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BB60293-BE90-40BC-9616-A1E2CF8606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" l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R131" i="1"/>
  <c r="AT131" i="1" s="1"/>
  <c r="AG411" i="1" l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8" i="1"/>
  <c r="A11" i="1" l="1"/>
  <c r="AE13" i="1" l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K187" i="1" l="1"/>
  <c r="AO187" i="1" s="1"/>
  <c r="AJ188" i="1"/>
  <c r="AL185" i="1"/>
  <c r="AK186" i="1"/>
  <c r="AO186" i="1" s="1"/>
  <c r="AG12" i="1"/>
  <c r="AJ13" i="1" s="1"/>
  <c r="AK188" i="1" l="1"/>
  <c r="AO188" i="1" s="1"/>
  <c r="AJ189" i="1"/>
  <c r="AL187" i="1"/>
  <c r="AL186" i="1"/>
  <c r="AK164" i="1"/>
  <c r="AO164" i="1" s="1"/>
  <c r="AQ49" i="1" l="1"/>
  <c r="AK189" i="1"/>
  <c r="AO189" i="1" s="1"/>
  <c r="AJ190" i="1"/>
  <c r="AL188" i="1"/>
  <c r="AL164" i="1"/>
  <c r="AQ26" i="1" s="1"/>
  <c r="AR48" i="1"/>
  <c r="AM186" i="1"/>
  <c r="AQ48" i="1"/>
  <c r="AN186" i="1"/>
  <c r="AM185" i="1"/>
  <c r="AN185" i="1"/>
  <c r="AU26" i="1" l="1"/>
  <c r="AS26" i="1"/>
  <c r="AT48" i="1"/>
  <c r="AU48" i="1"/>
  <c r="AS48" i="1"/>
  <c r="AU49" i="1"/>
  <c r="AS49" i="1"/>
  <c r="AR49" i="1"/>
  <c r="AT49" i="1" s="1"/>
  <c r="AQ50" i="1"/>
  <c r="AM187" i="1"/>
  <c r="AK190" i="1"/>
  <c r="AO190" i="1" s="1"/>
  <c r="AJ191" i="1"/>
  <c r="AL189" i="1"/>
  <c r="AN188" i="1" s="1"/>
  <c r="AN187" i="1"/>
  <c r="AM163" i="1"/>
  <c r="AR25" i="1"/>
  <c r="AT25" i="1" s="1"/>
  <c r="AK165" i="1"/>
  <c r="AO165" i="1" s="1"/>
  <c r="AU50" i="1" l="1"/>
  <c r="AS50" i="1"/>
  <c r="AJ192" i="1"/>
  <c r="AK191" i="1"/>
  <c r="AO191" i="1" s="1"/>
  <c r="AL190" i="1"/>
  <c r="AQ51" i="1"/>
  <c r="AR50" i="1"/>
  <c r="AT50" i="1" s="1"/>
  <c r="AM188" i="1"/>
  <c r="AL165" i="1"/>
  <c r="AQ27" i="1" s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5" i="1" s="1"/>
  <c r="AM116" i="1" s="1"/>
  <c r="AM117" i="1" s="1"/>
  <c r="AM118" i="1" s="1"/>
  <c r="AM119" i="1" s="1"/>
  <c r="AM120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U27" i="1" l="1"/>
  <c r="AS27" i="1"/>
  <c r="AU51" i="1"/>
  <c r="AS51" i="1"/>
  <c r="AQ52" i="1"/>
  <c r="AR51" i="1"/>
  <c r="AT51" i="1" s="1"/>
  <c r="AM189" i="1"/>
  <c r="AL191" i="1"/>
  <c r="AN190" i="1" s="1"/>
  <c r="AK192" i="1"/>
  <c r="AO192" i="1" s="1"/>
  <c r="AJ193" i="1"/>
  <c r="AN189" i="1"/>
  <c r="AN164" i="1"/>
  <c r="AM164" i="1"/>
  <c r="AL166" i="1"/>
  <c r="AM165" i="1" s="1"/>
  <c r="AR26" i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U52" i="1" l="1"/>
  <c r="AS52" i="1"/>
  <c r="AT26" i="1"/>
  <c r="AK193" i="1"/>
  <c r="AO193" i="1" s="1"/>
  <c r="AJ194" i="1"/>
  <c r="AN165" i="1"/>
  <c r="AL192" i="1"/>
  <c r="AR27" i="1"/>
  <c r="AR52" i="1"/>
  <c r="AT52" i="1" s="1"/>
  <c r="AQ53" i="1"/>
  <c r="AM190" i="1"/>
  <c r="AL151" i="1"/>
  <c r="AQ13" i="1" s="1"/>
  <c r="AQ11" i="1"/>
  <c r="AQ28" i="1"/>
  <c r="AL150" i="1"/>
  <c r="AN149" i="1" s="1"/>
  <c r="J11" i="1" s="1"/>
  <c r="AL167" i="1"/>
  <c r="AQ29" i="1" s="1"/>
  <c r="AE28" i="1"/>
  <c r="AF27" i="1"/>
  <c r="AK168" i="1"/>
  <c r="AO168" i="1" s="1"/>
  <c r="V16" i="1"/>
  <c r="V17" i="1" s="1"/>
  <c r="A14" i="1"/>
  <c r="AK152" i="1"/>
  <c r="AO152" i="1" s="1"/>
  <c r="AU53" i="1" l="1"/>
  <c r="AS53" i="1"/>
  <c r="AU28" i="1"/>
  <c r="AS28" i="1"/>
  <c r="AT27" i="1"/>
  <c r="AU13" i="1"/>
  <c r="AS13" i="1"/>
  <c r="AU29" i="1"/>
  <c r="AS29" i="1"/>
  <c r="AU11" i="1"/>
  <c r="AS11" i="1"/>
  <c r="D11" i="1" s="1"/>
  <c r="AQ54" i="1"/>
  <c r="AR53" i="1"/>
  <c r="AT53" i="1" s="1"/>
  <c r="AM191" i="1"/>
  <c r="AM150" i="1"/>
  <c r="AN150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AR11" i="1"/>
  <c r="AL168" i="1"/>
  <c r="AM167" i="1" s="1"/>
  <c r="AM166" i="1"/>
  <c r="AR12" i="1"/>
  <c r="AL152" i="1"/>
  <c r="AQ14" i="1" s="1"/>
  <c r="AN166" i="1"/>
  <c r="AR28" i="1"/>
  <c r="AQ12" i="1"/>
  <c r="A15" i="1"/>
  <c r="AE29" i="1"/>
  <c r="AF28" i="1"/>
  <c r="AH28" i="1" s="1"/>
  <c r="AK169" i="1"/>
  <c r="AO169" i="1" s="1"/>
  <c r="AK153" i="1"/>
  <c r="AO153" i="1" s="1"/>
  <c r="AS54" i="1" l="1"/>
  <c r="AU54" i="1"/>
  <c r="AU12" i="1"/>
  <c r="AS12" i="1"/>
  <c r="AT28" i="1"/>
  <c r="F11" i="1"/>
  <c r="AT11" i="1"/>
  <c r="AT12" i="1"/>
  <c r="AS14" i="1"/>
  <c r="AU14" i="1"/>
  <c r="AN192" i="1"/>
  <c r="AQ55" i="1"/>
  <c r="AR54" i="1"/>
  <c r="AT54" i="1" s="1"/>
  <c r="AM192" i="1"/>
  <c r="AL194" i="1"/>
  <c r="AN193" i="1" s="1"/>
  <c r="AK195" i="1"/>
  <c r="AO195" i="1" s="1"/>
  <c r="AJ196" i="1"/>
  <c r="AL153" i="1"/>
  <c r="AQ15" i="1" s="1"/>
  <c r="AF15" i="1"/>
  <c r="AM151" i="1"/>
  <c r="AR13" i="1"/>
  <c r="AL169" i="1"/>
  <c r="AR30" i="1" s="1"/>
  <c r="AR29" i="1"/>
  <c r="AT29" i="1" s="1"/>
  <c r="AN167" i="1"/>
  <c r="AQ30" i="1"/>
  <c r="E11" i="1"/>
  <c r="AN151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AS30" i="1" l="1"/>
  <c r="AU30" i="1"/>
  <c r="AT30" i="1"/>
  <c r="AU55" i="1"/>
  <c r="AS55" i="1"/>
  <c r="AT13" i="1"/>
  <c r="AU15" i="1"/>
  <c r="AS15" i="1"/>
  <c r="AM269" i="1"/>
  <c r="AN152" i="1"/>
  <c r="AQ31" i="1"/>
  <c r="AK196" i="1"/>
  <c r="AO196" i="1" s="1"/>
  <c r="AJ197" i="1"/>
  <c r="AL195" i="1"/>
  <c r="AN194" i="1" s="1"/>
  <c r="AQ56" i="1"/>
  <c r="AR55" i="1"/>
  <c r="AT55" i="1" s="1"/>
  <c r="AM193" i="1"/>
  <c r="AM168" i="1"/>
  <c r="AL154" i="1"/>
  <c r="AR15" i="1" s="1"/>
  <c r="AL170" i="1"/>
  <c r="AN169" i="1" s="1"/>
  <c r="AR14" i="1"/>
  <c r="E12" i="1"/>
  <c r="G11" i="1"/>
  <c r="AM152" i="1"/>
  <c r="AN168" i="1"/>
  <c r="L11" i="1"/>
  <c r="O11" i="1" s="1"/>
  <c r="P11" i="1" s="1"/>
  <c r="Z11" i="1" s="1"/>
  <c r="B11" i="1" s="1"/>
  <c r="AE31" i="1"/>
  <c r="AF30" i="1"/>
  <c r="AO28" i="1"/>
  <c r="AK171" i="1"/>
  <c r="AO171" i="1" s="1"/>
  <c r="V19" i="1"/>
  <c r="AK155" i="1"/>
  <c r="AO155" i="1" s="1"/>
  <c r="AT14" i="1" l="1"/>
  <c r="AU31" i="1"/>
  <c r="AS31" i="1"/>
  <c r="AU56" i="1"/>
  <c r="AS56" i="1"/>
  <c r="AT15" i="1"/>
  <c r="AM153" i="1"/>
  <c r="AK197" i="1"/>
  <c r="AO197" i="1" s="1"/>
  <c r="AJ198" i="1"/>
  <c r="AL196" i="1"/>
  <c r="AQ57" i="1"/>
  <c r="AR56" i="1"/>
  <c r="AT56" i="1" s="1"/>
  <c r="AM194" i="1"/>
  <c r="AL171" i="1"/>
  <c r="AN170" i="1" s="1"/>
  <c r="AQ16" i="1"/>
  <c r="AN153" i="1"/>
  <c r="AM169" i="1"/>
  <c r="AR31" i="1"/>
  <c r="AT31" i="1" s="1"/>
  <c r="AQ32" i="1"/>
  <c r="AL155" i="1"/>
  <c r="AR16" i="1" s="1"/>
  <c r="D12" i="1"/>
  <c r="F12" i="1" s="1"/>
  <c r="E13" i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AU57" i="1" l="1"/>
  <c r="AS57" i="1"/>
  <c r="AU16" i="1"/>
  <c r="AS16" i="1"/>
  <c r="AT16" i="1"/>
  <c r="AU32" i="1"/>
  <c r="AS32" i="1"/>
  <c r="AJ199" i="1"/>
  <c r="AK198" i="1"/>
  <c r="AO198" i="1" s="1"/>
  <c r="AL197" i="1"/>
  <c r="AN196" i="1" s="1"/>
  <c r="AR32" i="1"/>
  <c r="AQ33" i="1"/>
  <c r="AM170" i="1"/>
  <c r="AN195" i="1"/>
  <c r="AQ58" i="1"/>
  <c r="AR57" i="1"/>
  <c r="AT57" i="1" s="1"/>
  <c r="AM195" i="1"/>
  <c r="G12" i="1"/>
  <c r="AN154" i="1"/>
  <c r="AL172" i="1"/>
  <c r="AQ34" i="1" s="1"/>
  <c r="AQ17" i="1"/>
  <c r="D13" i="1"/>
  <c r="F13" i="1" s="1"/>
  <c r="E14" i="1"/>
  <c r="AL156" i="1"/>
  <c r="AR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T17" i="1" l="1"/>
  <c r="AT32" i="1"/>
  <c r="AU58" i="1"/>
  <c r="AS58" i="1"/>
  <c r="AU17" i="1"/>
  <c r="AS17" i="1"/>
  <c r="AU34" i="1"/>
  <c r="AS34" i="1"/>
  <c r="AU33" i="1"/>
  <c r="AS33" i="1"/>
  <c r="AJ200" i="1"/>
  <c r="AK199" i="1"/>
  <c r="AO199" i="1" s="1"/>
  <c r="AN155" i="1"/>
  <c r="AR58" i="1"/>
  <c r="AT58" i="1" s="1"/>
  <c r="AQ59" i="1"/>
  <c r="AM196" i="1"/>
  <c r="AL198" i="1"/>
  <c r="AL157" i="1"/>
  <c r="AQ19" i="1" s="1"/>
  <c r="D14" i="1"/>
  <c r="F14" i="1" s="1"/>
  <c r="E15" i="1"/>
  <c r="AM155" i="1"/>
  <c r="AQ18" i="1"/>
  <c r="AL173" i="1"/>
  <c r="AR34" i="1" s="1"/>
  <c r="AN171" i="1"/>
  <c r="AR33" i="1"/>
  <c r="AM171" i="1"/>
  <c r="G13" i="1"/>
  <c r="AO31" i="1"/>
  <c r="AE34" i="1"/>
  <c r="AF33" i="1"/>
  <c r="AF16" i="1"/>
  <c r="AK174" i="1"/>
  <c r="AO174" i="1" s="1"/>
  <c r="AK158" i="1"/>
  <c r="AO158" i="1" s="1"/>
  <c r="A20" i="1"/>
  <c r="V22" i="1"/>
  <c r="AT34" i="1" l="1"/>
  <c r="AU18" i="1"/>
  <c r="AS18" i="1"/>
  <c r="AU59" i="1"/>
  <c r="AS59" i="1"/>
  <c r="AT33" i="1"/>
  <c r="AU19" i="1"/>
  <c r="AS19" i="1"/>
  <c r="G14" i="1"/>
  <c r="AL199" i="1"/>
  <c r="AN198" i="1" s="1"/>
  <c r="AJ201" i="1"/>
  <c r="AK200" i="1"/>
  <c r="AO200" i="1" s="1"/>
  <c r="AQ60" i="1"/>
  <c r="AR59" i="1"/>
  <c r="AT59" i="1" s="1"/>
  <c r="AM197" i="1"/>
  <c r="AN197" i="1"/>
  <c r="AL174" i="1"/>
  <c r="AM173" i="1" s="1"/>
  <c r="AR18" i="1"/>
  <c r="AN172" i="1"/>
  <c r="AQ35" i="1"/>
  <c r="AN156" i="1"/>
  <c r="D15" i="1"/>
  <c r="E16" i="1"/>
  <c r="E17" i="1" s="1"/>
  <c r="E18" i="1" s="1"/>
  <c r="AL158" i="1"/>
  <c r="AM157" i="1" s="1"/>
  <c r="AM156" i="1"/>
  <c r="AM172" i="1"/>
  <c r="AO32" i="1"/>
  <c r="AE35" i="1"/>
  <c r="AF34" i="1"/>
  <c r="AH33" i="1"/>
  <c r="AK175" i="1"/>
  <c r="AO175" i="1" s="1"/>
  <c r="AK159" i="1"/>
  <c r="AO159" i="1" s="1"/>
  <c r="V23" i="1"/>
  <c r="A21" i="1"/>
  <c r="AU35" i="1" l="1"/>
  <c r="AS35" i="1"/>
  <c r="AU60" i="1"/>
  <c r="AS60" i="1"/>
  <c r="AT18" i="1"/>
  <c r="AQ61" i="1"/>
  <c r="AR60" i="1"/>
  <c r="AT60" i="1" s="1"/>
  <c r="AM198" i="1"/>
  <c r="AQ36" i="1"/>
  <c r="AL200" i="1"/>
  <c r="AR35" i="1"/>
  <c r="AK201" i="1"/>
  <c r="AO201" i="1" s="1"/>
  <c r="AJ202" i="1"/>
  <c r="AR19" i="1"/>
  <c r="AQ20" i="1"/>
  <c r="G15" i="1"/>
  <c r="F15" i="1"/>
  <c r="AN157" i="1"/>
  <c r="AL175" i="1"/>
  <c r="AR36" i="1" s="1"/>
  <c r="AL159" i="1"/>
  <c r="AM158" i="1" s="1"/>
  <c r="AN173" i="1"/>
  <c r="E19" i="1"/>
  <c r="AO33" i="1"/>
  <c r="AE36" i="1"/>
  <c r="AF35" i="1"/>
  <c r="AH34" i="1"/>
  <c r="AK176" i="1"/>
  <c r="AO176" i="1" s="1"/>
  <c r="AK160" i="1"/>
  <c r="AO160" i="1" s="1"/>
  <c r="V24" i="1"/>
  <c r="A22" i="1"/>
  <c r="AU36" i="1" l="1"/>
  <c r="AS36" i="1"/>
  <c r="AU20" i="1"/>
  <c r="AS20" i="1"/>
  <c r="AT19" i="1"/>
  <c r="AT36" i="1"/>
  <c r="AT35" i="1"/>
  <c r="AU61" i="1"/>
  <c r="AS61" i="1"/>
  <c r="AQ62" i="1"/>
  <c r="AR61" i="1"/>
  <c r="AT61" i="1" s="1"/>
  <c r="AM199" i="1"/>
  <c r="AJ203" i="1"/>
  <c r="AK202" i="1"/>
  <c r="AO202" i="1" s="1"/>
  <c r="AL201" i="1"/>
  <c r="AN199" i="1"/>
  <c r="AR20" i="1"/>
  <c r="AN158" i="1"/>
  <c r="AQ21" i="1"/>
  <c r="AL160" i="1"/>
  <c r="AN159" i="1" s="1"/>
  <c r="AM174" i="1"/>
  <c r="AQ37" i="1"/>
  <c r="AL176" i="1"/>
  <c r="AN175" i="1" s="1"/>
  <c r="AN174" i="1"/>
  <c r="E20" i="1"/>
  <c r="AH35" i="1"/>
  <c r="AO34" i="1"/>
  <c r="AE37" i="1"/>
  <c r="AF36" i="1"/>
  <c r="AK177" i="1"/>
  <c r="AO177" i="1" s="1"/>
  <c r="V25" i="1"/>
  <c r="A23" i="1"/>
  <c r="AK161" i="1"/>
  <c r="AO161" i="1" s="1"/>
  <c r="AT20" i="1" l="1"/>
  <c r="AU62" i="1"/>
  <c r="AS62" i="1"/>
  <c r="AU37" i="1"/>
  <c r="AS37" i="1"/>
  <c r="AU21" i="1"/>
  <c r="AS21" i="1"/>
  <c r="AN200" i="1"/>
  <c r="AQ63" i="1"/>
  <c r="AR62" i="1"/>
  <c r="AT62" i="1" s="1"/>
  <c r="AM200" i="1"/>
  <c r="AL202" i="1"/>
  <c r="AN201" i="1" s="1"/>
  <c r="AJ204" i="1"/>
  <c r="AK203" i="1"/>
  <c r="AO203" i="1" s="1"/>
  <c r="AR37" i="1"/>
  <c r="AM159" i="1"/>
  <c r="AR21" i="1"/>
  <c r="AL177" i="1"/>
  <c r="AR38" i="1" s="1"/>
  <c r="AQ22" i="1"/>
  <c r="AL161" i="1"/>
  <c r="AQ23" i="1" s="1"/>
  <c r="AQ38" i="1"/>
  <c r="AM175" i="1"/>
  <c r="E21" i="1"/>
  <c r="AF14" i="1"/>
  <c r="AO35" i="1"/>
  <c r="AE38" i="1"/>
  <c r="AF37" i="1"/>
  <c r="AH36" i="1"/>
  <c r="AK178" i="1"/>
  <c r="AO178" i="1" s="1"/>
  <c r="V26" i="1"/>
  <c r="AK162" i="1"/>
  <c r="AO162" i="1" s="1"/>
  <c r="A24" i="1"/>
  <c r="AT38" i="1" l="1"/>
  <c r="AT21" i="1"/>
  <c r="AU63" i="1"/>
  <c r="AS63" i="1"/>
  <c r="AS38" i="1"/>
  <c r="AU38" i="1"/>
  <c r="AT37" i="1"/>
  <c r="AU23" i="1"/>
  <c r="AS23" i="1"/>
  <c r="AS22" i="1"/>
  <c r="AU22" i="1"/>
  <c r="AQ39" i="1"/>
  <c r="AN176" i="1"/>
  <c r="AL203" i="1"/>
  <c r="AJ205" i="1"/>
  <c r="AK204" i="1"/>
  <c r="AO204" i="1" s="1"/>
  <c r="AN160" i="1"/>
  <c r="AM176" i="1"/>
  <c r="AR63" i="1"/>
  <c r="AT63" i="1" s="1"/>
  <c r="AQ64" i="1"/>
  <c r="AM201" i="1"/>
  <c r="AM160" i="1"/>
  <c r="AR22" i="1"/>
  <c r="AL178" i="1"/>
  <c r="AN177" i="1" s="1"/>
  <c r="AL162" i="1"/>
  <c r="AM161" i="1" s="1"/>
  <c r="E22" i="1"/>
  <c r="AE39" i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AT22" i="1" l="1"/>
  <c r="AU64" i="1"/>
  <c r="AS64" i="1"/>
  <c r="AU39" i="1"/>
  <c r="AS39" i="1"/>
  <c r="AJ206" i="1"/>
  <c r="AK205" i="1"/>
  <c r="AO205" i="1" s="1"/>
  <c r="AN202" i="1"/>
  <c r="AQ65" i="1"/>
  <c r="AR64" i="1"/>
  <c r="AT64" i="1" s="1"/>
  <c r="AM202" i="1"/>
  <c r="AL204" i="1"/>
  <c r="AR23" i="1"/>
  <c r="AL163" i="1"/>
  <c r="AR24" i="1" s="1"/>
  <c r="AQ24" i="1"/>
  <c r="AR39" i="1"/>
  <c r="AN161" i="1"/>
  <c r="AQ40" i="1"/>
  <c r="AL179" i="1"/>
  <c r="AR40" i="1" s="1"/>
  <c r="AM177" i="1"/>
  <c r="E23" i="1"/>
  <c r="AH38" i="1"/>
  <c r="AO37" i="1"/>
  <c r="AE40" i="1"/>
  <c r="AF39" i="1"/>
  <c r="AF17" i="1"/>
  <c r="AI13" i="1"/>
  <c r="AG13" i="1" s="1"/>
  <c r="AK181" i="1"/>
  <c r="AO181" i="1" s="1"/>
  <c r="AK180" i="1"/>
  <c r="AO180" i="1" s="1"/>
  <c r="V28" i="1"/>
  <c r="A26" i="1"/>
  <c r="AT24" i="1" l="1"/>
  <c r="AT39" i="1"/>
  <c r="AU24" i="1"/>
  <c r="AS24" i="1"/>
  <c r="AU65" i="1"/>
  <c r="AS65" i="1"/>
  <c r="AT23" i="1"/>
  <c r="AT40" i="1"/>
  <c r="AU40" i="1"/>
  <c r="AS40" i="1"/>
  <c r="AM162" i="1"/>
  <c r="AL205" i="1"/>
  <c r="AN204" i="1" s="1"/>
  <c r="AK206" i="1"/>
  <c r="AO206" i="1" s="1"/>
  <c r="AJ207" i="1"/>
  <c r="AN203" i="1"/>
  <c r="AR65" i="1"/>
  <c r="AT65" i="1" s="1"/>
  <c r="AQ66" i="1"/>
  <c r="AM203" i="1"/>
  <c r="AQ41" i="1"/>
  <c r="AN163" i="1"/>
  <c r="AL180" i="1"/>
  <c r="AM179" i="1" s="1"/>
  <c r="AN178" i="1"/>
  <c r="AQ25" i="1"/>
  <c r="AN162" i="1"/>
  <c r="AL181" i="1"/>
  <c r="AQ43" i="1" s="1"/>
  <c r="AM178" i="1"/>
  <c r="E24" i="1"/>
  <c r="AH39" i="1"/>
  <c r="AE41" i="1"/>
  <c r="AF40" i="1"/>
  <c r="AO38" i="1"/>
  <c r="AL13" i="1"/>
  <c r="AK182" i="1"/>
  <c r="AO182" i="1" s="1"/>
  <c r="A27" i="1"/>
  <c r="V29" i="1"/>
  <c r="AU25" i="1" l="1"/>
  <c r="AS25" i="1"/>
  <c r="AU41" i="1"/>
  <c r="AS41" i="1"/>
  <c r="AU43" i="1"/>
  <c r="AS43" i="1"/>
  <c r="AU66" i="1"/>
  <c r="AS66" i="1"/>
  <c r="AR41" i="1"/>
  <c r="AL206" i="1"/>
  <c r="AJ208" i="1"/>
  <c r="AK207" i="1"/>
  <c r="AO207" i="1" s="1"/>
  <c r="AQ42" i="1"/>
  <c r="AN179" i="1"/>
  <c r="AQ67" i="1"/>
  <c r="AR66" i="1"/>
  <c r="AT66" i="1" s="1"/>
  <c r="AM204" i="1"/>
  <c r="AR42" i="1"/>
  <c r="AM180" i="1"/>
  <c r="AN180" i="1"/>
  <c r="AL182" i="1"/>
  <c r="AM181" i="1" s="1"/>
  <c r="E25" i="1"/>
  <c r="AH40" i="1"/>
  <c r="AO39" i="1"/>
  <c r="AE42" i="1"/>
  <c r="AF41" i="1"/>
  <c r="AK183" i="1"/>
  <c r="AO183" i="1" s="1"/>
  <c r="V30" i="1"/>
  <c r="A28" i="1"/>
  <c r="AT42" i="1" l="1"/>
  <c r="AU67" i="1"/>
  <c r="AS67" i="1"/>
  <c r="AT41" i="1"/>
  <c r="AU42" i="1"/>
  <c r="AS42" i="1"/>
  <c r="AL207" i="1"/>
  <c r="AN206" i="1" s="1"/>
  <c r="AK208" i="1"/>
  <c r="AO208" i="1" s="1"/>
  <c r="AJ209" i="1"/>
  <c r="AN205" i="1"/>
  <c r="AQ68" i="1"/>
  <c r="AR67" i="1"/>
  <c r="AT67" i="1" s="1"/>
  <c r="AM205" i="1"/>
  <c r="AR43" i="1"/>
  <c r="AQ44" i="1"/>
  <c r="AN181" i="1"/>
  <c r="AL183" i="1"/>
  <c r="AQ45" i="1" s="1"/>
  <c r="E26" i="1"/>
  <c r="AO40" i="1"/>
  <c r="AE43" i="1"/>
  <c r="AF42" i="1"/>
  <c r="AH41" i="1"/>
  <c r="AK184" i="1"/>
  <c r="AO184" i="1" s="1"/>
  <c r="V31" i="1"/>
  <c r="A29" i="1"/>
  <c r="AU45" i="1" l="1"/>
  <c r="AS45" i="1"/>
  <c r="AU68" i="1"/>
  <c r="AS68" i="1"/>
  <c r="AU44" i="1"/>
  <c r="AS44" i="1"/>
  <c r="AT43" i="1"/>
  <c r="AK209" i="1"/>
  <c r="AO209" i="1" s="1"/>
  <c r="AJ210" i="1"/>
  <c r="AL208" i="1"/>
  <c r="AN207" i="1" s="1"/>
  <c r="AR68" i="1"/>
  <c r="AT68" i="1" s="1"/>
  <c r="AQ69" i="1"/>
  <c r="AM206" i="1"/>
  <c r="AL184" i="1"/>
  <c r="AQ46" i="1" s="1"/>
  <c r="AM182" i="1"/>
  <c r="AN182" i="1"/>
  <c r="AR44" i="1"/>
  <c r="E27" i="1"/>
  <c r="AH42" i="1"/>
  <c r="AO41" i="1"/>
  <c r="AE44" i="1"/>
  <c r="AF43" i="1"/>
  <c r="V32" i="1"/>
  <c r="A30" i="1"/>
  <c r="AT44" i="1" l="1"/>
  <c r="AS46" i="1"/>
  <c r="AU46" i="1"/>
  <c r="AU69" i="1"/>
  <c r="AS69" i="1"/>
  <c r="AQ70" i="1"/>
  <c r="AR69" i="1"/>
  <c r="AT69" i="1" s="1"/>
  <c r="AM207" i="1"/>
  <c r="AJ211" i="1"/>
  <c r="AK210" i="1"/>
  <c r="AO210" i="1" s="1"/>
  <c r="AL209" i="1"/>
  <c r="AN183" i="1"/>
  <c r="AM183" i="1"/>
  <c r="AR45" i="1"/>
  <c r="E28" i="1"/>
  <c r="AQ47" i="1"/>
  <c r="AR46" i="1"/>
  <c r="AO42" i="1"/>
  <c r="AE45" i="1"/>
  <c r="AF44" i="1"/>
  <c r="AH43" i="1"/>
  <c r="AN184" i="1"/>
  <c r="AF18" i="1"/>
  <c r="AR47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AT47" i="1" l="1"/>
  <c r="AU47" i="1"/>
  <c r="AS47" i="1"/>
  <c r="AT46" i="1"/>
  <c r="AT45" i="1"/>
  <c r="AS70" i="1"/>
  <c r="AU70" i="1"/>
  <c r="V43" i="1"/>
  <c r="V44" i="1" s="1"/>
  <c r="AQ71" i="1"/>
  <c r="AR70" i="1"/>
  <c r="AT70" i="1" s="1"/>
  <c r="AM208" i="1"/>
  <c r="AN208" i="1"/>
  <c r="AL210" i="1"/>
  <c r="AN209" i="1" s="1"/>
  <c r="AJ212" i="1"/>
  <c r="AK211" i="1"/>
  <c r="AO211" i="1" s="1"/>
  <c r="E29" i="1"/>
  <c r="AO43" i="1"/>
  <c r="AE46" i="1"/>
  <c r="AF45" i="1"/>
  <c r="AH44" i="1"/>
  <c r="A32" i="1"/>
  <c r="AU71" i="1" l="1"/>
  <c r="AS71" i="1"/>
  <c r="AL211" i="1"/>
  <c r="AR71" i="1"/>
  <c r="AT71" i="1" s="1"/>
  <c r="AQ72" i="1"/>
  <c r="AM209" i="1"/>
  <c r="AK212" i="1"/>
  <c r="AO212" i="1" s="1"/>
  <c r="AJ213" i="1"/>
  <c r="E30" i="1"/>
  <c r="AH45" i="1"/>
  <c r="AO44" i="1"/>
  <c r="AE47" i="1"/>
  <c r="AF46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U72" i="1" l="1"/>
  <c r="AS72" i="1"/>
  <c r="A43" i="1"/>
  <c r="A44" i="1" s="1"/>
  <c r="AK213" i="1"/>
  <c r="AO213" i="1" s="1"/>
  <c r="AJ214" i="1"/>
  <c r="AL212" i="1"/>
  <c r="AN210" i="1"/>
  <c r="AQ73" i="1"/>
  <c r="AR72" i="1"/>
  <c r="AT72" i="1" s="1"/>
  <c r="AM210" i="1"/>
  <c r="E31" i="1"/>
  <c r="AE48" i="1"/>
  <c r="AE49" i="1" s="1"/>
  <c r="AF47" i="1"/>
  <c r="AO45" i="1"/>
  <c r="AH46" i="1"/>
  <c r="AU73" i="1" l="1"/>
  <c r="AS73" i="1"/>
  <c r="AE50" i="1"/>
  <c r="AF49" i="1"/>
  <c r="AN211" i="1"/>
  <c r="AQ74" i="1"/>
  <c r="AR73" i="1"/>
  <c r="AT73" i="1" s="1"/>
  <c r="AM211" i="1"/>
  <c r="AJ215" i="1"/>
  <c r="AK214" i="1"/>
  <c r="AO214" i="1" s="1"/>
  <c r="AL213" i="1"/>
  <c r="AN212" i="1" s="1"/>
  <c r="E32" i="1"/>
  <c r="AF48" i="1"/>
  <c r="AO46" i="1"/>
  <c r="AH47" i="1"/>
  <c r="AH49" i="1" l="1"/>
  <c r="AU74" i="1"/>
  <c r="AS74" i="1"/>
  <c r="AE51" i="1"/>
  <c r="AF50" i="1"/>
  <c r="AL214" i="1"/>
  <c r="AN213" i="1" s="1"/>
  <c r="AJ216" i="1"/>
  <c r="AK215" i="1"/>
  <c r="AO215" i="1" s="1"/>
  <c r="AQ75" i="1"/>
  <c r="AR74" i="1"/>
  <c r="AT74" i="1" s="1"/>
  <c r="AM212" i="1"/>
  <c r="E33" i="1"/>
  <c r="AO47" i="1"/>
  <c r="AH48" i="1"/>
  <c r="AU75" i="1" l="1"/>
  <c r="AS75" i="1"/>
  <c r="AO49" i="1"/>
  <c r="AE52" i="1"/>
  <c r="AF51" i="1"/>
  <c r="AH50" i="1"/>
  <c r="AL215" i="1"/>
  <c r="AK216" i="1"/>
  <c r="AO216" i="1" s="1"/>
  <c r="AJ217" i="1"/>
  <c r="AQ76" i="1"/>
  <c r="AR75" i="1"/>
  <c r="AT75" i="1" s="1"/>
  <c r="AM213" i="1"/>
  <c r="E34" i="1"/>
  <c r="AO48" i="1"/>
  <c r="AF19" i="1"/>
  <c r="AO13" i="1"/>
  <c r="AH14" i="1"/>
  <c r="AU76" i="1" l="1"/>
  <c r="AS76" i="1"/>
  <c r="AH51" i="1"/>
  <c r="AO50" i="1"/>
  <c r="AE53" i="1"/>
  <c r="AF52" i="1"/>
  <c r="AQ77" i="1"/>
  <c r="AR76" i="1"/>
  <c r="AT76" i="1" s="1"/>
  <c r="AM214" i="1"/>
  <c r="AN214" i="1"/>
  <c r="AK217" i="1"/>
  <c r="AO217" i="1" s="1"/>
  <c r="AJ218" i="1"/>
  <c r="AL216" i="1"/>
  <c r="AN215" i="1" s="1"/>
  <c r="E35" i="1"/>
  <c r="AU77" i="1" l="1"/>
  <c r="AS77" i="1"/>
  <c r="AO51" i="1"/>
  <c r="AE54" i="1"/>
  <c r="AF53" i="1"/>
  <c r="AH52" i="1"/>
  <c r="AL217" i="1"/>
  <c r="AN216" i="1" s="1"/>
  <c r="AK218" i="1"/>
  <c r="AO218" i="1" s="1"/>
  <c r="AJ219" i="1"/>
  <c r="AQ78" i="1"/>
  <c r="AR77" i="1"/>
  <c r="AT77" i="1" s="1"/>
  <c r="AM215" i="1"/>
  <c r="E36" i="1"/>
  <c r="E37" i="1" s="1"/>
  <c r="AS78" i="1" l="1"/>
  <c r="AU78" i="1"/>
  <c r="AO52" i="1"/>
  <c r="AE55" i="1"/>
  <c r="AF54" i="1"/>
  <c r="AH53" i="1"/>
  <c r="AJ220" i="1"/>
  <c r="AK219" i="1"/>
  <c r="AO219" i="1" s="1"/>
  <c r="AL218" i="1"/>
  <c r="AN217" i="1" s="1"/>
  <c r="AQ79" i="1"/>
  <c r="AR78" i="1"/>
  <c r="AT78" i="1" s="1"/>
  <c r="AM216" i="1"/>
  <c r="E38" i="1"/>
  <c r="AU79" i="1" l="1"/>
  <c r="AS79" i="1"/>
  <c r="AH54" i="1"/>
  <c r="AO53" i="1"/>
  <c r="AE56" i="1"/>
  <c r="AF55" i="1"/>
  <c r="AQ80" i="1"/>
  <c r="AR79" i="1"/>
  <c r="AT79" i="1" s="1"/>
  <c r="AM217" i="1"/>
  <c r="AL219" i="1"/>
  <c r="AK220" i="1"/>
  <c r="AO220" i="1" s="1"/>
  <c r="AJ221" i="1"/>
  <c r="E39" i="1"/>
  <c r="AF20" i="1"/>
  <c r="V45" i="1"/>
  <c r="AU80" i="1" l="1"/>
  <c r="AS80" i="1"/>
  <c r="AH55" i="1"/>
  <c r="AO54" i="1"/>
  <c r="AE57" i="1"/>
  <c r="AF56" i="1"/>
  <c r="AK221" i="1"/>
  <c r="AO221" i="1" s="1"/>
  <c r="AJ222" i="1"/>
  <c r="AL220" i="1"/>
  <c r="AN218" i="1"/>
  <c r="AQ81" i="1"/>
  <c r="AR80" i="1"/>
  <c r="AT80" i="1" s="1"/>
  <c r="AM218" i="1"/>
  <c r="E40" i="1"/>
  <c r="AO19" i="1"/>
  <c r="AH20" i="1"/>
  <c r="V46" i="1"/>
  <c r="AU81" i="1" l="1"/>
  <c r="AS81" i="1"/>
  <c r="AH56" i="1"/>
  <c r="AO55" i="1"/>
  <c r="AE58" i="1"/>
  <c r="AF57" i="1"/>
  <c r="AN219" i="1"/>
  <c r="AQ82" i="1"/>
  <c r="AR81" i="1"/>
  <c r="AT81" i="1" s="1"/>
  <c r="AM219" i="1"/>
  <c r="AJ223" i="1"/>
  <c r="AK222" i="1"/>
  <c r="AO222" i="1" s="1"/>
  <c r="AL221" i="1"/>
  <c r="AN220" i="1" s="1"/>
  <c r="E41" i="1"/>
  <c r="V47" i="1"/>
  <c r="A45" i="1"/>
  <c r="AU82" i="1" l="1"/>
  <c r="AS82" i="1"/>
  <c r="AH57" i="1"/>
  <c r="AO56" i="1"/>
  <c r="AE59" i="1"/>
  <c r="AF58" i="1"/>
  <c r="AL222" i="1"/>
  <c r="AJ224" i="1"/>
  <c r="AK223" i="1"/>
  <c r="AO223" i="1" s="1"/>
  <c r="AQ83" i="1"/>
  <c r="AR82" i="1"/>
  <c r="AT82" i="1" s="1"/>
  <c r="AM220" i="1"/>
  <c r="E42" i="1"/>
  <c r="E43" i="1" s="1"/>
  <c r="V48" i="1"/>
  <c r="A46" i="1"/>
  <c r="AU83" i="1" l="1"/>
  <c r="AS83" i="1"/>
  <c r="AO57" i="1"/>
  <c r="AE60" i="1"/>
  <c r="AF59" i="1"/>
  <c r="AH58" i="1"/>
  <c r="AL223" i="1"/>
  <c r="AN222" i="1" s="1"/>
  <c r="AK224" i="1"/>
  <c r="AO224" i="1" s="1"/>
  <c r="AJ225" i="1"/>
  <c r="AN221" i="1"/>
  <c r="AQ84" i="1"/>
  <c r="AR83" i="1"/>
  <c r="AT83" i="1" s="1"/>
  <c r="AM221" i="1"/>
  <c r="V49" i="1"/>
  <c r="A47" i="1"/>
  <c r="AU84" i="1" l="1"/>
  <c r="AS84" i="1"/>
  <c r="AO58" i="1"/>
  <c r="AE61" i="1"/>
  <c r="AF60" i="1"/>
  <c r="AH59" i="1"/>
  <c r="AK225" i="1"/>
  <c r="AO225" i="1" s="1"/>
  <c r="AJ226" i="1"/>
  <c r="AL224" i="1"/>
  <c r="AR84" i="1"/>
  <c r="AT84" i="1" s="1"/>
  <c r="AQ85" i="1"/>
  <c r="AM222" i="1"/>
  <c r="V50" i="1"/>
  <c r="A48" i="1"/>
  <c r="AU85" i="1" l="1"/>
  <c r="AS85" i="1"/>
  <c r="AO59" i="1"/>
  <c r="AE62" i="1"/>
  <c r="AF61" i="1"/>
  <c r="AH60" i="1"/>
  <c r="AQ86" i="1"/>
  <c r="AR85" i="1"/>
  <c r="AT85" i="1" s="1"/>
  <c r="AM223" i="1"/>
  <c r="AJ227" i="1"/>
  <c r="AK226" i="1"/>
  <c r="AO226" i="1" s="1"/>
  <c r="AL225" i="1"/>
  <c r="AN223" i="1"/>
  <c r="AF21" i="1"/>
  <c r="AO14" i="1"/>
  <c r="AH15" i="1"/>
  <c r="A49" i="1"/>
  <c r="V51" i="1"/>
  <c r="AU86" i="1" l="1"/>
  <c r="AS86" i="1"/>
  <c r="AO60" i="1"/>
  <c r="AE63" i="1"/>
  <c r="AF62" i="1"/>
  <c r="AH61" i="1"/>
  <c r="AQ87" i="1"/>
  <c r="AR86" i="1"/>
  <c r="AT86" i="1" s="1"/>
  <c r="AM224" i="1"/>
  <c r="AL226" i="1"/>
  <c r="AJ228" i="1"/>
  <c r="AK227" i="1"/>
  <c r="AO227" i="1" s="1"/>
  <c r="AN224" i="1"/>
  <c r="AO20" i="1"/>
  <c r="AH21" i="1"/>
  <c r="V52" i="1"/>
  <c r="A50" i="1"/>
  <c r="AU87" i="1" l="1"/>
  <c r="AS87" i="1"/>
  <c r="AO61" i="1"/>
  <c r="AE64" i="1"/>
  <c r="AF63" i="1"/>
  <c r="AH62" i="1"/>
  <c r="AL227" i="1"/>
  <c r="AN226" i="1" s="1"/>
  <c r="AR87" i="1"/>
  <c r="AT87" i="1" s="1"/>
  <c r="AQ88" i="1"/>
  <c r="AM225" i="1"/>
  <c r="AK228" i="1"/>
  <c r="AO228" i="1" s="1"/>
  <c r="AJ229" i="1"/>
  <c r="AN225" i="1"/>
  <c r="A51" i="1"/>
  <c r="V53" i="1"/>
  <c r="AU88" i="1" l="1"/>
  <c r="AS88" i="1"/>
  <c r="AO62" i="1"/>
  <c r="AE65" i="1"/>
  <c r="AF64" i="1"/>
  <c r="AH63" i="1"/>
  <c r="AL228" i="1"/>
  <c r="AJ230" i="1"/>
  <c r="AK229" i="1"/>
  <c r="AO229" i="1" s="1"/>
  <c r="AQ89" i="1"/>
  <c r="AR88" i="1"/>
  <c r="AT88" i="1" s="1"/>
  <c r="AM226" i="1"/>
  <c r="V54" i="1"/>
  <c r="A52" i="1"/>
  <c r="AU89" i="1" l="1"/>
  <c r="AS89" i="1"/>
  <c r="AO63" i="1"/>
  <c r="AE66" i="1"/>
  <c r="AF65" i="1"/>
  <c r="AH64" i="1"/>
  <c r="AJ231" i="1"/>
  <c r="AK230" i="1"/>
  <c r="AO230" i="1" s="1"/>
  <c r="AN227" i="1"/>
  <c r="AQ90" i="1"/>
  <c r="AR89" i="1"/>
  <c r="AT89" i="1" s="1"/>
  <c r="AM227" i="1"/>
  <c r="AL229" i="1"/>
  <c r="A53" i="1"/>
  <c r="V55" i="1"/>
  <c r="AU90" i="1" l="1"/>
  <c r="AS90" i="1"/>
  <c r="AH65" i="1"/>
  <c r="AO64" i="1"/>
  <c r="AE67" i="1"/>
  <c r="AF66" i="1"/>
  <c r="AQ91" i="1"/>
  <c r="AR90" i="1"/>
  <c r="AT90" i="1" s="1"/>
  <c r="AM228" i="1"/>
  <c r="AN228" i="1"/>
  <c r="AL230" i="1"/>
  <c r="AJ232" i="1"/>
  <c r="AJ233" i="1" s="1"/>
  <c r="AK231" i="1"/>
  <c r="AO231" i="1" s="1"/>
  <c r="V56" i="1"/>
  <c r="A54" i="1"/>
  <c r="AU91" i="1" l="1"/>
  <c r="AS91" i="1"/>
  <c r="AO65" i="1"/>
  <c r="AK233" i="1"/>
  <c r="AO233" i="1" s="1"/>
  <c r="AJ234" i="1"/>
  <c r="AE68" i="1"/>
  <c r="AF67" i="1"/>
  <c r="AH66" i="1"/>
  <c r="AL231" i="1"/>
  <c r="AK232" i="1"/>
  <c r="AO232" i="1" s="1"/>
  <c r="AN229" i="1"/>
  <c r="AQ92" i="1"/>
  <c r="AR91" i="1"/>
  <c r="AT91" i="1" s="1"/>
  <c r="AM229" i="1"/>
  <c r="AF22" i="1"/>
  <c r="V57" i="1"/>
  <c r="A55" i="1"/>
  <c r="AU92" i="1" l="1"/>
  <c r="AS92" i="1"/>
  <c r="AH67" i="1"/>
  <c r="AO66" i="1"/>
  <c r="AE69" i="1"/>
  <c r="AF68" i="1"/>
  <c r="AJ235" i="1"/>
  <c r="AK234" i="1"/>
  <c r="AO234" i="1" s="1"/>
  <c r="AL233" i="1"/>
  <c r="AQ95" i="1" s="1"/>
  <c r="AL232" i="1"/>
  <c r="AN230" i="1"/>
  <c r="AQ93" i="1"/>
  <c r="AR92" i="1"/>
  <c r="AT92" i="1" s="1"/>
  <c r="AM230" i="1"/>
  <c r="AO21" i="1"/>
  <c r="AH22" i="1"/>
  <c r="V58" i="1"/>
  <c r="A56" i="1"/>
  <c r="AU93" i="1" l="1"/>
  <c r="AS93" i="1"/>
  <c r="AU95" i="1"/>
  <c r="AS95" i="1"/>
  <c r="AM232" i="1"/>
  <c r="AR94" i="1"/>
  <c r="AT94" i="1" s="1"/>
  <c r="AK235" i="1"/>
  <c r="AO235" i="1" s="1"/>
  <c r="AJ236" i="1"/>
  <c r="AL234" i="1"/>
  <c r="AO67" i="1"/>
  <c r="AE70" i="1"/>
  <c r="AF69" i="1"/>
  <c r="AH69" i="1" s="1"/>
  <c r="AH68" i="1"/>
  <c r="AN231" i="1"/>
  <c r="AQ94" i="1"/>
  <c r="AR93" i="1"/>
  <c r="AT93" i="1" s="1"/>
  <c r="AM231" i="1"/>
  <c r="AN232" i="1"/>
  <c r="A57" i="1"/>
  <c r="V59" i="1"/>
  <c r="AN233" i="1" l="1"/>
  <c r="AR95" i="1"/>
  <c r="AQ96" i="1"/>
  <c r="AU94" i="1"/>
  <c r="AS94" i="1"/>
  <c r="AO68" i="1"/>
  <c r="AE71" i="1"/>
  <c r="AF70" i="1"/>
  <c r="AM233" i="1"/>
  <c r="AK236" i="1"/>
  <c r="AO236" i="1" s="1"/>
  <c r="AJ237" i="1"/>
  <c r="AL235" i="1"/>
  <c r="A58" i="1"/>
  <c r="V60" i="1"/>
  <c r="AU96" i="1" l="1"/>
  <c r="AS96" i="1"/>
  <c r="AT95" i="1"/>
  <c r="AQ97" i="1"/>
  <c r="AR96" i="1"/>
  <c r="AO69" i="1"/>
  <c r="AL236" i="1"/>
  <c r="AE72" i="1"/>
  <c r="AF71" i="1"/>
  <c r="AJ238" i="1"/>
  <c r="AK237" i="1"/>
  <c r="AO237" i="1" s="1"/>
  <c r="AH70" i="1"/>
  <c r="AM234" i="1"/>
  <c r="AN234" i="1"/>
  <c r="A59" i="1"/>
  <c r="V61" i="1"/>
  <c r="AT96" i="1" l="1"/>
  <c r="AU97" i="1"/>
  <c r="AS97" i="1"/>
  <c r="AN235" i="1"/>
  <c r="AQ98" i="1"/>
  <c r="AR97" i="1"/>
  <c r="AK238" i="1"/>
  <c r="AO238" i="1" s="1"/>
  <c r="AJ239" i="1"/>
  <c r="AH71" i="1"/>
  <c r="AO70" i="1"/>
  <c r="AL237" i="1"/>
  <c r="AE73" i="1"/>
  <c r="AF72" i="1"/>
  <c r="AH72" i="1" s="1"/>
  <c r="AM235" i="1"/>
  <c r="A60" i="1"/>
  <c r="V62" i="1"/>
  <c r="AR98" i="1" l="1"/>
  <c r="AQ99" i="1"/>
  <c r="AT97" i="1"/>
  <c r="AU98" i="1"/>
  <c r="AS98" i="1"/>
  <c r="AM236" i="1"/>
  <c r="AE74" i="1"/>
  <c r="AF73" i="1"/>
  <c r="AN236" i="1"/>
  <c r="AO71" i="1"/>
  <c r="AJ240" i="1"/>
  <c r="AK239" i="1"/>
  <c r="AO239" i="1" s="1"/>
  <c r="AL238" i="1"/>
  <c r="AF23" i="1"/>
  <c r="A61" i="1"/>
  <c r="V63" i="1"/>
  <c r="AO15" i="1"/>
  <c r="AH16" i="1"/>
  <c r="AQ100" i="1" l="1"/>
  <c r="AR99" i="1"/>
  <c r="AU99" i="1"/>
  <c r="AS99" i="1"/>
  <c r="AT98" i="1"/>
  <c r="AM237" i="1"/>
  <c r="AH73" i="1"/>
  <c r="AO72" i="1"/>
  <c r="AE75" i="1"/>
  <c r="AF74" i="1"/>
  <c r="AH74" i="1" s="1"/>
  <c r="AN237" i="1"/>
  <c r="AK240" i="1"/>
  <c r="AO240" i="1" s="1"/>
  <c r="AJ241" i="1"/>
  <c r="AL239" i="1"/>
  <c r="AO22" i="1"/>
  <c r="AH23" i="1"/>
  <c r="V64" i="1"/>
  <c r="A62" i="1"/>
  <c r="AR100" i="1" l="1"/>
  <c r="AQ101" i="1"/>
  <c r="AT99" i="1"/>
  <c r="AU100" i="1"/>
  <c r="AS100" i="1"/>
  <c r="AN238" i="1"/>
  <c r="AM238" i="1"/>
  <c r="AE76" i="1"/>
  <c r="AF75" i="1"/>
  <c r="AJ242" i="1"/>
  <c r="AK241" i="1"/>
  <c r="AO241" i="1" s="1"/>
  <c r="AL240" i="1"/>
  <c r="AO73" i="1"/>
  <c r="V65" i="1"/>
  <c r="A63" i="1"/>
  <c r="AR101" i="1" l="1"/>
  <c r="AQ102" i="1"/>
  <c r="AU101" i="1"/>
  <c r="AS101" i="1"/>
  <c r="AT100" i="1"/>
  <c r="AL241" i="1"/>
  <c r="AH75" i="1"/>
  <c r="AO74" i="1"/>
  <c r="AE77" i="1"/>
  <c r="AF76" i="1"/>
  <c r="AM239" i="1"/>
  <c r="AN239" i="1"/>
  <c r="AJ243" i="1"/>
  <c r="AK242" i="1"/>
  <c r="AO242" i="1" s="1"/>
  <c r="A64" i="1"/>
  <c r="V66" i="1"/>
  <c r="AS102" i="1" l="1"/>
  <c r="AU102" i="1"/>
  <c r="AT101" i="1"/>
  <c r="AR102" i="1"/>
  <c r="AQ103" i="1"/>
  <c r="AL242" i="1"/>
  <c r="AE78" i="1"/>
  <c r="AF77" i="1"/>
  <c r="AH76" i="1"/>
  <c r="AO75" i="1"/>
  <c r="AJ244" i="1"/>
  <c r="AK243" i="1"/>
  <c r="AO243" i="1" s="1"/>
  <c r="AN240" i="1"/>
  <c r="AM240" i="1"/>
  <c r="V67" i="1"/>
  <c r="A65" i="1"/>
  <c r="AU103" i="1" l="1"/>
  <c r="AS103" i="1"/>
  <c r="AN241" i="1"/>
  <c r="AQ104" i="1"/>
  <c r="AR103" i="1"/>
  <c r="AT102" i="1"/>
  <c r="AO76" i="1"/>
  <c r="AK244" i="1"/>
  <c r="AO244" i="1" s="1"/>
  <c r="AJ245" i="1"/>
  <c r="AE79" i="1"/>
  <c r="AF78" i="1"/>
  <c r="AH77" i="1"/>
  <c r="AL243" i="1"/>
  <c r="AM241" i="1"/>
  <c r="V68" i="1"/>
  <c r="A66" i="1"/>
  <c r="AN242" i="1" l="1"/>
  <c r="AR104" i="1"/>
  <c r="AQ105" i="1"/>
  <c r="AT103" i="1"/>
  <c r="AU104" i="1"/>
  <c r="AS104" i="1"/>
  <c r="AO77" i="1"/>
  <c r="AE80" i="1"/>
  <c r="AF79" i="1"/>
  <c r="AJ246" i="1"/>
  <c r="AK245" i="1"/>
  <c r="AO245" i="1" s="1"/>
  <c r="AL244" i="1"/>
  <c r="AM242" i="1"/>
  <c r="AH78" i="1"/>
  <c r="AF24" i="1"/>
  <c r="A67" i="1"/>
  <c r="V69" i="1"/>
  <c r="AN243" i="1" l="1"/>
  <c r="AQ106" i="1"/>
  <c r="AR105" i="1"/>
  <c r="AU105" i="1"/>
  <c r="AS105" i="1"/>
  <c r="AT104" i="1"/>
  <c r="AL245" i="1"/>
  <c r="AJ247" i="1"/>
  <c r="AK246" i="1"/>
  <c r="AO246" i="1" s="1"/>
  <c r="AO78" i="1"/>
  <c r="AE81" i="1"/>
  <c r="AF80" i="1"/>
  <c r="AH79" i="1"/>
  <c r="AM243" i="1"/>
  <c r="AO23" i="1"/>
  <c r="AH24" i="1"/>
  <c r="A68" i="1"/>
  <c r="V70" i="1"/>
  <c r="AQ107" i="1" l="1"/>
  <c r="AR106" i="1"/>
  <c r="AT105" i="1"/>
  <c r="AU106" i="1"/>
  <c r="AS106" i="1"/>
  <c r="AH80" i="1"/>
  <c r="AO79" i="1"/>
  <c r="AE82" i="1"/>
  <c r="AF81" i="1"/>
  <c r="AL246" i="1"/>
  <c r="AJ248" i="1"/>
  <c r="AK247" i="1"/>
  <c r="AO247" i="1" s="1"/>
  <c r="AN244" i="1"/>
  <c r="AM244" i="1"/>
  <c r="A69" i="1"/>
  <c r="V71" i="1"/>
  <c r="AQ108" i="1" l="1"/>
  <c r="AR107" i="1"/>
  <c r="AT106" i="1"/>
  <c r="AU107" i="1"/>
  <c r="AS107" i="1"/>
  <c r="AO80" i="1"/>
  <c r="AL247" i="1"/>
  <c r="AE83" i="1"/>
  <c r="AF82" i="1"/>
  <c r="AJ249" i="1"/>
  <c r="AK248" i="1"/>
  <c r="AO248" i="1" s="1"/>
  <c r="AH81" i="1"/>
  <c r="AN245" i="1"/>
  <c r="AM245" i="1"/>
  <c r="A70" i="1"/>
  <c r="V72" i="1"/>
  <c r="AR108" i="1" l="1"/>
  <c r="AQ109" i="1"/>
  <c r="AT107" i="1"/>
  <c r="AU108" i="1"/>
  <c r="AS108" i="1"/>
  <c r="AJ250" i="1"/>
  <c r="AK249" i="1"/>
  <c r="AO249" i="1" s="1"/>
  <c r="AH82" i="1"/>
  <c r="AO81" i="1"/>
  <c r="AE84" i="1"/>
  <c r="AF83" i="1"/>
  <c r="AH83" i="1" s="1"/>
  <c r="AN246" i="1"/>
  <c r="AM246" i="1"/>
  <c r="AL248" i="1"/>
  <c r="A71" i="1"/>
  <c r="V73" i="1"/>
  <c r="AQ110" i="1" l="1"/>
  <c r="AR109" i="1"/>
  <c r="AU109" i="1"/>
  <c r="AS109" i="1"/>
  <c r="AT108" i="1"/>
  <c r="AM247" i="1"/>
  <c r="AE85" i="1"/>
  <c r="AF84" i="1"/>
  <c r="AN247" i="1"/>
  <c r="AL249" i="1"/>
  <c r="AO82" i="1"/>
  <c r="AJ251" i="1"/>
  <c r="AK250" i="1"/>
  <c r="AO250" i="1" s="1"/>
  <c r="A72" i="1"/>
  <c r="V74" i="1"/>
  <c r="AQ111" i="1" l="1"/>
  <c r="AR110" i="1"/>
  <c r="AS110" i="1"/>
  <c r="AU110" i="1"/>
  <c r="AT109" i="1"/>
  <c r="AJ252" i="1"/>
  <c r="AK251" i="1"/>
  <c r="AO251" i="1" s="1"/>
  <c r="AO83" i="1"/>
  <c r="AL250" i="1"/>
  <c r="AH84" i="1"/>
  <c r="AE86" i="1"/>
  <c r="AF85" i="1"/>
  <c r="AH85" i="1" s="1"/>
  <c r="AM248" i="1"/>
  <c r="AN248" i="1"/>
  <c r="A73" i="1"/>
  <c r="V75" i="1"/>
  <c r="AO16" i="1"/>
  <c r="AH17" i="1"/>
  <c r="AT110" i="1" l="1"/>
  <c r="AQ112" i="1"/>
  <c r="AR111" i="1"/>
  <c r="AU111" i="1"/>
  <c r="AS111" i="1"/>
  <c r="AN249" i="1"/>
  <c r="AM249" i="1"/>
  <c r="AO84" i="1"/>
  <c r="AE87" i="1"/>
  <c r="AF86" i="1"/>
  <c r="AL251" i="1"/>
  <c r="AK252" i="1"/>
  <c r="AO252" i="1" s="1"/>
  <c r="AJ253" i="1"/>
  <c r="A74" i="1"/>
  <c r="V76" i="1"/>
  <c r="AQ113" i="1" l="1"/>
  <c r="AR112" i="1"/>
  <c r="AT111" i="1"/>
  <c r="AU112" i="1"/>
  <c r="AS112" i="1"/>
  <c r="AO85" i="1"/>
  <c r="AE88" i="1"/>
  <c r="AF87" i="1"/>
  <c r="AJ254" i="1"/>
  <c r="AK253" i="1"/>
  <c r="AO253" i="1" s="1"/>
  <c r="AH86" i="1"/>
  <c r="AN250" i="1"/>
  <c r="AM250" i="1"/>
  <c r="AL252" i="1"/>
  <c r="V77" i="1"/>
  <c r="A75" i="1"/>
  <c r="AQ114" i="1" l="1"/>
  <c r="AR113" i="1"/>
  <c r="AT112" i="1"/>
  <c r="AU113" i="1"/>
  <c r="AS113" i="1"/>
  <c r="AL253" i="1"/>
  <c r="AK254" i="1"/>
  <c r="AO254" i="1" s="1"/>
  <c r="AJ255" i="1"/>
  <c r="AO86" i="1"/>
  <c r="AE89" i="1"/>
  <c r="AF88" i="1"/>
  <c r="AH88" i="1" s="1"/>
  <c r="AN251" i="1"/>
  <c r="AM251" i="1"/>
  <c r="AH87" i="1"/>
  <c r="A76" i="1"/>
  <c r="V78" i="1"/>
  <c r="AT113" i="1" l="1"/>
  <c r="AN252" i="1"/>
  <c r="AQ115" i="1"/>
  <c r="AR114" i="1"/>
  <c r="AU114" i="1"/>
  <c r="AS114" i="1"/>
  <c r="AE90" i="1"/>
  <c r="AF89" i="1"/>
  <c r="AH89" i="1" s="1"/>
  <c r="AO87" i="1"/>
  <c r="AJ256" i="1"/>
  <c r="AK255" i="1"/>
  <c r="AO255" i="1" s="1"/>
  <c r="AL254" i="1"/>
  <c r="AM252" i="1"/>
  <c r="V79" i="1"/>
  <c r="A77" i="1"/>
  <c r="AQ116" i="1" l="1"/>
  <c r="AR115" i="1"/>
  <c r="AT114" i="1"/>
  <c r="AU115" i="1"/>
  <c r="AS115" i="1"/>
  <c r="AM253" i="1"/>
  <c r="AN253" i="1"/>
  <c r="AO88" i="1"/>
  <c r="AL255" i="1"/>
  <c r="AJ257" i="1"/>
  <c r="AK256" i="1"/>
  <c r="AO256" i="1" s="1"/>
  <c r="AE91" i="1"/>
  <c r="AF90" i="1"/>
  <c r="AF25" i="1"/>
  <c r="A78" i="1"/>
  <c r="V80" i="1"/>
  <c r="AU116" i="1" l="1"/>
  <c r="AS116" i="1"/>
  <c r="AM254" i="1"/>
  <c r="AQ117" i="1"/>
  <c r="AR116" i="1"/>
  <c r="AT115" i="1"/>
  <c r="AE92" i="1"/>
  <c r="AF91" i="1"/>
  <c r="AL256" i="1"/>
  <c r="AO89" i="1"/>
  <c r="AK257" i="1"/>
  <c r="AO257" i="1" s="1"/>
  <c r="AJ258" i="1"/>
  <c r="AH90" i="1"/>
  <c r="AN254" i="1"/>
  <c r="AH25" i="1"/>
  <c r="AO24" i="1"/>
  <c r="AF26" i="1"/>
  <c r="Q43" i="1" s="1"/>
  <c r="V81" i="1"/>
  <c r="A79" i="1"/>
  <c r="R43" i="1" l="1"/>
  <c r="AQ118" i="1"/>
  <c r="AR117" i="1"/>
  <c r="AT116" i="1"/>
  <c r="AU117" i="1"/>
  <c r="AS117" i="1"/>
  <c r="AN255" i="1"/>
  <c r="AM255" i="1"/>
  <c r="AH91" i="1"/>
  <c r="AO90" i="1"/>
  <c r="AE93" i="1"/>
  <c r="AF92" i="1"/>
  <c r="AL257" i="1"/>
  <c r="AJ259" i="1"/>
  <c r="AK258" i="1"/>
  <c r="AO258" i="1" s="1"/>
  <c r="Q44" i="1"/>
  <c r="Q40" i="1"/>
  <c r="Q41" i="1"/>
  <c r="Q42" i="1"/>
  <c r="Q38" i="1"/>
  <c r="Q39" i="1"/>
  <c r="Q37" i="1"/>
  <c r="Q17" i="1"/>
  <c r="Q15" i="1"/>
  <c r="Q34" i="1"/>
  <c r="Q35" i="1"/>
  <c r="Q36" i="1"/>
  <c r="AH26" i="1"/>
  <c r="AH27" i="1"/>
  <c r="AO25" i="1"/>
  <c r="A80" i="1"/>
  <c r="V82" i="1"/>
  <c r="U38" i="1" l="1"/>
  <c r="U36" i="1"/>
  <c r="U42" i="1"/>
  <c r="U15" i="1"/>
  <c r="R17" i="1"/>
  <c r="S17" i="1" s="1"/>
  <c r="U17" i="1"/>
  <c r="U39" i="1"/>
  <c r="U35" i="1"/>
  <c r="U41" i="1"/>
  <c r="U44" i="1"/>
  <c r="U37" i="1"/>
  <c r="U34" i="1"/>
  <c r="U40" i="1"/>
  <c r="S43" i="1"/>
  <c r="AQ119" i="1"/>
  <c r="AR118" i="1"/>
  <c r="AT117" i="1"/>
  <c r="AS118" i="1"/>
  <c r="AU118" i="1"/>
  <c r="AK259" i="1"/>
  <c r="AO259" i="1" s="1"/>
  <c r="AJ260" i="1"/>
  <c r="AL258" i="1"/>
  <c r="AN256" i="1"/>
  <c r="AM256" i="1"/>
  <c r="AO91" i="1"/>
  <c r="AE94" i="1"/>
  <c r="AF93" i="1"/>
  <c r="AH93" i="1" s="1"/>
  <c r="AH92" i="1"/>
  <c r="R44" i="1"/>
  <c r="S44" i="1" s="1"/>
  <c r="AA44" i="1"/>
  <c r="AA37" i="1"/>
  <c r="R37" i="1"/>
  <c r="S37" i="1" s="1"/>
  <c r="AA39" i="1"/>
  <c r="R39" i="1"/>
  <c r="S39" i="1" s="1"/>
  <c r="AA38" i="1"/>
  <c r="R38" i="1"/>
  <c r="S38" i="1" s="1"/>
  <c r="R42" i="1"/>
  <c r="R41" i="1"/>
  <c r="S41" i="1" s="1"/>
  <c r="AA41" i="1"/>
  <c r="AA40" i="1"/>
  <c r="R40" i="1"/>
  <c r="S40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AT118" i="1" l="1"/>
  <c r="AM257" i="1"/>
  <c r="AQ120" i="1"/>
  <c r="AR119" i="1"/>
  <c r="AU119" i="1"/>
  <c r="AS119" i="1"/>
  <c r="AO92" i="1"/>
  <c r="AE95" i="1"/>
  <c r="AF94" i="1"/>
  <c r="AN257" i="1"/>
  <c r="AJ261" i="1"/>
  <c r="AK260" i="1"/>
  <c r="AO260" i="1" s="1"/>
  <c r="AL259" i="1"/>
  <c r="H44" i="1"/>
  <c r="A82" i="1"/>
  <c r="V84" i="1"/>
  <c r="AT119" i="1" l="1"/>
  <c r="AU120" i="1"/>
  <c r="AS120" i="1"/>
  <c r="AR120" i="1"/>
  <c r="AQ121" i="1"/>
  <c r="AO93" i="1"/>
  <c r="AE96" i="1"/>
  <c r="AF95" i="1"/>
  <c r="AH94" i="1"/>
  <c r="AN258" i="1"/>
  <c r="AM258" i="1"/>
  <c r="AL260" i="1"/>
  <c r="AK261" i="1"/>
  <c r="AO261" i="1" s="1"/>
  <c r="AJ262" i="1"/>
  <c r="A83" i="1"/>
  <c r="V85" i="1"/>
  <c r="AU121" i="1" l="1"/>
  <c r="AS121" i="1"/>
  <c r="AT120" i="1"/>
  <c r="AQ122" i="1"/>
  <c r="AR121" i="1"/>
  <c r="AJ263" i="1"/>
  <c r="AK262" i="1"/>
  <c r="AO262" i="1" s="1"/>
  <c r="AL261" i="1"/>
  <c r="AO94" i="1"/>
  <c r="AE97" i="1"/>
  <c r="AF96" i="1"/>
  <c r="AH96" i="1" s="1"/>
  <c r="AH95" i="1"/>
  <c r="AN259" i="1"/>
  <c r="AM259" i="1"/>
  <c r="V86" i="1"/>
  <c r="A84" i="1"/>
  <c r="AT121" i="1" l="1"/>
  <c r="AU122" i="1"/>
  <c r="AS122" i="1"/>
  <c r="AQ123" i="1"/>
  <c r="AR122" i="1"/>
  <c r="AE98" i="1"/>
  <c r="AF97" i="1"/>
  <c r="AN260" i="1"/>
  <c r="AM260" i="1"/>
  <c r="AL262" i="1"/>
  <c r="AO95" i="1"/>
  <c r="AK263" i="1"/>
  <c r="AO263" i="1" s="1"/>
  <c r="AJ264" i="1"/>
  <c r="W44" i="1"/>
  <c r="Y44" i="1" s="1"/>
  <c r="AO26" i="1"/>
  <c r="V87" i="1"/>
  <c r="A85" i="1"/>
  <c r="AO17" i="1"/>
  <c r="AH18" i="1"/>
  <c r="AH97" i="1" l="1"/>
  <c r="AU123" i="1"/>
  <c r="AS123" i="1"/>
  <c r="AR123" i="1"/>
  <c r="AQ124" i="1"/>
  <c r="AT122" i="1"/>
  <c r="AL263" i="1"/>
  <c r="AK264" i="1"/>
  <c r="AO264" i="1" s="1"/>
  <c r="AJ265" i="1"/>
  <c r="AO96" i="1"/>
  <c r="AN261" i="1"/>
  <c r="AM261" i="1"/>
  <c r="AE99" i="1"/>
  <c r="AF98" i="1"/>
  <c r="A86" i="1"/>
  <c r="V88" i="1"/>
  <c r="AU124" i="1" l="1"/>
  <c r="AS124" i="1"/>
  <c r="AT123" i="1"/>
  <c r="AH98" i="1"/>
  <c r="AM262" i="1"/>
  <c r="AQ125" i="1"/>
  <c r="AR124" i="1"/>
  <c r="AE100" i="1"/>
  <c r="AF99" i="1"/>
  <c r="AO97" i="1"/>
  <c r="AN262" i="1"/>
  <c r="AJ266" i="1"/>
  <c r="AK265" i="1"/>
  <c r="AO265" i="1" s="1"/>
  <c r="AL264" i="1"/>
  <c r="A87" i="1"/>
  <c r="V89" i="1"/>
  <c r="AU125" i="1" l="1"/>
  <c r="AS125" i="1"/>
  <c r="AH99" i="1"/>
  <c r="AQ126" i="1"/>
  <c r="AR125" i="1"/>
  <c r="AT124" i="1"/>
  <c r="AL265" i="1"/>
  <c r="AK266" i="1"/>
  <c r="AO266" i="1" s="1"/>
  <c r="AJ267" i="1"/>
  <c r="AO98" i="1"/>
  <c r="AN263" i="1"/>
  <c r="AM263" i="1"/>
  <c r="AE101" i="1"/>
  <c r="AF100" i="1"/>
  <c r="V90" i="1"/>
  <c r="A88" i="1"/>
  <c r="AR126" i="1" l="1"/>
  <c r="AQ127" i="1"/>
  <c r="AO99" i="1"/>
  <c r="AT125" i="1"/>
  <c r="AU126" i="1"/>
  <c r="AS126" i="1"/>
  <c r="AE102" i="1"/>
  <c r="AF101" i="1"/>
  <c r="AH100" i="1"/>
  <c r="AK267" i="1"/>
  <c r="AO267" i="1" s="1"/>
  <c r="AJ268" i="1"/>
  <c r="AL266" i="1"/>
  <c r="AN264" i="1"/>
  <c r="AM264" i="1"/>
  <c r="V91" i="1"/>
  <c r="A89" i="1"/>
  <c r="AU127" i="1" l="1"/>
  <c r="AS127" i="1"/>
  <c r="AT126" i="1"/>
  <c r="AQ128" i="1"/>
  <c r="AR127" i="1"/>
  <c r="AN265" i="1"/>
  <c r="AM265" i="1"/>
  <c r="AL267" i="1"/>
  <c r="AK268" i="1"/>
  <c r="AO268" i="1" s="1"/>
  <c r="AJ269" i="1"/>
  <c r="AK269" i="1" s="1"/>
  <c r="AO269" i="1" s="1"/>
  <c r="AH101" i="1"/>
  <c r="AO100" i="1"/>
  <c r="AE103" i="1"/>
  <c r="AF102" i="1"/>
  <c r="V92" i="1"/>
  <c r="A90" i="1"/>
  <c r="AQ129" i="1" l="1"/>
  <c r="AR128" i="1"/>
  <c r="AT127" i="1"/>
  <c r="AU128" i="1"/>
  <c r="AS128" i="1"/>
  <c r="AL269" i="1"/>
  <c r="AM266" i="1"/>
  <c r="AL268" i="1"/>
  <c r="AN266" i="1"/>
  <c r="AH102" i="1"/>
  <c r="AO101" i="1"/>
  <c r="AE104" i="1"/>
  <c r="AF103" i="1"/>
  <c r="V93" i="1"/>
  <c r="A91" i="1"/>
  <c r="AQ130" i="1" l="1"/>
  <c r="AR129" i="1"/>
  <c r="AQ131" i="1"/>
  <c r="AR130" i="1"/>
  <c r="AH103" i="1"/>
  <c r="AT128" i="1"/>
  <c r="AU129" i="1"/>
  <c r="AS129" i="1"/>
  <c r="AM267" i="1"/>
  <c r="AN268" i="1"/>
  <c r="AN267" i="1"/>
  <c r="AO102" i="1"/>
  <c r="AE105" i="1"/>
  <c r="AF104" i="1"/>
  <c r="AM268" i="1"/>
  <c r="AN269" i="1"/>
  <c r="A92" i="1"/>
  <c r="V94" i="1"/>
  <c r="AH104" i="1" l="1"/>
  <c r="AU130" i="1"/>
  <c r="AS130" i="1"/>
  <c r="AT130" i="1"/>
  <c r="AU131" i="1"/>
  <c r="AS131" i="1"/>
  <c r="AT129" i="1"/>
  <c r="AO103" i="1"/>
  <c r="AE106" i="1"/>
  <c r="AF105" i="1"/>
  <c r="A93" i="1"/>
  <c r="V95" i="1"/>
  <c r="I12" i="1"/>
  <c r="M12" i="1" s="1"/>
  <c r="AO104" i="1" l="1"/>
  <c r="AH105" i="1"/>
  <c r="AE107" i="1"/>
  <c r="AF106" i="1"/>
  <c r="J12" i="1"/>
  <c r="A94" i="1"/>
  <c r="V96" i="1"/>
  <c r="AH106" i="1" l="1"/>
  <c r="AO105" i="1"/>
  <c r="AE108" i="1"/>
  <c r="AF107" i="1"/>
  <c r="K12" i="1"/>
  <c r="I13" i="1"/>
  <c r="M13" i="1" s="1"/>
  <c r="A95" i="1"/>
  <c r="V97" i="1"/>
  <c r="AO106" i="1" l="1"/>
  <c r="AE109" i="1"/>
  <c r="AF108" i="1"/>
  <c r="AH107" i="1"/>
  <c r="L12" i="1"/>
  <c r="O12" i="1" s="1"/>
  <c r="I14" i="1"/>
  <c r="I15" i="1" s="1"/>
  <c r="J13" i="1"/>
  <c r="A96" i="1"/>
  <c r="V98" i="1"/>
  <c r="AH108" i="1" l="1"/>
  <c r="AO107" i="1"/>
  <c r="AE110" i="1"/>
  <c r="AF109" i="1"/>
  <c r="K13" i="1"/>
  <c r="L13" i="1" s="1"/>
  <c r="O13" i="1" s="1"/>
  <c r="M14" i="1"/>
  <c r="M15" i="1" s="1"/>
  <c r="J14" i="1"/>
  <c r="V99" i="1"/>
  <c r="A97" i="1"/>
  <c r="AO18" i="1"/>
  <c r="AH19" i="1"/>
  <c r="AE111" i="1" l="1"/>
  <c r="AF110" i="1"/>
  <c r="AH109" i="1"/>
  <c r="AO108" i="1"/>
  <c r="K14" i="1"/>
  <c r="L14" i="1" s="1"/>
  <c r="O14" i="1" s="1"/>
  <c r="J15" i="1"/>
  <c r="K15" i="1" s="1"/>
  <c r="L15" i="1" s="1"/>
  <c r="A98" i="1"/>
  <c r="V100" i="1"/>
  <c r="O15" i="1" l="1"/>
  <c r="T15" i="1"/>
  <c r="AH110" i="1"/>
  <c r="AO109" i="1"/>
  <c r="AE112" i="1"/>
  <c r="AF111" i="1"/>
  <c r="A99" i="1"/>
  <c r="V101" i="1"/>
  <c r="AE113" i="1" l="1"/>
  <c r="AF112" i="1"/>
  <c r="AO110" i="1"/>
  <c r="AH111" i="1"/>
  <c r="V102" i="1"/>
  <c r="A100" i="1"/>
  <c r="AO111" i="1" l="1"/>
  <c r="AH112" i="1"/>
  <c r="AE114" i="1"/>
  <c r="AF113" i="1"/>
  <c r="A101" i="1"/>
  <c r="V103" i="1"/>
  <c r="AH113" i="1" l="1"/>
  <c r="AO112" i="1"/>
  <c r="AE115" i="1"/>
  <c r="AF114" i="1"/>
  <c r="V104" i="1"/>
  <c r="A102" i="1"/>
  <c r="AH114" i="1" l="1"/>
  <c r="AO113" i="1"/>
  <c r="AE116" i="1"/>
  <c r="AF115" i="1"/>
  <c r="A103" i="1"/>
  <c r="V105" i="1"/>
  <c r="AO114" i="1" l="1"/>
  <c r="AE117" i="1"/>
  <c r="AF116" i="1"/>
  <c r="AH115" i="1"/>
  <c r="V106" i="1"/>
  <c r="A104" i="1"/>
  <c r="AH116" i="1" l="1"/>
  <c r="AO115" i="1"/>
  <c r="AE118" i="1"/>
  <c r="AF117" i="1"/>
  <c r="A105" i="1"/>
  <c r="V107" i="1"/>
  <c r="AH117" i="1" l="1"/>
  <c r="AO116" i="1"/>
  <c r="AE119" i="1"/>
  <c r="AF118" i="1"/>
  <c r="V108" i="1"/>
  <c r="A106" i="1"/>
  <c r="AO117" i="1" l="1"/>
  <c r="AE120" i="1"/>
  <c r="AF119" i="1"/>
  <c r="AH118" i="1"/>
  <c r="V109" i="1"/>
  <c r="A107" i="1"/>
  <c r="AH119" i="1" l="1"/>
  <c r="AO118" i="1"/>
  <c r="AF120" i="1"/>
  <c r="A108" i="1"/>
  <c r="V110" i="1"/>
  <c r="AH120" i="1" l="1"/>
  <c r="AO119" i="1"/>
  <c r="V111" i="1"/>
  <c r="A109" i="1"/>
  <c r="AO120" i="1" l="1"/>
  <c r="A110" i="1"/>
  <c r="V112" i="1"/>
  <c r="V113" i="1" l="1"/>
  <c r="A111" i="1"/>
  <c r="V114" i="1" l="1"/>
  <c r="A112" i="1"/>
  <c r="V115" i="1" l="1"/>
  <c r="A113" i="1"/>
  <c r="A114" i="1" l="1"/>
  <c r="V116" i="1"/>
  <c r="A115" i="1" l="1"/>
  <c r="V117" i="1"/>
  <c r="A116" i="1" l="1"/>
  <c r="V118" i="1"/>
  <c r="V119" i="1" l="1"/>
  <c r="A117" i="1"/>
  <c r="A118" i="1" l="1"/>
  <c r="V120" i="1"/>
  <c r="A119" i="1" l="1"/>
  <c r="V121" i="1"/>
  <c r="Q118" i="1" l="1"/>
  <c r="Q116" i="1"/>
  <c r="Q119" i="1"/>
  <c r="Q117" i="1"/>
  <c r="Q115" i="1"/>
  <c r="A120" i="1"/>
  <c r="Q120" i="1" s="1"/>
  <c r="V122" i="1"/>
  <c r="R120" i="1" l="1"/>
  <c r="S120" i="1" s="1"/>
  <c r="U120" i="1"/>
  <c r="U115" i="1"/>
  <c r="U117" i="1"/>
  <c r="R119" i="1"/>
  <c r="S119" i="1" s="1"/>
  <c r="U119" i="1"/>
  <c r="U116" i="1"/>
  <c r="U118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S131" i="1" s="1"/>
  <c r="U131" i="1"/>
  <c r="Q132" i="1"/>
  <c r="V135" i="1"/>
  <c r="A133" i="1"/>
  <c r="R132" i="1" l="1"/>
  <c r="S132" i="1" s="1"/>
  <c r="U132" i="1"/>
  <c r="AA132" i="1"/>
  <c r="Q133" i="1"/>
  <c r="A134" i="1"/>
  <c r="Q134" i="1" s="1"/>
  <c r="R134" i="1" s="1"/>
  <c r="V136" i="1"/>
  <c r="U133" i="1" l="1"/>
  <c r="R133" i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V140" i="1"/>
  <c r="U138" i="1" l="1"/>
  <c r="R138" i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U161" i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V168" i="1"/>
  <c r="A166" i="1"/>
  <c r="Q166" i="1" s="1"/>
  <c r="R166" i="1" l="1"/>
  <c r="S166" i="1" s="1"/>
  <c r="U166" i="1"/>
  <c r="U165" i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l="1"/>
  <c r="R170" i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S192" i="1" s="1"/>
  <c r="U192" i="1"/>
  <c r="AA192" i="1"/>
  <c r="A193" i="1"/>
  <c r="V195" i="1"/>
  <c r="Q193" i="1" l="1"/>
  <c r="V196" i="1"/>
  <c r="A194" i="1"/>
  <c r="R193" i="1" l="1"/>
  <c r="U193" i="1"/>
  <c r="Q194" i="1"/>
  <c r="A195" i="1"/>
  <c r="Q195" i="1" s="1"/>
  <c r="V197" i="1"/>
  <c r="R195" i="1" l="1"/>
  <c r="U195" i="1"/>
  <c r="U194" i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l="1"/>
  <c r="R200" i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S222" i="1" s="1"/>
  <c r="U222" i="1"/>
  <c r="AA222" i="1"/>
  <c r="V225" i="1"/>
  <c r="A223" i="1"/>
  <c r="Q223" i="1" l="1"/>
  <c r="A224" i="1"/>
  <c r="V226" i="1"/>
  <c r="R223" i="1" l="1"/>
  <c r="U223" i="1"/>
  <c r="Q224" i="1"/>
  <c r="A225" i="1"/>
  <c r="V227" i="1"/>
  <c r="R224" i="1" l="1"/>
  <c r="S224" i="1" s="1"/>
  <c r="U224" i="1"/>
  <c r="AA224" i="1"/>
  <c r="Q225" i="1"/>
  <c r="A226" i="1"/>
  <c r="Q226" i="1" s="1"/>
  <c r="V228" i="1"/>
  <c r="U226" i="1" l="1"/>
  <c r="R226" i="1"/>
  <c r="R225" i="1"/>
  <c r="V229" i="1"/>
  <c r="A227" i="1"/>
  <c r="Q227" i="1" s="1"/>
  <c r="R227" i="1" l="1"/>
  <c r="S227" i="1" s="1"/>
  <c r="U227" i="1"/>
  <c r="AA227" i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V232" i="1"/>
  <c r="U230" i="1" l="1"/>
  <c r="R230" i="1"/>
  <c r="A231" i="1"/>
  <c r="Q231" i="1" s="1"/>
  <c r="V233" i="1"/>
  <c r="U231" i="1" l="1"/>
  <c r="R231" i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S255" i="1" s="1"/>
  <c r="U255" i="1"/>
  <c r="R256" i="1"/>
  <c r="A257" i="1"/>
  <c r="Q257" i="1" s="1"/>
  <c r="V259" i="1"/>
  <c r="R257" i="1" l="1"/>
  <c r="S257" i="1" s="1"/>
  <c r="U257" i="1"/>
  <c r="V260" i="1"/>
  <c r="A258" i="1"/>
  <c r="Q258" i="1" s="1"/>
  <c r="U258" i="1" l="1"/>
  <c r="R258" i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U284" i="1"/>
  <c r="Q285" i="1"/>
  <c r="A286" i="1"/>
  <c r="V288" i="1"/>
  <c r="R285" i="1" l="1"/>
  <c r="S285" i="1" s="1"/>
  <c r="U285" i="1"/>
  <c r="Q286" i="1"/>
  <c r="V289" i="1"/>
  <c r="A287" i="1"/>
  <c r="Q287" i="1" s="1"/>
  <c r="R287" i="1" l="1"/>
  <c r="S287" i="1" s="1"/>
  <c r="U287" i="1"/>
  <c r="U286" i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l="1"/>
  <c r="R291" i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U314" i="1"/>
  <c r="R313" i="1"/>
  <c r="S313" i="1" s="1"/>
  <c r="U313" i="1"/>
  <c r="AA313" i="1"/>
  <c r="A315" i="1"/>
  <c r="Q315" i="1" s="1"/>
  <c r="V317" i="1"/>
  <c r="R315" i="1" l="1"/>
  <c r="U315" i="1"/>
  <c r="A316" i="1"/>
  <c r="Q316" i="1" s="1"/>
  <c r="V318" i="1"/>
  <c r="R316" i="1" l="1"/>
  <c r="U316" i="1"/>
  <c r="V319" i="1"/>
  <c r="A317" i="1"/>
  <c r="Q317" i="1" l="1"/>
  <c r="R317" i="1" s="1"/>
  <c r="A318" i="1"/>
  <c r="Q318" i="1" s="1"/>
  <c r="V320" i="1"/>
  <c r="R318" i="1" l="1"/>
  <c r="S318" i="1" s="1"/>
  <c r="U318" i="1"/>
  <c r="AA318" i="1"/>
  <c r="V321" i="1"/>
  <c r="A319" i="1"/>
  <c r="Q319" i="1" s="1"/>
  <c r="U319" i="1" l="1"/>
  <c r="R319" i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S344" i="1" s="1"/>
  <c r="U344" i="1"/>
  <c r="AA344" i="1"/>
  <c r="V347" i="1"/>
  <c r="A345" i="1"/>
  <c r="Q345" i="1" l="1"/>
  <c r="A346" i="1"/>
  <c r="Q346" i="1" s="1"/>
  <c r="V348" i="1"/>
  <c r="R346" i="1" l="1"/>
  <c r="U346" i="1"/>
  <c r="R345" i="1"/>
  <c r="S345" i="1" s="1"/>
  <c r="U345" i="1"/>
  <c r="A347" i="1"/>
  <c r="Q347" i="1" s="1"/>
  <c r="V349" i="1"/>
  <c r="U347" i="1" l="1"/>
  <c r="R347" i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V354" i="1"/>
  <c r="U352" i="1" l="1"/>
  <c r="R352" i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V364" i="1"/>
  <c r="A362" i="1"/>
  <c r="Q362" i="1" s="1"/>
  <c r="R362" i="1" l="1"/>
  <c r="S362" i="1" s="1"/>
  <c r="U362" i="1"/>
  <c r="AA362" i="1"/>
  <c r="V365" i="1"/>
  <c r="A363" i="1"/>
  <c r="Q363" i="1" s="1"/>
  <c r="R363" i="1" l="1"/>
  <c r="S363" i="1" s="1"/>
  <c r="U363" i="1"/>
  <c r="AA363" i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U375" i="1"/>
  <c r="Q376" i="1"/>
  <c r="V379" i="1"/>
  <c r="A377" i="1"/>
  <c r="H377" i="1" l="1"/>
  <c r="Q377" i="1"/>
  <c r="R376" i="1"/>
  <c r="V380" i="1"/>
  <c r="A378" i="1"/>
  <c r="Q378" i="1" s="1"/>
  <c r="R378" i="1" l="1"/>
  <c r="S378" i="1" s="1"/>
  <c r="U378" i="1"/>
  <c r="R377" i="1"/>
  <c r="U377" i="1"/>
  <c r="H378" i="1"/>
  <c r="H379" i="1" s="1"/>
  <c r="A379" i="1"/>
  <c r="Q379" i="1" s="1"/>
  <c r="V381" i="1"/>
  <c r="R379" i="1" l="1"/>
  <c r="S379" i="1" s="1"/>
  <c r="U379" i="1"/>
  <c r="H380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H381" i="1"/>
  <c r="H382" i="1" s="1"/>
  <c r="AA381" i="1"/>
  <c r="A382" i="1"/>
  <c r="Q382" i="1" s="1"/>
  <c r="V384" i="1"/>
  <c r="U382" i="1" l="1"/>
  <c r="R382" i="1"/>
  <c r="V385" i="1"/>
  <c r="A383" i="1"/>
  <c r="Q383" i="1" s="1"/>
  <c r="U383" i="1" l="1"/>
  <c r="H383" i="1"/>
  <c r="H384" i="1" s="1"/>
  <c r="R383" i="1"/>
  <c r="S383" i="1" s="1"/>
  <c r="AA383" i="1"/>
  <c r="V386" i="1"/>
  <c r="A384" i="1"/>
  <c r="Q384" i="1" s="1"/>
  <c r="R384" i="1" l="1"/>
  <c r="S384" i="1" s="1"/>
  <c r="U384" i="1"/>
  <c r="H385" i="1"/>
  <c r="AA384" i="1"/>
  <c r="A385" i="1"/>
  <c r="Q385" i="1" s="1"/>
  <c r="V387" i="1"/>
  <c r="R385" i="1" l="1"/>
  <c r="S385" i="1" s="1"/>
  <c r="U385" i="1"/>
  <c r="H386" i="1"/>
  <c r="AA385" i="1"/>
  <c r="A386" i="1"/>
  <c r="Q386" i="1" s="1"/>
  <c r="V388" i="1"/>
  <c r="R386" i="1" l="1"/>
  <c r="S386" i="1" s="1"/>
  <c r="U386" i="1"/>
  <c r="H387" i="1"/>
  <c r="AA386" i="1"/>
  <c r="V389" i="1"/>
  <c r="A387" i="1"/>
  <c r="Q387" i="1" s="1"/>
  <c r="R387" i="1" l="1"/>
  <c r="S387" i="1" s="1"/>
  <c r="U387" i="1"/>
  <c r="H388" i="1"/>
  <c r="AA387" i="1"/>
  <c r="V390" i="1"/>
  <c r="A388" i="1"/>
  <c r="Q388" i="1" s="1"/>
  <c r="R388" i="1" l="1"/>
  <c r="S388" i="1" s="1"/>
  <c r="U388" i="1"/>
  <c r="H389" i="1"/>
  <c r="AA388" i="1"/>
  <c r="A389" i="1"/>
  <c r="Q389" i="1" s="1"/>
  <c r="V391" i="1"/>
  <c r="R389" i="1" l="1"/>
  <c r="S389" i="1" s="1"/>
  <c r="U389" i="1"/>
  <c r="H390" i="1"/>
  <c r="AA389" i="1"/>
  <c r="V392" i="1"/>
  <c r="A390" i="1"/>
  <c r="Q390" i="1" s="1"/>
  <c r="R390" i="1" l="1"/>
  <c r="S390" i="1" s="1"/>
  <c r="U390" i="1"/>
  <c r="H391" i="1"/>
  <c r="AA390" i="1"/>
  <c r="A391" i="1"/>
  <c r="Q391" i="1" s="1"/>
  <c r="V393" i="1"/>
  <c r="R391" i="1" l="1"/>
  <c r="S391" i="1" s="1"/>
  <c r="U391" i="1"/>
  <c r="H392" i="1"/>
  <c r="AA391" i="1"/>
  <c r="V394" i="1"/>
  <c r="A392" i="1"/>
  <c r="Q392" i="1" s="1"/>
  <c r="R392" i="1" l="1"/>
  <c r="S392" i="1" s="1"/>
  <c r="U392" i="1"/>
  <c r="H393" i="1"/>
  <c r="AA392" i="1"/>
  <c r="A393" i="1"/>
  <c r="Q393" i="1" s="1"/>
  <c r="V395" i="1"/>
  <c r="R393" i="1" l="1"/>
  <c r="S393" i="1" s="1"/>
  <c r="U393" i="1"/>
  <c r="H394" i="1"/>
  <c r="AA393" i="1"/>
  <c r="V396" i="1"/>
  <c r="A394" i="1"/>
  <c r="Q394" i="1" s="1"/>
  <c r="R394" i="1" l="1"/>
  <c r="S394" i="1" s="1"/>
  <c r="U394" i="1"/>
  <c r="H395" i="1"/>
  <c r="AA394" i="1"/>
  <c r="A395" i="1"/>
  <c r="Q395" i="1" s="1"/>
  <c r="V397" i="1"/>
  <c r="R395" i="1" l="1"/>
  <c r="S395" i="1" s="1"/>
  <c r="U395" i="1"/>
  <c r="H396" i="1"/>
  <c r="AA395" i="1"/>
  <c r="V398" i="1"/>
  <c r="A396" i="1"/>
  <c r="Q396" i="1" s="1"/>
  <c r="R396" i="1" l="1"/>
  <c r="S396" i="1" s="1"/>
  <c r="U396" i="1"/>
  <c r="H397" i="1"/>
  <c r="AA396" i="1"/>
  <c r="A397" i="1"/>
  <c r="Q397" i="1" s="1"/>
  <c r="V399" i="1"/>
  <c r="R397" i="1" l="1"/>
  <c r="S397" i="1" s="1"/>
  <c r="U397" i="1"/>
  <c r="H398" i="1"/>
  <c r="AA397" i="1"/>
  <c r="A398" i="1"/>
  <c r="Q398" i="1" s="1"/>
  <c r="V400" i="1"/>
  <c r="R398" i="1" l="1"/>
  <c r="S398" i="1" s="1"/>
  <c r="U398" i="1"/>
  <c r="H399" i="1"/>
  <c r="AA398" i="1"/>
  <c r="V401" i="1"/>
  <c r="A399" i="1"/>
  <c r="Q399" i="1" s="1"/>
  <c r="R399" i="1" l="1"/>
  <c r="S399" i="1" s="1"/>
  <c r="U399" i="1"/>
  <c r="H400" i="1"/>
  <c r="AA399" i="1"/>
  <c r="V402" i="1"/>
  <c r="A400" i="1"/>
  <c r="Q400" i="1" s="1"/>
  <c r="R400" i="1" l="1"/>
  <c r="S400" i="1" s="1"/>
  <c r="U400" i="1"/>
  <c r="H401" i="1"/>
  <c r="AA400" i="1"/>
  <c r="A401" i="1"/>
  <c r="Q401" i="1" s="1"/>
  <c r="V403" i="1"/>
  <c r="R401" i="1" l="1"/>
  <c r="S401" i="1" s="1"/>
  <c r="U401" i="1"/>
  <c r="H402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H403" i="1"/>
  <c r="H404" i="1" s="1"/>
  <c r="AA403" i="1"/>
  <c r="V406" i="1"/>
  <c r="A404" i="1"/>
  <c r="Q404" i="1" l="1"/>
  <c r="A405" i="1"/>
  <c r="V407" i="1"/>
  <c r="R404" i="1" l="1"/>
  <c r="S404" i="1" s="1"/>
  <c r="U404" i="1"/>
  <c r="Q405" i="1"/>
  <c r="H405" i="1"/>
  <c r="V408" i="1"/>
  <c r="A406" i="1"/>
  <c r="R405" i="1" l="1"/>
  <c r="U405" i="1"/>
  <c r="H406" i="1"/>
  <c r="Q406" i="1"/>
  <c r="A407" i="1"/>
  <c r="Q407" i="1" s="1"/>
  <c r="R407" i="1" s="1"/>
  <c r="V409" i="1"/>
  <c r="H407" i="1" l="1"/>
  <c r="U406" i="1"/>
  <c r="R406" i="1"/>
  <c r="V410" i="1"/>
  <c r="A408" i="1"/>
  <c r="Q408" i="1" s="1"/>
  <c r="R408" i="1" l="1"/>
  <c r="U408" i="1"/>
  <c r="H408" i="1"/>
  <c r="V411" i="1"/>
  <c r="A409" i="1"/>
  <c r="Q409" i="1" s="1"/>
  <c r="R409" i="1" l="1"/>
  <c r="S409" i="1" s="1"/>
  <c r="U409" i="1"/>
  <c r="H409" i="1"/>
  <c r="V412" i="1"/>
  <c r="A410" i="1"/>
  <c r="Q410" i="1" s="1"/>
  <c r="R410" i="1" l="1"/>
  <c r="S410" i="1" s="1"/>
  <c r="U410" i="1"/>
  <c r="H410" i="1"/>
  <c r="H411" i="1" s="1"/>
  <c r="AA410" i="1"/>
  <c r="A411" i="1"/>
  <c r="Q411" i="1" s="1"/>
  <c r="V413" i="1"/>
  <c r="U411" i="1" l="1"/>
  <c r="R411" i="1"/>
  <c r="V414" i="1"/>
  <c r="A412" i="1"/>
  <c r="Q412" i="1" s="1"/>
  <c r="R412" i="1" l="1"/>
  <c r="S412" i="1" s="1"/>
  <c r="U412" i="1"/>
  <c r="H412" i="1"/>
  <c r="H413" i="1" s="1"/>
  <c r="AA412" i="1"/>
  <c r="A413" i="1"/>
  <c r="Q413" i="1" s="1"/>
  <c r="V415" i="1"/>
  <c r="R413" i="1" l="1"/>
  <c r="S413" i="1" s="1"/>
  <c r="U413" i="1"/>
  <c r="H414" i="1"/>
  <c r="AA413" i="1"/>
  <c r="V416" i="1"/>
  <c r="A414" i="1"/>
  <c r="Q414" i="1" s="1"/>
  <c r="R414" i="1" l="1"/>
  <c r="S414" i="1" s="1"/>
  <c r="U414" i="1"/>
  <c r="H415" i="1"/>
  <c r="AA414" i="1"/>
  <c r="A415" i="1"/>
  <c r="Q415" i="1" s="1"/>
  <c r="V417" i="1"/>
  <c r="R415" i="1" l="1"/>
  <c r="S415" i="1" s="1"/>
  <c r="U415" i="1"/>
  <c r="H416" i="1"/>
  <c r="AA415" i="1"/>
  <c r="V418" i="1"/>
  <c r="A416" i="1"/>
  <c r="Q416" i="1" s="1"/>
  <c r="R416" i="1" l="1"/>
  <c r="S416" i="1" s="1"/>
  <c r="U416" i="1"/>
  <c r="H417" i="1"/>
  <c r="AA416" i="1"/>
  <c r="V419" i="1"/>
  <c r="A417" i="1"/>
  <c r="Q417" i="1" s="1"/>
  <c r="R417" i="1" l="1"/>
  <c r="S417" i="1" s="1"/>
  <c r="U417" i="1"/>
  <c r="H418" i="1"/>
  <c r="AA417" i="1"/>
  <c r="A418" i="1"/>
  <c r="Q418" i="1" s="1"/>
  <c r="V420" i="1"/>
  <c r="R418" i="1" l="1"/>
  <c r="S418" i="1" s="1"/>
  <c r="U418" i="1"/>
  <c r="H419" i="1"/>
  <c r="AA418" i="1"/>
  <c r="V421" i="1"/>
  <c r="A419" i="1"/>
  <c r="Q419" i="1" s="1"/>
  <c r="R419" i="1" l="1"/>
  <c r="S419" i="1" s="1"/>
  <c r="U419" i="1"/>
  <c r="H420" i="1"/>
  <c r="AA419" i="1"/>
  <c r="V422" i="1"/>
  <c r="A420" i="1"/>
  <c r="Q420" i="1" s="1"/>
  <c r="R420" i="1" l="1"/>
  <c r="S420" i="1" s="1"/>
  <c r="U420" i="1"/>
  <c r="H421" i="1"/>
  <c r="AA420" i="1"/>
  <c r="A421" i="1"/>
  <c r="Q421" i="1" s="1"/>
  <c r="V423" i="1"/>
  <c r="R421" i="1" l="1"/>
  <c r="S421" i="1" s="1"/>
  <c r="U421" i="1"/>
  <c r="H422" i="1"/>
  <c r="AA421" i="1"/>
  <c r="A422" i="1"/>
  <c r="Q422" i="1" s="1"/>
  <c r="V424" i="1"/>
  <c r="R422" i="1" l="1"/>
  <c r="S422" i="1" s="1"/>
  <c r="U422" i="1"/>
  <c r="H423" i="1"/>
  <c r="AA422" i="1"/>
  <c r="V425" i="1"/>
  <c r="A423" i="1"/>
  <c r="Q423" i="1" s="1"/>
  <c r="R423" i="1" l="1"/>
  <c r="S423" i="1" s="1"/>
  <c r="U423" i="1"/>
  <c r="H424" i="1"/>
  <c r="AA423" i="1"/>
  <c r="A424" i="1"/>
  <c r="Q424" i="1" s="1"/>
  <c r="V426" i="1"/>
  <c r="R424" i="1" l="1"/>
  <c r="S424" i="1" s="1"/>
  <c r="U424" i="1"/>
  <c r="H425" i="1"/>
  <c r="AA424" i="1"/>
  <c r="V427" i="1"/>
  <c r="A425" i="1"/>
  <c r="Q425" i="1" s="1"/>
  <c r="R425" i="1" l="1"/>
  <c r="S425" i="1" s="1"/>
  <c r="U425" i="1"/>
  <c r="H426" i="1"/>
  <c r="AA425" i="1"/>
  <c r="A426" i="1"/>
  <c r="Q426" i="1" s="1"/>
  <c r="V428" i="1"/>
  <c r="R426" i="1" l="1"/>
  <c r="S426" i="1" s="1"/>
  <c r="U426" i="1"/>
  <c r="H427" i="1"/>
  <c r="AA426" i="1"/>
  <c r="V429" i="1"/>
  <c r="A427" i="1"/>
  <c r="Q427" i="1" s="1"/>
  <c r="R427" i="1" l="1"/>
  <c r="S427" i="1" s="1"/>
  <c r="U427" i="1"/>
  <c r="H428" i="1"/>
  <c r="AA427" i="1"/>
  <c r="A428" i="1"/>
  <c r="Q428" i="1" s="1"/>
  <c r="V430" i="1"/>
  <c r="R428" i="1" l="1"/>
  <c r="S428" i="1" s="1"/>
  <c r="U428" i="1"/>
  <c r="H429" i="1"/>
  <c r="AA428" i="1"/>
  <c r="V431" i="1"/>
  <c r="A429" i="1"/>
  <c r="Q429" i="1" s="1"/>
  <c r="R429" i="1" l="1"/>
  <c r="S429" i="1" s="1"/>
  <c r="U429" i="1"/>
  <c r="H430" i="1"/>
  <c r="AA429" i="1"/>
  <c r="V432" i="1"/>
  <c r="A430" i="1"/>
  <c r="Q430" i="1" s="1"/>
  <c r="R430" i="1" l="1"/>
  <c r="S430" i="1" s="1"/>
  <c r="U430" i="1"/>
  <c r="H431" i="1"/>
  <c r="AA430" i="1"/>
  <c r="V433" i="1"/>
  <c r="A431" i="1"/>
  <c r="Q431" i="1" s="1"/>
  <c r="R431" i="1" l="1"/>
  <c r="S431" i="1" s="1"/>
  <c r="U431" i="1"/>
  <c r="H432" i="1"/>
  <c r="AA431" i="1"/>
  <c r="A432" i="1"/>
  <c r="Q432" i="1" s="1"/>
  <c r="V434" i="1"/>
  <c r="R432" i="1" l="1"/>
  <c r="S432" i="1" s="1"/>
  <c r="U432" i="1"/>
  <c r="H433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H434" i="1"/>
  <c r="V437" i="1"/>
  <c r="A435" i="1"/>
  <c r="Q435" i="1" s="1"/>
  <c r="R435" i="1" l="1"/>
  <c r="S435" i="1" s="1"/>
  <c r="U435" i="1"/>
  <c r="H435" i="1"/>
  <c r="H436" i="1" s="1"/>
  <c r="AA435" i="1"/>
  <c r="V438" i="1"/>
  <c r="A436" i="1"/>
  <c r="Q436" i="1" s="1"/>
  <c r="R436" i="1" l="1"/>
  <c r="S436" i="1" s="1"/>
  <c r="U436" i="1"/>
  <c r="H437" i="1"/>
  <c r="AA436" i="1"/>
  <c r="A437" i="1"/>
  <c r="V439" i="1"/>
  <c r="Q437" i="1" l="1"/>
  <c r="R437" i="1" s="1"/>
  <c r="V440" i="1"/>
  <c r="A438" i="1"/>
  <c r="Q438" i="1" s="1"/>
  <c r="U438" i="1" l="1"/>
  <c r="H438" i="1"/>
  <c r="R438" i="1"/>
  <c r="V441" i="1"/>
  <c r="A439" i="1"/>
  <c r="Q439" i="1" s="1"/>
  <c r="R439" i="1" l="1"/>
  <c r="S439" i="1" s="1"/>
  <c r="U439" i="1"/>
  <c r="H439" i="1"/>
  <c r="H440" i="1" s="1"/>
  <c r="A440" i="1"/>
  <c r="Q440" i="1" s="1"/>
  <c r="V442" i="1"/>
  <c r="R440" i="1" l="1"/>
  <c r="S440" i="1" s="1"/>
  <c r="U440" i="1"/>
  <c r="H441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S443" i="1" s="1"/>
  <c r="U443" i="1"/>
  <c r="H443" i="1"/>
  <c r="H444" i="1" s="1"/>
  <c r="AA443" i="1"/>
  <c r="V446" i="1"/>
  <c r="A444" i="1"/>
  <c r="Q444" i="1" s="1"/>
  <c r="U444" i="1" l="1"/>
  <c r="R444" i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V454" i="1"/>
  <c r="A452" i="1"/>
  <c r="Q452" i="1" s="1"/>
  <c r="R452" i="1" l="1"/>
  <c r="S452" i="1" s="1"/>
  <c r="U452" i="1"/>
  <c r="H453" i="1"/>
  <c r="AA452" i="1"/>
  <c r="A453" i="1"/>
  <c r="Q453" i="1" s="1"/>
  <c r="V455" i="1"/>
  <c r="R453" i="1" l="1"/>
  <c r="S453" i="1" s="1"/>
  <c r="U453" i="1"/>
  <c r="H454" i="1"/>
  <c r="AA453" i="1"/>
  <c r="V456" i="1"/>
  <c r="A454" i="1"/>
  <c r="Q454" i="1" s="1"/>
  <c r="R454" i="1" l="1"/>
  <c r="S454" i="1" s="1"/>
  <c r="U454" i="1"/>
  <c r="H455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S465" i="1" s="1"/>
  <c r="U465" i="1"/>
  <c r="H465" i="1"/>
  <c r="H466" i="1" s="1"/>
  <c r="AA465" i="1"/>
  <c r="A466" i="1"/>
  <c r="Q466" i="1" s="1"/>
  <c r="V468" i="1"/>
  <c r="R466" i="1" l="1"/>
  <c r="S466" i="1" s="1"/>
  <c r="U466" i="1"/>
  <c r="H467" i="1"/>
  <c r="AA466" i="1"/>
  <c r="A467" i="1"/>
  <c r="V469" i="1"/>
  <c r="Q467" i="1" l="1"/>
  <c r="A468" i="1"/>
  <c r="V470" i="1"/>
  <c r="H468" i="1" l="1"/>
  <c r="U467" i="1"/>
  <c r="Q468" i="1"/>
  <c r="R467" i="1"/>
  <c r="V471" i="1"/>
  <c r="A469" i="1"/>
  <c r="R468" i="1" l="1"/>
  <c r="U468" i="1"/>
  <c r="Q469" i="1"/>
  <c r="H469" i="1"/>
  <c r="V472" i="1"/>
  <c r="A470" i="1"/>
  <c r="Q470" i="1" s="1"/>
  <c r="R470" i="1" s="1"/>
  <c r="R469" i="1" l="1"/>
  <c r="S469" i="1" s="1"/>
  <c r="U469" i="1"/>
  <c r="AA469" i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l="1"/>
  <c r="R474" i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S496" i="1" s="1"/>
  <c r="U496" i="1"/>
  <c r="Q497" i="1"/>
  <c r="H497" i="1"/>
  <c r="V500" i="1"/>
  <c r="A498" i="1"/>
  <c r="R497" i="1" l="1"/>
  <c r="U497" i="1"/>
  <c r="H498" i="1"/>
  <c r="Q498" i="1"/>
  <c r="H499" i="1" s="1"/>
  <c r="A499" i="1"/>
  <c r="Q499" i="1" s="1"/>
  <c r="V501" i="1"/>
  <c r="R499" i="1" l="1"/>
  <c r="U499" i="1"/>
  <c r="H500" i="1"/>
  <c r="R498" i="1"/>
  <c r="V502" i="1"/>
  <c r="A500" i="1"/>
  <c r="Q500" i="1" s="1"/>
  <c r="R500" i="1" l="1"/>
  <c r="S500" i="1" s="1"/>
  <c r="U500" i="1"/>
  <c r="V503" i="1"/>
  <c r="A501" i="1"/>
  <c r="Q501" i="1" s="1"/>
  <c r="R501" i="1" l="1"/>
  <c r="S501" i="1" s="1"/>
  <c r="U501" i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V505" i="1"/>
  <c r="U503" i="1" l="1"/>
  <c r="R503" i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Q507" i="1" s="1"/>
  <c r="V509" i="1"/>
  <c r="R507" i="1" l="1"/>
  <c r="S507" i="1" s="1"/>
  <c r="U507" i="1"/>
  <c r="H508" i="1"/>
  <c r="AA507" i="1"/>
  <c r="V510" i="1"/>
  <c r="A508" i="1"/>
  <c r="Q508" i="1" s="1"/>
  <c r="R508" i="1" l="1"/>
  <c r="S508" i="1" s="1"/>
  <c r="U508" i="1"/>
  <c r="H509" i="1"/>
  <c r="AA508" i="1"/>
  <c r="V511" i="1"/>
  <c r="A509" i="1"/>
  <c r="Q509" i="1" s="1"/>
  <c r="R509" i="1" l="1"/>
  <c r="S509" i="1" s="1"/>
  <c r="U509" i="1"/>
  <c r="H510" i="1"/>
  <c r="AA509" i="1"/>
  <c r="A510" i="1"/>
  <c r="Q510" i="1" s="1"/>
  <c r="V512" i="1"/>
  <c r="R510" i="1" l="1"/>
  <c r="S510" i="1" s="1"/>
  <c r="U510" i="1"/>
  <c r="H511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U528" i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3" i="1" l="1"/>
  <c r="U533" i="1"/>
  <c r="R532" i="1"/>
  <c r="S532" i="1" s="1"/>
  <c r="U532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l="1"/>
  <c r="R535" i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U557" i="1"/>
  <c r="Q558" i="1"/>
  <c r="H558" i="1"/>
  <c r="V561" i="1"/>
  <c r="A559" i="1"/>
  <c r="R558" i="1" l="1"/>
  <c r="U558" i="1"/>
  <c r="H559" i="1"/>
  <c r="Q559" i="1"/>
  <c r="A560" i="1"/>
  <c r="Q560" i="1" s="1"/>
  <c r="V562" i="1"/>
  <c r="U560" i="1" l="1"/>
  <c r="U559" i="1"/>
  <c r="H560" i="1"/>
  <c r="R560" i="1"/>
  <c r="R559" i="1"/>
  <c r="A561" i="1"/>
  <c r="Q561" i="1" s="1"/>
  <c r="R561" i="1" s="1"/>
  <c r="V563" i="1"/>
  <c r="H561" i="1" l="1"/>
  <c r="AB562" i="1"/>
  <c r="AC562" i="1"/>
  <c r="V564" i="1"/>
  <c r="A562" i="1"/>
  <c r="Q562" i="1" s="1"/>
  <c r="R562" i="1" l="1"/>
  <c r="U562" i="1"/>
  <c r="H562" i="1"/>
  <c r="AC563" i="1"/>
  <c r="AB563" i="1"/>
  <c r="V565" i="1"/>
  <c r="A563" i="1"/>
  <c r="Q563" i="1" s="1"/>
  <c r="R563" i="1" l="1"/>
  <c r="S563" i="1" s="1"/>
  <c r="U563" i="1"/>
  <c r="H563" i="1"/>
  <c r="H564" i="1" s="1"/>
  <c r="AB564" i="1"/>
  <c r="AC564" i="1"/>
  <c r="AA563" i="1"/>
  <c r="A564" i="1"/>
  <c r="Q564" i="1" s="1"/>
  <c r="V566" i="1"/>
  <c r="U564" i="1" l="1"/>
  <c r="R564" i="1"/>
  <c r="AC565" i="1"/>
  <c r="AB565" i="1"/>
  <c r="V567" i="1"/>
  <c r="A565" i="1"/>
  <c r="Q565" i="1" s="1"/>
  <c r="R565" i="1" l="1"/>
  <c r="S565" i="1" s="1"/>
  <c r="U565" i="1"/>
  <c r="H565" i="1"/>
  <c r="H566" i="1" s="1"/>
  <c r="AB566" i="1"/>
  <c r="AC566" i="1"/>
  <c r="AA565" i="1"/>
  <c r="A566" i="1"/>
  <c r="Q566" i="1" s="1"/>
  <c r="V568" i="1"/>
  <c r="R566" i="1" l="1"/>
  <c r="S566" i="1" s="1"/>
  <c r="U566" i="1"/>
  <c r="H567" i="1"/>
  <c r="AC567" i="1"/>
  <c r="AB567" i="1"/>
  <c r="AA566" i="1"/>
  <c r="A567" i="1"/>
  <c r="Q567" i="1" s="1"/>
  <c r="V569" i="1"/>
  <c r="R567" i="1" l="1"/>
  <c r="S567" i="1" s="1"/>
  <c r="U567" i="1"/>
  <c r="H568" i="1"/>
  <c r="AB568" i="1"/>
  <c r="AC568" i="1"/>
  <c r="AA567" i="1"/>
  <c r="V570" i="1"/>
  <c r="A568" i="1"/>
  <c r="Q568" i="1" s="1"/>
  <c r="R568" i="1" l="1"/>
  <c r="S568" i="1" s="1"/>
  <c r="U568" i="1"/>
  <c r="H569" i="1"/>
  <c r="AC569" i="1"/>
  <c r="AB569" i="1"/>
  <c r="AA568" i="1"/>
  <c r="V571" i="1"/>
  <c r="A569" i="1"/>
  <c r="Q569" i="1" s="1"/>
  <c r="R569" i="1" l="1"/>
  <c r="S569" i="1" s="1"/>
  <c r="U569" i="1"/>
  <c r="H570" i="1"/>
  <c r="AB570" i="1"/>
  <c r="AC570" i="1"/>
  <c r="AA569" i="1"/>
  <c r="V572" i="1"/>
  <c r="A570" i="1"/>
  <c r="Q570" i="1" s="1"/>
  <c r="R570" i="1" l="1"/>
  <c r="S570" i="1" s="1"/>
  <c r="U570" i="1"/>
  <c r="H571" i="1"/>
  <c r="AC571" i="1"/>
  <c r="AB571" i="1"/>
  <c r="AA570" i="1"/>
  <c r="A571" i="1"/>
  <c r="Q571" i="1" s="1"/>
  <c r="V573" i="1"/>
  <c r="R571" i="1" l="1"/>
  <c r="S571" i="1" s="1"/>
  <c r="U571" i="1"/>
  <c r="H572" i="1"/>
  <c r="AB572" i="1"/>
  <c r="AC572" i="1"/>
  <c r="AA571" i="1"/>
  <c r="V574" i="1"/>
  <c r="A572" i="1"/>
  <c r="Q572" i="1" s="1"/>
  <c r="R572" i="1" l="1"/>
  <c r="S572" i="1" s="1"/>
  <c r="U572" i="1"/>
  <c r="H573" i="1"/>
  <c r="AC573" i="1"/>
  <c r="AB573" i="1"/>
  <c r="AA572" i="1"/>
  <c r="A573" i="1"/>
  <c r="Q573" i="1" s="1"/>
  <c r="V575" i="1"/>
  <c r="U573" i="1" l="1"/>
  <c r="R573" i="1"/>
  <c r="S573" i="1" s="1"/>
  <c r="H574" i="1"/>
  <c r="AB574" i="1"/>
  <c r="AC574" i="1"/>
  <c r="AA573" i="1"/>
  <c r="V576" i="1"/>
  <c r="A574" i="1"/>
  <c r="Q574" i="1" s="1"/>
  <c r="R574" i="1" l="1"/>
  <c r="S574" i="1" s="1"/>
  <c r="U574" i="1"/>
  <c r="H575" i="1"/>
  <c r="AC575" i="1"/>
  <c r="AB575" i="1"/>
  <c r="AA574" i="1"/>
  <c r="V577" i="1"/>
  <c r="A575" i="1"/>
  <c r="Q575" i="1" s="1"/>
  <c r="R575" i="1" l="1"/>
  <c r="S575" i="1" s="1"/>
  <c r="U575" i="1"/>
  <c r="H576" i="1"/>
  <c r="AB576" i="1"/>
  <c r="AC576" i="1"/>
  <c r="AA575" i="1"/>
  <c r="V578" i="1"/>
  <c r="A576" i="1"/>
  <c r="Q576" i="1" s="1"/>
  <c r="R576" i="1" l="1"/>
  <c r="S576" i="1" s="1"/>
  <c r="U576" i="1"/>
  <c r="H577" i="1"/>
  <c r="AC577" i="1"/>
  <c r="AB577" i="1"/>
  <c r="AA576" i="1"/>
  <c r="A577" i="1"/>
  <c r="Q577" i="1" s="1"/>
  <c r="V579" i="1"/>
  <c r="R577" i="1" l="1"/>
  <c r="S577" i="1" s="1"/>
  <c r="U577" i="1"/>
  <c r="H578" i="1"/>
  <c r="AB578" i="1"/>
  <c r="AC578" i="1"/>
  <c r="AA577" i="1"/>
  <c r="V580" i="1"/>
  <c r="A578" i="1"/>
  <c r="Q578" i="1" s="1"/>
  <c r="R578" i="1" l="1"/>
  <c r="S578" i="1" s="1"/>
  <c r="U578" i="1"/>
  <c r="H579" i="1"/>
  <c r="AC579" i="1"/>
  <c r="AB579" i="1"/>
  <c r="AA578" i="1"/>
  <c r="V581" i="1"/>
  <c r="A579" i="1"/>
  <c r="Q579" i="1" s="1"/>
  <c r="R579" i="1" l="1"/>
  <c r="S579" i="1" s="1"/>
  <c r="U579" i="1"/>
  <c r="H580" i="1"/>
  <c r="AB580" i="1"/>
  <c r="AC580" i="1"/>
  <c r="AA579" i="1"/>
  <c r="A580" i="1"/>
  <c r="Q580" i="1" s="1"/>
  <c r="V582" i="1"/>
  <c r="R580" i="1" l="1"/>
  <c r="S580" i="1" s="1"/>
  <c r="U580" i="1"/>
  <c r="H581" i="1"/>
  <c r="AC581" i="1"/>
  <c r="AB581" i="1"/>
  <c r="AA580" i="1"/>
  <c r="V583" i="1"/>
  <c r="A581" i="1"/>
  <c r="Q581" i="1" s="1"/>
  <c r="R581" i="1" l="1"/>
  <c r="S581" i="1" s="1"/>
  <c r="U581" i="1"/>
  <c r="H582" i="1"/>
  <c r="AB582" i="1"/>
  <c r="AC582" i="1"/>
  <c r="AA581" i="1"/>
  <c r="A582" i="1"/>
  <c r="Q582" i="1" s="1"/>
  <c r="V584" i="1"/>
  <c r="R582" i="1" l="1"/>
  <c r="S582" i="1" s="1"/>
  <c r="U582" i="1"/>
  <c r="H583" i="1"/>
  <c r="AC583" i="1"/>
  <c r="AB583" i="1"/>
  <c r="AA582" i="1"/>
  <c r="V585" i="1"/>
  <c r="A583" i="1"/>
  <c r="Q583" i="1" s="1"/>
  <c r="R583" i="1" l="1"/>
  <c r="S583" i="1" s="1"/>
  <c r="U583" i="1"/>
  <c r="H584" i="1"/>
  <c r="AB584" i="1"/>
  <c r="AC584" i="1"/>
  <c r="AA583" i="1"/>
  <c r="V586" i="1"/>
  <c r="A584" i="1"/>
  <c r="Q584" i="1" s="1"/>
  <c r="R584" i="1" l="1"/>
  <c r="S584" i="1" s="1"/>
  <c r="U584" i="1"/>
  <c r="H585" i="1"/>
  <c r="AC585" i="1"/>
  <c r="AB585" i="1"/>
  <c r="AA584" i="1"/>
  <c r="A585" i="1"/>
  <c r="Q585" i="1" s="1"/>
  <c r="V587" i="1"/>
  <c r="R585" i="1" l="1"/>
  <c r="S585" i="1" s="1"/>
  <c r="U585" i="1"/>
  <c r="H586" i="1"/>
  <c r="AB586" i="1"/>
  <c r="AC586" i="1"/>
  <c r="AA585" i="1"/>
  <c r="V588" i="1"/>
  <c r="A586" i="1"/>
  <c r="Q586" i="1" s="1"/>
  <c r="R586" i="1" l="1"/>
  <c r="S586" i="1" s="1"/>
  <c r="U586" i="1"/>
  <c r="AC587" i="1"/>
  <c r="AB587" i="1"/>
  <c r="A587" i="1"/>
  <c r="Q587" i="1" s="1"/>
  <c r="V589" i="1"/>
  <c r="R587" i="1" l="1"/>
  <c r="U587" i="1"/>
  <c r="H587" i="1"/>
  <c r="AB588" i="1"/>
  <c r="AC588" i="1"/>
  <c r="A588" i="1"/>
  <c r="Q588" i="1" s="1"/>
  <c r="V590" i="1"/>
  <c r="R588" i="1" l="1"/>
  <c r="S588" i="1" s="1"/>
  <c r="U588" i="1"/>
  <c r="H588" i="1"/>
  <c r="H589" i="1" s="1"/>
  <c r="AC589" i="1"/>
  <c r="AB589" i="1"/>
  <c r="AA588" i="1"/>
  <c r="A589" i="1"/>
  <c r="Q589" i="1" s="1"/>
  <c r="V591" i="1"/>
  <c r="R589" i="1" l="1"/>
  <c r="S589" i="1" s="1"/>
  <c r="U589" i="1"/>
  <c r="AB590" i="1"/>
  <c r="AC590" i="1"/>
  <c r="V592" i="1"/>
  <c r="A590" i="1"/>
  <c r="H590" i="1" s="1"/>
  <c r="Q590" i="1" l="1"/>
  <c r="R590" i="1" s="1"/>
  <c r="A591" i="1"/>
  <c r="Q591" i="1" s="1"/>
  <c r="V593" i="1"/>
  <c r="R591" i="1" l="1"/>
  <c r="S591" i="1" s="1"/>
  <c r="U591" i="1"/>
  <c r="H591" i="1"/>
  <c r="H592" i="1" s="1"/>
  <c r="AB591" i="1"/>
  <c r="AB592" i="1" s="1"/>
  <c r="AC591" i="1"/>
  <c r="AC592" i="1" s="1"/>
  <c r="AA591" i="1"/>
  <c r="V594" i="1"/>
  <c r="A592" i="1"/>
  <c r="Q592" i="1" s="1"/>
  <c r="U592" i="1" l="1"/>
  <c r="H593" i="1"/>
  <c r="R592" i="1"/>
  <c r="AC593" i="1"/>
  <c r="AB593" i="1"/>
  <c r="A593" i="1"/>
  <c r="Q593" i="1" s="1"/>
  <c r="V595" i="1"/>
  <c r="R593" i="1" l="1"/>
  <c r="S593" i="1" s="1"/>
  <c r="U593" i="1"/>
  <c r="H594" i="1"/>
  <c r="AB594" i="1"/>
  <c r="AC594" i="1"/>
  <c r="A594" i="1"/>
  <c r="Q594" i="1" s="1"/>
  <c r="V596" i="1"/>
  <c r="R594" i="1" l="1"/>
  <c r="S594" i="1" s="1"/>
  <c r="U594" i="1"/>
  <c r="H595" i="1"/>
  <c r="AC595" i="1"/>
  <c r="AB595" i="1"/>
  <c r="AA594" i="1"/>
  <c r="V597" i="1"/>
  <c r="A595" i="1"/>
  <c r="Q595" i="1" s="1"/>
  <c r="R595" i="1" l="1"/>
  <c r="S595" i="1" s="1"/>
  <c r="U595" i="1"/>
  <c r="AB596" i="1"/>
  <c r="AC596" i="1"/>
  <c r="A596" i="1"/>
  <c r="Q596" i="1" s="1"/>
  <c r="V598" i="1"/>
  <c r="R596" i="1" l="1"/>
  <c r="S596" i="1" s="1"/>
  <c r="U596" i="1"/>
  <c r="H596" i="1"/>
  <c r="H597" i="1" s="1"/>
  <c r="AC597" i="1"/>
  <c r="AB597" i="1"/>
  <c r="AA596" i="1"/>
  <c r="A597" i="1"/>
  <c r="Q597" i="1" s="1"/>
  <c r="V599" i="1"/>
  <c r="U597" i="1" l="1"/>
  <c r="R597" i="1"/>
  <c r="AB598" i="1"/>
  <c r="AC598" i="1"/>
  <c r="A598" i="1"/>
  <c r="Q598" i="1" s="1"/>
  <c r="V600" i="1"/>
  <c r="R598" i="1" l="1"/>
  <c r="S598" i="1" s="1"/>
  <c r="U598" i="1"/>
  <c r="H598" i="1"/>
  <c r="H599" i="1" s="1"/>
  <c r="AC599" i="1"/>
  <c r="AB599" i="1"/>
  <c r="AA598" i="1"/>
  <c r="V601" i="1"/>
  <c r="A599" i="1"/>
  <c r="Q599" i="1" s="1"/>
  <c r="R599" i="1" l="1"/>
  <c r="S599" i="1" s="1"/>
  <c r="U599" i="1"/>
  <c r="H600" i="1"/>
  <c r="AB600" i="1"/>
  <c r="AC600" i="1"/>
  <c r="AA599" i="1"/>
  <c r="A600" i="1"/>
  <c r="Q600" i="1" s="1"/>
  <c r="V602" i="1"/>
  <c r="R600" i="1" l="1"/>
  <c r="S600" i="1" s="1"/>
  <c r="U600" i="1"/>
  <c r="H601" i="1"/>
  <c r="AC601" i="1"/>
  <c r="AB601" i="1"/>
  <c r="AA600" i="1"/>
  <c r="A601" i="1"/>
  <c r="Q601" i="1" s="1"/>
  <c r="V603" i="1"/>
  <c r="R601" i="1" l="1"/>
  <c r="S601" i="1" s="1"/>
  <c r="U601" i="1"/>
  <c r="H602" i="1"/>
  <c r="AB602" i="1"/>
  <c r="AC602" i="1"/>
  <c r="AA601" i="1"/>
  <c r="V604" i="1"/>
  <c r="A602" i="1"/>
  <c r="Q602" i="1" s="1"/>
  <c r="R602" i="1" l="1"/>
  <c r="S602" i="1" s="1"/>
  <c r="U602" i="1"/>
  <c r="H603" i="1"/>
  <c r="AC603" i="1"/>
  <c r="AB603" i="1"/>
  <c r="AA602" i="1"/>
  <c r="V605" i="1"/>
  <c r="A603" i="1"/>
  <c r="Q603" i="1" s="1"/>
  <c r="R603" i="1" l="1"/>
  <c r="S603" i="1" s="1"/>
  <c r="U603" i="1"/>
  <c r="H604" i="1"/>
  <c r="AB604" i="1"/>
  <c r="AC604" i="1"/>
  <c r="AA603" i="1"/>
  <c r="A604" i="1"/>
  <c r="Q604" i="1" s="1"/>
  <c r="V606" i="1"/>
  <c r="R604" i="1" l="1"/>
  <c r="S604" i="1" s="1"/>
  <c r="U604" i="1"/>
  <c r="H605" i="1"/>
  <c r="AC605" i="1"/>
  <c r="AB605" i="1"/>
  <c r="AA604" i="1"/>
  <c r="A605" i="1"/>
  <c r="Q605" i="1" s="1"/>
  <c r="V607" i="1"/>
  <c r="R605" i="1" l="1"/>
  <c r="S605" i="1" s="1"/>
  <c r="U605" i="1"/>
  <c r="H606" i="1"/>
  <c r="AB606" i="1"/>
  <c r="AC606" i="1"/>
  <c r="AA605" i="1"/>
  <c r="V608" i="1"/>
  <c r="A606" i="1"/>
  <c r="Q606" i="1" s="1"/>
  <c r="R606" i="1" l="1"/>
  <c r="S606" i="1" s="1"/>
  <c r="U606" i="1"/>
  <c r="H607" i="1"/>
  <c r="AC607" i="1"/>
  <c r="AB607" i="1"/>
  <c r="AA606" i="1"/>
  <c r="V609" i="1"/>
  <c r="A607" i="1"/>
  <c r="Q607" i="1" s="1"/>
  <c r="R607" i="1" l="1"/>
  <c r="S607" i="1" s="1"/>
  <c r="U607" i="1"/>
  <c r="H608" i="1"/>
  <c r="AB608" i="1"/>
  <c r="AC608" i="1"/>
  <c r="AA607" i="1"/>
  <c r="V610" i="1"/>
  <c r="A608" i="1"/>
  <c r="Q608" i="1" s="1"/>
  <c r="R608" i="1" l="1"/>
  <c r="S608" i="1" s="1"/>
  <c r="U608" i="1"/>
  <c r="H609" i="1"/>
  <c r="AC609" i="1"/>
  <c r="AB609" i="1"/>
  <c r="AA608" i="1"/>
  <c r="A609" i="1"/>
  <c r="Q609" i="1" s="1"/>
  <c r="V611" i="1"/>
  <c r="R609" i="1" l="1"/>
  <c r="S609" i="1" s="1"/>
  <c r="U609" i="1"/>
  <c r="H610" i="1"/>
  <c r="AB610" i="1"/>
  <c r="AC610" i="1"/>
  <c r="AA609" i="1"/>
  <c r="A610" i="1"/>
  <c r="Q610" i="1" s="1"/>
  <c r="V612" i="1"/>
  <c r="R610" i="1" l="1"/>
  <c r="S610" i="1" s="1"/>
  <c r="U610" i="1"/>
  <c r="H611" i="1"/>
  <c r="AC611" i="1"/>
  <c r="AB611" i="1"/>
  <c r="AA610" i="1"/>
  <c r="V613" i="1"/>
  <c r="A611" i="1"/>
  <c r="Q611" i="1" s="1"/>
  <c r="R611" i="1" l="1"/>
  <c r="S611" i="1" s="1"/>
  <c r="U611" i="1"/>
  <c r="H612" i="1"/>
  <c r="AB612" i="1"/>
  <c r="AC612" i="1"/>
  <c r="AA611" i="1"/>
  <c r="A612" i="1"/>
  <c r="Q612" i="1" s="1"/>
  <c r="V614" i="1"/>
  <c r="R612" i="1" l="1"/>
  <c r="S612" i="1" s="1"/>
  <c r="U612" i="1"/>
  <c r="H613" i="1"/>
  <c r="AC613" i="1"/>
  <c r="AB613" i="1"/>
  <c r="AA612" i="1"/>
  <c r="V615" i="1"/>
  <c r="A613" i="1"/>
  <c r="Q613" i="1" s="1"/>
  <c r="R613" i="1" l="1"/>
  <c r="S613" i="1" s="1"/>
  <c r="U613" i="1"/>
  <c r="H614" i="1"/>
  <c r="AB614" i="1"/>
  <c r="AC614" i="1"/>
  <c r="AA613" i="1"/>
  <c r="A614" i="1"/>
  <c r="Q614" i="1" s="1"/>
  <c r="V616" i="1"/>
  <c r="R614" i="1" l="1"/>
  <c r="S614" i="1" s="1"/>
  <c r="U614" i="1"/>
  <c r="AC615" i="1"/>
  <c r="AB615" i="1"/>
  <c r="V617" i="1"/>
  <c r="A615" i="1"/>
  <c r="Q615" i="1" s="1"/>
  <c r="R615" i="1" l="1"/>
  <c r="S615" i="1" s="1"/>
  <c r="U615" i="1"/>
  <c r="H615" i="1"/>
  <c r="H616" i="1" s="1"/>
  <c r="AB616" i="1"/>
  <c r="AC616" i="1"/>
  <c r="AA615" i="1"/>
  <c r="V618" i="1"/>
  <c r="A616" i="1"/>
  <c r="Q616" i="1" s="1"/>
  <c r="R616" i="1" l="1"/>
  <c r="S616" i="1" s="1"/>
  <c r="U616" i="1"/>
  <c r="H617" i="1"/>
  <c r="AC617" i="1"/>
  <c r="AB617" i="1"/>
  <c r="AA616" i="1"/>
  <c r="A617" i="1"/>
  <c r="Q617" i="1" s="1"/>
  <c r="V619" i="1"/>
  <c r="R617" i="1" l="1"/>
  <c r="S617" i="1" s="1"/>
  <c r="U617" i="1"/>
  <c r="H618" i="1"/>
  <c r="AB618" i="1"/>
  <c r="AC618" i="1"/>
  <c r="AA617" i="1"/>
  <c r="A618" i="1"/>
  <c r="V620" i="1"/>
  <c r="Q618" i="1" l="1"/>
  <c r="AA532" i="1"/>
  <c r="A619" i="1"/>
  <c r="Q619" i="1" s="1"/>
  <c r="V621" i="1"/>
  <c r="R619" i="1" l="1"/>
  <c r="S619" i="1" s="1"/>
  <c r="U619" i="1"/>
  <c r="R618" i="1"/>
  <c r="S618" i="1" s="1"/>
  <c r="U618" i="1"/>
  <c r="AC619" i="1"/>
  <c r="AC620" i="1" s="1"/>
  <c r="AB619" i="1"/>
  <c r="AB620" i="1" s="1"/>
  <c r="H619" i="1"/>
  <c r="H620" i="1" s="1"/>
  <c r="AA619" i="1"/>
  <c r="V622" i="1"/>
  <c r="A620" i="1"/>
  <c r="Q620" i="1" l="1"/>
  <c r="A621" i="1"/>
  <c r="Q621" i="1" s="1"/>
  <c r="R621" i="1" s="1"/>
  <c r="V623" i="1"/>
  <c r="H621" i="1" l="1"/>
  <c r="U620" i="1"/>
  <c r="AB621" i="1"/>
  <c r="AB622" i="1" s="1"/>
  <c r="R620" i="1"/>
  <c r="AC621" i="1"/>
  <c r="AC622" i="1" s="1"/>
  <c r="A622" i="1"/>
  <c r="Q622" i="1" s="1"/>
  <c r="V624" i="1"/>
  <c r="R622" i="1" l="1"/>
  <c r="U622" i="1"/>
  <c r="H622" i="1"/>
  <c r="AC623" i="1"/>
  <c r="AB623" i="1"/>
  <c r="A623" i="1"/>
  <c r="Q623" i="1" s="1"/>
  <c r="V625" i="1"/>
  <c r="R623" i="1" l="1"/>
  <c r="S623" i="1" s="1"/>
  <c r="U623" i="1"/>
  <c r="H623" i="1"/>
  <c r="AB624" i="1"/>
  <c r="AC624" i="1"/>
  <c r="A624" i="1"/>
  <c r="Q624" i="1" s="1"/>
  <c r="V626" i="1"/>
  <c r="R624" i="1" l="1"/>
  <c r="S624" i="1" s="1"/>
  <c r="U624" i="1"/>
  <c r="H624" i="1"/>
  <c r="H625" i="1" s="1"/>
  <c r="AC625" i="1"/>
  <c r="AB625" i="1"/>
  <c r="AA624" i="1"/>
  <c r="V627" i="1"/>
  <c r="A625" i="1"/>
  <c r="Q625" i="1" s="1"/>
  <c r="U625" i="1" l="1"/>
  <c r="R625" i="1"/>
  <c r="AB626" i="1"/>
  <c r="AC626" i="1"/>
  <c r="V628" i="1"/>
  <c r="A626" i="1"/>
  <c r="Q626" i="1" s="1"/>
  <c r="R626" i="1" l="1"/>
  <c r="S626" i="1" s="1"/>
  <c r="U626" i="1"/>
  <c r="H626" i="1"/>
  <c r="H627" i="1" s="1"/>
  <c r="AC627" i="1"/>
  <c r="AB627" i="1"/>
  <c r="AA626" i="1"/>
  <c r="A627" i="1"/>
  <c r="Q627" i="1" s="1"/>
  <c r="V629" i="1"/>
  <c r="R627" i="1" l="1"/>
  <c r="S627" i="1" s="1"/>
  <c r="U627" i="1"/>
  <c r="H628" i="1"/>
  <c r="AB628" i="1"/>
  <c r="AC628" i="1"/>
  <c r="AA627" i="1"/>
  <c r="V630" i="1"/>
  <c r="A628" i="1"/>
  <c r="Q628" i="1" s="1"/>
  <c r="R628" i="1" l="1"/>
  <c r="S628" i="1" s="1"/>
  <c r="U628" i="1"/>
  <c r="H629" i="1"/>
  <c r="AC629" i="1"/>
  <c r="AB629" i="1"/>
  <c r="AA628" i="1"/>
  <c r="A629" i="1"/>
  <c r="Q629" i="1" s="1"/>
  <c r="V631" i="1"/>
  <c r="R629" i="1" l="1"/>
  <c r="S629" i="1" s="1"/>
  <c r="U629" i="1"/>
  <c r="H630" i="1"/>
  <c r="AB630" i="1"/>
  <c r="AC630" i="1"/>
  <c r="AA629" i="1"/>
  <c r="V632" i="1"/>
  <c r="A630" i="1"/>
  <c r="Q630" i="1" s="1"/>
  <c r="R630" i="1" l="1"/>
  <c r="S630" i="1" s="1"/>
  <c r="U630" i="1"/>
  <c r="H631" i="1"/>
  <c r="AC631" i="1"/>
  <c r="AB631" i="1"/>
  <c r="AA630" i="1"/>
  <c r="A631" i="1"/>
  <c r="Q631" i="1" s="1"/>
  <c r="V633" i="1"/>
  <c r="R631" i="1" l="1"/>
  <c r="S631" i="1" s="1"/>
  <c r="U631" i="1"/>
  <c r="H632" i="1"/>
  <c r="AB632" i="1"/>
  <c r="AC632" i="1"/>
  <c r="AA631" i="1"/>
  <c r="V634" i="1"/>
  <c r="A632" i="1"/>
  <c r="Q632" i="1" s="1"/>
  <c r="R632" i="1" l="1"/>
  <c r="S632" i="1" s="1"/>
  <c r="U632" i="1"/>
  <c r="H633" i="1"/>
  <c r="AC633" i="1"/>
  <c r="AB633" i="1"/>
  <c r="AA632" i="1"/>
  <c r="A633" i="1"/>
  <c r="Q633" i="1" s="1"/>
  <c r="V635" i="1"/>
  <c r="R633" i="1" l="1"/>
  <c r="S633" i="1" s="1"/>
  <c r="U633" i="1"/>
  <c r="H634" i="1"/>
  <c r="AB634" i="1"/>
  <c r="AC634" i="1"/>
  <c r="AA633" i="1"/>
  <c r="A634" i="1"/>
  <c r="Q634" i="1" s="1"/>
  <c r="V636" i="1"/>
  <c r="R634" i="1" l="1"/>
  <c r="S634" i="1" s="1"/>
  <c r="U634" i="1"/>
  <c r="H635" i="1"/>
  <c r="AC635" i="1"/>
  <c r="AB635" i="1"/>
  <c r="AA634" i="1"/>
  <c r="V637" i="1"/>
  <c r="A635" i="1"/>
  <c r="Q635" i="1" s="1"/>
  <c r="R635" i="1" l="1"/>
  <c r="S635" i="1" s="1"/>
  <c r="U635" i="1"/>
  <c r="H636" i="1"/>
  <c r="AB636" i="1"/>
  <c r="AC636" i="1"/>
  <c r="AA635" i="1"/>
  <c r="A636" i="1"/>
  <c r="Q636" i="1" s="1"/>
  <c r="V638" i="1"/>
  <c r="R636" i="1" l="1"/>
  <c r="S636" i="1" s="1"/>
  <c r="U636" i="1"/>
  <c r="H637" i="1"/>
  <c r="AC637" i="1"/>
  <c r="AB637" i="1"/>
  <c r="AA636" i="1"/>
  <c r="A637" i="1"/>
  <c r="Q637" i="1" s="1"/>
  <c r="V639" i="1"/>
  <c r="R637" i="1" l="1"/>
  <c r="S637" i="1" s="1"/>
  <c r="U637" i="1"/>
  <c r="H638" i="1"/>
  <c r="AB638" i="1"/>
  <c r="AC638" i="1"/>
  <c r="AA637" i="1"/>
  <c r="A638" i="1"/>
  <c r="Q638" i="1" s="1"/>
  <c r="V640" i="1"/>
  <c r="R638" i="1" l="1"/>
  <c r="S638" i="1" s="1"/>
  <c r="U638" i="1"/>
  <c r="H639" i="1"/>
  <c r="AC639" i="1"/>
  <c r="AB639" i="1"/>
  <c r="AA638" i="1"/>
  <c r="A639" i="1"/>
  <c r="Q639" i="1" s="1"/>
  <c r="V641" i="1"/>
  <c r="R639" i="1" l="1"/>
  <c r="S639" i="1" s="1"/>
  <c r="U639" i="1"/>
  <c r="H640" i="1"/>
  <c r="AB640" i="1"/>
  <c r="AC640" i="1"/>
  <c r="AA639" i="1"/>
  <c r="A640" i="1"/>
  <c r="Q640" i="1" s="1"/>
  <c r="V642" i="1"/>
  <c r="R640" i="1" l="1"/>
  <c r="S640" i="1" s="1"/>
  <c r="U640" i="1"/>
  <c r="H641" i="1"/>
  <c r="AC641" i="1"/>
  <c r="AB641" i="1"/>
  <c r="AA640" i="1"/>
  <c r="A641" i="1"/>
  <c r="Q641" i="1" s="1"/>
  <c r="V643" i="1"/>
  <c r="R641" i="1" l="1"/>
  <c r="S641" i="1" s="1"/>
  <c r="U641" i="1"/>
  <c r="H642" i="1"/>
  <c r="AB642" i="1"/>
  <c r="AC642" i="1"/>
  <c r="AA641" i="1"/>
  <c r="V644" i="1"/>
  <c r="A642" i="1"/>
  <c r="Q642" i="1" s="1"/>
  <c r="R642" i="1" l="1"/>
  <c r="S642" i="1" s="1"/>
  <c r="U642" i="1"/>
  <c r="H643" i="1"/>
  <c r="AC643" i="1"/>
  <c r="AB643" i="1"/>
  <c r="AA642" i="1"/>
  <c r="A643" i="1"/>
  <c r="Q643" i="1" s="1"/>
  <c r="V645" i="1"/>
  <c r="R643" i="1" l="1"/>
  <c r="S643" i="1" s="1"/>
  <c r="U643" i="1"/>
  <c r="H644" i="1"/>
  <c r="AB644" i="1"/>
  <c r="AC644" i="1"/>
  <c r="AA643" i="1"/>
  <c r="V646" i="1"/>
  <c r="A644" i="1"/>
  <c r="Q644" i="1" s="1"/>
  <c r="R644" i="1" l="1"/>
  <c r="S644" i="1" s="1"/>
  <c r="U644" i="1"/>
  <c r="H645" i="1"/>
  <c r="AC645" i="1"/>
  <c r="AB645" i="1"/>
  <c r="AA644" i="1"/>
  <c r="V647" i="1"/>
  <c r="A645" i="1"/>
  <c r="Q645" i="1" s="1"/>
  <c r="R645" i="1" l="1"/>
  <c r="S645" i="1" s="1"/>
  <c r="U645" i="1"/>
  <c r="H646" i="1"/>
  <c r="AB646" i="1"/>
  <c r="AC646" i="1"/>
  <c r="AA645" i="1"/>
  <c r="A646" i="1"/>
  <c r="Q646" i="1" s="1"/>
  <c r="V648" i="1"/>
  <c r="R646" i="1" l="1"/>
  <c r="S646" i="1" s="1"/>
  <c r="U646" i="1"/>
  <c r="AC647" i="1"/>
  <c r="AB647" i="1"/>
  <c r="V649" i="1"/>
  <c r="A647" i="1"/>
  <c r="Q647" i="1" s="1"/>
  <c r="R647" i="1" l="1"/>
  <c r="S647" i="1" s="1"/>
  <c r="U647" i="1"/>
  <c r="H647" i="1"/>
  <c r="H648" i="1" s="1"/>
  <c r="AB648" i="1"/>
  <c r="AC648" i="1"/>
  <c r="AA647" i="1"/>
  <c r="A648" i="1"/>
  <c r="V650" i="1"/>
  <c r="Q648" i="1" l="1"/>
  <c r="A649" i="1"/>
  <c r="V651" i="1"/>
  <c r="R648" i="1" l="1"/>
  <c r="U648" i="1"/>
  <c r="Q649" i="1"/>
  <c r="AB649" i="1"/>
  <c r="AC649" i="1"/>
  <c r="H649" i="1"/>
  <c r="A650" i="1"/>
  <c r="Q650" i="1" s="1"/>
  <c r="V652" i="1"/>
  <c r="R650" i="1" l="1"/>
  <c r="S650" i="1" s="1"/>
  <c r="U650" i="1"/>
  <c r="R649" i="1"/>
  <c r="U649" i="1"/>
  <c r="H650" i="1"/>
  <c r="H651" i="1" s="1"/>
  <c r="AB650" i="1"/>
  <c r="AB651" i="1" s="1"/>
  <c r="AC650" i="1"/>
  <c r="AC651" i="1" s="1"/>
  <c r="A651" i="1"/>
  <c r="V653" i="1"/>
  <c r="Q651" i="1" l="1"/>
  <c r="V654" i="1"/>
  <c r="A652" i="1"/>
  <c r="Q652" i="1" s="1"/>
  <c r="R652" i="1" s="1"/>
  <c r="H652" i="1" l="1"/>
  <c r="U651" i="1"/>
  <c r="AC652" i="1"/>
  <c r="AC653" i="1" s="1"/>
  <c r="R651" i="1"/>
  <c r="AB652" i="1"/>
  <c r="AB653" i="1" s="1"/>
  <c r="A653" i="1"/>
  <c r="Q653" i="1" s="1"/>
  <c r="V655" i="1"/>
  <c r="R653" i="1" l="1"/>
  <c r="U653" i="1"/>
  <c r="H653" i="1"/>
  <c r="AB654" i="1"/>
  <c r="AC654" i="1"/>
  <c r="V656" i="1"/>
  <c r="A654" i="1"/>
  <c r="Q654" i="1" s="1"/>
  <c r="R654" i="1" l="1"/>
  <c r="S654" i="1" s="1"/>
  <c r="U654" i="1"/>
  <c r="H654" i="1"/>
  <c r="H655" i="1" s="1"/>
  <c r="AC655" i="1"/>
  <c r="AB655" i="1"/>
  <c r="AA654" i="1"/>
  <c r="A655" i="1"/>
  <c r="Q655" i="1" s="1"/>
  <c r="V657" i="1"/>
  <c r="U655" i="1" l="1"/>
  <c r="R655" i="1"/>
  <c r="AB656" i="1"/>
  <c r="AC656" i="1"/>
  <c r="V658" i="1"/>
  <c r="A656" i="1"/>
  <c r="Q656" i="1" s="1"/>
  <c r="R656" i="1" l="1"/>
  <c r="S656" i="1" s="1"/>
  <c r="U656" i="1"/>
  <c r="H656" i="1"/>
  <c r="H657" i="1" s="1"/>
  <c r="AC657" i="1"/>
  <c r="AB657" i="1"/>
  <c r="AA656" i="1"/>
  <c r="A657" i="1"/>
  <c r="Q657" i="1" s="1"/>
  <c r="V659" i="1"/>
  <c r="R657" i="1" l="1"/>
  <c r="S657" i="1" s="1"/>
  <c r="U657" i="1"/>
  <c r="H658" i="1"/>
  <c r="AB658" i="1"/>
  <c r="AC658" i="1"/>
  <c r="AA657" i="1"/>
  <c r="A658" i="1"/>
  <c r="Q658" i="1" s="1"/>
  <c r="V660" i="1"/>
  <c r="R658" i="1" l="1"/>
  <c r="S658" i="1" s="1"/>
  <c r="U658" i="1"/>
  <c r="H659" i="1"/>
  <c r="AC659" i="1"/>
  <c r="AB659" i="1"/>
  <c r="AA658" i="1"/>
  <c r="V661" i="1"/>
  <c r="A659" i="1"/>
  <c r="Q659" i="1" s="1"/>
  <c r="R659" i="1" l="1"/>
  <c r="S659" i="1" s="1"/>
  <c r="U659" i="1"/>
  <c r="H660" i="1"/>
  <c r="AB660" i="1"/>
  <c r="AC660" i="1"/>
  <c r="AA659" i="1"/>
  <c r="A660" i="1"/>
  <c r="Q660" i="1" s="1"/>
  <c r="V662" i="1"/>
  <c r="R660" i="1" l="1"/>
  <c r="S660" i="1" s="1"/>
  <c r="U660" i="1"/>
  <c r="H661" i="1"/>
  <c r="AC661" i="1"/>
  <c r="AB661" i="1"/>
  <c r="AA660" i="1"/>
  <c r="V663" i="1"/>
  <c r="A661" i="1"/>
  <c r="Q661" i="1" s="1"/>
  <c r="R661" i="1" l="1"/>
  <c r="S661" i="1" s="1"/>
  <c r="U661" i="1"/>
  <c r="H662" i="1"/>
  <c r="AB662" i="1"/>
  <c r="AC662" i="1"/>
  <c r="AA661" i="1"/>
  <c r="A662" i="1"/>
  <c r="Q662" i="1" s="1"/>
  <c r="V664" i="1"/>
  <c r="R662" i="1" l="1"/>
  <c r="S662" i="1" s="1"/>
  <c r="U662" i="1"/>
  <c r="H663" i="1"/>
  <c r="AC663" i="1"/>
  <c r="AB663" i="1"/>
  <c r="AA662" i="1"/>
  <c r="V665" i="1"/>
  <c r="A663" i="1"/>
  <c r="Q663" i="1" s="1"/>
  <c r="R663" i="1" l="1"/>
  <c r="S663" i="1" s="1"/>
  <c r="U663" i="1"/>
  <c r="H664" i="1"/>
  <c r="AB664" i="1"/>
  <c r="AC664" i="1"/>
  <c r="AA663" i="1"/>
  <c r="V666" i="1"/>
  <c r="A664" i="1"/>
  <c r="Q664" i="1" s="1"/>
  <c r="R664" i="1" l="1"/>
  <c r="S664" i="1" s="1"/>
  <c r="U664" i="1"/>
  <c r="H665" i="1"/>
  <c r="AC665" i="1"/>
  <c r="AB665" i="1"/>
  <c r="AA664" i="1"/>
  <c r="A665" i="1"/>
  <c r="Q665" i="1" s="1"/>
  <c r="V667" i="1"/>
  <c r="R665" i="1" l="1"/>
  <c r="S665" i="1" s="1"/>
  <c r="U665" i="1"/>
  <c r="H666" i="1"/>
  <c r="AB666" i="1"/>
  <c r="AC666" i="1"/>
  <c r="AA665" i="1"/>
  <c r="V668" i="1"/>
  <c r="A666" i="1"/>
  <c r="Q666" i="1" s="1"/>
  <c r="R666" i="1" l="1"/>
  <c r="S666" i="1" s="1"/>
  <c r="U666" i="1"/>
  <c r="H667" i="1"/>
  <c r="AC667" i="1"/>
  <c r="AB667" i="1"/>
  <c r="AA666" i="1"/>
  <c r="V669" i="1"/>
  <c r="A667" i="1"/>
  <c r="Q667" i="1" s="1"/>
  <c r="R667" i="1" l="1"/>
  <c r="S667" i="1" s="1"/>
  <c r="U667" i="1"/>
  <c r="H668" i="1"/>
  <c r="AB668" i="1"/>
  <c r="AC668" i="1"/>
  <c r="AA667" i="1"/>
  <c r="V670" i="1"/>
  <c r="A668" i="1"/>
  <c r="Q668" i="1" s="1"/>
  <c r="R668" i="1" l="1"/>
  <c r="S668" i="1" s="1"/>
  <c r="U668" i="1"/>
  <c r="H669" i="1"/>
  <c r="AC669" i="1"/>
  <c r="AB669" i="1"/>
  <c r="AA668" i="1"/>
  <c r="A669" i="1"/>
  <c r="Q669" i="1" s="1"/>
  <c r="V671" i="1"/>
  <c r="R669" i="1" l="1"/>
  <c r="S669" i="1" s="1"/>
  <c r="U669" i="1"/>
  <c r="H670" i="1"/>
  <c r="AB670" i="1"/>
  <c r="AC670" i="1"/>
  <c r="AA669" i="1"/>
  <c r="V672" i="1"/>
  <c r="A670" i="1"/>
  <c r="Q670" i="1" s="1"/>
  <c r="R670" i="1" l="1"/>
  <c r="S670" i="1" s="1"/>
  <c r="U670" i="1"/>
  <c r="H671" i="1"/>
  <c r="AC671" i="1"/>
  <c r="AB671" i="1"/>
  <c r="AA670" i="1"/>
  <c r="A671" i="1"/>
  <c r="Q671" i="1" s="1"/>
  <c r="V673" i="1"/>
  <c r="R671" i="1" l="1"/>
  <c r="S671" i="1" s="1"/>
  <c r="U671" i="1"/>
  <c r="H672" i="1"/>
  <c r="AB672" i="1"/>
  <c r="AC672" i="1"/>
  <c r="AA671" i="1"/>
  <c r="V674" i="1"/>
  <c r="A672" i="1"/>
  <c r="Q672" i="1" s="1"/>
  <c r="R672" i="1" l="1"/>
  <c r="S672" i="1" s="1"/>
  <c r="U672" i="1"/>
  <c r="H673" i="1"/>
  <c r="AC673" i="1"/>
  <c r="AB673" i="1"/>
  <c r="AA672" i="1"/>
  <c r="A673" i="1"/>
  <c r="Q673" i="1" s="1"/>
  <c r="V675" i="1"/>
  <c r="R673" i="1" l="1"/>
  <c r="S673" i="1" s="1"/>
  <c r="U673" i="1"/>
  <c r="H674" i="1"/>
  <c r="AB674" i="1"/>
  <c r="AC674" i="1"/>
  <c r="AA673" i="1"/>
  <c r="V676" i="1"/>
  <c r="A674" i="1"/>
  <c r="Q674" i="1" s="1"/>
  <c r="R674" i="1" l="1"/>
  <c r="S674" i="1" s="1"/>
  <c r="U674" i="1"/>
  <c r="H675" i="1"/>
  <c r="AC675" i="1"/>
  <c r="AB675" i="1"/>
  <c r="AA674" i="1"/>
  <c r="V677" i="1"/>
  <c r="A675" i="1"/>
  <c r="Q675" i="1" s="1"/>
  <c r="R675" i="1" l="1"/>
  <c r="S675" i="1" s="1"/>
  <c r="U675" i="1"/>
  <c r="AB676" i="1"/>
  <c r="AC676" i="1"/>
  <c r="V678" i="1"/>
  <c r="A676" i="1"/>
  <c r="Q676" i="1" s="1"/>
  <c r="R676" i="1" l="1"/>
  <c r="S676" i="1" s="1"/>
  <c r="U676" i="1"/>
  <c r="H676" i="1"/>
  <c r="H677" i="1" s="1"/>
  <c r="AC677" i="1"/>
  <c r="AB677" i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AC678" i="1"/>
  <c r="AC679" i="1" s="1"/>
  <c r="AB678" i="1"/>
  <c r="AB679" i="1" s="1"/>
  <c r="H678" i="1"/>
  <c r="V681" i="1"/>
  <c r="A679" i="1"/>
  <c r="Q679" i="1" s="1"/>
  <c r="R679" i="1" l="1"/>
  <c r="S679" i="1" s="1"/>
  <c r="U679" i="1"/>
  <c r="H679" i="1"/>
  <c r="H680" i="1" s="1"/>
  <c r="AB680" i="1"/>
  <c r="AC680" i="1"/>
  <c r="AA679" i="1"/>
  <c r="A680" i="1"/>
  <c r="Q680" i="1" s="1"/>
  <c r="V682" i="1"/>
  <c r="R680" i="1" l="1"/>
  <c r="U680" i="1"/>
  <c r="H681" i="1"/>
  <c r="AC681" i="1"/>
  <c r="AB681" i="1"/>
  <c r="V683" i="1"/>
  <c r="A681" i="1"/>
  <c r="Q681" i="1" s="1"/>
  <c r="R681" i="1" l="1"/>
  <c r="U681" i="1"/>
  <c r="AB682" i="1"/>
  <c r="AC682" i="1"/>
  <c r="V684" i="1"/>
  <c r="A682" i="1"/>
  <c r="H682" i="1" s="1"/>
  <c r="Q682" i="1" l="1"/>
  <c r="R682" i="1" s="1"/>
  <c r="A683" i="1"/>
  <c r="Q683" i="1" s="1"/>
  <c r="V685" i="1"/>
  <c r="U683" i="1" l="1"/>
  <c r="H683" i="1"/>
  <c r="H684" i="1" s="1"/>
  <c r="AB683" i="1"/>
  <c r="AB684" i="1" s="1"/>
  <c r="R683" i="1"/>
  <c r="AC683" i="1"/>
  <c r="AC684" i="1" s="1"/>
  <c r="V686" i="1"/>
  <c r="A684" i="1"/>
  <c r="Q684" i="1" s="1"/>
  <c r="U684" i="1" l="1"/>
  <c r="R684" i="1"/>
  <c r="AB685" i="1"/>
  <c r="AC685" i="1"/>
  <c r="A685" i="1"/>
  <c r="Q685" i="1" s="1"/>
  <c r="V687" i="1"/>
  <c r="R685" i="1" l="1"/>
  <c r="S685" i="1" s="1"/>
  <c r="U685" i="1"/>
  <c r="H685" i="1"/>
  <c r="H686" i="1" s="1"/>
  <c r="AC686" i="1"/>
  <c r="AB686" i="1"/>
  <c r="AA685" i="1"/>
  <c r="A686" i="1"/>
  <c r="Q686" i="1" s="1"/>
  <c r="V688" i="1"/>
  <c r="R686" i="1" l="1"/>
  <c r="S686" i="1" s="1"/>
  <c r="U686" i="1"/>
  <c r="H687" i="1"/>
  <c r="AB687" i="1"/>
  <c r="AC687" i="1"/>
  <c r="AA686" i="1"/>
  <c r="V689" i="1"/>
  <c r="A687" i="1"/>
  <c r="Q687" i="1" s="1"/>
  <c r="R687" i="1" l="1"/>
  <c r="S687" i="1" s="1"/>
  <c r="U687" i="1"/>
  <c r="H688" i="1"/>
  <c r="AC688" i="1"/>
  <c r="AB688" i="1"/>
  <c r="AA687" i="1"/>
  <c r="V690" i="1"/>
  <c r="A688" i="1"/>
  <c r="Q688" i="1" s="1"/>
  <c r="R688" i="1" l="1"/>
  <c r="S688" i="1" s="1"/>
  <c r="U688" i="1"/>
  <c r="H689" i="1"/>
  <c r="AB689" i="1"/>
  <c r="AC689" i="1"/>
  <c r="AA688" i="1"/>
  <c r="V691" i="1"/>
  <c r="A689" i="1"/>
  <c r="Q689" i="1" s="1"/>
  <c r="R689" i="1" l="1"/>
  <c r="S689" i="1" s="1"/>
  <c r="U689" i="1"/>
  <c r="H690" i="1"/>
  <c r="AC690" i="1"/>
  <c r="AB690" i="1"/>
  <c r="AA689" i="1"/>
  <c r="V692" i="1"/>
  <c r="A690" i="1"/>
  <c r="Q690" i="1" s="1"/>
  <c r="R690" i="1" l="1"/>
  <c r="S690" i="1" s="1"/>
  <c r="U690" i="1"/>
  <c r="H691" i="1"/>
  <c r="AB691" i="1"/>
  <c r="AC691" i="1"/>
  <c r="AA690" i="1"/>
  <c r="V693" i="1"/>
  <c r="A691" i="1"/>
  <c r="Q691" i="1" s="1"/>
  <c r="R691" i="1" l="1"/>
  <c r="S691" i="1" s="1"/>
  <c r="U691" i="1"/>
  <c r="H692" i="1"/>
  <c r="AC692" i="1"/>
  <c r="AB692" i="1"/>
  <c r="AA691" i="1"/>
  <c r="V694" i="1"/>
  <c r="A692" i="1"/>
  <c r="Q692" i="1" s="1"/>
  <c r="R692" i="1" l="1"/>
  <c r="S692" i="1" s="1"/>
  <c r="U692" i="1"/>
  <c r="H693" i="1"/>
  <c r="AB693" i="1"/>
  <c r="AC693" i="1"/>
  <c r="AA692" i="1"/>
  <c r="V695" i="1"/>
  <c r="A693" i="1"/>
  <c r="Q693" i="1" s="1"/>
  <c r="R693" i="1" l="1"/>
  <c r="S693" i="1" s="1"/>
  <c r="U693" i="1"/>
  <c r="H694" i="1"/>
  <c r="AC694" i="1"/>
  <c r="AB694" i="1"/>
  <c r="AA693" i="1"/>
  <c r="A694" i="1"/>
  <c r="Q694" i="1" s="1"/>
  <c r="V696" i="1"/>
  <c r="R694" i="1" l="1"/>
  <c r="S694" i="1" s="1"/>
  <c r="U694" i="1"/>
  <c r="H695" i="1"/>
  <c r="AB695" i="1"/>
  <c r="AC695" i="1"/>
  <c r="AA694" i="1"/>
  <c r="V697" i="1"/>
  <c r="A695" i="1"/>
  <c r="Q695" i="1" s="1"/>
  <c r="R695" i="1" l="1"/>
  <c r="S695" i="1" s="1"/>
  <c r="U695" i="1"/>
  <c r="H696" i="1"/>
  <c r="AC696" i="1"/>
  <c r="AB696" i="1"/>
  <c r="AA695" i="1"/>
  <c r="V698" i="1"/>
  <c r="A696" i="1"/>
  <c r="Q696" i="1" s="1"/>
  <c r="R696" i="1" l="1"/>
  <c r="S696" i="1" s="1"/>
  <c r="U696" i="1"/>
  <c r="H697" i="1"/>
  <c r="AB697" i="1"/>
  <c r="AC697" i="1"/>
  <c r="AA696" i="1"/>
  <c r="A697" i="1"/>
  <c r="Q697" i="1" s="1"/>
  <c r="V699" i="1"/>
  <c r="R697" i="1" l="1"/>
  <c r="S697" i="1" s="1"/>
  <c r="U697" i="1"/>
  <c r="H698" i="1"/>
  <c r="AC698" i="1"/>
  <c r="AB698" i="1"/>
  <c r="AA697" i="1"/>
  <c r="A698" i="1"/>
  <c r="Q698" i="1" s="1"/>
  <c r="V700" i="1"/>
  <c r="R698" i="1" l="1"/>
  <c r="S698" i="1" s="1"/>
  <c r="U698" i="1"/>
  <c r="H699" i="1"/>
  <c r="AB699" i="1"/>
  <c r="AC699" i="1"/>
  <c r="AA698" i="1"/>
  <c r="A699" i="1"/>
  <c r="Q699" i="1" s="1"/>
  <c r="V701" i="1"/>
  <c r="R699" i="1" l="1"/>
  <c r="S699" i="1" s="1"/>
  <c r="U699" i="1"/>
  <c r="H700" i="1"/>
  <c r="AC700" i="1"/>
  <c r="AB700" i="1"/>
  <c r="AA699" i="1"/>
  <c r="V702" i="1"/>
  <c r="A700" i="1"/>
  <c r="Q700" i="1" s="1"/>
  <c r="R700" i="1" l="1"/>
  <c r="S700" i="1" s="1"/>
  <c r="U700" i="1"/>
  <c r="H701" i="1"/>
  <c r="AB701" i="1"/>
  <c r="AC701" i="1"/>
  <c r="AA700" i="1"/>
  <c r="A701" i="1"/>
  <c r="Q701" i="1" s="1"/>
  <c r="V703" i="1"/>
  <c r="R701" i="1" l="1"/>
  <c r="S701" i="1" s="1"/>
  <c r="U701" i="1"/>
  <c r="H702" i="1"/>
  <c r="AC702" i="1"/>
  <c r="AB702" i="1"/>
  <c r="AA701" i="1"/>
  <c r="A702" i="1"/>
  <c r="Q702" i="1" s="1"/>
  <c r="V704" i="1"/>
  <c r="R702" i="1" l="1"/>
  <c r="S702" i="1" s="1"/>
  <c r="U702" i="1"/>
  <c r="H703" i="1"/>
  <c r="AB703" i="1"/>
  <c r="AC703" i="1"/>
  <c r="AA702" i="1"/>
  <c r="A703" i="1"/>
  <c r="Q703" i="1" s="1"/>
  <c r="V705" i="1"/>
  <c r="R703" i="1" l="1"/>
  <c r="S703" i="1" s="1"/>
  <c r="U703" i="1"/>
  <c r="H704" i="1"/>
  <c r="AC704" i="1"/>
  <c r="AB704" i="1"/>
  <c r="AA703" i="1"/>
  <c r="V706" i="1"/>
  <c r="A704" i="1"/>
  <c r="Q704" i="1" s="1"/>
  <c r="R704" i="1" l="1"/>
  <c r="S704" i="1" s="1"/>
  <c r="U704" i="1"/>
  <c r="H705" i="1"/>
  <c r="AB705" i="1"/>
  <c r="AC705" i="1"/>
  <c r="AA704" i="1"/>
  <c r="V707" i="1"/>
  <c r="A705" i="1"/>
  <c r="Q705" i="1" s="1"/>
  <c r="R705" i="1" l="1"/>
  <c r="S705" i="1" s="1"/>
  <c r="U705" i="1"/>
  <c r="H706" i="1"/>
  <c r="AC706" i="1"/>
  <c r="AB706" i="1"/>
  <c r="AA705" i="1"/>
  <c r="A706" i="1"/>
  <c r="Q706" i="1" s="1"/>
  <c r="V708" i="1"/>
  <c r="R706" i="1" l="1"/>
  <c r="S706" i="1" s="1"/>
  <c r="U706" i="1"/>
  <c r="AB707" i="1"/>
  <c r="AC707" i="1"/>
  <c r="V709" i="1"/>
  <c r="A707" i="1"/>
  <c r="Q707" i="1" s="1"/>
  <c r="R707" i="1" l="1"/>
  <c r="U707" i="1"/>
  <c r="H707" i="1"/>
  <c r="AC708" i="1"/>
  <c r="AB708" i="1"/>
  <c r="A708" i="1"/>
  <c r="Q708" i="1" s="1"/>
  <c r="V710" i="1"/>
  <c r="R708" i="1" l="1"/>
  <c r="S708" i="1" s="1"/>
  <c r="U708" i="1"/>
  <c r="H708" i="1"/>
  <c r="H709" i="1" s="1"/>
  <c r="AB709" i="1"/>
  <c r="AC709" i="1"/>
  <c r="AA708" i="1"/>
  <c r="A709" i="1"/>
  <c r="Q709" i="1" s="1"/>
  <c r="V711" i="1"/>
  <c r="R709" i="1" l="1"/>
  <c r="S709" i="1" s="1"/>
  <c r="U709" i="1"/>
  <c r="H710" i="1"/>
  <c r="AC710" i="1"/>
  <c r="AB710" i="1"/>
  <c r="AA709" i="1"/>
  <c r="V712" i="1"/>
  <c r="A710" i="1"/>
  <c r="Q710" i="1" l="1"/>
  <c r="A711" i="1"/>
  <c r="Q711" i="1" s="1"/>
  <c r="V713" i="1"/>
  <c r="U711" i="1" l="1"/>
  <c r="AB711" i="1"/>
  <c r="AB712" i="1" s="1"/>
  <c r="U710" i="1"/>
  <c r="H711" i="1"/>
  <c r="H712" i="1" s="1"/>
  <c r="R711" i="1"/>
  <c r="R710" i="1"/>
  <c r="S710" i="1" s="1"/>
  <c r="AC711" i="1"/>
  <c r="AC712" i="1" s="1"/>
  <c r="V714" i="1"/>
  <c r="A712" i="1"/>
  <c r="Q712" i="1" s="1"/>
  <c r="R712" i="1" l="1"/>
  <c r="S712" i="1" s="1"/>
  <c r="U712" i="1"/>
  <c r="AB713" i="1"/>
  <c r="AC713" i="1"/>
  <c r="A713" i="1"/>
  <c r="Q713" i="1" s="1"/>
  <c r="V715" i="1"/>
  <c r="R713" i="1" l="1"/>
  <c r="S713" i="1" s="1"/>
  <c r="U713" i="1"/>
  <c r="H713" i="1"/>
  <c r="H714" i="1" s="1"/>
  <c r="AC714" i="1"/>
  <c r="AB714" i="1"/>
  <c r="AA713" i="1"/>
  <c r="A714" i="1"/>
  <c r="Q714" i="1" s="1"/>
  <c r="V716" i="1"/>
  <c r="R714" i="1" l="1"/>
  <c r="S714" i="1" s="1"/>
  <c r="U714" i="1"/>
  <c r="H715" i="1"/>
  <c r="AB715" i="1"/>
  <c r="AC715" i="1"/>
  <c r="AA714" i="1"/>
  <c r="V717" i="1"/>
  <c r="A715" i="1"/>
  <c r="Q715" i="1" s="1"/>
  <c r="R715" i="1" s="1"/>
  <c r="AC716" i="1" l="1"/>
  <c r="AB716" i="1"/>
  <c r="V718" i="1"/>
  <c r="A716" i="1"/>
  <c r="Q716" i="1" s="1"/>
  <c r="R716" i="1" l="1"/>
  <c r="S716" i="1" s="1"/>
  <c r="U716" i="1"/>
  <c r="H716" i="1"/>
  <c r="H717" i="1" s="1"/>
  <c r="AB717" i="1"/>
  <c r="AC717" i="1"/>
  <c r="AA716" i="1"/>
  <c r="A717" i="1"/>
  <c r="Q717" i="1" s="1"/>
  <c r="V719" i="1"/>
  <c r="U717" i="1" l="1"/>
  <c r="R717" i="1"/>
  <c r="AC718" i="1"/>
  <c r="AB718" i="1"/>
  <c r="V720" i="1"/>
  <c r="A718" i="1"/>
  <c r="Q718" i="1" s="1"/>
  <c r="R718" i="1" l="1"/>
  <c r="S718" i="1" s="1"/>
  <c r="U718" i="1"/>
  <c r="H718" i="1"/>
  <c r="H719" i="1" s="1"/>
  <c r="AB719" i="1"/>
  <c r="AC719" i="1"/>
  <c r="AA718" i="1"/>
  <c r="V721" i="1"/>
  <c r="A719" i="1"/>
  <c r="Q719" i="1" s="1"/>
  <c r="R719" i="1" l="1"/>
  <c r="S719" i="1" s="1"/>
  <c r="U719" i="1"/>
  <c r="H720" i="1"/>
  <c r="AC720" i="1"/>
  <c r="AB720" i="1"/>
  <c r="AA719" i="1"/>
  <c r="V722" i="1"/>
  <c r="A720" i="1"/>
  <c r="Q720" i="1" s="1"/>
  <c r="R720" i="1" l="1"/>
  <c r="S720" i="1" s="1"/>
  <c r="U720" i="1"/>
  <c r="H721" i="1"/>
  <c r="AB721" i="1"/>
  <c r="AC721" i="1"/>
  <c r="AA720" i="1"/>
  <c r="A721" i="1"/>
  <c r="Q721" i="1" s="1"/>
  <c r="V723" i="1"/>
  <c r="R721" i="1" l="1"/>
  <c r="S721" i="1" s="1"/>
  <c r="U721" i="1"/>
  <c r="H722" i="1"/>
  <c r="AC722" i="1"/>
  <c r="AB722" i="1"/>
  <c r="AA721" i="1"/>
  <c r="A722" i="1"/>
  <c r="Q722" i="1" s="1"/>
  <c r="V724" i="1"/>
  <c r="R722" i="1" l="1"/>
  <c r="S722" i="1" s="1"/>
  <c r="U722" i="1"/>
  <c r="H723" i="1"/>
  <c r="AB723" i="1"/>
  <c r="AC723" i="1"/>
  <c r="AA722" i="1"/>
  <c r="A723" i="1"/>
  <c r="Q723" i="1" s="1"/>
  <c r="V725" i="1"/>
  <c r="R723" i="1" l="1"/>
  <c r="S723" i="1" s="1"/>
  <c r="U723" i="1"/>
  <c r="H724" i="1"/>
  <c r="AC724" i="1"/>
  <c r="AB724" i="1"/>
  <c r="AA723" i="1"/>
  <c r="V726" i="1"/>
  <c r="A724" i="1"/>
  <c r="Q724" i="1" s="1"/>
  <c r="R724" i="1" l="1"/>
  <c r="S724" i="1" s="1"/>
  <c r="U724" i="1"/>
  <c r="H725" i="1"/>
  <c r="AB725" i="1"/>
  <c r="AC725" i="1"/>
  <c r="AA724" i="1"/>
  <c r="A725" i="1"/>
  <c r="Q725" i="1" s="1"/>
  <c r="V727" i="1"/>
  <c r="R725" i="1" l="1"/>
  <c r="S725" i="1" s="1"/>
  <c r="U725" i="1"/>
  <c r="H726" i="1"/>
  <c r="AC726" i="1"/>
  <c r="AB726" i="1"/>
  <c r="AA725" i="1"/>
  <c r="V728" i="1"/>
  <c r="A726" i="1"/>
  <c r="Q726" i="1" s="1"/>
  <c r="R726" i="1" l="1"/>
  <c r="S726" i="1" s="1"/>
  <c r="U726" i="1"/>
  <c r="H727" i="1"/>
  <c r="AB727" i="1"/>
  <c r="AC727" i="1"/>
  <c r="AA726" i="1"/>
  <c r="V729" i="1"/>
  <c r="A727" i="1"/>
  <c r="Q727" i="1" s="1"/>
  <c r="R727" i="1" l="1"/>
  <c r="S727" i="1" s="1"/>
  <c r="U727" i="1"/>
  <c r="H728" i="1"/>
  <c r="AC728" i="1"/>
  <c r="AB728" i="1"/>
  <c r="AA727" i="1"/>
  <c r="A728" i="1"/>
  <c r="Q728" i="1" s="1"/>
  <c r="V730" i="1"/>
  <c r="R728" i="1" l="1"/>
  <c r="S728" i="1" s="1"/>
  <c r="U728" i="1"/>
  <c r="H729" i="1"/>
  <c r="AB729" i="1"/>
  <c r="AC729" i="1"/>
  <c r="AA728" i="1"/>
  <c r="A729" i="1"/>
  <c r="Q729" i="1" s="1"/>
  <c r="V731" i="1"/>
  <c r="R729" i="1" l="1"/>
  <c r="S729" i="1" s="1"/>
  <c r="U729" i="1"/>
  <c r="H730" i="1"/>
  <c r="AC730" i="1"/>
  <c r="AB730" i="1"/>
  <c r="AA729" i="1"/>
  <c r="V732" i="1"/>
  <c r="A730" i="1"/>
  <c r="Q730" i="1" s="1"/>
  <c r="R730" i="1" l="1"/>
  <c r="S730" i="1" s="1"/>
  <c r="U730" i="1"/>
  <c r="H731" i="1"/>
  <c r="AB731" i="1"/>
  <c r="AC731" i="1"/>
  <c r="AA730" i="1"/>
  <c r="A731" i="1"/>
  <c r="Q731" i="1" s="1"/>
  <c r="V733" i="1"/>
  <c r="R731" i="1" l="1"/>
  <c r="S731" i="1" s="1"/>
  <c r="U731" i="1"/>
  <c r="H732" i="1"/>
  <c r="AC732" i="1"/>
  <c r="AB732" i="1"/>
  <c r="AA731" i="1"/>
  <c r="V734" i="1"/>
  <c r="A732" i="1"/>
  <c r="Q732" i="1" s="1"/>
  <c r="R732" i="1" l="1"/>
  <c r="S732" i="1" s="1"/>
  <c r="U732" i="1"/>
  <c r="H733" i="1"/>
  <c r="AB733" i="1"/>
  <c r="AC733" i="1"/>
  <c r="AA732" i="1"/>
  <c r="A733" i="1"/>
  <c r="Q733" i="1" s="1"/>
  <c r="V735" i="1"/>
  <c r="R733" i="1" l="1"/>
  <c r="S733" i="1" s="1"/>
  <c r="U733" i="1"/>
  <c r="H734" i="1"/>
  <c r="AC734" i="1"/>
  <c r="AB734" i="1"/>
  <c r="AA733" i="1"/>
  <c r="V736" i="1"/>
  <c r="A734" i="1"/>
  <c r="Q734" i="1" s="1"/>
  <c r="R734" i="1" l="1"/>
  <c r="S734" i="1" s="1"/>
  <c r="U734" i="1"/>
  <c r="H735" i="1"/>
  <c r="AB735" i="1"/>
  <c r="AC735" i="1"/>
  <c r="AA734" i="1"/>
  <c r="A735" i="1"/>
  <c r="Q735" i="1" s="1"/>
  <c r="V737" i="1"/>
  <c r="R735" i="1" l="1"/>
  <c r="S735" i="1" s="1"/>
  <c r="U735" i="1"/>
  <c r="H736" i="1"/>
  <c r="AC736" i="1"/>
  <c r="AB736" i="1"/>
  <c r="AA735" i="1"/>
  <c r="V738" i="1"/>
  <c r="A736" i="1"/>
  <c r="Q736" i="1" s="1"/>
  <c r="R736" i="1" l="1"/>
  <c r="S736" i="1" s="1"/>
  <c r="U736" i="1"/>
  <c r="H737" i="1"/>
  <c r="AB737" i="1"/>
  <c r="AC737" i="1"/>
  <c r="AA650" i="1"/>
  <c r="AA736" i="1"/>
  <c r="A737" i="1"/>
  <c r="Q737" i="1" s="1"/>
  <c r="V739" i="1"/>
  <c r="R737" i="1" l="1"/>
  <c r="S737" i="1" s="1"/>
  <c r="U737" i="1"/>
  <c r="AC738" i="1"/>
  <c r="AB738" i="1"/>
  <c r="V740" i="1"/>
  <c r="A738" i="1"/>
  <c r="Q738" i="1" s="1"/>
  <c r="R738" i="1" l="1"/>
  <c r="S738" i="1" s="1"/>
  <c r="U738" i="1"/>
  <c r="H738" i="1"/>
  <c r="H739" i="1" s="1"/>
  <c r="AB739" i="1"/>
  <c r="AC739" i="1"/>
  <c r="AA738" i="1"/>
  <c r="V741" i="1"/>
  <c r="A739" i="1"/>
  <c r="Q739" i="1" l="1"/>
  <c r="V742" i="1"/>
  <c r="A740" i="1"/>
  <c r="R739" i="1" l="1"/>
  <c r="S739" i="1" s="1"/>
  <c r="U739" i="1"/>
  <c r="AB740" i="1"/>
  <c r="AC740" i="1"/>
  <c r="Q740" i="1"/>
  <c r="H740" i="1"/>
  <c r="V743" i="1"/>
  <c r="A741" i="1"/>
  <c r="R740" i="1" l="1"/>
  <c r="U740" i="1"/>
  <c r="H741" i="1"/>
  <c r="AB741" i="1"/>
  <c r="AC741" i="1"/>
  <c r="Q741" i="1"/>
  <c r="A742" i="1"/>
  <c r="V744" i="1"/>
  <c r="H742" i="1" l="1"/>
  <c r="U741" i="1"/>
  <c r="Q742" i="1"/>
  <c r="AB742" i="1"/>
  <c r="AC742" i="1"/>
  <c r="R741" i="1"/>
  <c r="A743" i="1"/>
  <c r="V745" i="1"/>
  <c r="R742" i="1" l="1"/>
  <c r="S742" i="1" s="1"/>
  <c r="U742" i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l="1"/>
  <c r="R746" i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Q755" i="1" s="1"/>
  <c r="V757" i="1"/>
  <c r="R755" i="1" l="1"/>
  <c r="S755" i="1" s="1"/>
  <c r="U755" i="1"/>
  <c r="H756" i="1"/>
  <c r="AC756" i="1"/>
  <c r="AB756" i="1"/>
  <c r="AA755" i="1"/>
  <c r="V758" i="1"/>
  <c r="A756" i="1"/>
  <c r="Q756" i="1" s="1"/>
  <c r="R756" i="1" l="1"/>
  <c r="S756" i="1" s="1"/>
  <c r="U756" i="1"/>
  <c r="H757" i="1"/>
  <c r="AB757" i="1"/>
  <c r="AC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70" i="1" l="1"/>
  <c r="S770" i="1" s="1"/>
  <c r="U770" i="1"/>
  <c r="R769" i="1"/>
  <c r="U769" i="1"/>
  <c r="AB770" i="1"/>
  <c r="AB771" i="1" s="1"/>
  <c r="AC770" i="1"/>
  <c r="AC771" i="1" s="1"/>
  <c r="H770" i="1"/>
  <c r="H771" i="1" s="1"/>
  <c r="AA770" i="1"/>
  <c r="V773" i="1"/>
  <c r="A771" i="1"/>
  <c r="Q771" i="1" l="1"/>
  <c r="V774" i="1"/>
  <c r="A772" i="1"/>
  <c r="Q772" i="1" s="1"/>
  <c r="R772" i="1" l="1"/>
  <c r="H772" i="1"/>
  <c r="U771" i="1"/>
  <c r="AB772" i="1"/>
  <c r="AB773" i="1" s="1"/>
  <c r="R771" i="1"/>
  <c r="AC772" i="1"/>
  <c r="AC773" i="1" s="1"/>
  <c r="A773" i="1"/>
  <c r="Q773" i="1" s="1"/>
  <c r="V775" i="1"/>
  <c r="R773" i="1" l="1"/>
  <c r="S773" i="1" s="1"/>
  <c r="U773" i="1"/>
  <c r="H773" i="1"/>
  <c r="AC774" i="1"/>
  <c r="AB774" i="1"/>
  <c r="V776" i="1"/>
  <c r="A774" i="1"/>
  <c r="H774" i="1" l="1"/>
  <c r="Q774" i="1"/>
  <c r="A775" i="1"/>
  <c r="Q775" i="1" s="1"/>
  <c r="V777" i="1"/>
  <c r="R775" i="1" l="1"/>
  <c r="S775" i="1" s="1"/>
  <c r="U775" i="1"/>
  <c r="R774" i="1"/>
  <c r="S774" i="1" s="1"/>
  <c r="U774" i="1"/>
  <c r="AB775" i="1"/>
  <c r="AB776" i="1" s="1"/>
  <c r="AC775" i="1"/>
  <c r="AC776" i="1" s="1"/>
  <c r="H775" i="1"/>
  <c r="H776" i="1" s="1"/>
  <c r="V778" i="1"/>
  <c r="A776" i="1"/>
  <c r="Q776" i="1" s="1"/>
  <c r="U776" i="1" l="1"/>
  <c r="R776" i="1"/>
  <c r="AB777" i="1"/>
  <c r="AC777" i="1"/>
  <c r="A777" i="1"/>
  <c r="Q777" i="1" s="1"/>
  <c r="V779" i="1"/>
  <c r="R777" i="1" l="1"/>
  <c r="S777" i="1" s="1"/>
  <c r="U777" i="1"/>
  <c r="H777" i="1"/>
  <c r="H778" i="1" s="1"/>
  <c r="AC778" i="1"/>
  <c r="AB778" i="1"/>
  <c r="AA777" i="1"/>
  <c r="A778" i="1"/>
  <c r="Q778" i="1" s="1"/>
  <c r="V780" i="1"/>
  <c r="R778" i="1" l="1"/>
  <c r="S778" i="1" s="1"/>
  <c r="U778" i="1"/>
  <c r="H779" i="1"/>
  <c r="AB779" i="1"/>
  <c r="AC779" i="1"/>
  <c r="AA778" i="1"/>
  <c r="A779" i="1"/>
  <c r="Q779" i="1" s="1"/>
  <c r="V781" i="1"/>
  <c r="R779" i="1" l="1"/>
  <c r="S779" i="1" s="1"/>
  <c r="U779" i="1"/>
  <c r="H780" i="1"/>
  <c r="AC780" i="1"/>
  <c r="AB780" i="1"/>
  <c r="AA779" i="1"/>
  <c r="A780" i="1"/>
  <c r="Q780" i="1" s="1"/>
  <c r="V782" i="1"/>
  <c r="R780" i="1" l="1"/>
  <c r="S780" i="1" s="1"/>
  <c r="U780" i="1"/>
  <c r="H781" i="1"/>
  <c r="AB781" i="1"/>
  <c r="AC781" i="1"/>
  <c r="AA780" i="1"/>
  <c r="A781" i="1"/>
  <c r="Q781" i="1" s="1"/>
  <c r="V783" i="1"/>
  <c r="R781" i="1" l="1"/>
  <c r="S781" i="1" s="1"/>
  <c r="U781" i="1"/>
  <c r="H782" i="1"/>
  <c r="AC782" i="1"/>
  <c r="AB782" i="1"/>
  <c r="AA781" i="1"/>
  <c r="V784" i="1"/>
  <c r="A782" i="1"/>
  <c r="Q782" i="1" s="1"/>
  <c r="R782" i="1" l="1"/>
  <c r="S782" i="1" s="1"/>
  <c r="U782" i="1"/>
  <c r="H783" i="1"/>
  <c r="AB783" i="1"/>
  <c r="AC783" i="1"/>
  <c r="AA782" i="1"/>
  <c r="V785" i="1"/>
  <c r="A783" i="1"/>
  <c r="Q783" i="1" s="1"/>
  <c r="R783" i="1" l="1"/>
  <c r="S783" i="1" s="1"/>
  <c r="U783" i="1"/>
  <c r="H784" i="1"/>
  <c r="AC784" i="1"/>
  <c r="AB784" i="1"/>
  <c r="AA783" i="1"/>
  <c r="A784" i="1"/>
  <c r="Q784" i="1" s="1"/>
  <c r="V786" i="1"/>
  <c r="R784" i="1" l="1"/>
  <c r="S784" i="1" s="1"/>
  <c r="U784" i="1"/>
  <c r="H785" i="1"/>
  <c r="AB785" i="1"/>
  <c r="AC785" i="1"/>
  <c r="AA784" i="1"/>
  <c r="A785" i="1"/>
  <c r="Q785" i="1" s="1"/>
  <c r="V787" i="1"/>
  <c r="R785" i="1" l="1"/>
  <c r="S785" i="1" s="1"/>
  <c r="U785" i="1"/>
  <c r="H786" i="1"/>
  <c r="AC786" i="1"/>
  <c r="AB786" i="1"/>
  <c r="AA785" i="1"/>
  <c r="V788" i="1"/>
  <c r="A786" i="1"/>
  <c r="Q786" i="1" s="1"/>
  <c r="R786" i="1" l="1"/>
  <c r="S786" i="1" s="1"/>
  <c r="U786" i="1"/>
  <c r="H787" i="1"/>
  <c r="AB787" i="1"/>
  <c r="AC787" i="1"/>
  <c r="AA786" i="1"/>
  <c r="A787" i="1"/>
  <c r="Q787" i="1" s="1"/>
  <c r="V789" i="1"/>
  <c r="R787" i="1" l="1"/>
  <c r="S787" i="1" s="1"/>
  <c r="U787" i="1"/>
  <c r="H788" i="1"/>
  <c r="AC788" i="1"/>
  <c r="AB788" i="1"/>
  <c r="AA787" i="1"/>
  <c r="V790" i="1"/>
  <c r="A788" i="1"/>
  <c r="Q788" i="1" s="1"/>
  <c r="R788" i="1" l="1"/>
  <c r="S788" i="1" s="1"/>
  <c r="U788" i="1"/>
  <c r="H789" i="1"/>
  <c r="AB789" i="1"/>
  <c r="AC789" i="1"/>
  <c r="AA788" i="1"/>
  <c r="A789" i="1"/>
  <c r="Q789" i="1" s="1"/>
  <c r="V791" i="1"/>
  <c r="R789" i="1" l="1"/>
  <c r="S789" i="1" s="1"/>
  <c r="U789" i="1"/>
  <c r="H790" i="1"/>
  <c r="AC790" i="1"/>
  <c r="AB790" i="1"/>
  <c r="AA789" i="1"/>
  <c r="V792" i="1"/>
  <c r="A790" i="1"/>
  <c r="Q790" i="1" s="1"/>
  <c r="R790" i="1" l="1"/>
  <c r="S790" i="1" s="1"/>
  <c r="U790" i="1"/>
  <c r="H791" i="1"/>
  <c r="AB791" i="1"/>
  <c r="AC791" i="1"/>
  <c r="AA790" i="1"/>
  <c r="V793" i="1"/>
  <c r="A791" i="1"/>
  <c r="Q791" i="1" s="1"/>
  <c r="R791" i="1" l="1"/>
  <c r="S791" i="1" s="1"/>
  <c r="U791" i="1"/>
  <c r="H792" i="1"/>
  <c r="AC792" i="1"/>
  <c r="AB792" i="1"/>
  <c r="AA791" i="1"/>
  <c r="A792" i="1"/>
  <c r="Q792" i="1" s="1"/>
  <c r="V794" i="1"/>
  <c r="R792" i="1" l="1"/>
  <c r="S792" i="1" s="1"/>
  <c r="U792" i="1"/>
  <c r="H793" i="1"/>
  <c r="AB793" i="1"/>
  <c r="AC793" i="1"/>
  <c r="AA792" i="1"/>
  <c r="V795" i="1"/>
  <c r="A793" i="1"/>
  <c r="Q793" i="1" s="1"/>
  <c r="R793" i="1" l="1"/>
  <c r="S793" i="1" s="1"/>
  <c r="U793" i="1"/>
  <c r="H794" i="1"/>
  <c r="AC794" i="1"/>
  <c r="AB794" i="1"/>
  <c r="AA793" i="1"/>
  <c r="V796" i="1"/>
  <c r="A794" i="1"/>
  <c r="Q794" i="1" s="1"/>
  <c r="R794" i="1" l="1"/>
  <c r="S794" i="1" s="1"/>
  <c r="U794" i="1"/>
  <c r="H795" i="1"/>
  <c r="AB795" i="1"/>
  <c r="AC795" i="1"/>
  <c r="AA794" i="1"/>
  <c r="V797" i="1"/>
  <c r="A795" i="1"/>
  <c r="Q795" i="1" s="1"/>
  <c r="R795" i="1" l="1"/>
  <c r="S795" i="1" s="1"/>
  <c r="U795" i="1"/>
  <c r="H796" i="1"/>
  <c r="AC796" i="1"/>
  <c r="AB796" i="1"/>
  <c r="AA795" i="1"/>
  <c r="A796" i="1"/>
  <c r="Q796" i="1" s="1"/>
  <c r="V798" i="1"/>
  <c r="R796" i="1" l="1"/>
  <c r="S796" i="1" s="1"/>
  <c r="U796" i="1"/>
  <c r="H797" i="1"/>
  <c r="AB797" i="1"/>
  <c r="AC797" i="1"/>
  <c r="AA796" i="1"/>
  <c r="V799" i="1"/>
  <c r="A797" i="1"/>
  <c r="Q797" i="1" s="1"/>
  <c r="R797" i="1" l="1"/>
  <c r="S797" i="1" s="1"/>
  <c r="U797" i="1"/>
  <c r="H798" i="1"/>
  <c r="AC798" i="1"/>
  <c r="AB798" i="1"/>
  <c r="AA797" i="1"/>
  <c r="A798" i="1"/>
  <c r="Q798" i="1" s="1"/>
  <c r="V800" i="1"/>
  <c r="R798" i="1" l="1"/>
  <c r="S798" i="1" s="1"/>
  <c r="U798" i="1"/>
  <c r="H799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H800" i="1"/>
  <c r="AB801" i="1"/>
  <c r="AC801" i="1"/>
  <c r="V803" i="1"/>
  <c r="A801" i="1"/>
  <c r="Q801" i="1" s="1"/>
  <c r="R801" i="1" l="1"/>
  <c r="S801" i="1" s="1"/>
  <c r="U801" i="1"/>
  <c r="H801" i="1"/>
  <c r="H802" i="1" s="1"/>
  <c r="AC802" i="1"/>
  <c r="AB802" i="1"/>
  <c r="AA801" i="1"/>
  <c r="V804" i="1"/>
  <c r="A802" i="1"/>
  <c r="Q802" i="1" l="1"/>
  <c r="A803" i="1"/>
  <c r="V805" i="1"/>
  <c r="H803" i="1" l="1"/>
  <c r="Q803" i="1"/>
  <c r="R802" i="1"/>
  <c r="AC803" i="1"/>
  <c r="AB803" i="1"/>
  <c r="V806" i="1"/>
  <c r="A804" i="1"/>
  <c r="R803" i="1" l="1"/>
  <c r="S803" i="1" s="1"/>
  <c r="U803" i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6" i="1" l="1"/>
  <c r="S806" i="1" s="1"/>
  <c r="U806" i="1"/>
  <c r="R807" i="1"/>
  <c r="S807" i="1" s="1"/>
  <c r="U807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l="1"/>
  <c r="R809" i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S813" i="1" s="1"/>
  <c r="U813" i="1"/>
  <c r="H814" i="1"/>
  <c r="AC814" i="1"/>
  <c r="AB814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S831" i="1" s="1"/>
  <c r="U831" i="1"/>
  <c r="H832" i="1"/>
  <c r="AB832" i="1"/>
  <c r="AC832" i="1"/>
  <c r="Q832" i="1"/>
  <c r="V835" i="1"/>
  <c r="A833" i="1"/>
  <c r="Q833" i="1" s="1"/>
  <c r="U832" i="1" l="1"/>
  <c r="U833" i="1"/>
  <c r="H833" i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V841" i="1"/>
  <c r="A839" i="1"/>
  <c r="Q839" i="1" s="1"/>
  <c r="R839" i="1" l="1"/>
  <c r="S839" i="1" s="1"/>
  <c r="U839" i="1"/>
  <c r="U838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S862" i="1" s="1"/>
  <c r="U862" i="1"/>
  <c r="H862" i="1"/>
  <c r="H863" i="1" s="1"/>
  <c r="AB863" i="1"/>
  <c r="AC863" i="1"/>
  <c r="AA862" i="1"/>
  <c r="V865" i="1"/>
  <c r="A863" i="1"/>
  <c r="Q863" i="1" l="1"/>
  <c r="R863" i="1" s="1"/>
  <c r="V866" i="1"/>
  <c r="A864" i="1"/>
  <c r="Q864" i="1" s="1"/>
  <c r="R864" i="1" l="1"/>
  <c r="U864" i="1"/>
  <c r="H864" i="1"/>
  <c r="H865" i="1" s="1"/>
  <c r="AB864" i="1"/>
  <c r="AB865" i="1" s="1"/>
  <c r="AC864" i="1"/>
  <c r="AC865" i="1" s="1"/>
  <c r="V867" i="1"/>
  <c r="A865" i="1"/>
  <c r="Q865" i="1" s="1"/>
  <c r="U865" i="1" l="1"/>
  <c r="R865" i="1"/>
  <c r="AC866" i="1"/>
  <c r="AB866" i="1"/>
  <c r="V868" i="1"/>
  <c r="A866" i="1"/>
  <c r="Q866" i="1" s="1"/>
  <c r="R866" i="1" l="1"/>
  <c r="S866" i="1" s="1"/>
  <c r="U866" i="1"/>
  <c r="H866" i="1"/>
  <c r="H867" i="1" s="1"/>
  <c r="AB867" i="1"/>
  <c r="AC867" i="1"/>
  <c r="A867" i="1"/>
  <c r="Q867" i="1" s="1"/>
  <c r="V869" i="1"/>
  <c r="R867" i="1" l="1"/>
  <c r="S867" i="1" s="1"/>
  <c r="U867" i="1"/>
  <c r="H868" i="1"/>
  <c r="AC868" i="1"/>
  <c r="AB868" i="1"/>
  <c r="AA867" i="1"/>
  <c r="A868" i="1"/>
  <c r="Q868" i="1" s="1"/>
  <c r="V870" i="1"/>
  <c r="R868" i="1" l="1"/>
  <c r="S868" i="1" s="1"/>
  <c r="U868" i="1"/>
  <c r="AB869" i="1"/>
  <c r="AC869" i="1"/>
  <c r="A869" i="1"/>
  <c r="Q869" i="1" s="1"/>
  <c r="V871" i="1"/>
  <c r="R869" i="1" l="1"/>
  <c r="S869" i="1" s="1"/>
  <c r="U869" i="1"/>
  <c r="H869" i="1"/>
  <c r="H870" i="1" s="1"/>
  <c r="AC870" i="1"/>
  <c r="AB870" i="1"/>
  <c r="AA869" i="1"/>
  <c r="V872" i="1"/>
  <c r="A870" i="1"/>
  <c r="Q870" i="1" l="1"/>
  <c r="V873" i="1"/>
  <c r="A871" i="1"/>
  <c r="Q871" i="1" s="1"/>
  <c r="U871" i="1" l="1"/>
  <c r="U870" i="1"/>
  <c r="AC871" i="1"/>
  <c r="AC872" i="1" s="1"/>
  <c r="AB871" i="1"/>
  <c r="AB872" i="1" s="1"/>
  <c r="R870" i="1"/>
  <c r="H871" i="1"/>
  <c r="H872" i="1" s="1"/>
  <c r="R871" i="1"/>
  <c r="S871" i="1" s="1"/>
  <c r="AA871" i="1"/>
  <c r="A872" i="1"/>
  <c r="Q872" i="1" s="1"/>
  <c r="V874" i="1"/>
  <c r="R872" i="1" l="1"/>
  <c r="S872" i="1" s="1"/>
  <c r="U872" i="1"/>
  <c r="H873" i="1"/>
  <c r="AB873" i="1"/>
  <c r="AC873" i="1"/>
  <c r="AA872" i="1"/>
  <c r="V875" i="1"/>
  <c r="A873" i="1"/>
  <c r="Q873" i="1" s="1"/>
  <c r="R873" i="1" l="1"/>
  <c r="S873" i="1" s="1"/>
  <c r="U873" i="1"/>
  <c r="H874" i="1"/>
  <c r="AC874" i="1"/>
  <c r="AB874" i="1"/>
  <c r="AA873" i="1"/>
  <c r="V876" i="1"/>
  <c r="A874" i="1"/>
  <c r="Q874" i="1" s="1"/>
  <c r="R874" i="1" l="1"/>
  <c r="S874" i="1" s="1"/>
  <c r="U874" i="1"/>
  <c r="H875" i="1"/>
  <c r="AB875" i="1"/>
  <c r="AC875" i="1"/>
  <c r="AA874" i="1"/>
  <c r="A875" i="1"/>
  <c r="Q875" i="1" s="1"/>
  <c r="V877" i="1"/>
  <c r="R875" i="1" l="1"/>
  <c r="S875" i="1" s="1"/>
  <c r="U875" i="1"/>
  <c r="H876" i="1"/>
  <c r="AC876" i="1"/>
  <c r="AB876" i="1"/>
  <c r="AA875" i="1"/>
  <c r="V878" i="1"/>
  <c r="A876" i="1"/>
  <c r="Q876" i="1" s="1"/>
  <c r="R876" i="1" l="1"/>
  <c r="S876" i="1" s="1"/>
  <c r="U876" i="1"/>
  <c r="H877" i="1"/>
  <c r="AB877" i="1"/>
  <c r="AC877" i="1"/>
  <c r="AA876" i="1"/>
  <c r="V879" i="1"/>
  <c r="A877" i="1"/>
  <c r="Q877" i="1" s="1"/>
  <c r="R877" i="1" l="1"/>
  <c r="S877" i="1" s="1"/>
  <c r="U877" i="1"/>
  <c r="H878" i="1"/>
  <c r="AC878" i="1"/>
  <c r="AB878" i="1"/>
  <c r="AA877" i="1"/>
  <c r="V880" i="1"/>
  <c r="A878" i="1"/>
  <c r="Q878" i="1" s="1"/>
  <c r="R878" i="1" l="1"/>
  <c r="S878" i="1" s="1"/>
  <c r="U878" i="1"/>
  <c r="H879" i="1"/>
  <c r="AB879" i="1"/>
  <c r="AC879" i="1"/>
  <c r="AA878" i="1"/>
  <c r="A879" i="1"/>
  <c r="Q879" i="1" s="1"/>
  <c r="V881" i="1"/>
  <c r="R879" i="1" l="1"/>
  <c r="S879" i="1" s="1"/>
  <c r="U879" i="1"/>
  <c r="H880" i="1"/>
  <c r="AC880" i="1"/>
  <c r="AB880" i="1"/>
  <c r="AA879" i="1"/>
  <c r="V882" i="1"/>
  <c r="A880" i="1"/>
  <c r="Q880" i="1" s="1"/>
  <c r="R880" i="1" l="1"/>
  <c r="S880" i="1" s="1"/>
  <c r="U880" i="1"/>
  <c r="H881" i="1"/>
  <c r="AB881" i="1"/>
  <c r="AC881" i="1"/>
  <c r="AA880" i="1"/>
  <c r="V883" i="1"/>
  <c r="A881" i="1"/>
  <c r="Q881" i="1" s="1"/>
  <c r="R881" i="1" l="1"/>
  <c r="S881" i="1" s="1"/>
  <c r="U881" i="1"/>
  <c r="H882" i="1"/>
  <c r="AC882" i="1"/>
  <c r="AB882" i="1"/>
  <c r="AA881" i="1"/>
  <c r="V884" i="1"/>
  <c r="A882" i="1"/>
  <c r="Q882" i="1" s="1"/>
  <c r="R882" i="1" l="1"/>
  <c r="S882" i="1" s="1"/>
  <c r="U882" i="1"/>
  <c r="H883" i="1"/>
  <c r="AB883" i="1"/>
  <c r="AC883" i="1"/>
  <c r="AA882" i="1"/>
  <c r="V885" i="1"/>
  <c r="A883" i="1"/>
  <c r="Q883" i="1" s="1"/>
  <c r="R883" i="1" l="1"/>
  <c r="S883" i="1" s="1"/>
  <c r="U883" i="1"/>
  <c r="H884" i="1"/>
  <c r="AC884" i="1"/>
  <c r="AB884" i="1"/>
  <c r="AA883" i="1"/>
  <c r="A884" i="1"/>
  <c r="Q884" i="1" s="1"/>
  <c r="V886" i="1"/>
  <c r="R884" i="1" l="1"/>
  <c r="S884" i="1" s="1"/>
  <c r="U884" i="1"/>
  <c r="H885" i="1"/>
  <c r="AB885" i="1"/>
  <c r="AC885" i="1"/>
  <c r="AA884" i="1"/>
  <c r="A885" i="1"/>
  <c r="Q885" i="1" s="1"/>
  <c r="V887" i="1"/>
  <c r="R885" i="1" l="1"/>
  <c r="S885" i="1" s="1"/>
  <c r="U885" i="1"/>
  <c r="H886" i="1"/>
  <c r="AC886" i="1"/>
  <c r="AB886" i="1"/>
  <c r="AA885" i="1"/>
  <c r="V888" i="1"/>
  <c r="A886" i="1"/>
  <c r="Q886" i="1" s="1"/>
  <c r="R886" i="1" l="1"/>
  <c r="S886" i="1" s="1"/>
  <c r="U886" i="1"/>
  <c r="H887" i="1"/>
  <c r="AB887" i="1"/>
  <c r="AC887" i="1"/>
  <c r="AA886" i="1"/>
  <c r="A887" i="1"/>
  <c r="Q887" i="1" s="1"/>
  <c r="V889" i="1"/>
  <c r="R887" i="1" l="1"/>
  <c r="S887" i="1" s="1"/>
  <c r="U887" i="1"/>
  <c r="H888" i="1"/>
  <c r="AC888" i="1"/>
  <c r="AB888" i="1"/>
  <c r="AA887" i="1"/>
  <c r="V890" i="1"/>
  <c r="A888" i="1"/>
  <c r="Q888" i="1" s="1"/>
  <c r="R888" i="1" l="1"/>
  <c r="S888" i="1" s="1"/>
  <c r="U888" i="1"/>
  <c r="H889" i="1"/>
  <c r="AB889" i="1"/>
  <c r="AC889" i="1"/>
  <c r="AA888" i="1"/>
  <c r="V891" i="1"/>
  <c r="A889" i="1"/>
  <c r="Q889" i="1" s="1"/>
  <c r="R889" i="1" l="1"/>
  <c r="S889" i="1" s="1"/>
  <c r="U889" i="1"/>
  <c r="H890" i="1"/>
  <c r="AC890" i="1"/>
  <c r="AB890" i="1"/>
  <c r="AA889" i="1"/>
  <c r="V892" i="1"/>
  <c r="A890" i="1"/>
  <c r="Q890" i="1" s="1"/>
  <c r="R890" i="1" l="1"/>
  <c r="S890" i="1" s="1"/>
  <c r="U890" i="1"/>
  <c r="H891" i="1"/>
  <c r="AB891" i="1"/>
  <c r="AC891" i="1"/>
  <c r="AA890" i="1"/>
  <c r="A891" i="1"/>
  <c r="Q891" i="1" s="1"/>
  <c r="V893" i="1"/>
  <c r="R891" i="1" l="1"/>
  <c r="S891" i="1" s="1"/>
  <c r="U891" i="1"/>
  <c r="AC892" i="1"/>
  <c r="AB892" i="1"/>
  <c r="V894" i="1"/>
  <c r="A892" i="1"/>
  <c r="Q892" i="1" s="1"/>
  <c r="R892" i="1" l="1"/>
  <c r="S892" i="1" s="1"/>
  <c r="U892" i="1"/>
  <c r="H892" i="1"/>
  <c r="H893" i="1" s="1"/>
  <c r="AB893" i="1"/>
  <c r="AC893" i="1"/>
  <c r="AA892" i="1"/>
  <c r="A893" i="1"/>
  <c r="V895" i="1"/>
  <c r="Q893" i="1" l="1"/>
  <c r="V896" i="1"/>
  <c r="A894" i="1"/>
  <c r="R893" i="1" l="1"/>
  <c r="U893" i="1"/>
  <c r="H894" i="1"/>
  <c r="AB894" i="1"/>
  <c r="AC894" i="1"/>
  <c r="Q894" i="1"/>
  <c r="A895" i="1"/>
  <c r="V897" i="1"/>
  <c r="H895" i="1" l="1"/>
  <c r="Q895" i="1"/>
  <c r="R894" i="1"/>
  <c r="AB895" i="1"/>
  <c r="AC895" i="1"/>
  <c r="A896" i="1"/>
  <c r="Q896" i="1" s="1"/>
  <c r="V898" i="1"/>
  <c r="R896" i="1" l="1"/>
  <c r="S896" i="1" s="1"/>
  <c r="U896" i="1"/>
  <c r="R895" i="1"/>
  <c r="U895" i="1"/>
  <c r="AC896" i="1"/>
  <c r="AC897" i="1" s="1"/>
  <c r="AB896" i="1"/>
  <c r="AB897" i="1" s="1"/>
  <c r="H896" i="1"/>
  <c r="H897" i="1" s="1"/>
  <c r="A897" i="1"/>
  <c r="Q897" i="1" s="1"/>
  <c r="V899" i="1"/>
  <c r="R897" i="1" l="1"/>
  <c r="S897" i="1" s="1"/>
  <c r="U897" i="1"/>
  <c r="H898" i="1"/>
  <c r="AB898" i="1"/>
  <c r="AC898" i="1"/>
  <c r="AA897" i="1"/>
  <c r="A898" i="1"/>
  <c r="Q898" i="1" s="1"/>
  <c r="V900" i="1"/>
  <c r="R898" i="1" l="1"/>
  <c r="S898" i="1" s="1"/>
  <c r="U898" i="1"/>
  <c r="AC899" i="1"/>
  <c r="AB899" i="1"/>
  <c r="V901" i="1"/>
  <c r="A899" i="1"/>
  <c r="Q899" i="1" s="1"/>
  <c r="R899" i="1" l="1"/>
  <c r="S899" i="1" s="1"/>
  <c r="U899" i="1"/>
  <c r="H899" i="1"/>
  <c r="H900" i="1" s="1"/>
  <c r="AB900" i="1"/>
  <c r="AC900" i="1"/>
  <c r="AA899" i="1"/>
  <c r="A900" i="1"/>
  <c r="Q900" i="1" s="1"/>
  <c r="V902" i="1"/>
  <c r="U900" i="1" l="1"/>
  <c r="R900" i="1"/>
  <c r="AC901" i="1"/>
  <c r="AB901" i="1"/>
  <c r="A901" i="1"/>
  <c r="Q901" i="1" s="1"/>
  <c r="V903" i="1"/>
  <c r="U901" i="1" l="1"/>
  <c r="H901" i="1"/>
  <c r="H902" i="1" s="1"/>
  <c r="R901" i="1"/>
  <c r="S901" i="1" s="1"/>
  <c r="AB902" i="1"/>
  <c r="AC902" i="1"/>
  <c r="AA901" i="1"/>
  <c r="V904" i="1"/>
  <c r="A902" i="1"/>
  <c r="Q902" i="1" s="1"/>
  <c r="R902" i="1" l="1"/>
  <c r="S902" i="1" s="1"/>
  <c r="U902" i="1"/>
  <c r="H903" i="1"/>
  <c r="AC903" i="1"/>
  <c r="AB903" i="1"/>
  <c r="AA902" i="1"/>
  <c r="A903" i="1"/>
  <c r="Q903" i="1" s="1"/>
  <c r="V905" i="1"/>
  <c r="R903" i="1" l="1"/>
  <c r="S903" i="1" s="1"/>
  <c r="U903" i="1"/>
  <c r="H904" i="1"/>
  <c r="AB904" i="1"/>
  <c r="AC904" i="1"/>
  <c r="AA903" i="1"/>
  <c r="V906" i="1"/>
  <c r="A904" i="1"/>
  <c r="Q904" i="1" s="1"/>
  <c r="R904" i="1" l="1"/>
  <c r="S904" i="1" s="1"/>
  <c r="U904" i="1"/>
  <c r="H905" i="1"/>
  <c r="AC905" i="1"/>
  <c r="AB905" i="1"/>
  <c r="AA904" i="1"/>
  <c r="A905" i="1"/>
  <c r="Q905" i="1" s="1"/>
  <c r="V907" i="1"/>
  <c r="R905" i="1" l="1"/>
  <c r="S905" i="1" s="1"/>
  <c r="U905" i="1"/>
  <c r="H906" i="1"/>
  <c r="AB906" i="1"/>
  <c r="AC906" i="1"/>
  <c r="AA905" i="1"/>
  <c r="A906" i="1"/>
  <c r="Q906" i="1" s="1"/>
  <c r="V908" i="1"/>
  <c r="R906" i="1" l="1"/>
  <c r="S906" i="1" s="1"/>
  <c r="U906" i="1"/>
  <c r="H907" i="1"/>
  <c r="AC907" i="1"/>
  <c r="AB907" i="1"/>
  <c r="AA906" i="1"/>
  <c r="A907" i="1"/>
  <c r="Q907" i="1" s="1"/>
  <c r="V909" i="1"/>
  <c r="R907" i="1" l="1"/>
  <c r="S907" i="1" s="1"/>
  <c r="U907" i="1"/>
  <c r="H908" i="1"/>
  <c r="AB908" i="1"/>
  <c r="AC908" i="1"/>
  <c r="AA907" i="1"/>
  <c r="V910" i="1"/>
  <c r="A908" i="1"/>
  <c r="Q908" i="1" s="1"/>
  <c r="R908" i="1" l="1"/>
  <c r="S908" i="1" s="1"/>
  <c r="U908" i="1"/>
  <c r="H909" i="1"/>
  <c r="AC909" i="1"/>
  <c r="AB909" i="1"/>
  <c r="AA908" i="1"/>
  <c r="A909" i="1"/>
  <c r="Q909" i="1" s="1"/>
  <c r="V911" i="1"/>
  <c r="R909" i="1" l="1"/>
  <c r="S909" i="1" s="1"/>
  <c r="U909" i="1"/>
  <c r="H910" i="1"/>
  <c r="AB910" i="1"/>
  <c r="AC910" i="1"/>
  <c r="AA909" i="1"/>
  <c r="V912" i="1"/>
  <c r="A910" i="1"/>
  <c r="Q910" i="1" s="1"/>
  <c r="R910" i="1" l="1"/>
  <c r="S910" i="1" s="1"/>
  <c r="U910" i="1"/>
  <c r="H911" i="1"/>
  <c r="AC911" i="1"/>
  <c r="AB911" i="1"/>
  <c r="AA910" i="1"/>
  <c r="A911" i="1"/>
  <c r="Q911" i="1" s="1"/>
  <c r="V913" i="1"/>
  <c r="R911" i="1" l="1"/>
  <c r="S911" i="1" s="1"/>
  <c r="U911" i="1"/>
  <c r="H912" i="1"/>
  <c r="AB912" i="1"/>
  <c r="AC912" i="1"/>
  <c r="AA911" i="1"/>
  <c r="V914" i="1"/>
  <c r="A912" i="1"/>
  <c r="Q912" i="1" s="1"/>
  <c r="R912" i="1" l="1"/>
  <c r="S912" i="1" s="1"/>
  <c r="U912" i="1"/>
  <c r="H913" i="1"/>
  <c r="AC913" i="1"/>
  <c r="AB913" i="1"/>
  <c r="AA912" i="1"/>
  <c r="V915" i="1"/>
  <c r="A913" i="1"/>
  <c r="Q913" i="1" s="1"/>
  <c r="R913" i="1" l="1"/>
  <c r="S913" i="1" s="1"/>
  <c r="U913" i="1"/>
  <c r="H914" i="1"/>
  <c r="AB914" i="1"/>
  <c r="AC914" i="1"/>
  <c r="AA913" i="1"/>
  <c r="V916" i="1"/>
  <c r="A914" i="1"/>
  <c r="Q914" i="1" s="1"/>
  <c r="R914" i="1" l="1"/>
  <c r="S914" i="1" s="1"/>
  <c r="U914" i="1"/>
  <c r="H915" i="1"/>
  <c r="AC915" i="1"/>
  <c r="AB915" i="1"/>
  <c r="AA914" i="1"/>
  <c r="V917" i="1"/>
  <c r="A915" i="1"/>
  <c r="Q915" i="1" s="1"/>
  <c r="R915" i="1" l="1"/>
  <c r="S915" i="1" s="1"/>
  <c r="U915" i="1"/>
  <c r="H916" i="1"/>
  <c r="AB916" i="1"/>
  <c r="AC916" i="1"/>
  <c r="AA915" i="1"/>
  <c r="V918" i="1"/>
  <c r="A916" i="1"/>
  <c r="Q916" i="1" s="1"/>
  <c r="R916" i="1" l="1"/>
  <c r="S916" i="1" s="1"/>
  <c r="U916" i="1"/>
  <c r="H917" i="1"/>
  <c r="AC917" i="1"/>
  <c r="AB917" i="1"/>
  <c r="AA916" i="1"/>
  <c r="V919" i="1"/>
  <c r="A917" i="1"/>
  <c r="Q917" i="1" s="1"/>
  <c r="R917" i="1" l="1"/>
  <c r="S917" i="1" s="1"/>
  <c r="U917" i="1"/>
  <c r="H918" i="1"/>
  <c r="AB918" i="1"/>
  <c r="AC918" i="1"/>
  <c r="AA917" i="1"/>
  <c r="V920" i="1"/>
  <c r="A918" i="1"/>
  <c r="Q918" i="1" s="1"/>
  <c r="R918" i="1" l="1"/>
  <c r="S918" i="1" s="1"/>
  <c r="U918" i="1"/>
  <c r="H919" i="1"/>
  <c r="AC919" i="1"/>
  <c r="AB919" i="1"/>
  <c r="AA918" i="1"/>
  <c r="A919" i="1"/>
  <c r="Q919" i="1" s="1"/>
  <c r="V921" i="1"/>
  <c r="R919" i="1" l="1"/>
  <c r="S919" i="1" s="1"/>
  <c r="U919" i="1"/>
  <c r="H920" i="1"/>
  <c r="AB920" i="1"/>
  <c r="AC920" i="1"/>
  <c r="AA919" i="1"/>
  <c r="V922" i="1"/>
  <c r="A920" i="1"/>
  <c r="Q920" i="1" s="1"/>
  <c r="R920" i="1" l="1"/>
  <c r="S920" i="1" s="1"/>
  <c r="U920" i="1"/>
  <c r="AC921" i="1"/>
  <c r="AB921" i="1"/>
  <c r="A921" i="1"/>
  <c r="Q921" i="1" s="1"/>
  <c r="V923" i="1"/>
  <c r="R921" i="1" l="1"/>
  <c r="S921" i="1" s="1"/>
  <c r="U921" i="1"/>
  <c r="H921" i="1"/>
  <c r="H922" i="1" s="1"/>
  <c r="AB922" i="1"/>
  <c r="AC922" i="1"/>
  <c r="AA921" i="1"/>
  <c r="V924" i="1"/>
  <c r="A922" i="1"/>
  <c r="Q922" i="1" l="1"/>
  <c r="A923" i="1"/>
  <c r="V925" i="1"/>
  <c r="R922" i="1" l="1"/>
  <c r="S922" i="1" s="1"/>
  <c r="U922" i="1"/>
  <c r="Q923" i="1"/>
  <c r="AB923" i="1"/>
  <c r="AC923" i="1"/>
  <c r="H923" i="1"/>
  <c r="V926" i="1"/>
  <c r="A924" i="1"/>
  <c r="R923" i="1" l="1"/>
  <c r="U923" i="1"/>
  <c r="H924" i="1"/>
  <c r="AB924" i="1"/>
  <c r="AC924" i="1"/>
  <c r="Q924" i="1"/>
  <c r="V927" i="1"/>
  <c r="A925" i="1"/>
  <c r="U924" i="1" l="1"/>
  <c r="H925" i="1"/>
  <c r="Q925" i="1"/>
  <c r="AC925" i="1"/>
  <c r="AB925" i="1"/>
  <c r="R924" i="1"/>
  <c r="A926" i="1"/>
  <c r="V928" i="1"/>
  <c r="AB926" i="1" l="1"/>
  <c r="H926" i="1"/>
  <c r="AC926" i="1"/>
  <c r="R925" i="1"/>
  <c r="Q926" i="1"/>
  <c r="A927" i="1"/>
  <c r="V929" i="1"/>
  <c r="R926" i="1" l="1"/>
  <c r="U926" i="1"/>
  <c r="H927" i="1"/>
  <c r="Q927" i="1"/>
  <c r="AC927" i="1"/>
  <c r="AB927" i="1"/>
  <c r="A928" i="1"/>
  <c r="Q928" i="1" s="1"/>
  <c r="V930" i="1"/>
  <c r="R928" i="1" l="1"/>
  <c r="U928" i="1"/>
  <c r="R927" i="1"/>
  <c r="S927" i="1" s="1"/>
  <c r="U927" i="1"/>
  <c r="AB928" i="1"/>
  <c r="AB929" i="1" s="1"/>
  <c r="AC928" i="1"/>
  <c r="AC929" i="1" s="1"/>
  <c r="H928" i="1"/>
  <c r="H929" i="1" s="1"/>
  <c r="A929" i="1"/>
  <c r="Q929" i="1" s="1"/>
  <c r="V931" i="1"/>
  <c r="U929" i="1" l="1"/>
  <c r="R929" i="1"/>
  <c r="AC930" i="1"/>
  <c r="AB930" i="1"/>
  <c r="V932" i="1"/>
  <c r="A930" i="1"/>
  <c r="Q930" i="1" s="1"/>
  <c r="R930" i="1" l="1"/>
  <c r="S930" i="1" s="1"/>
  <c r="U930" i="1"/>
  <c r="H930" i="1"/>
  <c r="H931" i="1" s="1"/>
  <c r="AB931" i="1"/>
  <c r="AC931" i="1"/>
  <c r="AA930" i="1"/>
  <c r="A931" i="1"/>
  <c r="Q931" i="1" s="1"/>
  <c r="V933" i="1"/>
  <c r="R931" i="1" l="1"/>
  <c r="S931" i="1" s="1"/>
  <c r="U931" i="1"/>
  <c r="H932" i="1"/>
  <c r="AC932" i="1"/>
  <c r="AB932" i="1"/>
  <c r="AA931" i="1"/>
  <c r="V934" i="1"/>
  <c r="A932" i="1"/>
  <c r="Q932" i="1" s="1"/>
  <c r="R932" i="1" l="1"/>
  <c r="S932" i="1" s="1"/>
  <c r="U932" i="1"/>
  <c r="H933" i="1"/>
  <c r="AB933" i="1"/>
  <c r="AC933" i="1"/>
  <c r="AA932" i="1"/>
  <c r="V935" i="1"/>
  <c r="A933" i="1"/>
  <c r="Q933" i="1" s="1"/>
  <c r="R933" i="1" l="1"/>
  <c r="S933" i="1" s="1"/>
  <c r="U933" i="1"/>
  <c r="H934" i="1"/>
  <c r="AC934" i="1"/>
  <c r="AB934" i="1"/>
  <c r="AA933" i="1"/>
  <c r="A934" i="1"/>
  <c r="Q934" i="1" s="1"/>
  <c r="V936" i="1"/>
  <c r="R934" i="1" l="1"/>
  <c r="S934" i="1" s="1"/>
  <c r="U934" i="1"/>
  <c r="H935" i="1"/>
  <c r="AB935" i="1"/>
  <c r="AC935" i="1"/>
  <c r="AA934" i="1"/>
  <c r="V937" i="1"/>
  <c r="A935" i="1"/>
  <c r="Q935" i="1" s="1"/>
  <c r="R935" i="1" l="1"/>
  <c r="S935" i="1" s="1"/>
  <c r="U935" i="1"/>
  <c r="H936" i="1"/>
  <c r="AC936" i="1"/>
  <c r="AB936" i="1"/>
  <c r="AA935" i="1"/>
  <c r="A936" i="1"/>
  <c r="Q936" i="1" s="1"/>
  <c r="V938" i="1"/>
  <c r="R936" i="1" l="1"/>
  <c r="S936" i="1" s="1"/>
  <c r="U936" i="1"/>
  <c r="H937" i="1"/>
  <c r="AB937" i="1"/>
  <c r="AC937" i="1"/>
  <c r="AA936" i="1"/>
  <c r="A937" i="1"/>
  <c r="Q937" i="1" s="1"/>
  <c r="V939" i="1"/>
  <c r="R937" i="1" l="1"/>
  <c r="S937" i="1" s="1"/>
  <c r="U937" i="1"/>
  <c r="H938" i="1"/>
  <c r="AC938" i="1"/>
  <c r="AB938" i="1"/>
  <c r="AA937" i="1"/>
  <c r="V940" i="1"/>
  <c r="A938" i="1"/>
  <c r="Q938" i="1" s="1"/>
  <c r="R938" i="1" l="1"/>
  <c r="S938" i="1" s="1"/>
  <c r="U938" i="1"/>
  <c r="H939" i="1"/>
  <c r="AB939" i="1"/>
  <c r="AC939" i="1"/>
  <c r="AA938" i="1"/>
  <c r="A939" i="1"/>
  <c r="Q939" i="1" s="1"/>
  <c r="V941" i="1"/>
  <c r="R939" i="1" l="1"/>
  <c r="S939" i="1" s="1"/>
  <c r="U939" i="1"/>
  <c r="H940" i="1"/>
  <c r="AC940" i="1"/>
  <c r="AB940" i="1"/>
  <c r="AA939" i="1"/>
  <c r="V942" i="1"/>
  <c r="A940" i="1"/>
  <c r="Q940" i="1" s="1"/>
  <c r="R940" i="1" l="1"/>
  <c r="S940" i="1" s="1"/>
  <c r="U940" i="1"/>
  <c r="H941" i="1"/>
  <c r="AB941" i="1"/>
  <c r="AC941" i="1"/>
  <c r="AA940" i="1"/>
  <c r="A941" i="1"/>
  <c r="Q941" i="1" s="1"/>
  <c r="V943" i="1"/>
  <c r="R941" i="1" l="1"/>
  <c r="S941" i="1" s="1"/>
  <c r="U941" i="1"/>
  <c r="H942" i="1"/>
  <c r="AC942" i="1"/>
  <c r="AB942" i="1"/>
  <c r="AA941" i="1"/>
  <c r="V944" i="1"/>
  <c r="A942" i="1"/>
  <c r="Q942" i="1" s="1"/>
  <c r="R942" i="1" l="1"/>
  <c r="S942" i="1" s="1"/>
  <c r="U942" i="1"/>
  <c r="H943" i="1"/>
  <c r="AB943" i="1"/>
  <c r="AC943" i="1"/>
  <c r="AA942" i="1"/>
  <c r="A943" i="1"/>
  <c r="Q943" i="1" s="1"/>
  <c r="V945" i="1"/>
  <c r="R943" i="1" l="1"/>
  <c r="S943" i="1" s="1"/>
  <c r="U943" i="1"/>
  <c r="H944" i="1"/>
  <c r="AC944" i="1"/>
  <c r="AB944" i="1"/>
  <c r="AA943" i="1"/>
  <c r="A944" i="1"/>
  <c r="Q944" i="1" s="1"/>
  <c r="V946" i="1"/>
  <c r="R944" i="1" l="1"/>
  <c r="S944" i="1" s="1"/>
  <c r="U944" i="1"/>
  <c r="H945" i="1"/>
  <c r="AB945" i="1"/>
  <c r="AC945" i="1"/>
  <c r="AA944" i="1"/>
  <c r="V947" i="1"/>
  <c r="A945" i="1"/>
  <c r="Q945" i="1" s="1"/>
  <c r="R945" i="1" l="1"/>
  <c r="S945" i="1" s="1"/>
  <c r="U945" i="1"/>
  <c r="H946" i="1"/>
  <c r="AC946" i="1"/>
  <c r="AB946" i="1"/>
  <c r="AA945" i="1"/>
  <c r="V948" i="1"/>
  <c r="A946" i="1"/>
  <c r="Q946" i="1" s="1"/>
  <c r="R946" i="1" l="1"/>
  <c r="S946" i="1" s="1"/>
  <c r="U946" i="1"/>
  <c r="H947" i="1"/>
  <c r="AB947" i="1"/>
  <c r="AC947" i="1"/>
  <c r="AA946" i="1"/>
  <c r="V949" i="1"/>
  <c r="A947" i="1"/>
  <c r="Q947" i="1" s="1"/>
  <c r="R947" i="1" l="1"/>
  <c r="S947" i="1" s="1"/>
  <c r="U947" i="1"/>
  <c r="H948" i="1"/>
  <c r="AC948" i="1"/>
  <c r="AB948" i="1"/>
  <c r="AA947" i="1"/>
  <c r="V950" i="1"/>
  <c r="A948" i="1"/>
  <c r="Q948" i="1" s="1"/>
  <c r="R948" i="1" l="1"/>
  <c r="S948" i="1" s="1"/>
  <c r="U948" i="1"/>
  <c r="H949" i="1"/>
  <c r="AB949" i="1"/>
  <c r="AC949" i="1"/>
  <c r="AA948" i="1"/>
  <c r="A949" i="1"/>
  <c r="Q949" i="1" s="1"/>
  <c r="V951" i="1"/>
  <c r="R949" i="1" l="1"/>
  <c r="S949" i="1" s="1"/>
  <c r="U949" i="1"/>
  <c r="H950" i="1"/>
  <c r="AC950" i="1"/>
  <c r="AB950" i="1"/>
  <c r="AA949" i="1"/>
  <c r="A950" i="1"/>
  <c r="Q950" i="1" s="1"/>
  <c r="V952" i="1"/>
  <c r="R950" i="1" l="1"/>
  <c r="S950" i="1" s="1"/>
  <c r="U950" i="1"/>
  <c r="H951" i="1"/>
  <c r="AB951" i="1"/>
  <c r="AC951" i="1"/>
  <c r="AA950" i="1"/>
  <c r="V953" i="1"/>
  <c r="A951" i="1"/>
  <c r="Q951" i="1" s="1"/>
  <c r="R951" i="1" l="1"/>
  <c r="S951" i="1" s="1"/>
  <c r="U951" i="1"/>
  <c r="AC952" i="1"/>
  <c r="AB952" i="1"/>
  <c r="V954" i="1"/>
  <c r="A952" i="1"/>
  <c r="Q952" i="1" s="1"/>
  <c r="R952" i="1" l="1"/>
  <c r="U952" i="1"/>
  <c r="H952" i="1"/>
  <c r="AB953" i="1"/>
  <c r="AC953" i="1"/>
  <c r="A953" i="1"/>
  <c r="Q953" i="1" s="1"/>
  <c r="V955" i="1"/>
  <c r="R953" i="1" l="1"/>
  <c r="S953" i="1" s="1"/>
  <c r="U953" i="1"/>
  <c r="H953" i="1"/>
  <c r="H954" i="1" s="1"/>
  <c r="AC954" i="1"/>
  <c r="AB954" i="1"/>
  <c r="AA953" i="1"/>
  <c r="A954" i="1"/>
  <c r="Q954" i="1" s="1"/>
  <c r="V956" i="1"/>
  <c r="R954" i="1" l="1"/>
  <c r="S954" i="1" s="1"/>
  <c r="U954" i="1"/>
  <c r="AB955" i="1"/>
  <c r="AC955" i="1"/>
  <c r="A955" i="1"/>
  <c r="H955" i="1" s="1"/>
  <c r="V957" i="1"/>
  <c r="Q955" i="1" l="1"/>
  <c r="R955" i="1" s="1"/>
  <c r="A956" i="1"/>
  <c r="V958" i="1"/>
  <c r="Q956" i="1" l="1"/>
  <c r="H956" i="1"/>
  <c r="AB956" i="1"/>
  <c r="AC956" i="1"/>
  <c r="A957" i="1"/>
  <c r="Q957" i="1" s="1"/>
  <c r="V959" i="1"/>
  <c r="R957" i="1" l="1"/>
  <c r="S957" i="1" s="1"/>
  <c r="U957" i="1"/>
  <c r="U956" i="1"/>
  <c r="AB957" i="1"/>
  <c r="AB958" i="1" s="1"/>
  <c r="H957" i="1"/>
  <c r="H958" i="1" s="1"/>
  <c r="AC957" i="1"/>
  <c r="AC958" i="1" s="1"/>
  <c r="R956" i="1"/>
  <c r="V960" i="1"/>
  <c r="A958" i="1"/>
  <c r="Q958" i="1" s="1"/>
  <c r="R958" i="1" l="1"/>
  <c r="S958" i="1" s="1"/>
  <c r="U958" i="1"/>
  <c r="H959" i="1"/>
  <c r="AB959" i="1"/>
  <c r="AC959" i="1"/>
  <c r="AA958" i="1"/>
  <c r="A959" i="1"/>
  <c r="Q959" i="1" s="1"/>
  <c r="V961" i="1"/>
  <c r="R959" i="1" l="1"/>
  <c r="S959" i="1" s="1"/>
  <c r="U959" i="1"/>
  <c r="H960" i="1"/>
  <c r="AC960" i="1"/>
  <c r="AB960" i="1"/>
  <c r="V962" i="1"/>
  <c r="A960" i="1"/>
  <c r="Q960" i="1" s="1"/>
  <c r="R960" i="1" l="1"/>
  <c r="S960" i="1" s="1"/>
  <c r="U960" i="1"/>
  <c r="AB961" i="1"/>
  <c r="AC961" i="1"/>
  <c r="V963" i="1"/>
  <c r="A961" i="1"/>
  <c r="Q961" i="1" s="1"/>
  <c r="R961" i="1" l="1"/>
  <c r="S961" i="1" s="1"/>
  <c r="U961" i="1"/>
  <c r="H961" i="1"/>
  <c r="H962" i="1" s="1"/>
  <c r="AC962" i="1"/>
  <c r="AB962" i="1"/>
  <c r="AA961" i="1"/>
  <c r="A962" i="1"/>
  <c r="Q962" i="1" s="1"/>
  <c r="V964" i="1"/>
  <c r="U962" i="1" l="1"/>
  <c r="R962" i="1"/>
  <c r="AB963" i="1"/>
  <c r="AC963" i="1"/>
  <c r="V965" i="1"/>
  <c r="A963" i="1"/>
  <c r="Q963" i="1" s="1"/>
  <c r="R963" i="1" l="1"/>
  <c r="S963" i="1" s="1"/>
  <c r="U963" i="1"/>
  <c r="H963" i="1"/>
  <c r="H964" i="1" s="1"/>
  <c r="AC964" i="1"/>
  <c r="AB964" i="1"/>
  <c r="AA963" i="1"/>
  <c r="V966" i="1"/>
  <c r="A964" i="1"/>
  <c r="Q964" i="1" s="1"/>
  <c r="R964" i="1" l="1"/>
  <c r="S964" i="1" s="1"/>
  <c r="U964" i="1"/>
  <c r="H965" i="1"/>
  <c r="AB965" i="1"/>
  <c r="AC965" i="1"/>
  <c r="AA964" i="1"/>
  <c r="V967" i="1"/>
  <c r="A965" i="1"/>
  <c r="Q965" i="1" s="1"/>
  <c r="U965" i="1" l="1"/>
  <c r="R965" i="1"/>
  <c r="S965" i="1" s="1"/>
  <c r="H966" i="1"/>
  <c r="AC966" i="1"/>
  <c r="AB966" i="1"/>
  <c r="AA965" i="1"/>
  <c r="V968" i="1"/>
  <c r="A966" i="1"/>
  <c r="Q966" i="1" s="1"/>
  <c r="R966" i="1" l="1"/>
  <c r="S966" i="1" s="1"/>
  <c r="U966" i="1"/>
  <c r="H967" i="1"/>
  <c r="AB967" i="1"/>
  <c r="AC967" i="1"/>
  <c r="AA966" i="1"/>
  <c r="A967" i="1"/>
  <c r="Q967" i="1" s="1"/>
  <c r="V969" i="1"/>
  <c r="R967" i="1" l="1"/>
  <c r="S967" i="1" s="1"/>
  <c r="U967" i="1"/>
  <c r="H968" i="1"/>
  <c r="AC968" i="1"/>
  <c r="AB968" i="1"/>
  <c r="AA967" i="1"/>
  <c r="V970" i="1"/>
  <c r="A968" i="1"/>
  <c r="Q968" i="1" s="1"/>
  <c r="R968" i="1" l="1"/>
  <c r="S968" i="1" s="1"/>
  <c r="U968" i="1"/>
  <c r="H969" i="1"/>
  <c r="AB969" i="1"/>
  <c r="AC969" i="1"/>
  <c r="AA968" i="1"/>
  <c r="A969" i="1"/>
  <c r="Q969" i="1" s="1"/>
  <c r="V971" i="1"/>
  <c r="R969" i="1" l="1"/>
  <c r="S969" i="1" s="1"/>
  <c r="U969" i="1"/>
  <c r="H970" i="1"/>
  <c r="AC970" i="1"/>
  <c r="AB970" i="1"/>
  <c r="AA969" i="1"/>
  <c r="A970" i="1"/>
  <c r="Q970" i="1" s="1"/>
  <c r="V972" i="1"/>
  <c r="R970" i="1" l="1"/>
  <c r="S970" i="1" s="1"/>
  <c r="U970" i="1"/>
  <c r="H971" i="1"/>
  <c r="AB971" i="1"/>
  <c r="AC971" i="1"/>
  <c r="AA970" i="1"/>
  <c r="V973" i="1"/>
  <c r="A971" i="1"/>
  <c r="Q971" i="1" s="1"/>
  <c r="R971" i="1" l="1"/>
  <c r="S971" i="1" s="1"/>
  <c r="U971" i="1"/>
  <c r="H972" i="1"/>
  <c r="AC972" i="1"/>
  <c r="AB972" i="1"/>
  <c r="AA971" i="1"/>
  <c r="V974" i="1"/>
  <c r="A972" i="1"/>
  <c r="Q972" i="1" s="1"/>
  <c r="R972" i="1" l="1"/>
  <c r="S972" i="1" s="1"/>
  <c r="U972" i="1"/>
  <c r="H973" i="1"/>
  <c r="AB973" i="1"/>
  <c r="AC973" i="1"/>
  <c r="AA972" i="1"/>
  <c r="V975" i="1"/>
  <c r="A973" i="1"/>
  <c r="Q973" i="1" s="1"/>
  <c r="R973" i="1" l="1"/>
  <c r="S973" i="1" s="1"/>
  <c r="U973" i="1"/>
  <c r="H974" i="1"/>
  <c r="AC974" i="1"/>
  <c r="AB974" i="1"/>
  <c r="AA973" i="1"/>
  <c r="V976" i="1"/>
  <c r="A974" i="1"/>
  <c r="Q974" i="1" s="1"/>
  <c r="R974" i="1" l="1"/>
  <c r="S974" i="1" s="1"/>
  <c r="U974" i="1"/>
  <c r="H975" i="1"/>
  <c r="AB975" i="1"/>
  <c r="AC975" i="1"/>
  <c r="AA974" i="1"/>
  <c r="A975" i="1"/>
  <c r="Q975" i="1" s="1"/>
  <c r="V977" i="1"/>
  <c r="R975" i="1" l="1"/>
  <c r="S975" i="1" s="1"/>
  <c r="U975" i="1"/>
  <c r="H976" i="1"/>
  <c r="AC976" i="1"/>
  <c r="AB976" i="1"/>
  <c r="AA975" i="1"/>
  <c r="V978" i="1"/>
  <c r="A976" i="1"/>
  <c r="Q976" i="1" s="1"/>
  <c r="R976" i="1" l="1"/>
  <c r="S976" i="1" s="1"/>
  <c r="U976" i="1"/>
  <c r="H977" i="1"/>
  <c r="AB977" i="1"/>
  <c r="AC977" i="1"/>
  <c r="AA976" i="1"/>
  <c r="V979" i="1"/>
  <c r="A977" i="1"/>
  <c r="Q977" i="1" s="1"/>
  <c r="R977" i="1" l="1"/>
  <c r="S977" i="1" s="1"/>
  <c r="U977" i="1"/>
  <c r="H978" i="1"/>
  <c r="AC978" i="1"/>
  <c r="AB978" i="1"/>
  <c r="AA977" i="1"/>
  <c r="A978" i="1"/>
  <c r="Q978" i="1" s="1"/>
  <c r="V980" i="1"/>
  <c r="R978" i="1" l="1"/>
  <c r="S978" i="1" s="1"/>
  <c r="U978" i="1"/>
  <c r="H979" i="1"/>
  <c r="AB979" i="1"/>
  <c r="AC979" i="1"/>
  <c r="AA978" i="1"/>
  <c r="A979" i="1"/>
  <c r="Q979" i="1" s="1"/>
  <c r="V981" i="1"/>
  <c r="R979" i="1" l="1"/>
  <c r="S979" i="1" s="1"/>
  <c r="U979" i="1"/>
  <c r="AC980" i="1"/>
  <c r="AB980" i="1"/>
  <c r="V982" i="1"/>
  <c r="A980" i="1"/>
  <c r="Q980" i="1" s="1"/>
  <c r="R980" i="1" l="1"/>
  <c r="S980" i="1" s="1"/>
  <c r="U980" i="1"/>
  <c r="H980" i="1"/>
  <c r="H981" i="1" s="1"/>
  <c r="AB981" i="1"/>
  <c r="AC981" i="1"/>
  <c r="AA980" i="1"/>
  <c r="V983" i="1"/>
  <c r="A981" i="1"/>
  <c r="Q981" i="1" s="1"/>
  <c r="R981" i="1" l="1"/>
  <c r="S981" i="1" s="1"/>
  <c r="U981" i="1"/>
  <c r="H982" i="1"/>
  <c r="AC982" i="1"/>
  <c r="AB982" i="1"/>
  <c r="AA981" i="1"/>
  <c r="A982" i="1"/>
  <c r="Q982" i="1" s="1"/>
  <c r="V984" i="1"/>
  <c r="R982" i="1" l="1"/>
  <c r="S982" i="1" s="1"/>
  <c r="U982" i="1"/>
  <c r="H983" i="1"/>
  <c r="AB983" i="1"/>
  <c r="AC983" i="1"/>
  <c r="AA896" i="1"/>
  <c r="AA982" i="1"/>
  <c r="V985" i="1"/>
  <c r="A983" i="1"/>
  <c r="Q983" i="1" l="1"/>
  <c r="A984" i="1"/>
  <c r="Q984" i="1" s="1"/>
  <c r="V986" i="1"/>
  <c r="R984" i="1" l="1"/>
  <c r="S984" i="1" s="1"/>
  <c r="U984" i="1"/>
  <c r="R983" i="1"/>
  <c r="S983" i="1" s="1"/>
  <c r="U983" i="1"/>
  <c r="AB984" i="1"/>
  <c r="AB985" i="1" s="1"/>
  <c r="AC984" i="1"/>
  <c r="AC985" i="1" s="1"/>
  <c r="H984" i="1"/>
  <c r="H985" i="1" s="1"/>
  <c r="AA984" i="1"/>
  <c r="V987" i="1"/>
  <c r="A985" i="1"/>
  <c r="Q985" i="1" l="1"/>
  <c r="A986" i="1"/>
  <c r="Q986" i="1" s="1"/>
  <c r="V988" i="1"/>
  <c r="R986" i="1" l="1"/>
  <c r="U986" i="1"/>
  <c r="H986" i="1"/>
  <c r="U985" i="1"/>
  <c r="R985" i="1"/>
  <c r="AB986" i="1"/>
  <c r="AB987" i="1" s="1"/>
  <c r="AC986" i="1"/>
  <c r="AC987" i="1" s="1"/>
  <c r="A987" i="1"/>
  <c r="Q987" i="1" s="1"/>
  <c r="V989" i="1"/>
  <c r="R987" i="1" l="1"/>
  <c r="S987" i="1" s="1"/>
  <c r="U987" i="1"/>
  <c r="H987" i="1"/>
  <c r="H988" i="1" s="1"/>
  <c r="AC988" i="1"/>
  <c r="AB988" i="1"/>
  <c r="AA987" i="1"/>
  <c r="A988" i="1"/>
  <c r="Q988" i="1" s="1"/>
  <c r="R988" i="1" s="1"/>
  <c r="V990" i="1"/>
  <c r="AB989" i="1" l="1"/>
  <c r="AC989" i="1"/>
  <c r="V991" i="1"/>
  <c r="A989" i="1"/>
  <c r="Q989" i="1" s="1"/>
  <c r="R989" i="1" l="1"/>
  <c r="S989" i="1" s="1"/>
  <c r="U989" i="1"/>
  <c r="H989" i="1"/>
  <c r="H990" i="1" s="1"/>
  <c r="AC990" i="1"/>
  <c r="AB990" i="1"/>
  <c r="A990" i="1"/>
  <c r="Q990" i="1" s="1"/>
  <c r="V992" i="1"/>
  <c r="U990" i="1" l="1"/>
  <c r="R990" i="1"/>
  <c r="AB991" i="1"/>
  <c r="AC991" i="1"/>
  <c r="V993" i="1"/>
  <c r="A991" i="1"/>
  <c r="Q991" i="1" s="1"/>
  <c r="U991" i="1" l="1"/>
  <c r="H991" i="1"/>
  <c r="H992" i="1" s="1"/>
  <c r="R991" i="1"/>
  <c r="S991" i="1" s="1"/>
  <c r="AC992" i="1"/>
  <c r="AB992" i="1"/>
  <c r="AA991" i="1"/>
  <c r="A992" i="1"/>
  <c r="Q992" i="1" s="1"/>
  <c r="V994" i="1"/>
  <c r="R992" i="1" l="1"/>
  <c r="S992" i="1" s="1"/>
  <c r="U992" i="1"/>
  <c r="H993" i="1"/>
  <c r="AB993" i="1"/>
  <c r="AC993" i="1"/>
  <c r="AA992" i="1"/>
  <c r="V995" i="1"/>
  <c r="A993" i="1"/>
  <c r="Q993" i="1" s="1"/>
  <c r="R993" i="1" l="1"/>
  <c r="S993" i="1" s="1"/>
  <c r="U993" i="1"/>
  <c r="H994" i="1"/>
  <c r="AC994" i="1"/>
  <c r="AB994" i="1"/>
  <c r="AA993" i="1"/>
  <c r="A994" i="1"/>
  <c r="Q994" i="1" s="1"/>
  <c r="V996" i="1"/>
  <c r="R994" i="1" l="1"/>
  <c r="S994" i="1" s="1"/>
  <c r="U994" i="1"/>
  <c r="H995" i="1"/>
  <c r="AB995" i="1"/>
  <c r="AC995" i="1"/>
  <c r="AA994" i="1"/>
  <c r="V997" i="1"/>
  <c r="A995" i="1"/>
  <c r="Q995" i="1" s="1"/>
  <c r="R995" i="1" l="1"/>
  <c r="S995" i="1" s="1"/>
  <c r="U995" i="1"/>
  <c r="H996" i="1"/>
  <c r="AC996" i="1"/>
  <c r="AB996" i="1"/>
  <c r="AA995" i="1"/>
  <c r="A996" i="1"/>
  <c r="Q996" i="1" s="1"/>
  <c r="V998" i="1"/>
  <c r="R996" i="1" l="1"/>
  <c r="S996" i="1" s="1"/>
  <c r="U996" i="1"/>
  <c r="H997" i="1"/>
  <c r="AB997" i="1"/>
  <c r="AC997" i="1"/>
  <c r="AA996" i="1"/>
  <c r="V999" i="1"/>
  <c r="A997" i="1"/>
  <c r="Q997" i="1" s="1"/>
  <c r="R997" i="1" l="1"/>
  <c r="S997" i="1" s="1"/>
  <c r="U997" i="1"/>
  <c r="H998" i="1"/>
  <c r="AC998" i="1"/>
  <c r="AB998" i="1"/>
  <c r="AA997" i="1"/>
  <c r="V1000" i="1"/>
  <c r="A998" i="1"/>
  <c r="Q998" i="1" s="1"/>
  <c r="R998" i="1" l="1"/>
  <c r="S998" i="1" s="1"/>
  <c r="U998" i="1"/>
  <c r="H999" i="1"/>
  <c r="AB999" i="1"/>
  <c r="AC999" i="1"/>
  <c r="AA998" i="1"/>
  <c r="A999" i="1"/>
  <c r="V1001" i="1"/>
  <c r="Q999" i="1" l="1"/>
  <c r="A1000" i="1"/>
  <c r="Q1000" i="1" s="1"/>
  <c r="V1002" i="1"/>
  <c r="R1000" i="1" l="1"/>
  <c r="S1000" i="1" s="1"/>
  <c r="U1000" i="1"/>
  <c r="R999" i="1"/>
  <c r="S999" i="1" s="1"/>
  <c r="U999" i="1"/>
  <c r="AB1000" i="1"/>
  <c r="AB1001" i="1" s="1"/>
  <c r="AC1000" i="1"/>
  <c r="AC1001" i="1" s="1"/>
  <c r="H1000" i="1"/>
  <c r="H1001" i="1" s="1"/>
  <c r="AA999" i="1"/>
  <c r="AA1000" i="1"/>
  <c r="V1003" i="1"/>
  <c r="A1001" i="1"/>
  <c r="Q1001" i="1" s="1"/>
  <c r="R1001" i="1" l="1"/>
  <c r="S1001" i="1" s="1"/>
  <c r="U1001" i="1"/>
  <c r="H1002" i="1"/>
  <c r="AC1002" i="1"/>
  <c r="AB1002" i="1"/>
  <c r="AA1001" i="1"/>
  <c r="V1004" i="1"/>
  <c r="A1002" i="1"/>
  <c r="Q1002" i="1" s="1"/>
  <c r="R1002" i="1" l="1"/>
  <c r="S1002" i="1" s="1"/>
  <c r="U1002" i="1"/>
  <c r="H1003" i="1"/>
  <c r="AB1003" i="1"/>
  <c r="AC1003" i="1"/>
  <c r="AA1002" i="1"/>
  <c r="A1003" i="1"/>
  <c r="Q1003" i="1" s="1"/>
  <c r="V1005" i="1"/>
  <c r="R1003" i="1" l="1"/>
  <c r="S1003" i="1" s="1"/>
  <c r="U1003" i="1"/>
  <c r="H1004" i="1"/>
  <c r="AC1004" i="1"/>
  <c r="AB1004" i="1"/>
  <c r="AA1003" i="1"/>
  <c r="A1004" i="1"/>
  <c r="Q1004" i="1" s="1"/>
  <c r="V1006" i="1"/>
  <c r="R1004" i="1" l="1"/>
  <c r="S1004" i="1" s="1"/>
  <c r="U1004" i="1"/>
  <c r="H1005" i="1"/>
  <c r="AB1005" i="1"/>
  <c r="AC1005" i="1"/>
  <c r="AA1004" i="1"/>
  <c r="A1005" i="1"/>
  <c r="Q1005" i="1" s="1"/>
  <c r="V1007" i="1"/>
  <c r="R1005" i="1" l="1"/>
  <c r="S1005" i="1" s="1"/>
  <c r="U1005" i="1"/>
  <c r="H1006" i="1"/>
  <c r="AC1006" i="1"/>
  <c r="AB1006" i="1"/>
  <c r="AA1005" i="1"/>
  <c r="A1006" i="1"/>
  <c r="Q1006" i="1" s="1"/>
  <c r="V1008" i="1"/>
  <c r="R1006" i="1" l="1"/>
  <c r="S1006" i="1" s="1"/>
  <c r="U1006" i="1"/>
  <c r="H1007" i="1"/>
  <c r="AB1007" i="1"/>
  <c r="AC1007" i="1"/>
  <c r="AA1006" i="1"/>
  <c r="A1007" i="1"/>
  <c r="Q1007" i="1" s="1"/>
  <c r="V1009" i="1"/>
  <c r="R1007" i="1" l="1"/>
  <c r="S1007" i="1" s="1"/>
  <c r="U1007" i="1"/>
  <c r="H1008" i="1"/>
  <c r="AC1008" i="1"/>
  <c r="AB1008" i="1"/>
  <c r="AA1007" i="1"/>
  <c r="A1008" i="1"/>
  <c r="V1010" i="1"/>
  <c r="Q1008" i="1" l="1"/>
  <c r="V1011" i="1"/>
  <c r="A1009" i="1"/>
  <c r="Q1009" i="1" s="1"/>
  <c r="R1009" i="1" l="1"/>
  <c r="S1009" i="1" s="1"/>
  <c r="U1009" i="1"/>
  <c r="R1008" i="1"/>
  <c r="S1008" i="1" s="1"/>
  <c r="U1008" i="1"/>
  <c r="AB1009" i="1"/>
  <c r="AB1010" i="1" s="1"/>
  <c r="AA1008" i="1"/>
  <c r="AC1009" i="1"/>
  <c r="AC1010" i="1" s="1"/>
  <c r="H1009" i="1"/>
  <c r="H1010" i="1" s="1"/>
  <c r="AA1009" i="1"/>
  <c r="A1010" i="1"/>
  <c r="Q1010" i="1" s="1"/>
  <c r="V1012" i="1"/>
  <c r="R1010" i="1" l="1"/>
  <c r="S1010" i="1" s="1"/>
  <c r="U1010" i="1"/>
  <c r="AB1011" i="1"/>
  <c r="AC1011" i="1"/>
  <c r="V1013" i="1"/>
  <c r="A1011" i="1"/>
  <c r="Q1011" i="1" s="1"/>
  <c r="R1011" i="1" l="1"/>
  <c r="S1011" i="1" s="1"/>
  <c r="U1011" i="1"/>
  <c r="H1011" i="1"/>
  <c r="H1012" i="1" s="1"/>
  <c r="AC1012" i="1"/>
  <c r="AB1012" i="1"/>
  <c r="AA1011" i="1"/>
  <c r="V1014" i="1"/>
  <c r="A1012" i="1"/>
  <c r="Q1012" i="1" l="1"/>
  <c r="A1013" i="1"/>
  <c r="V1015" i="1"/>
  <c r="R1012" i="1" l="1"/>
  <c r="S1012" i="1" s="1"/>
  <c r="U1012" i="1"/>
  <c r="Q1013" i="1"/>
  <c r="AC1013" i="1"/>
  <c r="AB1013" i="1"/>
  <c r="H1013" i="1"/>
  <c r="V1016" i="1"/>
  <c r="A1014" i="1"/>
  <c r="R1013" i="1" l="1"/>
  <c r="U1013" i="1"/>
  <c r="H1014" i="1"/>
  <c r="AC1014" i="1"/>
  <c r="AB1014" i="1"/>
  <c r="Q1014" i="1"/>
  <c r="V1017" i="1"/>
  <c r="A1015" i="1"/>
  <c r="Q1015" i="1" s="1"/>
  <c r="R1014" i="1" l="1"/>
  <c r="U1014" i="1"/>
  <c r="R1015" i="1"/>
  <c r="S1015" i="1" s="1"/>
  <c r="U1015" i="1"/>
  <c r="AC1015" i="1"/>
  <c r="AC1016" i="1" s="1"/>
  <c r="AB1015" i="1"/>
  <c r="AB1016" i="1" s="1"/>
  <c r="H1015" i="1"/>
  <c r="H1016" i="1" s="1"/>
  <c r="AA1015" i="1"/>
  <c r="V1018" i="1"/>
  <c r="A1016" i="1"/>
  <c r="Q1016" i="1" l="1"/>
  <c r="A1017" i="1"/>
  <c r="Q1017" i="1" s="1"/>
  <c r="R1017" i="1" s="1"/>
  <c r="V1019" i="1"/>
  <c r="H1017" i="1" l="1"/>
  <c r="U1016" i="1"/>
  <c r="AC1017" i="1"/>
  <c r="AC1018" i="1" s="1"/>
  <c r="AB1017" i="1"/>
  <c r="AB1018" i="1" s="1"/>
  <c r="R1016" i="1"/>
  <c r="V1020" i="1"/>
  <c r="A1018" i="1"/>
  <c r="Q1018" i="1" s="1"/>
  <c r="R1018" i="1" l="1"/>
  <c r="S1018" i="1" s="1"/>
  <c r="U1018" i="1"/>
  <c r="H1018" i="1"/>
  <c r="H1019" i="1" s="1"/>
  <c r="AB1019" i="1"/>
  <c r="AC1019" i="1"/>
  <c r="AA1018" i="1"/>
  <c r="V1021" i="1"/>
  <c r="A1019" i="1"/>
  <c r="Q1019" i="1" s="1"/>
  <c r="U1019" i="1" l="1"/>
  <c r="R1019" i="1"/>
  <c r="AC1020" i="1"/>
  <c r="AB1020" i="1"/>
  <c r="V1022" i="1"/>
  <c r="A1020" i="1"/>
  <c r="Q1020" i="1" s="1"/>
  <c r="R1020" i="1" l="1"/>
  <c r="S1020" i="1" s="1"/>
  <c r="U1020" i="1"/>
  <c r="H1020" i="1"/>
  <c r="H1021" i="1" s="1"/>
  <c r="AB1021" i="1"/>
  <c r="AC1021" i="1"/>
  <c r="AA1020" i="1"/>
  <c r="A1021" i="1"/>
  <c r="Q1021" i="1" s="1"/>
  <c r="V1023" i="1"/>
  <c r="R1021" i="1" l="1"/>
  <c r="S1021" i="1" s="1"/>
  <c r="U1021" i="1"/>
  <c r="H1022" i="1"/>
  <c r="AC1022" i="1"/>
  <c r="AB1022" i="1"/>
  <c r="AA1021" i="1"/>
  <c r="V1024" i="1"/>
  <c r="A1022" i="1"/>
  <c r="Q1022" i="1" s="1"/>
  <c r="R1022" i="1" l="1"/>
  <c r="S1022" i="1" s="1"/>
  <c r="U1022" i="1"/>
  <c r="H1023" i="1"/>
  <c r="AB1023" i="1"/>
  <c r="AC1023" i="1"/>
  <c r="AA1022" i="1"/>
  <c r="A1023" i="1"/>
  <c r="V1025" i="1"/>
  <c r="Q1023" i="1" l="1"/>
  <c r="V1026" i="1"/>
  <c r="A1024" i="1"/>
  <c r="Q1024" i="1" s="1"/>
  <c r="R1024" i="1" l="1"/>
  <c r="S1024" i="1" s="1"/>
  <c r="U1024" i="1"/>
  <c r="R1023" i="1"/>
  <c r="S1023" i="1" s="1"/>
  <c r="U1023" i="1"/>
  <c r="AA1023" i="1"/>
  <c r="AC1024" i="1"/>
  <c r="AC1025" i="1" s="1"/>
  <c r="H1024" i="1"/>
  <c r="H1025" i="1" s="1"/>
  <c r="AB1024" i="1"/>
  <c r="AB1025" i="1" s="1"/>
  <c r="AA1024" i="1"/>
  <c r="A1025" i="1"/>
  <c r="Q1025" i="1" s="1"/>
  <c r="V1027" i="1"/>
  <c r="R1025" i="1" l="1"/>
  <c r="S1025" i="1" s="1"/>
  <c r="U1025" i="1"/>
  <c r="H1026" i="1"/>
  <c r="AC1026" i="1"/>
  <c r="AB1026" i="1"/>
  <c r="AA1025" i="1"/>
  <c r="V1028" i="1"/>
  <c r="A1026" i="1"/>
  <c r="Q1026" i="1" s="1"/>
  <c r="R1026" i="1" l="1"/>
  <c r="S1026" i="1" s="1"/>
  <c r="U1026" i="1"/>
  <c r="H1027" i="1"/>
  <c r="AB1027" i="1"/>
  <c r="AC1027" i="1"/>
  <c r="AA1026" i="1"/>
  <c r="A1027" i="1"/>
  <c r="Q1027" i="1" s="1"/>
  <c r="V1029" i="1"/>
  <c r="R1027" i="1" l="1"/>
  <c r="S1027" i="1" s="1"/>
  <c r="U1027" i="1"/>
  <c r="H1028" i="1"/>
  <c r="AC1028" i="1"/>
  <c r="AB1028" i="1"/>
  <c r="AA1027" i="1"/>
  <c r="V1030" i="1"/>
  <c r="A1028" i="1"/>
  <c r="Q1028" i="1" s="1"/>
  <c r="R1028" i="1" l="1"/>
  <c r="S1028" i="1" s="1"/>
  <c r="U1028" i="1"/>
  <c r="H1029" i="1"/>
  <c r="AB1029" i="1"/>
  <c r="AC1029" i="1"/>
  <c r="AA1028" i="1"/>
  <c r="V1031" i="1"/>
  <c r="A1029" i="1"/>
  <c r="Q1029" i="1" s="1"/>
  <c r="R1029" i="1" l="1"/>
  <c r="S1029" i="1" s="1"/>
  <c r="U1029" i="1"/>
  <c r="H1030" i="1"/>
  <c r="AC1030" i="1"/>
  <c r="AB1030" i="1"/>
  <c r="AA1029" i="1"/>
  <c r="A1030" i="1"/>
  <c r="Q1030" i="1" s="1"/>
  <c r="V1032" i="1"/>
  <c r="R1030" i="1" l="1"/>
  <c r="S1030" i="1" s="1"/>
  <c r="U1030" i="1"/>
  <c r="H1031" i="1"/>
  <c r="AB1031" i="1"/>
  <c r="AC1031" i="1"/>
  <c r="AA1030" i="1"/>
  <c r="V1033" i="1"/>
  <c r="A1031" i="1"/>
  <c r="Q1031" i="1" s="1"/>
  <c r="R1031" i="1" l="1"/>
  <c r="S1031" i="1" s="1"/>
  <c r="U1031" i="1"/>
  <c r="H1032" i="1"/>
  <c r="AC1032" i="1"/>
  <c r="AB1032" i="1"/>
  <c r="AA1031" i="1"/>
  <c r="V1034" i="1"/>
  <c r="A1032" i="1"/>
  <c r="Q1032" i="1" s="1"/>
  <c r="R1032" i="1" l="1"/>
  <c r="S1032" i="1" s="1"/>
  <c r="U1032" i="1"/>
  <c r="H1033" i="1"/>
  <c r="AB1033" i="1"/>
  <c r="AC1033" i="1"/>
  <c r="AA1032" i="1"/>
  <c r="A1033" i="1"/>
  <c r="Q1033" i="1" s="1"/>
  <c r="V1035" i="1"/>
  <c r="R1033" i="1" l="1"/>
  <c r="S1033" i="1" s="1"/>
  <c r="U1033" i="1"/>
  <c r="H1034" i="1"/>
  <c r="AC1034" i="1"/>
  <c r="AB1034" i="1"/>
  <c r="AA1033" i="1"/>
  <c r="V1036" i="1"/>
  <c r="A1034" i="1"/>
  <c r="Q1034" i="1" s="1"/>
  <c r="R1034" i="1" l="1"/>
  <c r="S1034" i="1" s="1"/>
  <c r="U1034" i="1"/>
  <c r="H1035" i="1"/>
  <c r="AB1035" i="1"/>
  <c r="AC1035" i="1"/>
  <c r="AA1034" i="1"/>
  <c r="A1035" i="1"/>
  <c r="Q1035" i="1" s="1"/>
  <c r="V1037" i="1"/>
  <c r="R1035" i="1" l="1"/>
  <c r="S1035" i="1" s="1"/>
  <c r="U1035" i="1"/>
  <c r="H1036" i="1"/>
  <c r="AC1036" i="1"/>
  <c r="AB1036" i="1"/>
  <c r="AA1035" i="1"/>
  <c r="V1038" i="1"/>
  <c r="A1036" i="1"/>
  <c r="Q1036" i="1" s="1"/>
  <c r="R1036" i="1" l="1"/>
  <c r="S1036" i="1" s="1"/>
  <c r="U1036" i="1"/>
  <c r="H1037" i="1"/>
  <c r="AB1037" i="1"/>
  <c r="AC1037" i="1"/>
  <c r="AA1036" i="1"/>
  <c r="V1039" i="1"/>
  <c r="A1037" i="1"/>
  <c r="Q1037" i="1" s="1"/>
  <c r="R1037" i="1" l="1"/>
  <c r="S1037" i="1" s="1"/>
  <c r="U1037" i="1"/>
  <c r="H1038" i="1"/>
  <c r="AC1038" i="1"/>
  <c r="AB1038" i="1"/>
  <c r="AA1037" i="1"/>
  <c r="A1038" i="1"/>
  <c r="Q1038" i="1" s="1"/>
  <c r="V1040" i="1"/>
  <c r="R1038" i="1" l="1"/>
  <c r="S1038" i="1" s="1"/>
  <c r="U1038" i="1"/>
  <c r="H1039" i="1"/>
  <c r="AB1039" i="1"/>
  <c r="AC1039" i="1"/>
  <c r="AA1038" i="1"/>
  <c r="V1041" i="1"/>
  <c r="A1039" i="1"/>
  <c r="Q1039" i="1" s="1"/>
  <c r="R1039" i="1" l="1"/>
  <c r="S1039" i="1" s="1"/>
  <c r="U1039" i="1"/>
  <c r="H1040" i="1"/>
  <c r="AC1040" i="1"/>
  <c r="AB1040" i="1"/>
  <c r="AA1039" i="1"/>
  <c r="A1040" i="1"/>
  <c r="Q1040" i="1" s="1"/>
  <c r="V1042" i="1"/>
  <c r="R1040" i="1" l="1"/>
  <c r="S1040" i="1" s="1"/>
  <c r="U1040" i="1"/>
  <c r="AB1041" i="1"/>
  <c r="AC1041" i="1"/>
  <c r="V1043" i="1"/>
  <c r="A1041" i="1"/>
  <c r="Q1041" i="1" s="1"/>
  <c r="R1041" i="1" l="1"/>
  <c r="S1041" i="1" s="1"/>
  <c r="U1041" i="1"/>
  <c r="H1041" i="1"/>
  <c r="H1042" i="1" s="1"/>
  <c r="AC1042" i="1"/>
  <c r="AB1042" i="1"/>
  <c r="AA1041" i="1"/>
  <c r="V1044" i="1"/>
  <c r="A1042" i="1"/>
  <c r="Q1042" i="1" l="1"/>
  <c r="A1043" i="1"/>
  <c r="V1045" i="1"/>
  <c r="R1042" i="1" l="1"/>
  <c r="U1042" i="1"/>
  <c r="Q1043" i="1"/>
  <c r="AC1043" i="1"/>
  <c r="AB1043" i="1"/>
  <c r="H1043" i="1"/>
  <c r="V1046" i="1"/>
  <c r="A1044" i="1"/>
  <c r="Q1044" i="1" s="1"/>
  <c r="R1043" i="1" l="1"/>
  <c r="S1043" i="1" s="1"/>
  <c r="U1043" i="1"/>
  <c r="R1044" i="1"/>
  <c r="S1044" i="1" s="1"/>
  <c r="U1044" i="1"/>
  <c r="H1044" i="1"/>
  <c r="H1045" i="1" s="1"/>
  <c r="AA1043" i="1"/>
  <c r="AB1044" i="1"/>
  <c r="AB1045" i="1" s="1"/>
  <c r="AC1044" i="1"/>
  <c r="AC1045" i="1" s="1"/>
  <c r="AA1044" i="1"/>
  <c r="A1045" i="1"/>
  <c r="Q1045" i="1" s="1"/>
  <c r="V1047" i="1"/>
  <c r="R1045" i="1" l="1"/>
  <c r="U1045" i="1"/>
  <c r="H1046" i="1"/>
  <c r="AC1046" i="1"/>
  <c r="AB1046" i="1"/>
  <c r="V1048" i="1"/>
  <c r="A1046" i="1"/>
  <c r="Q1046" i="1" l="1"/>
  <c r="A1047" i="1"/>
  <c r="V1049" i="1"/>
  <c r="R1046" i="1" l="1"/>
  <c r="U1046" i="1"/>
  <c r="AC1047" i="1"/>
  <c r="AB1047" i="1"/>
  <c r="H1047" i="1"/>
  <c r="Q1047" i="1"/>
  <c r="R1047" i="1" s="1"/>
  <c r="V1050" i="1"/>
  <c r="A1048" i="1"/>
  <c r="Q1048" i="1" s="1"/>
  <c r="R1048" i="1" l="1"/>
  <c r="S1048" i="1" s="1"/>
  <c r="U1048" i="1"/>
  <c r="H1048" i="1"/>
  <c r="H1049" i="1" s="1"/>
  <c r="AB1048" i="1"/>
  <c r="AB1049" i="1" s="1"/>
  <c r="AC1048" i="1"/>
  <c r="AC1049" i="1" s="1"/>
  <c r="AA1048" i="1"/>
  <c r="V1051" i="1"/>
  <c r="A1049" i="1"/>
  <c r="Q1049" i="1" s="1"/>
  <c r="U1049" i="1" l="1"/>
  <c r="AB1050" i="1"/>
  <c r="R1049" i="1"/>
  <c r="AC1050" i="1"/>
  <c r="V1052" i="1"/>
  <c r="A1050" i="1"/>
  <c r="Q1050" i="1" s="1"/>
  <c r="R1050" i="1" l="1"/>
  <c r="S1050" i="1" s="1"/>
  <c r="U1050" i="1"/>
  <c r="H1050" i="1"/>
  <c r="H1051" i="1" s="1"/>
  <c r="AC1051" i="1"/>
  <c r="AB1051" i="1"/>
  <c r="V1053" i="1"/>
  <c r="A1051" i="1"/>
  <c r="Q1051" i="1" s="1"/>
  <c r="R1051" i="1" l="1"/>
  <c r="S1051" i="1" s="1"/>
  <c r="U1051" i="1"/>
  <c r="H1052" i="1"/>
  <c r="AB1052" i="1"/>
  <c r="AC1052" i="1"/>
  <c r="AA1051" i="1"/>
  <c r="A1052" i="1"/>
  <c r="Q1052" i="1" s="1"/>
  <c r="V1054" i="1"/>
  <c r="R1052" i="1" l="1"/>
  <c r="S1052" i="1" s="1"/>
  <c r="U1052" i="1"/>
  <c r="H1053" i="1"/>
  <c r="AC1053" i="1"/>
  <c r="AB1053" i="1"/>
  <c r="AA1052" i="1"/>
  <c r="V1055" i="1"/>
  <c r="A1053" i="1"/>
  <c r="Q1053" i="1" s="1"/>
  <c r="R1053" i="1" l="1"/>
  <c r="S1053" i="1" s="1"/>
  <c r="U1053" i="1"/>
  <c r="H1054" i="1"/>
  <c r="AB1054" i="1"/>
  <c r="AC1054" i="1"/>
  <c r="AA1053" i="1"/>
  <c r="A1054" i="1"/>
  <c r="Q1054" i="1" s="1"/>
  <c r="V1056" i="1"/>
  <c r="R1054" i="1" l="1"/>
  <c r="S1054" i="1" s="1"/>
  <c r="U1054" i="1"/>
  <c r="H1055" i="1"/>
  <c r="AC1055" i="1"/>
  <c r="AB1055" i="1"/>
  <c r="AA1054" i="1"/>
  <c r="V1057" i="1"/>
  <c r="A1055" i="1"/>
  <c r="Q1055" i="1" s="1"/>
  <c r="R1055" i="1" l="1"/>
  <c r="S1055" i="1" s="1"/>
  <c r="U1055" i="1"/>
  <c r="H1056" i="1"/>
  <c r="AB1056" i="1"/>
  <c r="AC1056" i="1"/>
  <c r="AA1055" i="1"/>
  <c r="A1056" i="1"/>
  <c r="Q1056" i="1" s="1"/>
  <c r="V1058" i="1"/>
  <c r="R1056" i="1" l="1"/>
  <c r="S1056" i="1" s="1"/>
  <c r="U1056" i="1"/>
  <c r="H1057" i="1"/>
  <c r="AC1057" i="1"/>
  <c r="AB1057" i="1"/>
  <c r="AA1056" i="1"/>
  <c r="V1059" i="1"/>
  <c r="A1057" i="1"/>
  <c r="Q1057" i="1" s="1"/>
  <c r="R1057" i="1" l="1"/>
  <c r="S1057" i="1" s="1"/>
  <c r="U1057" i="1"/>
  <c r="H1058" i="1"/>
  <c r="AB1058" i="1"/>
  <c r="AC1058" i="1"/>
  <c r="AA1057" i="1"/>
  <c r="A1058" i="1"/>
  <c r="Q1058" i="1" s="1"/>
  <c r="V1060" i="1"/>
  <c r="R1058" i="1" l="1"/>
  <c r="S1058" i="1" s="1"/>
  <c r="U1058" i="1"/>
  <c r="H1059" i="1"/>
  <c r="AC1059" i="1"/>
  <c r="AB1059" i="1"/>
  <c r="AA1058" i="1"/>
  <c r="A1059" i="1"/>
  <c r="Q1059" i="1" s="1"/>
  <c r="V1061" i="1"/>
  <c r="R1059" i="1" l="1"/>
  <c r="S1059" i="1" s="1"/>
  <c r="U1059" i="1"/>
  <c r="H1060" i="1"/>
  <c r="AB1060" i="1"/>
  <c r="AC1060" i="1"/>
  <c r="AA1059" i="1"/>
  <c r="A1060" i="1"/>
  <c r="Q1060" i="1" s="1"/>
  <c r="V1062" i="1"/>
  <c r="R1060" i="1" l="1"/>
  <c r="S1060" i="1" s="1"/>
  <c r="U1060" i="1"/>
  <c r="H1061" i="1"/>
  <c r="AC1061" i="1"/>
  <c r="AB1061" i="1"/>
  <c r="AA1060" i="1"/>
  <c r="A1061" i="1"/>
  <c r="Q1061" i="1" s="1"/>
  <c r="V1063" i="1"/>
  <c r="R1061" i="1" l="1"/>
  <c r="S1061" i="1" s="1"/>
  <c r="U1061" i="1"/>
  <c r="H1062" i="1"/>
  <c r="AB1062" i="1"/>
  <c r="AC1062" i="1"/>
  <c r="AA1061" i="1"/>
  <c r="V1064" i="1"/>
  <c r="A1062" i="1"/>
  <c r="Q1062" i="1" s="1"/>
  <c r="R1062" i="1" l="1"/>
  <c r="S1062" i="1" s="1"/>
  <c r="U1062" i="1"/>
  <c r="H1063" i="1"/>
  <c r="AC1063" i="1"/>
  <c r="AB1063" i="1"/>
  <c r="AA1062" i="1"/>
  <c r="A1063" i="1"/>
  <c r="Q1063" i="1" s="1"/>
  <c r="V1065" i="1"/>
  <c r="R1063" i="1" l="1"/>
  <c r="S1063" i="1" s="1"/>
  <c r="U1063" i="1"/>
  <c r="H1064" i="1"/>
  <c r="AB1064" i="1"/>
  <c r="AC1064" i="1"/>
  <c r="AA1063" i="1"/>
  <c r="V1066" i="1"/>
  <c r="A1064" i="1"/>
  <c r="Q1064" i="1" s="1"/>
  <c r="R1064" i="1" l="1"/>
  <c r="S1064" i="1" s="1"/>
  <c r="U1064" i="1"/>
  <c r="H1065" i="1"/>
  <c r="AC1065" i="1"/>
  <c r="AB1065" i="1"/>
  <c r="AA1064" i="1"/>
  <c r="A1065" i="1"/>
  <c r="Q1065" i="1" s="1"/>
  <c r="V1067" i="1"/>
  <c r="R1065" i="1" l="1"/>
  <c r="S1065" i="1" s="1"/>
  <c r="U1065" i="1"/>
  <c r="H1066" i="1"/>
  <c r="AB1066" i="1"/>
  <c r="AC1066" i="1"/>
  <c r="AA1065" i="1"/>
  <c r="A1066" i="1"/>
  <c r="Q1066" i="1" s="1"/>
  <c r="V1068" i="1"/>
  <c r="R1066" i="1" l="1"/>
  <c r="S1066" i="1" s="1"/>
  <c r="U1066" i="1"/>
  <c r="H1067" i="1"/>
  <c r="AC1067" i="1"/>
  <c r="AB1067" i="1"/>
  <c r="AA1066" i="1"/>
  <c r="A1067" i="1"/>
  <c r="Q1067" i="1" s="1"/>
  <c r="V1069" i="1"/>
  <c r="R1067" i="1" l="1"/>
  <c r="S1067" i="1" s="1"/>
  <c r="U1067" i="1"/>
  <c r="H1068" i="1"/>
  <c r="AB1068" i="1"/>
  <c r="AC1068" i="1"/>
  <c r="AA1067" i="1"/>
  <c r="A1068" i="1"/>
  <c r="Q1068" i="1" s="1"/>
  <c r="V1070" i="1"/>
  <c r="R1068" i="1" l="1"/>
  <c r="S1068" i="1" s="1"/>
  <c r="U1068" i="1"/>
  <c r="H1069" i="1"/>
  <c r="AC1069" i="1"/>
  <c r="AB1069" i="1"/>
  <c r="AA1068" i="1"/>
  <c r="A1069" i="1"/>
  <c r="Q1069" i="1" s="1"/>
  <c r="V1071" i="1"/>
  <c r="R1069" i="1" l="1"/>
  <c r="S1069" i="1" s="1"/>
  <c r="U1069" i="1"/>
  <c r="H1070" i="1"/>
  <c r="AB1070" i="1"/>
  <c r="AC1070" i="1"/>
  <c r="AA1069" i="1"/>
  <c r="A1070" i="1"/>
  <c r="Q1070" i="1" s="1"/>
  <c r="V1072" i="1"/>
  <c r="R1070" i="1" l="1"/>
  <c r="S1070" i="1" s="1"/>
  <c r="U1070" i="1"/>
  <c r="H1071" i="1"/>
  <c r="AC1071" i="1"/>
  <c r="AB1071" i="1"/>
  <c r="AA1070" i="1"/>
  <c r="V1073" i="1"/>
  <c r="A1071" i="1"/>
  <c r="Q1071" i="1" s="1"/>
  <c r="R1071" i="1" l="1"/>
  <c r="S1071" i="1" s="1"/>
  <c r="U1071" i="1"/>
  <c r="H1072" i="1"/>
  <c r="AB1072" i="1"/>
  <c r="AC1072" i="1"/>
  <c r="AA1071" i="1"/>
  <c r="V1074" i="1"/>
  <c r="A1072" i="1"/>
  <c r="Q1072" i="1" s="1"/>
  <c r="R1072" i="1" l="1"/>
  <c r="U1072" i="1"/>
  <c r="AC1073" i="1"/>
  <c r="AB1073" i="1"/>
  <c r="A1073" i="1"/>
  <c r="Q1073" i="1" s="1"/>
  <c r="V1075" i="1"/>
  <c r="R1073" i="1" l="1"/>
  <c r="S1073" i="1" s="1"/>
  <c r="U1073" i="1"/>
  <c r="H1073" i="1"/>
  <c r="AB1074" i="1"/>
  <c r="AC1074" i="1"/>
  <c r="V1076" i="1"/>
  <c r="A1074" i="1"/>
  <c r="Q1074" i="1" s="1"/>
  <c r="R1074" i="1" l="1"/>
  <c r="S1074" i="1" s="1"/>
  <c r="U1074" i="1"/>
  <c r="H1074" i="1"/>
  <c r="H1075" i="1" s="1"/>
  <c r="AC1075" i="1"/>
  <c r="AB1075" i="1"/>
  <c r="AA1074" i="1"/>
  <c r="V1077" i="1"/>
  <c r="A1075" i="1"/>
  <c r="Q1075" i="1" l="1"/>
  <c r="A1076" i="1"/>
  <c r="Q1076" i="1" s="1"/>
  <c r="V1078" i="1"/>
  <c r="R1076" i="1" l="1"/>
  <c r="U1076" i="1"/>
  <c r="H1076" i="1"/>
  <c r="H1077" i="1" s="1"/>
  <c r="U1075" i="1"/>
  <c r="R1075" i="1"/>
  <c r="AB1076" i="1"/>
  <c r="AB1077" i="1" s="1"/>
  <c r="AC1076" i="1"/>
  <c r="AC1077" i="1" s="1"/>
  <c r="V1079" i="1"/>
  <c r="A1077" i="1"/>
  <c r="Q1077" i="1" s="1"/>
  <c r="R1077" i="1" l="1"/>
  <c r="S1077" i="1" s="1"/>
  <c r="U1077" i="1"/>
  <c r="H1078" i="1"/>
  <c r="AC1078" i="1"/>
  <c r="AB1078" i="1"/>
  <c r="AA1077" i="1"/>
  <c r="A1078" i="1"/>
  <c r="V1080" i="1"/>
  <c r="Q1078" i="1" l="1"/>
  <c r="A1079" i="1"/>
  <c r="Q1079" i="1" s="1"/>
  <c r="R1079" i="1" s="1"/>
  <c r="V1081" i="1"/>
  <c r="R1078" i="1" l="1"/>
  <c r="U1078" i="1"/>
  <c r="AC1079" i="1"/>
  <c r="AC1080" i="1" s="1"/>
  <c r="AB1079" i="1"/>
  <c r="AB1080" i="1" s="1"/>
  <c r="H1079" i="1"/>
  <c r="A1080" i="1"/>
  <c r="Q1080" i="1" s="1"/>
  <c r="V1082" i="1"/>
  <c r="R1080" i="1" l="1"/>
  <c r="U1080" i="1"/>
  <c r="H1080" i="1"/>
  <c r="AB1081" i="1"/>
  <c r="AC1081" i="1"/>
  <c r="V1083" i="1"/>
  <c r="A1081" i="1"/>
  <c r="Q1081" i="1" s="1"/>
  <c r="R1081" i="1" l="1"/>
  <c r="S1081" i="1" s="1"/>
  <c r="U1081" i="1"/>
  <c r="H1081" i="1"/>
  <c r="H1082" i="1" s="1"/>
  <c r="AC1082" i="1"/>
  <c r="AB1082" i="1"/>
  <c r="AA1081" i="1"/>
  <c r="V1084" i="1"/>
  <c r="A1082" i="1"/>
  <c r="Q1082" i="1" s="1"/>
  <c r="U1082" i="1" l="1"/>
  <c r="R1082" i="1"/>
  <c r="AB1083" i="1"/>
  <c r="AC1083" i="1"/>
  <c r="A1083" i="1"/>
  <c r="Q1083" i="1" s="1"/>
  <c r="V1085" i="1"/>
  <c r="U1083" i="1" l="1"/>
  <c r="H1083" i="1"/>
  <c r="H1084" i="1" s="1"/>
  <c r="R1083" i="1"/>
  <c r="S1083" i="1" s="1"/>
  <c r="AC1084" i="1"/>
  <c r="AB1084" i="1"/>
  <c r="AA1083" i="1"/>
  <c r="V1086" i="1"/>
  <c r="A1084" i="1"/>
  <c r="Q1084" i="1" s="1"/>
  <c r="R1084" i="1" l="1"/>
  <c r="S1084" i="1" s="1"/>
  <c r="U1084" i="1"/>
  <c r="H1085" i="1"/>
  <c r="AB1085" i="1"/>
  <c r="AC1085" i="1"/>
  <c r="AA1084" i="1"/>
  <c r="A1085" i="1"/>
  <c r="Q1085" i="1" s="1"/>
  <c r="V1087" i="1"/>
  <c r="R1085" i="1" l="1"/>
  <c r="S1085" i="1" s="1"/>
  <c r="U1085" i="1"/>
  <c r="H1086" i="1"/>
  <c r="AC1086" i="1"/>
  <c r="AB1086" i="1"/>
  <c r="AA1085" i="1"/>
  <c r="V1088" i="1"/>
  <c r="A1086" i="1"/>
  <c r="Q1086" i="1" s="1"/>
  <c r="R1086" i="1" l="1"/>
  <c r="S1086" i="1" s="1"/>
  <c r="U1086" i="1"/>
  <c r="H1087" i="1"/>
  <c r="AB1087" i="1"/>
  <c r="AC1087" i="1"/>
  <c r="AA1086" i="1"/>
  <c r="V1089" i="1"/>
  <c r="A1087" i="1"/>
  <c r="Q1087" i="1" s="1"/>
  <c r="R1087" i="1" l="1"/>
  <c r="S1087" i="1" s="1"/>
  <c r="U1087" i="1"/>
  <c r="H1088" i="1"/>
  <c r="AC1088" i="1"/>
  <c r="AB1088" i="1"/>
  <c r="AA1087" i="1"/>
  <c r="A1088" i="1"/>
  <c r="Q1088" i="1" s="1"/>
  <c r="V1090" i="1"/>
  <c r="R1088" i="1" l="1"/>
  <c r="S1088" i="1" s="1"/>
  <c r="U1088" i="1"/>
  <c r="H1089" i="1"/>
  <c r="AB1089" i="1"/>
  <c r="AC1089" i="1"/>
  <c r="AA1088" i="1"/>
  <c r="V1091" i="1"/>
  <c r="A1089" i="1"/>
  <c r="Q1089" i="1" s="1"/>
  <c r="R1089" i="1" l="1"/>
  <c r="S1089" i="1" s="1"/>
  <c r="U1089" i="1"/>
  <c r="H1090" i="1"/>
  <c r="AC1090" i="1"/>
  <c r="AB1090" i="1"/>
  <c r="AA1089" i="1"/>
  <c r="V1092" i="1"/>
  <c r="A1090" i="1"/>
  <c r="Q1090" i="1" s="1"/>
  <c r="R1090" i="1" l="1"/>
  <c r="S1090" i="1" s="1"/>
  <c r="U1090" i="1"/>
  <c r="H1091" i="1"/>
  <c r="AB1091" i="1"/>
  <c r="AC1091" i="1"/>
  <c r="AA1090" i="1"/>
  <c r="A1091" i="1"/>
  <c r="Q1091" i="1" s="1"/>
  <c r="V1093" i="1"/>
  <c r="R1091" i="1" l="1"/>
  <c r="S1091" i="1" s="1"/>
  <c r="U1091" i="1"/>
  <c r="H1092" i="1"/>
  <c r="AC1092" i="1"/>
  <c r="AB1092" i="1"/>
  <c r="AA1091" i="1"/>
  <c r="A1092" i="1"/>
  <c r="Q1092" i="1" s="1"/>
  <c r="V1094" i="1"/>
  <c r="R1092" i="1" l="1"/>
  <c r="S1092" i="1" s="1"/>
  <c r="U1092" i="1"/>
  <c r="H1093" i="1"/>
  <c r="AB1093" i="1"/>
  <c r="AC1093" i="1"/>
  <c r="AA1092" i="1"/>
  <c r="V1095" i="1"/>
  <c r="A1093" i="1"/>
  <c r="Q1093" i="1" s="1"/>
  <c r="R1093" i="1" l="1"/>
  <c r="S1093" i="1" s="1"/>
  <c r="U1093" i="1"/>
  <c r="H1094" i="1"/>
  <c r="AC1094" i="1"/>
  <c r="AB1094" i="1"/>
  <c r="AA1093" i="1"/>
  <c r="A1094" i="1"/>
  <c r="Q1094" i="1" s="1"/>
  <c r="V1096" i="1"/>
  <c r="R1094" i="1" l="1"/>
  <c r="S1094" i="1" s="1"/>
  <c r="U1094" i="1"/>
  <c r="H1095" i="1"/>
  <c r="AB1095" i="1"/>
  <c r="AC1095" i="1"/>
  <c r="AA1094" i="1"/>
  <c r="A1095" i="1"/>
  <c r="Q1095" i="1" s="1"/>
  <c r="V1097" i="1"/>
  <c r="R1095" i="1" l="1"/>
  <c r="S1095" i="1" s="1"/>
  <c r="U1095" i="1"/>
  <c r="H1096" i="1"/>
  <c r="AC1096" i="1"/>
  <c r="AB1096" i="1"/>
  <c r="AA1095" i="1"/>
  <c r="A1096" i="1"/>
  <c r="Q1096" i="1" s="1"/>
  <c r="V1098" i="1"/>
  <c r="R1096" i="1" l="1"/>
  <c r="S1096" i="1" s="1"/>
  <c r="U1096" i="1"/>
  <c r="H1097" i="1"/>
  <c r="AB1097" i="1"/>
  <c r="AC1097" i="1"/>
  <c r="AA1096" i="1"/>
  <c r="V1099" i="1"/>
  <c r="A1097" i="1"/>
  <c r="Q1097" i="1" s="1"/>
  <c r="R1097" i="1" l="1"/>
  <c r="S1097" i="1" s="1"/>
  <c r="U1097" i="1"/>
  <c r="H1098" i="1"/>
  <c r="AC1098" i="1"/>
  <c r="AB1098" i="1"/>
  <c r="AA1097" i="1"/>
  <c r="V1100" i="1"/>
  <c r="A1098" i="1"/>
  <c r="Q1098" i="1" s="1"/>
  <c r="R1098" i="1" l="1"/>
  <c r="S1098" i="1" s="1"/>
  <c r="U1098" i="1"/>
  <c r="H1099" i="1"/>
  <c r="AB1099" i="1"/>
  <c r="AC1099" i="1"/>
  <c r="AA1098" i="1"/>
  <c r="A1099" i="1"/>
  <c r="Q1099" i="1" s="1"/>
  <c r="V1101" i="1"/>
  <c r="V1102" i="1" s="1"/>
  <c r="V1103" i="1" s="1"/>
  <c r="V1104" i="1" s="1"/>
  <c r="V1105" i="1" s="1"/>
  <c r="V1106" i="1" s="1"/>
  <c r="V1107" i="1" s="1"/>
  <c r="V1108" i="1" s="1"/>
  <c r="R1099" i="1" l="1"/>
  <c r="S1099" i="1" s="1"/>
  <c r="U1099" i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H1100" i="1"/>
  <c r="AC1100" i="1"/>
  <c r="AB1100" i="1"/>
  <c r="AA1099" i="1"/>
  <c r="A1100" i="1"/>
  <c r="Q1100" i="1" s="1"/>
  <c r="R1100" i="1" l="1"/>
  <c r="S1100" i="1" s="1"/>
  <c r="U1100" i="1"/>
  <c r="V1140" i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1640" i="1" s="1"/>
  <c r="V1641" i="1" s="1"/>
  <c r="V1642" i="1" s="1"/>
  <c r="V1643" i="1" s="1"/>
  <c r="V1644" i="1" s="1"/>
  <c r="V1645" i="1" s="1"/>
  <c r="V1646" i="1" s="1"/>
  <c r="V1647" i="1" s="1"/>
  <c r="V1648" i="1" s="1"/>
  <c r="V1649" i="1" s="1"/>
  <c r="V1650" i="1" s="1"/>
  <c r="V1651" i="1" s="1"/>
  <c r="V1652" i="1" s="1"/>
  <c r="V1653" i="1" s="1"/>
  <c r="V1654" i="1" s="1"/>
  <c r="V1655" i="1" s="1"/>
  <c r="V1656" i="1" s="1"/>
  <c r="V1657" i="1" s="1"/>
  <c r="V1658" i="1" s="1"/>
  <c r="V1659" i="1" s="1"/>
  <c r="V1660" i="1" s="1"/>
  <c r="V1661" i="1" s="1"/>
  <c r="V1662" i="1" s="1"/>
  <c r="V1663" i="1" s="1"/>
  <c r="V1664" i="1" s="1"/>
  <c r="V1665" i="1" s="1"/>
  <c r="V1666" i="1" s="1"/>
  <c r="V1667" i="1" s="1"/>
  <c r="V1668" i="1" s="1"/>
  <c r="V1669" i="1" s="1"/>
  <c r="V1670" i="1" s="1"/>
  <c r="V1671" i="1" s="1"/>
  <c r="V1672" i="1" s="1"/>
  <c r="V1673" i="1" s="1"/>
  <c r="V1674" i="1" s="1"/>
  <c r="V1675" i="1" s="1"/>
  <c r="V1676" i="1" s="1"/>
  <c r="V1677" i="1" s="1"/>
  <c r="V1678" i="1" s="1"/>
  <c r="V1679" i="1" s="1"/>
  <c r="V1680" i="1" s="1"/>
  <c r="V1681" i="1" s="1"/>
  <c r="V1682" i="1" s="1"/>
  <c r="V1683" i="1" s="1"/>
  <c r="V1684" i="1" s="1"/>
  <c r="V1685" i="1" s="1"/>
  <c r="V1686" i="1" s="1"/>
  <c r="V1687" i="1" s="1"/>
  <c r="V1688" i="1" s="1"/>
  <c r="V1689" i="1" s="1"/>
  <c r="V1690" i="1" s="1"/>
  <c r="V1691" i="1" s="1"/>
  <c r="V1692" i="1" s="1"/>
  <c r="V1693" i="1" s="1"/>
  <c r="V1694" i="1" s="1"/>
  <c r="V1695" i="1" s="1"/>
  <c r="V1696" i="1" s="1"/>
  <c r="V1697" i="1" s="1"/>
  <c r="V1698" i="1" s="1"/>
  <c r="V1699" i="1" s="1"/>
  <c r="V1700" i="1" s="1"/>
  <c r="V1701" i="1" s="1"/>
  <c r="V1702" i="1" s="1"/>
  <c r="V1703" i="1" s="1"/>
  <c r="V1704" i="1" s="1"/>
  <c r="V1705" i="1" s="1"/>
  <c r="V1706" i="1" s="1"/>
  <c r="V1707" i="1" s="1"/>
  <c r="V1708" i="1" s="1"/>
  <c r="V1709" i="1" s="1"/>
  <c r="V1710" i="1" s="1"/>
  <c r="V1711" i="1" s="1"/>
  <c r="V1712" i="1" s="1"/>
  <c r="V1713" i="1" s="1"/>
  <c r="V1714" i="1" s="1"/>
  <c r="V1715" i="1" s="1"/>
  <c r="V1716" i="1" s="1"/>
  <c r="V1717" i="1" s="1"/>
  <c r="V1718" i="1" s="1"/>
  <c r="V1719" i="1" s="1"/>
  <c r="V1720" i="1" s="1"/>
  <c r="V1721" i="1" s="1"/>
  <c r="V1722" i="1" s="1"/>
  <c r="V1723" i="1" s="1"/>
  <c r="V1724" i="1" s="1"/>
  <c r="V1725" i="1" s="1"/>
  <c r="V1726" i="1" s="1"/>
  <c r="V1727" i="1" s="1"/>
  <c r="V1728" i="1" s="1"/>
  <c r="V1729" i="1" s="1"/>
  <c r="V1730" i="1" s="1"/>
  <c r="V1731" i="1" s="1"/>
  <c r="V1732" i="1" s="1"/>
  <c r="V1733" i="1" s="1"/>
  <c r="V1734" i="1" s="1"/>
  <c r="V1735" i="1" s="1"/>
  <c r="V1736" i="1" s="1"/>
  <c r="V1737" i="1" s="1"/>
  <c r="V1738" i="1" s="1"/>
  <c r="V1739" i="1" s="1"/>
  <c r="V1740" i="1" s="1"/>
  <c r="V1741" i="1" s="1"/>
  <c r="V1742" i="1" s="1"/>
  <c r="V1743" i="1" s="1"/>
  <c r="V1744" i="1" s="1"/>
  <c r="V1745" i="1" s="1"/>
  <c r="V1746" i="1" s="1"/>
  <c r="V1747" i="1" s="1"/>
  <c r="V1748" i="1" s="1"/>
  <c r="V1749" i="1" s="1"/>
  <c r="V1750" i="1" s="1"/>
  <c r="V1751" i="1" s="1"/>
  <c r="V1752" i="1" s="1"/>
  <c r="V1753" i="1" s="1"/>
  <c r="V1754" i="1" s="1"/>
  <c r="V1755" i="1" s="1"/>
  <c r="V1756" i="1" s="1"/>
  <c r="V1757" i="1" s="1"/>
  <c r="V1758" i="1" s="1"/>
  <c r="V1759" i="1" s="1"/>
  <c r="V1760" i="1" s="1"/>
  <c r="V1761" i="1" s="1"/>
  <c r="V1762" i="1" s="1"/>
  <c r="V1763" i="1" s="1"/>
  <c r="V1764" i="1" s="1"/>
  <c r="V1765" i="1" s="1"/>
  <c r="V1766" i="1" s="1"/>
  <c r="V1767" i="1" s="1"/>
  <c r="V1768" i="1" s="1"/>
  <c r="V1769" i="1" s="1"/>
  <c r="V1770" i="1" s="1"/>
  <c r="V1771" i="1" s="1"/>
  <c r="V1772" i="1" s="1"/>
  <c r="V1773" i="1" s="1"/>
  <c r="V1774" i="1" s="1"/>
  <c r="V1775" i="1" s="1"/>
  <c r="V1776" i="1" s="1"/>
  <c r="V1777" i="1" s="1"/>
  <c r="V1778" i="1" s="1"/>
  <c r="V1779" i="1" s="1"/>
  <c r="V1780" i="1" s="1"/>
  <c r="V1781" i="1" s="1"/>
  <c r="V1782" i="1" s="1"/>
  <c r="V1783" i="1" s="1"/>
  <c r="V1784" i="1" s="1"/>
  <c r="V1785" i="1" s="1"/>
  <c r="V1786" i="1" s="1"/>
  <c r="V1787" i="1" s="1"/>
  <c r="V1788" i="1" s="1"/>
  <c r="V1789" i="1" s="1"/>
  <c r="V1790" i="1" s="1"/>
  <c r="V1791" i="1" s="1"/>
  <c r="V1792" i="1" s="1"/>
  <c r="V1793" i="1" s="1"/>
  <c r="V1794" i="1" s="1"/>
  <c r="V1795" i="1" s="1"/>
  <c r="V1796" i="1" s="1"/>
  <c r="V1797" i="1" s="1"/>
  <c r="V1798" i="1" s="1"/>
  <c r="V1799" i="1" s="1"/>
  <c r="V1800" i="1" s="1"/>
  <c r="V1801" i="1" s="1"/>
  <c r="V1802" i="1" s="1"/>
  <c r="V1803" i="1" s="1"/>
  <c r="V1804" i="1" s="1"/>
  <c r="V1805" i="1" s="1"/>
  <c r="V1806" i="1" s="1"/>
  <c r="V1807" i="1" s="1"/>
  <c r="V1808" i="1" s="1"/>
  <c r="V1809" i="1" s="1"/>
  <c r="V1810" i="1" s="1"/>
  <c r="V1811" i="1" s="1"/>
  <c r="V1812" i="1" s="1"/>
  <c r="V1813" i="1" s="1"/>
  <c r="V1814" i="1" s="1"/>
  <c r="V1815" i="1" s="1"/>
  <c r="V1816" i="1" s="1"/>
  <c r="V1817" i="1" s="1"/>
  <c r="V1818" i="1" s="1"/>
  <c r="V1819" i="1" s="1"/>
  <c r="V1820" i="1" s="1"/>
  <c r="V1821" i="1" s="1"/>
  <c r="V1822" i="1" s="1"/>
  <c r="V1823" i="1" s="1"/>
  <c r="V1824" i="1" s="1"/>
  <c r="V1825" i="1" s="1"/>
  <c r="V1826" i="1" s="1"/>
  <c r="V1827" i="1" s="1"/>
  <c r="V1828" i="1" s="1"/>
  <c r="V1829" i="1" s="1"/>
  <c r="V1830" i="1" s="1"/>
  <c r="V1831" i="1" s="1"/>
  <c r="V1832" i="1" s="1"/>
  <c r="V1833" i="1" s="1"/>
  <c r="V1834" i="1" s="1"/>
  <c r="V1835" i="1" s="1"/>
  <c r="V1836" i="1" s="1"/>
  <c r="V1837" i="1" s="1"/>
  <c r="V1838" i="1" s="1"/>
  <c r="V1839" i="1" s="1"/>
  <c r="V1840" i="1" s="1"/>
  <c r="V1841" i="1" s="1"/>
  <c r="V1842" i="1" s="1"/>
  <c r="V1843" i="1" s="1"/>
  <c r="V1844" i="1" s="1"/>
  <c r="V1845" i="1" s="1"/>
  <c r="V1846" i="1" s="1"/>
  <c r="V1847" i="1" s="1"/>
  <c r="V1848" i="1" s="1"/>
  <c r="V1849" i="1" s="1"/>
  <c r="V1850" i="1" s="1"/>
  <c r="V1851" i="1" s="1"/>
  <c r="V1852" i="1" s="1"/>
  <c r="V1853" i="1" s="1"/>
  <c r="V1854" i="1" s="1"/>
  <c r="V1855" i="1" s="1"/>
  <c r="V1856" i="1" s="1"/>
  <c r="V1857" i="1" s="1"/>
  <c r="V1858" i="1" s="1"/>
  <c r="V1859" i="1" s="1"/>
  <c r="V1860" i="1" s="1"/>
  <c r="V1861" i="1" s="1"/>
  <c r="V1862" i="1" s="1"/>
  <c r="V1863" i="1" s="1"/>
  <c r="V1864" i="1" s="1"/>
  <c r="V1865" i="1" s="1"/>
  <c r="V1866" i="1" s="1"/>
  <c r="V1867" i="1" s="1"/>
  <c r="V1868" i="1" s="1"/>
  <c r="V1869" i="1" s="1"/>
  <c r="V1870" i="1" s="1"/>
  <c r="V1871" i="1" s="1"/>
  <c r="V1872" i="1" s="1"/>
  <c r="V1873" i="1" s="1"/>
  <c r="V1874" i="1" s="1"/>
  <c r="V1875" i="1" s="1"/>
  <c r="V1876" i="1" s="1"/>
  <c r="V1877" i="1" s="1"/>
  <c r="V1878" i="1" s="1"/>
  <c r="V1879" i="1" s="1"/>
  <c r="V1880" i="1" s="1"/>
  <c r="V1881" i="1" s="1"/>
  <c r="V1882" i="1" s="1"/>
  <c r="V1883" i="1" s="1"/>
  <c r="V1884" i="1" s="1"/>
  <c r="V1885" i="1" s="1"/>
  <c r="V1886" i="1" s="1"/>
  <c r="V1887" i="1" s="1"/>
  <c r="V1888" i="1" s="1"/>
  <c r="V1889" i="1" s="1"/>
  <c r="V1890" i="1" s="1"/>
  <c r="V1891" i="1" s="1"/>
  <c r="V1892" i="1" s="1"/>
  <c r="V1893" i="1" s="1"/>
  <c r="V1894" i="1" s="1"/>
  <c r="V1895" i="1" s="1"/>
  <c r="V1896" i="1" s="1"/>
  <c r="V1897" i="1" s="1"/>
  <c r="V1898" i="1" s="1"/>
  <c r="V1899" i="1" s="1"/>
  <c r="V1900" i="1" s="1"/>
  <c r="V1901" i="1" s="1"/>
  <c r="V1902" i="1" s="1"/>
  <c r="V1903" i="1" s="1"/>
  <c r="V1904" i="1" s="1"/>
  <c r="V1905" i="1" s="1"/>
  <c r="V1906" i="1" s="1"/>
  <c r="V1907" i="1" s="1"/>
  <c r="V1908" i="1" s="1"/>
  <c r="V1909" i="1" s="1"/>
  <c r="V1910" i="1" s="1"/>
  <c r="V1911" i="1" s="1"/>
  <c r="V1912" i="1" s="1"/>
  <c r="V1913" i="1" s="1"/>
  <c r="V1914" i="1" s="1"/>
  <c r="V1915" i="1" s="1"/>
  <c r="V1916" i="1" s="1"/>
  <c r="V1917" i="1" s="1"/>
  <c r="V1918" i="1" s="1"/>
  <c r="V1919" i="1" s="1"/>
  <c r="V1920" i="1" s="1"/>
  <c r="V1921" i="1" s="1"/>
  <c r="V1922" i="1" s="1"/>
  <c r="V1923" i="1" s="1"/>
  <c r="V1924" i="1" s="1"/>
  <c r="V1925" i="1" s="1"/>
  <c r="V1926" i="1" s="1"/>
  <c r="V1927" i="1" s="1"/>
  <c r="V1928" i="1" s="1"/>
  <c r="V1929" i="1" s="1"/>
  <c r="V1930" i="1" s="1"/>
  <c r="V1931" i="1" s="1"/>
  <c r="V1932" i="1" s="1"/>
  <c r="V1933" i="1" s="1"/>
  <c r="V1934" i="1" s="1"/>
  <c r="V1935" i="1" s="1"/>
  <c r="V1936" i="1" s="1"/>
  <c r="V1937" i="1" s="1"/>
  <c r="V1938" i="1" s="1"/>
  <c r="V1939" i="1" s="1"/>
  <c r="V1940" i="1" s="1"/>
  <c r="V1941" i="1" s="1"/>
  <c r="V1942" i="1" s="1"/>
  <c r="V1943" i="1" s="1"/>
  <c r="V1944" i="1" s="1"/>
  <c r="V1945" i="1" s="1"/>
  <c r="V1946" i="1" s="1"/>
  <c r="V1947" i="1" s="1"/>
  <c r="V1948" i="1" s="1"/>
  <c r="V1949" i="1" s="1"/>
  <c r="V1950" i="1" s="1"/>
  <c r="V1951" i="1" s="1"/>
  <c r="V1952" i="1" s="1"/>
  <c r="V1953" i="1" s="1"/>
  <c r="V1954" i="1" s="1"/>
  <c r="V1955" i="1" s="1"/>
  <c r="V1956" i="1" s="1"/>
  <c r="V1957" i="1" s="1"/>
  <c r="V1958" i="1" s="1"/>
  <c r="V1959" i="1" s="1"/>
  <c r="V1960" i="1" s="1"/>
  <c r="V1961" i="1" s="1"/>
  <c r="V1962" i="1" s="1"/>
  <c r="V1963" i="1" s="1"/>
  <c r="V1964" i="1" s="1"/>
  <c r="V1965" i="1" s="1"/>
  <c r="V1966" i="1" s="1"/>
  <c r="V1967" i="1" s="1"/>
  <c r="V1968" i="1" s="1"/>
  <c r="V1969" i="1" s="1"/>
  <c r="V1970" i="1" s="1"/>
  <c r="V1971" i="1" s="1"/>
  <c r="V1972" i="1" s="1"/>
  <c r="V1973" i="1" s="1"/>
  <c r="V1974" i="1" s="1"/>
  <c r="V1975" i="1" s="1"/>
  <c r="V1976" i="1" s="1"/>
  <c r="V1977" i="1" s="1"/>
  <c r="V1978" i="1" s="1"/>
  <c r="V1979" i="1" s="1"/>
  <c r="V1980" i="1" s="1"/>
  <c r="V1981" i="1" s="1"/>
  <c r="V1982" i="1" s="1"/>
  <c r="V1983" i="1" s="1"/>
  <c r="V1984" i="1" s="1"/>
  <c r="V1985" i="1" s="1"/>
  <c r="V1986" i="1" s="1"/>
  <c r="V1987" i="1" s="1"/>
  <c r="V1988" i="1" s="1"/>
  <c r="V1989" i="1" s="1"/>
  <c r="V1990" i="1" s="1"/>
  <c r="V1991" i="1" s="1"/>
  <c r="V1992" i="1" s="1"/>
  <c r="V1993" i="1" s="1"/>
  <c r="V1994" i="1" s="1"/>
  <c r="V1995" i="1" s="1"/>
  <c r="V1996" i="1" s="1"/>
  <c r="V1997" i="1" s="1"/>
  <c r="V1998" i="1" s="1"/>
  <c r="V1999" i="1" s="1"/>
  <c r="V2000" i="1" s="1"/>
  <c r="V2001" i="1" s="1"/>
  <c r="V2002" i="1" s="1"/>
  <c r="V2003" i="1" s="1"/>
  <c r="V2004" i="1" s="1"/>
  <c r="V2005" i="1" s="1"/>
  <c r="V2006" i="1" s="1"/>
  <c r="V2007" i="1" s="1"/>
  <c r="V2008" i="1" s="1"/>
  <c r="V2009" i="1" s="1"/>
  <c r="V2010" i="1" s="1"/>
  <c r="V2011" i="1" s="1"/>
  <c r="V2012" i="1" s="1"/>
  <c r="V2013" i="1" s="1"/>
  <c r="V2014" i="1" s="1"/>
  <c r="V2015" i="1" s="1"/>
  <c r="V2016" i="1" s="1"/>
  <c r="V2017" i="1" s="1"/>
  <c r="V2018" i="1" s="1"/>
  <c r="V2019" i="1" s="1"/>
  <c r="V2020" i="1" s="1"/>
  <c r="V2021" i="1" s="1"/>
  <c r="V2022" i="1" s="1"/>
  <c r="V2023" i="1" s="1"/>
  <c r="V2024" i="1" s="1"/>
  <c r="V2025" i="1" s="1"/>
  <c r="V2026" i="1" s="1"/>
  <c r="V2027" i="1" s="1"/>
  <c r="V2028" i="1" s="1"/>
  <c r="V2029" i="1" s="1"/>
  <c r="V2030" i="1" s="1"/>
  <c r="V2031" i="1" s="1"/>
  <c r="V2032" i="1" s="1"/>
  <c r="V2033" i="1" s="1"/>
  <c r="V2034" i="1" s="1"/>
  <c r="V2035" i="1" s="1"/>
  <c r="V2036" i="1" s="1"/>
  <c r="V2037" i="1" s="1"/>
  <c r="V2038" i="1" s="1"/>
  <c r="V2039" i="1" s="1"/>
  <c r="V2040" i="1" s="1"/>
  <c r="V2041" i="1" s="1"/>
  <c r="V2042" i="1" s="1"/>
  <c r="V2043" i="1" s="1"/>
  <c r="V2044" i="1" s="1"/>
  <c r="V2045" i="1" s="1"/>
  <c r="V2046" i="1" s="1"/>
  <c r="V2047" i="1" s="1"/>
  <c r="V2048" i="1" s="1"/>
  <c r="V2049" i="1" s="1"/>
  <c r="V2050" i="1" s="1"/>
  <c r="V2051" i="1" s="1"/>
  <c r="V2052" i="1" s="1"/>
  <c r="V2053" i="1" s="1"/>
  <c r="V2054" i="1" s="1"/>
  <c r="V2055" i="1" s="1"/>
  <c r="V2056" i="1" s="1"/>
  <c r="V2057" i="1" s="1"/>
  <c r="V2058" i="1" s="1"/>
  <c r="V2059" i="1" s="1"/>
  <c r="V2060" i="1" s="1"/>
  <c r="V2061" i="1" s="1"/>
  <c r="V2062" i="1" s="1"/>
  <c r="V2063" i="1" s="1"/>
  <c r="V2064" i="1" s="1"/>
  <c r="V2065" i="1" s="1"/>
  <c r="V2066" i="1" s="1"/>
  <c r="V2067" i="1" s="1"/>
  <c r="V2068" i="1" s="1"/>
  <c r="V2069" i="1" s="1"/>
  <c r="V2070" i="1" s="1"/>
  <c r="V2071" i="1" s="1"/>
  <c r="V2072" i="1" s="1"/>
  <c r="V2073" i="1" s="1"/>
  <c r="V2074" i="1" s="1"/>
  <c r="V2075" i="1" s="1"/>
  <c r="V2076" i="1" s="1"/>
  <c r="V2077" i="1" s="1"/>
  <c r="V2078" i="1" s="1"/>
  <c r="V2079" i="1" s="1"/>
  <c r="V2080" i="1" s="1"/>
  <c r="V2081" i="1" s="1"/>
  <c r="V2082" i="1" s="1"/>
  <c r="V2083" i="1" s="1"/>
  <c r="V2084" i="1" s="1"/>
  <c r="V2085" i="1" s="1"/>
  <c r="V2086" i="1" s="1"/>
  <c r="V2087" i="1" s="1"/>
  <c r="V2088" i="1" s="1"/>
  <c r="V2089" i="1" s="1"/>
  <c r="V2090" i="1" s="1"/>
  <c r="V2091" i="1" s="1"/>
  <c r="V2092" i="1" s="1"/>
  <c r="V2093" i="1" s="1"/>
  <c r="V2094" i="1" s="1"/>
  <c r="V2095" i="1" s="1"/>
  <c r="V2096" i="1" s="1"/>
  <c r="V2097" i="1" s="1"/>
  <c r="V2098" i="1" s="1"/>
  <c r="V2099" i="1" s="1"/>
  <c r="V2100" i="1" s="1"/>
  <c r="V2101" i="1" s="1"/>
  <c r="V2102" i="1" s="1"/>
  <c r="V2103" i="1" s="1"/>
  <c r="V2104" i="1" s="1"/>
  <c r="V2105" i="1" s="1"/>
  <c r="V2106" i="1" s="1"/>
  <c r="V2107" i="1" s="1"/>
  <c r="V2108" i="1" s="1"/>
  <c r="V2109" i="1" s="1"/>
  <c r="V2110" i="1" s="1"/>
  <c r="V2111" i="1" s="1"/>
  <c r="V2112" i="1" s="1"/>
  <c r="V2113" i="1" s="1"/>
  <c r="V2114" i="1" s="1"/>
  <c r="V2115" i="1" s="1"/>
  <c r="V2116" i="1" s="1"/>
  <c r="V2117" i="1" s="1"/>
  <c r="V2118" i="1" s="1"/>
  <c r="V2119" i="1" s="1"/>
  <c r="V2120" i="1" s="1"/>
  <c r="V2121" i="1" s="1"/>
  <c r="V2122" i="1" s="1"/>
  <c r="V2123" i="1" s="1"/>
  <c r="V2124" i="1" s="1"/>
  <c r="V2125" i="1" s="1"/>
  <c r="V2126" i="1" s="1"/>
  <c r="V2127" i="1" s="1"/>
  <c r="V2128" i="1" s="1"/>
  <c r="V2129" i="1" s="1"/>
  <c r="V2130" i="1" s="1"/>
  <c r="V2131" i="1" s="1"/>
  <c r="V2132" i="1" s="1"/>
  <c r="V2133" i="1" s="1"/>
  <c r="V2134" i="1" s="1"/>
  <c r="V2135" i="1" s="1"/>
  <c r="V2136" i="1" s="1"/>
  <c r="V2137" i="1" s="1"/>
  <c r="V2138" i="1" s="1"/>
  <c r="V2139" i="1" s="1"/>
  <c r="V2140" i="1" s="1"/>
  <c r="V2141" i="1" s="1"/>
  <c r="V2142" i="1" s="1"/>
  <c r="V2143" i="1" s="1"/>
  <c r="V2144" i="1" s="1"/>
  <c r="V2145" i="1" s="1"/>
  <c r="V2146" i="1" s="1"/>
  <c r="V2147" i="1" s="1"/>
  <c r="V2148" i="1" s="1"/>
  <c r="V2149" i="1" s="1"/>
  <c r="V2150" i="1" s="1"/>
  <c r="V2151" i="1" s="1"/>
  <c r="V2152" i="1" s="1"/>
  <c r="V2153" i="1" s="1"/>
  <c r="V2154" i="1" s="1"/>
  <c r="V2155" i="1" s="1"/>
  <c r="V2156" i="1" s="1"/>
  <c r="V2157" i="1" s="1"/>
  <c r="V2158" i="1" s="1"/>
  <c r="V2159" i="1" s="1"/>
  <c r="V2160" i="1" s="1"/>
  <c r="V2161" i="1" s="1"/>
  <c r="V2162" i="1" s="1"/>
  <c r="V2163" i="1" s="1"/>
  <c r="V2164" i="1" s="1"/>
  <c r="V2165" i="1" s="1"/>
  <c r="V2166" i="1" s="1"/>
  <c r="V2167" i="1" s="1"/>
  <c r="V2168" i="1" s="1"/>
  <c r="V2169" i="1" s="1"/>
  <c r="V2170" i="1" s="1"/>
  <c r="V2171" i="1" s="1"/>
  <c r="V2172" i="1" s="1"/>
  <c r="V2173" i="1" s="1"/>
  <c r="V2174" i="1" s="1"/>
  <c r="V2175" i="1" s="1"/>
  <c r="V2176" i="1" s="1"/>
  <c r="V2177" i="1" s="1"/>
  <c r="V2178" i="1" s="1"/>
  <c r="V2179" i="1" s="1"/>
  <c r="V2180" i="1" s="1"/>
  <c r="V2181" i="1" s="1"/>
  <c r="V2182" i="1" s="1"/>
  <c r="V2183" i="1" s="1"/>
  <c r="V2184" i="1" s="1"/>
  <c r="V2185" i="1" s="1"/>
  <c r="V2186" i="1" s="1"/>
  <c r="V2187" i="1" s="1"/>
  <c r="V2188" i="1" s="1"/>
  <c r="V2189" i="1" s="1"/>
  <c r="V2190" i="1" s="1"/>
  <c r="V2191" i="1" s="1"/>
  <c r="V2192" i="1" s="1"/>
  <c r="V2193" i="1" s="1"/>
  <c r="V2194" i="1" s="1"/>
  <c r="V2195" i="1" s="1"/>
  <c r="V2196" i="1" s="1"/>
  <c r="V2197" i="1" s="1"/>
  <c r="V2198" i="1" s="1"/>
  <c r="V2199" i="1" s="1"/>
  <c r="V2200" i="1" s="1"/>
  <c r="V2201" i="1" s="1"/>
  <c r="V2202" i="1" s="1"/>
  <c r="V2203" i="1" s="1"/>
  <c r="V2204" i="1" s="1"/>
  <c r="V2205" i="1" s="1"/>
  <c r="V2206" i="1" s="1"/>
  <c r="V2207" i="1" s="1"/>
  <c r="V2208" i="1" s="1"/>
  <c r="V2209" i="1" s="1"/>
  <c r="V2210" i="1" s="1"/>
  <c r="V2211" i="1" s="1"/>
  <c r="V2212" i="1" s="1"/>
  <c r="V2213" i="1" s="1"/>
  <c r="V2214" i="1" s="1"/>
  <c r="V2215" i="1" s="1"/>
  <c r="V2216" i="1" s="1"/>
  <c r="V2217" i="1" s="1"/>
  <c r="V2218" i="1" s="1"/>
  <c r="V2219" i="1" s="1"/>
  <c r="V2220" i="1" s="1"/>
  <c r="V2221" i="1" s="1"/>
  <c r="V2222" i="1" s="1"/>
  <c r="V2223" i="1" s="1"/>
  <c r="V2224" i="1" s="1"/>
  <c r="V2225" i="1" s="1"/>
  <c r="V2226" i="1" s="1"/>
  <c r="V2227" i="1" s="1"/>
  <c r="V2228" i="1" s="1"/>
  <c r="V2229" i="1" s="1"/>
  <c r="V2230" i="1" s="1"/>
  <c r="V2231" i="1" s="1"/>
  <c r="V2232" i="1" s="1"/>
  <c r="V2233" i="1" s="1"/>
  <c r="V2234" i="1" s="1"/>
  <c r="V2235" i="1" s="1"/>
  <c r="V2236" i="1" s="1"/>
  <c r="V2237" i="1" s="1"/>
  <c r="V2238" i="1" s="1"/>
  <c r="V2239" i="1" s="1"/>
  <c r="V2240" i="1" s="1"/>
  <c r="V2241" i="1" s="1"/>
  <c r="V2242" i="1" s="1"/>
  <c r="V2243" i="1" s="1"/>
  <c r="V2244" i="1" s="1"/>
  <c r="V2245" i="1" s="1"/>
  <c r="V2246" i="1" s="1"/>
  <c r="V2247" i="1" s="1"/>
  <c r="V2248" i="1" s="1"/>
  <c r="V2249" i="1" s="1"/>
  <c r="V2250" i="1" s="1"/>
  <c r="V2251" i="1" s="1"/>
  <c r="V2252" i="1" s="1"/>
  <c r="V2253" i="1" s="1"/>
  <c r="V2254" i="1" s="1"/>
  <c r="V2255" i="1" s="1"/>
  <c r="V2256" i="1" s="1"/>
  <c r="V2257" i="1" s="1"/>
  <c r="V2258" i="1" s="1"/>
  <c r="V2259" i="1" s="1"/>
  <c r="V2260" i="1" s="1"/>
  <c r="V2261" i="1" s="1"/>
  <c r="V2262" i="1" s="1"/>
  <c r="V2263" i="1" s="1"/>
  <c r="V2264" i="1" s="1"/>
  <c r="V2265" i="1" s="1"/>
  <c r="V2266" i="1" s="1"/>
  <c r="V2267" i="1" s="1"/>
  <c r="V2268" i="1" s="1"/>
  <c r="V2269" i="1" s="1"/>
  <c r="V2270" i="1" s="1"/>
  <c r="V2271" i="1" s="1"/>
  <c r="H1101" i="1"/>
  <c r="AB1101" i="1"/>
  <c r="AC1101" i="1"/>
  <c r="AA1100" i="1"/>
  <c r="A1101" i="1"/>
  <c r="V2272" i="1" l="1"/>
  <c r="Q1101" i="1"/>
  <c r="A1102" i="1"/>
  <c r="AC1102" i="1" l="1"/>
  <c r="U1101" i="1"/>
  <c r="V2273" i="1"/>
  <c r="H1102" i="1"/>
  <c r="R1101" i="1"/>
  <c r="S1101" i="1" s="1"/>
  <c r="AB1102" i="1"/>
  <c r="A1103" i="1"/>
  <c r="Q1102" i="1"/>
  <c r="U1102" i="1" l="1"/>
  <c r="V2274" i="1"/>
  <c r="R1102" i="1"/>
  <c r="S1102" i="1" s="1"/>
  <c r="AA1102" i="1"/>
  <c r="A1104" i="1"/>
  <c r="Q1103" i="1"/>
  <c r="AB1103" i="1"/>
  <c r="H1103" i="1"/>
  <c r="AC1103" i="1"/>
  <c r="S136" i="1"/>
  <c r="U1103" i="1" l="1"/>
  <c r="V2275" i="1"/>
  <c r="H1104" i="1"/>
  <c r="R1103" i="1"/>
  <c r="S1103" i="1" s="1"/>
  <c r="AA1103" i="1"/>
  <c r="AC1104" i="1"/>
  <c r="AB1104" i="1"/>
  <c r="A1105" i="1"/>
  <c r="Q1104" i="1"/>
  <c r="S316" i="1"/>
  <c r="U1104" i="1" l="1"/>
  <c r="V2276" i="1"/>
  <c r="A1106" i="1"/>
  <c r="Q1105" i="1"/>
  <c r="AB1105" i="1"/>
  <c r="R1104" i="1"/>
  <c r="S1104" i="1" s="1"/>
  <c r="AA1104" i="1"/>
  <c r="AC1105" i="1"/>
  <c r="H1105" i="1"/>
  <c r="S680" i="1"/>
  <c r="U1105" i="1" l="1"/>
  <c r="V2277" i="1"/>
  <c r="AC1106" i="1"/>
  <c r="H1106" i="1"/>
  <c r="R1105" i="1"/>
  <c r="S1105" i="1" s="1"/>
  <c r="AA1105" i="1"/>
  <c r="A1107" i="1"/>
  <c r="Q1106" i="1"/>
  <c r="AB1106" i="1"/>
  <c r="AA680" i="1"/>
  <c r="U1106" i="1" l="1"/>
  <c r="V2278" i="1"/>
  <c r="AA1106" i="1"/>
  <c r="R1106" i="1"/>
  <c r="S1106" i="1" s="1"/>
  <c r="H1107" i="1"/>
  <c r="AB1107" i="1"/>
  <c r="A1108" i="1"/>
  <c r="Q1107" i="1"/>
  <c r="AC1107" i="1"/>
  <c r="V2279" i="1" l="1"/>
  <c r="A1109" i="1"/>
  <c r="Q1108" i="1"/>
  <c r="H1108" i="1"/>
  <c r="AB1108" i="1"/>
  <c r="R1107" i="1"/>
  <c r="AC1108" i="1"/>
  <c r="W1108" i="1"/>
  <c r="Y1108" i="1" s="1"/>
  <c r="S1046" i="1"/>
  <c r="U1108" i="1" l="1"/>
  <c r="AC1109" i="1"/>
  <c r="V2280" i="1"/>
  <c r="AB1109" i="1"/>
  <c r="AA1108" i="1"/>
  <c r="H1109" i="1"/>
  <c r="R1108" i="1"/>
  <c r="S1108" i="1" s="1"/>
  <c r="A1110" i="1"/>
  <c r="Q1109" i="1"/>
  <c r="AI14" i="1"/>
  <c r="AJ14" i="1"/>
  <c r="U1109" i="1" l="1"/>
  <c r="V2281" i="1"/>
  <c r="A1111" i="1"/>
  <c r="Q1110" i="1"/>
  <c r="R1109" i="1"/>
  <c r="S1109" i="1" s="1"/>
  <c r="AA1109" i="1"/>
  <c r="H1110" i="1"/>
  <c r="AB1110" i="1"/>
  <c r="AC1110" i="1"/>
  <c r="AL14" i="1"/>
  <c r="AG14" i="1"/>
  <c r="U1110" i="1" l="1"/>
  <c r="V2282" i="1"/>
  <c r="AB1111" i="1"/>
  <c r="AC1111" i="1"/>
  <c r="H1111" i="1"/>
  <c r="R1110" i="1"/>
  <c r="S1110" i="1" s="1"/>
  <c r="AA1110" i="1"/>
  <c r="A1112" i="1"/>
  <c r="Q1111" i="1"/>
  <c r="AI15" i="1"/>
  <c r="AJ15" i="1"/>
  <c r="AG15" i="1" s="1"/>
  <c r="U1111" i="1" l="1"/>
  <c r="V2283" i="1"/>
  <c r="R1111" i="1"/>
  <c r="S1111" i="1" s="1"/>
  <c r="AA1111" i="1"/>
  <c r="AC1112" i="1"/>
  <c r="A1113" i="1"/>
  <c r="Q1112" i="1"/>
  <c r="H1112" i="1"/>
  <c r="AB1112" i="1"/>
  <c r="AI16" i="1"/>
  <c r="AJ16" i="1"/>
  <c r="AG16" i="1" s="1"/>
  <c r="AL15" i="1"/>
  <c r="U1112" i="1" l="1"/>
  <c r="V2284" i="1"/>
  <c r="H1113" i="1"/>
  <c r="AB1113" i="1"/>
  <c r="A1114" i="1"/>
  <c r="Q1113" i="1"/>
  <c r="R1112" i="1"/>
  <c r="S1112" i="1" s="1"/>
  <c r="AA1112" i="1"/>
  <c r="AC1113" i="1"/>
  <c r="AI17" i="1"/>
  <c r="AJ17" i="1"/>
  <c r="AG17" i="1" s="1"/>
  <c r="AL16" i="1"/>
  <c r="U1113" i="1" l="1"/>
  <c r="V2285" i="1"/>
  <c r="AC1114" i="1"/>
  <c r="AB1114" i="1"/>
  <c r="R1113" i="1"/>
  <c r="S1113" i="1" s="1"/>
  <c r="AA1113" i="1"/>
  <c r="A1115" i="1"/>
  <c r="Q1114" i="1"/>
  <c r="H1114" i="1"/>
  <c r="AJ18" i="1"/>
  <c r="AG18" i="1" s="1"/>
  <c r="AJ19" i="1" s="1"/>
  <c r="AG19" i="1" s="1"/>
  <c r="AI18" i="1"/>
  <c r="AL17" i="1"/>
  <c r="U1114" i="1" l="1"/>
  <c r="V2286" i="1"/>
  <c r="AL18" i="1"/>
  <c r="H1115" i="1"/>
  <c r="A1116" i="1"/>
  <c r="Q1115" i="1"/>
  <c r="R1114" i="1"/>
  <c r="S1114" i="1" s="1"/>
  <c r="AA1114" i="1"/>
  <c r="AB1115" i="1"/>
  <c r="AC1115" i="1"/>
  <c r="AI19" i="1"/>
  <c r="AL19" i="1" s="1"/>
  <c r="AJ20" i="1"/>
  <c r="AG20" i="1" s="1"/>
  <c r="AI20" i="1"/>
  <c r="U1115" i="1" l="1"/>
  <c r="V2287" i="1"/>
  <c r="AC1116" i="1"/>
  <c r="AA1115" i="1"/>
  <c r="R1115" i="1"/>
  <c r="S1115" i="1" s="1"/>
  <c r="A1117" i="1"/>
  <c r="Q1116" i="1"/>
  <c r="AB1116" i="1"/>
  <c r="H1116" i="1"/>
  <c r="AL20" i="1"/>
  <c r="AJ21" i="1"/>
  <c r="AG21" i="1" s="1"/>
  <c r="AI21" i="1"/>
  <c r="U1116" i="1" l="1"/>
  <c r="V2288" i="1"/>
  <c r="AA1116" i="1"/>
  <c r="R1116" i="1"/>
  <c r="S1116" i="1" s="1"/>
  <c r="AB1117" i="1"/>
  <c r="A1118" i="1"/>
  <c r="Q1117" i="1"/>
  <c r="H1117" i="1"/>
  <c r="AC1117" i="1"/>
  <c r="AL21" i="1"/>
  <c r="AJ22" i="1"/>
  <c r="AG22" i="1" s="1"/>
  <c r="AI22" i="1"/>
  <c r="U1117" i="1" l="1"/>
  <c r="V2289" i="1"/>
  <c r="AC1118" i="1"/>
  <c r="AA1117" i="1"/>
  <c r="R1117" i="1"/>
  <c r="S1117" i="1" s="1"/>
  <c r="H1118" i="1"/>
  <c r="A1119" i="1"/>
  <c r="Q1118" i="1"/>
  <c r="AB1118" i="1"/>
  <c r="AL22" i="1"/>
  <c r="AJ23" i="1"/>
  <c r="AG23" i="1" s="1"/>
  <c r="AI23" i="1"/>
  <c r="U1118" i="1" l="1"/>
  <c r="V2290" i="1"/>
  <c r="A1120" i="1"/>
  <c r="Q1119" i="1"/>
  <c r="AB1119" i="1"/>
  <c r="H1119" i="1"/>
  <c r="R1118" i="1"/>
  <c r="S1118" i="1" s="1"/>
  <c r="AA1118" i="1"/>
  <c r="AC1119" i="1"/>
  <c r="AL23" i="1"/>
  <c r="AJ24" i="1"/>
  <c r="AG24" i="1" s="1"/>
  <c r="AI24" i="1"/>
  <c r="U1119" i="1" l="1"/>
  <c r="V2291" i="1"/>
  <c r="AC1120" i="1"/>
  <c r="AB1120" i="1"/>
  <c r="AA1119" i="1"/>
  <c r="R1119" i="1"/>
  <c r="S1119" i="1" s="1"/>
  <c r="H1120" i="1"/>
  <c r="A1121" i="1"/>
  <c r="Q1120" i="1"/>
  <c r="AL24" i="1"/>
  <c r="AJ25" i="1"/>
  <c r="AG25" i="1" s="1"/>
  <c r="AI25" i="1"/>
  <c r="U1120" i="1" l="1"/>
  <c r="V2292" i="1"/>
  <c r="H1121" i="1"/>
  <c r="R1120" i="1"/>
  <c r="S1120" i="1" s="1"/>
  <c r="AA1120" i="1"/>
  <c r="AB1121" i="1"/>
  <c r="A1122" i="1"/>
  <c r="Q1121" i="1"/>
  <c r="AC1121" i="1"/>
  <c r="AJ26" i="1"/>
  <c r="AG26" i="1" s="1"/>
  <c r="AI26" i="1"/>
  <c r="AL25" i="1"/>
  <c r="U1121" i="1" l="1"/>
  <c r="V2293" i="1"/>
  <c r="AA1121" i="1"/>
  <c r="R1121" i="1"/>
  <c r="S1121" i="1" s="1"/>
  <c r="AB1122" i="1"/>
  <c r="AC1122" i="1"/>
  <c r="A1123" i="1"/>
  <c r="Q1122" i="1"/>
  <c r="H1122" i="1"/>
  <c r="AL26" i="1"/>
  <c r="AJ27" i="1"/>
  <c r="AG27" i="1" s="1"/>
  <c r="AI27" i="1"/>
  <c r="U1122" i="1" l="1"/>
  <c r="V2294" i="1"/>
  <c r="A1124" i="1"/>
  <c r="Q1123" i="1"/>
  <c r="H1123" i="1"/>
  <c r="AC1123" i="1"/>
  <c r="AA1122" i="1"/>
  <c r="R1122" i="1"/>
  <c r="S1122" i="1" s="1"/>
  <c r="AB1123" i="1"/>
  <c r="AJ28" i="1"/>
  <c r="AG28" i="1" s="1"/>
  <c r="AI28" i="1"/>
  <c r="AL27" i="1"/>
  <c r="U1123" i="1" l="1"/>
  <c r="V2295" i="1"/>
  <c r="AC1124" i="1"/>
  <c r="H1124" i="1"/>
  <c r="R1123" i="1"/>
  <c r="S1123" i="1" s="1"/>
  <c r="AA1123" i="1"/>
  <c r="AB1124" i="1"/>
  <c r="A1125" i="1"/>
  <c r="Q1124" i="1"/>
  <c r="AL28" i="1"/>
  <c r="AJ29" i="1"/>
  <c r="AG29" i="1" s="1"/>
  <c r="AI29" i="1"/>
  <c r="U1124" i="1" l="1"/>
  <c r="V2296" i="1"/>
  <c r="AB1125" i="1"/>
  <c r="R1124" i="1"/>
  <c r="S1124" i="1" s="1"/>
  <c r="AA1124" i="1"/>
  <c r="H1125" i="1"/>
  <c r="A1126" i="1"/>
  <c r="Q1125" i="1"/>
  <c r="AC1125" i="1"/>
  <c r="AJ30" i="1"/>
  <c r="AG30" i="1" s="1"/>
  <c r="AI30" i="1"/>
  <c r="AL29" i="1"/>
  <c r="U1125" i="1" l="1"/>
  <c r="V2297" i="1"/>
  <c r="A1127" i="1"/>
  <c r="Q1126" i="1"/>
  <c r="AC1126" i="1"/>
  <c r="H1126" i="1"/>
  <c r="AA1125" i="1"/>
  <c r="R1125" i="1"/>
  <c r="S1125" i="1" s="1"/>
  <c r="AB1126" i="1"/>
  <c r="AL30" i="1"/>
  <c r="AJ31" i="1"/>
  <c r="AG31" i="1" s="1"/>
  <c r="AI31" i="1"/>
  <c r="AL31" i="1" s="1"/>
  <c r="U1126" i="1" l="1"/>
  <c r="V2298" i="1"/>
  <c r="H1127" i="1"/>
  <c r="AC1127" i="1"/>
  <c r="R1126" i="1"/>
  <c r="S1126" i="1" s="1"/>
  <c r="AA1126" i="1"/>
  <c r="AB1127" i="1"/>
  <c r="A1128" i="1"/>
  <c r="Q1127" i="1"/>
  <c r="AJ32" i="1"/>
  <c r="AG32" i="1" s="1"/>
  <c r="AI32" i="1"/>
  <c r="U1127" i="1" l="1"/>
  <c r="V2299" i="1"/>
  <c r="R1127" i="1"/>
  <c r="S1127" i="1" s="1"/>
  <c r="AA1127" i="1"/>
  <c r="AB1128" i="1"/>
  <c r="AC1128" i="1"/>
  <c r="A1129" i="1"/>
  <c r="Q1128" i="1"/>
  <c r="H1128" i="1"/>
  <c r="AJ33" i="1"/>
  <c r="AG33" i="1" s="1"/>
  <c r="AI33" i="1"/>
  <c r="AL32" i="1"/>
  <c r="U1128" i="1" l="1"/>
  <c r="V2300" i="1"/>
  <c r="AC1129" i="1"/>
  <c r="H1129" i="1"/>
  <c r="AB1129" i="1"/>
  <c r="R1128" i="1"/>
  <c r="S1128" i="1" s="1"/>
  <c r="AA1128" i="1"/>
  <c r="A1130" i="1"/>
  <c r="Q1129" i="1"/>
  <c r="AL33" i="1"/>
  <c r="AJ34" i="1"/>
  <c r="AG34" i="1" s="1"/>
  <c r="AI34" i="1"/>
  <c r="U1129" i="1" l="1"/>
  <c r="V2301" i="1"/>
  <c r="R1129" i="1"/>
  <c r="S1129" i="1" s="1"/>
  <c r="AA1129" i="1"/>
  <c r="A1131" i="1"/>
  <c r="Q1130" i="1"/>
  <c r="AB1130" i="1"/>
  <c r="H1130" i="1"/>
  <c r="AC1130" i="1"/>
  <c r="AL34" i="1"/>
  <c r="AJ35" i="1"/>
  <c r="AG35" i="1" s="1"/>
  <c r="AI35" i="1"/>
  <c r="AL35" i="1" s="1"/>
  <c r="U1130" i="1" l="1"/>
  <c r="V2302" i="1"/>
  <c r="AC1131" i="1"/>
  <c r="AB1131" i="1"/>
  <c r="AA1130" i="1"/>
  <c r="R1130" i="1"/>
  <c r="S1130" i="1" s="1"/>
  <c r="A1132" i="1"/>
  <c r="Q1131" i="1"/>
  <c r="H1131" i="1"/>
  <c r="AJ36" i="1"/>
  <c r="AG36" i="1" s="1"/>
  <c r="AI36" i="1"/>
  <c r="U1131" i="1" l="1"/>
  <c r="V2303" i="1"/>
  <c r="H1132" i="1"/>
  <c r="A1133" i="1"/>
  <c r="Q1132" i="1"/>
  <c r="AB1132" i="1"/>
  <c r="AA1131" i="1"/>
  <c r="R1131" i="1"/>
  <c r="S1131" i="1" s="1"/>
  <c r="AC1132" i="1"/>
  <c r="AL36" i="1"/>
  <c r="AJ37" i="1"/>
  <c r="AG37" i="1" s="1"/>
  <c r="AI37" i="1"/>
  <c r="AL37" i="1" s="1"/>
  <c r="U1132" i="1" l="1"/>
  <c r="V2304" i="1"/>
  <c r="AC1133" i="1"/>
  <c r="AB1133" i="1"/>
  <c r="AA1132" i="1"/>
  <c r="R1132" i="1"/>
  <c r="S1132" i="1" s="1"/>
  <c r="A1134" i="1"/>
  <c r="Q1133" i="1"/>
  <c r="H1133" i="1"/>
  <c r="AJ38" i="1"/>
  <c r="AG38" i="1" s="1"/>
  <c r="AI38" i="1"/>
  <c r="U1133" i="1" l="1"/>
  <c r="V2305" i="1"/>
  <c r="A1135" i="1"/>
  <c r="Q1134" i="1"/>
  <c r="H1134" i="1"/>
  <c r="AB1134" i="1"/>
  <c r="AA1133" i="1"/>
  <c r="R1133" i="1"/>
  <c r="S1133" i="1" s="1"/>
  <c r="AC1134" i="1"/>
  <c r="AL38" i="1"/>
  <c r="AJ39" i="1"/>
  <c r="AG39" i="1" s="1"/>
  <c r="AI39" i="1"/>
  <c r="U1134" i="1" l="1"/>
  <c r="V2306" i="1"/>
  <c r="AC1135" i="1"/>
  <c r="H1135" i="1"/>
  <c r="AA1134" i="1"/>
  <c r="R1134" i="1"/>
  <c r="S1134" i="1" s="1"/>
  <c r="AB1135" i="1"/>
  <c r="A1136" i="1"/>
  <c r="Q1135" i="1"/>
  <c r="AL39" i="1"/>
  <c r="AJ40" i="1"/>
  <c r="AG40" i="1" s="1"/>
  <c r="AI40" i="1"/>
  <c r="U1135" i="1" l="1"/>
  <c r="V2307" i="1"/>
  <c r="AB1136" i="1"/>
  <c r="R1135" i="1"/>
  <c r="S1135" i="1" s="1"/>
  <c r="AA1135" i="1"/>
  <c r="H1136" i="1"/>
  <c r="A1137" i="1"/>
  <c r="Q1136" i="1"/>
  <c r="AC1136" i="1"/>
  <c r="AL40" i="1"/>
  <c r="AJ41" i="1"/>
  <c r="AG41" i="1" s="1"/>
  <c r="AI41" i="1"/>
  <c r="U1136" i="1" l="1"/>
  <c r="V2308" i="1"/>
  <c r="AC1137" i="1"/>
  <c r="A1138" i="1"/>
  <c r="Q1137" i="1"/>
  <c r="R1136" i="1"/>
  <c r="S1136" i="1" s="1"/>
  <c r="AA1136" i="1"/>
  <c r="H1137" i="1"/>
  <c r="AB1137" i="1"/>
  <c r="AL41" i="1"/>
  <c r="AJ42" i="1"/>
  <c r="AG42" i="1" s="1"/>
  <c r="AI42" i="1"/>
  <c r="U1137" i="1" l="1"/>
  <c r="V2309" i="1"/>
  <c r="AB1138" i="1"/>
  <c r="H1138" i="1"/>
  <c r="AA1137" i="1"/>
  <c r="R1137" i="1"/>
  <c r="S1137" i="1" s="1"/>
  <c r="A1139" i="1"/>
  <c r="Q1138" i="1"/>
  <c r="AC1138" i="1"/>
  <c r="AJ43" i="1"/>
  <c r="AG43" i="1" s="1"/>
  <c r="AI43" i="1"/>
  <c r="AL42" i="1"/>
  <c r="V2310" i="1" l="1"/>
  <c r="AB1139" i="1"/>
  <c r="R1138" i="1"/>
  <c r="H1139" i="1"/>
  <c r="AC1139" i="1"/>
  <c r="A1140" i="1"/>
  <c r="Q1139" i="1"/>
  <c r="AL43" i="1"/>
  <c r="AJ44" i="1"/>
  <c r="AG44" i="1" s="1"/>
  <c r="AI44" i="1"/>
  <c r="U1139" i="1" l="1"/>
  <c r="V2311" i="1"/>
  <c r="R1139" i="1"/>
  <c r="S1139" i="1" s="1"/>
  <c r="AA1139" i="1"/>
  <c r="H1140" i="1"/>
  <c r="A1141" i="1"/>
  <c r="Q1140" i="1"/>
  <c r="AC1140" i="1"/>
  <c r="AB1140" i="1"/>
  <c r="AL44" i="1"/>
  <c r="AJ45" i="1"/>
  <c r="AG45" i="1" s="1"/>
  <c r="AI45" i="1"/>
  <c r="U1140" i="1" l="1"/>
  <c r="V2312" i="1"/>
  <c r="AB1141" i="1"/>
  <c r="A1142" i="1"/>
  <c r="Q1141" i="1"/>
  <c r="R1140" i="1"/>
  <c r="H1141" i="1"/>
  <c r="AC1141" i="1"/>
  <c r="AL45" i="1"/>
  <c r="AJ46" i="1"/>
  <c r="AG46" i="1" s="1"/>
  <c r="AI46" i="1"/>
  <c r="U1141" i="1" l="1"/>
  <c r="AC1142" i="1"/>
  <c r="H1142" i="1"/>
  <c r="V2313" i="1"/>
  <c r="R1141" i="1"/>
  <c r="S1141" i="1" s="1"/>
  <c r="AA1141" i="1"/>
  <c r="A1143" i="1"/>
  <c r="Q1142" i="1"/>
  <c r="AB1142" i="1"/>
  <c r="AL46" i="1"/>
  <c r="AJ47" i="1"/>
  <c r="AG47" i="1" s="1"/>
  <c r="AI47" i="1"/>
  <c r="H1143" i="1" l="1"/>
  <c r="U1142" i="1"/>
  <c r="V2314" i="1"/>
  <c r="AB1143" i="1"/>
  <c r="A1144" i="1"/>
  <c r="Q1143" i="1"/>
  <c r="R1142" i="1"/>
  <c r="S1142" i="1" s="1"/>
  <c r="AA1142" i="1"/>
  <c r="AC1143" i="1"/>
  <c r="AJ48" i="1"/>
  <c r="AG48" i="1" s="1"/>
  <c r="AI48" i="1"/>
  <c r="AL47" i="1"/>
  <c r="U1143" i="1" l="1"/>
  <c r="V2315" i="1"/>
  <c r="AJ49" i="1"/>
  <c r="AG49" i="1" s="1"/>
  <c r="AI49" i="1"/>
  <c r="AL49" i="1" s="1"/>
  <c r="AC1144" i="1"/>
  <c r="A1145" i="1"/>
  <c r="Q1144" i="1"/>
  <c r="AB1144" i="1"/>
  <c r="AA1143" i="1"/>
  <c r="R1143" i="1"/>
  <c r="S1143" i="1" s="1"/>
  <c r="H1144" i="1"/>
  <c r="AL48" i="1"/>
  <c r="U1144" i="1" l="1"/>
  <c r="V2316" i="1"/>
  <c r="AJ50" i="1"/>
  <c r="AI50" i="1"/>
  <c r="AL50" i="1" s="1"/>
  <c r="AG50" i="1"/>
  <c r="AB1145" i="1"/>
  <c r="AA1144" i="1"/>
  <c r="R1144" i="1"/>
  <c r="S1144" i="1" s="1"/>
  <c r="A1146" i="1"/>
  <c r="Q1145" i="1"/>
  <c r="H1145" i="1"/>
  <c r="AC1145" i="1"/>
  <c r="S135" i="1"/>
  <c r="U1145" i="1" l="1"/>
  <c r="V2317" i="1"/>
  <c r="AJ51" i="1"/>
  <c r="AG51" i="1" s="1"/>
  <c r="AI51" i="1"/>
  <c r="AL51" i="1" s="1"/>
  <c r="AC1146" i="1"/>
  <c r="R1145" i="1"/>
  <c r="S1145" i="1" s="1"/>
  <c r="AA1145" i="1"/>
  <c r="H1146" i="1"/>
  <c r="A1147" i="1"/>
  <c r="Q1146" i="1"/>
  <c r="AB1146" i="1"/>
  <c r="AA135" i="1"/>
  <c r="U1146" i="1" l="1"/>
  <c r="V2318" i="1"/>
  <c r="AJ52" i="1"/>
  <c r="AG52" i="1" s="1"/>
  <c r="AI52" i="1"/>
  <c r="AL52" i="1" s="1"/>
  <c r="AA1146" i="1"/>
  <c r="R1146" i="1"/>
  <c r="S1146" i="1" s="1"/>
  <c r="H1147" i="1"/>
  <c r="AB1147" i="1"/>
  <c r="A1148" i="1"/>
  <c r="Q1147" i="1"/>
  <c r="AC1147" i="1"/>
  <c r="S161" i="1"/>
  <c r="U1147" i="1" l="1"/>
  <c r="V2319" i="1"/>
  <c r="AI53" i="1"/>
  <c r="AJ53" i="1"/>
  <c r="AG53" i="1" s="1"/>
  <c r="AB1148" i="1"/>
  <c r="R1147" i="1"/>
  <c r="S1147" i="1" s="1"/>
  <c r="AA1147" i="1"/>
  <c r="A1149" i="1"/>
  <c r="Q1148" i="1"/>
  <c r="H1148" i="1"/>
  <c r="AC1148" i="1"/>
  <c r="U1148" i="1" l="1"/>
  <c r="V2320" i="1"/>
  <c r="AL53" i="1"/>
  <c r="AJ54" i="1"/>
  <c r="AG54" i="1" s="1"/>
  <c r="AI54" i="1"/>
  <c r="H1149" i="1"/>
  <c r="R1148" i="1"/>
  <c r="S1148" i="1" s="1"/>
  <c r="AA1148" i="1"/>
  <c r="AC1149" i="1"/>
  <c r="A1150" i="1"/>
  <c r="Q1149" i="1"/>
  <c r="AB1149" i="1"/>
  <c r="S165" i="1"/>
  <c r="AL54" i="1" l="1"/>
  <c r="U1149" i="1"/>
  <c r="V2321" i="1"/>
  <c r="AJ55" i="1"/>
  <c r="AG55" i="1" s="1"/>
  <c r="AI55" i="1"/>
  <c r="AA1149" i="1"/>
  <c r="R1149" i="1"/>
  <c r="S1149" i="1" s="1"/>
  <c r="A1151" i="1"/>
  <c r="Q1150" i="1"/>
  <c r="AB1150" i="1"/>
  <c r="AC1150" i="1"/>
  <c r="H1150" i="1"/>
  <c r="Q78" i="1"/>
  <c r="Q77" i="1"/>
  <c r="Q79" i="1"/>
  <c r="Q45" i="1"/>
  <c r="Q74" i="1"/>
  <c r="Q18" i="1"/>
  <c r="Q69" i="1"/>
  <c r="Q26" i="1"/>
  <c r="Q19" i="1"/>
  <c r="Q54" i="1"/>
  <c r="Q28" i="1"/>
  <c r="Q59" i="1"/>
  <c r="Q27" i="1"/>
  <c r="Q80" i="1"/>
  <c r="Q71" i="1"/>
  <c r="Q50" i="1"/>
  <c r="Q73" i="1"/>
  <c r="Q57" i="1"/>
  <c r="Q29" i="1"/>
  <c r="Q47" i="1"/>
  <c r="Q11" i="1"/>
  <c r="Q66" i="1"/>
  <c r="Q62" i="1"/>
  <c r="Q46" i="1"/>
  <c r="Q64" i="1"/>
  <c r="Q16" i="1"/>
  <c r="Q23" i="1"/>
  <c r="Q60" i="1"/>
  <c r="Q21" i="1"/>
  <c r="Q33" i="1"/>
  <c r="Q76" i="1"/>
  <c r="Q68" i="1"/>
  <c r="Q49" i="1"/>
  <c r="Q56" i="1"/>
  <c r="Q53" i="1"/>
  <c r="Q32" i="1"/>
  <c r="Q63" i="1"/>
  <c r="Q52" i="1"/>
  <c r="Q25" i="1"/>
  <c r="Q61" i="1"/>
  <c r="Q31" i="1"/>
  <c r="Q72" i="1"/>
  <c r="Q22" i="1"/>
  <c r="Q75" i="1"/>
  <c r="Q30" i="1"/>
  <c r="Q51" i="1"/>
  <c r="Q67" i="1"/>
  <c r="Q13" i="1"/>
  <c r="Q48" i="1"/>
  <c r="Q20" i="1"/>
  <c r="Q65" i="1"/>
  <c r="Q12" i="1"/>
  <c r="Q14" i="1"/>
  <c r="Q81" i="1"/>
  <c r="Q55" i="1"/>
  <c r="Q58" i="1"/>
  <c r="Q24" i="1"/>
  <c r="Q70" i="1"/>
  <c r="Q82" i="1"/>
  <c r="Q83" i="1"/>
  <c r="Q84" i="1"/>
  <c r="Q85" i="1"/>
  <c r="Q86" i="1"/>
  <c r="Q87" i="1"/>
  <c r="Q89" i="1"/>
  <c r="Q88" i="1"/>
  <c r="Q91" i="1"/>
  <c r="Q90" i="1"/>
  <c r="Q92" i="1"/>
  <c r="Q93" i="1"/>
  <c r="Q94" i="1"/>
  <c r="Q95" i="1"/>
  <c r="Q96" i="1"/>
  <c r="Q98" i="1"/>
  <c r="Q97" i="1"/>
  <c r="Q99" i="1"/>
  <c r="Q100" i="1"/>
  <c r="Q101" i="1"/>
  <c r="Q102" i="1"/>
  <c r="Q104" i="1"/>
  <c r="Q103" i="1"/>
  <c r="Q105" i="1"/>
  <c r="Q106" i="1"/>
  <c r="Q107" i="1"/>
  <c r="Q108" i="1"/>
  <c r="Q109" i="1"/>
  <c r="Q112" i="1"/>
  <c r="Q110" i="1"/>
  <c r="Q111" i="1"/>
  <c r="Q113" i="1"/>
  <c r="Q114" i="1"/>
  <c r="AL55" i="1" l="1"/>
  <c r="U107" i="1"/>
  <c r="U99" i="1"/>
  <c r="U90" i="1"/>
  <c r="U83" i="1"/>
  <c r="T12" i="1"/>
  <c r="U12" i="1"/>
  <c r="U75" i="1"/>
  <c r="U32" i="1"/>
  <c r="U60" i="1"/>
  <c r="U47" i="1"/>
  <c r="U59" i="1"/>
  <c r="U45" i="1"/>
  <c r="U106" i="1"/>
  <c r="U97" i="1"/>
  <c r="U91" i="1"/>
  <c r="U82" i="1"/>
  <c r="U65" i="1"/>
  <c r="U22" i="1"/>
  <c r="U53" i="1"/>
  <c r="U23" i="1"/>
  <c r="U29" i="1"/>
  <c r="U28" i="1"/>
  <c r="U79" i="1"/>
  <c r="U113" i="1"/>
  <c r="U105" i="1"/>
  <c r="U98" i="1"/>
  <c r="U88" i="1"/>
  <c r="U70" i="1"/>
  <c r="U20" i="1"/>
  <c r="U56" i="1"/>
  <c r="U16" i="1"/>
  <c r="U57" i="1"/>
  <c r="U54" i="1"/>
  <c r="U77" i="1"/>
  <c r="U96" i="1"/>
  <c r="U89" i="1"/>
  <c r="U24" i="1"/>
  <c r="U48" i="1"/>
  <c r="U31" i="1"/>
  <c r="U49" i="1"/>
  <c r="U64" i="1"/>
  <c r="U73" i="1"/>
  <c r="U19" i="1"/>
  <c r="U78" i="1"/>
  <c r="U111" i="1"/>
  <c r="U110" i="1"/>
  <c r="U104" i="1"/>
  <c r="U95" i="1"/>
  <c r="U87" i="1"/>
  <c r="U58" i="1"/>
  <c r="U13" i="1"/>
  <c r="T13" i="1"/>
  <c r="R61" i="1"/>
  <c r="U61" i="1"/>
  <c r="U68" i="1"/>
  <c r="U46" i="1"/>
  <c r="U50" i="1"/>
  <c r="U26" i="1"/>
  <c r="U112" i="1"/>
  <c r="R102" i="1"/>
  <c r="U102" i="1"/>
  <c r="U94" i="1"/>
  <c r="U86" i="1"/>
  <c r="U55" i="1"/>
  <c r="U67" i="1"/>
  <c r="U25" i="1"/>
  <c r="U76" i="1"/>
  <c r="U62" i="1"/>
  <c r="U71" i="1"/>
  <c r="R69" i="1"/>
  <c r="U69" i="1"/>
  <c r="U114" i="1"/>
  <c r="U109" i="1"/>
  <c r="U101" i="1"/>
  <c r="U93" i="1"/>
  <c r="U85" i="1"/>
  <c r="U81" i="1"/>
  <c r="U51" i="1"/>
  <c r="U52" i="1"/>
  <c r="U33" i="1"/>
  <c r="U66" i="1"/>
  <c r="U80" i="1"/>
  <c r="U18" i="1"/>
  <c r="U108" i="1"/>
  <c r="U100" i="1"/>
  <c r="U92" i="1"/>
  <c r="U84" i="1"/>
  <c r="U14" i="1"/>
  <c r="T14" i="1"/>
  <c r="U30" i="1"/>
  <c r="U63" i="1"/>
  <c r="U21" i="1"/>
  <c r="W12" i="1"/>
  <c r="Y12" i="1" s="1"/>
  <c r="U11" i="1"/>
  <c r="T11" i="1"/>
  <c r="U27" i="1"/>
  <c r="R74" i="1"/>
  <c r="U74" i="1"/>
  <c r="U1150" i="1"/>
  <c r="V2322" i="1"/>
  <c r="AJ56" i="1"/>
  <c r="AG56" i="1" s="1"/>
  <c r="AI56" i="1"/>
  <c r="AC1151" i="1"/>
  <c r="AB1151" i="1"/>
  <c r="H1151" i="1"/>
  <c r="AA1150" i="1"/>
  <c r="R1150" i="1"/>
  <c r="S1150" i="1" s="1"/>
  <c r="A1152" i="1"/>
  <c r="Q1151" i="1"/>
  <c r="R103" i="1"/>
  <c r="R104" i="1"/>
  <c r="I16" i="1"/>
  <c r="W13" i="1"/>
  <c r="Y13" i="1" s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S73" i="1" s="1"/>
  <c r="AA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S71" i="1" s="1"/>
  <c r="AA71" i="1"/>
  <c r="R54" i="1"/>
  <c r="S54" i="1" s="1"/>
  <c r="AA54" i="1"/>
  <c r="R79" i="1"/>
  <c r="R109" i="1"/>
  <c r="S109" i="1" s="1"/>
  <c r="AA109" i="1"/>
  <c r="R101" i="1"/>
  <c r="S101" i="1" s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AL56" i="1" l="1"/>
  <c r="U1151" i="1"/>
  <c r="V2323" i="1"/>
  <c r="AJ57" i="1"/>
  <c r="AG57" i="1" s="1"/>
  <c r="AI57" i="1"/>
  <c r="AL57" i="1" s="1"/>
  <c r="R1151" i="1"/>
  <c r="S1151" i="1" s="1"/>
  <c r="AA1151" i="1"/>
  <c r="A1153" i="1"/>
  <c r="Q1152" i="1"/>
  <c r="AB1152" i="1"/>
  <c r="AC1152" i="1"/>
  <c r="H1152" i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A11" i="1"/>
  <c r="I17" i="1"/>
  <c r="I18" i="1" s="1"/>
  <c r="M16" i="1"/>
  <c r="J16" i="1"/>
  <c r="K16" i="1" s="1"/>
  <c r="F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W14" i="1"/>
  <c r="C13" i="1"/>
  <c r="P12" i="1"/>
  <c r="Z12" i="1" s="1"/>
  <c r="B12" i="1" s="1"/>
  <c r="U1152" i="1" l="1"/>
  <c r="AC44" i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43" i="1"/>
  <c r="AB44" i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43" i="1"/>
  <c r="V2324" i="1"/>
  <c r="AJ58" i="1"/>
  <c r="AG58" i="1" s="1"/>
  <c r="AI58" i="1"/>
  <c r="AL58" i="1" s="1"/>
  <c r="H1153" i="1"/>
  <c r="AC1153" i="1"/>
  <c r="AB1153" i="1"/>
  <c r="R1152" i="1"/>
  <c r="S1152" i="1" s="1"/>
  <c r="AA1152" i="1"/>
  <c r="A1154" i="1"/>
  <c r="Q1153" i="1"/>
  <c r="Y14" i="1"/>
  <c r="W15" i="1"/>
  <c r="Y15" i="1" s="1"/>
  <c r="M17" i="1"/>
  <c r="M18" i="1" s="1"/>
  <c r="AA12" i="1"/>
  <c r="J17" i="1"/>
  <c r="I19" i="1"/>
  <c r="C14" i="1"/>
  <c r="C15" i="1" s="1"/>
  <c r="P15" i="1" s="1"/>
  <c r="P13" i="1"/>
  <c r="Z13" i="1" s="1"/>
  <c r="B13" i="1" s="1"/>
  <c r="U1153" i="1" l="1"/>
  <c r="V2325" i="1"/>
  <c r="AJ59" i="1"/>
  <c r="AG59" i="1" s="1"/>
  <c r="AI59" i="1"/>
  <c r="AL59" i="1" s="1"/>
  <c r="AA1153" i="1"/>
  <c r="R1153" i="1"/>
  <c r="S1153" i="1" s="1"/>
  <c r="A1155" i="1"/>
  <c r="Q1154" i="1"/>
  <c r="AB1154" i="1"/>
  <c r="AC1154" i="1"/>
  <c r="H1154" i="1"/>
  <c r="W16" i="1"/>
  <c r="Y16" i="1" s="1"/>
  <c r="Z15" i="1"/>
  <c r="B15" i="1" s="1"/>
  <c r="K17" i="1"/>
  <c r="F17" i="1" s="1"/>
  <c r="J18" i="1"/>
  <c r="K18" i="1" s="1"/>
  <c r="D16" i="1"/>
  <c r="M19" i="1"/>
  <c r="I20" i="1"/>
  <c r="P14" i="1"/>
  <c r="Z14" i="1" s="1"/>
  <c r="B14" i="1" s="1"/>
  <c r="F18" i="1" l="1"/>
  <c r="U1154" i="1"/>
  <c r="V2326" i="1"/>
  <c r="AJ60" i="1"/>
  <c r="AG60" i="1" s="1"/>
  <c r="AI60" i="1"/>
  <c r="AL60" i="1" s="1"/>
  <c r="H1155" i="1"/>
  <c r="AB1155" i="1"/>
  <c r="R1154" i="1"/>
  <c r="S1154" i="1" s="1"/>
  <c r="AA1154" i="1"/>
  <c r="A1156" i="1"/>
  <c r="Q1155" i="1"/>
  <c r="AC1155" i="1"/>
  <c r="J19" i="1"/>
  <c r="J20" i="1" s="1"/>
  <c r="L16" i="1"/>
  <c r="K19" i="1"/>
  <c r="W17" i="1"/>
  <c r="Y17" i="1" s="1"/>
  <c r="G16" i="1"/>
  <c r="D17" i="1"/>
  <c r="L17" i="1" s="1"/>
  <c r="T17" i="1" s="1"/>
  <c r="I21" i="1"/>
  <c r="M20" i="1"/>
  <c r="C16" i="1"/>
  <c r="C17" i="1" s="1"/>
  <c r="F19" i="1" l="1"/>
  <c r="O16" i="1"/>
  <c r="P16" i="1" s="1"/>
  <c r="Z16" i="1" s="1"/>
  <c r="B16" i="1" s="1"/>
  <c r="T16" i="1"/>
  <c r="U1155" i="1"/>
  <c r="W18" i="1"/>
  <c r="Y18" i="1" s="1"/>
  <c r="V2327" i="1"/>
  <c r="AJ61" i="1"/>
  <c r="AG61" i="1"/>
  <c r="AI61" i="1"/>
  <c r="AC1156" i="1"/>
  <c r="AA1155" i="1"/>
  <c r="R1155" i="1"/>
  <c r="S1155" i="1" s="1"/>
  <c r="A1157" i="1"/>
  <c r="Q1156" i="1"/>
  <c r="AB1156" i="1"/>
  <c r="H1156" i="1"/>
  <c r="K20" i="1"/>
  <c r="F20" i="1" s="1"/>
  <c r="O17" i="1"/>
  <c r="P17" i="1" s="1"/>
  <c r="Z17" i="1" s="1"/>
  <c r="B17" i="1" s="1"/>
  <c r="G17" i="1"/>
  <c r="D18" i="1"/>
  <c r="L18" i="1" s="1"/>
  <c r="T18" i="1" s="1"/>
  <c r="W19" i="1"/>
  <c r="Y19" i="1" s="1"/>
  <c r="J21" i="1"/>
  <c r="M21" i="1"/>
  <c r="I22" i="1"/>
  <c r="S194" i="1"/>
  <c r="AL61" i="1" l="1"/>
  <c r="U1156" i="1"/>
  <c r="V2328" i="1"/>
  <c r="AJ62" i="1"/>
  <c r="AG62" i="1" s="1"/>
  <c r="AI62" i="1"/>
  <c r="H1157" i="1"/>
  <c r="AB1157" i="1"/>
  <c r="AA1156" i="1"/>
  <c r="R1156" i="1"/>
  <c r="S1156" i="1" s="1"/>
  <c r="A1158" i="1"/>
  <c r="Q1157" i="1"/>
  <c r="AC1157" i="1"/>
  <c r="K21" i="1"/>
  <c r="F21" i="1" s="1"/>
  <c r="G18" i="1"/>
  <c r="O18" i="1"/>
  <c r="D19" i="1"/>
  <c r="W20" i="1"/>
  <c r="Y20" i="1" s="1"/>
  <c r="J22" i="1"/>
  <c r="I23" i="1"/>
  <c r="M22" i="1"/>
  <c r="C18" i="1"/>
  <c r="AL62" i="1" l="1"/>
  <c r="U1157" i="1"/>
  <c r="V2329" i="1"/>
  <c r="AJ63" i="1"/>
  <c r="AG63" i="1" s="1"/>
  <c r="AI63" i="1"/>
  <c r="AC1158" i="1"/>
  <c r="R1157" i="1"/>
  <c r="S1157" i="1" s="1"/>
  <c r="AA1157" i="1"/>
  <c r="A1159" i="1"/>
  <c r="Q1158" i="1"/>
  <c r="AB1158" i="1"/>
  <c r="H1158" i="1"/>
  <c r="D20" i="1"/>
  <c r="L20" i="1" s="1"/>
  <c r="L19" i="1"/>
  <c r="K22" i="1"/>
  <c r="F22" i="1" s="1"/>
  <c r="G19" i="1"/>
  <c r="W21" i="1"/>
  <c r="Y21" i="1" s="1"/>
  <c r="J23" i="1"/>
  <c r="I24" i="1"/>
  <c r="M23" i="1"/>
  <c r="C19" i="1"/>
  <c r="P18" i="1"/>
  <c r="Z18" i="1" s="1"/>
  <c r="B18" i="1" s="1"/>
  <c r="AL63" i="1" l="1"/>
  <c r="O19" i="1"/>
  <c r="P19" i="1" s="1"/>
  <c r="Z19" i="1" s="1"/>
  <c r="B19" i="1" s="1"/>
  <c r="T19" i="1"/>
  <c r="O20" i="1"/>
  <c r="T20" i="1"/>
  <c r="U1158" i="1"/>
  <c r="V2330" i="1"/>
  <c r="AJ64" i="1"/>
  <c r="AG64" i="1" s="1"/>
  <c r="AI64" i="1"/>
  <c r="H1159" i="1"/>
  <c r="R1158" i="1"/>
  <c r="S1158" i="1" s="1"/>
  <c r="AA1158" i="1"/>
  <c r="A1160" i="1"/>
  <c r="Q1159" i="1"/>
  <c r="AB1159" i="1"/>
  <c r="AC1159" i="1"/>
  <c r="G20" i="1"/>
  <c r="D21" i="1"/>
  <c r="L21" i="1" s="1"/>
  <c r="W22" i="1"/>
  <c r="Y22" i="1" s="1"/>
  <c r="K23" i="1"/>
  <c r="F23" i="1" s="1"/>
  <c r="M24" i="1"/>
  <c r="J24" i="1"/>
  <c r="I25" i="1"/>
  <c r="C20" i="1"/>
  <c r="AL64" i="1" l="1"/>
  <c r="U1159" i="1"/>
  <c r="O21" i="1"/>
  <c r="T21" i="1"/>
  <c r="V2331" i="1"/>
  <c r="AJ65" i="1"/>
  <c r="AG65" i="1" s="1"/>
  <c r="AI65" i="1"/>
  <c r="AL65" i="1" s="1"/>
  <c r="AC1160" i="1"/>
  <c r="AB1160" i="1"/>
  <c r="A1161" i="1"/>
  <c r="Q1160" i="1"/>
  <c r="R1159" i="1"/>
  <c r="S1159" i="1" s="1"/>
  <c r="AA1159" i="1"/>
  <c r="H1160" i="1"/>
  <c r="G21" i="1"/>
  <c r="D22" i="1"/>
  <c r="L22" i="1" s="1"/>
  <c r="W23" i="1"/>
  <c r="Y23" i="1" s="1"/>
  <c r="M25" i="1"/>
  <c r="K24" i="1"/>
  <c r="F24" i="1" s="1"/>
  <c r="J25" i="1"/>
  <c r="I26" i="1"/>
  <c r="C21" i="1"/>
  <c r="P20" i="1"/>
  <c r="Z20" i="1" s="1"/>
  <c r="B20" i="1" s="1"/>
  <c r="U1160" i="1" l="1"/>
  <c r="O22" i="1"/>
  <c r="T22" i="1"/>
  <c r="D23" i="1"/>
  <c r="G23" i="1" s="1"/>
  <c r="V2332" i="1"/>
  <c r="W24" i="1"/>
  <c r="Y24" i="1" s="1"/>
  <c r="AJ66" i="1"/>
  <c r="AG66" i="1" s="1"/>
  <c r="AI66" i="1"/>
  <c r="AL66" i="1" s="1"/>
  <c r="H1161" i="1"/>
  <c r="AA1160" i="1"/>
  <c r="R1160" i="1"/>
  <c r="S1160" i="1" s="1"/>
  <c r="A1162" i="1"/>
  <c r="Q1161" i="1"/>
  <c r="AB1161" i="1"/>
  <c r="AC1161" i="1"/>
  <c r="G22" i="1"/>
  <c r="K25" i="1"/>
  <c r="F25" i="1" s="1"/>
  <c r="J26" i="1"/>
  <c r="I27" i="1"/>
  <c r="M26" i="1"/>
  <c r="C22" i="1"/>
  <c r="P21" i="1"/>
  <c r="Z21" i="1" s="1"/>
  <c r="B21" i="1" s="1"/>
  <c r="D24" i="1" l="1"/>
  <c r="L24" i="1" s="1"/>
  <c r="T24" i="1" s="1"/>
  <c r="U1161" i="1"/>
  <c r="L23" i="1"/>
  <c r="V2333" i="1"/>
  <c r="AJ67" i="1"/>
  <c r="AG67" i="1" s="1"/>
  <c r="AI67" i="1"/>
  <c r="AL67" i="1" s="1"/>
  <c r="AC1162" i="1"/>
  <c r="AA1161" i="1"/>
  <c r="R1161" i="1"/>
  <c r="S1161" i="1" s="1"/>
  <c r="A1163" i="1"/>
  <c r="Q1162" i="1"/>
  <c r="AB1162" i="1"/>
  <c r="H1162" i="1"/>
  <c r="W25" i="1"/>
  <c r="Y25" i="1" s="1"/>
  <c r="K26" i="1"/>
  <c r="F26" i="1" s="1"/>
  <c r="J27" i="1"/>
  <c r="M27" i="1"/>
  <c r="I28" i="1"/>
  <c r="C23" i="1"/>
  <c r="P22" i="1"/>
  <c r="Z22" i="1" s="1"/>
  <c r="B22" i="1" s="1"/>
  <c r="D25" i="1" l="1"/>
  <c r="L25" i="1" s="1"/>
  <c r="O25" i="1" s="1"/>
  <c r="G24" i="1"/>
  <c r="O24" i="1"/>
  <c r="U1162" i="1"/>
  <c r="O23" i="1"/>
  <c r="P23" i="1" s="1"/>
  <c r="Z23" i="1" s="1"/>
  <c r="B23" i="1" s="1"/>
  <c r="T23" i="1"/>
  <c r="W26" i="1"/>
  <c r="Y26" i="1" s="1"/>
  <c r="V2334" i="1"/>
  <c r="AJ68" i="1"/>
  <c r="AG68" i="1" s="1"/>
  <c r="AI68" i="1"/>
  <c r="H1163" i="1"/>
  <c r="AB1163" i="1"/>
  <c r="AA1162" i="1"/>
  <c r="R1162" i="1"/>
  <c r="S1162" i="1" s="1"/>
  <c r="A1164" i="1"/>
  <c r="Q1163" i="1"/>
  <c r="AC1163" i="1"/>
  <c r="K27" i="1"/>
  <c r="F27" i="1" s="1"/>
  <c r="J28" i="1"/>
  <c r="I29" i="1"/>
  <c r="M28" i="1"/>
  <c r="C24" i="1"/>
  <c r="AL68" i="1" l="1"/>
  <c r="D26" i="1"/>
  <c r="G26" i="1" s="1"/>
  <c r="G25" i="1"/>
  <c r="T25" i="1"/>
  <c r="U1163" i="1"/>
  <c r="V2335" i="1"/>
  <c r="AJ69" i="1"/>
  <c r="AG69" i="1" s="1"/>
  <c r="AI69" i="1"/>
  <c r="AL69" i="1" s="1"/>
  <c r="AC1164" i="1"/>
  <c r="A1165" i="1"/>
  <c r="Q1164" i="1"/>
  <c r="AB1164" i="1"/>
  <c r="R1163" i="1"/>
  <c r="S1163" i="1" s="1"/>
  <c r="AA1163" i="1"/>
  <c r="H1164" i="1"/>
  <c r="W27" i="1"/>
  <c r="Y27" i="1" s="1"/>
  <c r="K28" i="1"/>
  <c r="F28" i="1" s="1"/>
  <c r="J29" i="1"/>
  <c r="M29" i="1"/>
  <c r="I30" i="1"/>
  <c r="C25" i="1"/>
  <c r="P24" i="1"/>
  <c r="Z24" i="1" s="1"/>
  <c r="B24" i="1" s="1"/>
  <c r="L26" i="1" l="1"/>
  <c r="O26" i="1" s="1"/>
  <c r="D27" i="1"/>
  <c r="L27" i="1" s="1"/>
  <c r="U1164" i="1"/>
  <c r="V2336" i="1"/>
  <c r="AJ70" i="1"/>
  <c r="AG70" i="1" s="1"/>
  <c r="AI70" i="1"/>
  <c r="AL70" i="1" s="1"/>
  <c r="W28" i="1"/>
  <c r="Y28" i="1" s="1"/>
  <c r="H1165" i="1"/>
  <c r="AB1165" i="1"/>
  <c r="R1164" i="1"/>
  <c r="S1164" i="1" s="1"/>
  <c r="AA1164" i="1"/>
  <c r="A1166" i="1"/>
  <c r="Q1165" i="1"/>
  <c r="AC1165" i="1"/>
  <c r="K29" i="1"/>
  <c r="F29" i="1" s="1"/>
  <c r="J30" i="1"/>
  <c r="M30" i="1"/>
  <c r="I31" i="1"/>
  <c r="C26" i="1"/>
  <c r="P25" i="1"/>
  <c r="Z25" i="1" s="1"/>
  <c r="B25" i="1" s="1"/>
  <c r="T26" i="1" l="1"/>
  <c r="D28" i="1"/>
  <c r="L28" i="1" s="1"/>
  <c r="T28" i="1" s="1"/>
  <c r="G27" i="1"/>
  <c r="O27" i="1"/>
  <c r="T27" i="1"/>
  <c r="U1165" i="1"/>
  <c r="V2337" i="1"/>
  <c r="AJ71" i="1"/>
  <c r="AG71" i="1" s="1"/>
  <c r="AI71" i="1"/>
  <c r="AC1166" i="1"/>
  <c r="R1165" i="1"/>
  <c r="S1165" i="1" s="1"/>
  <c r="AA1165" i="1"/>
  <c r="A1167" i="1"/>
  <c r="Q1166" i="1"/>
  <c r="AB1166" i="1"/>
  <c r="H1166" i="1"/>
  <c r="K30" i="1"/>
  <c r="F30" i="1" s="1"/>
  <c r="W29" i="1"/>
  <c r="Y29" i="1" s="1"/>
  <c r="I32" i="1"/>
  <c r="M31" i="1"/>
  <c r="J31" i="1"/>
  <c r="C27" i="1"/>
  <c r="P26" i="1"/>
  <c r="Z26" i="1" s="1"/>
  <c r="B26" i="1" s="1"/>
  <c r="AL71" i="1" l="1"/>
  <c r="D29" i="1"/>
  <c r="L29" i="1" s="1"/>
  <c r="T29" i="1" s="1"/>
  <c r="G28" i="1"/>
  <c r="O28" i="1"/>
  <c r="U1166" i="1"/>
  <c r="V2338" i="1"/>
  <c r="AJ72" i="1"/>
  <c r="AG72" i="1" s="1"/>
  <c r="AI72" i="1"/>
  <c r="AL72" i="1" s="1"/>
  <c r="H1167" i="1"/>
  <c r="AA1166" i="1"/>
  <c r="R1166" i="1"/>
  <c r="S1166" i="1" s="1"/>
  <c r="A1168" i="1"/>
  <c r="A1169" i="1" s="1"/>
  <c r="Q1167" i="1"/>
  <c r="AB1167" i="1"/>
  <c r="AC1167" i="1"/>
  <c r="W30" i="1"/>
  <c r="Y30" i="1" s="1"/>
  <c r="K31" i="1"/>
  <c r="F31" i="1" s="1"/>
  <c r="I33" i="1"/>
  <c r="M32" i="1"/>
  <c r="J32" i="1"/>
  <c r="N32" i="1"/>
  <c r="C28" i="1"/>
  <c r="P27" i="1"/>
  <c r="Z27" i="1" s="1"/>
  <c r="B27" i="1" s="1"/>
  <c r="D30" i="1" l="1"/>
  <c r="L30" i="1" s="1"/>
  <c r="T30" i="1" s="1"/>
  <c r="O29" i="1"/>
  <c r="G29" i="1"/>
  <c r="U1167" i="1"/>
  <c r="A1170" i="1"/>
  <c r="Q1169" i="1"/>
  <c r="V2339" i="1"/>
  <c r="AJ73" i="1"/>
  <c r="AG73" i="1" s="1"/>
  <c r="AI73" i="1"/>
  <c r="AC1168" i="1"/>
  <c r="AA1167" i="1"/>
  <c r="R1167" i="1"/>
  <c r="S1167" i="1" s="1"/>
  <c r="Q1168" i="1"/>
  <c r="AB1168" i="1"/>
  <c r="H1168" i="1"/>
  <c r="D31" i="1"/>
  <c r="L31" i="1" s="1"/>
  <c r="W31" i="1"/>
  <c r="Y31" i="1" s="1"/>
  <c r="K32" i="1"/>
  <c r="F32" i="1" s="1"/>
  <c r="I34" i="1"/>
  <c r="N33" i="1"/>
  <c r="J33" i="1"/>
  <c r="M33" i="1"/>
  <c r="C29" i="1"/>
  <c r="P28" i="1"/>
  <c r="Z28" i="1" s="1"/>
  <c r="B28" i="1" s="1"/>
  <c r="O30" i="1" l="1"/>
  <c r="AL73" i="1"/>
  <c r="G30" i="1"/>
  <c r="U1169" i="1"/>
  <c r="U1168" i="1"/>
  <c r="O31" i="1"/>
  <c r="T31" i="1"/>
  <c r="R1169" i="1"/>
  <c r="S1169" i="1" s="1"/>
  <c r="AA1169" i="1"/>
  <c r="Q1170" i="1"/>
  <c r="A1171" i="1"/>
  <c r="AC1169" i="1"/>
  <c r="AC1170" i="1" s="1"/>
  <c r="AB1169" i="1"/>
  <c r="AB1170" i="1" s="1"/>
  <c r="H1169" i="1"/>
  <c r="V2340" i="1"/>
  <c r="AI74" i="1"/>
  <c r="AJ74" i="1"/>
  <c r="AG74" i="1" s="1"/>
  <c r="R1168" i="1"/>
  <c r="D32" i="1"/>
  <c r="L32" i="1" s="1"/>
  <c r="T32" i="1" s="1"/>
  <c r="G31" i="1"/>
  <c r="W32" i="1"/>
  <c r="Y32" i="1" s="1"/>
  <c r="K33" i="1"/>
  <c r="F33" i="1" s="1"/>
  <c r="N34" i="1"/>
  <c r="I35" i="1"/>
  <c r="J34" i="1"/>
  <c r="M34" i="1"/>
  <c r="C30" i="1"/>
  <c r="P29" i="1"/>
  <c r="Z29" i="1" s="1"/>
  <c r="B29" i="1" s="1"/>
  <c r="AB1171" i="1" l="1"/>
  <c r="AC1171" i="1"/>
  <c r="A1172" i="1"/>
  <c r="Q1171" i="1"/>
  <c r="R1170" i="1"/>
  <c r="H1170" i="1"/>
  <c r="H1171" i="1" s="1"/>
  <c r="V2341" i="1"/>
  <c r="AL74" i="1"/>
  <c r="AJ75" i="1"/>
  <c r="AG75" i="1" s="1"/>
  <c r="AI75" i="1"/>
  <c r="AL75" i="1" s="1"/>
  <c r="D33" i="1"/>
  <c r="L33" i="1" s="1"/>
  <c r="W33" i="1"/>
  <c r="Y33" i="1" s="1"/>
  <c r="K34" i="1"/>
  <c r="F34" i="1" s="1"/>
  <c r="O32" i="1"/>
  <c r="G32" i="1"/>
  <c r="I36" i="1"/>
  <c r="I37" i="1" s="1"/>
  <c r="I38" i="1" s="1"/>
  <c r="I39" i="1" s="1"/>
  <c r="I40" i="1" s="1"/>
  <c r="I41" i="1" s="1"/>
  <c r="I42" i="1" s="1"/>
  <c r="I43" i="1" s="1"/>
  <c r="M35" i="1"/>
  <c r="N35" i="1"/>
  <c r="J35" i="1"/>
  <c r="C31" i="1"/>
  <c r="P30" i="1"/>
  <c r="H1172" i="1" l="1"/>
  <c r="Z30" i="1"/>
  <c r="U1171" i="1"/>
  <c r="O33" i="1"/>
  <c r="T33" i="1"/>
  <c r="R1171" i="1"/>
  <c r="S1171" i="1" s="1"/>
  <c r="AA1171" i="1"/>
  <c r="A1173" i="1"/>
  <c r="Q1172" i="1"/>
  <c r="I44" i="1"/>
  <c r="J44" i="1" s="1"/>
  <c r="K44" i="1" s="1"/>
  <c r="AC1172" i="1"/>
  <c r="AB1172" i="1"/>
  <c r="V2342" i="1"/>
  <c r="AJ76" i="1"/>
  <c r="AG76" i="1" s="1"/>
  <c r="AI76" i="1"/>
  <c r="AL76" i="1" s="1"/>
  <c r="W34" i="1"/>
  <c r="Y34" i="1" s="1"/>
  <c r="K35" i="1"/>
  <c r="W35" i="1" s="1"/>
  <c r="Y35" i="1" s="1"/>
  <c r="D34" i="1"/>
  <c r="L34" i="1" s="1"/>
  <c r="T34" i="1" s="1"/>
  <c r="N36" i="1"/>
  <c r="N37" i="1" s="1"/>
  <c r="N38" i="1" s="1"/>
  <c r="N39" i="1" s="1"/>
  <c r="N40" i="1" s="1"/>
  <c r="N41" i="1" s="1"/>
  <c r="N42" i="1" s="1"/>
  <c r="N43" i="1" s="1"/>
  <c r="M36" i="1"/>
  <c r="M37" i="1" s="1"/>
  <c r="M38" i="1" s="1"/>
  <c r="M39" i="1" s="1"/>
  <c r="M40" i="1" s="1"/>
  <c r="M41" i="1" s="1"/>
  <c r="M42" i="1" s="1"/>
  <c r="M43" i="1" s="1"/>
  <c r="J36" i="1"/>
  <c r="J37" i="1" s="1"/>
  <c r="G33" i="1"/>
  <c r="C32" i="1"/>
  <c r="P31" i="1"/>
  <c r="Z31" i="1" s="1"/>
  <c r="B31" i="1" s="1"/>
  <c r="E44" i="1" l="1"/>
  <c r="F44" i="1"/>
  <c r="F35" i="1"/>
  <c r="U1172" i="1"/>
  <c r="B30" i="1"/>
  <c r="R1172" i="1"/>
  <c r="S1172" i="1" s="1"/>
  <c r="AA1172" i="1"/>
  <c r="A1174" i="1"/>
  <c r="Q1173" i="1"/>
  <c r="AB1173" i="1"/>
  <c r="AC1173" i="1"/>
  <c r="H1173" i="1"/>
  <c r="V2343" i="1"/>
  <c r="AJ77" i="1"/>
  <c r="AG77" i="1" s="1"/>
  <c r="AI77" i="1"/>
  <c r="AL77" i="1" s="1"/>
  <c r="K37" i="1"/>
  <c r="J38" i="1"/>
  <c r="K36" i="1"/>
  <c r="D35" i="1"/>
  <c r="L35" i="1" s="1"/>
  <c r="T35" i="1" s="1"/>
  <c r="G34" i="1"/>
  <c r="O34" i="1"/>
  <c r="C33" i="1"/>
  <c r="C34" i="1" s="1"/>
  <c r="P32" i="1"/>
  <c r="Z32" i="1" s="1"/>
  <c r="B32" i="1" s="1"/>
  <c r="S61" i="1"/>
  <c r="AA61" i="1" s="1"/>
  <c r="F36" i="1" l="1"/>
  <c r="F37" i="1" s="1"/>
  <c r="U1173" i="1"/>
  <c r="AB1174" i="1"/>
  <c r="R1173" i="1"/>
  <c r="S1173" i="1" s="1"/>
  <c r="AA1173" i="1"/>
  <c r="Q1174" i="1"/>
  <c r="A1175" i="1"/>
  <c r="H1174" i="1"/>
  <c r="AC1174" i="1"/>
  <c r="V2344" i="1"/>
  <c r="AJ78" i="1"/>
  <c r="AG78" i="1" s="1"/>
  <c r="AI78" i="1"/>
  <c r="K38" i="1"/>
  <c r="J39" i="1"/>
  <c r="G35" i="1"/>
  <c r="D36" i="1"/>
  <c r="W36" i="1"/>
  <c r="Y36" i="1" s="1"/>
  <c r="O35" i="1"/>
  <c r="P34" i="1"/>
  <c r="C35" i="1"/>
  <c r="P33" i="1"/>
  <c r="Z33" i="1" s="1"/>
  <c r="B33" i="1" s="1"/>
  <c r="AL78" i="1" l="1"/>
  <c r="F38" i="1"/>
  <c r="U1174" i="1"/>
  <c r="AC1175" i="1"/>
  <c r="H1175" i="1"/>
  <c r="Q1175" i="1"/>
  <c r="A1176" i="1"/>
  <c r="R1174" i="1"/>
  <c r="S1174" i="1" s="1"/>
  <c r="AA1174" i="1"/>
  <c r="AB1175" i="1"/>
  <c r="V2345" i="1"/>
  <c r="AJ79" i="1"/>
  <c r="AG79" i="1" s="1"/>
  <c r="AI79" i="1"/>
  <c r="L36" i="1"/>
  <c r="D37" i="1"/>
  <c r="W37" i="1"/>
  <c r="Y37" i="1" s="1"/>
  <c r="K39" i="1"/>
  <c r="J40" i="1"/>
  <c r="G36" i="1"/>
  <c r="C36" i="1"/>
  <c r="C37" i="1" s="1"/>
  <c r="C38" i="1" s="1"/>
  <c r="C39" i="1" s="1"/>
  <c r="C40" i="1" s="1"/>
  <c r="C41" i="1" s="1"/>
  <c r="C42" i="1" s="1"/>
  <c r="P35" i="1"/>
  <c r="Z35" i="1" s="1"/>
  <c r="B35" i="1" s="1"/>
  <c r="Z34" i="1"/>
  <c r="B34" i="1" s="1"/>
  <c r="F39" i="1" l="1"/>
  <c r="U1175" i="1"/>
  <c r="O36" i="1"/>
  <c r="P36" i="1" s="1"/>
  <c r="Z36" i="1" s="1"/>
  <c r="B36" i="1" s="1"/>
  <c r="T36" i="1"/>
  <c r="AB1176" i="1"/>
  <c r="C43" i="1"/>
  <c r="A1177" i="1"/>
  <c r="Q1176" i="1"/>
  <c r="R1175" i="1"/>
  <c r="S1175" i="1" s="1"/>
  <c r="AA1175" i="1"/>
  <c r="H1176" i="1"/>
  <c r="W38" i="1"/>
  <c r="Y38" i="1" s="1"/>
  <c r="AC1176" i="1"/>
  <c r="V2346" i="1"/>
  <c r="AL79" i="1"/>
  <c r="AJ80" i="1"/>
  <c r="AG80" i="1" s="1"/>
  <c r="AI80" i="1"/>
  <c r="G37" i="1"/>
  <c r="D38" i="1"/>
  <c r="L37" i="1"/>
  <c r="K40" i="1"/>
  <c r="J41" i="1"/>
  <c r="AL80" i="1" l="1"/>
  <c r="F40" i="1"/>
  <c r="U1176" i="1"/>
  <c r="O37" i="1"/>
  <c r="P37" i="1" s="1"/>
  <c r="Z37" i="1" s="1"/>
  <c r="B37" i="1" s="1"/>
  <c r="T37" i="1"/>
  <c r="H1177" i="1"/>
  <c r="R1176" i="1"/>
  <c r="S1176" i="1" s="1"/>
  <c r="AA1176" i="1"/>
  <c r="W39" i="1"/>
  <c r="Y39" i="1" s="1"/>
  <c r="A1178" i="1"/>
  <c r="Q1177" i="1"/>
  <c r="AC1177" i="1"/>
  <c r="AB1177" i="1"/>
  <c r="V2347" i="1"/>
  <c r="AJ81" i="1"/>
  <c r="AG81" i="1" s="1"/>
  <c r="AI81" i="1"/>
  <c r="AL81" i="1" s="1"/>
  <c r="G38" i="1"/>
  <c r="D39" i="1"/>
  <c r="L38" i="1"/>
  <c r="K41" i="1"/>
  <c r="J42" i="1"/>
  <c r="J43" i="1" s="1"/>
  <c r="K43" i="1" s="1"/>
  <c r="F41" i="1" l="1"/>
  <c r="U1177" i="1"/>
  <c r="O38" i="1"/>
  <c r="P38" i="1" s="1"/>
  <c r="Z38" i="1" s="1"/>
  <c r="B38" i="1" s="1"/>
  <c r="T38" i="1"/>
  <c r="AC1178" i="1"/>
  <c r="A1179" i="1"/>
  <c r="Q1178" i="1"/>
  <c r="R1177" i="1"/>
  <c r="S1177" i="1" s="1"/>
  <c r="AA1177" i="1"/>
  <c r="H1178" i="1"/>
  <c r="W40" i="1"/>
  <c r="Y40" i="1" s="1"/>
  <c r="AB1178" i="1"/>
  <c r="V2348" i="1"/>
  <c r="AJ82" i="1"/>
  <c r="AG82" i="1" s="1"/>
  <c r="AI82" i="1"/>
  <c r="AL82" i="1" s="1"/>
  <c r="G39" i="1"/>
  <c r="D40" i="1"/>
  <c r="L39" i="1"/>
  <c r="K42" i="1"/>
  <c r="I45" i="1"/>
  <c r="F42" i="1" l="1"/>
  <c r="F43" i="1" s="1"/>
  <c r="U1178" i="1"/>
  <c r="O39" i="1"/>
  <c r="P39" i="1" s="1"/>
  <c r="Z39" i="1" s="1"/>
  <c r="B39" i="1" s="1"/>
  <c r="T39" i="1"/>
  <c r="H1179" i="1"/>
  <c r="AB1179" i="1"/>
  <c r="W41" i="1"/>
  <c r="Y41" i="1" s="1"/>
  <c r="R1178" i="1"/>
  <c r="S1178" i="1" s="1"/>
  <c r="AA1178" i="1"/>
  <c r="Q1179" i="1"/>
  <c r="A1180" i="1"/>
  <c r="AC1179" i="1"/>
  <c r="V2349" i="1"/>
  <c r="AJ83" i="1"/>
  <c r="AG83" i="1" s="1"/>
  <c r="AI83" i="1"/>
  <c r="AL83" i="1" s="1"/>
  <c r="G40" i="1"/>
  <c r="D41" i="1"/>
  <c r="L40" i="1"/>
  <c r="I46" i="1"/>
  <c r="W42" i="1" l="1"/>
  <c r="Y42" i="1" s="1"/>
  <c r="U1179" i="1"/>
  <c r="O40" i="1"/>
  <c r="P40" i="1" s="1"/>
  <c r="Z40" i="1" s="1"/>
  <c r="B40" i="1" s="1"/>
  <c r="T40" i="1"/>
  <c r="Q1180" i="1"/>
  <c r="A1181" i="1"/>
  <c r="AA1179" i="1"/>
  <c r="R1179" i="1"/>
  <c r="S1179" i="1" s="1"/>
  <c r="AB1180" i="1"/>
  <c r="AC1180" i="1"/>
  <c r="H1180" i="1"/>
  <c r="V2350" i="1"/>
  <c r="J45" i="1"/>
  <c r="K45" i="1" s="1"/>
  <c r="AJ84" i="1"/>
  <c r="AG84" i="1" s="1"/>
  <c r="AI84" i="1"/>
  <c r="AL84" i="1" s="1"/>
  <c r="G41" i="1"/>
  <c r="D42" i="1"/>
  <c r="D43" i="1" s="1"/>
  <c r="L41" i="1"/>
  <c r="I47" i="1"/>
  <c r="E45" i="1" l="1"/>
  <c r="F45" i="1"/>
  <c r="W43" i="1"/>
  <c r="Y43" i="1" s="1"/>
  <c r="U1180" i="1"/>
  <c r="AC1181" i="1"/>
  <c r="O41" i="1"/>
  <c r="P41" i="1" s="1"/>
  <c r="Z41" i="1" s="1"/>
  <c r="B41" i="1" s="1"/>
  <c r="T41" i="1"/>
  <c r="H1181" i="1"/>
  <c r="AB1181" i="1"/>
  <c r="G43" i="1"/>
  <c r="L43" i="1"/>
  <c r="A1182" i="1"/>
  <c r="Q1181" i="1"/>
  <c r="R1180" i="1"/>
  <c r="S1180" i="1" s="1"/>
  <c r="AA1180" i="1"/>
  <c r="J46" i="1"/>
  <c r="K46" i="1" s="1"/>
  <c r="E46" i="1" s="1"/>
  <c r="D44" i="1"/>
  <c r="V2351" i="1"/>
  <c r="AJ85" i="1"/>
  <c r="AG85" i="1" s="1"/>
  <c r="AI85" i="1"/>
  <c r="G42" i="1"/>
  <c r="L42" i="1"/>
  <c r="T42" i="1" s="1"/>
  <c r="I48" i="1"/>
  <c r="AL85" i="1" l="1"/>
  <c r="F46" i="1"/>
  <c r="U1181" i="1"/>
  <c r="O43" i="1"/>
  <c r="P43" i="1" s="1"/>
  <c r="T43" i="1"/>
  <c r="J47" i="1"/>
  <c r="K47" i="1" s="1"/>
  <c r="E47" i="1" s="1"/>
  <c r="R1181" i="1"/>
  <c r="S1181" i="1" s="1"/>
  <c r="AA1181" i="1"/>
  <c r="Q1182" i="1"/>
  <c r="A1183" i="1"/>
  <c r="AB1182" i="1"/>
  <c r="AC1182" i="1"/>
  <c r="H1182" i="1"/>
  <c r="O42" i="1"/>
  <c r="P42" i="1" s="1"/>
  <c r="Z42" i="1" s="1"/>
  <c r="B42" i="1" s="1"/>
  <c r="G44" i="1"/>
  <c r="L44" i="1"/>
  <c r="T44" i="1" s="1"/>
  <c r="V2352" i="1"/>
  <c r="AI86" i="1"/>
  <c r="AJ86" i="1"/>
  <c r="AG86" i="1" s="1"/>
  <c r="D45" i="1"/>
  <c r="L45" i="1" s="1"/>
  <c r="T45" i="1" s="1"/>
  <c r="W45" i="1"/>
  <c r="I49" i="1"/>
  <c r="F47" i="1" l="1"/>
  <c r="J48" i="1"/>
  <c r="K48" i="1" s="1"/>
  <c r="E48" i="1" s="1"/>
  <c r="C44" i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Z43" i="1"/>
  <c r="B43" i="1" s="1"/>
  <c r="U43" i="1"/>
  <c r="U1182" i="1"/>
  <c r="AB1183" i="1"/>
  <c r="AL86" i="1"/>
  <c r="H1183" i="1"/>
  <c r="AC1183" i="1"/>
  <c r="Q1183" i="1"/>
  <c r="A1184" i="1"/>
  <c r="R1182" i="1"/>
  <c r="S1182" i="1" s="1"/>
  <c r="AA1182" i="1"/>
  <c r="S42" i="1"/>
  <c r="AA42" i="1" s="1"/>
  <c r="V2353" i="1"/>
  <c r="G45" i="1"/>
  <c r="D46" i="1"/>
  <c r="L46" i="1" s="1"/>
  <c r="T46" i="1" s="1"/>
  <c r="AJ87" i="1"/>
  <c r="AG87" i="1" s="1"/>
  <c r="AI87" i="1"/>
  <c r="Y45" i="1"/>
  <c r="W46" i="1"/>
  <c r="I50" i="1"/>
  <c r="F48" i="1" l="1"/>
  <c r="J49" i="1"/>
  <c r="K49" i="1" s="1"/>
  <c r="U1183" i="1"/>
  <c r="AA43" i="1"/>
  <c r="AL87" i="1"/>
  <c r="AA1183" i="1"/>
  <c r="R1183" i="1"/>
  <c r="S1183" i="1" s="1"/>
  <c r="AB1184" i="1"/>
  <c r="AC1184" i="1"/>
  <c r="A1185" i="1"/>
  <c r="Q1184" i="1"/>
  <c r="H1184" i="1"/>
  <c r="D47" i="1"/>
  <c r="L47" i="1" s="1"/>
  <c r="T47" i="1" s="1"/>
  <c r="N44" i="1"/>
  <c r="O44" i="1" s="1"/>
  <c r="P44" i="1" s="1"/>
  <c r="Z44" i="1" s="1"/>
  <c r="B44" i="1" s="1"/>
  <c r="V2354" i="1"/>
  <c r="G46" i="1"/>
  <c r="AI88" i="1"/>
  <c r="AJ88" i="1"/>
  <c r="AG88" i="1" s="1"/>
  <c r="Y46" i="1"/>
  <c r="W47" i="1"/>
  <c r="I51" i="1"/>
  <c r="S74" i="1"/>
  <c r="AA74" i="1" s="1"/>
  <c r="F49" i="1" l="1"/>
  <c r="J50" i="1"/>
  <c r="K50" i="1" s="1"/>
  <c r="E49" i="1"/>
  <c r="U1184" i="1"/>
  <c r="G47" i="1"/>
  <c r="D48" i="1"/>
  <c r="L48" i="1" s="1"/>
  <c r="T48" i="1" s="1"/>
  <c r="H1185" i="1"/>
  <c r="AA1184" i="1"/>
  <c r="R1184" i="1"/>
  <c r="S1184" i="1" s="1"/>
  <c r="A1186" i="1"/>
  <c r="Q1185" i="1"/>
  <c r="AC1185" i="1"/>
  <c r="AB1185" i="1"/>
  <c r="V2355" i="1"/>
  <c r="AJ89" i="1"/>
  <c r="AG89" i="1" s="1"/>
  <c r="AI89" i="1"/>
  <c r="AL89" i="1" s="1"/>
  <c r="AL88" i="1"/>
  <c r="Y47" i="1"/>
  <c r="W48" i="1"/>
  <c r="N45" i="1"/>
  <c r="I52" i="1"/>
  <c r="S46" i="1"/>
  <c r="F50" i="1" l="1"/>
  <c r="J51" i="1"/>
  <c r="K51" i="1" s="1"/>
  <c r="E50" i="1"/>
  <c r="G48" i="1"/>
  <c r="D49" i="1"/>
  <c r="G49" i="1" s="1"/>
  <c r="U1185" i="1"/>
  <c r="AC1186" i="1"/>
  <c r="R1185" i="1"/>
  <c r="S1185" i="1" s="1"/>
  <c r="AA1185" i="1"/>
  <c r="A1187" i="1"/>
  <c r="Q1186" i="1"/>
  <c r="AB1186" i="1"/>
  <c r="H1186" i="1"/>
  <c r="V2356" i="1"/>
  <c r="AI90" i="1"/>
  <c r="AJ90" i="1"/>
  <c r="AG90" i="1" s="1"/>
  <c r="Y48" i="1"/>
  <c r="W49" i="1"/>
  <c r="N46" i="1"/>
  <c r="O45" i="1"/>
  <c r="P45" i="1" s="1"/>
  <c r="Z45" i="1" s="1"/>
  <c r="B45" i="1" s="1"/>
  <c r="I53" i="1"/>
  <c r="AA46" i="1"/>
  <c r="F51" i="1" l="1"/>
  <c r="E51" i="1"/>
  <c r="J52" i="1"/>
  <c r="K52" i="1" s="1"/>
  <c r="E52" i="1" s="1"/>
  <c r="L49" i="1"/>
  <c r="T49" i="1" s="1"/>
  <c r="D50" i="1"/>
  <c r="U1186" i="1"/>
  <c r="AB1187" i="1"/>
  <c r="H1187" i="1"/>
  <c r="R1186" i="1"/>
  <c r="S1186" i="1" s="1"/>
  <c r="AA1186" i="1"/>
  <c r="A1188" i="1"/>
  <c r="Q1187" i="1"/>
  <c r="AC1187" i="1"/>
  <c r="V2357" i="1"/>
  <c r="AL90" i="1"/>
  <c r="AJ91" i="1"/>
  <c r="AG91" i="1" s="1"/>
  <c r="AI91" i="1"/>
  <c r="Y49" i="1"/>
  <c r="W50" i="1"/>
  <c r="O46" i="1"/>
  <c r="P46" i="1" s="1"/>
  <c r="Z46" i="1" s="1"/>
  <c r="B46" i="1" s="1"/>
  <c r="N47" i="1"/>
  <c r="I54" i="1"/>
  <c r="S226" i="1"/>
  <c r="F52" i="1" l="1"/>
  <c r="D51" i="1"/>
  <c r="D52" i="1" s="1"/>
  <c r="L52" i="1" s="1"/>
  <c r="T52" i="1" s="1"/>
  <c r="J53" i="1"/>
  <c r="K53" i="1" s="1"/>
  <c r="E53" i="1" s="1"/>
  <c r="L50" i="1"/>
  <c r="T50" i="1" s="1"/>
  <c r="G50" i="1"/>
  <c r="U1187" i="1"/>
  <c r="AC1188" i="1"/>
  <c r="A1189" i="1"/>
  <c r="Q1188" i="1"/>
  <c r="AA1187" i="1"/>
  <c r="R1187" i="1"/>
  <c r="S1187" i="1" s="1"/>
  <c r="AB1188" i="1"/>
  <c r="H1188" i="1"/>
  <c r="V2358" i="1"/>
  <c r="AL91" i="1"/>
  <c r="AJ92" i="1"/>
  <c r="AG92" i="1" s="1"/>
  <c r="AI92" i="1"/>
  <c r="Y50" i="1"/>
  <c r="W51" i="1"/>
  <c r="N48" i="1"/>
  <c r="O47" i="1"/>
  <c r="I55" i="1"/>
  <c r="AA226" i="1"/>
  <c r="AL92" i="1" l="1"/>
  <c r="F53" i="1"/>
  <c r="J54" i="1"/>
  <c r="K54" i="1" s="1"/>
  <c r="E54" i="1" s="1"/>
  <c r="G51" i="1"/>
  <c r="L51" i="1"/>
  <c r="T51" i="1" s="1"/>
  <c r="U1188" i="1"/>
  <c r="P47" i="1"/>
  <c r="Z47" i="1" s="1"/>
  <c r="B47" i="1" s="1"/>
  <c r="H1189" i="1"/>
  <c r="AB1189" i="1"/>
  <c r="R1188" i="1"/>
  <c r="S1188" i="1" s="1"/>
  <c r="AA1188" i="1"/>
  <c r="Q1189" i="1"/>
  <c r="A1190" i="1"/>
  <c r="AC1189" i="1"/>
  <c r="V2359" i="1"/>
  <c r="AJ93" i="1"/>
  <c r="AG93" i="1" s="1"/>
  <c r="AI93" i="1"/>
  <c r="Y51" i="1"/>
  <c r="W52" i="1"/>
  <c r="N49" i="1"/>
  <c r="O48" i="1"/>
  <c r="P48" i="1" s="1"/>
  <c r="Z48" i="1" s="1"/>
  <c r="B48" i="1" s="1"/>
  <c r="D53" i="1"/>
  <c r="L53" i="1" s="1"/>
  <c r="T53" i="1" s="1"/>
  <c r="G52" i="1"/>
  <c r="I56" i="1"/>
  <c r="J55" i="1" l="1"/>
  <c r="K55" i="1" s="1"/>
  <c r="E55" i="1" s="1"/>
  <c r="F54" i="1"/>
  <c r="AB1190" i="1"/>
  <c r="U1189" i="1"/>
  <c r="AC1190" i="1"/>
  <c r="AL93" i="1"/>
  <c r="Q1190" i="1"/>
  <c r="A1191" i="1"/>
  <c r="R1189" i="1"/>
  <c r="S1189" i="1" s="1"/>
  <c r="AA1189" i="1"/>
  <c r="H1190" i="1"/>
  <c r="V2360" i="1"/>
  <c r="AJ94" i="1"/>
  <c r="AG94" i="1" s="1"/>
  <c r="AI94" i="1"/>
  <c r="Y52" i="1"/>
  <c r="W53" i="1"/>
  <c r="N50" i="1"/>
  <c r="O49" i="1"/>
  <c r="P49" i="1" s="1"/>
  <c r="Z49" i="1" s="1"/>
  <c r="B49" i="1" s="1"/>
  <c r="D54" i="1"/>
  <c r="I57" i="1"/>
  <c r="G53" i="1"/>
  <c r="J56" i="1" l="1"/>
  <c r="K56" i="1" s="1"/>
  <c r="E56" i="1" s="1"/>
  <c r="F55" i="1"/>
  <c r="AB1191" i="1"/>
  <c r="U1190" i="1"/>
  <c r="H1191" i="1"/>
  <c r="AL94" i="1"/>
  <c r="Q1191" i="1"/>
  <c r="A1192" i="1"/>
  <c r="AA1190" i="1"/>
  <c r="R1190" i="1"/>
  <c r="S1190" i="1" s="1"/>
  <c r="AC1191" i="1"/>
  <c r="V2361" i="1"/>
  <c r="AJ95" i="1"/>
  <c r="AI95" i="1"/>
  <c r="AG95" i="1"/>
  <c r="Y53" i="1"/>
  <c r="W54" i="1"/>
  <c r="N51" i="1"/>
  <c r="O50" i="1"/>
  <c r="P50" i="1" s="1"/>
  <c r="Z50" i="1" s="1"/>
  <c r="B50" i="1" s="1"/>
  <c r="L54" i="1"/>
  <c r="T54" i="1" s="1"/>
  <c r="D55" i="1"/>
  <c r="I58" i="1"/>
  <c r="G54" i="1"/>
  <c r="AL95" i="1" l="1"/>
  <c r="F56" i="1"/>
  <c r="J57" i="1"/>
  <c r="K57" i="1" s="1"/>
  <c r="F57" i="1" s="1"/>
  <c r="U1191" i="1"/>
  <c r="AC1192" i="1"/>
  <c r="AJ96" i="1"/>
  <c r="AG96" i="1" s="1"/>
  <c r="AI96" i="1"/>
  <c r="A1193" i="1"/>
  <c r="Q1192" i="1"/>
  <c r="R1191" i="1"/>
  <c r="S1191" i="1" s="1"/>
  <c r="AA1191" i="1"/>
  <c r="H1192" i="1"/>
  <c r="AB1192" i="1"/>
  <c r="V2362" i="1"/>
  <c r="Y54" i="1"/>
  <c r="W55" i="1"/>
  <c r="N52" i="1"/>
  <c r="O51" i="1"/>
  <c r="P51" i="1" s="1"/>
  <c r="Z51" i="1" s="1"/>
  <c r="B51" i="1" s="1"/>
  <c r="L55" i="1"/>
  <c r="T55" i="1" s="1"/>
  <c r="D56" i="1"/>
  <c r="G55" i="1"/>
  <c r="I59" i="1"/>
  <c r="J58" i="1"/>
  <c r="K58" i="1" s="1"/>
  <c r="E57" i="1" l="1"/>
  <c r="E58" i="1" s="1"/>
  <c r="AL96" i="1"/>
  <c r="F58" i="1"/>
  <c r="U1192" i="1"/>
  <c r="AB1193" i="1"/>
  <c r="H1193" i="1"/>
  <c r="AJ97" i="1"/>
  <c r="AG97" i="1" s="1"/>
  <c r="AI97" i="1"/>
  <c r="AL97" i="1" s="1"/>
  <c r="R1192" i="1"/>
  <c r="S1192" i="1" s="1"/>
  <c r="AA1192" i="1"/>
  <c r="A1194" i="1"/>
  <c r="Q1193" i="1"/>
  <c r="AC1193" i="1"/>
  <c r="V2363" i="1"/>
  <c r="Y55" i="1"/>
  <c r="W56" i="1"/>
  <c r="N53" i="1"/>
  <c r="O52" i="1"/>
  <c r="P52" i="1" s="1"/>
  <c r="Z52" i="1" s="1"/>
  <c r="B52" i="1" s="1"/>
  <c r="L56" i="1"/>
  <c r="T56" i="1" s="1"/>
  <c r="G56" i="1"/>
  <c r="J59" i="1"/>
  <c r="K59" i="1" s="1"/>
  <c r="I60" i="1"/>
  <c r="E59" i="1" l="1"/>
  <c r="D57" i="1"/>
  <c r="F59" i="1"/>
  <c r="U1193" i="1"/>
  <c r="AJ98" i="1"/>
  <c r="AG98" i="1" s="1"/>
  <c r="AI98" i="1"/>
  <c r="AL98" i="1" s="1"/>
  <c r="AC1194" i="1"/>
  <c r="Q1194" i="1"/>
  <c r="A1195" i="1"/>
  <c r="R1193" i="1"/>
  <c r="S1193" i="1" s="1"/>
  <c r="AA1193" i="1"/>
  <c r="H1194" i="1"/>
  <c r="AB1194" i="1"/>
  <c r="V2364" i="1"/>
  <c r="Y56" i="1"/>
  <c r="W57" i="1"/>
  <c r="D58" i="1"/>
  <c r="L58" i="1" s="1"/>
  <c r="T58" i="1" s="1"/>
  <c r="N54" i="1"/>
  <c r="O53" i="1"/>
  <c r="P53" i="1" s="1"/>
  <c r="Z53" i="1" s="1"/>
  <c r="B53" i="1" s="1"/>
  <c r="L57" i="1"/>
  <c r="T57" i="1" s="1"/>
  <c r="G57" i="1"/>
  <c r="I61" i="1"/>
  <c r="J60" i="1"/>
  <c r="K60" i="1" s="1"/>
  <c r="E60" i="1" s="1"/>
  <c r="F60" i="1" l="1"/>
  <c r="U1194" i="1"/>
  <c r="AB1195" i="1"/>
  <c r="H1195" i="1"/>
  <c r="AJ99" i="1"/>
  <c r="AG99" i="1" s="1"/>
  <c r="AI99" i="1"/>
  <c r="AL99" i="1" s="1"/>
  <c r="A1196" i="1"/>
  <c r="Q1195" i="1"/>
  <c r="R1194" i="1"/>
  <c r="S1194" i="1" s="1"/>
  <c r="AA1194" i="1"/>
  <c r="AC1195" i="1"/>
  <c r="V2365" i="1"/>
  <c r="Y57" i="1"/>
  <c r="W58" i="1"/>
  <c r="N55" i="1"/>
  <c r="O54" i="1"/>
  <c r="P54" i="1" s="1"/>
  <c r="Z54" i="1" s="1"/>
  <c r="B54" i="1" s="1"/>
  <c r="D59" i="1"/>
  <c r="L59" i="1" s="1"/>
  <c r="T59" i="1" s="1"/>
  <c r="J61" i="1"/>
  <c r="K61" i="1" s="1"/>
  <c r="E61" i="1" s="1"/>
  <c r="I62" i="1"/>
  <c r="G58" i="1"/>
  <c r="F61" i="1" l="1"/>
  <c r="U1195" i="1"/>
  <c r="AJ100" i="1"/>
  <c r="AG100" i="1" s="1"/>
  <c r="AI100" i="1"/>
  <c r="AC1196" i="1"/>
  <c r="AA1195" i="1"/>
  <c r="R1195" i="1"/>
  <c r="S1195" i="1" s="1"/>
  <c r="A1197" i="1"/>
  <c r="Q1196" i="1"/>
  <c r="H1196" i="1"/>
  <c r="AB1196" i="1"/>
  <c r="V2366" i="1"/>
  <c r="Y58" i="1"/>
  <c r="W59" i="1"/>
  <c r="N56" i="1"/>
  <c r="O55" i="1"/>
  <c r="P55" i="1" s="1"/>
  <c r="Z55" i="1" s="1"/>
  <c r="B55" i="1" s="1"/>
  <c r="D60" i="1"/>
  <c r="L60" i="1" s="1"/>
  <c r="T60" i="1" s="1"/>
  <c r="G59" i="1"/>
  <c r="J62" i="1"/>
  <c r="K62" i="1" s="1"/>
  <c r="E62" i="1" s="1"/>
  <c r="I63" i="1"/>
  <c r="AL100" i="1" l="1"/>
  <c r="F62" i="1"/>
  <c r="U1196" i="1"/>
  <c r="AJ101" i="1"/>
  <c r="AG101" i="1" s="1"/>
  <c r="AI101" i="1"/>
  <c r="AL101" i="1" s="1"/>
  <c r="AB1197" i="1"/>
  <c r="A1198" i="1"/>
  <c r="Q1197" i="1"/>
  <c r="R1196" i="1"/>
  <c r="S1196" i="1" s="1"/>
  <c r="AA1196" i="1"/>
  <c r="H1197" i="1"/>
  <c r="AC1197" i="1"/>
  <c r="V2367" i="1"/>
  <c r="Y59" i="1"/>
  <c r="W60" i="1"/>
  <c r="N57" i="1"/>
  <c r="O56" i="1"/>
  <c r="P56" i="1" s="1"/>
  <c r="Z56" i="1" s="1"/>
  <c r="B56" i="1" s="1"/>
  <c r="D61" i="1"/>
  <c r="G60" i="1"/>
  <c r="I64" i="1"/>
  <c r="J63" i="1"/>
  <c r="K63" i="1" s="1"/>
  <c r="E63" i="1" s="1"/>
  <c r="F63" i="1" l="1"/>
  <c r="U1197" i="1"/>
  <c r="AC1198" i="1"/>
  <c r="H1198" i="1"/>
  <c r="AJ102" i="1"/>
  <c r="AG102" i="1" s="1"/>
  <c r="AI102" i="1"/>
  <c r="AL102" i="1" s="1"/>
  <c r="R1197" i="1"/>
  <c r="S1197" i="1" s="1"/>
  <c r="AA1197" i="1"/>
  <c r="A1199" i="1"/>
  <c r="Q1198" i="1"/>
  <c r="AB1198" i="1"/>
  <c r="V2368" i="1"/>
  <c r="Y60" i="1"/>
  <c r="W61" i="1"/>
  <c r="N58" i="1"/>
  <c r="O57" i="1"/>
  <c r="P57" i="1" s="1"/>
  <c r="Z57" i="1" s="1"/>
  <c r="B57" i="1" s="1"/>
  <c r="L61" i="1"/>
  <c r="T61" i="1" s="1"/>
  <c r="D62" i="1"/>
  <c r="G61" i="1"/>
  <c r="I65" i="1"/>
  <c r="J64" i="1"/>
  <c r="K64" i="1" s="1"/>
  <c r="E64" i="1" s="1"/>
  <c r="F64" i="1" l="1"/>
  <c r="U1198" i="1"/>
  <c r="AJ103" i="1"/>
  <c r="AG103" i="1" s="1"/>
  <c r="AI103" i="1"/>
  <c r="AL103" i="1" s="1"/>
  <c r="AB1199" i="1"/>
  <c r="AA1198" i="1"/>
  <c r="R1198" i="1"/>
  <c r="S1198" i="1" s="1"/>
  <c r="Q1199" i="1"/>
  <c r="A1200" i="1"/>
  <c r="H1199" i="1"/>
  <c r="AC1199" i="1"/>
  <c r="V2369" i="1"/>
  <c r="Y61" i="1"/>
  <c r="W62" i="1"/>
  <c r="N59" i="1"/>
  <c r="O58" i="1"/>
  <c r="P58" i="1" s="1"/>
  <c r="Z58" i="1" s="1"/>
  <c r="B58" i="1" s="1"/>
  <c r="L62" i="1"/>
  <c r="T62" i="1" s="1"/>
  <c r="D63" i="1"/>
  <c r="L63" i="1" s="1"/>
  <c r="T63" i="1" s="1"/>
  <c r="I66" i="1"/>
  <c r="J65" i="1"/>
  <c r="K65" i="1" s="1"/>
  <c r="E65" i="1" s="1"/>
  <c r="G62" i="1"/>
  <c r="F65" i="1" l="1"/>
  <c r="AJ104" i="1"/>
  <c r="AG104" i="1" s="1"/>
  <c r="AI104" i="1"/>
  <c r="A1201" i="1"/>
  <c r="Q1200" i="1"/>
  <c r="W1200" i="1"/>
  <c r="Y1200" i="1" s="1"/>
  <c r="AC1200" i="1"/>
  <c r="AB1200" i="1"/>
  <c r="H1200" i="1"/>
  <c r="R1199" i="1"/>
  <c r="V2370" i="1"/>
  <c r="Y62" i="1"/>
  <c r="W63" i="1"/>
  <c r="N60" i="1"/>
  <c r="O59" i="1"/>
  <c r="P59" i="1" s="1"/>
  <c r="Z59" i="1" s="1"/>
  <c r="B59" i="1" s="1"/>
  <c r="D64" i="1"/>
  <c r="L64" i="1" s="1"/>
  <c r="T64" i="1" s="1"/>
  <c r="J66" i="1"/>
  <c r="K66" i="1" s="1"/>
  <c r="E66" i="1" s="1"/>
  <c r="I67" i="1"/>
  <c r="G63" i="1"/>
  <c r="AL104" i="1" l="1"/>
  <c r="F66" i="1"/>
  <c r="U1200" i="1"/>
  <c r="AJ105" i="1"/>
  <c r="AG105" i="1" s="1"/>
  <c r="AI105" i="1"/>
  <c r="AL105" i="1" s="1"/>
  <c r="AC1201" i="1"/>
  <c r="AA1200" i="1"/>
  <c r="AB1201" i="1"/>
  <c r="H1201" i="1"/>
  <c r="R1200" i="1"/>
  <c r="S1200" i="1" s="1"/>
  <c r="A1202" i="1"/>
  <c r="Q1201" i="1"/>
  <c r="V2371" i="1"/>
  <c r="Y63" i="1"/>
  <c r="W64" i="1"/>
  <c r="N61" i="1"/>
  <c r="O60" i="1"/>
  <c r="P60" i="1" s="1"/>
  <c r="Z60" i="1" s="1"/>
  <c r="B60" i="1" s="1"/>
  <c r="D65" i="1"/>
  <c r="L65" i="1" s="1"/>
  <c r="T65" i="1" s="1"/>
  <c r="G64" i="1"/>
  <c r="I68" i="1"/>
  <c r="J67" i="1"/>
  <c r="K67" i="1" s="1"/>
  <c r="E67" i="1" s="1"/>
  <c r="F67" i="1" l="1"/>
  <c r="U1201" i="1"/>
  <c r="AJ106" i="1"/>
  <c r="AG106" i="1" s="1"/>
  <c r="AI106" i="1"/>
  <c r="AB1202" i="1"/>
  <c r="H1202" i="1"/>
  <c r="AC1202" i="1"/>
  <c r="R1201" i="1"/>
  <c r="S1201" i="1" s="1"/>
  <c r="AA1201" i="1"/>
  <c r="Q1202" i="1"/>
  <c r="A1203" i="1"/>
  <c r="V2372" i="1"/>
  <c r="Y64" i="1"/>
  <c r="W65" i="1"/>
  <c r="N62" i="1"/>
  <c r="O61" i="1"/>
  <c r="P61" i="1" s="1"/>
  <c r="Z61" i="1" s="1"/>
  <c r="B61" i="1" s="1"/>
  <c r="D66" i="1"/>
  <c r="L66" i="1" s="1"/>
  <c r="T66" i="1" s="1"/>
  <c r="G65" i="1"/>
  <c r="J68" i="1"/>
  <c r="K68" i="1" s="1"/>
  <c r="E68" i="1" s="1"/>
  <c r="I69" i="1"/>
  <c r="AL106" i="1" l="1"/>
  <c r="F68" i="1"/>
  <c r="U1202" i="1"/>
  <c r="AJ107" i="1"/>
  <c r="AG107" i="1"/>
  <c r="AI107" i="1"/>
  <c r="AL107" i="1" s="1"/>
  <c r="A1204" i="1"/>
  <c r="Q1203" i="1"/>
  <c r="AA1202" i="1"/>
  <c r="AC1203" i="1"/>
  <c r="AB1203" i="1"/>
  <c r="H1203" i="1"/>
  <c r="R1202" i="1"/>
  <c r="S1202" i="1" s="1"/>
  <c r="V2373" i="1"/>
  <c r="Y65" i="1"/>
  <c r="W66" i="1"/>
  <c r="N63" i="1"/>
  <c r="O62" i="1"/>
  <c r="P62" i="1" s="1"/>
  <c r="Z62" i="1" s="1"/>
  <c r="B62" i="1" s="1"/>
  <c r="D67" i="1"/>
  <c r="G66" i="1"/>
  <c r="I70" i="1"/>
  <c r="J69" i="1"/>
  <c r="K69" i="1" s="1"/>
  <c r="E69" i="1" s="1"/>
  <c r="F69" i="1" l="1"/>
  <c r="U1203" i="1"/>
  <c r="AJ108" i="1"/>
  <c r="AG108" i="1"/>
  <c r="AI108" i="1"/>
  <c r="AL108" i="1" s="1"/>
  <c r="R1203" i="1"/>
  <c r="S1203" i="1" s="1"/>
  <c r="AB1204" i="1"/>
  <c r="AC1204" i="1"/>
  <c r="AA1203" i="1"/>
  <c r="H1204" i="1"/>
  <c r="Q1204" i="1"/>
  <c r="A1205" i="1"/>
  <c r="V2374" i="1"/>
  <c r="Y66" i="1"/>
  <c r="W67" i="1"/>
  <c r="N64" i="1"/>
  <c r="O63" i="1"/>
  <c r="P63" i="1" s="1"/>
  <c r="Z63" i="1" s="1"/>
  <c r="B63" i="1" s="1"/>
  <c r="L67" i="1"/>
  <c r="T67" i="1" s="1"/>
  <c r="D68" i="1"/>
  <c r="G67" i="1"/>
  <c r="I71" i="1"/>
  <c r="J70" i="1"/>
  <c r="K70" i="1" s="1"/>
  <c r="E70" i="1" s="1"/>
  <c r="F70" i="1" l="1"/>
  <c r="U1204" i="1"/>
  <c r="AJ109" i="1"/>
  <c r="AG109" i="1" s="1"/>
  <c r="AI109" i="1"/>
  <c r="AL109" i="1" s="1"/>
  <c r="A1206" i="1"/>
  <c r="Q1205" i="1"/>
  <c r="H1205" i="1"/>
  <c r="AA1204" i="1"/>
  <c r="AC1205" i="1"/>
  <c r="AB1205" i="1"/>
  <c r="R1204" i="1"/>
  <c r="S1204" i="1" s="1"/>
  <c r="V2375" i="1"/>
  <c r="Y67" i="1"/>
  <c r="W68" i="1"/>
  <c r="N65" i="1"/>
  <c r="O64" i="1"/>
  <c r="P64" i="1" s="1"/>
  <c r="Z64" i="1" s="1"/>
  <c r="B64" i="1" s="1"/>
  <c r="L68" i="1"/>
  <c r="T68" i="1" s="1"/>
  <c r="D69" i="1"/>
  <c r="L69" i="1" s="1"/>
  <c r="T69" i="1" s="1"/>
  <c r="G68" i="1"/>
  <c r="J71" i="1"/>
  <c r="K71" i="1" s="1"/>
  <c r="E71" i="1" s="1"/>
  <c r="I72" i="1"/>
  <c r="F71" i="1" l="1"/>
  <c r="U1205" i="1"/>
  <c r="AJ110" i="1"/>
  <c r="AG110" i="1" s="1"/>
  <c r="AI110" i="1"/>
  <c r="AL110" i="1" s="1"/>
  <c r="AB1206" i="1"/>
  <c r="H1206" i="1"/>
  <c r="R1205" i="1"/>
  <c r="S1205" i="1" s="1"/>
  <c r="AA1205" i="1"/>
  <c r="AC1206" i="1"/>
  <c r="Q1206" i="1"/>
  <c r="A1207" i="1"/>
  <c r="V2376" i="1"/>
  <c r="Y68" i="1"/>
  <c r="W69" i="1"/>
  <c r="N66" i="1"/>
  <c r="O65" i="1"/>
  <c r="P65" i="1" s="1"/>
  <c r="Z65" i="1" s="1"/>
  <c r="B65" i="1" s="1"/>
  <c r="D70" i="1"/>
  <c r="L70" i="1" s="1"/>
  <c r="T70" i="1" s="1"/>
  <c r="G69" i="1"/>
  <c r="J72" i="1"/>
  <c r="K72" i="1" s="1"/>
  <c r="E72" i="1" s="1"/>
  <c r="I73" i="1"/>
  <c r="S69" i="1"/>
  <c r="F72" i="1" l="1"/>
  <c r="U1206" i="1"/>
  <c r="AJ111" i="1"/>
  <c r="AG111" i="1" s="1"/>
  <c r="AI111" i="1"/>
  <c r="Q1207" i="1"/>
  <c r="A1208" i="1"/>
  <c r="AB1207" i="1"/>
  <c r="AC1207" i="1"/>
  <c r="H1207" i="1"/>
  <c r="R1206" i="1"/>
  <c r="S1206" i="1" s="1"/>
  <c r="AA1206" i="1"/>
  <c r="V2377" i="1"/>
  <c r="Y69" i="1"/>
  <c r="W70" i="1"/>
  <c r="N67" i="1"/>
  <c r="O66" i="1"/>
  <c r="P66" i="1" s="1"/>
  <c r="Z66" i="1" s="1"/>
  <c r="B66" i="1" s="1"/>
  <c r="AA68" i="1"/>
  <c r="D71" i="1"/>
  <c r="L71" i="1" s="1"/>
  <c r="T71" i="1" s="1"/>
  <c r="G70" i="1"/>
  <c r="I74" i="1"/>
  <c r="J73" i="1"/>
  <c r="K73" i="1" s="1"/>
  <c r="AL111" i="1" l="1"/>
  <c r="E73" i="1"/>
  <c r="F73" i="1"/>
  <c r="U1207" i="1"/>
  <c r="AJ112" i="1"/>
  <c r="AG112" i="1" s="1"/>
  <c r="AI112" i="1"/>
  <c r="Q1208" i="1"/>
  <c r="A1209" i="1"/>
  <c r="AC1208" i="1"/>
  <c r="AA1207" i="1"/>
  <c r="H1208" i="1"/>
  <c r="AB1208" i="1"/>
  <c r="R1207" i="1"/>
  <c r="S1207" i="1" s="1"/>
  <c r="V2378" i="1"/>
  <c r="Y70" i="1"/>
  <c r="W71" i="1"/>
  <c r="N68" i="1"/>
  <c r="O67" i="1"/>
  <c r="P67" i="1" s="1"/>
  <c r="Z67" i="1" s="1"/>
  <c r="B67" i="1" s="1"/>
  <c r="W73" i="1"/>
  <c r="Y73" i="1" s="1"/>
  <c r="D72" i="1"/>
  <c r="G72" i="1" s="1"/>
  <c r="G71" i="1"/>
  <c r="J74" i="1"/>
  <c r="K74" i="1" s="1"/>
  <c r="E74" i="1" s="1"/>
  <c r="I75" i="1"/>
  <c r="F74" i="1" l="1"/>
  <c r="U1208" i="1"/>
  <c r="AL112" i="1"/>
  <c r="AJ113" i="1"/>
  <c r="AG113" i="1" s="1"/>
  <c r="AI113" i="1"/>
  <c r="A1210" i="1"/>
  <c r="Q1209" i="1"/>
  <c r="R1208" i="1"/>
  <c r="S1208" i="1" s="1"/>
  <c r="AA1208" i="1"/>
  <c r="AC1209" i="1"/>
  <c r="AB1209" i="1"/>
  <c r="H1209" i="1"/>
  <c r="V2379" i="1"/>
  <c r="W74" i="1"/>
  <c r="Y74" i="1" s="1"/>
  <c r="Y71" i="1"/>
  <c r="W72" i="1"/>
  <c r="Y72" i="1" s="1"/>
  <c r="O68" i="1"/>
  <c r="P68" i="1" s="1"/>
  <c r="N69" i="1"/>
  <c r="D73" i="1"/>
  <c r="L73" i="1" s="1"/>
  <c r="T73" i="1" s="1"/>
  <c r="L72" i="1"/>
  <c r="T72" i="1" s="1"/>
  <c r="AA69" i="1"/>
  <c r="I76" i="1"/>
  <c r="J75" i="1"/>
  <c r="K75" i="1" s="1"/>
  <c r="AL113" i="1" l="1"/>
  <c r="F75" i="1"/>
  <c r="W75" i="1"/>
  <c r="Y75" i="1" s="1"/>
  <c r="U1209" i="1"/>
  <c r="E75" i="1"/>
  <c r="AJ114" i="1"/>
  <c r="AG114" i="1" s="1"/>
  <c r="AI114" i="1"/>
  <c r="AL114" i="1" s="1"/>
  <c r="H1210" i="1"/>
  <c r="AA1209" i="1"/>
  <c r="AC1210" i="1"/>
  <c r="AB1210" i="1"/>
  <c r="R1209" i="1"/>
  <c r="S1209" i="1" s="1"/>
  <c r="Q1210" i="1"/>
  <c r="A1211" i="1"/>
  <c r="V2380" i="1"/>
  <c r="O69" i="1"/>
  <c r="P69" i="1" s="1"/>
  <c r="N70" i="1"/>
  <c r="Z68" i="1"/>
  <c r="B68" i="1" s="1"/>
  <c r="G73" i="1"/>
  <c r="D74" i="1"/>
  <c r="I77" i="1"/>
  <c r="J76" i="1"/>
  <c r="K76" i="1" s="1"/>
  <c r="F76" i="1" l="1"/>
  <c r="W76" i="1"/>
  <c r="Y76" i="1" s="1"/>
  <c r="U1210" i="1"/>
  <c r="E76" i="1"/>
  <c r="AJ115" i="1"/>
  <c r="AG115" i="1" s="1"/>
  <c r="AI115" i="1"/>
  <c r="AL115" i="1" s="1"/>
  <c r="A1212" i="1"/>
  <c r="Q1211" i="1"/>
  <c r="AC1211" i="1"/>
  <c r="AB1211" i="1"/>
  <c r="H1211" i="1"/>
  <c r="AA1210" i="1"/>
  <c r="R1210" i="1"/>
  <c r="S1210" i="1" s="1"/>
  <c r="V2381" i="1"/>
  <c r="O70" i="1"/>
  <c r="P70" i="1" s="1"/>
  <c r="Z70" i="1" s="1"/>
  <c r="B70" i="1" s="1"/>
  <c r="N71" i="1"/>
  <c r="Z69" i="1"/>
  <c r="B69" i="1" s="1"/>
  <c r="D75" i="1"/>
  <c r="L75" i="1" s="1"/>
  <c r="T75" i="1" s="1"/>
  <c r="L74" i="1"/>
  <c r="T74" i="1" s="1"/>
  <c r="G74" i="1"/>
  <c r="J77" i="1"/>
  <c r="K77" i="1" s="1"/>
  <c r="I78" i="1"/>
  <c r="F77" i="1" l="1"/>
  <c r="W77" i="1"/>
  <c r="Y77" i="1" s="1"/>
  <c r="U1211" i="1"/>
  <c r="E77" i="1"/>
  <c r="AJ116" i="1"/>
  <c r="AG116" i="1" s="1"/>
  <c r="AI116" i="1"/>
  <c r="AA1211" i="1"/>
  <c r="AC1212" i="1"/>
  <c r="AB1212" i="1"/>
  <c r="H1212" i="1"/>
  <c r="R1211" i="1"/>
  <c r="S1211" i="1" s="1"/>
  <c r="A1213" i="1"/>
  <c r="Q1212" i="1"/>
  <c r="V2382" i="1"/>
  <c r="N72" i="1"/>
  <c r="O71" i="1"/>
  <c r="P71" i="1" s="1"/>
  <c r="Z71" i="1" s="1"/>
  <c r="B71" i="1" s="1"/>
  <c r="G75" i="1"/>
  <c r="D76" i="1"/>
  <c r="L76" i="1" s="1"/>
  <c r="T76" i="1" s="1"/>
  <c r="J78" i="1"/>
  <c r="K78" i="1" s="1"/>
  <c r="W78" i="1" s="1"/>
  <c r="I79" i="1"/>
  <c r="S102" i="1"/>
  <c r="AL116" i="1" l="1"/>
  <c r="F78" i="1"/>
  <c r="U1212" i="1"/>
  <c r="E78" i="1"/>
  <c r="AJ117" i="1"/>
  <c r="AG117" i="1" s="1"/>
  <c r="AI117" i="1"/>
  <c r="H1213" i="1"/>
  <c r="R1212" i="1"/>
  <c r="S1212" i="1" s="1"/>
  <c r="AA1212" i="1"/>
  <c r="AC1213" i="1"/>
  <c r="AB1213" i="1"/>
  <c r="A1214" i="1"/>
  <c r="Q1213" i="1"/>
  <c r="V2383" i="1"/>
  <c r="O72" i="1"/>
  <c r="P72" i="1" s="1"/>
  <c r="N73" i="1"/>
  <c r="D77" i="1"/>
  <c r="L77" i="1" s="1"/>
  <c r="T77" i="1" s="1"/>
  <c r="G76" i="1"/>
  <c r="J79" i="1"/>
  <c r="K79" i="1" s="1"/>
  <c r="W79" i="1" s="1"/>
  <c r="I80" i="1"/>
  <c r="Y78" i="1"/>
  <c r="F79" i="1" l="1"/>
  <c r="S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U1213" i="1"/>
  <c r="AL117" i="1"/>
  <c r="E79" i="1"/>
  <c r="AJ118" i="1"/>
  <c r="AG118" i="1" s="1"/>
  <c r="AI118" i="1"/>
  <c r="AL118" i="1" s="1"/>
  <c r="AA1213" i="1"/>
  <c r="R1213" i="1"/>
  <c r="S1213" i="1" s="1"/>
  <c r="AB1214" i="1"/>
  <c r="AC1214" i="1"/>
  <c r="H1214" i="1"/>
  <c r="A1215" i="1"/>
  <c r="Q1214" i="1"/>
  <c r="V2384" i="1"/>
  <c r="N74" i="1"/>
  <c r="O73" i="1"/>
  <c r="Z72" i="1"/>
  <c r="AA77" i="1"/>
  <c r="D78" i="1"/>
  <c r="L78" i="1" s="1"/>
  <c r="T78" i="1" s="1"/>
  <c r="G77" i="1"/>
  <c r="I81" i="1"/>
  <c r="J80" i="1"/>
  <c r="K80" i="1" s="1"/>
  <c r="W80" i="1" s="1"/>
  <c r="Y79" i="1"/>
  <c r="F80" i="1" l="1"/>
  <c r="U72" i="1"/>
  <c r="P73" i="1"/>
  <c r="Z73" i="1" s="1"/>
  <c r="B73" i="1" s="1"/>
  <c r="AA72" i="1"/>
  <c r="U1214" i="1"/>
  <c r="E80" i="1"/>
  <c r="AJ119" i="1"/>
  <c r="AG119" i="1" s="1"/>
  <c r="AI119" i="1"/>
  <c r="AL119" i="1" s="1"/>
  <c r="AC1215" i="1"/>
  <c r="AB1215" i="1"/>
  <c r="R1214" i="1"/>
  <c r="S1214" i="1" s="1"/>
  <c r="H1215" i="1"/>
  <c r="AA1214" i="1"/>
  <c r="Q1215" i="1"/>
  <c r="A1216" i="1"/>
  <c r="V2385" i="1"/>
  <c r="B72" i="1"/>
  <c r="N75" i="1"/>
  <c r="O74" i="1"/>
  <c r="P74" i="1" s="1"/>
  <c r="Z74" i="1" s="1"/>
  <c r="B74" i="1" s="1"/>
  <c r="D79" i="1"/>
  <c r="L79" i="1" s="1"/>
  <c r="T79" i="1" s="1"/>
  <c r="G78" i="1"/>
  <c r="Y80" i="1"/>
  <c r="J81" i="1"/>
  <c r="K81" i="1" s="1"/>
  <c r="W81" i="1" s="1"/>
  <c r="I82" i="1"/>
  <c r="F81" i="1" l="1"/>
  <c r="U1215" i="1"/>
  <c r="E81" i="1"/>
  <c r="AJ120" i="1"/>
  <c r="AG120" i="1" s="1"/>
  <c r="AI120" i="1"/>
  <c r="A1217" i="1"/>
  <c r="Q1216" i="1"/>
  <c r="R1215" i="1"/>
  <c r="S1215" i="1" s="1"/>
  <c r="AC1216" i="1"/>
  <c r="H1216" i="1"/>
  <c r="AB1216" i="1"/>
  <c r="AA1215" i="1"/>
  <c r="V2386" i="1"/>
  <c r="N76" i="1"/>
  <c r="O75" i="1"/>
  <c r="P75" i="1" s="1"/>
  <c r="Z75" i="1" s="1"/>
  <c r="B75" i="1" s="1"/>
  <c r="D80" i="1"/>
  <c r="G80" i="1" s="1"/>
  <c r="G79" i="1"/>
  <c r="I83" i="1"/>
  <c r="J82" i="1"/>
  <c r="K82" i="1" s="1"/>
  <c r="W82" i="1" s="1"/>
  <c r="Y81" i="1"/>
  <c r="AL120" i="1" l="1"/>
  <c r="F82" i="1"/>
  <c r="U1216" i="1"/>
  <c r="E82" i="1"/>
  <c r="AA1216" i="1"/>
  <c r="AC1217" i="1"/>
  <c r="AB1217" i="1"/>
  <c r="H1217" i="1"/>
  <c r="R1216" i="1"/>
  <c r="S1216" i="1" s="1"/>
  <c r="A1218" i="1"/>
  <c r="Q1217" i="1"/>
  <c r="V2387" i="1"/>
  <c r="N77" i="1"/>
  <c r="O76" i="1"/>
  <c r="P76" i="1" s="1"/>
  <c r="Z76" i="1" s="1"/>
  <c r="B76" i="1" s="1"/>
  <c r="L80" i="1"/>
  <c r="T80" i="1" s="1"/>
  <c r="D81" i="1"/>
  <c r="S79" i="1"/>
  <c r="Y82" i="1"/>
  <c r="I84" i="1"/>
  <c r="J83" i="1"/>
  <c r="K83" i="1" s="1"/>
  <c r="W83" i="1" s="1"/>
  <c r="F83" i="1" l="1"/>
  <c r="U1217" i="1"/>
  <c r="E83" i="1"/>
  <c r="AC1218" i="1"/>
  <c r="AA1217" i="1"/>
  <c r="AB1218" i="1"/>
  <c r="H1218" i="1"/>
  <c r="R1217" i="1"/>
  <c r="S1217" i="1" s="1"/>
  <c r="A1219" i="1"/>
  <c r="Q1218" i="1"/>
  <c r="V2388" i="1"/>
  <c r="O77" i="1"/>
  <c r="P77" i="1" s="1"/>
  <c r="N78" i="1"/>
  <c r="D82" i="1"/>
  <c r="L82" i="1" s="1"/>
  <c r="T82" i="1" s="1"/>
  <c r="G81" i="1"/>
  <c r="L81" i="1"/>
  <c r="T81" i="1" s="1"/>
  <c r="AA79" i="1"/>
  <c r="I85" i="1"/>
  <c r="J84" i="1"/>
  <c r="K84" i="1" s="1"/>
  <c r="W84" i="1" s="1"/>
  <c r="Y83" i="1"/>
  <c r="F84" i="1" l="1"/>
  <c r="U1218" i="1"/>
  <c r="E84" i="1"/>
  <c r="AA1218" i="1"/>
  <c r="AC1219" i="1"/>
  <c r="H1219" i="1"/>
  <c r="R1218" i="1"/>
  <c r="S1218" i="1" s="1"/>
  <c r="AB1219" i="1"/>
  <c r="A1220" i="1"/>
  <c r="Q1219" i="1"/>
  <c r="V2389" i="1"/>
  <c r="N79" i="1"/>
  <c r="O78" i="1"/>
  <c r="P78" i="1" s="1"/>
  <c r="Z78" i="1" s="1"/>
  <c r="B78" i="1" s="1"/>
  <c r="Z77" i="1"/>
  <c r="B77" i="1" s="1"/>
  <c r="D83" i="1"/>
  <c r="L83" i="1" s="1"/>
  <c r="T83" i="1" s="1"/>
  <c r="G82" i="1"/>
  <c r="Y84" i="1"/>
  <c r="I86" i="1"/>
  <c r="J85" i="1"/>
  <c r="K85" i="1" s="1"/>
  <c r="W85" i="1" s="1"/>
  <c r="F85" i="1" l="1"/>
  <c r="U1219" i="1"/>
  <c r="E85" i="1"/>
  <c r="AC1220" i="1"/>
  <c r="R1219" i="1"/>
  <c r="S1219" i="1" s="1"/>
  <c r="AA1219" i="1"/>
  <c r="AB1220" i="1"/>
  <c r="H1220" i="1"/>
  <c r="A1221" i="1"/>
  <c r="Q1220" i="1"/>
  <c r="V2390" i="1"/>
  <c r="O79" i="1"/>
  <c r="P79" i="1" s="1"/>
  <c r="Z79" i="1" s="1"/>
  <c r="B79" i="1" s="1"/>
  <c r="N80" i="1"/>
  <c r="D84" i="1"/>
  <c r="L84" i="1" s="1"/>
  <c r="T84" i="1" s="1"/>
  <c r="G83" i="1"/>
  <c r="Y85" i="1"/>
  <c r="J86" i="1"/>
  <c r="K86" i="1" s="1"/>
  <c r="W86" i="1" s="1"/>
  <c r="I87" i="1"/>
  <c r="F86" i="1" l="1"/>
  <c r="U1220" i="1"/>
  <c r="E86" i="1"/>
  <c r="AB1221" i="1"/>
  <c r="R1220" i="1"/>
  <c r="S1220" i="1" s="1"/>
  <c r="AA1220" i="1"/>
  <c r="AC1221" i="1"/>
  <c r="H1221" i="1"/>
  <c r="Q1221" i="1"/>
  <c r="A1222" i="1"/>
  <c r="V2391" i="1"/>
  <c r="N81" i="1"/>
  <c r="O80" i="1"/>
  <c r="P80" i="1" s="1"/>
  <c r="Z80" i="1" s="1"/>
  <c r="B80" i="1" s="1"/>
  <c r="G84" i="1"/>
  <c r="D85" i="1"/>
  <c r="G85" i="1" s="1"/>
  <c r="J87" i="1"/>
  <c r="K87" i="1" s="1"/>
  <c r="W87" i="1" s="1"/>
  <c r="I88" i="1"/>
  <c r="Y86" i="1"/>
  <c r="S110" i="1"/>
  <c r="F87" i="1" l="1"/>
  <c r="U1221" i="1"/>
  <c r="E87" i="1"/>
  <c r="A1223" i="1"/>
  <c r="Q1222" i="1"/>
  <c r="H1222" i="1"/>
  <c r="R1221" i="1"/>
  <c r="S1221" i="1" s="1"/>
  <c r="AC1222" i="1"/>
  <c r="AB1222" i="1"/>
  <c r="AA1221" i="1"/>
  <c r="V2392" i="1"/>
  <c r="N82" i="1"/>
  <c r="O81" i="1"/>
  <c r="P81" i="1" s="1"/>
  <c r="Z81" i="1" s="1"/>
  <c r="B81" i="1" s="1"/>
  <c r="L85" i="1"/>
  <c r="T85" i="1" s="1"/>
  <c r="D86" i="1"/>
  <c r="L86" i="1" s="1"/>
  <c r="T86" i="1" s="1"/>
  <c r="J88" i="1"/>
  <c r="K88" i="1" s="1"/>
  <c r="W88" i="1" s="1"/>
  <c r="I89" i="1"/>
  <c r="Y87" i="1"/>
  <c r="F88" i="1" l="1"/>
  <c r="U1222" i="1"/>
  <c r="E88" i="1"/>
  <c r="AC1223" i="1"/>
  <c r="H1223" i="1"/>
  <c r="R1222" i="1"/>
  <c r="S1222" i="1" s="1"/>
  <c r="AA1222" i="1"/>
  <c r="AB1223" i="1"/>
  <c r="Q1223" i="1"/>
  <c r="A1224" i="1"/>
  <c r="V2393" i="1"/>
  <c r="N83" i="1"/>
  <c r="O82" i="1"/>
  <c r="P82" i="1" s="1"/>
  <c r="Z82" i="1" s="1"/>
  <c r="B82" i="1" s="1"/>
  <c r="G86" i="1"/>
  <c r="D87" i="1"/>
  <c r="L87" i="1" s="1"/>
  <c r="T87" i="1" s="1"/>
  <c r="J89" i="1"/>
  <c r="K89" i="1" s="1"/>
  <c r="W89" i="1" s="1"/>
  <c r="I90" i="1"/>
  <c r="Y88" i="1"/>
  <c r="F89" i="1" l="1"/>
  <c r="U1223" i="1"/>
  <c r="E89" i="1"/>
  <c r="A1225" i="1"/>
  <c r="Q1224" i="1"/>
  <c r="AC1224" i="1"/>
  <c r="AB1224" i="1"/>
  <c r="R1223" i="1"/>
  <c r="S1223" i="1" s="1"/>
  <c r="H1224" i="1"/>
  <c r="AA1223" i="1"/>
  <c r="V2394" i="1"/>
  <c r="N84" i="1"/>
  <c r="O83" i="1"/>
  <c r="P83" i="1" s="1"/>
  <c r="Z83" i="1" s="1"/>
  <c r="B83" i="1" s="1"/>
  <c r="D88" i="1"/>
  <c r="L88" i="1" s="1"/>
  <c r="T88" i="1" s="1"/>
  <c r="G87" i="1"/>
  <c r="J90" i="1"/>
  <c r="K90" i="1" s="1"/>
  <c r="W90" i="1" s="1"/>
  <c r="I91" i="1"/>
  <c r="Y89" i="1"/>
  <c r="F90" i="1" l="1"/>
  <c r="U1224" i="1"/>
  <c r="E90" i="1"/>
  <c r="H1225" i="1"/>
  <c r="R1224" i="1"/>
  <c r="S1224" i="1" s="1"/>
  <c r="AA1224" i="1"/>
  <c r="AC1225" i="1"/>
  <c r="AB1225" i="1"/>
  <c r="A1226" i="1"/>
  <c r="Q1225" i="1"/>
  <c r="V2395" i="1"/>
  <c r="N85" i="1"/>
  <c r="O84" i="1"/>
  <c r="P84" i="1" s="1"/>
  <c r="Z84" i="1" s="1"/>
  <c r="B84" i="1" s="1"/>
  <c r="D89" i="1"/>
  <c r="L89" i="1" s="1"/>
  <c r="T89" i="1" s="1"/>
  <c r="G88" i="1"/>
  <c r="J91" i="1"/>
  <c r="K91" i="1" s="1"/>
  <c r="W91" i="1" s="1"/>
  <c r="I92" i="1"/>
  <c r="Y90" i="1"/>
  <c r="F91" i="1" l="1"/>
  <c r="U1225" i="1"/>
  <c r="E91" i="1"/>
  <c r="H1226" i="1"/>
  <c r="R1225" i="1"/>
  <c r="S1225" i="1" s="1"/>
  <c r="AC1226" i="1"/>
  <c r="AB1226" i="1"/>
  <c r="AA1225" i="1"/>
  <c r="Q1226" i="1"/>
  <c r="A1227" i="1"/>
  <c r="V2396" i="1"/>
  <c r="N86" i="1"/>
  <c r="O85" i="1"/>
  <c r="P85" i="1" s="1"/>
  <c r="Z85" i="1" s="1"/>
  <c r="B85" i="1" s="1"/>
  <c r="D90" i="1"/>
  <c r="G89" i="1"/>
  <c r="Y91" i="1"/>
  <c r="J92" i="1"/>
  <c r="K92" i="1" s="1"/>
  <c r="W92" i="1" s="1"/>
  <c r="I93" i="1"/>
  <c r="F92" i="1" l="1"/>
  <c r="U1226" i="1"/>
  <c r="E92" i="1"/>
  <c r="Q1227" i="1"/>
  <c r="A1228" i="1"/>
  <c r="H1227" i="1"/>
  <c r="R1226" i="1"/>
  <c r="S1226" i="1" s="1"/>
  <c r="AB1227" i="1"/>
  <c r="AA1226" i="1"/>
  <c r="AC1227" i="1"/>
  <c r="V2397" i="1"/>
  <c r="N87" i="1"/>
  <c r="O86" i="1"/>
  <c r="P86" i="1" s="1"/>
  <c r="Z86" i="1" s="1"/>
  <c r="B86" i="1" s="1"/>
  <c r="D91" i="1"/>
  <c r="L91" i="1" s="1"/>
  <c r="T91" i="1" s="1"/>
  <c r="L90" i="1"/>
  <c r="T90" i="1" s="1"/>
  <c r="G90" i="1"/>
  <c r="J93" i="1"/>
  <c r="K93" i="1" s="1"/>
  <c r="W93" i="1" s="1"/>
  <c r="I94" i="1"/>
  <c r="Y92" i="1"/>
  <c r="F93" i="1" l="1"/>
  <c r="U1227" i="1"/>
  <c r="E93" i="1"/>
  <c r="Q1228" i="1"/>
  <c r="A1229" i="1"/>
  <c r="AB1228" i="1"/>
  <c r="R1227" i="1"/>
  <c r="S1227" i="1" s="1"/>
  <c r="AC1228" i="1"/>
  <c r="H1228" i="1"/>
  <c r="AA1227" i="1"/>
  <c r="V2398" i="1"/>
  <c r="N88" i="1"/>
  <c r="O87" i="1"/>
  <c r="P87" i="1" s="1"/>
  <c r="Z87" i="1" s="1"/>
  <c r="B87" i="1" s="1"/>
  <c r="D92" i="1"/>
  <c r="L92" i="1" s="1"/>
  <c r="T92" i="1" s="1"/>
  <c r="G91" i="1"/>
  <c r="I95" i="1"/>
  <c r="J94" i="1"/>
  <c r="K94" i="1" s="1"/>
  <c r="W94" i="1" s="1"/>
  <c r="Y93" i="1"/>
  <c r="F94" i="1" l="1"/>
  <c r="U1228" i="1"/>
  <c r="E94" i="1"/>
  <c r="Q1229" i="1"/>
  <c r="A1230" i="1"/>
  <c r="AC1229" i="1"/>
  <c r="H1229" i="1"/>
  <c r="AB1229" i="1"/>
  <c r="AA1228" i="1"/>
  <c r="R1228" i="1"/>
  <c r="S1228" i="1" s="1"/>
  <c r="V2399" i="1"/>
  <c r="N89" i="1"/>
  <c r="O88" i="1"/>
  <c r="P88" i="1" s="1"/>
  <c r="Z88" i="1" s="1"/>
  <c r="B88" i="1" s="1"/>
  <c r="D93" i="1"/>
  <c r="G92" i="1"/>
  <c r="I96" i="1"/>
  <c r="J95" i="1"/>
  <c r="K95" i="1" s="1"/>
  <c r="W95" i="1" s="1"/>
  <c r="Y94" i="1"/>
  <c r="F95" i="1" l="1"/>
  <c r="E95" i="1"/>
  <c r="Q1230" i="1"/>
  <c r="A1231" i="1"/>
  <c r="AC1230" i="1"/>
  <c r="AB1230" i="1"/>
  <c r="R1229" i="1"/>
  <c r="H1230" i="1"/>
  <c r="D94" i="1"/>
  <c r="L94" i="1" s="1"/>
  <c r="T94" i="1" s="1"/>
  <c r="V2400" i="1"/>
  <c r="N90" i="1"/>
  <c r="O89" i="1"/>
  <c r="P89" i="1" s="1"/>
  <c r="Z89" i="1" s="1"/>
  <c r="B89" i="1" s="1"/>
  <c r="L93" i="1"/>
  <c r="T93" i="1" s="1"/>
  <c r="Y95" i="1"/>
  <c r="G93" i="1"/>
  <c r="I97" i="1"/>
  <c r="J96" i="1"/>
  <c r="K96" i="1" s="1"/>
  <c r="W96" i="1" s="1"/>
  <c r="F96" i="1" l="1"/>
  <c r="U1230" i="1"/>
  <c r="E96" i="1"/>
  <c r="A1232" i="1"/>
  <c r="Q1231" i="1"/>
  <c r="AB1231" i="1"/>
  <c r="H1231" i="1"/>
  <c r="R1230" i="1"/>
  <c r="S1230" i="1" s="1"/>
  <c r="AA1230" i="1"/>
  <c r="AC1231" i="1"/>
  <c r="V2401" i="1"/>
  <c r="N91" i="1"/>
  <c r="O90" i="1"/>
  <c r="P90" i="1" s="1"/>
  <c r="Z90" i="1" s="1"/>
  <c r="B90" i="1" s="1"/>
  <c r="D95" i="1"/>
  <c r="G94" i="1"/>
  <c r="Y96" i="1"/>
  <c r="I98" i="1"/>
  <c r="J97" i="1"/>
  <c r="K97" i="1" s="1"/>
  <c r="W97" i="1" s="1"/>
  <c r="F97" i="1" l="1"/>
  <c r="U1231" i="1"/>
  <c r="E97" i="1"/>
  <c r="AC1232" i="1"/>
  <c r="H1232" i="1"/>
  <c r="R1231" i="1"/>
  <c r="AB1232" i="1"/>
  <c r="A1233" i="1"/>
  <c r="Q1232" i="1"/>
  <c r="V2402" i="1"/>
  <c r="N92" i="1"/>
  <c r="O91" i="1"/>
  <c r="P91" i="1" s="1"/>
  <c r="Z91" i="1" s="1"/>
  <c r="B91" i="1" s="1"/>
  <c r="D96" i="1"/>
  <c r="L96" i="1" s="1"/>
  <c r="T96" i="1" s="1"/>
  <c r="L95" i="1"/>
  <c r="T95" i="1" s="1"/>
  <c r="Y97" i="1"/>
  <c r="J98" i="1"/>
  <c r="K98" i="1" s="1"/>
  <c r="W98" i="1" s="1"/>
  <c r="I99" i="1"/>
  <c r="G95" i="1"/>
  <c r="F98" i="1" l="1"/>
  <c r="U1232" i="1"/>
  <c r="E98" i="1"/>
  <c r="AC1233" i="1"/>
  <c r="AB1233" i="1"/>
  <c r="H1233" i="1"/>
  <c r="R1232" i="1"/>
  <c r="S1232" i="1" s="1"/>
  <c r="AA1232" i="1"/>
  <c r="A1234" i="1"/>
  <c r="Q1233" i="1"/>
  <c r="V2403" i="1"/>
  <c r="N93" i="1"/>
  <c r="O92" i="1"/>
  <c r="P92" i="1" s="1"/>
  <c r="Z92" i="1" s="1"/>
  <c r="B92" i="1" s="1"/>
  <c r="D97" i="1"/>
  <c r="J99" i="1"/>
  <c r="K99" i="1" s="1"/>
  <c r="W99" i="1" s="1"/>
  <c r="I100" i="1"/>
  <c r="Y98" i="1"/>
  <c r="G96" i="1"/>
  <c r="F99" i="1" l="1"/>
  <c r="U1233" i="1"/>
  <c r="E99" i="1"/>
  <c r="AC1234" i="1"/>
  <c r="AB1234" i="1"/>
  <c r="R1233" i="1"/>
  <c r="S1233" i="1" s="1"/>
  <c r="H1234" i="1"/>
  <c r="AA1233" i="1"/>
  <c r="A1235" i="1"/>
  <c r="Q1234" i="1"/>
  <c r="V2404" i="1"/>
  <c r="N94" i="1"/>
  <c r="O93" i="1"/>
  <c r="P93" i="1" s="1"/>
  <c r="Z93" i="1" s="1"/>
  <c r="B93" i="1" s="1"/>
  <c r="D98" i="1"/>
  <c r="L98" i="1" s="1"/>
  <c r="T98" i="1" s="1"/>
  <c r="L97" i="1"/>
  <c r="T97" i="1" s="1"/>
  <c r="G97" i="1"/>
  <c r="J100" i="1"/>
  <c r="K100" i="1" s="1"/>
  <c r="W100" i="1" s="1"/>
  <c r="I101" i="1"/>
  <c r="Y99" i="1"/>
  <c r="F100" i="1" l="1"/>
  <c r="U1234" i="1"/>
  <c r="E100" i="1"/>
  <c r="AC1235" i="1"/>
  <c r="AB1235" i="1"/>
  <c r="R1234" i="1"/>
  <c r="S1234" i="1" s="1"/>
  <c r="H1235" i="1"/>
  <c r="AA1234" i="1"/>
  <c r="Q1235" i="1"/>
  <c r="A1236" i="1"/>
  <c r="G98" i="1"/>
  <c r="V2405" i="1"/>
  <c r="N95" i="1"/>
  <c r="O94" i="1"/>
  <c r="P94" i="1" s="1"/>
  <c r="Z94" i="1" s="1"/>
  <c r="B94" i="1" s="1"/>
  <c r="D99" i="1"/>
  <c r="L99" i="1" s="1"/>
  <c r="T99" i="1" s="1"/>
  <c r="Y100" i="1"/>
  <c r="J101" i="1"/>
  <c r="K101" i="1" s="1"/>
  <c r="W101" i="1" s="1"/>
  <c r="I102" i="1"/>
  <c r="F101" i="1" l="1"/>
  <c r="U1235" i="1"/>
  <c r="E101" i="1"/>
  <c r="A1237" i="1"/>
  <c r="Q1236" i="1"/>
  <c r="AA1235" i="1"/>
  <c r="AC1236" i="1"/>
  <c r="H1236" i="1"/>
  <c r="R1235" i="1"/>
  <c r="S1235" i="1" s="1"/>
  <c r="AB1236" i="1"/>
  <c r="V2406" i="1"/>
  <c r="N96" i="1"/>
  <c r="O95" i="1"/>
  <c r="P95" i="1" s="1"/>
  <c r="Z95" i="1" s="1"/>
  <c r="B95" i="1" s="1"/>
  <c r="G99" i="1"/>
  <c r="D100" i="1"/>
  <c r="Y101" i="1"/>
  <c r="J102" i="1"/>
  <c r="K102" i="1" s="1"/>
  <c r="W102" i="1" s="1"/>
  <c r="I103" i="1"/>
  <c r="F102" i="1" l="1"/>
  <c r="U1236" i="1"/>
  <c r="E102" i="1"/>
  <c r="AC1237" i="1"/>
  <c r="H1237" i="1"/>
  <c r="AB1237" i="1"/>
  <c r="R1236" i="1"/>
  <c r="S1236" i="1" s="1"/>
  <c r="AA1236" i="1"/>
  <c r="Q1237" i="1"/>
  <c r="A1238" i="1"/>
  <c r="V2407" i="1"/>
  <c r="N97" i="1"/>
  <c r="O96" i="1"/>
  <c r="P96" i="1" s="1"/>
  <c r="Z96" i="1" s="1"/>
  <c r="B96" i="1" s="1"/>
  <c r="D101" i="1"/>
  <c r="L101" i="1" s="1"/>
  <c r="L100" i="1"/>
  <c r="T100" i="1" s="1"/>
  <c r="G100" i="1"/>
  <c r="Y102" i="1"/>
  <c r="I104" i="1"/>
  <c r="J103" i="1"/>
  <c r="K103" i="1" s="1"/>
  <c r="W103" i="1" s="1"/>
  <c r="F103" i="1" l="1"/>
  <c r="T101" i="1"/>
  <c r="U1237" i="1"/>
  <c r="E103" i="1"/>
  <c r="Q1238" i="1"/>
  <c r="A1239" i="1"/>
  <c r="R1237" i="1"/>
  <c r="S1237" i="1" s="1"/>
  <c r="AC1238" i="1"/>
  <c r="AB1238" i="1"/>
  <c r="AA1237" i="1"/>
  <c r="H1238" i="1"/>
  <c r="V2408" i="1"/>
  <c r="G101" i="1"/>
  <c r="N98" i="1"/>
  <c r="O97" i="1"/>
  <c r="P97" i="1" s="1"/>
  <c r="Z97" i="1" s="1"/>
  <c r="B97" i="1" s="1"/>
  <c r="D102" i="1"/>
  <c r="L102" i="1" s="1"/>
  <c r="T102" i="1" s="1"/>
  <c r="J104" i="1"/>
  <c r="K104" i="1" s="1"/>
  <c r="F104" i="1" s="1"/>
  <c r="I105" i="1"/>
  <c r="Y103" i="1"/>
  <c r="U1238" i="1" l="1"/>
  <c r="W104" i="1"/>
  <c r="Y104" i="1" s="1"/>
  <c r="E104" i="1"/>
  <c r="Q1239" i="1"/>
  <c r="A1240" i="1"/>
  <c r="AB1239" i="1"/>
  <c r="H1239" i="1"/>
  <c r="R1238" i="1"/>
  <c r="S1238" i="1" s="1"/>
  <c r="AA1238" i="1"/>
  <c r="AC1239" i="1"/>
  <c r="V2409" i="1"/>
  <c r="N99" i="1"/>
  <c r="O98" i="1"/>
  <c r="P98" i="1" s="1"/>
  <c r="Z98" i="1" s="1"/>
  <c r="B98" i="1" s="1"/>
  <c r="D103" i="1"/>
  <c r="L103" i="1" s="1"/>
  <c r="T103" i="1" s="1"/>
  <c r="G102" i="1"/>
  <c r="J105" i="1"/>
  <c r="K105" i="1" s="1"/>
  <c r="F105" i="1" s="1"/>
  <c r="I106" i="1"/>
  <c r="U1239" i="1" l="1"/>
  <c r="W105" i="1"/>
  <c r="Y105" i="1" s="1"/>
  <c r="E105" i="1"/>
  <c r="Q1240" i="1"/>
  <c r="A1241" i="1"/>
  <c r="AB1240" i="1"/>
  <c r="AA1239" i="1"/>
  <c r="AC1240" i="1"/>
  <c r="R1239" i="1"/>
  <c r="S1239" i="1" s="1"/>
  <c r="H1240" i="1"/>
  <c r="V2410" i="1"/>
  <c r="N100" i="1"/>
  <c r="O99" i="1"/>
  <c r="P99" i="1" s="1"/>
  <c r="Z99" i="1" s="1"/>
  <c r="B99" i="1" s="1"/>
  <c r="AA101" i="1"/>
  <c r="G103" i="1"/>
  <c r="D104" i="1"/>
  <c r="J106" i="1"/>
  <c r="K106" i="1" s="1"/>
  <c r="F106" i="1" s="1"/>
  <c r="I107" i="1"/>
  <c r="U1240" i="1" l="1"/>
  <c r="W106" i="1"/>
  <c r="Y106" i="1" s="1"/>
  <c r="E106" i="1"/>
  <c r="A1242" i="1"/>
  <c r="Q1241" i="1"/>
  <c r="AC1241" i="1"/>
  <c r="AB1241" i="1"/>
  <c r="H1241" i="1"/>
  <c r="R1240" i="1"/>
  <c r="S1240" i="1" s="1"/>
  <c r="AA1240" i="1"/>
  <c r="V2411" i="1"/>
  <c r="N101" i="1"/>
  <c r="O100" i="1"/>
  <c r="P100" i="1" s="1"/>
  <c r="Z100" i="1" s="1"/>
  <c r="B100" i="1" s="1"/>
  <c r="D105" i="1"/>
  <c r="L105" i="1" s="1"/>
  <c r="T105" i="1" s="1"/>
  <c r="L104" i="1"/>
  <c r="G104" i="1"/>
  <c r="I108" i="1"/>
  <c r="J107" i="1"/>
  <c r="K107" i="1" s="1"/>
  <c r="F107" i="1" s="1"/>
  <c r="W107" i="1" l="1"/>
  <c r="Y107" i="1" s="1"/>
  <c r="U1241" i="1"/>
  <c r="T104" i="1"/>
  <c r="E107" i="1"/>
  <c r="AC1242" i="1"/>
  <c r="AB1242" i="1"/>
  <c r="H1242" i="1"/>
  <c r="R1241" i="1"/>
  <c r="S1241" i="1" s="1"/>
  <c r="AA1241" i="1"/>
  <c r="A1243" i="1"/>
  <c r="Q1242" i="1"/>
  <c r="V2412" i="1"/>
  <c r="O101" i="1"/>
  <c r="P101" i="1" s="1"/>
  <c r="Z101" i="1" s="1"/>
  <c r="B101" i="1" s="1"/>
  <c r="N102" i="1"/>
  <c r="D106" i="1"/>
  <c r="L106" i="1" s="1"/>
  <c r="T106" i="1" s="1"/>
  <c r="G105" i="1"/>
  <c r="J108" i="1"/>
  <c r="K108" i="1" s="1"/>
  <c r="W108" i="1" s="1"/>
  <c r="I109" i="1"/>
  <c r="F108" i="1" l="1"/>
  <c r="U1242" i="1"/>
  <c r="E108" i="1"/>
  <c r="AC1243" i="1"/>
  <c r="AB1243" i="1"/>
  <c r="R1242" i="1"/>
  <c r="S1242" i="1" s="1"/>
  <c r="AA1242" i="1"/>
  <c r="H1243" i="1"/>
  <c r="Q1243" i="1"/>
  <c r="A1244" i="1"/>
  <c r="V2413" i="1"/>
  <c r="O102" i="1"/>
  <c r="P102" i="1" s="1"/>
  <c r="N103" i="1"/>
  <c r="G106" i="1"/>
  <c r="D107" i="1"/>
  <c r="L107" i="1" s="1"/>
  <c r="T107" i="1" s="1"/>
  <c r="J109" i="1"/>
  <c r="K109" i="1" s="1"/>
  <c r="W109" i="1" s="1"/>
  <c r="I110" i="1"/>
  <c r="Y108" i="1"/>
  <c r="F109" i="1" l="1"/>
  <c r="U1243" i="1"/>
  <c r="E109" i="1"/>
  <c r="R1243" i="1"/>
  <c r="S1243" i="1" s="1"/>
  <c r="AA1243" i="1"/>
  <c r="AC1244" i="1"/>
  <c r="H1244" i="1"/>
  <c r="AB1244" i="1"/>
  <c r="A1245" i="1"/>
  <c r="Q1244" i="1"/>
  <c r="V2414" i="1"/>
  <c r="O103" i="1"/>
  <c r="P103" i="1" s="1"/>
  <c r="N104" i="1"/>
  <c r="Z102" i="1"/>
  <c r="AA102" i="1" s="1"/>
  <c r="D108" i="1"/>
  <c r="G108" i="1" s="1"/>
  <c r="G107" i="1"/>
  <c r="J110" i="1"/>
  <c r="K110" i="1" s="1"/>
  <c r="W110" i="1" s="1"/>
  <c r="I111" i="1"/>
  <c r="Y109" i="1"/>
  <c r="F110" i="1" l="1"/>
  <c r="S103" i="1"/>
  <c r="U103" i="1" s="1"/>
  <c r="U1244" i="1"/>
  <c r="E110" i="1"/>
  <c r="AC1245" i="1"/>
  <c r="AB1245" i="1"/>
  <c r="H1245" i="1"/>
  <c r="AA1244" i="1"/>
  <c r="R1244" i="1"/>
  <c r="S1244" i="1" s="1"/>
  <c r="Q1245" i="1"/>
  <c r="A1246" i="1"/>
  <c r="V2415" i="1"/>
  <c r="N105" i="1"/>
  <c r="O104" i="1"/>
  <c r="B102" i="1"/>
  <c r="Z103" i="1"/>
  <c r="L108" i="1"/>
  <c r="T108" i="1" s="1"/>
  <c r="D109" i="1"/>
  <c r="L109" i="1" s="1"/>
  <c r="T109" i="1" s="1"/>
  <c r="I112" i="1"/>
  <c r="J111" i="1"/>
  <c r="K111" i="1" s="1"/>
  <c r="W111" i="1" s="1"/>
  <c r="Y110" i="1"/>
  <c r="S284" i="1"/>
  <c r="F111" i="1" l="1"/>
  <c r="AA103" i="1"/>
  <c r="C104" i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U1245" i="1"/>
  <c r="E111" i="1"/>
  <c r="A1247" i="1"/>
  <c r="Q1246" i="1"/>
  <c r="AB1246" i="1"/>
  <c r="AA1245" i="1"/>
  <c r="AC1246" i="1"/>
  <c r="H1246" i="1"/>
  <c r="R1245" i="1"/>
  <c r="S1245" i="1" s="1"/>
  <c r="V2416" i="1"/>
  <c r="B103" i="1"/>
  <c r="N106" i="1"/>
  <c r="O105" i="1"/>
  <c r="D110" i="1"/>
  <c r="L110" i="1" s="1"/>
  <c r="T110" i="1" s="1"/>
  <c r="G109" i="1"/>
  <c r="Y111" i="1"/>
  <c r="AA108" i="1"/>
  <c r="I113" i="1"/>
  <c r="J112" i="1"/>
  <c r="K112" i="1" s="1"/>
  <c r="W112" i="1" s="1"/>
  <c r="F112" i="1" l="1"/>
  <c r="P105" i="1"/>
  <c r="Z105" i="1" s="1"/>
  <c r="B105" i="1" s="1"/>
  <c r="P104" i="1"/>
  <c r="S104" i="1" s="1"/>
  <c r="U1246" i="1"/>
  <c r="E112" i="1"/>
  <c r="AB1247" i="1"/>
  <c r="H1247" i="1"/>
  <c r="R1246" i="1"/>
  <c r="S1246" i="1" s="1"/>
  <c r="AA1246" i="1"/>
  <c r="AC1247" i="1"/>
  <c r="A1248" i="1"/>
  <c r="Q1247" i="1"/>
  <c r="V2417" i="1"/>
  <c r="N107" i="1"/>
  <c r="O106" i="1"/>
  <c r="P106" i="1" s="1"/>
  <c r="Z106" i="1" s="1"/>
  <c r="B106" i="1" s="1"/>
  <c r="G110" i="1"/>
  <c r="D111" i="1"/>
  <c r="L111" i="1" s="1"/>
  <c r="T111" i="1" s="1"/>
  <c r="Y112" i="1"/>
  <c r="J113" i="1"/>
  <c r="K113" i="1" s="1"/>
  <c r="W113" i="1" s="1"/>
  <c r="I114" i="1"/>
  <c r="F113" i="1" l="1"/>
  <c r="Z104" i="1"/>
  <c r="U1247" i="1"/>
  <c r="E113" i="1"/>
  <c r="R1247" i="1"/>
  <c r="S1247" i="1" s="1"/>
  <c r="AA1247" i="1"/>
  <c r="AB1248" i="1"/>
  <c r="AC1248" i="1"/>
  <c r="H1248" i="1"/>
  <c r="A1249" i="1"/>
  <c r="Q1248" i="1"/>
  <c r="V2418" i="1"/>
  <c r="N108" i="1"/>
  <c r="O107" i="1"/>
  <c r="P107" i="1" s="1"/>
  <c r="Z107" i="1" s="1"/>
  <c r="B107" i="1" s="1"/>
  <c r="D112" i="1"/>
  <c r="L112" i="1" s="1"/>
  <c r="T112" i="1" s="1"/>
  <c r="G111" i="1"/>
  <c r="I115" i="1"/>
  <c r="J114" i="1"/>
  <c r="K114" i="1" s="1"/>
  <c r="W114" i="1" s="1"/>
  <c r="AA110" i="1"/>
  <c r="Y113" i="1"/>
  <c r="S138" i="1"/>
  <c r="F114" i="1" l="1"/>
  <c r="AA104" i="1"/>
  <c r="B104" i="1"/>
  <c r="U1248" i="1"/>
  <c r="E114" i="1"/>
  <c r="AA1248" i="1"/>
  <c r="AC1249" i="1"/>
  <c r="AB1249" i="1"/>
  <c r="H1249" i="1"/>
  <c r="R1248" i="1"/>
  <c r="S1248" i="1" s="1"/>
  <c r="Q1249" i="1"/>
  <c r="A1250" i="1"/>
  <c r="V2419" i="1"/>
  <c r="O108" i="1"/>
  <c r="P108" i="1" s="1"/>
  <c r="N109" i="1"/>
  <c r="G112" i="1"/>
  <c r="D113" i="1"/>
  <c r="Y114" i="1"/>
  <c r="I116" i="1"/>
  <c r="J115" i="1"/>
  <c r="K115" i="1" s="1"/>
  <c r="W115" i="1" s="1"/>
  <c r="F115" i="1" l="1"/>
  <c r="U1249" i="1"/>
  <c r="E115" i="1"/>
  <c r="A1251" i="1"/>
  <c r="Q1250" i="1"/>
  <c r="R1249" i="1"/>
  <c r="S1249" i="1" s="1"/>
  <c r="AA1249" i="1"/>
  <c r="AC1250" i="1"/>
  <c r="AB1250" i="1"/>
  <c r="H1250" i="1"/>
  <c r="V2420" i="1"/>
  <c r="N110" i="1"/>
  <c r="O109" i="1"/>
  <c r="P109" i="1" s="1"/>
  <c r="Z109" i="1" s="1"/>
  <c r="B109" i="1" s="1"/>
  <c r="Z108" i="1"/>
  <c r="B108" i="1" s="1"/>
  <c r="D114" i="1"/>
  <c r="L114" i="1" s="1"/>
  <c r="T114" i="1" s="1"/>
  <c r="G113" i="1"/>
  <c r="L113" i="1"/>
  <c r="T113" i="1" s="1"/>
  <c r="I117" i="1"/>
  <c r="J116" i="1"/>
  <c r="K116" i="1" s="1"/>
  <c r="W116" i="1" s="1"/>
  <c r="Y115" i="1"/>
  <c r="S289" i="1"/>
  <c r="F116" i="1" l="1"/>
  <c r="U1250" i="1"/>
  <c r="E116" i="1"/>
  <c r="AB1251" i="1"/>
  <c r="AC1251" i="1"/>
  <c r="H1251" i="1"/>
  <c r="R1250" i="1"/>
  <c r="S1250" i="1" s="1"/>
  <c r="AA1250" i="1"/>
  <c r="Q1251" i="1"/>
  <c r="A1252" i="1"/>
  <c r="V2421" i="1"/>
  <c r="O110" i="1"/>
  <c r="P110" i="1" s="1"/>
  <c r="N111" i="1"/>
  <c r="D115" i="1"/>
  <c r="G114" i="1"/>
  <c r="Y116" i="1"/>
  <c r="I118" i="1"/>
  <c r="J117" i="1"/>
  <c r="K117" i="1" s="1"/>
  <c r="W117" i="1" s="1"/>
  <c r="F117" i="1" l="1"/>
  <c r="U1251" i="1"/>
  <c r="E117" i="1"/>
  <c r="Q1252" i="1"/>
  <c r="A1253" i="1"/>
  <c r="AA1251" i="1"/>
  <c r="AC1252" i="1"/>
  <c r="AB1252" i="1"/>
  <c r="R1251" i="1"/>
  <c r="S1251" i="1" s="1"/>
  <c r="H1252" i="1"/>
  <c r="V2422" i="1"/>
  <c r="N112" i="1"/>
  <c r="O111" i="1"/>
  <c r="P111" i="1" s="1"/>
  <c r="Z111" i="1" s="1"/>
  <c r="B111" i="1" s="1"/>
  <c r="Z110" i="1"/>
  <c r="B110" i="1" s="1"/>
  <c r="D116" i="1"/>
  <c r="L116" i="1" s="1"/>
  <c r="T116" i="1" s="1"/>
  <c r="L115" i="1"/>
  <c r="T115" i="1" s="1"/>
  <c r="G115" i="1"/>
  <c r="Y117" i="1"/>
  <c r="I119" i="1"/>
  <c r="J118" i="1"/>
  <c r="K118" i="1" s="1"/>
  <c r="W118" i="1" s="1"/>
  <c r="F118" i="1" l="1"/>
  <c r="U1252" i="1"/>
  <c r="E118" i="1"/>
  <c r="Q1253" i="1"/>
  <c r="A1254" i="1"/>
  <c r="AA1252" i="1"/>
  <c r="AC1253" i="1"/>
  <c r="H1253" i="1"/>
  <c r="AB1253" i="1"/>
  <c r="R1252" i="1"/>
  <c r="S1252" i="1" s="1"/>
  <c r="V2423" i="1"/>
  <c r="N113" i="1"/>
  <c r="O112" i="1"/>
  <c r="P112" i="1" s="1"/>
  <c r="Z112" i="1" s="1"/>
  <c r="B112" i="1" s="1"/>
  <c r="D117" i="1"/>
  <c r="G116" i="1"/>
  <c r="J119" i="1"/>
  <c r="K119" i="1" s="1"/>
  <c r="W119" i="1" s="1"/>
  <c r="I120" i="1"/>
  <c r="Y118" i="1"/>
  <c r="F119" i="1" l="1"/>
  <c r="U1253" i="1"/>
  <c r="E119" i="1"/>
  <c r="Q1254" i="1"/>
  <c r="A1255" i="1"/>
  <c r="AB1254" i="1"/>
  <c r="AC1254" i="1"/>
  <c r="H1254" i="1"/>
  <c r="R1253" i="1"/>
  <c r="S1253" i="1" s="1"/>
  <c r="AA1253" i="1"/>
  <c r="V2424" i="1"/>
  <c r="N114" i="1"/>
  <c r="O113" i="1"/>
  <c r="P113" i="1" s="1"/>
  <c r="Z113" i="1" s="1"/>
  <c r="B113" i="1" s="1"/>
  <c r="D118" i="1"/>
  <c r="L118" i="1" s="1"/>
  <c r="T118" i="1" s="1"/>
  <c r="L117" i="1"/>
  <c r="T117" i="1" s="1"/>
  <c r="G117" i="1"/>
  <c r="J120" i="1"/>
  <c r="K120" i="1" s="1"/>
  <c r="W120" i="1" s="1"/>
  <c r="I121" i="1"/>
  <c r="Y119" i="1"/>
  <c r="F120" i="1" l="1"/>
  <c r="U1254" i="1"/>
  <c r="E120" i="1"/>
  <c r="A1256" i="1"/>
  <c r="Q1255" i="1"/>
  <c r="AB1255" i="1"/>
  <c r="H1255" i="1"/>
  <c r="AA1254" i="1"/>
  <c r="AC1255" i="1"/>
  <c r="R1254" i="1"/>
  <c r="S1254" i="1" s="1"/>
  <c r="V2425" i="1"/>
  <c r="N115" i="1"/>
  <c r="O114" i="1"/>
  <c r="P114" i="1" s="1"/>
  <c r="Z114" i="1" s="1"/>
  <c r="B114" i="1" s="1"/>
  <c r="D119" i="1"/>
  <c r="L119" i="1" s="1"/>
  <c r="T119" i="1" s="1"/>
  <c r="G118" i="1"/>
  <c r="Y120" i="1"/>
  <c r="J121" i="1"/>
  <c r="K121" i="1" s="1"/>
  <c r="W121" i="1" s="1"/>
  <c r="I122" i="1"/>
  <c r="F121" i="1" l="1"/>
  <c r="U1255" i="1"/>
  <c r="E121" i="1"/>
  <c r="AA1255" i="1"/>
  <c r="AC1256" i="1"/>
  <c r="H1256" i="1"/>
  <c r="AB1256" i="1"/>
  <c r="R1255" i="1"/>
  <c r="S1255" i="1" s="1"/>
  <c r="Q1256" i="1"/>
  <c r="A1257" i="1"/>
  <c r="V2426" i="1"/>
  <c r="N116" i="1"/>
  <c r="O115" i="1"/>
  <c r="P115" i="1" s="1"/>
  <c r="Z115" i="1" s="1"/>
  <c r="B115" i="1" s="1"/>
  <c r="D120" i="1"/>
  <c r="Y121" i="1"/>
  <c r="J122" i="1"/>
  <c r="K122" i="1" s="1"/>
  <c r="W122" i="1" s="1"/>
  <c r="I123" i="1"/>
  <c r="G119" i="1"/>
  <c r="F122" i="1" l="1"/>
  <c r="U1256" i="1"/>
  <c r="E122" i="1"/>
  <c r="A1258" i="1"/>
  <c r="Q1257" i="1"/>
  <c r="AC1257" i="1"/>
  <c r="AB1257" i="1"/>
  <c r="R1256" i="1"/>
  <c r="S1256" i="1" s="1"/>
  <c r="H1257" i="1"/>
  <c r="AA1256" i="1"/>
  <c r="V2427" i="1"/>
  <c r="N117" i="1"/>
  <c r="O116" i="1"/>
  <c r="P116" i="1" s="1"/>
  <c r="Z116" i="1" s="1"/>
  <c r="B116" i="1" s="1"/>
  <c r="L120" i="1"/>
  <c r="T120" i="1" s="1"/>
  <c r="D121" i="1"/>
  <c r="G120" i="1"/>
  <c r="I124" i="1"/>
  <c r="J123" i="1"/>
  <c r="K123" i="1" s="1"/>
  <c r="W123" i="1" s="1"/>
  <c r="Y122" i="1"/>
  <c r="F123" i="1" l="1"/>
  <c r="U1257" i="1"/>
  <c r="E123" i="1"/>
  <c r="AC1258" i="1"/>
  <c r="H1258" i="1"/>
  <c r="AB1258" i="1"/>
  <c r="R1257" i="1"/>
  <c r="S1257" i="1" s="1"/>
  <c r="AA1257" i="1"/>
  <c r="Q1258" i="1"/>
  <c r="A1259" i="1"/>
  <c r="V2428" i="1"/>
  <c r="N118" i="1"/>
  <c r="O117" i="1"/>
  <c r="P117" i="1" s="1"/>
  <c r="Z117" i="1" s="1"/>
  <c r="B117" i="1" s="1"/>
  <c r="L121" i="1"/>
  <c r="T121" i="1" s="1"/>
  <c r="D122" i="1"/>
  <c r="Y123" i="1"/>
  <c r="G121" i="1"/>
  <c r="J124" i="1"/>
  <c r="K124" i="1" s="1"/>
  <c r="W124" i="1" s="1"/>
  <c r="I125" i="1"/>
  <c r="F124" i="1" l="1"/>
  <c r="U1258" i="1"/>
  <c r="E124" i="1"/>
  <c r="A1260" i="1"/>
  <c r="Q1259" i="1"/>
  <c r="AB1259" i="1"/>
  <c r="H1259" i="1"/>
  <c r="R1258" i="1"/>
  <c r="S1258" i="1" s="1"/>
  <c r="AA1258" i="1"/>
  <c r="AC1259" i="1"/>
  <c r="V2429" i="1"/>
  <c r="N119" i="1"/>
  <c r="O118" i="1"/>
  <c r="P118" i="1" s="1"/>
  <c r="Z118" i="1" s="1"/>
  <c r="B118" i="1" s="1"/>
  <c r="L122" i="1"/>
  <c r="T122" i="1" s="1"/>
  <c r="D123" i="1"/>
  <c r="G122" i="1"/>
  <c r="Y124" i="1"/>
  <c r="I126" i="1"/>
  <c r="J125" i="1"/>
  <c r="K125" i="1" s="1"/>
  <c r="W125" i="1" s="1"/>
  <c r="F125" i="1" l="1"/>
  <c r="U1259" i="1"/>
  <c r="E125" i="1"/>
  <c r="AA1259" i="1"/>
  <c r="AB1260" i="1"/>
  <c r="H1260" i="1"/>
  <c r="AC1260" i="1"/>
  <c r="R1259" i="1"/>
  <c r="S1259" i="1" s="1"/>
  <c r="Q1260" i="1"/>
  <c r="A1261" i="1"/>
  <c r="V2430" i="1"/>
  <c r="N120" i="1"/>
  <c r="O119" i="1"/>
  <c r="P119" i="1" s="1"/>
  <c r="Z119" i="1" s="1"/>
  <c r="B119" i="1" s="1"/>
  <c r="L123" i="1"/>
  <c r="T123" i="1" s="1"/>
  <c r="D124" i="1"/>
  <c r="L124" i="1" s="1"/>
  <c r="T124" i="1" s="1"/>
  <c r="Y125" i="1"/>
  <c r="I127" i="1"/>
  <c r="J126" i="1"/>
  <c r="K126" i="1" s="1"/>
  <c r="W126" i="1" s="1"/>
  <c r="G123" i="1"/>
  <c r="F126" i="1" l="1"/>
  <c r="U1260" i="1"/>
  <c r="E126" i="1"/>
  <c r="A1262" i="1"/>
  <c r="Q1261" i="1"/>
  <c r="R1260" i="1"/>
  <c r="AC1261" i="1"/>
  <c r="AB1261" i="1"/>
  <c r="H1261" i="1"/>
  <c r="V2431" i="1"/>
  <c r="N121" i="1"/>
  <c r="O120" i="1"/>
  <c r="P120" i="1" s="1"/>
  <c r="Z120" i="1" s="1"/>
  <c r="B120" i="1" s="1"/>
  <c r="G124" i="1"/>
  <c r="D125" i="1"/>
  <c r="L125" i="1" s="1"/>
  <c r="T125" i="1" s="1"/>
  <c r="Y126" i="1"/>
  <c r="J127" i="1"/>
  <c r="K127" i="1" s="1"/>
  <c r="W127" i="1" s="1"/>
  <c r="I128" i="1"/>
  <c r="F127" i="1" l="1"/>
  <c r="E127" i="1"/>
  <c r="AB1262" i="1"/>
  <c r="AC1262" i="1"/>
  <c r="H1262" i="1"/>
  <c r="R1261" i="1"/>
  <c r="Q1262" i="1"/>
  <c r="A1263" i="1"/>
  <c r="V2432" i="1"/>
  <c r="N122" i="1"/>
  <c r="O121" i="1"/>
  <c r="P121" i="1" s="1"/>
  <c r="Z121" i="1" s="1"/>
  <c r="B121" i="1" s="1"/>
  <c r="D126" i="1"/>
  <c r="L126" i="1" s="1"/>
  <c r="T126" i="1" s="1"/>
  <c r="I129" i="1"/>
  <c r="J128" i="1"/>
  <c r="K128" i="1" s="1"/>
  <c r="W128" i="1" s="1"/>
  <c r="Y127" i="1"/>
  <c r="G125" i="1"/>
  <c r="F128" i="1" l="1"/>
  <c r="U1262" i="1"/>
  <c r="E128" i="1"/>
  <c r="A1264" i="1"/>
  <c r="Q1263" i="1"/>
  <c r="AB1263" i="1"/>
  <c r="H1263" i="1"/>
  <c r="AA1262" i="1"/>
  <c r="AC1263" i="1"/>
  <c r="R1262" i="1"/>
  <c r="S1262" i="1" s="1"/>
  <c r="V2433" i="1"/>
  <c r="N123" i="1"/>
  <c r="O122" i="1"/>
  <c r="P122" i="1" s="1"/>
  <c r="Z122" i="1" s="1"/>
  <c r="B122" i="1" s="1"/>
  <c r="D127" i="1"/>
  <c r="Y128" i="1"/>
  <c r="G126" i="1"/>
  <c r="I130" i="1"/>
  <c r="J129" i="1"/>
  <c r="K129" i="1" s="1"/>
  <c r="W129" i="1" s="1"/>
  <c r="F129" i="1" l="1"/>
  <c r="U1263" i="1"/>
  <c r="E129" i="1"/>
  <c r="AA1263" i="1"/>
  <c r="AC1264" i="1"/>
  <c r="AB1264" i="1"/>
  <c r="H1264" i="1"/>
  <c r="R1263" i="1"/>
  <c r="S1263" i="1" s="1"/>
  <c r="A1265" i="1"/>
  <c r="Q1264" i="1"/>
  <c r="V2434" i="1"/>
  <c r="N124" i="1"/>
  <c r="O123" i="1"/>
  <c r="P123" i="1" s="1"/>
  <c r="Z123" i="1" s="1"/>
  <c r="B123" i="1" s="1"/>
  <c r="L127" i="1"/>
  <c r="T127" i="1" s="1"/>
  <c r="G127" i="1"/>
  <c r="D128" i="1"/>
  <c r="L128" i="1" s="1"/>
  <c r="T128" i="1" s="1"/>
  <c r="Y129" i="1"/>
  <c r="J130" i="1"/>
  <c r="K130" i="1" s="1"/>
  <c r="W130" i="1" s="1"/>
  <c r="I131" i="1"/>
  <c r="F130" i="1" l="1"/>
  <c r="U1264" i="1"/>
  <c r="E130" i="1"/>
  <c r="AA1264" i="1"/>
  <c r="R1264" i="1"/>
  <c r="S1264" i="1" s="1"/>
  <c r="AC1265" i="1"/>
  <c r="AB1265" i="1"/>
  <c r="H1265" i="1"/>
  <c r="A1266" i="1"/>
  <c r="Q1265" i="1"/>
  <c r="V2435" i="1"/>
  <c r="N125" i="1"/>
  <c r="O124" i="1"/>
  <c r="P124" i="1" s="1"/>
  <c r="Z124" i="1" s="1"/>
  <c r="B124" i="1" s="1"/>
  <c r="G128" i="1"/>
  <c r="D129" i="1"/>
  <c r="L129" i="1" s="1"/>
  <c r="J131" i="1"/>
  <c r="K131" i="1" s="1"/>
  <c r="W131" i="1" s="1"/>
  <c r="I132" i="1"/>
  <c r="Y130" i="1"/>
  <c r="F131" i="1" l="1"/>
  <c r="T129" i="1"/>
  <c r="U1265" i="1"/>
  <c r="E131" i="1"/>
  <c r="AC1266" i="1"/>
  <c r="AB1266" i="1"/>
  <c r="H1266" i="1"/>
  <c r="R1265" i="1"/>
  <c r="S1265" i="1" s="1"/>
  <c r="AA1265" i="1"/>
  <c r="A1267" i="1"/>
  <c r="Q1266" i="1"/>
  <c r="V2436" i="1"/>
  <c r="N126" i="1"/>
  <c r="O125" i="1"/>
  <c r="P125" i="1" s="1"/>
  <c r="Z125" i="1" s="1"/>
  <c r="B125" i="1" s="1"/>
  <c r="D130" i="1"/>
  <c r="G129" i="1"/>
  <c r="J132" i="1"/>
  <c r="K132" i="1" s="1"/>
  <c r="W132" i="1" s="1"/>
  <c r="I133" i="1"/>
  <c r="Y131" i="1"/>
  <c r="F132" i="1" l="1"/>
  <c r="U1266" i="1"/>
  <c r="E132" i="1"/>
  <c r="AC1267" i="1"/>
  <c r="H1267" i="1"/>
  <c r="AB1267" i="1"/>
  <c r="R1266" i="1"/>
  <c r="S1266" i="1" s="1"/>
  <c r="AA1266" i="1"/>
  <c r="Q1267" i="1"/>
  <c r="A1268" i="1"/>
  <c r="V2437" i="1"/>
  <c r="N127" i="1"/>
  <c r="O126" i="1"/>
  <c r="P126" i="1" s="1"/>
  <c r="Z126" i="1" s="1"/>
  <c r="B126" i="1" s="1"/>
  <c r="L130" i="1"/>
  <c r="T130" i="1" s="1"/>
  <c r="D131" i="1"/>
  <c r="L131" i="1" s="1"/>
  <c r="T131" i="1" s="1"/>
  <c r="G130" i="1"/>
  <c r="Y132" i="1"/>
  <c r="I134" i="1"/>
  <c r="J133" i="1"/>
  <c r="K133" i="1" s="1"/>
  <c r="W133" i="1" s="1"/>
  <c r="F133" i="1" l="1"/>
  <c r="U1267" i="1"/>
  <c r="E133" i="1"/>
  <c r="Q1268" i="1"/>
  <c r="A1269" i="1"/>
  <c r="AA1267" i="1"/>
  <c r="AC1268" i="1"/>
  <c r="R1267" i="1"/>
  <c r="S1267" i="1" s="1"/>
  <c r="AB1268" i="1"/>
  <c r="H1268" i="1"/>
  <c r="V2438" i="1"/>
  <c r="N128" i="1"/>
  <c r="O127" i="1"/>
  <c r="P127" i="1" s="1"/>
  <c r="Z127" i="1" s="1"/>
  <c r="B127" i="1" s="1"/>
  <c r="AA129" i="1"/>
  <c r="D132" i="1"/>
  <c r="L132" i="1" s="1"/>
  <c r="T132" i="1" s="1"/>
  <c r="G131" i="1"/>
  <c r="Y133" i="1"/>
  <c r="J134" i="1"/>
  <c r="K134" i="1" s="1"/>
  <c r="W134" i="1" s="1"/>
  <c r="I135" i="1"/>
  <c r="F134" i="1" l="1"/>
  <c r="U1268" i="1"/>
  <c r="E134" i="1"/>
  <c r="A1270" i="1"/>
  <c r="Q1269" i="1"/>
  <c r="AB1269" i="1"/>
  <c r="R1268" i="1"/>
  <c r="S1268" i="1" s="1"/>
  <c r="AC1269" i="1"/>
  <c r="H1269" i="1"/>
  <c r="AA1268" i="1"/>
  <c r="V2439" i="1"/>
  <c r="N129" i="1"/>
  <c r="O128" i="1"/>
  <c r="P128" i="1" s="1"/>
  <c r="Z128" i="1" s="1"/>
  <c r="B128" i="1" s="1"/>
  <c r="AA131" i="1"/>
  <c r="D133" i="1"/>
  <c r="L133" i="1" s="1"/>
  <c r="T133" i="1" s="1"/>
  <c r="G132" i="1"/>
  <c r="I136" i="1"/>
  <c r="J135" i="1"/>
  <c r="K135" i="1" s="1"/>
  <c r="F135" i="1" s="1"/>
  <c r="Y134" i="1"/>
  <c r="U1269" i="1" l="1"/>
  <c r="W135" i="1"/>
  <c r="Y135" i="1" s="1"/>
  <c r="E135" i="1"/>
  <c r="AC1270" i="1"/>
  <c r="AB1270" i="1"/>
  <c r="H1270" i="1"/>
  <c r="R1269" i="1"/>
  <c r="S1269" i="1" s="1"/>
  <c r="AA1269" i="1"/>
  <c r="A1271" i="1"/>
  <c r="Q1270" i="1"/>
  <c r="V2440" i="1"/>
  <c r="N130" i="1"/>
  <c r="O129" i="1"/>
  <c r="P129" i="1" s="1"/>
  <c r="Z129" i="1" s="1"/>
  <c r="B129" i="1" s="1"/>
  <c r="D134" i="1"/>
  <c r="L134" i="1" s="1"/>
  <c r="T134" i="1" s="1"/>
  <c r="G133" i="1"/>
  <c r="J136" i="1"/>
  <c r="K136" i="1" s="1"/>
  <c r="F136" i="1" s="1"/>
  <c r="I137" i="1"/>
  <c r="W136" i="1" l="1"/>
  <c r="Y136" i="1" s="1"/>
  <c r="U1270" i="1"/>
  <c r="E136" i="1"/>
  <c r="H1271" i="1"/>
  <c r="AA1270" i="1"/>
  <c r="AB1271" i="1"/>
  <c r="R1270" i="1"/>
  <c r="S1270" i="1" s="1"/>
  <c r="AC1271" i="1"/>
  <c r="A1272" i="1"/>
  <c r="Q1271" i="1"/>
  <c r="V2441" i="1"/>
  <c r="N131" i="1"/>
  <c r="O130" i="1"/>
  <c r="P130" i="1" s="1"/>
  <c r="Z130" i="1" s="1"/>
  <c r="B130" i="1" s="1"/>
  <c r="G134" i="1"/>
  <c r="D135" i="1"/>
  <c r="L135" i="1" s="1"/>
  <c r="T135" i="1" s="1"/>
  <c r="I138" i="1"/>
  <c r="J137" i="1"/>
  <c r="K137" i="1" s="1"/>
  <c r="W137" i="1" s="1"/>
  <c r="F137" i="1" l="1"/>
  <c r="U1271" i="1"/>
  <c r="E137" i="1"/>
  <c r="R1271" i="1"/>
  <c r="S1271" i="1" s="1"/>
  <c r="H1272" i="1"/>
  <c r="AA1271" i="1"/>
  <c r="AC1272" i="1"/>
  <c r="AB1272" i="1"/>
  <c r="A1273" i="1"/>
  <c r="Q1272" i="1"/>
  <c r="V2442" i="1"/>
  <c r="O131" i="1"/>
  <c r="P131" i="1" s="1"/>
  <c r="N132" i="1"/>
  <c r="D136" i="1"/>
  <c r="L136" i="1" s="1"/>
  <c r="T136" i="1" s="1"/>
  <c r="G135" i="1"/>
  <c r="Y137" i="1"/>
  <c r="J138" i="1"/>
  <c r="K138" i="1" s="1"/>
  <c r="W138" i="1" s="1"/>
  <c r="I139" i="1"/>
  <c r="F138" i="1" l="1"/>
  <c r="U1272" i="1"/>
  <c r="E138" i="1"/>
  <c r="AA1272" i="1"/>
  <c r="R1272" i="1"/>
  <c r="S1272" i="1" s="1"/>
  <c r="AC1273" i="1"/>
  <c r="AB1273" i="1"/>
  <c r="H1273" i="1"/>
  <c r="A1274" i="1"/>
  <c r="Q1273" i="1"/>
  <c r="V2443" i="1"/>
  <c r="N133" i="1"/>
  <c r="O132" i="1"/>
  <c r="P132" i="1" s="1"/>
  <c r="Z132" i="1" s="1"/>
  <c r="B132" i="1" s="1"/>
  <c r="Z131" i="1"/>
  <c r="B131" i="1" s="1"/>
  <c r="G136" i="1"/>
  <c r="AA136" i="1"/>
  <c r="D137" i="1"/>
  <c r="L137" i="1" s="1"/>
  <c r="T137" i="1" s="1"/>
  <c r="Y138" i="1"/>
  <c r="J139" i="1"/>
  <c r="K139" i="1" s="1"/>
  <c r="W139" i="1" s="1"/>
  <c r="I140" i="1"/>
  <c r="F139" i="1" l="1"/>
  <c r="U1273" i="1"/>
  <c r="E139" i="1"/>
  <c r="AA1273" i="1"/>
  <c r="H1274" i="1"/>
  <c r="AC1274" i="1"/>
  <c r="R1273" i="1"/>
  <c r="S1273" i="1" s="1"/>
  <c r="AB1274" i="1"/>
  <c r="A1275" i="1"/>
  <c r="Q1274" i="1"/>
  <c r="V2444" i="1"/>
  <c r="O133" i="1"/>
  <c r="P133" i="1" s="1"/>
  <c r="S133" i="1" s="1"/>
  <c r="N134" i="1"/>
  <c r="D138" i="1"/>
  <c r="L138" i="1" s="1"/>
  <c r="T138" i="1" s="1"/>
  <c r="Y139" i="1"/>
  <c r="G137" i="1"/>
  <c r="I141" i="1"/>
  <c r="J140" i="1"/>
  <c r="K140" i="1" s="1"/>
  <c r="W140" i="1" s="1"/>
  <c r="F140" i="1" l="1"/>
  <c r="U1274" i="1"/>
  <c r="E140" i="1"/>
  <c r="AB1275" i="1"/>
  <c r="H1275" i="1"/>
  <c r="R1274" i="1"/>
  <c r="S1274" i="1" s="1"/>
  <c r="AA1274" i="1"/>
  <c r="AC1275" i="1"/>
  <c r="A1276" i="1"/>
  <c r="Q1275" i="1"/>
  <c r="V2445" i="1"/>
  <c r="Z133" i="1"/>
  <c r="N135" i="1"/>
  <c r="O134" i="1"/>
  <c r="P134" i="1" s="1"/>
  <c r="G138" i="1"/>
  <c r="D139" i="1"/>
  <c r="L139" i="1" s="1"/>
  <c r="T139" i="1" s="1"/>
  <c r="Y140" i="1"/>
  <c r="J141" i="1"/>
  <c r="K141" i="1" s="1"/>
  <c r="W141" i="1" s="1"/>
  <c r="I142" i="1"/>
  <c r="F141" i="1" l="1"/>
  <c r="U1275" i="1"/>
  <c r="E141" i="1"/>
  <c r="AA1275" i="1"/>
  <c r="AC1276" i="1"/>
  <c r="H1276" i="1"/>
  <c r="R1275" i="1"/>
  <c r="S1275" i="1" s="1"/>
  <c r="AB1276" i="1"/>
  <c r="A1277" i="1"/>
  <c r="Q1276" i="1"/>
  <c r="Z134" i="1"/>
  <c r="S134" i="1"/>
  <c r="V2446" i="1"/>
  <c r="B133" i="1"/>
  <c r="AA133" i="1"/>
  <c r="N136" i="1"/>
  <c r="O135" i="1"/>
  <c r="G139" i="1"/>
  <c r="D140" i="1"/>
  <c r="G140" i="1" s="1"/>
  <c r="J142" i="1"/>
  <c r="K142" i="1" s="1"/>
  <c r="W142" i="1" s="1"/>
  <c r="I143" i="1"/>
  <c r="Y141" i="1"/>
  <c r="S315" i="1"/>
  <c r="F142" i="1" l="1"/>
  <c r="U134" i="1"/>
  <c r="B134" i="1"/>
  <c r="C135" i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U1276" i="1"/>
  <c r="E142" i="1"/>
  <c r="H1277" i="1"/>
  <c r="R1276" i="1"/>
  <c r="S1276" i="1" s="1"/>
  <c r="AC1277" i="1"/>
  <c r="AB1277" i="1"/>
  <c r="AA1276" i="1"/>
  <c r="Q1277" i="1"/>
  <c r="A1278" i="1"/>
  <c r="AA134" i="1"/>
  <c r="V2447" i="1"/>
  <c r="O136" i="1"/>
  <c r="N137" i="1"/>
  <c r="L140" i="1"/>
  <c r="T140" i="1" s="1"/>
  <c r="D141" i="1"/>
  <c r="G141" i="1" s="1"/>
  <c r="AA138" i="1"/>
  <c r="I144" i="1"/>
  <c r="J143" i="1"/>
  <c r="K143" i="1" s="1"/>
  <c r="W143" i="1" s="1"/>
  <c r="Y142" i="1"/>
  <c r="AA315" i="1"/>
  <c r="F143" i="1" l="1"/>
  <c r="P136" i="1"/>
  <c r="Z136" i="1" s="1"/>
  <c r="B136" i="1" s="1"/>
  <c r="P135" i="1"/>
  <c r="Z135" i="1" s="1"/>
  <c r="B135" i="1" s="1"/>
  <c r="U1277" i="1"/>
  <c r="E143" i="1"/>
  <c r="A1279" i="1"/>
  <c r="Q1278" i="1"/>
  <c r="AA1277" i="1"/>
  <c r="AC1278" i="1"/>
  <c r="AB1278" i="1"/>
  <c r="R1277" i="1"/>
  <c r="S1277" i="1" s="1"/>
  <c r="H1278" i="1"/>
  <c r="V2448" i="1"/>
  <c r="N138" i="1"/>
  <c r="O137" i="1"/>
  <c r="P137" i="1" s="1"/>
  <c r="Z137" i="1" s="1"/>
  <c r="B137" i="1" s="1"/>
  <c r="L141" i="1"/>
  <c r="T141" i="1" s="1"/>
  <c r="D142" i="1"/>
  <c r="L142" i="1" s="1"/>
  <c r="T142" i="1" s="1"/>
  <c r="Y143" i="1"/>
  <c r="J144" i="1"/>
  <c r="K144" i="1" s="1"/>
  <c r="W144" i="1" s="1"/>
  <c r="I145" i="1"/>
  <c r="F144" i="1" l="1"/>
  <c r="U1278" i="1"/>
  <c r="E144" i="1"/>
  <c r="AB1279" i="1"/>
  <c r="H1279" i="1"/>
  <c r="R1278" i="1"/>
  <c r="S1278" i="1" s="1"/>
  <c r="AA1278" i="1"/>
  <c r="AC1279" i="1"/>
  <c r="A1280" i="1"/>
  <c r="Q1279" i="1"/>
  <c r="V2449" i="1"/>
  <c r="O138" i="1"/>
  <c r="P138" i="1" s="1"/>
  <c r="N139" i="1"/>
  <c r="G142" i="1"/>
  <c r="D143" i="1"/>
  <c r="L143" i="1" s="1"/>
  <c r="T143" i="1" s="1"/>
  <c r="J145" i="1"/>
  <c r="K145" i="1" s="1"/>
  <c r="W145" i="1" s="1"/>
  <c r="I146" i="1"/>
  <c r="Y144" i="1"/>
  <c r="F145" i="1" l="1"/>
  <c r="U1279" i="1"/>
  <c r="E145" i="1"/>
  <c r="AA1279" i="1"/>
  <c r="AC1280" i="1"/>
  <c r="AB1280" i="1"/>
  <c r="R1279" i="1"/>
  <c r="S1279" i="1" s="1"/>
  <c r="H1280" i="1"/>
  <c r="Q1280" i="1"/>
  <c r="A1281" i="1"/>
  <c r="V2450" i="1"/>
  <c r="N140" i="1"/>
  <c r="O139" i="1"/>
  <c r="P139" i="1" s="1"/>
  <c r="Z139" i="1" s="1"/>
  <c r="B139" i="1" s="1"/>
  <c r="Z138" i="1"/>
  <c r="B138" i="1" s="1"/>
  <c r="G143" i="1"/>
  <c r="D144" i="1"/>
  <c r="L144" i="1" s="1"/>
  <c r="T144" i="1" s="1"/>
  <c r="I147" i="1"/>
  <c r="J146" i="1"/>
  <c r="K146" i="1" s="1"/>
  <c r="W146" i="1" s="1"/>
  <c r="Y145" i="1"/>
  <c r="S319" i="1"/>
  <c r="F146" i="1" l="1"/>
  <c r="U1280" i="1"/>
  <c r="E146" i="1"/>
  <c r="Q1281" i="1"/>
  <c r="A1282" i="1"/>
  <c r="AC1281" i="1"/>
  <c r="H1281" i="1"/>
  <c r="R1280" i="1"/>
  <c r="S1280" i="1" s="1"/>
  <c r="AA1280" i="1"/>
  <c r="AB1281" i="1"/>
  <c r="V2451" i="1"/>
  <c r="N141" i="1"/>
  <c r="O140" i="1"/>
  <c r="P140" i="1" s="1"/>
  <c r="Z140" i="1" s="1"/>
  <c r="B140" i="1" s="1"/>
  <c r="D145" i="1"/>
  <c r="L145" i="1" s="1"/>
  <c r="T145" i="1" s="1"/>
  <c r="G144" i="1"/>
  <c r="Y146" i="1"/>
  <c r="I148" i="1"/>
  <c r="J147" i="1"/>
  <c r="K147" i="1" s="1"/>
  <c r="W147" i="1" s="1"/>
  <c r="F147" i="1" l="1"/>
  <c r="U1281" i="1"/>
  <c r="E147" i="1"/>
  <c r="A1283" i="1"/>
  <c r="Q1282" i="1"/>
  <c r="AB1282" i="1"/>
  <c r="H1282" i="1"/>
  <c r="AC1282" i="1"/>
  <c r="R1281" i="1"/>
  <c r="S1281" i="1" s="1"/>
  <c r="AA1281" i="1"/>
  <c r="V2452" i="1"/>
  <c r="N142" i="1"/>
  <c r="O141" i="1"/>
  <c r="P141" i="1" s="1"/>
  <c r="Z141" i="1" s="1"/>
  <c r="B141" i="1" s="1"/>
  <c r="G145" i="1"/>
  <c r="D146" i="1"/>
  <c r="L146" i="1" s="1"/>
  <c r="T146" i="1" s="1"/>
  <c r="Y147" i="1"/>
  <c r="I149" i="1"/>
  <c r="J148" i="1"/>
  <c r="K148" i="1" s="1"/>
  <c r="W148" i="1" s="1"/>
  <c r="F148" i="1" l="1"/>
  <c r="U1282" i="1"/>
  <c r="E148" i="1"/>
  <c r="AB1283" i="1"/>
  <c r="R1282" i="1"/>
  <c r="S1282" i="1" s="1"/>
  <c r="H1283" i="1"/>
  <c r="AA1282" i="1"/>
  <c r="AC1283" i="1"/>
  <c r="A1284" i="1"/>
  <c r="Q1283" i="1"/>
  <c r="V2453" i="1"/>
  <c r="O142" i="1"/>
  <c r="P142" i="1" s="1"/>
  <c r="Z142" i="1" s="1"/>
  <c r="B142" i="1" s="1"/>
  <c r="N143" i="1"/>
  <c r="D147" i="1"/>
  <c r="L147" i="1" s="1"/>
  <c r="T147" i="1" s="1"/>
  <c r="G146" i="1"/>
  <c r="Y148" i="1"/>
  <c r="J149" i="1"/>
  <c r="K149" i="1" s="1"/>
  <c r="W149" i="1" s="1"/>
  <c r="I150" i="1"/>
  <c r="F149" i="1" l="1"/>
  <c r="U1283" i="1"/>
  <c r="E149" i="1"/>
  <c r="AA1283" i="1"/>
  <c r="H1284" i="1"/>
  <c r="R1283" i="1"/>
  <c r="S1283" i="1" s="1"/>
  <c r="AC1284" i="1"/>
  <c r="AB1284" i="1"/>
  <c r="A1285" i="1"/>
  <c r="Q1284" i="1"/>
  <c r="V2454" i="1"/>
  <c r="O143" i="1"/>
  <c r="P143" i="1" s="1"/>
  <c r="Z143" i="1" s="1"/>
  <c r="B143" i="1" s="1"/>
  <c r="N144" i="1"/>
  <c r="D148" i="1"/>
  <c r="L148" i="1" s="1"/>
  <c r="T148" i="1" s="1"/>
  <c r="J150" i="1"/>
  <c r="K150" i="1" s="1"/>
  <c r="W150" i="1" s="1"/>
  <c r="I151" i="1"/>
  <c r="Y149" i="1"/>
  <c r="G147" i="1"/>
  <c r="F150" i="1" l="1"/>
  <c r="U1284" i="1"/>
  <c r="E150" i="1"/>
  <c r="AA1284" i="1"/>
  <c r="AC1285" i="1"/>
  <c r="R1284" i="1"/>
  <c r="S1284" i="1" s="1"/>
  <c r="AB1285" i="1"/>
  <c r="H1285" i="1"/>
  <c r="A1286" i="1"/>
  <c r="Q1285" i="1"/>
  <c r="V2455" i="1"/>
  <c r="O144" i="1"/>
  <c r="P144" i="1" s="1"/>
  <c r="Z144" i="1" s="1"/>
  <c r="B144" i="1" s="1"/>
  <c r="N145" i="1"/>
  <c r="G148" i="1"/>
  <c r="D149" i="1"/>
  <c r="L149" i="1" s="1"/>
  <c r="T149" i="1" s="1"/>
  <c r="J151" i="1"/>
  <c r="K151" i="1" s="1"/>
  <c r="W151" i="1" s="1"/>
  <c r="I152" i="1"/>
  <c r="Y150" i="1"/>
  <c r="F151" i="1" l="1"/>
  <c r="U1285" i="1"/>
  <c r="E151" i="1"/>
  <c r="AC1286" i="1"/>
  <c r="AB1286" i="1"/>
  <c r="R1285" i="1"/>
  <c r="S1285" i="1" s="1"/>
  <c r="H1286" i="1"/>
  <c r="AA1285" i="1"/>
  <c r="Q1286" i="1"/>
  <c r="A1287" i="1"/>
  <c r="V2456" i="1"/>
  <c r="N146" i="1"/>
  <c r="O145" i="1"/>
  <c r="P145" i="1" s="1"/>
  <c r="Z145" i="1" s="1"/>
  <c r="B145" i="1" s="1"/>
  <c r="G149" i="1"/>
  <c r="D150" i="1"/>
  <c r="I153" i="1"/>
  <c r="J152" i="1"/>
  <c r="K152" i="1" s="1"/>
  <c r="W152" i="1" s="1"/>
  <c r="Y151" i="1"/>
  <c r="F152" i="1" l="1"/>
  <c r="U1286" i="1"/>
  <c r="E152" i="1"/>
  <c r="A1288" i="1"/>
  <c r="Q1287" i="1"/>
  <c r="AB1287" i="1"/>
  <c r="R1286" i="1"/>
  <c r="S1286" i="1" s="1"/>
  <c r="H1287" i="1"/>
  <c r="AA1286" i="1"/>
  <c r="AC1287" i="1"/>
  <c r="V2457" i="1"/>
  <c r="N147" i="1"/>
  <c r="O146" i="1"/>
  <c r="P146" i="1" s="1"/>
  <c r="Z146" i="1" s="1"/>
  <c r="B146" i="1" s="1"/>
  <c r="D151" i="1"/>
  <c r="L151" i="1" s="1"/>
  <c r="T151" i="1" s="1"/>
  <c r="L150" i="1"/>
  <c r="T150" i="1" s="1"/>
  <c r="G150" i="1"/>
  <c r="Y152" i="1"/>
  <c r="J153" i="1"/>
  <c r="K153" i="1" s="1"/>
  <c r="W153" i="1" s="1"/>
  <c r="I154" i="1"/>
  <c r="F153" i="1" l="1"/>
  <c r="U1287" i="1"/>
  <c r="E153" i="1"/>
  <c r="AA1287" i="1"/>
  <c r="AC1288" i="1"/>
  <c r="AB1288" i="1"/>
  <c r="H1288" i="1"/>
  <c r="R1287" i="1"/>
  <c r="S1287" i="1" s="1"/>
  <c r="A1289" i="1"/>
  <c r="Q1288" i="1"/>
  <c r="V2458" i="1"/>
  <c r="N148" i="1"/>
  <c r="O147" i="1"/>
  <c r="P147" i="1" s="1"/>
  <c r="Z147" i="1" s="1"/>
  <c r="B147" i="1" s="1"/>
  <c r="D152" i="1"/>
  <c r="L152" i="1" s="1"/>
  <c r="T152" i="1" s="1"/>
  <c r="G151" i="1"/>
  <c r="I155" i="1"/>
  <c r="J154" i="1"/>
  <c r="K154" i="1" s="1"/>
  <c r="W154" i="1" s="1"/>
  <c r="Y153" i="1"/>
  <c r="F154" i="1" l="1"/>
  <c r="U1288" i="1"/>
  <c r="E154" i="1"/>
  <c r="AC1289" i="1"/>
  <c r="AB1289" i="1"/>
  <c r="H1289" i="1"/>
  <c r="R1288" i="1"/>
  <c r="S1288" i="1" s="1"/>
  <c r="AA1288" i="1"/>
  <c r="Q1289" i="1"/>
  <c r="A1290" i="1"/>
  <c r="V2459" i="1"/>
  <c r="N149" i="1"/>
  <c r="O148" i="1"/>
  <c r="P148" i="1" s="1"/>
  <c r="Z148" i="1" s="1"/>
  <c r="B148" i="1" s="1"/>
  <c r="D153" i="1"/>
  <c r="L153" i="1" s="1"/>
  <c r="T153" i="1" s="1"/>
  <c r="Y154" i="1"/>
  <c r="I156" i="1"/>
  <c r="J155" i="1"/>
  <c r="K155" i="1" s="1"/>
  <c r="W155" i="1" s="1"/>
  <c r="G152" i="1"/>
  <c r="F155" i="1" l="1"/>
  <c r="U1289" i="1"/>
  <c r="E155" i="1"/>
  <c r="Q1290" i="1"/>
  <c r="A1291" i="1"/>
  <c r="AB1290" i="1"/>
  <c r="H1290" i="1"/>
  <c r="AC1290" i="1"/>
  <c r="AA1289" i="1"/>
  <c r="R1289" i="1"/>
  <c r="S1289" i="1" s="1"/>
  <c r="V2460" i="1"/>
  <c r="N150" i="1"/>
  <c r="O149" i="1"/>
  <c r="P149" i="1" s="1"/>
  <c r="Z149" i="1" s="1"/>
  <c r="B149" i="1" s="1"/>
  <c r="G153" i="1"/>
  <c r="D154" i="1"/>
  <c r="L154" i="1" s="1"/>
  <c r="T154" i="1" s="1"/>
  <c r="Y155" i="1"/>
  <c r="I157" i="1"/>
  <c r="J156" i="1"/>
  <c r="K156" i="1" s="1"/>
  <c r="W156" i="1" s="1"/>
  <c r="F156" i="1" l="1"/>
  <c r="U1290" i="1"/>
  <c r="E156" i="1"/>
  <c r="Q1291" i="1"/>
  <c r="A1292" i="1"/>
  <c r="AB1291" i="1"/>
  <c r="H1291" i="1"/>
  <c r="R1290" i="1"/>
  <c r="S1290" i="1" s="1"/>
  <c r="AC1291" i="1"/>
  <c r="AA1290" i="1"/>
  <c r="V2461" i="1"/>
  <c r="G154" i="1"/>
  <c r="N151" i="1"/>
  <c r="O150" i="1"/>
  <c r="P150" i="1" s="1"/>
  <c r="Z150" i="1" s="1"/>
  <c r="B150" i="1" s="1"/>
  <c r="D155" i="1"/>
  <c r="L155" i="1" s="1"/>
  <c r="T155" i="1" s="1"/>
  <c r="Y156" i="1"/>
  <c r="I158" i="1"/>
  <c r="J157" i="1"/>
  <c r="K157" i="1" s="1"/>
  <c r="W157" i="1" s="1"/>
  <c r="F157" i="1" l="1"/>
  <c r="E157" i="1"/>
  <c r="Q1292" i="1"/>
  <c r="A1293" i="1"/>
  <c r="W1292" i="1"/>
  <c r="Y1292" i="1" s="1"/>
  <c r="H1292" i="1"/>
  <c r="R1291" i="1"/>
  <c r="AC1292" i="1"/>
  <c r="AB1292" i="1"/>
  <c r="V2462" i="1"/>
  <c r="N152" i="1"/>
  <c r="O151" i="1"/>
  <c r="P151" i="1" s="1"/>
  <c r="Z151" i="1" s="1"/>
  <c r="B151" i="1" s="1"/>
  <c r="D156" i="1"/>
  <c r="L156" i="1" s="1"/>
  <c r="T156" i="1" s="1"/>
  <c r="G155" i="1"/>
  <c r="I159" i="1"/>
  <c r="J158" i="1"/>
  <c r="K158" i="1" s="1"/>
  <c r="W158" i="1" s="1"/>
  <c r="Y157" i="1"/>
  <c r="F158" i="1" l="1"/>
  <c r="U1292" i="1"/>
  <c r="E158" i="1"/>
  <c r="A1294" i="1"/>
  <c r="Q1293" i="1"/>
  <c r="AC1293" i="1"/>
  <c r="AB1293" i="1"/>
  <c r="R1292" i="1"/>
  <c r="S1292" i="1" s="1"/>
  <c r="H1293" i="1"/>
  <c r="AA1292" i="1"/>
  <c r="V2463" i="1"/>
  <c r="N153" i="1"/>
  <c r="O152" i="1"/>
  <c r="P152" i="1" s="1"/>
  <c r="Z152" i="1" s="1"/>
  <c r="B152" i="1" s="1"/>
  <c r="D157" i="1"/>
  <c r="G156" i="1"/>
  <c r="Y158" i="1"/>
  <c r="I160" i="1"/>
  <c r="J159" i="1"/>
  <c r="K159" i="1" s="1"/>
  <c r="W159" i="1" s="1"/>
  <c r="F159" i="1" l="1"/>
  <c r="U1293" i="1"/>
  <c r="E159" i="1"/>
  <c r="AA1293" i="1"/>
  <c r="AC1294" i="1"/>
  <c r="H1294" i="1"/>
  <c r="R1293" i="1"/>
  <c r="S1293" i="1" s="1"/>
  <c r="AB1294" i="1"/>
  <c r="A1295" i="1"/>
  <c r="Q1294" i="1"/>
  <c r="V2464" i="1"/>
  <c r="O153" i="1"/>
  <c r="P153" i="1" s="1"/>
  <c r="Z153" i="1" s="1"/>
  <c r="B153" i="1" s="1"/>
  <c r="N154" i="1"/>
  <c r="D158" i="1"/>
  <c r="L158" i="1" s="1"/>
  <c r="T158" i="1" s="1"/>
  <c r="L157" i="1"/>
  <c r="T157" i="1" s="1"/>
  <c r="G157" i="1"/>
  <c r="Y159" i="1"/>
  <c r="J160" i="1"/>
  <c r="K160" i="1" s="1"/>
  <c r="W160" i="1" s="1"/>
  <c r="I161" i="1"/>
  <c r="F160" i="1" l="1"/>
  <c r="U1294" i="1"/>
  <c r="E160" i="1"/>
  <c r="AB1295" i="1"/>
  <c r="H1295" i="1"/>
  <c r="AA1294" i="1"/>
  <c r="AC1295" i="1"/>
  <c r="R1294" i="1"/>
  <c r="S1294" i="1" s="1"/>
  <c r="A1296" i="1"/>
  <c r="Q1295" i="1"/>
  <c r="V2465" i="1"/>
  <c r="N155" i="1"/>
  <c r="O154" i="1"/>
  <c r="P154" i="1" s="1"/>
  <c r="Z154" i="1" s="1"/>
  <c r="B154" i="1" s="1"/>
  <c r="D159" i="1"/>
  <c r="L159" i="1" s="1"/>
  <c r="G158" i="1"/>
  <c r="I162" i="1"/>
  <c r="J161" i="1"/>
  <c r="K161" i="1" s="1"/>
  <c r="W161" i="1" s="1"/>
  <c r="Y160" i="1"/>
  <c r="F161" i="1" l="1"/>
  <c r="T159" i="1"/>
  <c r="U1295" i="1"/>
  <c r="E161" i="1"/>
  <c r="AA1295" i="1"/>
  <c r="AC1296" i="1"/>
  <c r="AB1296" i="1"/>
  <c r="H1296" i="1"/>
  <c r="R1295" i="1"/>
  <c r="S1295" i="1" s="1"/>
  <c r="Q1296" i="1"/>
  <c r="A1297" i="1"/>
  <c r="V2466" i="1"/>
  <c r="N156" i="1"/>
  <c r="O155" i="1"/>
  <c r="P155" i="1" s="1"/>
  <c r="Z155" i="1" s="1"/>
  <c r="B155" i="1" s="1"/>
  <c r="G159" i="1"/>
  <c r="D160" i="1"/>
  <c r="L160" i="1" s="1"/>
  <c r="T160" i="1" s="1"/>
  <c r="Y161" i="1"/>
  <c r="I163" i="1"/>
  <c r="J162" i="1"/>
  <c r="K162" i="1" s="1"/>
  <c r="W162" i="1" s="1"/>
  <c r="F162" i="1" l="1"/>
  <c r="U1296" i="1"/>
  <c r="E162" i="1"/>
  <c r="A1298" i="1"/>
  <c r="Q1297" i="1"/>
  <c r="AB1297" i="1"/>
  <c r="H1297" i="1"/>
  <c r="AC1297" i="1"/>
  <c r="R1296" i="1"/>
  <c r="S1296" i="1" s="1"/>
  <c r="AA1296" i="1"/>
  <c r="V2467" i="1"/>
  <c r="N157" i="1"/>
  <c r="O156" i="1"/>
  <c r="P156" i="1" s="1"/>
  <c r="Z156" i="1" s="1"/>
  <c r="B156" i="1" s="1"/>
  <c r="G160" i="1"/>
  <c r="D161" i="1"/>
  <c r="G161" i="1" s="1"/>
  <c r="J163" i="1"/>
  <c r="K163" i="1" s="1"/>
  <c r="W163" i="1" s="1"/>
  <c r="I164" i="1"/>
  <c r="Y162" i="1"/>
  <c r="F163" i="1" l="1"/>
  <c r="U1297" i="1"/>
  <c r="E163" i="1"/>
  <c r="AC1298" i="1"/>
  <c r="AB1298" i="1"/>
  <c r="H1298" i="1"/>
  <c r="R1297" i="1"/>
  <c r="S1297" i="1" s="1"/>
  <c r="AA1297" i="1"/>
  <c r="Q1298" i="1"/>
  <c r="A1299" i="1"/>
  <c r="V2468" i="1"/>
  <c r="N158" i="1"/>
  <c r="O157" i="1"/>
  <c r="P157" i="1" s="1"/>
  <c r="Z157" i="1" s="1"/>
  <c r="B157" i="1" s="1"/>
  <c r="L161" i="1"/>
  <c r="T161" i="1" s="1"/>
  <c r="D162" i="1"/>
  <c r="L162" i="1" s="1"/>
  <c r="T162" i="1" s="1"/>
  <c r="J164" i="1"/>
  <c r="K164" i="1" s="1"/>
  <c r="W164" i="1" s="1"/>
  <c r="I165" i="1"/>
  <c r="Y163" i="1"/>
  <c r="F164" i="1" l="1"/>
  <c r="U1298" i="1"/>
  <c r="E164" i="1"/>
  <c r="Q1299" i="1"/>
  <c r="A1300" i="1"/>
  <c r="AB1299" i="1"/>
  <c r="H1299" i="1"/>
  <c r="AA1298" i="1"/>
  <c r="R1298" i="1"/>
  <c r="S1298" i="1" s="1"/>
  <c r="AC1299" i="1"/>
  <c r="V2469" i="1"/>
  <c r="N159" i="1"/>
  <c r="O158" i="1"/>
  <c r="P158" i="1" s="1"/>
  <c r="Z158" i="1" s="1"/>
  <c r="B158" i="1" s="1"/>
  <c r="D163" i="1"/>
  <c r="L163" i="1" s="1"/>
  <c r="G162" i="1"/>
  <c r="J165" i="1"/>
  <c r="K165" i="1" s="1"/>
  <c r="F165" i="1" s="1"/>
  <c r="I166" i="1"/>
  <c r="Y164" i="1"/>
  <c r="U1299" i="1" l="1"/>
  <c r="T163" i="1"/>
  <c r="W165" i="1"/>
  <c r="Y165" i="1" s="1"/>
  <c r="E165" i="1"/>
  <c r="A1301" i="1"/>
  <c r="Q1300" i="1"/>
  <c r="AA1299" i="1"/>
  <c r="AC1300" i="1"/>
  <c r="R1299" i="1"/>
  <c r="S1299" i="1" s="1"/>
  <c r="H1300" i="1"/>
  <c r="AB1300" i="1"/>
  <c r="V2470" i="1"/>
  <c r="N160" i="1"/>
  <c r="O159" i="1"/>
  <c r="P159" i="1" s="1"/>
  <c r="Z159" i="1" s="1"/>
  <c r="B159" i="1" s="1"/>
  <c r="AA159" i="1"/>
  <c r="G163" i="1"/>
  <c r="D164" i="1"/>
  <c r="L164" i="1" s="1"/>
  <c r="T164" i="1" s="1"/>
  <c r="I167" i="1"/>
  <c r="J166" i="1"/>
  <c r="K166" i="1" s="1"/>
  <c r="W166" i="1" l="1"/>
  <c r="Y166" i="1" s="1"/>
  <c r="F166" i="1"/>
  <c r="U1300" i="1"/>
  <c r="E166" i="1"/>
  <c r="AC1301" i="1"/>
  <c r="AB1301" i="1"/>
  <c r="H1301" i="1"/>
  <c r="R1300" i="1"/>
  <c r="S1300" i="1" s="1"/>
  <c r="AA1300" i="1"/>
  <c r="Q1301" i="1"/>
  <c r="A1302" i="1"/>
  <c r="V2471" i="1"/>
  <c r="O160" i="1"/>
  <c r="P160" i="1" s="1"/>
  <c r="Z160" i="1" s="1"/>
  <c r="B160" i="1" s="1"/>
  <c r="N161" i="1"/>
  <c r="D165" i="1"/>
  <c r="L165" i="1" s="1"/>
  <c r="T165" i="1" s="1"/>
  <c r="AA161" i="1"/>
  <c r="G164" i="1"/>
  <c r="I168" i="1"/>
  <c r="J167" i="1"/>
  <c r="K167" i="1" s="1"/>
  <c r="W167" i="1" s="1"/>
  <c r="F167" i="1" l="1"/>
  <c r="U1301" i="1"/>
  <c r="E167" i="1"/>
  <c r="Q1302" i="1"/>
  <c r="A1303" i="1"/>
  <c r="AC1302" i="1"/>
  <c r="H1302" i="1"/>
  <c r="AA1301" i="1"/>
  <c r="AB1302" i="1"/>
  <c r="R1301" i="1"/>
  <c r="S1301" i="1" s="1"/>
  <c r="V2472" i="1"/>
  <c r="N162" i="1"/>
  <c r="O161" i="1"/>
  <c r="P161" i="1" s="1"/>
  <c r="D166" i="1"/>
  <c r="L166" i="1" s="1"/>
  <c r="T166" i="1" s="1"/>
  <c r="G165" i="1"/>
  <c r="J168" i="1"/>
  <c r="K168" i="1" s="1"/>
  <c r="W168" i="1" s="1"/>
  <c r="I169" i="1"/>
  <c r="Y167" i="1"/>
  <c r="F168" i="1" l="1"/>
  <c r="U1302" i="1"/>
  <c r="E168" i="1"/>
  <c r="Q1303" i="1"/>
  <c r="A1304" i="1"/>
  <c r="AB1303" i="1"/>
  <c r="H1303" i="1"/>
  <c r="R1302" i="1"/>
  <c r="S1302" i="1" s="1"/>
  <c r="AA1302" i="1"/>
  <c r="AC1303" i="1"/>
  <c r="V2473" i="1"/>
  <c r="Z161" i="1"/>
  <c r="B161" i="1" s="1"/>
  <c r="N163" i="1"/>
  <c r="O162" i="1"/>
  <c r="P162" i="1" s="1"/>
  <c r="Z162" i="1" s="1"/>
  <c r="B162" i="1" s="1"/>
  <c r="G166" i="1"/>
  <c r="D167" i="1"/>
  <c r="L167" i="1" s="1"/>
  <c r="T167" i="1" s="1"/>
  <c r="Y168" i="1"/>
  <c r="J169" i="1"/>
  <c r="K169" i="1" s="1"/>
  <c r="W169" i="1" s="1"/>
  <c r="I170" i="1"/>
  <c r="F169" i="1" l="1"/>
  <c r="U1303" i="1"/>
  <c r="E169" i="1"/>
  <c r="A1305" i="1"/>
  <c r="Q1304" i="1"/>
  <c r="R1303" i="1"/>
  <c r="S1303" i="1" s="1"/>
  <c r="AA1303" i="1"/>
  <c r="AC1304" i="1"/>
  <c r="AB1304" i="1"/>
  <c r="H1304" i="1"/>
  <c r="V2474" i="1"/>
  <c r="O163" i="1"/>
  <c r="P163" i="1" s="1"/>
  <c r="N164" i="1"/>
  <c r="D168" i="1"/>
  <c r="L168" i="1" s="1"/>
  <c r="T168" i="1" s="1"/>
  <c r="G167" i="1"/>
  <c r="J170" i="1"/>
  <c r="K170" i="1" s="1"/>
  <c r="W170" i="1" s="1"/>
  <c r="I171" i="1"/>
  <c r="Y169" i="1"/>
  <c r="F170" i="1" l="1"/>
  <c r="U1304" i="1"/>
  <c r="E170" i="1"/>
  <c r="AC1305" i="1"/>
  <c r="AB1305" i="1"/>
  <c r="H1305" i="1"/>
  <c r="AA1304" i="1"/>
  <c r="R1304" i="1"/>
  <c r="S1304" i="1" s="1"/>
  <c r="Q1305" i="1"/>
  <c r="A1306" i="1"/>
  <c r="V2475" i="1"/>
  <c r="N165" i="1"/>
  <c r="O164" i="1"/>
  <c r="P164" i="1" s="1"/>
  <c r="Z163" i="1"/>
  <c r="AA163" i="1" s="1"/>
  <c r="G168" i="1"/>
  <c r="D169" i="1"/>
  <c r="L169" i="1" s="1"/>
  <c r="T169" i="1" s="1"/>
  <c r="Y170" i="1"/>
  <c r="I172" i="1"/>
  <c r="J171" i="1"/>
  <c r="K171" i="1" s="1"/>
  <c r="W171" i="1" s="1"/>
  <c r="F171" i="1" l="1"/>
  <c r="U1305" i="1"/>
  <c r="E171" i="1"/>
  <c r="Q1306" i="1"/>
  <c r="A1307" i="1"/>
  <c r="AA1305" i="1"/>
  <c r="AC1306" i="1"/>
  <c r="H1306" i="1"/>
  <c r="R1305" i="1"/>
  <c r="S1305" i="1" s="1"/>
  <c r="AB1306" i="1"/>
  <c r="V2476" i="1"/>
  <c r="Z164" i="1"/>
  <c r="S164" i="1"/>
  <c r="B163" i="1"/>
  <c r="O165" i="1"/>
  <c r="N166" i="1"/>
  <c r="D170" i="1"/>
  <c r="L170" i="1" s="1"/>
  <c r="T170" i="1" s="1"/>
  <c r="G169" i="1"/>
  <c r="Y171" i="1"/>
  <c r="J172" i="1"/>
  <c r="K172" i="1" s="1"/>
  <c r="W172" i="1" s="1"/>
  <c r="I173" i="1"/>
  <c r="F172" i="1" l="1"/>
  <c r="U164" i="1"/>
  <c r="B164" i="1"/>
  <c r="C165" i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U1306" i="1"/>
  <c r="E172" i="1"/>
  <c r="A1308" i="1"/>
  <c r="Q1307" i="1"/>
  <c r="AB1307" i="1"/>
  <c r="H1307" i="1"/>
  <c r="R1306" i="1"/>
  <c r="S1306" i="1" s="1"/>
  <c r="AC1307" i="1"/>
  <c r="AA1306" i="1"/>
  <c r="AA164" i="1"/>
  <c r="V2477" i="1"/>
  <c r="N167" i="1"/>
  <c r="O166" i="1"/>
  <c r="D171" i="1"/>
  <c r="G171" i="1" s="1"/>
  <c r="G170" i="1"/>
  <c r="J173" i="1"/>
  <c r="K173" i="1" s="1"/>
  <c r="W173" i="1" s="1"/>
  <c r="I174" i="1"/>
  <c r="Y172" i="1"/>
  <c r="S346" i="1"/>
  <c r="F173" i="1" l="1"/>
  <c r="P166" i="1"/>
  <c r="Z166" i="1" s="1"/>
  <c r="AA166" i="1" s="1"/>
  <c r="P165" i="1"/>
  <c r="U1307" i="1"/>
  <c r="E173" i="1"/>
  <c r="R1307" i="1"/>
  <c r="S1307" i="1" s="1"/>
  <c r="AA1307" i="1"/>
  <c r="AC1308" i="1"/>
  <c r="H1308" i="1"/>
  <c r="AB1308" i="1"/>
  <c r="A1309" i="1"/>
  <c r="Q1308" i="1"/>
  <c r="V2478" i="1"/>
  <c r="N168" i="1"/>
  <c r="O167" i="1"/>
  <c r="P167" i="1" s="1"/>
  <c r="Z167" i="1" s="1"/>
  <c r="B167" i="1" s="1"/>
  <c r="L171" i="1"/>
  <c r="T171" i="1" s="1"/>
  <c r="D172" i="1"/>
  <c r="L172" i="1" s="1"/>
  <c r="T172" i="1" s="1"/>
  <c r="AA168" i="1"/>
  <c r="I175" i="1"/>
  <c r="J174" i="1"/>
  <c r="K174" i="1" s="1"/>
  <c r="W174" i="1" s="1"/>
  <c r="Y173" i="1"/>
  <c r="S347" i="1"/>
  <c r="F174" i="1" l="1"/>
  <c r="B166" i="1"/>
  <c r="Z165" i="1"/>
  <c r="AA165" i="1" s="1"/>
  <c r="U1308" i="1"/>
  <c r="E174" i="1"/>
  <c r="AA1308" i="1"/>
  <c r="AC1309" i="1"/>
  <c r="H1309" i="1"/>
  <c r="R1308" i="1"/>
  <c r="S1308" i="1" s="1"/>
  <c r="AB1309" i="1"/>
  <c r="A1310" i="1"/>
  <c r="Q1309" i="1"/>
  <c r="V2479" i="1"/>
  <c r="O168" i="1"/>
  <c r="P168" i="1" s="1"/>
  <c r="N169" i="1"/>
  <c r="D173" i="1"/>
  <c r="G172" i="1"/>
  <c r="J175" i="1"/>
  <c r="K175" i="1" s="1"/>
  <c r="W175" i="1" s="1"/>
  <c r="I176" i="1"/>
  <c r="Y174" i="1"/>
  <c r="F175" i="1" l="1"/>
  <c r="B165" i="1"/>
  <c r="U1309" i="1"/>
  <c r="E175" i="1"/>
  <c r="AB1310" i="1"/>
  <c r="H1310" i="1"/>
  <c r="AA1309" i="1"/>
  <c r="AC1310" i="1"/>
  <c r="R1309" i="1"/>
  <c r="S1309" i="1" s="1"/>
  <c r="A1311" i="1"/>
  <c r="Q1310" i="1"/>
  <c r="V2480" i="1"/>
  <c r="N170" i="1"/>
  <c r="O169" i="1"/>
  <c r="P169" i="1" s="1"/>
  <c r="Z169" i="1" s="1"/>
  <c r="B169" i="1" s="1"/>
  <c r="Z168" i="1"/>
  <c r="B168" i="1" s="1"/>
  <c r="D174" i="1"/>
  <c r="L174" i="1" s="1"/>
  <c r="T174" i="1" s="1"/>
  <c r="L173" i="1"/>
  <c r="T173" i="1" s="1"/>
  <c r="G173" i="1"/>
  <c r="S170" i="1"/>
  <c r="I177" i="1"/>
  <c r="J176" i="1"/>
  <c r="K176" i="1" s="1"/>
  <c r="W176" i="1" s="1"/>
  <c r="Y175" i="1"/>
  <c r="F176" i="1" l="1"/>
  <c r="U1310" i="1"/>
  <c r="E176" i="1"/>
  <c r="AB1311" i="1"/>
  <c r="R1310" i="1"/>
  <c r="S1310" i="1" s="1"/>
  <c r="H1311" i="1"/>
  <c r="AA1310" i="1"/>
  <c r="AC1311" i="1"/>
  <c r="A1312" i="1"/>
  <c r="Q1311" i="1"/>
  <c r="V2481" i="1"/>
  <c r="N171" i="1"/>
  <c r="O170" i="1"/>
  <c r="P170" i="1" s="1"/>
  <c r="Z170" i="1" s="1"/>
  <c r="B170" i="1" s="1"/>
  <c r="G174" i="1"/>
  <c r="D175" i="1"/>
  <c r="AA170" i="1"/>
  <c r="Y176" i="1"/>
  <c r="J177" i="1"/>
  <c r="K177" i="1" s="1"/>
  <c r="W177" i="1" s="1"/>
  <c r="I178" i="1"/>
  <c r="F177" i="1" l="1"/>
  <c r="U1311" i="1"/>
  <c r="E177" i="1"/>
  <c r="R1311" i="1"/>
  <c r="S1311" i="1" s="1"/>
  <c r="AA1311" i="1"/>
  <c r="AC1312" i="1"/>
  <c r="AB1312" i="1"/>
  <c r="H1312" i="1"/>
  <c r="Q1312" i="1"/>
  <c r="A1313" i="1"/>
  <c r="V2482" i="1"/>
  <c r="N172" i="1"/>
  <c r="O171" i="1"/>
  <c r="P171" i="1" s="1"/>
  <c r="Z171" i="1" s="1"/>
  <c r="B171" i="1" s="1"/>
  <c r="D176" i="1"/>
  <c r="L176" i="1" s="1"/>
  <c r="T176" i="1" s="1"/>
  <c r="G175" i="1"/>
  <c r="L175" i="1"/>
  <c r="T175" i="1" s="1"/>
  <c r="I179" i="1"/>
  <c r="J178" i="1"/>
  <c r="K178" i="1" s="1"/>
  <c r="W178" i="1" s="1"/>
  <c r="Y177" i="1"/>
  <c r="F178" i="1" l="1"/>
  <c r="U1312" i="1"/>
  <c r="E178" i="1"/>
  <c r="Q1313" i="1"/>
  <c r="A1314" i="1"/>
  <c r="AC1313" i="1"/>
  <c r="AB1313" i="1"/>
  <c r="H1313" i="1"/>
  <c r="AA1312" i="1"/>
  <c r="R1312" i="1"/>
  <c r="S1312" i="1" s="1"/>
  <c r="V2483" i="1"/>
  <c r="N173" i="1"/>
  <c r="O172" i="1"/>
  <c r="P172" i="1" s="1"/>
  <c r="Z172" i="1" s="1"/>
  <c r="B172" i="1" s="1"/>
  <c r="G176" i="1"/>
  <c r="D177" i="1"/>
  <c r="L177" i="1" s="1"/>
  <c r="T177" i="1" s="1"/>
  <c r="Y178" i="1"/>
  <c r="J179" i="1"/>
  <c r="K179" i="1" s="1"/>
  <c r="W179" i="1" s="1"/>
  <c r="I180" i="1"/>
  <c r="F179" i="1" l="1"/>
  <c r="U1313" i="1"/>
  <c r="E179" i="1"/>
  <c r="A1315" i="1"/>
  <c r="Q1314" i="1"/>
  <c r="AC1314" i="1"/>
  <c r="AB1314" i="1"/>
  <c r="H1314" i="1"/>
  <c r="R1313" i="1"/>
  <c r="S1313" i="1" s="1"/>
  <c r="AA1313" i="1"/>
  <c r="V2484" i="1"/>
  <c r="O173" i="1"/>
  <c r="P173" i="1" s="1"/>
  <c r="Z173" i="1" s="1"/>
  <c r="B173" i="1" s="1"/>
  <c r="N174" i="1"/>
  <c r="G177" i="1"/>
  <c r="D178" i="1"/>
  <c r="G178" i="1" s="1"/>
  <c r="Y179" i="1"/>
  <c r="I181" i="1"/>
  <c r="J180" i="1"/>
  <c r="K180" i="1" s="1"/>
  <c r="W180" i="1" s="1"/>
  <c r="F180" i="1" l="1"/>
  <c r="U1314" i="1"/>
  <c r="E180" i="1"/>
  <c r="AB1315" i="1"/>
  <c r="AC1315" i="1"/>
  <c r="H1315" i="1"/>
  <c r="AA1314" i="1"/>
  <c r="R1314" i="1"/>
  <c r="S1314" i="1" s="1"/>
  <c r="Q1315" i="1"/>
  <c r="A1316" i="1"/>
  <c r="V2485" i="1"/>
  <c r="O174" i="1"/>
  <c r="P174" i="1" s="1"/>
  <c r="Z174" i="1" s="1"/>
  <c r="B174" i="1" s="1"/>
  <c r="N175" i="1"/>
  <c r="L178" i="1"/>
  <c r="T178" i="1" s="1"/>
  <c r="D179" i="1"/>
  <c r="L179" i="1" s="1"/>
  <c r="T179" i="1" s="1"/>
  <c r="Y180" i="1"/>
  <c r="J181" i="1"/>
  <c r="K181" i="1" s="1"/>
  <c r="W181" i="1" s="1"/>
  <c r="I182" i="1"/>
  <c r="F181" i="1" l="1"/>
  <c r="U1315" i="1"/>
  <c r="E181" i="1"/>
  <c r="A1317" i="1"/>
  <c r="Q1316" i="1"/>
  <c r="AA1315" i="1"/>
  <c r="AC1316" i="1"/>
  <c r="AB1316" i="1"/>
  <c r="R1315" i="1"/>
  <c r="S1315" i="1" s="1"/>
  <c r="H1316" i="1"/>
  <c r="V2486" i="1"/>
  <c r="O175" i="1"/>
  <c r="P175" i="1" s="1"/>
  <c r="Z175" i="1" s="1"/>
  <c r="B175" i="1" s="1"/>
  <c r="N176" i="1"/>
  <c r="G179" i="1"/>
  <c r="D180" i="1"/>
  <c r="L180" i="1" s="1"/>
  <c r="T180" i="1" s="1"/>
  <c r="J182" i="1"/>
  <c r="K182" i="1" s="1"/>
  <c r="W182" i="1" s="1"/>
  <c r="I183" i="1"/>
  <c r="Y181" i="1"/>
  <c r="F182" i="1" l="1"/>
  <c r="U1316" i="1"/>
  <c r="E182" i="1"/>
  <c r="AB1317" i="1"/>
  <c r="R1316" i="1"/>
  <c r="S1316" i="1" s="1"/>
  <c r="H1317" i="1"/>
  <c r="AA1316" i="1"/>
  <c r="AC1317" i="1"/>
  <c r="A1318" i="1"/>
  <c r="Q1317" i="1"/>
  <c r="V2487" i="1"/>
  <c r="N177" i="1"/>
  <c r="O176" i="1"/>
  <c r="P176" i="1" s="1"/>
  <c r="Z176" i="1" s="1"/>
  <c r="B176" i="1" s="1"/>
  <c r="D181" i="1"/>
  <c r="G180" i="1"/>
  <c r="Y182" i="1"/>
  <c r="J183" i="1"/>
  <c r="K183" i="1" s="1"/>
  <c r="W183" i="1" s="1"/>
  <c r="I184" i="1"/>
  <c r="F183" i="1" l="1"/>
  <c r="U1317" i="1"/>
  <c r="E183" i="1"/>
  <c r="R1317" i="1"/>
  <c r="S1317" i="1" s="1"/>
  <c r="AA1317" i="1"/>
  <c r="AB1318" i="1"/>
  <c r="H1318" i="1"/>
  <c r="AC1318" i="1"/>
  <c r="A1319" i="1"/>
  <c r="Q1318" i="1"/>
  <c r="D182" i="1"/>
  <c r="G182" i="1" s="1"/>
  <c r="V2488" i="1"/>
  <c r="N178" i="1"/>
  <c r="O177" i="1"/>
  <c r="P177" i="1" s="1"/>
  <c r="Z177" i="1" s="1"/>
  <c r="B177" i="1" s="1"/>
  <c r="L181" i="1"/>
  <c r="T181" i="1" s="1"/>
  <c r="G181" i="1"/>
  <c r="Y183" i="1"/>
  <c r="J184" i="1"/>
  <c r="K184" i="1" s="1"/>
  <c r="W184" i="1" s="1"/>
  <c r="I185" i="1"/>
  <c r="F184" i="1" l="1"/>
  <c r="U1318" i="1"/>
  <c r="L182" i="1"/>
  <c r="T182" i="1" s="1"/>
  <c r="E184" i="1"/>
  <c r="AC1319" i="1"/>
  <c r="AB1319" i="1"/>
  <c r="R1318" i="1"/>
  <c r="S1318" i="1" s="1"/>
  <c r="AA1318" i="1"/>
  <c r="H1319" i="1"/>
  <c r="A1320" i="1"/>
  <c r="Q1319" i="1"/>
  <c r="V2489" i="1"/>
  <c r="O178" i="1"/>
  <c r="P178" i="1" s="1"/>
  <c r="Z178" i="1" s="1"/>
  <c r="B178" i="1" s="1"/>
  <c r="N179" i="1"/>
  <c r="D183" i="1"/>
  <c r="L183" i="1" s="1"/>
  <c r="T183" i="1" s="1"/>
  <c r="I186" i="1"/>
  <c r="J185" i="1"/>
  <c r="K185" i="1" s="1"/>
  <c r="W185" i="1" s="1"/>
  <c r="Y184" i="1"/>
  <c r="F185" i="1" l="1"/>
  <c r="U1319" i="1"/>
  <c r="E185" i="1"/>
  <c r="AC1320" i="1"/>
  <c r="AB1320" i="1"/>
  <c r="H1320" i="1"/>
  <c r="R1319" i="1"/>
  <c r="S1319" i="1" s="1"/>
  <c r="AA1319" i="1"/>
  <c r="Q1320" i="1"/>
  <c r="A1321" i="1"/>
  <c r="V2490" i="1"/>
  <c r="N180" i="1"/>
  <c r="O179" i="1"/>
  <c r="P179" i="1" s="1"/>
  <c r="Z179" i="1" s="1"/>
  <c r="B179" i="1" s="1"/>
  <c r="D184" i="1"/>
  <c r="L184" i="1" s="1"/>
  <c r="T184" i="1" s="1"/>
  <c r="G183" i="1"/>
  <c r="Y185" i="1"/>
  <c r="I187" i="1"/>
  <c r="J186" i="1"/>
  <c r="K186" i="1" s="1"/>
  <c r="W186" i="1" s="1"/>
  <c r="F186" i="1" l="1"/>
  <c r="U1320" i="1"/>
  <c r="E186" i="1"/>
  <c r="Q1321" i="1"/>
  <c r="A1322" i="1"/>
  <c r="AB1321" i="1"/>
  <c r="H1321" i="1"/>
  <c r="R1320" i="1"/>
  <c r="S1320" i="1" s="1"/>
  <c r="AA1320" i="1"/>
  <c r="AC1321" i="1"/>
  <c r="V2491" i="1"/>
  <c r="O180" i="1"/>
  <c r="P180" i="1" s="1"/>
  <c r="Z180" i="1" s="1"/>
  <c r="B180" i="1" s="1"/>
  <c r="N181" i="1"/>
  <c r="G184" i="1"/>
  <c r="D185" i="1"/>
  <c r="Y186" i="1"/>
  <c r="I188" i="1"/>
  <c r="J187" i="1"/>
  <c r="K187" i="1" s="1"/>
  <c r="W187" i="1" s="1"/>
  <c r="F187" i="1" l="1"/>
  <c r="E187" i="1"/>
  <c r="Q1322" i="1"/>
  <c r="A1323" i="1"/>
  <c r="AC1322" i="1"/>
  <c r="AB1322" i="1"/>
  <c r="R1321" i="1"/>
  <c r="H1322" i="1"/>
  <c r="V2492" i="1"/>
  <c r="O181" i="1"/>
  <c r="P181" i="1" s="1"/>
  <c r="Z181" i="1" s="1"/>
  <c r="B181" i="1" s="1"/>
  <c r="N182" i="1"/>
  <c r="D186" i="1"/>
  <c r="L186" i="1" s="1"/>
  <c r="T186" i="1" s="1"/>
  <c r="L185" i="1"/>
  <c r="T185" i="1" s="1"/>
  <c r="G185" i="1"/>
  <c r="Y187" i="1"/>
  <c r="J188" i="1"/>
  <c r="K188" i="1" s="1"/>
  <c r="W188" i="1" s="1"/>
  <c r="I189" i="1"/>
  <c r="F188" i="1" l="1"/>
  <c r="U1322" i="1"/>
  <c r="E188" i="1"/>
  <c r="A1324" i="1"/>
  <c r="Q1323" i="1"/>
  <c r="AC1323" i="1"/>
  <c r="AB1323" i="1"/>
  <c r="H1323" i="1"/>
  <c r="R1322" i="1"/>
  <c r="V2493" i="1"/>
  <c r="N183" i="1"/>
  <c r="O182" i="1"/>
  <c r="P182" i="1" s="1"/>
  <c r="Z182" i="1" s="1"/>
  <c r="B182" i="1" s="1"/>
  <c r="D187" i="1"/>
  <c r="L187" i="1" s="1"/>
  <c r="T187" i="1" s="1"/>
  <c r="G186" i="1"/>
  <c r="I190" i="1"/>
  <c r="J189" i="1"/>
  <c r="K189" i="1" s="1"/>
  <c r="W189" i="1" s="1"/>
  <c r="Y188" i="1"/>
  <c r="F189" i="1" l="1"/>
  <c r="U1323" i="1"/>
  <c r="E189" i="1"/>
  <c r="AC1324" i="1"/>
  <c r="AB1324" i="1"/>
  <c r="H1324" i="1"/>
  <c r="R1323" i="1"/>
  <c r="S1323" i="1" s="1"/>
  <c r="AA1323" i="1"/>
  <c r="A1325" i="1"/>
  <c r="Q1324" i="1"/>
  <c r="V2494" i="1"/>
  <c r="N184" i="1"/>
  <c r="O183" i="1"/>
  <c r="P183" i="1" s="1"/>
  <c r="Z183" i="1" s="1"/>
  <c r="B183" i="1" s="1"/>
  <c r="D188" i="1"/>
  <c r="L188" i="1" s="1"/>
  <c r="T188" i="1" s="1"/>
  <c r="G187" i="1"/>
  <c r="Y189" i="1"/>
  <c r="J190" i="1"/>
  <c r="K190" i="1" s="1"/>
  <c r="W190" i="1" s="1"/>
  <c r="I191" i="1"/>
  <c r="F190" i="1" l="1"/>
  <c r="U1324" i="1"/>
  <c r="E190" i="1"/>
  <c r="AB1325" i="1"/>
  <c r="H1325" i="1"/>
  <c r="R1324" i="1"/>
  <c r="S1324" i="1" s="1"/>
  <c r="AA1324" i="1"/>
  <c r="AC1325" i="1"/>
  <c r="A1326" i="1"/>
  <c r="Q1325" i="1"/>
  <c r="V2495" i="1"/>
  <c r="N185" i="1"/>
  <c r="O184" i="1"/>
  <c r="P184" i="1" s="1"/>
  <c r="Z184" i="1" s="1"/>
  <c r="B184" i="1" s="1"/>
  <c r="D189" i="1"/>
  <c r="L189" i="1" s="1"/>
  <c r="T189" i="1" s="1"/>
  <c r="G188" i="1"/>
  <c r="Y190" i="1"/>
  <c r="I192" i="1"/>
  <c r="J191" i="1"/>
  <c r="K191" i="1" s="1"/>
  <c r="W191" i="1" s="1"/>
  <c r="F191" i="1" l="1"/>
  <c r="U1325" i="1"/>
  <c r="E191" i="1"/>
  <c r="AA1325" i="1"/>
  <c r="AC1326" i="1"/>
  <c r="H1326" i="1"/>
  <c r="R1325" i="1"/>
  <c r="S1325" i="1" s="1"/>
  <c r="AB1326" i="1"/>
  <c r="Q1326" i="1"/>
  <c r="A1327" i="1"/>
  <c r="V2496" i="1"/>
  <c r="O185" i="1"/>
  <c r="P185" i="1" s="1"/>
  <c r="Z185" i="1" s="1"/>
  <c r="B185" i="1" s="1"/>
  <c r="N186" i="1"/>
  <c r="G189" i="1"/>
  <c r="D190" i="1"/>
  <c r="L190" i="1" s="1"/>
  <c r="T190" i="1" s="1"/>
  <c r="Y191" i="1"/>
  <c r="J192" i="1"/>
  <c r="K192" i="1" s="1"/>
  <c r="W192" i="1" s="1"/>
  <c r="I193" i="1"/>
  <c r="F192" i="1" l="1"/>
  <c r="U1326" i="1"/>
  <c r="E192" i="1"/>
  <c r="A1328" i="1"/>
  <c r="Q1327" i="1"/>
  <c r="AA1326" i="1"/>
  <c r="AC1327" i="1"/>
  <c r="AB1327" i="1"/>
  <c r="R1326" i="1"/>
  <c r="S1326" i="1" s="1"/>
  <c r="H1327" i="1"/>
  <c r="V2497" i="1"/>
  <c r="O186" i="1"/>
  <c r="P186" i="1" s="1"/>
  <c r="Z186" i="1" s="1"/>
  <c r="B186" i="1" s="1"/>
  <c r="N187" i="1"/>
  <c r="G190" i="1"/>
  <c r="D191" i="1"/>
  <c r="J193" i="1"/>
  <c r="K193" i="1" s="1"/>
  <c r="W193" i="1" s="1"/>
  <c r="I194" i="1"/>
  <c r="Y192" i="1"/>
  <c r="F193" i="1" l="1"/>
  <c r="U1327" i="1"/>
  <c r="E193" i="1"/>
  <c r="AC1328" i="1"/>
  <c r="AB1328" i="1"/>
  <c r="H1328" i="1"/>
  <c r="R1327" i="1"/>
  <c r="S1327" i="1" s="1"/>
  <c r="AA1327" i="1"/>
  <c r="A1329" i="1"/>
  <c r="Q1328" i="1"/>
  <c r="V2498" i="1"/>
  <c r="N188" i="1"/>
  <c r="O187" i="1"/>
  <c r="P187" i="1" s="1"/>
  <c r="Z187" i="1" s="1"/>
  <c r="B187" i="1" s="1"/>
  <c r="D192" i="1"/>
  <c r="L192" i="1" s="1"/>
  <c r="T192" i="1" s="1"/>
  <c r="L191" i="1"/>
  <c r="G191" i="1"/>
  <c r="I195" i="1"/>
  <c r="J194" i="1"/>
  <c r="K194" i="1" s="1"/>
  <c r="W194" i="1" s="1"/>
  <c r="Y193" i="1"/>
  <c r="F194" i="1" l="1"/>
  <c r="T191" i="1"/>
  <c r="U1328" i="1"/>
  <c r="E194" i="1"/>
  <c r="AB1329" i="1"/>
  <c r="H1329" i="1"/>
  <c r="R1328" i="1"/>
  <c r="S1328" i="1" s="1"/>
  <c r="AC1329" i="1"/>
  <c r="AA1328" i="1"/>
  <c r="Q1329" i="1"/>
  <c r="A1330" i="1"/>
  <c r="V2499" i="1"/>
  <c r="N189" i="1"/>
  <c r="O188" i="1"/>
  <c r="P188" i="1" s="1"/>
  <c r="Z188" i="1" s="1"/>
  <c r="B188" i="1" s="1"/>
  <c r="D193" i="1"/>
  <c r="L193" i="1" s="1"/>
  <c r="T193" i="1" s="1"/>
  <c r="Y194" i="1"/>
  <c r="J195" i="1"/>
  <c r="K195" i="1" s="1"/>
  <c r="W195" i="1" s="1"/>
  <c r="I196" i="1"/>
  <c r="G192" i="1"/>
  <c r="F195" i="1" l="1"/>
  <c r="U1329" i="1"/>
  <c r="E195" i="1"/>
  <c r="AA1329" i="1"/>
  <c r="AB1330" i="1"/>
  <c r="AC1330" i="1"/>
  <c r="H1330" i="1"/>
  <c r="R1329" i="1"/>
  <c r="S1329" i="1" s="1"/>
  <c r="A1331" i="1"/>
  <c r="Q1330" i="1"/>
  <c r="V2500" i="1"/>
  <c r="O189" i="1"/>
  <c r="P189" i="1" s="1"/>
  <c r="Z189" i="1" s="1"/>
  <c r="B189" i="1" s="1"/>
  <c r="N190" i="1"/>
  <c r="D194" i="1"/>
  <c r="L194" i="1" s="1"/>
  <c r="T194" i="1" s="1"/>
  <c r="G193" i="1"/>
  <c r="Y195" i="1"/>
  <c r="J196" i="1"/>
  <c r="K196" i="1" s="1"/>
  <c r="W196" i="1" s="1"/>
  <c r="I197" i="1"/>
  <c r="F196" i="1" l="1"/>
  <c r="U1330" i="1"/>
  <c r="E196" i="1"/>
  <c r="AC1331" i="1"/>
  <c r="H1331" i="1"/>
  <c r="R1330" i="1"/>
  <c r="S1330" i="1" s="1"/>
  <c r="AA1330" i="1"/>
  <c r="AB1331" i="1"/>
  <c r="A1332" i="1"/>
  <c r="Q1331" i="1"/>
  <c r="V2501" i="1"/>
  <c r="N191" i="1"/>
  <c r="O190" i="1"/>
  <c r="P190" i="1" s="1"/>
  <c r="Z190" i="1" s="1"/>
  <c r="B190" i="1" s="1"/>
  <c r="D195" i="1"/>
  <c r="G194" i="1"/>
  <c r="Y196" i="1"/>
  <c r="J197" i="1"/>
  <c r="K197" i="1" s="1"/>
  <c r="W197" i="1" s="1"/>
  <c r="I198" i="1"/>
  <c r="F197" i="1" l="1"/>
  <c r="U1331" i="1"/>
  <c r="E197" i="1"/>
  <c r="AC1332" i="1"/>
  <c r="AB1332" i="1"/>
  <c r="H1332" i="1"/>
  <c r="R1331" i="1"/>
  <c r="S1331" i="1" s="1"/>
  <c r="AA1331" i="1"/>
  <c r="Q1332" i="1"/>
  <c r="A1333" i="1"/>
  <c r="V2502" i="1"/>
  <c r="N192" i="1"/>
  <c r="O191" i="1"/>
  <c r="P191" i="1" s="1"/>
  <c r="Z191" i="1" s="1"/>
  <c r="B191" i="1" s="1"/>
  <c r="AA191" i="1"/>
  <c r="D196" i="1"/>
  <c r="L196" i="1" s="1"/>
  <c r="T196" i="1" s="1"/>
  <c r="L195" i="1"/>
  <c r="G195" i="1"/>
  <c r="Y197" i="1"/>
  <c r="I199" i="1"/>
  <c r="J198" i="1"/>
  <c r="K198" i="1" s="1"/>
  <c r="F198" i="1" s="1"/>
  <c r="T195" i="1" l="1"/>
  <c r="U1332" i="1"/>
  <c r="W198" i="1"/>
  <c r="Y198" i="1" s="1"/>
  <c r="E198" i="1"/>
  <c r="A1334" i="1"/>
  <c r="Q1333" i="1"/>
  <c r="AB1333" i="1"/>
  <c r="H1333" i="1"/>
  <c r="R1332" i="1"/>
  <c r="S1332" i="1" s="1"/>
  <c r="AA1332" i="1"/>
  <c r="AC1333" i="1"/>
  <c r="V2503" i="1"/>
  <c r="O192" i="1"/>
  <c r="P192" i="1" s="1"/>
  <c r="Z192" i="1" s="1"/>
  <c r="B192" i="1" s="1"/>
  <c r="N193" i="1"/>
  <c r="G196" i="1"/>
  <c r="D197" i="1"/>
  <c r="J199" i="1"/>
  <c r="K199" i="1" s="1"/>
  <c r="F199" i="1" s="1"/>
  <c r="I200" i="1"/>
  <c r="S193" i="1"/>
  <c r="U1333" i="1" l="1"/>
  <c r="W199" i="1"/>
  <c r="Y199" i="1" s="1"/>
  <c r="E199" i="1"/>
  <c r="R1333" i="1"/>
  <c r="S1333" i="1" s="1"/>
  <c r="AB1334" i="1"/>
  <c r="AA1333" i="1"/>
  <c r="AC1334" i="1"/>
  <c r="H1334" i="1"/>
  <c r="A1335" i="1"/>
  <c r="Q1334" i="1"/>
  <c r="V2504" i="1"/>
  <c r="O193" i="1"/>
  <c r="P193" i="1" s="1"/>
  <c r="Z193" i="1" s="1"/>
  <c r="B193" i="1" s="1"/>
  <c r="N194" i="1"/>
  <c r="D198" i="1"/>
  <c r="L198" i="1" s="1"/>
  <c r="T198" i="1" s="1"/>
  <c r="L197" i="1"/>
  <c r="AA193" i="1"/>
  <c r="G197" i="1"/>
  <c r="J200" i="1"/>
  <c r="K200" i="1" s="1"/>
  <c r="W200" i="1" s="1"/>
  <c r="I201" i="1"/>
  <c r="F200" i="1" l="1"/>
  <c r="T197" i="1"/>
  <c r="U1334" i="1"/>
  <c r="E200" i="1"/>
  <c r="AC1335" i="1"/>
  <c r="AB1335" i="1"/>
  <c r="H1335" i="1"/>
  <c r="R1334" i="1"/>
  <c r="S1334" i="1" s="1"/>
  <c r="AA1334" i="1"/>
  <c r="Q1335" i="1"/>
  <c r="A1336" i="1"/>
  <c r="V2505" i="1"/>
  <c r="G198" i="1"/>
  <c r="N195" i="1"/>
  <c r="O194" i="1"/>
  <c r="P194" i="1" s="1"/>
  <c r="Z194" i="1" s="1"/>
  <c r="AA194" i="1" s="1"/>
  <c r="D199" i="1"/>
  <c r="I202" i="1"/>
  <c r="J201" i="1"/>
  <c r="K201" i="1" s="1"/>
  <c r="W201" i="1" s="1"/>
  <c r="Y200" i="1"/>
  <c r="F201" i="1" l="1"/>
  <c r="U1335" i="1"/>
  <c r="E201" i="1"/>
  <c r="Q1336" i="1"/>
  <c r="A1337" i="1"/>
  <c r="AC1336" i="1"/>
  <c r="AB1336" i="1"/>
  <c r="H1336" i="1"/>
  <c r="AA1335" i="1"/>
  <c r="R1335" i="1"/>
  <c r="S1335" i="1" s="1"/>
  <c r="V2506" i="1"/>
  <c r="B194" i="1"/>
  <c r="N196" i="1"/>
  <c r="O195" i="1"/>
  <c r="P195" i="1" s="1"/>
  <c r="D200" i="1"/>
  <c r="L200" i="1" s="1"/>
  <c r="T200" i="1" s="1"/>
  <c r="L199" i="1"/>
  <c r="T199" i="1" s="1"/>
  <c r="Y201" i="1"/>
  <c r="G199" i="1"/>
  <c r="J202" i="1"/>
  <c r="K202" i="1" s="1"/>
  <c r="W202" i="1" s="1"/>
  <c r="I203" i="1"/>
  <c r="F202" i="1" l="1"/>
  <c r="U1336" i="1"/>
  <c r="E202" i="1"/>
  <c r="Q1337" i="1"/>
  <c r="A1338" i="1"/>
  <c r="AB1337" i="1"/>
  <c r="H1337" i="1"/>
  <c r="R1336" i="1"/>
  <c r="S1336" i="1" s="1"/>
  <c r="AA1336" i="1"/>
  <c r="AC1337" i="1"/>
  <c r="V2507" i="1"/>
  <c r="Z195" i="1"/>
  <c r="B195" i="1" s="1"/>
  <c r="S195" i="1"/>
  <c r="AA195" i="1" s="1"/>
  <c r="N197" i="1"/>
  <c r="O196" i="1"/>
  <c r="P196" i="1" s="1"/>
  <c r="Z196" i="1" s="1"/>
  <c r="B196" i="1" s="1"/>
  <c r="G200" i="1"/>
  <c r="D201" i="1"/>
  <c r="L201" i="1" s="1"/>
  <c r="T201" i="1" s="1"/>
  <c r="I204" i="1"/>
  <c r="J203" i="1"/>
  <c r="K203" i="1" s="1"/>
  <c r="W203" i="1" s="1"/>
  <c r="Y202" i="1"/>
  <c r="F203" i="1" l="1"/>
  <c r="U1337" i="1"/>
  <c r="E203" i="1"/>
  <c r="A1339" i="1"/>
  <c r="Q1338" i="1"/>
  <c r="AA1337" i="1"/>
  <c r="AC1338" i="1"/>
  <c r="H1338" i="1"/>
  <c r="R1337" i="1"/>
  <c r="S1337" i="1" s="1"/>
  <c r="AB1338" i="1"/>
  <c r="V2508" i="1"/>
  <c r="N198" i="1"/>
  <c r="O197" i="1"/>
  <c r="P197" i="1" s="1"/>
  <c r="D202" i="1"/>
  <c r="L202" i="1" s="1"/>
  <c r="T202" i="1" s="1"/>
  <c r="AA198" i="1"/>
  <c r="G201" i="1"/>
  <c r="Y203" i="1"/>
  <c r="J204" i="1"/>
  <c r="K204" i="1" s="1"/>
  <c r="W204" i="1" s="1"/>
  <c r="I205" i="1"/>
  <c r="F204" i="1" l="1"/>
  <c r="S197" i="1"/>
  <c r="U1338" i="1"/>
  <c r="E204" i="1"/>
  <c r="AC1339" i="1"/>
  <c r="AB1339" i="1"/>
  <c r="H1339" i="1"/>
  <c r="R1338" i="1"/>
  <c r="S1338" i="1" s="1"/>
  <c r="AA1338" i="1"/>
  <c r="Q1339" i="1"/>
  <c r="A1340" i="1"/>
  <c r="V2509" i="1"/>
  <c r="Z197" i="1"/>
  <c r="N199" i="1"/>
  <c r="O198" i="1"/>
  <c r="G202" i="1"/>
  <c r="D203" i="1"/>
  <c r="L203" i="1" s="1"/>
  <c r="T203" i="1" s="1"/>
  <c r="Y204" i="1"/>
  <c r="I206" i="1"/>
  <c r="J205" i="1"/>
  <c r="K205" i="1" s="1"/>
  <c r="W205" i="1" s="1"/>
  <c r="F205" i="1" l="1"/>
  <c r="AA197" i="1"/>
  <c r="U197" i="1"/>
  <c r="C198" i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U1339" i="1"/>
  <c r="E205" i="1"/>
  <c r="Q1340" i="1"/>
  <c r="A1341" i="1"/>
  <c r="AC1340" i="1"/>
  <c r="AB1340" i="1"/>
  <c r="H1340" i="1"/>
  <c r="R1339" i="1"/>
  <c r="S1339" i="1" s="1"/>
  <c r="AA1339" i="1"/>
  <c r="V2510" i="1"/>
  <c r="B197" i="1"/>
  <c r="O199" i="1"/>
  <c r="N200" i="1"/>
  <c r="G203" i="1"/>
  <c r="D204" i="1"/>
  <c r="L204" i="1" s="1"/>
  <c r="T204" i="1" s="1"/>
  <c r="S200" i="1"/>
  <c r="Y205" i="1"/>
  <c r="J206" i="1"/>
  <c r="K206" i="1" s="1"/>
  <c r="W206" i="1" s="1"/>
  <c r="I207" i="1"/>
  <c r="F206" i="1" l="1"/>
  <c r="P199" i="1"/>
  <c r="Z199" i="1" s="1"/>
  <c r="B199" i="1" s="1"/>
  <c r="P198" i="1"/>
  <c r="Z198" i="1" s="1"/>
  <c r="B198" i="1" s="1"/>
  <c r="U1340" i="1"/>
  <c r="E206" i="1"/>
  <c r="Q1341" i="1"/>
  <c r="A1342" i="1"/>
  <c r="AC1341" i="1"/>
  <c r="AB1341" i="1"/>
  <c r="R1340" i="1"/>
  <c r="S1340" i="1" s="1"/>
  <c r="AA1340" i="1"/>
  <c r="H1341" i="1"/>
  <c r="V2511" i="1"/>
  <c r="O200" i="1"/>
  <c r="P200" i="1" s="1"/>
  <c r="Z200" i="1" s="1"/>
  <c r="B200" i="1" s="1"/>
  <c r="N201" i="1"/>
  <c r="G204" i="1"/>
  <c r="D205" i="1"/>
  <c r="L205" i="1" s="1"/>
  <c r="T205" i="1" s="1"/>
  <c r="J207" i="1"/>
  <c r="K207" i="1" s="1"/>
  <c r="W207" i="1" s="1"/>
  <c r="I208" i="1"/>
  <c r="Y206" i="1"/>
  <c r="AA200" i="1"/>
  <c r="F207" i="1" l="1"/>
  <c r="U1341" i="1"/>
  <c r="E207" i="1"/>
  <c r="A1343" i="1"/>
  <c r="Q1342" i="1"/>
  <c r="R1341" i="1"/>
  <c r="S1341" i="1" s="1"/>
  <c r="AA1341" i="1"/>
  <c r="AC1342" i="1"/>
  <c r="H1342" i="1"/>
  <c r="AB1342" i="1"/>
  <c r="V2512" i="1"/>
  <c r="N202" i="1"/>
  <c r="O201" i="1"/>
  <c r="P201" i="1" s="1"/>
  <c r="Z201" i="1" s="1"/>
  <c r="B201" i="1" s="1"/>
  <c r="D206" i="1"/>
  <c r="L206" i="1" s="1"/>
  <c r="T206" i="1" s="1"/>
  <c r="G205" i="1"/>
  <c r="I209" i="1"/>
  <c r="J208" i="1"/>
  <c r="K208" i="1" s="1"/>
  <c r="W208" i="1" s="1"/>
  <c r="Y207" i="1"/>
  <c r="F208" i="1" l="1"/>
  <c r="U1342" i="1"/>
  <c r="E208" i="1"/>
  <c r="AB1343" i="1"/>
  <c r="AC1343" i="1"/>
  <c r="H1343" i="1"/>
  <c r="AA1342" i="1"/>
  <c r="R1342" i="1"/>
  <c r="S1342" i="1" s="1"/>
  <c r="Q1343" i="1"/>
  <c r="A1344" i="1"/>
  <c r="V2513" i="1"/>
  <c r="N203" i="1"/>
  <c r="O202" i="1"/>
  <c r="P202" i="1" s="1"/>
  <c r="Z202" i="1" s="1"/>
  <c r="B202" i="1" s="1"/>
  <c r="D207" i="1"/>
  <c r="G206" i="1"/>
  <c r="Y208" i="1"/>
  <c r="J209" i="1"/>
  <c r="K209" i="1" s="1"/>
  <c r="W209" i="1" s="1"/>
  <c r="I210" i="1"/>
  <c r="F209" i="1" l="1"/>
  <c r="U1343" i="1"/>
  <c r="E209" i="1"/>
  <c r="Q1344" i="1"/>
  <c r="A1345" i="1"/>
  <c r="AC1344" i="1"/>
  <c r="AB1344" i="1"/>
  <c r="H1344" i="1"/>
  <c r="R1343" i="1"/>
  <c r="S1343" i="1" s="1"/>
  <c r="AA1343" i="1"/>
  <c r="V2514" i="1"/>
  <c r="D208" i="1"/>
  <c r="G208" i="1" s="1"/>
  <c r="O203" i="1"/>
  <c r="P203" i="1" s="1"/>
  <c r="Z203" i="1" s="1"/>
  <c r="B203" i="1" s="1"/>
  <c r="N204" i="1"/>
  <c r="L207" i="1"/>
  <c r="T207" i="1" s="1"/>
  <c r="G207" i="1"/>
  <c r="Y209" i="1"/>
  <c r="I211" i="1"/>
  <c r="J210" i="1"/>
  <c r="K210" i="1" s="1"/>
  <c r="W210" i="1" s="1"/>
  <c r="F210" i="1" l="1"/>
  <c r="U1344" i="1"/>
  <c r="E210" i="1"/>
  <c r="Q1345" i="1"/>
  <c r="A1346" i="1"/>
  <c r="AB1345" i="1"/>
  <c r="H1345" i="1"/>
  <c r="R1344" i="1"/>
  <c r="S1344" i="1" s="1"/>
  <c r="AC1345" i="1"/>
  <c r="AA1344" i="1"/>
  <c r="L208" i="1"/>
  <c r="T208" i="1" s="1"/>
  <c r="V2515" i="1"/>
  <c r="N205" i="1"/>
  <c r="O204" i="1"/>
  <c r="P204" i="1" s="1"/>
  <c r="Z204" i="1" s="1"/>
  <c r="B204" i="1" s="1"/>
  <c r="D209" i="1"/>
  <c r="L209" i="1" s="1"/>
  <c r="T209" i="1" s="1"/>
  <c r="Y210" i="1"/>
  <c r="I212" i="1"/>
  <c r="J211" i="1"/>
  <c r="K211" i="1" s="1"/>
  <c r="W211" i="1" s="1"/>
  <c r="F211" i="1" l="1"/>
  <c r="U1345" i="1"/>
  <c r="E211" i="1"/>
  <c r="Q1346" i="1"/>
  <c r="A1347" i="1"/>
  <c r="AA1345" i="1"/>
  <c r="AC1346" i="1"/>
  <c r="H1346" i="1"/>
  <c r="R1345" i="1"/>
  <c r="S1345" i="1" s="1"/>
  <c r="AB1346" i="1"/>
  <c r="V2516" i="1"/>
  <c r="N206" i="1"/>
  <c r="O205" i="1"/>
  <c r="P205" i="1" s="1"/>
  <c r="Z205" i="1" s="1"/>
  <c r="B205" i="1" s="1"/>
  <c r="D210" i="1"/>
  <c r="L210" i="1" s="1"/>
  <c r="T210" i="1" s="1"/>
  <c r="G209" i="1"/>
  <c r="I213" i="1"/>
  <c r="J212" i="1"/>
  <c r="K212" i="1" s="1"/>
  <c r="W212" i="1" s="1"/>
  <c r="Y211" i="1"/>
  <c r="F212" i="1" l="1"/>
  <c r="U1346" i="1"/>
  <c r="E212" i="1"/>
  <c r="Q1347" i="1"/>
  <c r="A1348" i="1"/>
  <c r="AC1347" i="1"/>
  <c r="AB1347" i="1"/>
  <c r="R1346" i="1"/>
  <c r="S1346" i="1" s="1"/>
  <c r="H1347" i="1"/>
  <c r="AA1346" i="1"/>
  <c r="V2517" i="1"/>
  <c r="O206" i="1"/>
  <c r="P206" i="1" s="1"/>
  <c r="Z206" i="1" s="1"/>
  <c r="B206" i="1" s="1"/>
  <c r="N207" i="1"/>
  <c r="D211" i="1"/>
  <c r="L211" i="1" s="1"/>
  <c r="T211" i="1" s="1"/>
  <c r="G210" i="1"/>
  <c r="Y212" i="1"/>
  <c r="J213" i="1"/>
  <c r="K213" i="1" s="1"/>
  <c r="W213" i="1" s="1"/>
  <c r="I214" i="1"/>
  <c r="F213" i="1" l="1"/>
  <c r="U1347" i="1"/>
  <c r="E213" i="1"/>
  <c r="Q1348" i="1"/>
  <c r="A1349" i="1"/>
  <c r="AC1348" i="1"/>
  <c r="AB1348" i="1"/>
  <c r="H1348" i="1"/>
  <c r="R1347" i="1"/>
  <c r="S1347" i="1" s="1"/>
  <c r="AA1347" i="1"/>
  <c r="V2518" i="1"/>
  <c r="N208" i="1"/>
  <c r="O207" i="1"/>
  <c r="P207" i="1" s="1"/>
  <c r="Z207" i="1" s="1"/>
  <c r="B207" i="1" s="1"/>
  <c r="D212" i="1"/>
  <c r="L212" i="1" s="1"/>
  <c r="T212" i="1" s="1"/>
  <c r="Y213" i="1"/>
  <c r="I215" i="1"/>
  <c r="J214" i="1"/>
  <c r="K214" i="1" s="1"/>
  <c r="W214" i="1" s="1"/>
  <c r="G211" i="1"/>
  <c r="F214" i="1" l="1"/>
  <c r="U1348" i="1"/>
  <c r="E214" i="1"/>
  <c r="A1350" i="1"/>
  <c r="Q1349" i="1"/>
  <c r="AB1349" i="1"/>
  <c r="H1349" i="1"/>
  <c r="R1348" i="1"/>
  <c r="S1348" i="1" s="1"/>
  <c r="AA1348" i="1"/>
  <c r="AC1349" i="1"/>
  <c r="V2519" i="1"/>
  <c r="G212" i="1"/>
  <c r="N209" i="1"/>
  <c r="O208" i="1"/>
  <c r="P208" i="1" s="1"/>
  <c r="Z208" i="1" s="1"/>
  <c r="B208" i="1" s="1"/>
  <c r="D213" i="1"/>
  <c r="L213" i="1" s="1"/>
  <c r="T213" i="1" s="1"/>
  <c r="J215" i="1"/>
  <c r="K215" i="1" s="1"/>
  <c r="W215" i="1" s="1"/>
  <c r="I216" i="1"/>
  <c r="Y214" i="1"/>
  <c r="F215" i="1" l="1"/>
  <c r="U1349" i="1"/>
  <c r="E215" i="1"/>
  <c r="AA1349" i="1"/>
  <c r="AC1350" i="1"/>
  <c r="AB1350" i="1"/>
  <c r="R1349" i="1"/>
  <c r="S1349" i="1" s="1"/>
  <c r="H1350" i="1"/>
  <c r="Q1350" i="1"/>
  <c r="A1351" i="1"/>
  <c r="V2520" i="1"/>
  <c r="N210" i="1"/>
  <c r="O209" i="1"/>
  <c r="P209" i="1" s="1"/>
  <c r="Z209" i="1" s="1"/>
  <c r="B209" i="1" s="1"/>
  <c r="D214" i="1"/>
  <c r="L214" i="1" s="1"/>
  <c r="T214" i="1" s="1"/>
  <c r="G213" i="1"/>
  <c r="J216" i="1"/>
  <c r="K216" i="1" s="1"/>
  <c r="W216" i="1" s="1"/>
  <c r="I217" i="1"/>
  <c r="Y215" i="1"/>
  <c r="F216" i="1" l="1"/>
  <c r="U1350" i="1"/>
  <c r="E216" i="1"/>
  <c r="A1352" i="1"/>
  <c r="Q1351" i="1"/>
  <c r="AC1351" i="1"/>
  <c r="H1351" i="1"/>
  <c r="AB1351" i="1"/>
  <c r="R1350" i="1"/>
  <c r="S1350" i="1" s="1"/>
  <c r="AA1350" i="1"/>
  <c r="G214" i="1"/>
  <c r="V2521" i="1"/>
  <c r="O210" i="1"/>
  <c r="P210" i="1" s="1"/>
  <c r="Z210" i="1" s="1"/>
  <c r="B210" i="1" s="1"/>
  <c r="N211" i="1"/>
  <c r="D215" i="1"/>
  <c r="L215" i="1" s="1"/>
  <c r="T215" i="1" s="1"/>
  <c r="Y216" i="1"/>
  <c r="I218" i="1"/>
  <c r="J217" i="1"/>
  <c r="K217" i="1" s="1"/>
  <c r="W217" i="1" s="1"/>
  <c r="F217" i="1" l="1"/>
  <c r="U1351" i="1"/>
  <c r="E217" i="1"/>
  <c r="AC1352" i="1"/>
  <c r="AB1352" i="1"/>
  <c r="H1352" i="1"/>
  <c r="R1351" i="1"/>
  <c r="S1351" i="1" s="1"/>
  <c r="AA1351" i="1"/>
  <c r="Q1352" i="1"/>
  <c r="A1353" i="1"/>
  <c r="V2522" i="1"/>
  <c r="O211" i="1"/>
  <c r="P211" i="1" s="1"/>
  <c r="Z211" i="1" s="1"/>
  <c r="B211" i="1" s="1"/>
  <c r="N212" i="1"/>
  <c r="G215" i="1"/>
  <c r="D216" i="1"/>
  <c r="G216" i="1" s="1"/>
  <c r="Y217" i="1"/>
  <c r="J218" i="1"/>
  <c r="K218" i="1" s="1"/>
  <c r="W218" i="1" s="1"/>
  <c r="I219" i="1"/>
  <c r="F218" i="1" l="1"/>
  <c r="E218" i="1"/>
  <c r="Q1353" i="1"/>
  <c r="A1354" i="1"/>
  <c r="W1353" i="1"/>
  <c r="Y1353" i="1" s="1"/>
  <c r="AC1353" i="1"/>
  <c r="AB1353" i="1"/>
  <c r="R1352" i="1"/>
  <c r="H1353" i="1"/>
  <c r="V2523" i="1"/>
  <c r="O212" i="1"/>
  <c r="P212" i="1" s="1"/>
  <c r="Z212" i="1" s="1"/>
  <c r="B212" i="1" s="1"/>
  <c r="N213" i="1"/>
  <c r="L216" i="1"/>
  <c r="T216" i="1" s="1"/>
  <c r="D217" i="1"/>
  <c r="L217" i="1" s="1"/>
  <c r="T217" i="1" s="1"/>
  <c r="Y218" i="1"/>
  <c r="J219" i="1"/>
  <c r="K219" i="1" s="1"/>
  <c r="W219" i="1" s="1"/>
  <c r="I220" i="1"/>
  <c r="F219" i="1" l="1"/>
  <c r="U1353" i="1"/>
  <c r="E219" i="1"/>
  <c r="A1355" i="1"/>
  <c r="Q1354" i="1"/>
  <c r="R1353" i="1"/>
  <c r="S1353" i="1" s="1"/>
  <c r="AA1353" i="1"/>
  <c r="AB1354" i="1"/>
  <c r="H1354" i="1"/>
  <c r="AC1354" i="1"/>
  <c r="V2524" i="1"/>
  <c r="O213" i="1"/>
  <c r="P213" i="1" s="1"/>
  <c r="Z213" i="1" s="1"/>
  <c r="B213" i="1" s="1"/>
  <c r="N214" i="1"/>
  <c r="D218" i="1"/>
  <c r="L218" i="1" s="1"/>
  <c r="T218" i="1" s="1"/>
  <c r="G217" i="1"/>
  <c r="Y219" i="1"/>
  <c r="I221" i="1"/>
  <c r="J220" i="1"/>
  <c r="K220" i="1" s="1"/>
  <c r="W220" i="1" s="1"/>
  <c r="F220" i="1" l="1"/>
  <c r="U1354" i="1"/>
  <c r="E220" i="1"/>
  <c r="AB1355" i="1"/>
  <c r="R1354" i="1"/>
  <c r="S1354" i="1" s="1"/>
  <c r="AC1355" i="1"/>
  <c r="H1355" i="1"/>
  <c r="AA1354" i="1"/>
  <c r="A1356" i="1"/>
  <c r="Q1355" i="1"/>
  <c r="V2525" i="1"/>
  <c r="O214" i="1"/>
  <c r="P214" i="1" s="1"/>
  <c r="Z214" i="1" s="1"/>
  <c r="B214" i="1" s="1"/>
  <c r="N215" i="1"/>
  <c r="D219" i="1"/>
  <c r="L219" i="1" s="1"/>
  <c r="T219" i="1" s="1"/>
  <c r="G218" i="1"/>
  <c r="I222" i="1"/>
  <c r="J221" i="1"/>
  <c r="K221" i="1" s="1"/>
  <c r="W221" i="1" s="1"/>
  <c r="Y220" i="1"/>
  <c r="F221" i="1" l="1"/>
  <c r="U1355" i="1"/>
  <c r="E221" i="1"/>
  <c r="AC1356" i="1"/>
  <c r="AB1356" i="1"/>
  <c r="H1356" i="1"/>
  <c r="R1355" i="1"/>
  <c r="S1355" i="1" s="1"/>
  <c r="AA1355" i="1"/>
  <c r="Q1356" i="1"/>
  <c r="A1357" i="1"/>
  <c r="V2526" i="1"/>
  <c r="O215" i="1"/>
  <c r="P215" i="1" s="1"/>
  <c r="Z215" i="1" s="1"/>
  <c r="B215" i="1" s="1"/>
  <c r="N216" i="1"/>
  <c r="D220" i="1"/>
  <c r="L220" i="1" s="1"/>
  <c r="T220" i="1" s="1"/>
  <c r="G219" i="1"/>
  <c r="Y221" i="1"/>
  <c r="J222" i="1"/>
  <c r="K222" i="1" s="1"/>
  <c r="W222" i="1" s="1"/>
  <c r="I223" i="1"/>
  <c r="F222" i="1" l="1"/>
  <c r="U1356" i="1"/>
  <c r="E222" i="1"/>
  <c r="A1358" i="1"/>
  <c r="Q1357" i="1"/>
  <c r="AB1357" i="1"/>
  <c r="H1357" i="1"/>
  <c r="R1356" i="1"/>
  <c r="S1356" i="1" s="1"/>
  <c r="AA1356" i="1"/>
  <c r="AC1357" i="1"/>
  <c r="V2527" i="1"/>
  <c r="N217" i="1"/>
  <c r="O216" i="1"/>
  <c r="P216" i="1" s="1"/>
  <c r="Z216" i="1" s="1"/>
  <c r="B216" i="1" s="1"/>
  <c r="D221" i="1"/>
  <c r="L221" i="1" s="1"/>
  <c r="G220" i="1"/>
  <c r="I224" i="1"/>
  <c r="J223" i="1"/>
  <c r="K223" i="1" s="1"/>
  <c r="W223" i="1" s="1"/>
  <c r="Y222" i="1"/>
  <c r="F223" i="1" l="1"/>
  <c r="U1357" i="1"/>
  <c r="T221" i="1"/>
  <c r="E223" i="1"/>
  <c r="AA1357" i="1"/>
  <c r="H1358" i="1"/>
  <c r="R1357" i="1"/>
  <c r="S1357" i="1" s="1"/>
  <c r="AC1358" i="1"/>
  <c r="AB1358" i="1"/>
  <c r="Q1358" i="1"/>
  <c r="A1359" i="1"/>
  <c r="V2528" i="1"/>
  <c r="G221" i="1"/>
  <c r="O217" i="1"/>
  <c r="P217" i="1" s="1"/>
  <c r="Z217" i="1" s="1"/>
  <c r="B217" i="1" s="1"/>
  <c r="N218" i="1"/>
  <c r="D222" i="1"/>
  <c r="L222" i="1" s="1"/>
  <c r="T222" i="1" s="1"/>
  <c r="Y223" i="1"/>
  <c r="I225" i="1"/>
  <c r="J224" i="1"/>
  <c r="K224" i="1" s="1"/>
  <c r="W224" i="1" s="1"/>
  <c r="F224" i="1" l="1"/>
  <c r="U1358" i="1"/>
  <c r="E224" i="1"/>
  <c r="A1360" i="1"/>
  <c r="Q1359" i="1"/>
  <c r="AC1359" i="1"/>
  <c r="AB1359" i="1"/>
  <c r="H1359" i="1"/>
  <c r="R1358" i="1"/>
  <c r="S1358" i="1" s="1"/>
  <c r="AA1358" i="1"/>
  <c r="V2529" i="1"/>
  <c r="O218" i="1"/>
  <c r="P218" i="1" s="1"/>
  <c r="Z218" i="1" s="1"/>
  <c r="B218" i="1" s="1"/>
  <c r="N219" i="1"/>
  <c r="D223" i="1"/>
  <c r="L223" i="1" s="1"/>
  <c r="G222" i="1"/>
  <c r="I226" i="1"/>
  <c r="J225" i="1"/>
  <c r="K225" i="1" s="1"/>
  <c r="W225" i="1" s="1"/>
  <c r="Y224" i="1"/>
  <c r="F225" i="1" l="1"/>
  <c r="U1359" i="1"/>
  <c r="T223" i="1"/>
  <c r="E225" i="1"/>
  <c r="AB1360" i="1"/>
  <c r="H1360" i="1"/>
  <c r="AC1360" i="1"/>
  <c r="R1359" i="1"/>
  <c r="S1359" i="1" s="1"/>
  <c r="AA1359" i="1"/>
  <c r="Q1360" i="1"/>
  <c r="A1361" i="1"/>
  <c r="V2530" i="1"/>
  <c r="N220" i="1"/>
  <c r="O219" i="1"/>
  <c r="P219" i="1" s="1"/>
  <c r="Z219" i="1" s="1"/>
  <c r="B219" i="1" s="1"/>
  <c r="D224" i="1"/>
  <c r="L224" i="1" s="1"/>
  <c r="T224" i="1" s="1"/>
  <c r="G223" i="1"/>
  <c r="Y225" i="1"/>
  <c r="J226" i="1"/>
  <c r="K226" i="1" s="1"/>
  <c r="F226" i="1" s="1"/>
  <c r="I227" i="1"/>
  <c r="U1360" i="1" l="1"/>
  <c r="W226" i="1"/>
  <c r="Y226" i="1" s="1"/>
  <c r="E226" i="1"/>
  <c r="Q1361" i="1"/>
  <c r="A1362" i="1"/>
  <c r="AB1361" i="1"/>
  <c r="H1361" i="1"/>
  <c r="R1360" i="1"/>
  <c r="S1360" i="1" s="1"/>
  <c r="AA1360" i="1"/>
  <c r="AC1361" i="1"/>
  <c r="V2531" i="1"/>
  <c r="N221" i="1"/>
  <c r="O220" i="1"/>
  <c r="P220" i="1" s="1"/>
  <c r="Z220" i="1" s="1"/>
  <c r="B220" i="1" s="1"/>
  <c r="AA221" i="1"/>
  <c r="D225" i="1"/>
  <c r="L225" i="1" s="1"/>
  <c r="T225" i="1" s="1"/>
  <c r="G224" i="1"/>
  <c r="J227" i="1"/>
  <c r="K227" i="1" s="1"/>
  <c r="F227" i="1" s="1"/>
  <c r="I228" i="1"/>
  <c r="U1361" i="1" l="1"/>
  <c r="W227" i="1"/>
  <c r="Y227" i="1" s="1"/>
  <c r="E227" i="1"/>
  <c r="Q1362" i="1"/>
  <c r="A1363" i="1"/>
  <c r="AA1361" i="1"/>
  <c r="AC1362" i="1"/>
  <c r="AB1362" i="1"/>
  <c r="H1362" i="1"/>
  <c r="R1361" i="1"/>
  <c r="S1361" i="1" s="1"/>
  <c r="V2532" i="1"/>
  <c r="O221" i="1"/>
  <c r="P221" i="1" s="1"/>
  <c r="N222" i="1"/>
  <c r="D226" i="1"/>
  <c r="L226" i="1" s="1"/>
  <c r="T226" i="1" s="1"/>
  <c r="G225" i="1"/>
  <c r="J228" i="1"/>
  <c r="K228" i="1" s="1"/>
  <c r="F228" i="1" s="1"/>
  <c r="I229" i="1"/>
  <c r="W228" i="1" l="1"/>
  <c r="Y228" i="1" s="1"/>
  <c r="U1362" i="1"/>
  <c r="E228" i="1"/>
  <c r="Q1363" i="1"/>
  <c r="A1364" i="1"/>
  <c r="AC1363" i="1"/>
  <c r="AB1363" i="1"/>
  <c r="H1363" i="1"/>
  <c r="R1362" i="1"/>
  <c r="S1362" i="1" s="1"/>
  <c r="AA1362" i="1"/>
  <c r="V2533" i="1"/>
  <c r="N223" i="1"/>
  <c r="O222" i="1"/>
  <c r="P222" i="1" s="1"/>
  <c r="Z222" i="1" s="1"/>
  <c r="B222" i="1" s="1"/>
  <c r="Z221" i="1"/>
  <c r="B221" i="1" s="1"/>
  <c r="G226" i="1"/>
  <c r="D227" i="1"/>
  <c r="L227" i="1" s="1"/>
  <c r="T227" i="1" s="1"/>
  <c r="S223" i="1"/>
  <c r="I230" i="1"/>
  <c r="J229" i="1"/>
  <c r="K229" i="1" s="1"/>
  <c r="W229" i="1" s="1"/>
  <c r="F229" i="1" l="1"/>
  <c r="U1363" i="1"/>
  <c r="E229" i="1"/>
  <c r="A1365" i="1"/>
  <c r="Q1364" i="1"/>
  <c r="R1363" i="1"/>
  <c r="S1363" i="1" s="1"/>
  <c r="AC1364" i="1"/>
  <c r="AB1364" i="1"/>
  <c r="H1364" i="1"/>
  <c r="AA1363" i="1"/>
  <c r="V2534" i="1"/>
  <c r="N224" i="1"/>
  <c r="O223" i="1"/>
  <c r="P223" i="1" s="1"/>
  <c r="Z223" i="1" s="1"/>
  <c r="B223" i="1" s="1"/>
  <c r="D228" i="1"/>
  <c r="L228" i="1" s="1"/>
  <c r="T228" i="1" s="1"/>
  <c r="AA223" i="1"/>
  <c r="G227" i="1"/>
  <c r="Y229" i="1"/>
  <c r="I231" i="1"/>
  <c r="J230" i="1"/>
  <c r="K230" i="1" s="1"/>
  <c r="W230" i="1" s="1"/>
  <c r="F230" i="1" l="1"/>
  <c r="U1364" i="1"/>
  <c r="E230" i="1"/>
  <c r="H1365" i="1"/>
  <c r="AB1365" i="1"/>
  <c r="R1364" i="1"/>
  <c r="S1364" i="1" s="1"/>
  <c r="AA1364" i="1"/>
  <c r="AC1365" i="1"/>
  <c r="A1366" i="1"/>
  <c r="Q1365" i="1"/>
  <c r="V2535" i="1"/>
  <c r="O224" i="1"/>
  <c r="P224" i="1" s="1"/>
  <c r="Z224" i="1" s="1"/>
  <c r="B224" i="1" s="1"/>
  <c r="N225" i="1"/>
  <c r="D229" i="1"/>
  <c r="L229" i="1" s="1"/>
  <c r="T229" i="1" s="1"/>
  <c r="G228" i="1"/>
  <c r="Y230" i="1"/>
  <c r="I232" i="1"/>
  <c r="J231" i="1"/>
  <c r="K231" i="1" s="1"/>
  <c r="W231" i="1" s="1"/>
  <c r="F231" i="1" l="1"/>
  <c r="U1365" i="1"/>
  <c r="E231" i="1"/>
  <c r="R1365" i="1"/>
  <c r="S1365" i="1" s="1"/>
  <c r="AA1365" i="1"/>
  <c r="AB1366" i="1"/>
  <c r="H1366" i="1"/>
  <c r="AC1366" i="1"/>
  <c r="A1367" i="1"/>
  <c r="Q1366" i="1"/>
  <c r="V2536" i="1"/>
  <c r="G229" i="1"/>
  <c r="O225" i="1"/>
  <c r="P225" i="1" s="1"/>
  <c r="N226" i="1"/>
  <c r="D230" i="1"/>
  <c r="L230" i="1" s="1"/>
  <c r="T230" i="1" s="1"/>
  <c r="Y231" i="1"/>
  <c r="J232" i="1"/>
  <c r="K232" i="1" s="1"/>
  <c r="W232" i="1" s="1"/>
  <c r="I233" i="1"/>
  <c r="S405" i="1"/>
  <c r="F232" i="1" l="1"/>
  <c r="U1366" i="1"/>
  <c r="E232" i="1"/>
  <c r="AC1367" i="1"/>
  <c r="AB1367" i="1"/>
  <c r="R1366" i="1"/>
  <c r="S1366" i="1" s="1"/>
  <c r="H1367" i="1"/>
  <c r="AA1366" i="1"/>
  <c r="Q1367" i="1"/>
  <c r="A1368" i="1"/>
  <c r="V2537" i="1"/>
  <c r="Z225" i="1"/>
  <c r="S225" i="1"/>
  <c r="G230" i="1"/>
  <c r="O226" i="1"/>
  <c r="N227" i="1"/>
  <c r="D231" i="1"/>
  <c r="L231" i="1" s="1"/>
  <c r="T231" i="1" s="1"/>
  <c r="Y232" i="1"/>
  <c r="I234" i="1"/>
  <c r="J233" i="1"/>
  <c r="K233" i="1" s="1"/>
  <c r="W233" i="1" s="1"/>
  <c r="S406" i="1"/>
  <c r="F233" i="1" l="1"/>
  <c r="C226" i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B225" i="1"/>
  <c r="U1367" i="1"/>
  <c r="U225" i="1"/>
  <c r="E233" i="1"/>
  <c r="A1369" i="1"/>
  <c r="Q1368" i="1"/>
  <c r="AA1367" i="1"/>
  <c r="AC1368" i="1"/>
  <c r="AB1368" i="1"/>
  <c r="R1367" i="1"/>
  <c r="S1367" i="1" s="1"/>
  <c r="H1368" i="1"/>
  <c r="V2538" i="1"/>
  <c r="AA225" i="1"/>
  <c r="G231" i="1"/>
  <c r="N228" i="1"/>
  <c r="O227" i="1"/>
  <c r="D232" i="1"/>
  <c r="L232" i="1" s="1"/>
  <c r="T232" i="1" s="1"/>
  <c r="AA228" i="1"/>
  <c r="Y233" i="1"/>
  <c r="I235" i="1"/>
  <c r="J234" i="1"/>
  <c r="K234" i="1" s="1"/>
  <c r="W234" i="1" s="1"/>
  <c r="F234" i="1" l="1"/>
  <c r="P227" i="1"/>
  <c r="Z227" i="1" s="1"/>
  <c r="B227" i="1" s="1"/>
  <c r="U1368" i="1"/>
  <c r="P226" i="1"/>
  <c r="Z226" i="1" s="1"/>
  <c r="B226" i="1" s="1"/>
  <c r="E234" i="1"/>
  <c r="AB1369" i="1"/>
  <c r="R1368" i="1"/>
  <c r="S1368" i="1" s="1"/>
  <c r="AA1368" i="1"/>
  <c r="H1369" i="1"/>
  <c r="AC1369" i="1"/>
  <c r="A1370" i="1"/>
  <c r="Q1369" i="1"/>
  <c r="V2539" i="1"/>
  <c r="N229" i="1"/>
  <c r="O228" i="1"/>
  <c r="P228" i="1" s="1"/>
  <c r="G232" i="1"/>
  <c r="D233" i="1"/>
  <c r="L233" i="1" s="1"/>
  <c r="T233" i="1" s="1"/>
  <c r="Y234" i="1"/>
  <c r="J235" i="1"/>
  <c r="K235" i="1" s="1"/>
  <c r="W235" i="1" s="1"/>
  <c r="I236" i="1"/>
  <c r="S408" i="1"/>
  <c r="F235" i="1" l="1"/>
  <c r="U1369" i="1"/>
  <c r="E235" i="1"/>
  <c r="R1369" i="1"/>
  <c r="S1369" i="1" s="1"/>
  <c r="AA1369" i="1"/>
  <c r="AC1370" i="1"/>
  <c r="H1370" i="1"/>
  <c r="AB1370" i="1"/>
  <c r="A1371" i="1"/>
  <c r="Q1370" i="1"/>
  <c r="V2540" i="1"/>
  <c r="Z228" i="1"/>
  <c r="B228" i="1" s="1"/>
  <c r="O229" i="1"/>
  <c r="P229" i="1" s="1"/>
  <c r="Z229" i="1" s="1"/>
  <c r="B229" i="1" s="1"/>
  <c r="N230" i="1"/>
  <c r="D234" i="1"/>
  <c r="L234" i="1" s="1"/>
  <c r="T234" i="1" s="1"/>
  <c r="G233" i="1"/>
  <c r="Y235" i="1"/>
  <c r="S230" i="1"/>
  <c r="I237" i="1"/>
  <c r="J236" i="1"/>
  <c r="K236" i="1" s="1"/>
  <c r="W236" i="1" s="1"/>
  <c r="F236" i="1" l="1"/>
  <c r="U1370" i="1"/>
  <c r="E236" i="1"/>
  <c r="AC1371" i="1"/>
  <c r="AB1371" i="1"/>
  <c r="H1371" i="1"/>
  <c r="R1370" i="1"/>
  <c r="S1370" i="1" s="1"/>
  <c r="AA1370" i="1"/>
  <c r="A1372" i="1"/>
  <c r="Q1371" i="1"/>
  <c r="V2541" i="1"/>
  <c r="G234" i="1"/>
  <c r="N231" i="1"/>
  <c r="O230" i="1"/>
  <c r="P230" i="1" s="1"/>
  <c r="Z230" i="1" s="1"/>
  <c r="B230" i="1" s="1"/>
  <c r="D235" i="1"/>
  <c r="L235" i="1" s="1"/>
  <c r="T235" i="1" s="1"/>
  <c r="I238" i="1"/>
  <c r="J237" i="1"/>
  <c r="K237" i="1" s="1"/>
  <c r="W237" i="1" s="1"/>
  <c r="Y236" i="1"/>
  <c r="AA230" i="1"/>
  <c r="F237" i="1" l="1"/>
  <c r="U1371" i="1"/>
  <c r="E237" i="1"/>
  <c r="AC1372" i="1"/>
  <c r="AB1372" i="1"/>
  <c r="H1372" i="1"/>
  <c r="R1371" i="1"/>
  <c r="S1371" i="1" s="1"/>
  <c r="AA1371" i="1"/>
  <c r="A1373" i="1"/>
  <c r="Q1372" i="1"/>
  <c r="V2542" i="1"/>
  <c r="N232" i="1"/>
  <c r="O231" i="1"/>
  <c r="P231" i="1" s="1"/>
  <c r="Z231" i="1" s="1"/>
  <c r="B231" i="1" s="1"/>
  <c r="D236" i="1"/>
  <c r="L236" i="1" s="1"/>
  <c r="T236" i="1" s="1"/>
  <c r="G235" i="1"/>
  <c r="J238" i="1"/>
  <c r="K238" i="1" s="1"/>
  <c r="W238" i="1" s="1"/>
  <c r="I239" i="1"/>
  <c r="Y237" i="1"/>
  <c r="F238" i="1" l="1"/>
  <c r="U1372" i="1"/>
  <c r="E238" i="1"/>
  <c r="AB1373" i="1"/>
  <c r="R1372" i="1"/>
  <c r="S1372" i="1" s="1"/>
  <c r="H1373" i="1"/>
  <c r="AA1372" i="1"/>
  <c r="AC1373" i="1"/>
  <c r="A1374" i="1"/>
  <c r="Q1373" i="1"/>
  <c r="V2543" i="1"/>
  <c r="N233" i="1"/>
  <c r="O232" i="1"/>
  <c r="P232" i="1" s="1"/>
  <c r="Z232" i="1" s="1"/>
  <c r="B232" i="1" s="1"/>
  <c r="G236" i="1"/>
  <c r="D237" i="1"/>
  <c r="I240" i="1"/>
  <c r="J239" i="1"/>
  <c r="K239" i="1" s="1"/>
  <c r="W239" i="1" s="1"/>
  <c r="Y238" i="1"/>
  <c r="F239" i="1" l="1"/>
  <c r="U1373" i="1"/>
  <c r="E239" i="1"/>
  <c r="A1375" i="1"/>
  <c r="Q1374" i="1"/>
  <c r="AA1373" i="1"/>
  <c r="AC1374" i="1"/>
  <c r="AB1374" i="1"/>
  <c r="H1374" i="1"/>
  <c r="R1373" i="1"/>
  <c r="S1373" i="1" s="1"/>
  <c r="V2544" i="1"/>
  <c r="N234" i="1"/>
  <c r="O233" i="1"/>
  <c r="P233" i="1" s="1"/>
  <c r="Z233" i="1" s="1"/>
  <c r="B233" i="1" s="1"/>
  <c r="D238" i="1"/>
  <c r="L238" i="1" s="1"/>
  <c r="T238" i="1" s="1"/>
  <c r="L237" i="1"/>
  <c r="T237" i="1" s="1"/>
  <c r="G237" i="1"/>
  <c r="Y239" i="1"/>
  <c r="I241" i="1"/>
  <c r="J240" i="1"/>
  <c r="K240" i="1" s="1"/>
  <c r="W240" i="1" s="1"/>
  <c r="F240" i="1" l="1"/>
  <c r="U1374" i="1"/>
  <c r="E240" i="1"/>
  <c r="AA1374" i="1"/>
  <c r="AC1375" i="1"/>
  <c r="H1375" i="1"/>
  <c r="R1374" i="1"/>
  <c r="S1374" i="1" s="1"/>
  <c r="AB1375" i="1"/>
  <c r="A1376" i="1"/>
  <c r="Q1375" i="1"/>
  <c r="V2545" i="1"/>
  <c r="N235" i="1"/>
  <c r="O234" i="1"/>
  <c r="P234" i="1" s="1"/>
  <c r="Z234" i="1" s="1"/>
  <c r="B234" i="1" s="1"/>
  <c r="D239" i="1"/>
  <c r="L239" i="1" s="1"/>
  <c r="T239" i="1" s="1"/>
  <c r="G238" i="1"/>
  <c r="Y240" i="1"/>
  <c r="I242" i="1"/>
  <c r="J241" i="1"/>
  <c r="K241" i="1" s="1"/>
  <c r="W241" i="1" s="1"/>
  <c r="F241" i="1" l="1"/>
  <c r="U1375" i="1"/>
  <c r="E241" i="1"/>
  <c r="AC1376" i="1"/>
  <c r="AB1376" i="1"/>
  <c r="H1376" i="1"/>
  <c r="AA1375" i="1"/>
  <c r="R1375" i="1"/>
  <c r="S1375" i="1" s="1"/>
  <c r="Q1376" i="1"/>
  <c r="A1377" i="1"/>
  <c r="V2546" i="1"/>
  <c r="N236" i="1"/>
  <c r="O235" i="1"/>
  <c r="P235" i="1" s="1"/>
  <c r="Z235" i="1" s="1"/>
  <c r="B235" i="1" s="1"/>
  <c r="D240" i="1"/>
  <c r="G240" i="1" s="1"/>
  <c r="G239" i="1"/>
  <c r="J242" i="1"/>
  <c r="K242" i="1" s="1"/>
  <c r="W242" i="1" s="1"/>
  <c r="I243" i="1"/>
  <c r="Y241" i="1"/>
  <c r="F242" i="1" l="1"/>
  <c r="U1376" i="1"/>
  <c r="E242" i="1"/>
  <c r="A1378" i="1"/>
  <c r="Q1377" i="1"/>
  <c r="AB1377" i="1"/>
  <c r="H1377" i="1"/>
  <c r="R1376" i="1"/>
  <c r="S1376" i="1" s="1"/>
  <c r="AA1376" i="1"/>
  <c r="AC1377" i="1"/>
  <c r="V2547" i="1"/>
  <c r="O236" i="1"/>
  <c r="P236" i="1" s="1"/>
  <c r="Z236" i="1" s="1"/>
  <c r="B236" i="1" s="1"/>
  <c r="N237" i="1"/>
  <c r="L240" i="1"/>
  <c r="T240" i="1" s="1"/>
  <c r="D241" i="1"/>
  <c r="Y242" i="1"/>
  <c r="J243" i="1"/>
  <c r="K243" i="1" s="1"/>
  <c r="W243" i="1" s="1"/>
  <c r="I244" i="1"/>
  <c r="F243" i="1" l="1"/>
  <c r="U1377" i="1"/>
  <c r="E243" i="1"/>
  <c r="R1377" i="1"/>
  <c r="S1377" i="1" s="1"/>
  <c r="AA1377" i="1"/>
  <c r="AB1378" i="1"/>
  <c r="H1378" i="1"/>
  <c r="AC1378" i="1"/>
  <c r="A1379" i="1"/>
  <c r="Q1378" i="1"/>
  <c r="V2548" i="1"/>
  <c r="N238" i="1"/>
  <c r="O237" i="1"/>
  <c r="P237" i="1" s="1"/>
  <c r="Z237" i="1" s="1"/>
  <c r="B237" i="1" s="1"/>
  <c r="D242" i="1"/>
  <c r="L242" i="1" s="1"/>
  <c r="T242" i="1" s="1"/>
  <c r="L241" i="1"/>
  <c r="T241" i="1" s="1"/>
  <c r="G241" i="1"/>
  <c r="Y243" i="1"/>
  <c r="I245" i="1"/>
  <c r="J244" i="1"/>
  <c r="K244" i="1" s="1"/>
  <c r="W244" i="1" s="1"/>
  <c r="F244" i="1" l="1"/>
  <c r="U1378" i="1"/>
  <c r="E244" i="1"/>
  <c r="AC1379" i="1"/>
  <c r="H1379" i="1"/>
  <c r="R1378" i="1"/>
  <c r="S1378" i="1" s="1"/>
  <c r="AB1379" i="1"/>
  <c r="AA1378" i="1"/>
  <c r="A1380" i="1"/>
  <c r="Q1379" i="1"/>
  <c r="V2549" i="1"/>
  <c r="G242" i="1"/>
  <c r="O238" i="1"/>
  <c r="P238" i="1" s="1"/>
  <c r="Z238" i="1" s="1"/>
  <c r="B238" i="1" s="1"/>
  <c r="N239" i="1"/>
  <c r="D243" i="1"/>
  <c r="Y244" i="1"/>
  <c r="I246" i="1"/>
  <c r="J245" i="1"/>
  <c r="K245" i="1" s="1"/>
  <c r="W245" i="1" s="1"/>
  <c r="F245" i="1" l="1"/>
  <c r="U1379" i="1"/>
  <c r="E245" i="1"/>
  <c r="AB1380" i="1"/>
  <c r="H1380" i="1"/>
  <c r="R1379" i="1"/>
  <c r="S1379" i="1" s="1"/>
  <c r="AC1380" i="1"/>
  <c r="AA1379" i="1"/>
  <c r="Q1380" i="1"/>
  <c r="A1381" i="1"/>
  <c r="V2550" i="1"/>
  <c r="N240" i="1"/>
  <c r="O239" i="1"/>
  <c r="P239" i="1" s="1"/>
  <c r="Z239" i="1" s="1"/>
  <c r="B239" i="1" s="1"/>
  <c r="D244" i="1"/>
  <c r="L244" i="1" s="1"/>
  <c r="T244" i="1" s="1"/>
  <c r="L243" i="1"/>
  <c r="T243" i="1" s="1"/>
  <c r="G243" i="1"/>
  <c r="Y245" i="1"/>
  <c r="I247" i="1"/>
  <c r="J246" i="1"/>
  <c r="K246" i="1" s="1"/>
  <c r="W246" i="1" s="1"/>
  <c r="F246" i="1" l="1"/>
  <c r="U1380" i="1"/>
  <c r="E246" i="1"/>
  <c r="Q1381" i="1"/>
  <c r="A1382" i="1"/>
  <c r="H1381" i="1"/>
  <c r="AB1381" i="1"/>
  <c r="R1380" i="1"/>
  <c r="S1380" i="1" s="1"/>
  <c r="AA1380" i="1"/>
  <c r="AC1381" i="1"/>
  <c r="V2551" i="1"/>
  <c r="N241" i="1"/>
  <c r="O240" i="1"/>
  <c r="P240" i="1" s="1"/>
  <c r="Z240" i="1" s="1"/>
  <c r="B240" i="1" s="1"/>
  <c r="D245" i="1"/>
  <c r="L245" i="1" s="1"/>
  <c r="T245" i="1" s="1"/>
  <c r="Y246" i="1"/>
  <c r="I248" i="1"/>
  <c r="J247" i="1"/>
  <c r="K247" i="1" s="1"/>
  <c r="W247" i="1" s="1"/>
  <c r="G244" i="1"/>
  <c r="F247" i="1" l="1"/>
  <c r="U1381" i="1"/>
  <c r="E247" i="1"/>
  <c r="A1383" i="1"/>
  <c r="Q1382" i="1"/>
  <c r="AA1381" i="1"/>
  <c r="AC1382" i="1"/>
  <c r="H1382" i="1"/>
  <c r="R1381" i="1"/>
  <c r="S1381" i="1" s="1"/>
  <c r="AB1382" i="1"/>
  <c r="V2552" i="1"/>
  <c r="O241" i="1"/>
  <c r="P241" i="1" s="1"/>
  <c r="Z241" i="1" s="1"/>
  <c r="B241" i="1" s="1"/>
  <c r="N242" i="1"/>
  <c r="D246" i="1"/>
  <c r="G245" i="1"/>
  <c r="J248" i="1"/>
  <c r="K248" i="1" s="1"/>
  <c r="W248" i="1" s="1"/>
  <c r="I249" i="1"/>
  <c r="Y247" i="1"/>
  <c r="F248" i="1" l="1"/>
  <c r="U1382" i="1"/>
  <c r="E248" i="1"/>
  <c r="AB1383" i="1"/>
  <c r="AC1383" i="1"/>
  <c r="H1383" i="1"/>
  <c r="R1382" i="1"/>
  <c r="A1384" i="1"/>
  <c r="Q1383" i="1"/>
  <c r="V2553" i="1"/>
  <c r="N243" i="1"/>
  <c r="O242" i="1"/>
  <c r="P242" i="1" s="1"/>
  <c r="Z242" i="1" s="1"/>
  <c r="B242" i="1" s="1"/>
  <c r="D247" i="1"/>
  <c r="L247" i="1" s="1"/>
  <c r="T247" i="1" s="1"/>
  <c r="L246" i="1"/>
  <c r="T246" i="1" s="1"/>
  <c r="G246" i="1"/>
  <c r="I250" i="1"/>
  <c r="J249" i="1"/>
  <c r="K249" i="1" s="1"/>
  <c r="W249" i="1" s="1"/>
  <c r="Y248" i="1"/>
  <c r="F249" i="1" l="1"/>
  <c r="E249" i="1"/>
  <c r="AC1384" i="1"/>
  <c r="H1384" i="1"/>
  <c r="R1383" i="1"/>
  <c r="AB1384" i="1"/>
  <c r="A1385" i="1"/>
  <c r="Q1384" i="1"/>
  <c r="V2554" i="1"/>
  <c r="N244" i="1"/>
  <c r="O243" i="1"/>
  <c r="P243" i="1" s="1"/>
  <c r="Z243" i="1" s="1"/>
  <c r="B243" i="1" s="1"/>
  <c r="G247" i="1"/>
  <c r="D248" i="1"/>
  <c r="J250" i="1"/>
  <c r="K250" i="1" s="1"/>
  <c r="W250" i="1" s="1"/>
  <c r="I251" i="1"/>
  <c r="Y249" i="1"/>
  <c r="F250" i="1" l="1"/>
  <c r="U1384" i="1"/>
  <c r="E250" i="1"/>
  <c r="AB1385" i="1"/>
  <c r="H1385" i="1"/>
  <c r="R1384" i="1"/>
  <c r="S1384" i="1" s="1"/>
  <c r="AA1384" i="1"/>
  <c r="AC1385" i="1"/>
  <c r="Q1385" i="1"/>
  <c r="A1386" i="1"/>
  <c r="V2555" i="1"/>
  <c r="O244" i="1"/>
  <c r="P244" i="1" s="1"/>
  <c r="Z244" i="1" s="1"/>
  <c r="B244" i="1" s="1"/>
  <c r="N245" i="1"/>
  <c r="D249" i="1"/>
  <c r="L249" i="1" s="1"/>
  <c r="L248" i="1"/>
  <c r="T248" i="1" s="1"/>
  <c r="G248" i="1"/>
  <c r="I252" i="1"/>
  <c r="J251" i="1"/>
  <c r="K251" i="1" s="1"/>
  <c r="W251" i="1" s="1"/>
  <c r="Y250" i="1"/>
  <c r="F251" i="1" l="1"/>
  <c r="T249" i="1"/>
  <c r="U1385" i="1"/>
  <c r="E251" i="1"/>
  <c r="Q1386" i="1"/>
  <c r="A1387" i="1"/>
  <c r="AA1385" i="1"/>
  <c r="AC1386" i="1"/>
  <c r="AB1386" i="1"/>
  <c r="H1386" i="1"/>
  <c r="R1385" i="1"/>
  <c r="S1385" i="1" s="1"/>
  <c r="G249" i="1"/>
  <c r="V2556" i="1"/>
  <c r="N246" i="1"/>
  <c r="O245" i="1"/>
  <c r="P245" i="1" s="1"/>
  <c r="Z245" i="1" s="1"/>
  <c r="B245" i="1" s="1"/>
  <c r="D250" i="1"/>
  <c r="J252" i="1"/>
  <c r="K252" i="1" s="1"/>
  <c r="W252" i="1" s="1"/>
  <c r="I253" i="1"/>
  <c r="Y251" i="1"/>
  <c r="F252" i="1" l="1"/>
  <c r="U1386" i="1"/>
  <c r="E252" i="1"/>
  <c r="Q1387" i="1"/>
  <c r="A1388" i="1"/>
  <c r="AC1387" i="1"/>
  <c r="AB1387" i="1"/>
  <c r="H1387" i="1"/>
  <c r="AA1386" i="1"/>
  <c r="R1386" i="1"/>
  <c r="S1386" i="1" s="1"/>
  <c r="V2557" i="1"/>
  <c r="N247" i="1"/>
  <c r="O246" i="1"/>
  <c r="P246" i="1" s="1"/>
  <c r="Z246" i="1" s="1"/>
  <c r="B246" i="1" s="1"/>
  <c r="D251" i="1"/>
  <c r="L251" i="1" s="1"/>
  <c r="T251" i="1" s="1"/>
  <c r="L250" i="1"/>
  <c r="T250" i="1" s="1"/>
  <c r="G250" i="1"/>
  <c r="I254" i="1"/>
  <c r="J253" i="1"/>
  <c r="K253" i="1" s="1"/>
  <c r="W253" i="1" s="1"/>
  <c r="Y252" i="1"/>
  <c r="F253" i="1" l="1"/>
  <c r="U1387" i="1"/>
  <c r="E253" i="1"/>
  <c r="Q1388" i="1"/>
  <c r="A1389" i="1"/>
  <c r="AB1388" i="1"/>
  <c r="R1387" i="1"/>
  <c r="S1387" i="1" s="1"/>
  <c r="AC1388" i="1"/>
  <c r="H1388" i="1"/>
  <c r="AA1387" i="1"/>
  <c r="V2558" i="1"/>
  <c r="O247" i="1"/>
  <c r="P247" i="1" s="1"/>
  <c r="Z247" i="1" s="1"/>
  <c r="B247" i="1" s="1"/>
  <c r="N248" i="1"/>
  <c r="D252" i="1"/>
  <c r="L252" i="1" s="1"/>
  <c r="T252" i="1" s="1"/>
  <c r="G251" i="1"/>
  <c r="Y253" i="1"/>
  <c r="J254" i="1"/>
  <c r="K254" i="1" s="1"/>
  <c r="W254" i="1" s="1"/>
  <c r="I255" i="1"/>
  <c r="F254" i="1" l="1"/>
  <c r="U1388" i="1"/>
  <c r="E254" i="1"/>
  <c r="Q1389" i="1"/>
  <c r="A1390" i="1"/>
  <c r="AB1389" i="1"/>
  <c r="H1389" i="1"/>
  <c r="R1388" i="1"/>
  <c r="S1388" i="1" s="1"/>
  <c r="AA1388" i="1"/>
  <c r="AC1389" i="1"/>
  <c r="V2559" i="1"/>
  <c r="N249" i="1"/>
  <c r="O248" i="1"/>
  <c r="P248" i="1" s="1"/>
  <c r="Z248" i="1" s="1"/>
  <c r="B248" i="1" s="1"/>
  <c r="AA249" i="1"/>
  <c r="G252" i="1"/>
  <c r="D253" i="1"/>
  <c r="L253" i="1" s="1"/>
  <c r="T253" i="1" s="1"/>
  <c r="Y254" i="1"/>
  <c r="I256" i="1"/>
  <c r="J255" i="1"/>
  <c r="K255" i="1" s="1"/>
  <c r="W255" i="1" s="1"/>
  <c r="F255" i="1" l="1"/>
  <c r="U1389" i="1"/>
  <c r="E255" i="1"/>
  <c r="A1391" i="1"/>
  <c r="Q1390" i="1"/>
  <c r="AA1389" i="1"/>
  <c r="AC1390" i="1"/>
  <c r="AB1390" i="1"/>
  <c r="R1389" i="1"/>
  <c r="S1389" i="1" s="1"/>
  <c r="H1390" i="1"/>
  <c r="V2560" i="1"/>
  <c r="O249" i="1"/>
  <c r="P249" i="1" s="1"/>
  <c r="N250" i="1"/>
  <c r="G253" i="1"/>
  <c r="D254" i="1"/>
  <c r="L254" i="1" s="1"/>
  <c r="T254" i="1" s="1"/>
  <c r="Y255" i="1"/>
  <c r="J256" i="1"/>
  <c r="K256" i="1" s="1"/>
  <c r="W256" i="1" s="1"/>
  <c r="I257" i="1"/>
  <c r="F256" i="1" l="1"/>
  <c r="U1390" i="1"/>
  <c r="E256" i="1"/>
  <c r="AB1391" i="1"/>
  <c r="AC1391" i="1"/>
  <c r="H1391" i="1"/>
  <c r="AA1390" i="1"/>
  <c r="R1390" i="1"/>
  <c r="S1390" i="1" s="1"/>
  <c r="Q1391" i="1"/>
  <c r="A1392" i="1"/>
  <c r="V2561" i="1"/>
  <c r="N251" i="1"/>
  <c r="O250" i="1"/>
  <c r="P250" i="1" s="1"/>
  <c r="Z250" i="1" s="1"/>
  <c r="B250" i="1" s="1"/>
  <c r="Z249" i="1"/>
  <c r="B249" i="1" s="1"/>
  <c r="D255" i="1"/>
  <c r="G255" i="1" s="1"/>
  <c r="AA251" i="1"/>
  <c r="G254" i="1"/>
  <c r="J257" i="1"/>
  <c r="K257" i="1" s="1"/>
  <c r="F257" i="1" s="1"/>
  <c r="I258" i="1"/>
  <c r="Y256" i="1"/>
  <c r="U1391" i="1" l="1"/>
  <c r="W257" i="1"/>
  <c r="Y257" i="1" s="1"/>
  <c r="E257" i="1"/>
  <c r="Q1392" i="1"/>
  <c r="A1393" i="1"/>
  <c r="AB1392" i="1"/>
  <c r="H1392" i="1"/>
  <c r="R1391" i="1"/>
  <c r="S1391" i="1" s="1"/>
  <c r="AC1392" i="1"/>
  <c r="AA1391" i="1"/>
  <c r="V2562" i="1"/>
  <c r="N252" i="1"/>
  <c r="O251" i="1"/>
  <c r="P251" i="1" s="1"/>
  <c r="L255" i="1"/>
  <c r="D256" i="1"/>
  <c r="L256" i="1" s="1"/>
  <c r="T256" i="1" s="1"/>
  <c r="J258" i="1"/>
  <c r="K258" i="1" s="1"/>
  <c r="W258" i="1" s="1"/>
  <c r="I259" i="1"/>
  <c r="F258" i="1" l="1"/>
  <c r="T255" i="1"/>
  <c r="U1392" i="1"/>
  <c r="E258" i="1"/>
  <c r="Q1393" i="1"/>
  <c r="A1394" i="1"/>
  <c r="AC1393" i="1"/>
  <c r="AB1393" i="1"/>
  <c r="R1392" i="1"/>
  <c r="S1392" i="1" s="1"/>
  <c r="AA1392" i="1"/>
  <c r="H1393" i="1"/>
  <c r="V2563" i="1"/>
  <c r="Z251" i="1"/>
  <c r="B251" i="1" s="1"/>
  <c r="N253" i="1"/>
  <c r="O252" i="1"/>
  <c r="P252" i="1" s="1"/>
  <c r="Z252" i="1" s="1"/>
  <c r="B252" i="1" s="1"/>
  <c r="G256" i="1"/>
  <c r="D257" i="1"/>
  <c r="L257" i="1" s="1"/>
  <c r="T257" i="1" s="1"/>
  <c r="Y258" i="1"/>
  <c r="S253" i="1"/>
  <c r="J259" i="1"/>
  <c r="K259" i="1" s="1"/>
  <c r="W259" i="1" s="1"/>
  <c r="I260" i="1"/>
  <c r="F259" i="1" l="1"/>
  <c r="U1393" i="1"/>
  <c r="E259" i="1"/>
  <c r="A1395" i="1"/>
  <c r="Q1394" i="1"/>
  <c r="R1393" i="1"/>
  <c r="S1393" i="1" s="1"/>
  <c r="AA1393" i="1"/>
  <c r="AC1394" i="1"/>
  <c r="AB1394" i="1"/>
  <c r="H1394" i="1"/>
  <c r="V2564" i="1"/>
  <c r="O253" i="1"/>
  <c r="P253" i="1" s="1"/>
  <c r="Z253" i="1" s="1"/>
  <c r="B253" i="1" s="1"/>
  <c r="N254" i="1"/>
  <c r="AA253" i="1"/>
  <c r="G257" i="1"/>
  <c r="D258" i="1"/>
  <c r="G258" i="1" s="1"/>
  <c r="Y259" i="1"/>
  <c r="J260" i="1"/>
  <c r="K260" i="1" s="1"/>
  <c r="W260" i="1" s="1"/>
  <c r="I261" i="1"/>
  <c r="AA499" i="1"/>
  <c r="F260" i="1" l="1"/>
  <c r="U1394" i="1"/>
  <c r="E260" i="1"/>
  <c r="AC1395" i="1"/>
  <c r="AB1395" i="1"/>
  <c r="H1395" i="1"/>
  <c r="R1394" i="1"/>
  <c r="S1394" i="1" s="1"/>
  <c r="AA1394" i="1"/>
  <c r="Q1395" i="1"/>
  <c r="A1396" i="1"/>
  <c r="V2565" i="1"/>
  <c r="N255" i="1"/>
  <c r="O254" i="1"/>
  <c r="P254" i="1" s="1"/>
  <c r="Z254" i="1" s="1"/>
  <c r="B254" i="1" s="1"/>
  <c r="D259" i="1"/>
  <c r="L259" i="1" s="1"/>
  <c r="T259" i="1" s="1"/>
  <c r="L258" i="1"/>
  <c r="J261" i="1"/>
  <c r="K261" i="1" s="1"/>
  <c r="W261" i="1" s="1"/>
  <c r="I262" i="1"/>
  <c r="Y260" i="1"/>
  <c r="S434" i="1"/>
  <c r="F261" i="1" l="1"/>
  <c r="T258" i="1"/>
  <c r="U1395" i="1"/>
  <c r="E261" i="1"/>
  <c r="A1397" i="1"/>
  <c r="Q1396" i="1"/>
  <c r="AC1396" i="1"/>
  <c r="AB1396" i="1"/>
  <c r="H1396" i="1"/>
  <c r="R1395" i="1"/>
  <c r="S1395" i="1" s="1"/>
  <c r="AA1395" i="1"/>
  <c r="V2566" i="1"/>
  <c r="N256" i="1"/>
  <c r="O255" i="1"/>
  <c r="P255" i="1" s="1"/>
  <c r="D260" i="1"/>
  <c r="L260" i="1" s="1"/>
  <c r="T260" i="1" s="1"/>
  <c r="G259" i="1"/>
  <c r="J262" i="1"/>
  <c r="K262" i="1" s="1"/>
  <c r="W262" i="1" s="1"/>
  <c r="I263" i="1"/>
  <c r="Y261" i="1"/>
  <c r="F262" i="1" l="1"/>
  <c r="U1396" i="1"/>
  <c r="E262" i="1"/>
  <c r="AB1397" i="1"/>
  <c r="H1397" i="1"/>
  <c r="AA1396" i="1"/>
  <c r="R1396" i="1"/>
  <c r="S1396" i="1" s="1"/>
  <c r="AC1397" i="1"/>
  <c r="A1398" i="1"/>
  <c r="Q1397" i="1"/>
  <c r="V2567" i="1"/>
  <c r="Z255" i="1"/>
  <c r="B255" i="1" s="1"/>
  <c r="G260" i="1"/>
  <c r="N257" i="1"/>
  <c r="O256" i="1"/>
  <c r="P256" i="1" s="1"/>
  <c r="D261" i="1"/>
  <c r="L261" i="1" s="1"/>
  <c r="T261" i="1" s="1"/>
  <c r="I264" i="1"/>
  <c r="J263" i="1"/>
  <c r="K263" i="1" s="1"/>
  <c r="W263" i="1" s="1"/>
  <c r="Y262" i="1"/>
  <c r="F263" i="1" l="1"/>
  <c r="U1397" i="1"/>
  <c r="E263" i="1"/>
  <c r="AA1397" i="1"/>
  <c r="AC1398" i="1"/>
  <c r="H1398" i="1"/>
  <c r="R1397" i="1"/>
  <c r="S1397" i="1" s="1"/>
  <c r="AB1398" i="1"/>
  <c r="A1399" i="1"/>
  <c r="Q1398" i="1"/>
  <c r="Z256" i="1"/>
  <c r="S256" i="1"/>
  <c r="V2568" i="1"/>
  <c r="V2569" i="1" s="1"/>
  <c r="V2570" i="1" s="1"/>
  <c r="V2571" i="1" s="1"/>
  <c r="V2572" i="1" s="1"/>
  <c r="V2573" i="1" s="1"/>
  <c r="V2574" i="1" s="1"/>
  <c r="V2575" i="1" s="1"/>
  <c r="V2576" i="1" s="1"/>
  <c r="V2577" i="1" s="1"/>
  <c r="V2578" i="1" s="1"/>
  <c r="V2579" i="1" s="1"/>
  <c r="V2580" i="1" s="1"/>
  <c r="V2581" i="1" s="1"/>
  <c r="V2582" i="1" s="1"/>
  <c r="V2583" i="1" s="1"/>
  <c r="V2584" i="1" s="1"/>
  <c r="V2585" i="1" s="1"/>
  <c r="V2586" i="1" s="1"/>
  <c r="V2587" i="1" s="1"/>
  <c r="V2588" i="1" s="1"/>
  <c r="V2589" i="1" s="1"/>
  <c r="V2590" i="1" s="1"/>
  <c r="V2591" i="1" s="1"/>
  <c r="V2592" i="1" s="1"/>
  <c r="V2593" i="1" s="1"/>
  <c r="V2594" i="1" s="1"/>
  <c r="V2595" i="1" s="1"/>
  <c r="V2596" i="1" s="1"/>
  <c r="V2597" i="1" s="1"/>
  <c r="V2598" i="1" s="1"/>
  <c r="V2599" i="1" s="1"/>
  <c r="V2600" i="1" s="1"/>
  <c r="V2601" i="1" s="1"/>
  <c r="V2602" i="1" s="1"/>
  <c r="V2603" i="1" s="1"/>
  <c r="V2604" i="1" s="1"/>
  <c r="V2605" i="1" s="1"/>
  <c r="V2606" i="1" s="1"/>
  <c r="V2607" i="1" s="1"/>
  <c r="V2608" i="1" s="1"/>
  <c r="V2609" i="1" s="1"/>
  <c r="V2610" i="1" s="1"/>
  <c r="V2611" i="1" s="1"/>
  <c r="V2612" i="1" s="1"/>
  <c r="V2613" i="1" s="1"/>
  <c r="V2614" i="1" s="1"/>
  <c r="V2615" i="1" s="1"/>
  <c r="V2616" i="1" s="1"/>
  <c r="V2617" i="1" s="1"/>
  <c r="V2618" i="1" s="1"/>
  <c r="V2619" i="1" s="1"/>
  <c r="V2620" i="1" s="1"/>
  <c r="V2621" i="1" s="1"/>
  <c r="V2622" i="1" s="1"/>
  <c r="V2623" i="1" s="1"/>
  <c r="V2624" i="1" s="1"/>
  <c r="V2625" i="1" s="1"/>
  <c r="V2626" i="1" s="1"/>
  <c r="V2627" i="1" s="1"/>
  <c r="V2628" i="1" s="1"/>
  <c r="V2629" i="1" s="1"/>
  <c r="V2630" i="1" s="1"/>
  <c r="V2631" i="1" s="1"/>
  <c r="V2632" i="1" s="1"/>
  <c r="V2633" i="1" s="1"/>
  <c r="V2634" i="1" s="1"/>
  <c r="V2635" i="1" s="1"/>
  <c r="V2636" i="1" s="1"/>
  <c r="V2637" i="1" s="1"/>
  <c r="V2638" i="1" s="1"/>
  <c r="V2639" i="1" s="1"/>
  <c r="V2640" i="1" s="1"/>
  <c r="V2641" i="1" s="1"/>
  <c r="V2642" i="1" s="1"/>
  <c r="V2643" i="1" s="1"/>
  <c r="V2644" i="1" s="1"/>
  <c r="V2645" i="1" s="1"/>
  <c r="V2646" i="1" s="1"/>
  <c r="V2647" i="1" s="1"/>
  <c r="V2648" i="1" s="1"/>
  <c r="V2649" i="1" s="1"/>
  <c r="V2650" i="1" s="1"/>
  <c r="V2651" i="1" s="1"/>
  <c r="V2652" i="1" s="1"/>
  <c r="V2653" i="1" s="1"/>
  <c r="V2654" i="1" s="1"/>
  <c r="V2655" i="1" s="1"/>
  <c r="V2656" i="1" s="1"/>
  <c r="V2657" i="1" s="1"/>
  <c r="V2658" i="1" s="1"/>
  <c r="V2659" i="1" s="1"/>
  <c r="V2660" i="1" s="1"/>
  <c r="V2661" i="1" s="1"/>
  <c r="V2662" i="1" s="1"/>
  <c r="V2663" i="1" s="1"/>
  <c r="V2664" i="1" s="1"/>
  <c r="V2665" i="1" s="1"/>
  <c r="V2666" i="1" s="1"/>
  <c r="V2667" i="1" s="1"/>
  <c r="V2668" i="1" s="1"/>
  <c r="V2669" i="1" s="1"/>
  <c r="V2670" i="1" s="1"/>
  <c r="V2671" i="1" s="1"/>
  <c r="V2672" i="1" s="1"/>
  <c r="V2673" i="1" s="1"/>
  <c r="V2674" i="1" s="1"/>
  <c r="V2675" i="1" s="1"/>
  <c r="V2676" i="1" s="1"/>
  <c r="V2677" i="1" s="1"/>
  <c r="V2678" i="1" s="1"/>
  <c r="V2679" i="1" s="1"/>
  <c r="V2680" i="1" s="1"/>
  <c r="V2681" i="1" s="1"/>
  <c r="V2682" i="1" s="1"/>
  <c r="V2683" i="1" s="1"/>
  <c r="V2684" i="1" s="1"/>
  <c r="V2685" i="1" s="1"/>
  <c r="V2686" i="1" s="1"/>
  <c r="V2687" i="1" s="1"/>
  <c r="V2688" i="1" s="1"/>
  <c r="V2689" i="1" s="1"/>
  <c r="V2690" i="1" s="1"/>
  <c r="V2691" i="1" s="1"/>
  <c r="V2692" i="1" s="1"/>
  <c r="V2693" i="1" s="1"/>
  <c r="V2694" i="1" s="1"/>
  <c r="V2695" i="1" s="1"/>
  <c r="V2696" i="1" s="1"/>
  <c r="V2697" i="1" s="1"/>
  <c r="V2698" i="1" s="1"/>
  <c r="V2699" i="1" s="1"/>
  <c r="V2700" i="1" s="1"/>
  <c r="V2701" i="1" s="1"/>
  <c r="V2702" i="1" s="1"/>
  <c r="V2703" i="1" s="1"/>
  <c r="V2704" i="1" s="1"/>
  <c r="V2705" i="1" s="1"/>
  <c r="V2706" i="1" s="1"/>
  <c r="V2707" i="1" s="1"/>
  <c r="V2708" i="1" s="1"/>
  <c r="V2709" i="1" s="1"/>
  <c r="V2710" i="1" s="1"/>
  <c r="V2711" i="1" s="1"/>
  <c r="V2712" i="1" s="1"/>
  <c r="V2713" i="1" s="1"/>
  <c r="V2714" i="1" s="1"/>
  <c r="V2715" i="1" s="1"/>
  <c r="V2716" i="1" s="1"/>
  <c r="V2717" i="1" s="1"/>
  <c r="V2718" i="1" s="1"/>
  <c r="V2719" i="1" s="1"/>
  <c r="V2720" i="1" s="1"/>
  <c r="V2721" i="1" s="1"/>
  <c r="V2722" i="1" s="1"/>
  <c r="V2723" i="1" s="1"/>
  <c r="V2724" i="1" s="1"/>
  <c r="V2725" i="1" s="1"/>
  <c r="V2726" i="1" s="1"/>
  <c r="V2727" i="1" s="1"/>
  <c r="V2728" i="1" s="1"/>
  <c r="V2729" i="1" s="1"/>
  <c r="V2730" i="1" s="1"/>
  <c r="V2731" i="1" s="1"/>
  <c r="V2732" i="1" s="1"/>
  <c r="V2733" i="1" s="1"/>
  <c r="V2734" i="1" s="1"/>
  <c r="V2735" i="1" s="1"/>
  <c r="V2736" i="1" s="1"/>
  <c r="V2737" i="1" s="1"/>
  <c r="V2738" i="1" s="1"/>
  <c r="V2739" i="1" s="1"/>
  <c r="V2740" i="1" s="1"/>
  <c r="V2741" i="1" s="1"/>
  <c r="V2742" i="1" s="1"/>
  <c r="V2743" i="1" s="1"/>
  <c r="V2744" i="1" s="1"/>
  <c r="V2745" i="1" s="1"/>
  <c r="V2746" i="1" s="1"/>
  <c r="V2747" i="1" s="1"/>
  <c r="V2748" i="1" s="1"/>
  <c r="V2749" i="1" s="1"/>
  <c r="V2750" i="1" s="1"/>
  <c r="V2751" i="1" s="1"/>
  <c r="V2752" i="1" s="1"/>
  <c r="V2753" i="1" s="1"/>
  <c r="V2754" i="1" s="1"/>
  <c r="V2755" i="1" s="1"/>
  <c r="V2756" i="1" s="1"/>
  <c r="V2757" i="1" s="1"/>
  <c r="V2758" i="1" s="1"/>
  <c r="V2759" i="1" s="1"/>
  <c r="V2760" i="1" s="1"/>
  <c r="V2761" i="1" s="1"/>
  <c r="V2762" i="1" s="1"/>
  <c r="V2763" i="1" s="1"/>
  <c r="V2764" i="1" s="1"/>
  <c r="V2765" i="1" s="1"/>
  <c r="V2766" i="1" s="1"/>
  <c r="V2767" i="1" s="1"/>
  <c r="V2768" i="1" s="1"/>
  <c r="V2769" i="1" s="1"/>
  <c r="V2770" i="1" s="1"/>
  <c r="V2771" i="1" s="1"/>
  <c r="V2772" i="1" s="1"/>
  <c r="V2773" i="1" s="1"/>
  <c r="V2774" i="1" s="1"/>
  <c r="V2775" i="1" s="1"/>
  <c r="V2776" i="1" s="1"/>
  <c r="V2777" i="1" s="1"/>
  <c r="V2778" i="1" s="1"/>
  <c r="V2779" i="1" s="1"/>
  <c r="V2780" i="1" s="1"/>
  <c r="V2781" i="1" s="1"/>
  <c r="V2782" i="1" s="1"/>
  <c r="V2783" i="1" s="1"/>
  <c r="V2784" i="1" s="1"/>
  <c r="V2785" i="1" s="1"/>
  <c r="V2786" i="1" s="1"/>
  <c r="V2787" i="1" s="1"/>
  <c r="V2788" i="1" s="1"/>
  <c r="V2789" i="1" s="1"/>
  <c r="V2790" i="1" s="1"/>
  <c r="V2791" i="1" s="1"/>
  <c r="V2792" i="1" s="1"/>
  <c r="V2793" i="1" s="1"/>
  <c r="V2794" i="1" s="1"/>
  <c r="V2795" i="1" s="1"/>
  <c r="V2796" i="1" s="1"/>
  <c r="V2797" i="1" s="1"/>
  <c r="V2798" i="1" s="1"/>
  <c r="V2799" i="1" s="1"/>
  <c r="V2800" i="1" s="1"/>
  <c r="V2801" i="1" s="1"/>
  <c r="V2802" i="1" s="1"/>
  <c r="V2803" i="1" s="1"/>
  <c r="V2804" i="1" s="1"/>
  <c r="V2805" i="1" s="1"/>
  <c r="V2806" i="1" s="1"/>
  <c r="V2807" i="1" s="1"/>
  <c r="V2808" i="1" s="1"/>
  <c r="V2809" i="1" s="1"/>
  <c r="V2810" i="1" s="1"/>
  <c r="V2811" i="1" s="1"/>
  <c r="V2812" i="1" s="1"/>
  <c r="V2813" i="1" s="1"/>
  <c r="V2814" i="1" s="1"/>
  <c r="V2815" i="1" s="1"/>
  <c r="V2816" i="1" s="1"/>
  <c r="V2817" i="1" s="1"/>
  <c r="V2818" i="1" s="1"/>
  <c r="V2819" i="1" s="1"/>
  <c r="V2820" i="1" s="1"/>
  <c r="V2821" i="1" s="1"/>
  <c r="V2822" i="1" s="1"/>
  <c r="V2823" i="1" s="1"/>
  <c r="V2824" i="1" s="1"/>
  <c r="V2825" i="1" s="1"/>
  <c r="V2826" i="1" s="1"/>
  <c r="V2827" i="1" s="1"/>
  <c r="V2828" i="1" s="1"/>
  <c r="V2829" i="1" s="1"/>
  <c r="V2830" i="1" s="1"/>
  <c r="V2831" i="1" s="1"/>
  <c r="V2832" i="1" s="1"/>
  <c r="V2833" i="1" s="1"/>
  <c r="V2834" i="1" s="1"/>
  <c r="V2835" i="1" s="1"/>
  <c r="V2836" i="1" s="1"/>
  <c r="V2837" i="1" s="1"/>
  <c r="V2838" i="1" s="1"/>
  <c r="V2839" i="1" s="1"/>
  <c r="V2840" i="1" s="1"/>
  <c r="V2841" i="1" s="1"/>
  <c r="V2842" i="1" s="1"/>
  <c r="V2843" i="1" s="1"/>
  <c r="V2844" i="1" s="1"/>
  <c r="V2845" i="1" s="1"/>
  <c r="V2846" i="1" s="1"/>
  <c r="V2847" i="1" s="1"/>
  <c r="V2848" i="1" s="1"/>
  <c r="V2849" i="1" s="1"/>
  <c r="V2850" i="1" s="1"/>
  <c r="V2851" i="1" s="1"/>
  <c r="V2852" i="1" s="1"/>
  <c r="V2853" i="1" s="1"/>
  <c r="V2854" i="1" s="1"/>
  <c r="V2855" i="1" s="1"/>
  <c r="V2856" i="1" s="1"/>
  <c r="V2857" i="1" s="1"/>
  <c r="V2858" i="1" s="1"/>
  <c r="V2859" i="1" s="1"/>
  <c r="V2860" i="1" s="1"/>
  <c r="V2861" i="1" s="1"/>
  <c r="V2862" i="1" s="1"/>
  <c r="V2863" i="1" s="1"/>
  <c r="V2864" i="1" s="1"/>
  <c r="V2865" i="1" s="1"/>
  <c r="V2866" i="1" s="1"/>
  <c r="V2867" i="1" s="1"/>
  <c r="V2868" i="1" s="1"/>
  <c r="V2869" i="1" s="1"/>
  <c r="V2870" i="1" s="1"/>
  <c r="V2871" i="1" s="1"/>
  <c r="V2872" i="1" s="1"/>
  <c r="V2873" i="1" s="1"/>
  <c r="V2874" i="1" s="1"/>
  <c r="V2875" i="1" s="1"/>
  <c r="V2876" i="1" s="1"/>
  <c r="V2877" i="1" s="1"/>
  <c r="V2878" i="1" s="1"/>
  <c r="V2879" i="1" s="1"/>
  <c r="V2880" i="1" s="1"/>
  <c r="V2881" i="1" s="1"/>
  <c r="V2882" i="1" s="1"/>
  <c r="V2883" i="1" s="1"/>
  <c r="V2884" i="1" s="1"/>
  <c r="V2885" i="1" s="1"/>
  <c r="V2886" i="1" s="1"/>
  <c r="V2887" i="1" s="1"/>
  <c r="V2888" i="1" s="1"/>
  <c r="V2889" i="1" s="1"/>
  <c r="V2890" i="1" s="1"/>
  <c r="V2891" i="1" s="1"/>
  <c r="V2892" i="1" s="1"/>
  <c r="V2893" i="1" s="1"/>
  <c r="V2894" i="1" s="1"/>
  <c r="V2895" i="1" s="1"/>
  <c r="V2896" i="1" s="1"/>
  <c r="V2897" i="1" s="1"/>
  <c r="V2898" i="1" s="1"/>
  <c r="V2899" i="1" s="1"/>
  <c r="V2900" i="1" s="1"/>
  <c r="V2901" i="1" s="1"/>
  <c r="V2902" i="1" s="1"/>
  <c r="V2903" i="1" s="1"/>
  <c r="V2904" i="1" s="1"/>
  <c r="V2905" i="1" s="1"/>
  <c r="V2906" i="1" s="1"/>
  <c r="V2907" i="1" s="1"/>
  <c r="V2908" i="1" s="1"/>
  <c r="V2909" i="1" s="1"/>
  <c r="V2910" i="1" s="1"/>
  <c r="V2911" i="1" s="1"/>
  <c r="V2912" i="1" s="1"/>
  <c r="V2913" i="1" s="1"/>
  <c r="V2914" i="1" s="1"/>
  <c r="V2915" i="1" s="1"/>
  <c r="V2916" i="1" s="1"/>
  <c r="V2917" i="1" s="1"/>
  <c r="V2918" i="1" s="1"/>
  <c r="V2919" i="1" s="1"/>
  <c r="V2920" i="1" s="1"/>
  <c r="V2921" i="1" s="1"/>
  <c r="V2922" i="1" s="1"/>
  <c r="V2923" i="1" s="1"/>
  <c r="V2924" i="1" s="1"/>
  <c r="V2925" i="1" s="1"/>
  <c r="V2926" i="1" s="1"/>
  <c r="V2927" i="1" s="1"/>
  <c r="V2928" i="1" s="1"/>
  <c r="V2929" i="1" s="1"/>
  <c r="V2930" i="1" s="1"/>
  <c r="V2931" i="1" s="1"/>
  <c r="V2932" i="1" s="1"/>
  <c r="V2933" i="1" s="1"/>
  <c r="V2934" i="1" s="1"/>
  <c r="V2935" i="1" s="1"/>
  <c r="V2936" i="1" s="1"/>
  <c r="V2937" i="1" s="1"/>
  <c r="V2938" i="1" s="1"/>
  <c r="V2939" i="1" s="1"/>
  <c r="V2940" i="1" s="1"/>
  <c r="V2941" i="1" s="1"/>
  <c r="V2942" i="1" s="1"/>
  <c r="V2943" i="1" s="1"/>
  <c r="V2944" i="1" s="1"/>
  <c r="V2945" i="1" s="1"/>
  <c r="V2946" i="1" s="1"/>
  <c r="V2947" i="1" s="1"/>
  <c r="V2948" i="1" s="1"/>
  <c r="V2949" i="1" s="1"/>
  <c r="V2950" i="1" s="1"/>
  <c r="V2951" i="1" s="1"/>
  <c r="V2952" i="1" s="1"/>
  <c r="V2953" i="1" s="1"/>
  <c r="V2954" i="1" s="1"/>
  <c r="V2955" i="1" s="1"/>
  <c r="V2956" i="1" s="1"/>
  <c r="V2957" i="1" s="1"/>
  <c r="V2958" i="1" s="1"/>
  <c r="V2959" i="1" s="1"/>
  <c r="V2960" i="1" s="1"/>
  <c r="V2961" i="1" s="1"/>
  <c r="V2962" i="1" s="1"/>
  <c r="V2963" i="1" s="1"/>
  <c r="V2964" i="1" s="1"/>
  <c r="V2965" i="1" s="1"/>
  <c r="V2966" i="1" s="1"/>
  <c r="V2967" i="1" s="1"/>
  <c r="V2968" i="1" s="1"/>
  <c r="V2969" i="1" s="1"/>
  <c r="V2970" i="1" s="1"/>
  <c r="V2971" i="1" s="1"/>
  <c r="V2972" i="1" s="1"/>
  <c r="V2973" i="1" s="1"/>
  <c r="V2974" i="1" s="1"/>
  <c r="V2975" i="1" s="1"/>
  <c r="V2976" i="1" s="1"/>
  <c r="V2977" i="1" s="1"/>
  <c r="V2978" i="1" s="1"/>
  <c r="V2979" i="1" s="1"/>
  <c r="V2980" i="1" s="1"/>
  <c r="V2981" i="1" s="1"/>
  <c r="V2982" i="1" s="1"/>
  <c r="V2983" i="1" s="1"/>
  <c r="V2984" i="1" s="1"/>
  <c r="V2985" i="1" s="1"/>
  <c r="V2986" i="1" s="1"/>
  <c r="V2987" i="1" s="1"/>
  <c r="V2988" i="1" s="1"/>
  <c r="V2989" i="1" s="1"/>
  <c r="V2990" i="1" s="1"/>
  <c r="V2991" i="1" s="1"/>
  <c r="V2992" i="1" s="1"/>
  <c r="V2993" i="1" s="1"/>
  <c r="V2994" i="1" s="1"/>
  <c r="V2995" i="1" s="1"/>
  <c r="V2996" i="1" s="1"/>
  <c r="V2997" i="1" s="1"/>
  <c r="V2998" i="1" s="1"/>
  <c r="V2999" i="1" s="1"/>
  <c r="V3000" i="1" s="1"/>
  <c r="V3001" i="1" s="1"/>
  <c r="V3002" i="1" s="1"/>
  <c r="V3003" i="1" s="1"/>
  <c r="V3004" i="1" s="1"/>
  <c r="V3005" i="1" s="1"/>
  <c r="V3006" i="1" s="1"/>
  <c r="V3007" i="1" s="1"/>
  <c r="V3008" i="1" s="1"/>
  <c r="V3009" i="1" s="1"/>
  <c r="V3010" i="1" s="1"/>
  <c r="V3011" i="1" s="1"/>
  <c r="V3012" i="1" s="1"/>
  <c r="V3013" i="1" s="1"/>
  <c r="V3014" i="1" s="1"/>
  <c r="V3015" i="1" s="1"/>
  <c r="V3016" i="1" s="1"/>
  <c r="V3017" i="1" s="1"/>
  <c r="V3018" i="1" s="1"/>
  <c r="V3019" i="1" s="1"/>
  <c r="V3020" i="1" s="1"/>
  <c r="V3021" i="1" s="1"/>
  <c r="V3022" i="1" s="1"/>
  <c r="V3023" i="1" s="1"/>
  <c r="V3024" i="1" s="1"/>
  <c r="V3025" i="1" s="1"/>
  <c r="V3026" i="1" s="1"/>
  <c r="V3027" i="1" s="1"/>
  <c r="V3028" i="1" s="1"/>
  <c r="V3029" i="1" s="1"/>
  <c r="V3030" i="1" s="1"/>
  <c r="V3031" i="1" s="1"/>
  <c r="V3032" i="1" s="1"/>
  <c r="V3033" i="1" s="1"/>
  <c r="V3034" i="1" s="1"/>
  <c r="V3035" i="1" s="1"/>
  <c r="V3036" i="1" s="1"/>
  <c r="V3037" i="1" s="1"/>
  <c r="V3038" i="1" s="1"/>
  <c r="V3039" i="1" s="1"/>
  <c r="V3040" i="1" s="1"/>
  <c r="V3041" i="1" s="1"/>
  <c r="V3042" i="1" s="1"/>
  <c r="V3043" i="1" s="1"/>
  <c r="V3044" i="1" s="1"/>
  <c r="V3045" i="1" s="1"/>
  <c r="V3046" i="1" s="1"/>
  <c r="V3047" i="1" s="1"/>
  <c r="V3048" i="1" s="1"/>
  <c r="V3049" i="1" s="1"/>
  <c r="V3050" i="1" s="1"/>
  <c r="V3051" i="1" s="1"/>
  <c r="V3052" i="1" s="1"/>
  <c r="V3053" i="1" s="1"/>
  <c r="V3054" i="1" s="1"/>
  <c r="V3055" i="1" s="1"/>
  <c r="V3056" i="1" s="1"/>
  <c r="V3057" i="1" s="1"/>
  <c r="V3058" i="1" s="1"/>
  <c r="V3059" i="1" s="1"/>
  <c r="V3060" i="1" s="1"/>
  <c r="V3061" i="1" s="1"/>
  <c r="V3062" i="1" s="1"/>
  <c r="V3063" i="1" s="1"/>
  <c r="V3064" i="1" s="1"/>
  <c r="V3065" i="1" s="1"/>
  <c r="V3066" i="1" s="1"/>
  <c r="V3067" i="1" s="1"/>
  <c r="V3068" i="1" s="1"/>
  <c r="V3069" i="1" s="1"/>
  <c r="V3070" i="1" s="1"/>
  <c r="V3071" i="1" s="1"/>
  <c r="V3072" i="1" s="1"/>
  <c r="V3073" i="1" s="1"/>
  <c r="V3074" i="1" s="1"/>
  <c r="V3075" i="1" s="1"/>
  <c r="V3076" i="1" s="1"/>
  <c r="V3077" i="1" s="1"/>
  <c r="V3078" i="1" s="1"/>
  <c r="V3079" i="1" s="1"/>
  <c r="V3080" i="1" s="1"/>
  <c r="V3081" i="1" s="1"/>
  <c r="V3082" i="1" s="1"/>
  <c r="V3083" i="1" s="1"/>
  <c r="V3084" i="1" s="1"/>
  <c r="V3085" i="1" s="1"/>
  <c r="V3086" i="1" s="1"/>
  <c r="V3087" i="1" s="1"/>
  <c r="V3088" i="1" s="1"/>
  <c r="V3089" i="1" s="1"/>
  <c r="V3090" i="1" s="1"/>
  <c r="V3091" i="1" s="1"/>
  <c r="V3092" i="1" s="1"/>
  <c r="V3093" i="1" s="1"/>
  <c r="V3094" i="1" s="1"/>
  <c r="V3095" i="1" s="1"/>
  <c r="V3096" i="1" s="1"/>
  <c r="V3097" i="1" s="1"/>
  <c r="V3098" i="1" s="1"/>
  <c r="V3099" i="1" s="1"/>
  <c r="V3100" i="1" s="1"/>
  <c r="V3101" i="1" s="1"/>
  <c r="V3102" i="1" s="1"/>
  <c r="V3103" i="1" s="1"/>
  <c r="V3104" i="1" s="1"/>
  <c r="V3105" i="1" s="1"/>
  <c r="V3106" i="1" s="1"/>
  <c r="V3107" i="1" s="1"/>
  <c r="V3108" i="1" s="1"/>
  <c r="V3109" i="1" s="1"/>
  <c r="V3110" i="1" s="1"/>
  <c r="V3111" i="1" s="1"/>
  <c r="V3112" i="1" s="1"/>
  <c r="V3113" i="1" s="1"/>
  <c r="V3114" i="1" s="1"/>
  <c r="V3115" i="1" s="1"/>
  <c r="V3116" i="1" s="1"/>
  <c r="V3117" i="1" s="1"/>
  <c r="V3118" i="1" s="1"/>
  <c r="V3119" i="1" s="1"/>
  <c r="V3120" i="1" s="1"/>
  <c r="V3121" i="1" s="1"/>
  <c r="V3122" i="1" s="1"/>
  <c r="V3123" i="1" s="1"/>
  <c r="V3124" i="1" s="1"/>
  <c r="V3125" i="1" s="1"/>
  <c r="V3126" i="1" s="1"/>
  <c r="V3127" i="1" s="1"/>
  <c r="V3128" i="1" s="1"/>
  <c r="V3129" i="1" s="1"/>
  <c r="V3130" i="1" s="1"/>
  <c r="V3131" i="1" s="1"/>
  <c r="V3132" i="1" s="1"/>
  <c r="V3133" i="1" s="1"/>
  <c r="V3134" i="1" s="1"/>
  <c r="V3135" i="1" s="1"/>
  <c r="V3136" i="1" s="1"/>
  <c r="V3137" i="1" s="1"/>
  <c r="V3138" i="1" s="1"/>
  <c r="V3139" i="1" s="1"/>
  <c r="V3140" i="1" s="1"/>
  <c r="V3141" i="1" s="1"/>
  <c r="V3142" i="1" s="1"/>
  <c r="V3143" i="1" s="1"/>
  <c r="V3144" i="1" s="1"/>
  <c r="V3145" i="1" s="1"/>
  <c r="V3146" i="1" s="1"/>
  <c r="V3147" i="1" s="1"/>
  <c r="V3148" i="1" s="1"/>
  <c r="V3149" i="1" s="1"/>
  <c r="V3150" i="1" s="1"/>
  <c r="V3151" i="1" s="1"/>
  <c r="V3152" i="1" s="1"/>
  <c r="V3153" i="1" s="1"/>
  <c r="V3154" i="1" s="1"/>
  <c r="V3155" i="1" s="1"/>
  <c r="V3156" i="1" s="1"/>
  <c r="V3157" i="1" s="1"/>
  <c r="V3158" i="1" s="1"/>
  <c r="V3159" i="1" s="1"/>
  <c r="V3160" i="1" s="1"/>
  <c r="V3161" i="1" s="1"/>
  <c r="V3162" i="1" s="1"/>
  <c r="V3163" i="1" s="1"/>
  <c r="V3164" i="1" s="1"/>
  <c r="V3165" i="1" s="1"/>
  <c r="V3166" i="1" s="1"/>
  <c r="V3167" i="1" s="1"/>
  <c r="V3168" i="1" s="1"/>
  <c r="V3169" i="1" s="1"/>
  <c r="V3170" i="1" s="1"/>
  <c r="V3171" i="1" s="1"/>
  <c r="V3172" i="1" s="1"/>
  <c r="V3173" i="1" s="1"/>
  <c r="V3174" i="1" s="1"/>
  <c r="V3175" i="1" s="1"/>
  <c r="V3176" i="1" s="1"/>
  <c r="V3177" i="1" s="1"/>
  <c r="V3178" i="1" s="1"/>
  <c r="V3179" i="1" s="1"/>
  <c r="V3180" i="1" s="1"/>
  <c r="V3181" i="1" s="1"/>
  <c r="V3182" i="1" s="1"/>
  <c r="V3183" i="1" s="1"/>
  <c r="V3184" i="1" s="1"/>
  <c r="V3185" i="1" s="1"/>
  <c r="V3186" i="1" s="1"/>
  <c r="V3187" i="1" s="1"/>
  <c r="V3188" i="1" s="1"/>
  <c r="V3189" i="1" s="1"/>
  <c r="V3190" i="1" s="1"/>
  <c r="V3191" i="1" s="1"/>
  <c r="V3192" i="1" s="1"/>
  <c r="V3193" i="1" s="1"/>
  <c r="V3194" i="1" s="1"/>
  <c r="V3195" i="1" s="1"/>
  <c r="V3196" i="1" s="1"/>
  <c r="V3197" i="1" s="1"/>
  <c r="V3198" i="1" s="1"/>
  <c r="V3199" i="1" s="1"/>
  <c r="V3200" i="1" s="1"/>
  <c r="V3201" i="1" s="1"/>
  <c r="V3202" i="1" s="1"/>
  <c r="V3203" i="1" s="1"/>
  <c r="V3204" i="1" s="1"/>
  <c r="V3205" i="1" s="1"/>
  <c r="V3206" i="1" s="1"/>
  <c r="V3207" i="1" s="1"/>
  <c r="V3208" i="1" s="1"/>
  <c r="V3209" i="1" s="1"/>
  <c r="V3210" i="1" s="1"/>
  <c r="V3211" i="1" s="1"/>
  <c r="V3212" i="1" s="1"/>
  <c r="V3213" i="1" s="1"/>
  <c r="V3214" i="1" s="1"/>
  <c r="V3215" i="1" s="1"/>
  <c r="V3216" i="1" s="1"/>
  <c r="V3217" i="1" s="1"/>
  <c r="V3218" i="1" s="1"/>
  <c r="V3219" i="1" s="1"/>
  <c r="V3220" i="1" s="1"/>
  <c r="V3221" i="1" s="1"/>
  <c r="V3222" i="1" s="1"/>
  <c r="V3223" i="1" s="1"/>
  <c r="V3224" i="1" s="1"/>
  <c r="V3225" i="1" s="1"/>
  <c r="V3226" i="1" s="1"/>
  <c r="V3227" i="1" s="1"/>
  <c r="V3228" i="1" s="1"/>
  <c r="V3229" i="1" s="1"/>
  <c r="V3230" i="1" s="1"/>
  <c r="V3231" i="1" s="1"/>
  <c r="V3232" i="1" s="1"/>
  <c r="V3233" i="1" s="1"/>
  <c r="V3234" i="1" s="1"/>
  <c r="V3235" i="1" s="1"/>
  <c r="V3236" i="1" s="1"/>
  <c r="V3237" i="1" s="1"/>
  <c r="V3238" i="1" s="1"/>
  <c r="V3239" i="1" s="1"/>
  <c r="V3240" i="1" s="1"/>
  <c r="V3241" i="1" s="1"/>
  <c r="V3242" i="1" s="1"/>
  <c r="V3243" i="1" s="1"/>
  <c r="V3244" i="1" s="1"/>
  <c r="V3245" i="1" s="1"/>
  <c r="V3246" i="1" s="1"/>
  <c r="V3247" i="1" s="1"/>
  <c r="V3248" i="1" s="1"/>
  <c r="V3249" i="1" s="1"/>
  <c r="V3250" i="1" s="1"/>
  <c r="V3251" i="1" s="1"/>
  <c r="V3252" i="1" s="1"/>
  <c r="V3253" i="1" s="1"/>
  <c r="V3254" i="1" s="1"/>
  <c r="V3255" i="1" s="1"/>
  <c r="V3256" i="1" s="1"/>
  <c r="V3257" i="1" s="1"/>
  <c r="V3258" i="1" s="1"/>
  <c r="V3259" i="1" s="1"/>
  <c r="V3260" i="1" s="1"/>
  <c r="V3261" i="1" s="1"/>
  <c r="V3262" i="1" s="1"/>
  <c r="V3263" i="1" s="1"/>
  <c r="V3264" i="1" s="1"/>
  <c r="V3265" i="1" s="1"/>
  <c r="V3266" i="1" s="1"/>
  <c r="V3267" i="1" s="1"/>
  <c r="V3268" i="1" s="1"/>
  <c r="V3269" i="1" s="1"/>
  <c r="V3270" i="1" s="1"/>
  <c r="V3271" i="1" s="1"/>
  <c r="V3272" i="1" s="1"/>
  <c r="V3273" i="1" s="1"/>
  <c r="V3274" i="1" s="1"/>
  <c r="V3275" i="1" s="1"/>
  <c r="V3276" i="1" s="1"/>
  <c r="V3277" i="1" s="1"/>
  <c r="V3278" i="1" s="1"/>
  <c r="V3279" i="1" s="1"/>
  <c r="V3280" i="1" s="1"/>
  <c r="V3281" i="1" s="1"/>
  <c r="V3282" i="1" s="1"/>
  <c r="V3283" i="1" s="1"/>
  <c r="V3284" i="1" s="1"/>
  <c r="V3285" i="1" s="1"/>
  <c r="V3286" i="1" s="1"/>
  <c r="V3287" i="1" s="1"/>
  <c r="V3288" i="1" s="1"/>
  <c r="V3289" i="1" s="1"/>
  <c r="V3290" i="1" s="1"/>
  <c r="V3291" i="1" s="1"/>
  <c r="V3292" i="1" s="1"/>
  <c r="V3293" i="1" s="1"/>
  <c r="V3294" i="1" s="1"/>
  <c r="V3295" i="1" s="1"/>
  <c r="V3296" i="1" s="1"/>
  <c r="V3297" i="1" s="1"/>
  <c r="V3298" i="1" s="1"/>
  <c r="O257" i="1"/>
  <c r="N258" i="1"/>
  <c r="AA255" i="1"/>
  <c r="G261" i="1"/>
  <c r="D262" i="1"/>
  <c r="L262" i="1" s="1"/>
  <c r="T262" i="1" s="1"/>
  <c r="Y263" i="1"/>
  <c r="I265" i="1"/>
  <c r="J264" i="1"/>
  <c r="K264" i="1" s="1"/>
  <c r="W264" i="1" s="1"/>
  <c r="F264" i="1" l="1"/>
  <c r="U256" i="1"/>
  <c r="B256" i="1"/>
  <c r="C257" i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U1398" i="1"/>
  <c r="E264" i="1"/>
  <c r="AA256" i="1"/>
  <c r="AA1398" i="1"/>
  <c r="AC1399" i="1"/>
  <c r="AB1399" i="1"/>
  <c r="R1398" i="1"/>
  <c r="S1398" i="1" s="1"/>
  <c r="H1399" i="1"/>
  <c r="A1400" i="1"/>
  <c r="Q1399" i="1"/>
  <c r="O258" i="1"/>
  <c r="N259" i="1"/>
  <c r="D263" i="1"/>
  <c r="L263" i="1" s="1"/>
  <c r="T263" i="1" s="1"/>
  <c r="G262" i="1"/>
  <c r="Y264" i="1"/>
  <c r="J265" i="1"/>
  <c r="K265" i="1" s="1"/>
  <c r="W265" i="1" s="1"/>
  <c r="I266" i="1"/>
  <c r="S438" i="1"/>
  <c r="F265" i="1" l="1"/>
  <c r="P258" i="1"/>
  <c r="S258" i="1" s="1"/>
  <c r="P257" i="1"/>
  <c r="Z257" i="1" s="1"/>
  <c r="AA257" i="1" s="1"/>
  <c r="U1399" i="1"/>
  <c r="E265" i="1"/>
  <c r="AC1400" i="1"/>
  <c r="AB1400" i="1"/>
  <c r="H1400" i="1"/>
  <c r="R1399" i="1"/>
  <c r="S1399" i="1" s="1"/>
  <c r="AA1399" i="1"/>
  <c r="Q1400" i="1"/>
  <c r="A1401" i="1"/>
  <c r="N260" i="1"/>
  <c r="O259" i="1"/>
  <c r="P259" i="1" s="1"/>
  <c r="Z259" i="1" s="1"/>
  <c r="B259" i="1" s="1"/>
  <c r="D264" i="1"/>
  <c r="G263" i="1"/>
  <c r="J266" i="1"/>
  <c r="K266" i="1" s="1"/>
  <c r="W266" i="1" s="1"/>
  <c r="I267" i="1"/>
  <c r="Y265" i="1"/>
  <c r="F266" i="1" l="1"/>
  <c r="Z258" i="1"/>
  <c r="B258" i="1" s="1"/>
  <c r="B257" i="1"/>
  <c r="U1400" i="1"/>
  <c r="E266" i="1"/>
  <c r="Q1401" i="1"/>
  <c r="A1402" i="1"/>
  <c r="AB1401" i="1"/>
  <c r="R1400" i="1"/>
  <c r="S1400" i="1" s="1"/>
  <c r="AA1400" i="1"/>
  <c r="H1401" i="1"/>
  <c r="AC1401" i="1"/>
  <c r="AA258" i="1"/>
  <c r="D265" i="1"/>
  <c r="L265" i="1" s="1"/>
  <c r="T265" i="1" s="1"/>
  <c r="N261" i="1"/>
  <c r="O260" i="1"/>
  <c r="P260" i="1" s="1"/>
  <c r="Z260" i="1" s="1"/>
  <c r="B260" i="1" s="1"/>
  <c r="L264" i="1"/>
  <c r="T264" i="1" s="1"/>
  <c r="G264" i="1"/>
  <c r="J267" i="1"/>
  <c r="K267" i="1" s="1"/>
  <c r="W267" i="1" s="1"/>
  <c r="I268" i="1"/>
  <c r="Y266" i="1"/>
  <c r="F267" i="1" l="1"/>
  <c r="U1401" i="1"/>
  <c r="E267" i="1"/>
  <c r="A1403" i="1"/>
  <c r="Q1402" i="1"/>
  <c r="R1401" i="1"/>
  <c r="S1401" i="1" s="1"/>
  <c r="AA1401" i="1"/>
  <c r="AC1402" i="1"/>
  <c r="H1402" i="1"/>
  <c r="AB1402" i="1"/>
  <c r="N262" i="1"/>
  <c r="O261" i="1"/>
  <c r="P261" i="1" s="1"/>
  <c r="Z261" i="1" s="1"/>
  <c r="B261" i="1" s="1"/>
  <c r="D266" i="1"/>
  <c r="L266" i="1" s="1"/>
  <c r="T266" i="1" s="1"/>
  <c r="G265" i="1"/>
  <c r="J268" i="1"/>
  <c r="K268" i="1" s="1"/>
  <c r="W268" i="1" s="1"/>
  <c r="I269" i="1"/>
  <c r="Y267" i="1"/>
  <c r="F268" i="1" l="1"/>
  <c r="U1402" i="1"/>
  <c r="E268" i="1"/>
  <c r="AA1402" i="1"/>
  <c r="AC1403" i="1"/>
  <c r="H1403" i="1"/>
  <c r="R1402" i="1"/>
  <c r="S1402" i="1" s="1"/>
  <c r="AB1403" i="1"/>
  <c r="A1404" i="1"/>
  <c r="Q1403" i="1"/>
  <c r="N263" i="1"/>
  <c r="O262" i="1"/>
  <c r="P262" i="1" s="1"/>
  <c r="Z262" i="1" s="1"/>
  <c r="B262" i="1" s="1"/>
  <c r="D267" i="1"/>
  <c r="G267" i="1" s="1"/>
  <c r="G266" i="1"/>
  <c r="J269" i="1"/>
  <c r="K269" i="1" s="1"/>
  <c r="W269" i="1" s="1"/>
  <c r="I270" i="1"/>
  <c r="Y268" i="1"/>
  <c r="F269" i="1" l="1"/>
  <c r="U1403" i="1"/>
  <c r="E269" i="1"/>
  <c r="AC1404" i="1"/>
  <c r="AB1404" i="1"/>
  <c r="R1403" i="1"/>
  <c r="S1403" i="1" s="1"/>
  <c r="AA1403" i="1"/>
  <c r="H1404" i="1"/>
  <c r="Q1404" i="1"/>
  <c r="A1405" i="1"/>
  <c r="N264" i="1"/>
  <c r="O263" i="1"/>
  <c r="P263" i="1" s="1"/>
  <c r="Z263" i="1" s="1"/>
  <c r="B263" i="1" s="1"/>
  <c r="L267" i="1"/>
  <c r="T267" i="1" s="1"/>
  <c r="D268" i="1"/>
  <c r="G268" i="1" s="1"/>
  <c r="Y269" i="1"/>
  <c r="J270" i="1"/>
  <c r="K270" i="1" s="1"/>
  <c r="W270" i="1" s="1"/>
  <c r="I271" i="1"/>
  <c r="F270" i="1" l="1"/>
  <c r="U1404" i="1"/>
  <c r="E270" i="1"/>
  <c r="AB1405" i="1"/>
  <c r="H1405" i="1"/>
  <c r="R1404" i="1"/>
  <c r="S1404" i="1" s="1"/>
  <c r="AA1404" i="1"/>
  <c r="AC1405" i="1"/>
  <c r="A1406" i="1"/>
  <c r="Q1405" i="1"/>
  <c r="O264" i="1"/>
  <c r="P264" i="1" s="1"/>
  <c r="Z264" i="1" s="1"/>
  <c r="B264" i="1" s="1"/>
  <c r="N265" i="1"/>
  <c r="L268" i="1"/>
  <c r="T268" i="1" s="1"/>
  <c r="D269" i="1"/>
  <c r="L269" i="1" s="1"/>
  <c r="T269" i="1" s="1"/>
  <c r="J271" i="1"/>
  <c r="K271" i="1" s="1"/>
  <c r="W271" i="1" s="1"/>
  <c r="I272" i="1"/>
  <c r="Y270" i="1"/>
  <c r="F271" i="1" l="1"/>
  <c r="U1405" i="1"/>
  <c r="E271" i="1"/>
  <c r="AA1405" i="1"/>
  <c r="AC1406" i="1"/>
  <c r="AB1406" i="1"/>
  <c r="R1405" i="1"/>
  <c r="S1405" i="1" s="1"/>
  <c r="H1406" i="1"/>
  <c r="A1407" i="1"/>
  <c r="Q1406" i="1"/>
  <c r="O265" i="1"/>
  <c r="P265" i="1" s="1"/>
  <c r="Z265" i="1" s="1"/>
  <c r="B265" i="1" s="1"/>
  <c r="N266" i="1"/>
  <c r="D270" i="1"/>
  <c r="L270" i="1" s="1"/>
  <c r="T270" i="1" s="1"/>
  <c r="G269" i="1"/>
  <c r="I273" i="1"/>
  <c r="J272" i="1"/>
  <c r="K272" i="1" s="1"/>
  <c r="W272" i="1" s="1"/>
  <c r="Y271" i="1"/>
  <c r="F272" i="1" l="1"/>
  <c r="U1406" i="1"/>
  <c r="E272" i="1"/>
  <c r="AC1407" i="1"/>
  <c r="AB1407" i="1"/>
  <c r="H1407" i="1"/>
  <c r="AA1406" i="1"/>
  <c r="R1406" i="1"/>
  <c r="S1406" i="1" s="1"/>
  <c r="Q1407" i="1"/>
  <c r="A1408" i="1"/>
  <c r="O266" i="1"/>
  <c r="P266" i="1" s="1"/>
  <c r="Z266" i="1" s="1"/>
  <c r="B266" i="1" s="1"/>
  <c r="N267" i="1"/>
  <c r="D271" i="1"/>
  <c r="L271" i="1" s="1"/>
  <c r="T271" i="1" s="1"/>
  <c r="G270" i="1"/>
  <c r="Y272" i="1"/>
  <c r="I274" i="1"/>
  <c r="J273" i="1"/>
  <c r="K273" i="1" s="1"/>
  <c r="W273" i="1" s="1"/>
  <c r="F273" i="1" l="1"/>
  <c r="U1407" i="1"/>
  <c r="E273" i="1"/>
  <c r="Q1408" i="1"/>
  <c r="A1409" i="1"/>
  <c r="AC1408" i="1"/>
  <c r="AB1408" i="1"/>
  <c r="H1408" i="1"/>
  <c r="AA1407" i="1"/>
  <c r="R1407" i="1"/>
  <c r="S1407" i="1" s="1"/>
  <c r="N268" i="1"/>
  <c r="O267" i="1"/>
  <c r="P267" i="1" s="1"/>
  <c r="Z267" i="1" s="1"/>
  <c r="B267" i="1" s="1"/>
  <c r="D272" i="1"/>
  <c r="G271" i="1"/>
  <c r="I275" i="1"/>
  <c r="J274" i="1"/>
  <c r="K274" i="1" s="1"/>
  <c r="W274" i="1" s="1"/>
  <c r="Y273" i="1"/>
  <c r="F274" i="1" l="1"/>
  <c r="U1408" i="1"/>
  <c r="E274" i="1"/>
  <c r="A1410" i="1"/>
  <c r="Q1409" i="1"/>
  <c r="AB1409" i="1"/>
  <c r="H1409" i="1"/>
  <c r="R1408" i="1"/>
  <c r="S1408" i="1" s="1"/>
  <c r="AA1408" i="1"/>
  <c r="AC1409" i="1"/>
  <c r="O268" i="1"/>
  <c r="P268" i="1" s="1"/>
  <c r="Z268" i="1" s="1"/>
  <c r="B268" i="1" s="1"/>
  <c r="N269" i="1"/>
  <c r="D273" i="1"/>
  <c r="L273" i="1" s="1"/>
  <c r="T273" i="1" s="1"/>
  <c r="L272" i="1"/>
  <c r="T272" i="1" s="1"/>
  <c r="G272" i="1"/>
  <c r="Y274" i="1"/>
  <c r="I276" i="1"/>
  <c r="J275" i="1"/>
  <c r="K275" i="1" s="1"/>
  <c r="W275" i="1" s="1"/>
  <c r="F275" i="1" l="1"/>
  <c r="U1409" i="1"/>
  <c r="E275" i="1"/>
  <c r="AA1409" i="1"/>
  <c r="AC1410" i="1"/>
  <c r="H1410" i="1"/>
  <c r="AB1410" i="1"/>
  <c r="R1409" i="1"/>
  <c r="S1409" i="1" s="1"/>
  <c r="A1411" i="1"/>
  <c r="Q1410" i="1"/>
  <c r="N270" i="1"/>
  <c r="O269" i="1"/>
  <c r="P269" i="1" s="1"/>
  <c r="Z269" i="1" s="1"/>
  <c r="B269" i="1" s="1"/>
  <c r="G273" i="1"/>
  <c r="D274" i="1"/>
  <c r="L274" i="1" s="1"/>
  <c r="T274" i="1" s="1"/>
  <c r="Y275" i="1"/>
  <c r="J276" i="1"/>
  <c r="K276" i="1" s="1"/>
  <c r="W276" i="1" s="1"/>
  <c r="I277" i="1"/>
  <c r="F276" i="1" l="1"/>
  <c r="U1410" i="1"/>
  <c r="E276" i="1"/>
  <c r="AA1410" i="1"/>
  <c r="AC1411" i="1"/>
  <c r="AB1411" i="1"/>
  <c r="R1410" i="1"/>
  <c r="S1410" i="1" s="1"/>
  <c r="H1411" i="1"/>
  <c r="A1412" i="1"/>
  <c r="Q1411" i="1"/>
  <c r="N271" i="1"/>
  <c r="O270" i="1"/>
  <c r="P270" i="1" s="1"/>
  <c r="Z270" i="1" s="1"/>
  <c r="B270" i="1" s="1"/>
  <c r="G274" i="1"/>
  <c r="D275" i="1"/>
  <c r="L275" i="1" s="1"/>
  <c r="T275" i="1" s="1"/>
  <c r="Y276" i="1"/>
  <c r="J277" i="1"/>
  <c r="K277" i="1" s="1"/>
  <c r="W277" i="1" s="1"/>
  <c r="I278" i="1"/>
  <c r="F277" i="1" l="1"/>
  <c r="U1411" i="1"/>
  <c r="E277" i="1"/>
  <c r="AC1412" i="1"/>
  <c r="AB1412" i="1"/>
  <c r="H1412" i="1"/>
  <c r="R1411" i="1"/>
  <c r="S1411" i="1" s="1"/>
  <c r="AA1411" i="1"/>
  <c r="A1413" i="1"/>
  <c r="Q1412" i="1"/>
  <c r="N272" i="1"/>
  <c r="O271" i="1"/>
  <c r="P271" i="1" s="1"/>
  <c r="Z271" i="1" s="1"/>
  <c r="B271" i="1" s="1"/>
  <c r="D276" i="1"/>
  <c r="G275" i="1"/>
  <c r="J278" i="1"/>
  <c r="K278" i="1" s="1"/>
  <c r="W278" i="1" s="1"/>
  <c r="I279" i="1"/>
  <c r="Y277" i="1"/>
  <c r="F278" i="1" l="1"/>
  <c r="U1412" i="1"/>
  <c r="E278" i="1"/>
  <c r="AB1413" i="1"/>
  <c r="H1413" i="1"/>
  <c r="R1412" i="1"/>
  <c r="S1412" i="1" s="1"/>
  <c r="AA1412" i="1"/>
  <c r="AC1413" i="1"/>
  <c r="A1414" i="1"/>
  <c r="Q1413" i="1"/>
  <c r="N273" i="1"/>
  <c r="O272" i="1"/>
  <c r="P272" i="1" s="1"/>
  <c r="Z272" i="1" s="1"/>
  <c r="B272" i="1" s="1"/>
  <c r="D277" i="1"/>
  <c r="L277" i="1" s="1"/>
  <c r="T277" i="1" s="1"/>
  <c r="L276" i="1"/>
  <c r="T276" i="1" s="1"/>
  <c r="G276" i="1"/>
  <c r="I280" i="1"/>
  <c r="J279" i="1"/>
  <c r="K279" i="1" s="1"/>
  <c r="W279" i="1" s="1"/>
  <c r="Y278" i="1"/>
  <c r="F279" i="1" l="1"/>
  <c r="U1413" i="1"/>
  <c r="E279" i="1"/>
  <c r="AB1414" i="1"/>
  <c r="H1414" i="1"/>
  <c r="R1413" i="1"/>
  <c r="AC1414" i="1"/>
  <c r="Q1414" i="1"/>
  <c r="A1415" i="1"/>
  <c r="O273" i="1"/>
  <c r="P273" i="1" s="1"/>
  <c r="Z273" i="1" s="1"/>
  <c r="B273" i="1" s="1"/>
  <c r="N274" i="1"/>
  <c r="D278" i="1"/>
  <c r="G277" i="1"/>
  <c r="Y279" i="1"/>
  <c r="J280" i="1"/>
  <c r="K280" i="1" s="1"/>
  <c r="W280" i="1" s="1"/>
  <c r="I281" i="1"/>
  <c r="F280" i="1" l="1"/>
  <c r="U1414" i="1"/>
  <c r="E280" i="1"/>
  <c r="AC1415" i="1"/>
  <c r="AB1415" i="1"/>
  <c r="H1415" i="1"/>
  <c r="R1414" i="1"/>
  <c r="S1414" i="1" s="1"/>
  <c r="AA1414" i="1"/>
  <c r="Q1415" i="1"/>
  <c r="A1416" i="1"/>
  <c r="O274" i="1"/>
  <c r="P274" i="1" s="1"/>
  <c r="Z274" i="1" s="1"/>
  <c r="B274" i="1" s="1"/>
  <c r="N275" i="1"/>
  <c r="D279" i="1"/>
  <c r="L279" i="1" s="1"/>
  <c r="T279" i="1" s="1"/>
  <c r="L278" i="1"/>
  <c r="T278" i="1" s="1"/>
  <c r="G278" i="1"/>
  <c r="J281" i="1"/>
  <c r="K281" i="1" s="1"/>
  <c r="W281" i="1" s="1"/>
  <c r="I282" i="1"/>
  <c r="Y280" i="1"/>
  <c r="F281" i="1" l="1"/>
  <c r="E281" i="1"/>
  <c r="A1417" i="1"/>
  <c r="Q1416" i="1"/>
  <c r="AC1416" i="1"/>
  <c r="AB1416" i="1"/>
  <c r="R1415" i="1"/>
  <c r="H1416" i="1"/>
  <c r="O275" i="1"/>
  <c r="P275" i="1" s="1"/>
  <c r="Z275" i="1" s="1"/>
  <c r="B275" i="1" s="1"/>
  <c r="N276" i="1"/>
  <c r="D280" i="1"/>
  <c r="L280" i="1" s="1"/>
  <c r="T280" i="1" s="1"/>
  <c r="G279" i="1"/>
  <c r="I283" i="1"/>
  <c r="J282" i="1"/>
  <c r="K282" i="1" s="1"/>
  <c r="W282" i="1" s="1"/>
  <c r="Y281" i="1"/>
  <c r="F282" i="1" l="1"/>
  <c r="U1416" i="1"/>
  <c r="E282" i="1"/>
  <c r="AB1417" i="1"/>
  <c r="H1417" i="1"/>
  <c r="R1416" i="1"/>
  <c r="S1416" i="1" s="1"/>
  <c r="AA1416" i="1"/>
  <c r="AC1417" i="1"/>
  <c r="A1418" i="1"/>
  <c r="Q1417" i="1"/>
  <c r="N277" i="1"/>
  <c r="O276" i="1"/>
  <c r="P276" i="1" s="1"/>
  <c r="Z276" i="1" s="1"/>
  <c r="B276" i="1" s="1"/>
  <c r="G280" i="1"/>
  <c r="D281" i="1"/>
  <c r="L281" i="1" s="1"/>
  <c r="T281" i="1" s="1"/>
  <c r="I284" i="1"/>
  <c r="J283" i="1"/>
  <c r="K283" i="1" s="1"/>
  <c r="W283" i="1" s="1"/>
  <c r="Y282" i="1"/>
  <c r="F283" i="1" l="1"/>
  <c r="U1417" i="1"/>
  <c r="E283" i="1"/>
  <c r="A1419" i="1"/>
  <c r="Q1418" i="1"/>
  <c r="AA1417" i="1"/>
  <c r="AB1418" i="1"/>
  <c r="H1418" i="1"/>
  <c r="R1417" i="1"/>
  <c r="S1417" i="1" s="1"/>
  <c r="AC1418" i="1"/>
  <c r="N278" i="1"/>
  <c r="O277" i="1"/>
  <c r="P277" i="1" s="1"/>
  <c r="Z277" i="1" s="1"/>
  <c r="B277" i="1" s="1"/>
  <c r="D282" i="1"/>
  <c r="L282" i="1" s="1"/>
  <c r="G281" i="1"/>
  <c r="Y283" i="1"/>
  <c r="J284" i="1"/>
  <c r="K284" i="1" s="1"/>
  <c r="W284" i="1" s="1"/>
  <c r="I285" i="1"/>
  <c r="F284" i="1" l="1"/>
  <c r="T282" i="1"/>
  <c r="U1418" i="1"/>
  <c r="E284" i="1"/>
  <c r="AB1419" i="1"/>
  <c r="H1419" i="1"/>
  <c r="R1418" i="1"/>
  <c r="S1418" i="1" s="1"/>
  <c r="AC1419" i="1"/>
  <c r="AA1418" i="1"/>
  <c r="Q1419" i="1"/>
  <c r="A1420" i="1"/>
  <c r="N279" i="1"/>
  <c r="O278" i="1"/>
  <c r="P278" i="1" s="1"/>
  <c r="Z278" i="1" s="1"/>
  <c r="B278" i="1" s="1"/>
  <c r="G282" i="1"/>
  <c r="D283" i="1"/>
  <c r="L283" i="1" s="1"/>
  <c r="T283" i="1" s="1"/>
  <c r="I286" i="1"/>
  <c r="J285" i="1"/>
  <c r="K285" i="1" s="1"/>
  <c r="W285" i="1" s="1"/>
  <c r="Y284" i="1"/>
  <c r="F285" i="1" l="1"/>
  <c r="U1419" i="1"/>
  <c r="E285" i="1"/>
  <c r="A1421" i="1"/>
  <c r="Q1420" i="1"/>
  <c r="AC1420" i="1"/>
  <c r="AB1420" i="1"/>
  <c r="H1420" i="1"/>
  <c r="R1419" i="1"/>
  <c r="S1419" i="1" s="1"/>
  <c r="AA1419" i="1"/>
  <c r="N280" i="1"/>
  <c r="O279" i="1"/>
  <c r="P279" i="1" s="1"/>
  <c r="Z279" i="1" s="1"/>
  <c r="B279" i="1" s="1"/>
  <c r="D284" i="1"/>
  <c r="L284" i="1" s="1"/>
  <c r="G283" i="1"/>
  <c r="Y285" i="1"/>
  <c r="I287" i="1"/>
  <c r="J286" i="1"/>
  <c r="K286" i="1" s="1"/>
  <c r="W286" i="1" s="1"/>
  <c r="F286" i="1" l="1"/>
  <c r="U1420" i="1"/>
  <c r="T284" i="1"/>
  <c r="E286" i="1"/>
  <c r="AB1421" i="1"/>
  <c r="H1421" i="1"/>
  <c r="R1420" i="1"/>
  <c r="S1420" i="1" s="1"/>
  <c r="AA1420" i="1"/>
  <c r="AC1421" i="1"/>
  <c r="A1422" i="1"/>
  <c r="Q1421" i="1"/>
  <c r="N281" i="1"/>
  <c r="O280" i="1"/>
  <c r="P280" i="1" s="1"/>
  <c r="Z280" i="1" s="1"/>
  <c r="B280" i="1" s="1"/>
  <c r="D285" i="1"/>
  <c r="G284" i="1"/>
  <c r="S281" i="1"/>
  <c r="Y286" i="1"/>
  <c r="J287" i="1"/>
  <c r="K287" i="1" s="1"/>
  <c r="W287" i="1" s="1"/>
  <c r="I288" i="1"/>
  <c r="F287" i="1" l="1"/>
  <c r="U1421" i="1"/>
  <c r="E287" i="1"/>
  <c r="AA1421" i="1"/>
  <c r="AC1422" i="1"/>
  <c r="AB1422" i="1"/>
  <c r="R1421" i="1"/>
  <c r="S1421" i="1" s="1"/>
  <c r="H1422" i="1"/>
  <c r="Q1422" i="1"/>
  <c r="A1423" i="1"/>
  <c r="N282" i="1"/>
  <c r="O281" i="1"/>
  <c r="P281" i="1" s="1"/>
  <c r="Z281" i="1" s="1"/>
  <c r="AA281" i="1" s="1"/>
  <c r="D286" i="1"/>
  <c r="L286" i="1" s="1"/>
  <c r="T286" i="1" s="1"/>
  <c r="AA282" i="1"/>
  <c r="L285" i="1"/>
  <c r="G285" i="1"/>
  <c r="J288" i="1"/>
  <c r="K288" i="1" s="1"/>
  <c r="W288" i="1" s="1"/>
  <c r="I289" i="1"/>
  <c r="Y287" i="1"/>
  <c r="F288" i="1" l="1"/>
  <c r="T285" i="1"/>
  <c r="U1422" i="1"/>
  <c r="E288" i="1"/>
  <c r="Q1423" i="1"/>
  <c r="A1424" i="1"/>
  <c r="AC1423" i="1"/>
  <c r="AB1423" i="1"/>
  <c r="H1423" i="1"/>
  <c r="AA1422" i="1"/>
  <c r="R1422" i="1"/>
  <c r="S1422" i="1" s="1"/>
  <c r="B281" i="1"/>
  <c r="N283" i="1"/>
  <c r="O282" i="1"/>
  <c r="P282" i="1" s="1"/>
  <c r="D287" i="1"/>
  <c r="L287" i="1" s="1"/>
  <c r="T287" i="1" s="1"/>
  <c r="G286" i="1"/>
  <c r="I290" i="1"/>
  <c r="J289" i="1"/>
  <c r="K289" i="1" s="1"/>
  <c r="F289" i="1" s="1"/>
  <c r="Y288" i="1"/>
  <c r="U1423" i="1" l="1"/>
  <c r="W289" i="1"/>
  <c r="Y289" i="1" s="1"/>
  <c r="E289" i="1"/>
  <c r="Q1424" i="1"/>
  <c r="A1425" i="1"/>
  <c r="AC1424" i="1"/>
  <c r="AB1424" i="1"/>
  <c r="R1423" i="1"/>
  <c r="S1423" i="1" s="1"/>
  <c r="H1424" i="1"/>
  <c r="AA1423" i="1"/>
  <c r="Z282" i="1"/>
  <c r="B282" i="1" s="1"/>
  <c r="N284" i="1"/>
  <c r="O283" i="1"/>
  <c r="P283" i="1" s="1"/>
  <c r="Z283" i="1" s="1"/>
  <c r="B283" i="1" s="1"/>
  <c r="AA284" i="1"/>
  <c r="D288" i="1"/>
  <c r="L288" i="1" s="1"/>
  <c r="T288" i="1" s="1"/>
  <c r="G287" i="1"/>
  <c r="I291" i="1"/>
  <c r="J290" i="1"/>
  <c r="K290" i="1" s="1"/>
  <c r="F290" i="1" s="1"/>
  <c r="W290" i="1" l="1"/>
  <c r="Y290" i="1" s="1"/>
  <c r="U1424" i="1"/>
  <c r="E290" i="1"/>
  <c r="A1426" i="1"/>
  <c r="Q1425" i="1"/>
  <c r="H1425" i="1"/>
  <c r="R1424" i="1"/>
  <c r="S1424" i="1" s="1"/>
  <c r="AB1425" i="1"/>
  <c r="AA1424" i="1"/>
  <c r="AC1425" i="1"/>
  <c r="N285" i="1"/>
  <c r="O284" i="1"/>
  <c r="P284" i="1" s="1"/>
  <c r="G288" i="1"/>
  <c r="D289" i="1"/>
  <c r="L289" i="1" s="1"/>
  <c r="T289" i="1" s="1"/>
  <c r="J291" i="1"/>
  <c r="K291" i="1" s="1"/>
  <c r="F291" i="1" s="1"/>
  <c r="I292" i="1"/>
  <c r="W291" i="1" l="1"/>
  <c r="Y291" i="1" s="1"/>
  <c r="U1425" i="1"/>
  <c r="E291" i="1"/>
  <c r="R1425" i="1"/>
  <c r="S1425" i="1" s="1"/>
  <c r="H1426" i="1"/>
  <c r="AA1425" i="1"/>
  <c r="AC1426" i="1"/>
  <c r="AB1426" i="1"/>
  <c r="A1427" i="1"/>
  <c r="Q1426" i="1"/>
  <c r="Z284" i="1"/>
  <c r="B284" i="1" s="1"/>
  <c r="N286" i="1"/>
  <c r="O285" i="1"/>
  <c r="P285" i="1" s="1"/>
  <c r="D290" i="1"/>
  <c r="L290" i="1" s="1"/>
  <c r="T290" i="1" s="1"/>
  <c r="G289" i="1"/>
  <c r="J292" i="1"/>
  <c r="K292" i="1" s="1"/>
  <c r="W292" i="1" s="1"/>
  <c r="I293" i="1"/>
  <c r="F292" i="1" l="1"/>
  <c r="U1426" i="1"/>
  <c r="E292" i="1"/>
  <c r="AC1427" i="1"/>
  <c r="AB1427" i="1"/>
  <c r="H1427" i="1"/>
  <c r="R1426" i="1"/>
  <c r="S1426" i="1" s="1"/>
  <c r="AA1426" i="1"/>
  <c r="Q1427" i="1"/>
  <c r="A1428" i="1"/>
  <c r="N287" i="1"/>
  <c r="O286" i="1"/>
  <c r="P286" i="1" s="1"/>
  <c r="Z285" i="1"/>
  <c r="B285" i="1" s="1"/>
  <c r="D291" i="1"/>
  <c r="L291" i="1" s="1"/>
  <c r="T291" i="1" s="1"/>
  <c r="Y292" i="1"/>
  <c r="G290" i="1"/>
  <c r="I294" i="1"/>
  <c r="J293" i="1"/>
  <c r="K293" i="1" s="1"/>
  <c r="W293" i="1" s="1"/>
  <c r="F293" i="1" l="1"/>
  <c r="U1427" i="1"/>
  <c r="E293" i="1"/>
  <c r="Q1428" i="1"/>
  <c r="A1429" i="1"/>
  <c r="AB1428" i="1"/>
  <c r="AC1428" i="1"/>
  <c r="H1428" i="1"/>
  <c r="R1427" i="1"/>
  <c r="S1427" i="1" s="1"/>
  <c r="AA1427" i="1"/>
  <c r="Z286" i="1"/>
  <c r="B286" i="1" s="1"/>
  <c r="S286" i="1"/>
  <c r="AA285" i="1"/>
  <c r="N288" i="1"/>
  <c r="O287" i="1"/>
  <c r="P287" i="1" s="1"/>
  <c r="Z287" i="1" s="1"/>
  <c r="AA287" i="1" s="1"/>
  <c r="D292" i="1"/>
  <c r="L292" i="1" s="1"/>
  <c r="T292" i="1" s="1"/>
  <c r="G291" i="1"/>
  <c r="Y293" i="1"/>
  <c r="I295" i="1"/>
  <c r="J294" i="1"/>
  <c r="K294" i="1" s="1"/>
  <c r="W294" i="1" s="1"/>
  <c r="S467" i="1"/>
  <c r="F294" i="1" l="1"/>
  <c r="U1428" i="1"/>
  <c r="E294" i="1"/>
  <c r="A1430" i="1"/>
  <c r="Q1429" i="1"/>
  <c r="AB1429" i="1"/>
  <c r="H1429" i="1"/>
  <c r="R1428" i="1"/>
  <c r="S1428" i="1" s="1"/>
  <c r="AA1428" i="1"/>
  <c r="AC1429" i="1"/>
  <c r="AA286" i="1"/>
  <c r="G292" i="1"/>
  <c r="N289" i="1"/>
  <c r="O288" i="1"/>
  <c r="P288" i="1" s="1"/>
  <c r="B287" i="1"/>
  <c r="D293" i="1"/>
  <c r="I296" i="1"/>
  <c r="J295" i="1"/>
  <c r="K295" i="1" s="1"/>
  <c r="W295" i="1" s="1"/>
  <c r="Y294" i="1"/>
  <c r="F295" i="1" l="1"/>
  <c r="U1429" i="1"/>
  <c r="E295" i="1"/>
  <c r="Z288" i="1"/>
  <c r="S288" i="1"/>
  <c r="AA1429" i="1"/>
  <c r="AC1430" i="1"/>
  <c r="AB1430" i="1"/>
  <c r="R1429" i="1"/>
  <c r="S1429" i="1" s="1"/>
  <c r="H1430" i="1"/>
  <c r="Q1430" i="1"/>
  <c r="A1431" i="1"/>
  <c r="O289" i="1"/>
  <c r="N290" i="1"/>
  <c r="D294" i="1"/>
  <c r="L294" i="1" s="1"/>
  <c r="T294" i="1" s="1"/>
  <c r="L293" i="1"/>
  <c r="T293" i="1" s="1"/>
  <c r="G293" i="1"/>
  <c r="Y295" i="1"/>
  <c r="I297" i="1"/>
  <c r="J296" i="1"/>
  <c r="K296" i="1" s="1"/>
  <c r="W296" i="1" s="1"/>
  <c r="F296" i="1" l="1"/>
  <c r="U288" i="1"/>
  <c r="B288" i="1"/>
  <c r="C289" i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U1430" i="1"/>
  <c r="AA288" i="1"/>
  <c r="E296" i="1"/>
  <c r="Q1431" i="1"/>
  <c r="A1432" i="1"/>
  <c r="AB1431" i="1"/>
  <c r="H1431" i="1"/>
  <c r="AC1431" i="1"/>
  <c r="R1430" i="1"/>
  <c r="S1430" i="1" s="1"/>
  <c r="AA1430" i="1"/>
  <c r="N291" i="1"/>
  <c r="O290" i="1"/>
  <c r="G294" i="1"/>
  <c r="D295" i="1"/>
  <c r="L295" i="1" s="1"/>
  <c r="T295" i="1" s="1"/>
  <c r="Y296" i="1"/>
  <c r="I298" i="1"/>
  <c r="J297" i="1"/>
  <c r="K297" i="1" s="1"/>
  <c r="W297" i="1" s="1"/>
  <c r="S291" i="1"/>
  <c r="F297" i="1" l="1"/>
  <c r="P290" i="1"/>
  <c r="Z290" i="1" s="1"/>
  <c r="B290" i="1" s="1"/>
  <c r="P289" i="1"/>
  <c r="Z289" i="1" s="1"/>
  <c r="AA289" i="1" s="1"/>
  <c r="U1431" i="1"/>
  <c r="E297" i="1"/>
  <c r="A1433" i="1"/>
  <c r="Q1432" i="1"/>
  <c r="AC1432" i="1"/>
  <c r="AB1432" i="1"/>
  <c r="H1432" i="1"/>
  <c r="R1431" i="1"/>
  <c r="S1431" i="1" s="1"/>
  <c r="AA1431" i="1"/>
  <c r="O291" i="1"/>
  <c r="P291" i="1" s="1"/>
  <c r="Z291" i="1" s="1"/>
  <c r="B291" i="1" s="1"/>
  <c r="N292" i="1"/>
  <c r="D296" i="1"/>
  <c r="L296" i="1" s="1"/>
  <c r="T296" i="1" s="1"/>
  <c r="AA291" i="1"/>
  <c r="G295" i="1"/>
  <c r="J298" i="1"/>
  <c r="K298" i="1" s="1"/>
  <c r="W298" i="1" s="1"/>
  <c r="I299" i="1"/>
  <c r="Y297" i="1"/>
  <c r="F298" i="1" l="1"/>
  <c r="B289" i="1"/>
  <c r="U1432" i="1"/>
  <c r="E298" i="1"/>
  <c r="AB1433" i="1"/>
  <c r="H1433" i="1"/>
  <c r="R1432" i="1"/>
  <c r="S1432" i="1" s="1"/>
  <c r="AA1432" i="1"/>
  <c r="AC1433" i="1"/>
  <c r="A1434" i="1"/>
  <c r="Q1433" i="1"/>
  <c r="G296" i="1"/>
  <c r="N293" i="1"/>
  <c r="O292" i="1"/>
  <c r="P292" i="1" s="1"/>
  <c r="Z292" i="1" s="1"/>
  <c r="B292" i="1" s="1"/>
  <c r="D297" i="1"/>
  <c r="L297" i="1" s="1"/>
  <c r="T297" i="1" s="1"/>
  <c r="J299" i="1"/>
  <c r="K299" i="1" s="1"/>
  <c r="W299" i="1" s="1"/>
  <c r="I300" i="1"/>
  <c r="Y298" i="1"/>
  <c r="F299" i="1" l="1"/>
  <c r="U1433" i="1"/>
  <c r="E299" i="1"/>
  <c r="AA1433" i="1"/>
  <c r="AC1434" i="1"/>
  <c r="H1434" i="1"/>
  <c r="R1433" i="1"/>
  <c r="S1433" i="1" s="1"/>
  <c r="AB1434" i="1"/>
  <c r="A1435" i="1"/>
  <c r="Q1434" i="1"/>
  <c r="N294" i="1"/>
  <c r="O293" i="1"/>
  <c r="P293" i="1" s="1"/>
  <c r="Z293" i="1" s="1"/>
  <c r="B293" i="1" s="1"/>
  <c r="D298" i="1"/>
  <c r="L298" i="1" s="1"/>
  <c r="T298" i="1" s="1"/>
  <c r="G297" i="1"/>
  <c r="I301" i="1"/>
  <c r="J300" i="1"/>
  <c r="K300" i="1" s="1"/>
  <c r="W300" i="1" s="1"/>
  <c r="Y299" i="1"/>
  <c r="F300" i="1" l="1"/>
  <c r="U1434" i="1"/>
  <c r="E300" i="1"/>
  <c r="AA1434" i="1"/>
  <c r="AC1435" i="1"/>
  <c r="AB1435" i="1"/>
  <c r="R1434" i="1"/>
  <c r="S1434" i="1" s="1"/>
  <c r="H1435" i="1"/>
  <c r="A1436" i="1"/>
  <c r="Q1435" i="1"/>
  <c r="N295" i="1"/>
  <c r="O294" i="1"/>
  <c r="P294" i="1" s="1"/>
  <c r="Z294" i="1" s="1"/>
  <c r="B294" i="1" s="1"/>
  <c r="D299" i="1"/>
  <c r="G298" i="1"/>
  <c r="J301" i="1"/>
  <c r="K301" i="1" s="1"/>
  <c r="W301" i="1" s="1"/>
  <c r="I302" i="1"/>
  <c r="Y300" i="1"/>
  <c r="F301" i="1" l="1"/>
  <c r="U1435" i="1"/>
  <c r="E301" i="1"/>
  <c r="AC1436" i="1"/>
  <c r="AB1436" i="1"/>
  <c r="H1436" i="1"/>
  <c r="R1435" i="1"/>
  <c r="S1435" i="1" s="1"/>
  <c r="AA1435" i="1"/>
  <c r="A1437" i="1"/>
  <c r="Q1436" i="1"/>
  <c r="N296" i="1"/>
  <c r="O295" i="1"/>
  <c r="P295" i="1" s="1"/>
  <c r="Z295" i="1" s="1"/>
  <c r="B295" i="1" s="1"/>
  <c r="L299" i="1"/>
  <c r="T299" i="1" s="1"/>
  <c r="D300" i="1"/>
  <c r="L300" i="1" s="1"/>
  <c r="T300" i="1" s="1"/>
  <c r="G299" i="1"/>
  <c r="I303" i="1"/>
  <c r="J302" i="1"/>
  <c r="K302" i="1" s="1"/>
  <c r="W302" i="1" s="1"/>
  <c r="Y301" i="1"/>
  <c r="F302" i="1" l="1"/>
  <c r="U1436" i="1"/>
  <c r="E302" i="1"/>
  <c r="AB1437" i="1"/>
  <c r="H1437" i="1"/>
  <c r="R1436" i="1"/>
  <c r="S1436" i="1" s="1"/>
  <c r="AA1436" i="1"/>
  <c r="AC1437" i="1"/>
  <c r="A1438" i="1"/>
  <c r="Q1437" i="1"/>
  <c r="N297" i="1"/>
  <c r="O296" i="1"/>
  <c r="P296" i="1" s="1"/>
  <c r="Z296" i="1" s="1"/>
  <c r="B296" i="1" s="1"/>
  <c r="G300" i="1"/>
  <c r="D301" i="1"/>
  <c r="L301" i="1" s="1"/>
  <c r="T301" i="1" s="1"/>
  <c r="Y302" i="1"/>
  <c r="J303" i="1"/>
  <c r="K303" i="1" s="1"/>
  <c r="W303" i="1" s="1"/>
  <c r="I304" i="1"/>
  <c r="F303" i="1" l="1"/>
  <c r="U1437" i="1"/>
  <c r="E303" i="1"/>
  <c r="AA1437" i="1"/>
  <c r="AC1438" i="1"/>
  <c r="H1438" i="1"/>
  <c r="AB1438" i="1"/>
  <c r="R1437" i="1"/>
  <c r="S1437" i="1" s="1"/>
  <c r="A1439" i="1"/>
  <c r="Q1438" i="1"/>
  <c r="N298" i="1"/>
  <c r="O297" i="1"/>
  <c r="P297" i="1" s="1"/>
  <c r="Z297" i="1" s="1"/>
  <c r="B297" i="1" s="1"/>
  <c r="D302" i="1"/>
  <c r="L302" i="1" s="1"/>
  <c r="T302" i="1" s="1"/>
  <c r="I305" i="1"/>
  <c r="J304" i="1"/>
  <c r="K304" i="1" s="1"/>
  <c r="W304" i="1" s="1"/>
  <c r="Y303" i="1"/>
  <c r="G301" i="1"/>
  <c r="F304" i="1" l="1"/>
  <c r="U1438" i="1"/>
  <c r="E304" i="1"/>
  <c r="AC1439" i="1"/>
  <c r="AB1439" i="1"/>
  <c r="H1439" i="1"/>
  <c r="AA1438" i="1"/>
  <c r="R1438" i="1"/>
  <c r="S1438" i="1" s="1"/>
  <c r="A1440" i="1"/>
  <c r="Q1439" i="1"/>
  <c r="N299" i="1"/>
  <c r="O298" i="1"/>
  <c r="P298" i="1" s="1"/>
  <c r="Z298" i="1" s="1"/>
  <c r="B298" i="1" s="1"/>
  <c r="D303" i="1"/>
  <c r="L303" i="1" s="1"/>
  <c r="T303" i="1" s="1"/>
  <c r="J305" i="1"/>
  <c r="K305" i="1" s="1"/>
  <c r="W305" i="1" s="1"/>
  <c r="I306" i="1"/>
  <c r="Y304" i="1"/>
  <c r="G302" i="1"/>
  <c r="F305" i="1" l="1"/>
  <c r="U1439" i="1"/>
  <c r="E305" i="1"/>
  <c r="AC1440" i="1"/>
  <c r="H1440" i="1"/>
  <c r="R1439" i="1"/>
  <c r="S1439" i="1" s="1"/>
  <c r="AB1440" i="1"/>
  <c r="AA1439" i="1"/>
  <c r="Q1440" i="1"/>
  <c r="A1441" i="1"/>
  <c r="N300" i="1"/>
  <c r="O299" i="1"/>
  <c r="P299" i="1" s="1"/>
  <c r="Z299" i="1" s="1"/>
  <c r="B299" i="1" s="1"/>
  <c r="D304" i="1"/>
  <c r="L304" i="1" s="1"/>
  <c r="T304" i="1" s="1"/>
  <c r="G303" i="1"/>
  <c r="I307" i="1"/>
  <c r="J306" i="1"/>
  <c r="K306" i="1" s="1"/>
  <c r="W306" i="1" s="1"/>
  <c r="Y305" i="1"/>
  <c r="F306" i="1" l="1"/>
  <c r="U1440" i="1"/>
  <c r="E306" i="1"/>
  <c r="Q1441" i="1"/>
  <c r="A1442" i="1"/>
  <c r="AB1441" i="1"/>
  <c r="H1441" i="1"/>
  <c r="R1440" i="1"/>
  <c r="S1440" i="1" s="1"/>
  <c r="AA1440" i="1"/>
  <c r="AC1441" i="1"/>
  <c r="N301" i="1"/>
  <c r="O300" i="1"/>
  <c r="P300" i="1" s="1"/>
  <c r="Z300" i="1" s="1"/>
  <c r="B300" i="1" s="1"/>
  <c r="D305" i="1"/>
  <c r="L305" i="1" s="1"/>
  <c r="T305" i="1" s="1"/>
  <c r="J307" i="1"/>
  <c r="K307" i="1" s="1"/>
  <c r="W307" i="1" s="1"/>
  <c r="I308" i="1"/>
  <c r="Y306" i="1"/>
  <c r="G304" i="1"/>
  <c r="F307" i="1" l="1"/>
  <c r="U1441" i="1"/>
  <c r="E307" i="1"/>
  <c r="Q1442" i="1"/>
  <c r="A1443" i="1"/>
  <c r="AA1441" i="1"/>
  <c r="AC1442" i="1"/>
  <c r="AB1442" i="1"/>
  <c r="H1442" i="1"/>
  <c r="R1441" i="1"/>
  <c r="S1441" i="1" s="1"/>
  <c r="N302" i="1"/>
  <c r="O301" i="1"/>
  <c r="P301" i="1" s="1"/>
  <c r="Z301" i="1" s="1"/>
  <c r="B301" i="1" s="1"/>
  <c r="D306" i="1"/>
  <c r="L306" i="1" s="1"/>
  <c r="T306" i="1" s="1"/>
  <c r="G305" i="1"/>
  <c r="I309" i="1"/>
  <c r="J308" i="1"/>
  <c r="K308" i="1" s="1"/>
  <c r="W308" i="1" s="1"/>
  <c r="Y307" i="1"/>
  <c r="F308" i="1" l="1"/>
  <c r="U1442" i="1"/>
  <c r="E308" i="1"/>
  <c r="Q1443" i="1"/>
  <c r="A1444" i="1"/>
  <c r="AC1443" i="1"/>
  <c r="AB1443" i="1"/>
  <c r="H1443" i="1"/>
  <c r="AA1442" i="1"/>
  <c r="R1442" i="1"/>
  <c r="S1442" i="1" s="1"/>
  <c r="N303" i="1"/>
  <c r="O302" i="1"/>
  <c r="P302" i="1" s="1"/>
  <c r="Z302" i="1" s="1"/>
  <c r="B302" i="1" s="1"/>
  <c r="D307" i="1"/>
  <c r="L307" i="1" s="1"/>
  <c r="T307" i="1" s="1"/>
  <c r="Y308" i="1"/>
  <c r="G306" i="1"/>
  <c r="J309" i="1"/>
  <c r="K309" i="1" s="1"/>
  <c r="W309" i="1" s="1"/>
  <c r="I310" i="1"/>
  <c r="F309" i="1" l="1"/>
  <c r="U1443" i="1"/>
  <c r="E309" i="1"/>
  <c r="Q1444" i="1"/>
  <c r="A1445" i="1"/>
  <c r="AC1444" i="1"/>
  <c r="AB1444" i="1"/>
  <c r="H1444" i="1"/>
  <c r="AA1443" i="1"/>
  <c r="R1443" i="1"/>
  <c r="S1443" i="1" s="1"/>
  <c r="N304" i="1"/>
  <c r="O303" i="1"/>
  <c r="P303" i="1" s="1"/>
  <c r="Z303" i="1" s="1"/>
  <c r="B303" i="1" s="1"/>
  <c r="D308" i="1"/>
  <c r="G307" i="1"/>
  <c r="Y309" i="1"/>
  <c r="I311" i="1"/>
  <c r="J310" i="1"/>
  <c r="K310" i="1" s="1"/>
  <c r="W310" i="1" s="1"/>
  <c r="F310" i="1" l="1"/>
  <c r="E310" i="1"/>
  <c r="A1446" i="1"/>
  <c r="Q1445" i="1"/>
  <c r="W1445" i="1"/>
  <c r="Y1445" i="1" s="1"/>
  <c r="AB1445" i="1"/>
  <c r="R1444" i="1"/>
  <c r="H1445" i="1"/>
  <c r="AC1445" i="1"/>
  <c r="N305" i="1"/>
  <c r="O304" i="1"/>
  <c r="P304" i="1" s="1"/>
  <c r="Z304" i="1" s="1"/>
  <c r="B304" i="1" s="1"/>
  <c r="L308" i="1"/>
  <c r="T308" i="1" s="1"/>
  <c r="D309" i="1"/>
  <c r="G308" i="1"/>
  <c r="Y310" i="1"/>
  <c r="J311" i="1"/>
  <c r="K311" i="1" s="1"/>
  <c r="W311" i="1" s="1"/>
  <c r="I312" i="1"/>
  <c r="F311" i="1" l="1"/>
  <c r="U1445" i="1"/>
  <c r="E311" i="1"/>
  <c r="R1445" i="1"/>
  <c r="S1445" i="1" s="1"/>
  <c r="AA1445" i="1"/>
  <c r="AC1446" i="1"/>
  <c r="AB1446" i="1"/>
  <c r="H1446" i="1"/>
  <c r="A1447" i="1"/>
  <c r="Q1446" i="1"/>
  <c r="N306" i="1"/>
  <c r="O305" i="1"/>
  <c r="P305" i="1" s="1"/>
  <c r="Z305" i="1" s="1"/>
  <c r="B305" i="1" s="1"/>
  <c r="L309" i="1"/>
  <c r="T309" i="1" s="1"/>
  <c r="D310" i="1"/>
  <c r="J312" i="1"/>
  <c r="K312" i="1" s="1"/>
  <c r="W312" i="1" s="1"/>
  <c r="I313" i="1"/>
  <c r="Y311" i="1"/>
  <c r="G309" i="1"/>
  <c r="F312" i="1" l="1"/>
  <c r="U1446" i="1"/>
  <c r="E312" i="1"/>
  <c r="A1448" i="1"/>
  <c r="Q1447" i="1"/>
  <c r="AA1446" i="1"/>
  <c r="AC1447" i="1"/>
  <c r="H1447" i="1"/>
  <c r="R1446" i="1"/>
  <c r="S1446" i="1" s="1"/>
  <c r="AB1447" i="1"/>
  <c r="N307" i="1"/>
  <c r="O306" i="1"/>
  <c r="P306" i="1" s="1"/>
  <c r="Z306" i="1" s="1"/>
  <c r="B306" i="1" s="1"/>
  <c r="D311" i="1"/>
  <c r="L311" i="1" s="1"/>
  <c r="T311" i="1" s="1"/>
  <c r="L310" i="1"/>
  <c r="T310" i="1" s="1"/>
  <c r="G310" i="1"/>
  <c r="I314" i="1"/>
  <c r="J313" i="1"/>
  <c r="K313" i="1" s="1"/>
  <c r="W313" i="1" s="1"/>
  <c r="Y312" i="1"/>
  <c r="F313" i="1" l="1"/>
  <c r="U1447" i="1"/>
  <c r="E313" i="1"/>
  <c r="AC1448" i="1"/>
  <c r="AB1448" i="1"/>
  <c r="H1448" i="1"/>
  <c r="R1447" i="1"/>
  <c r="S1447" i="1" s="1"/>
  <c r="AA1447" i="1"/>
  <c r="Q1448" i="1"/>
  <c r="A1449" i="1"/>
  <c r="N308" i="1"/>
  <c r="O307" i="1"/>
  <c r="P307" i="1" s="1"/>
  <c r="Z307" i="1" s="1"/>
  <c r="B307" i="1" s="1"/>
  <c r="G311" i="1"/>
  <c r="D312" i="1"/>
  <c r="L312" i="1" s="1"/>
  <c r="T312" i="1" s="1"/>
  <c r="Y313" i="1"/>
  <c r="I315" i="1"/>
  <c r="J314" i="1"/>
  <c r="K314" i="1" s="1"/>
  <c r="W314" i="1" s="1"/>
  <c r="F314" i="1" l="1"/>
  <c r="U1448" i="1"/>
  <c r="E314" i="1"/>
  <c r="A1450" i="1"/>
  <c r="Q1449" i="1"/>
  <c r="AB1449" i="1"/>
  <c r="R1448" i="1"/>
  <c r="S1448" i="1" s="1"/>
  <c r="AA1448" i="1"/>
  <c r="H1449" i="1"/>
  <c r="AC1449" i="1"/>
  <c r="N309" i="1"/>
  <c r="O308" i="1"/>
  <c r="P308" i="1" s="1"/>
  <c r="Z308" i="1" s="1"/>
  <c r="B308" i="1" s="1"/>
  <c r="AA310" i="1"/>
  <c r="D313" i="1"/>
  <c r="L313" i="1" s="1"/>
  <c r="T313" i="1" s="1"/>
  <c r="Y314" i="1"/>
  <c r="I316" i="1"/>
  <c r="J315" i="1"/>
  <c r="K315" i="1" s="1"/>
  <c r="W315" i="1" s="1"/>
  <c r="G312" i="1"/>
  <c r="F315" i="1" l="1"/>
  <c r="U1449" i="1"/>
  <c r="E315" i="1"/>
  <c r="AA1449" i="1"/>
  <c r="AC1450" i="1"/>
  <c r="AB1450" i="1"/>
  <c r="R1449" i="1"/>
  <c r="S1449" i="1" s="1"/>
  <c r="H1450" i="1"/>
  <c r="Q1450" i="1"/>
  <c r="A1451" i="1"/>
  <c r="N310" i="1"/>
  <c r="O309" i="1"/>
  <c r="P309" i="1" s="1"/>
  <c r="Z309" i="1" s="1"/>
  <c r="B309" i="1" s="1"/>
  <c r="G313" i="1"/>
  <c r="D314" i="1"/>
  <c r="L314" i="1" s="1"/>
  <c r="T314" i="1" s="1"/>
  <c r="Y315" i="1"/>
  <c r="I317" i="1"/>
  <c r="J316" i="1"/>
  <c r="K316" i="1" s="1"/>
  <c r="W316" i="1" s="1"/>
  <c r="F316" i="1" l="1"/>
  <c r="U1450" i="1"/>
  <c r="E316" i="1"/>
  <c r="A1452" i="1"/>
  <c r="Q1451" i="1"/>
  <c r="AC1451" i="1"/>
  <c r="AB1451" i="1"/>
  <c r="H1451" i="1"/>
  <c r="AA1450" i="1"/>
  <c r="R1450" i="1"/>
  <c r="S1450" i="1" s="1"/>
  <c r="O310" i="1"/>
  <c r="P310" i="1" s="1"/>
  <c r="N311" i="1"/>
  <c r="D315" i="1"/>
  <c r="L315" i="1" s="1"/>
  <c r="T315" i="1" s="1"/>
  <c r="AA312" i="1"/>
  <c r="S314" i="1"/>
  <c r="Y316" i="1"/>
  <c r="I318" i="1"/>
  <c r="J317" i="1"/>
  <c r="K317" i="1" s="1"/>
  <c r="W317" i="1" s="1"/>
  <c r="G314" i="1"/>
  <c r="F317" i="1" l="1"/>
  <c r="U1451" i="1"/>
  <c r="E317" i="1"/>
  <c r="AA1451" i="1"/>
  <c r="AC1452" i="1"/>
  <c r="H1452" i="1"/>
  <c r="R1451" i="1"/>
  <c r="S1451" i="1" s="1"/>
  <c r="AB1452" i="1"/>
  <c r="Q1452" i="1"/>
  <c r="A1453" i="1"/>
  <c r="G315" i="1"/>
  <c r="N312" i="1"/>
  <c r="O311" i="1"/>
  <c r="P311" i="1" s="1"/>
  <c r="Z311" i="1" s="1"/>
  <c r="B311" i="1" s="1"/>
  <c r="Z310" i="1"/>
  <c r="B310" i="1" s="1"/>
  <c r="D316" i="1"/>
  <c r="Y317" i="1"/>
  <c r="J318" i="1"/>
  <c r="K318" i="1" s="1"/>
  <c r="F318" i="1" s="1"/>
  <c r="I319" i="1"/>
  <c r="U1452" i="1" l="1"/>
  <c r="W318" i="1"/>
  <c r="Y318" i="1" s="1"/>
  <c r="E318" i="1"/>
  <c r="A1454" i="1"/>
  <c r="Q1453" i="1"/>
  <c r="AB1453" i="1"/>
  <c r="R1452" i="1"/>
  <c r="S1452" i="1" s="1"/>
  <c r="AA1452" i="1"/>
  <c r="H1453" i="1"/>
  <c r="AC1453" i="1"/>
  <c r="O312" i="1"/>
  <c r="P312" i="1" s="1"/>
  <c r="N313" i="1"/>
  <c r="D317" i="1"/>
  <c r="L317" i="1" s="1"/>
  <c r="T317" i="1" s="1"/>
  <c r="L316" i="1"/>
  <c r="T316" i="1" s="1"/>
  <c r="J319" i="1"/>
  <c r="K319" i="1" s="1"/>
  <c r="F319" i="1" s="1"/>
  <c r="I320" i="1"/>
  <c r="G316" i="1"/>
  <c r="W319" i="1" l="1"/>
  <c r="Y319" i="1" s="1"/>
  <c r="U1453" i="1"/>
  <c r="E319" i="1"/>
  <c r="AA1453" i="1"/>
  <c r="AC1454" i="1"/>
  <c r="H1454" i="1"/>
  <c r="R1453" i="1"/>
  <c r="S1453" i="1" s="1"/>
  <c r="AB1454" i="1"/>
  <c r="Q1454" i="1"/>
  <c r="A1455" i="1"/>
  <c r="G317" i="1"/>
  <c r="N314" i="1"/>
  <c r="O313" i="1"/>
  <c r="P313" i="1" s="1"/>
  <c r="Z313" i="1" s="1"/>
  <c r="B313" i="1" s="1"/>
  <c r="Z312" i="1"/>
  <c r="B312" i="1" s="1"/>
  <c r="D318" i="1"/>
  <c r="J320" i="1"/>
  <c r="K320" i="1" s="1"/>
  <c r="W320" i="1" s="1"/>
  <c r="I321" i="1"/>
  <c r="F320" i="1" l="1"/>
  <c r="U1454" i="1"/>
  <c r="E320" i="1"/>
  <c r="Q1455" i="1"/>
  <c r="A1456" i="1"/>
  <c r="AC1455" i="1"/>
  <c r="AB1455" i="1"/>
  <c r="R1454" i="1"/>
  <c r="S1454" i="1" s="1"/>
  <c r="AA1454" i="1"/>
  <c r="H1455" i="1"/>
  <c r="O314" i="1"/>
  <c r="P314" i="1" s="1"/>
  <c r="N315" i="1"/>
  <c r="D319" i="1"/>
  <c r="L319" i="1" s="1"/>
  <c r="T319" i="1" s="1"/>
  <c r="L318" i="1"/>
  <c r="T318" i="1" s="1"/>
  <c r="Y320" i="1"/>
  <c r="G318" i="1"/>
  <c r="J321" i="1"/>
  <c r="K321" i="1" s="1"/>
  <c r="W321" i="1" s="1"/>
  <c r="I322" i="1"/>
  <c r="F321" i="1" l="1"/>
  <c r="U1455" i="1"/>
  <c r="E321" i="1"/>
  <c r="A1457" i="1"/>
  <c r="Q1456" i="1"/>
  <c r="AA1455" i="1"/>
  <c r="AC1456" i="1"/>
  <c r="AB1456" i="1"/>
  <c r="H1456" i="1"/>
  <c r="R1455" i="1"/>
  <c r="S1455" i="1" s="1"/>
  <c r="N316" i="1"/>
  <c r="O315" i="1"/>
  <c r="P315" i="1" s="1"/>
  <c r="Z315" i="1" s="1"/>
  <c r="B315" i="1" s="1"/>
  <c r="Z314" i="1"/>
  <c r="AA314" i="1" s="1"/>
  <c r="G319" i="1"/>
  <c r="D320" i="1"/>
  <c r="L320" i="1" s="1"/>
  <c r="T320" i="1" s="1"/>
  <c r="J322" i="1"/>
  <c r="K322" i="1" s="1"/>
  <c r="W322" i="1" s="1"/>
  <c r="I323" i="1"/>
  <c r="Y321" i="1"/>
  <c r="F322" i="1" l="1"/>
  <c r="U1456" i="1"/>
  <c r="E322" i="1"/>
  <c r="AB1457" i="1"/>
  <c r="H1457" i="1"/>
  <c r="R1456" i="1"/>
  <c r="S1456" i="1" s="1"/>
  <c r="AA1456" i="1"/>
  <c r="AC1457" i="1"/>
  <c r="Q1457" i="1"/>
  <c r="A1458" i="1"/>
  <c r="B314" i="1"/>
  <c r="O316" i="1"/>
  <c r="P316" i="1" s="1"/>
  <c r="N317" i="1"/>
  <c r="G320" i="1"/>
  <c r="D321" i="1"/>
  <c r="L321" i="1" s="1"/>
  <c r="T321" i="1" s="1"/>
  <c r="J323" i="1"/>
  <c r="K323" i="1" s="1"/>
  <c r="W323" i="1" s="1"/>
  <c r="I324" i="1"/>
  <c r="Y322" i="1"/>
  <c r="F323" i="1" l="1"/>
  <c r="U1457" i="1"/>
  <c r="E323" i="1"/>
  <c r="Q1458" i="1"/>
  <c r="A1459" i="1"/>
  <c r="AA1457" i="1"/>
  <c r="AC1458" i="1"/>
  <c r="AB1458" i="1"/>
  <c r="H1458" i="1"/>
  <c r="R1457" i="1"/>
  <c r="S1457" i="1" s="1"/>
  <c r="O317" i="1"/>
  <c r="P317" i="1" s="1"/>
  <c r="N318" i="1"/>
  <c r="Z316" i="1"/>
  <c r="B316" i="1" s="1"/>
  <c r="G321" i="1"/>
  <c r="D322" i="1"/>
  <c r="J324" i="1"/>
  <c r="K324" i="1" s="1"/>
  <c r="W324" i="1" s="1"/>
  <c r="I325" i="1"/>
  <c r="Y323" i="1"/>
  <c r="S497" i="1"/>
  <c r="F324" i="1" l="1"/>
  <c r="S317" i="1"/>
  <c r="U1458" i="1"/>
  <c r="E324" i="1"/>
  <c r="A1460" i="1"/>
  <c r="Q1459" i="1"/>
  <c r="AC1459" i="1"/>
  <c r="AB1459" i="1"/>
  <c r="H1459" i="1"/>
  <c r="R1458" i="1"/>
  <c r="S1458" i="1" s="1"/>
  <c r="AA1458" i="1"/>
  <c r="AA316" i="1"/>
  <c r="N319" i="1"/>
  <c r="O318" i="1"/>
  <c r="Z317" i="1"/>
  <c r="D323" i="1"/>
  <c r="L323" i="1" s="1"/>
  <c r="T323" i="1" s="1"/>
  <c r="L322" i="1"/>
  <c r="T322" i="1" s="1"/>
  <c r="G322" i="1"/>
  <c r="AA320" i="1"/>
  <c r="Y324" i="1"/>
  <c r="I326" i="1"/>
  <c r="J325" i="1"/>
  <c r="K325" i="1" s="1"/>
  <c r="W325" i="1" s="1"/>
  <c r="F325" i="1" l="1"/>
  <c r="AA317" i="1"/>
  <c r="U317" i="1"/>
  <c r="C318" i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U1459" i="1"/>
  <c r="E325" i="1"/>
  <c r="AB1460" i="1"/>
  <c r="AC1460" i="1"/>
  <c r="H1460" i="1"/>
  <c r="R1459" i="1"/>
  <c r="S1459" i="1" s="1"/>
  <c r="AA1459" i="1"/>
  <c r="Q1460" i="1"/>
  <c r="A1461" i="1"/>
  <c r="B317" i="1"/>
  <c r="O319" i="1"/>
  <c r="N320" i="1"/>
  <c r="D324" i="1"/>
  <c r="G323" i="1"/>
  <c r="I327" i="1"/>
  <c r="J326" i="1"/>
  <c r="K326" i="1" s="1"/>
  <c r="W326" i="1" s="1"/>
  <c r="Y325" i="1"/>
  <c r="S499" i="1"/>
  <c r="F326" i="1" l="1"/>
  <c r="P319" i="1"/>
  <c r="Z319" i="1" s="1"/>
  <c r="AA319" i="1" s="1"/>
  <c r="P318" i="1"/>
  <c r="Z318" i="1" s="1"/>
  <c r="B318" i="1" s="1"/>
  <c r="U1460" i="1"/>
  <c r="E326" i="1"/>
  <c r="Q1461" i="1"/>
  <c r="A1462" i="1"/>
  <c r="AB1461" i="1"/>
  <c r="H1461" i="1"/>
  <c r="R1460" i="1"/>
  <c r="S1460" i="1" s="1"/>
  <c r="AC1461" i="1"/>
  <c r="AA1460" i="1"/>
  <c r="N321" i="1"/>
  <c r="O320" i="1"/>
  <c r="P320" i="1" s="1"/>
  <c r="Z320" i="1" s="1"/>
  <c r="B320" i="1" s="1"/>
  <c r="D325" i="1"/>
  <c r="L325" i="1" s="1"/>
  <c r="T325" i="1" s="1"/>
  <c r="L324" i="1"/>
  <c r="T324" i="1" s="1"/>
  <c r="G324" i="1"/>
  <c r="Y326" i="1"/>
  <c r="I328" i="1"/>
  <c r="J327" i="1"/>
  <c r="K327" i="1" s="1"/>
  <c r="W327" i="1" s="1"/>
  <c r="F327" i="1" l="1"/>
  <c r="U1461" i="1"/>
  <c r="E327" i="1"/>
  <c r="A1463" i="1"/>
  <c r="Q1462" i="1"/>
  <c r="R1461" i="1"/>
  <c r="S1461" i="1" s="1"/>
  <c r="AA1461" i="1"/>
  <c r="AB1462" i="1"/>
  <c r="H1462" i="1"/>
  <c r="AC1462" i="1"/>
  <c r="G325" i="1"/>
  <c r="N322" i="1"/>
  <c r="O321" i="1"/>
  <c r="P321" i="1" s="1"/>
  <c r="Z321" i="1" s="1"/>
  <c r="B321" i="1" s="1"/>
  <c r="B319" i="1"/>
  <c r="D326" i="1"/>
  <c r="Y327" i="1"/>
  <c r="J328" i="1"/>
  <c r="K328" i="1" s="1"/>
  <c r="W328" i="1" s="1"/>
  <c r="I329" i="1"/>
  <c r="F328" i="1" l="1"/>
  <c r="U1462" i="1"/>
  <c r="E328" i="1"/>
  <c r="AB1463" i="1"/>
  <c r="H1463" i="1"/>
  <c r="AA1462" i="1"/>
  <c r="AC1463" i="1"/>
  <c r="R1462" i="1"/>
  <c r="S1462" i="1" s="1"/>
  <c r="Q1463" i="1"/>
  <c r="A1464" i="1"/>
  <c r="N323" i="1"/>
  <c r="O322" i="1"/>
  <c r="P322" i="1" s="1"/>
  <c r="Z322" i="1" s="1"/>
  <c r="B322" i="1" s="1"/>
  <c r="D327" i="1"/>
  <c r="L327" i="1" s="1"/>
  <c r="T327" i="1" s="1"/>
  <c r="L326" i="1"/>
  <c r="T326" i="1" s="1"/>
  <c r="G326" i="1"/>
  <c r="Y328" i="1"/>
  <c r="I330" i="1"/>
  <c r="J329" i="1"/>
  <c r="K329" i="1" s="1"/>
  <c r="W329" i="1" s="1"/>
  <c r="F329" i="1" l="1"/>
  <c r="U1463" i="1"/>
  <c r="E329" i="1"/>
  <c r="A1465" i="1"/>
  <c r="Q1464" i="1"/>
  <c r="AC1464" i="1"/>
  <c r="AB1464" i="1"/>
  <c r="H1464" i="1"/>
  <c r="R1463" i="1"/>
  <c r="S1463" i="1" s="1"/>
  <c r="AA1463" i="1"/>
  <c r="N324" i="1"/>
  <c r="O323" i="1"/>
  <c r="P323" i="1" s="1"/>
  <c r="Z323" i="1" s="1"/>
  <c r="B323" i="1" s="1"/>
  <c r="D328" i="1"/>
  <c r="G328" i="1" s="1"/>
  <c r="G327" i="1"/>
  <c r="Y329" i="1"/>
  <c r="J330" i="1"/>
  <c r="K330" i="1" s="1"/>
  <c r="W330" i="1" s="1"/>
  <c r="I331" i="1"/>
  <c r="S503" i="1"/>
  <c r="F330" i="1" l="1"/>
  <c r="U1464" i="1"/>
  <c r="E330" i="1"/>
  <c r="AB1465" i="1"/>
  <c r="R1464" i="1"/>
  <c r="S1464" i="1" s="1"/>
  <c r="AA1464" i="1"/>
  <c r="H1465" i="1"/>
  <c r="AC1465" i="1"/>
  <c r="A1466" i="1"/>
  <c r="Q1465" i="1"/>
  <c r="N325" i="1"/>
  <c r="O324" i="1"/>
  <c r="P324" i="1" s="1"/>
  <c r="Z324" i="1" s="1"/>
  <c r="B324" i="1" s="1"/>
  <c r="L328" i="1"/>
  <c r="T328" i="1" s="1"/>
  <c r="D329" i="1"/>
  <c r="L329" i="1" s="1"/>
  <c r="T329" i="1" s="1"/>
  <c r="Y330" i="1"/>
  <c r="I332" i="1"/>
  <c r="J331" i="1"/>
  <c r="K331" i="1" s="1"/>
  <c r="W331" i="1" s="1"/>
  <c r="F331" i="1" l="1"/>
  <c r="U1465" i="1"/>
  <c r="E331" i="1"/>
  <c r="AA1465" i="1"/>
  <c r="AC1466" i="1"/>
  <c r="AB1466" i="1"/>
  <c r="H1466" i="1"/>
  <c r="R1465" i="1"/>
  <c r="S1465" i="1" s="1"/>
  <c r="Q1466" i="1"/>
  <c r="A1467" i="1"/>
  <c r="N326" i="1"/>
  <c r="O325" i="1"/>
  <c r="P325" i="1" s="1"/>
  <c r="Z325" i="1" s="1"/>
  <c r="B325" i="1" s="1"/>
  <c r="D330" i="1"/>
  <c r="L330" i="1" s="1"/>
  <c r="T330" i="1" s="1"/>
  <c r="G329" i="1"/>
  <c r="I333" i="1"/>
  <c r="J332" i="1"/>
  <c r="K332" i="1" s="1"/>
  <c r="W332" i="1" s="1"/>
  <c r="Y331" i="1"/>
  <c r="F332" i="1" l="1"/>
  <c r="U1466" i="1"/>
  <c r="E332" i="1"/>
  <c r="A1468" i="1"/>
  <c r="Q1467" i="1"/>
  <c r="AC1467" i="1"/>
  <c r="AB1467" i="1"/>
  <c r="H1467" i="1"/>
  <c r="R1466" i="1"/>
  <c r="S1466" i="1" s="1"/>
  <c r="AA1466" i="1"/>
  <c r="N327" i="1"/>
  <c r="O326" i="1"/>
  <c r="P326" i="1" s="1"/>
  <c r="Z326" i="1" s="1"/>
  <c r="B326" i="1" s="1"/>
  <c r="G330" i="1"/>
  <c r="D331" i="1"/>
  <c r="L331" i="1" s="1"/>
  <c r="T331" i="1" s="1"/>
  <c r="Y332" i="1"/>
  <c r="I334" i="1"/>
  <c r="J333" i="1"/>
  <c r="K333" i="1" s="1"/>
  <c r="W333" i="1" s="1"/>
  <c r="F333" i="1" l="1"/>
  <c r="U1467" i="1"/>
  <c r="E333" i="1"/>
  <c r="AC1468" i="1"/>
  <c r="AB1468" i="1"/>
  <c r="R1467" i="1"/>
  <c r="S1467" i="1" s="1"/>
  <c r="AA1467" i="1"/>
  <c r="H1468" i="1"/>
  <c r="A1469" i="1"/>
  <c r="Q1468" i="1"/>
  <c r="N328" i="1"/>
  <c r="O327" i="1"/>
  <c r="P327" i="1" s="1"/>
  <c r="Z327" i="1" s="1"/>
  <c r="B327" i="1" s="1"/>
  <c r="D332" i="1"/>
  <c r="L332" i="1" s="1"/>
  <c r="T332" i="1" s="1"/>
  <c r="J334" i="1"/>
  <c r="K334" i="1" s="1"/>
  <c r="W334" i="1" s="1"/>
  <c r="I335" i="1"/>
  <c r="Y333" i="1"/>
  <c r="G331" i="1"/>
  <c r="F334" i="1" l="1"/>
  <c r="U1468" i="1"/>
  <c r="E334" i="1"/>
  <c r="AB1469" i="1"/>
  <c r="H1469" i="1"/>
  <c r="R1468" i="1"/>
  <c r="S1468" i="1" s="1"/>
  <c r="AA1468" i="1"/>
  <c r="AC1469" i="1"/>
  <c r="Q1469" i="1"/>
  <c r="A1470" i="1"/>
  <c r="N329" i="1"/>
  <c r="O328" i="1"/>
  <c r="P328" i="1" s="1"/>
  <c r="Z328" i="1" s="1"/>
  <c r="B328" i="1" s="1"/>
  <c r="D333" i="1"/>
  <c r="L333" i="1" s="1"/>
  <c r="T333" i="1" s="1"/>
  <c r="I336" i="1"/>
  <c r="J335" i="1"/>
  <c r="K335" i="1" s="1"/>
  <c r="W335" i="1" s="1"/>
  <c r="G332" i="1"/>
  <c r="Y334" i="1"/>
  <c r="F335" i="1" l="1"/>
  <c r="U1469" i="1"/>
  <c r="E335" i="1"/>
  <c r="A1471" i="1"/>
  <c r="Q1470" i="1"/>
  <c r="R1469" i="1"/>
  <c r="S1469" i="1" s="1"/>
  <c r="AA1469" i="1"/>
  <c r="AB1470" i="1"/>
  <c r="AC1470" i="1"/>
  <c r="H1470" i="1"/>
  <c r="N330" i="1"/>
  <c r="O329" i="1"/>
  <c r="P329" i="1" s="1"/>
  <c r="Z329" i="1" s="1"/>
  <c r="B329" i="1" s="1"/>
  <c r="D334" i="1"/>
  <c r="G333" i="1"/>
  <c r="Y335" i="1"/>
  <c r="J336" i="1"/>
  <c r="K336" i="1" s="1"/>
  <c r="W336" i="1" s="1"/>
  <c r="I337" i="1"/>
  <c r="F336" i="1" l="1"/>
  <c r="U1470" i="1"/>
  <c r="E336" i="1"/>
  <c r="AC1471" i="1"/>
  <c r="AB1471" i="1"/>
  <c r="H1471" i="1"/>
  <c r="R1470" i="1"/>
  <c r="S1470" i="1" s="1"/>
  <c r="AA1470" i="1"/>
  <c r="Q1471" i="1"/>
  <c r="A1472" i="1"/>
  <c r="N331" i="1"/>
  <c r="O330" i="1"/>
  <c r="P330" i="1" s="1"/>
  <c r="Z330" i="1" s="1"/>
  <c r="B330" i="1" s="1"/>
  <c r="D335" i="1"/>
  <c r="L335" i="1" s="1"/>
  <c r="T335" i="1" s="1"/>
  <c r="L334" i="1"/>
  <c r="T334" i="1" s="1"/>
  <c r="G334" i="1"/>
  <c r="I338" i="1"/>
  <c r="J337" i="1"/>
  <c r="K337" i="1" s="1"/>
  <c r="W337" i="1" s="1"/>
  <c r="Y336" i="1"/>
  <c r="F337" i="1" l="1"/>
  <c r="U1471" i="1"/>
  <c r="E337" i="1"/>
  <c r="Q1472" i="1"/>
  <c r="A1473" i="1"/>
  <c r="AC1472" i="1"/>
  <c r="AB1472" i="1"/>
  <c r="H1472" i="1"/>
  <c r="AA1471" i="1"/>
  <c r="R1471" i="1"/>
  <c r="S1471" i="1" s="1"/>
  <c r="N332" i="1"/>
  <c r="O331" i="1"/>
  <c r="P331" i="1" s="1"/>
  <c r="Z331" i="1" s="1"/>
  <c r="B331" i="1" s="1"/>
  <c r="G335" i="1"/>
  <c r="D336" i="1"/>
  <c r="L336" i="1" s="1"/>
  <c r="T336" i="1" s="1"/>
  <c r="Y337" i="1"/>
  <c r="J338" i="1"/>
  <c r="K338" i="1" s="1"/>
  <c r="W338" i="1" s="1"/>
  <c r="I339" i="1"/>
  <c r="S744" i="1"/>
  <c r="F338" i="1" l="1"/>
  <c r="E338" i="1"/>
  <c r="A1474" i="1"/>
  <c r="Q1473" i="1"/>
  <c r="W1473" i="1"/>
  <c r="Y1473" i="1" s="1"/>
  <c r="AB1473" i="1"/>
  <c r="H1473" i="1"/>
  <c r="R1472" i="1"/>
  <c r="AC1473" i="1"/>
  <c r="N333" i="1"/>
  <c r="O332" i="1"/>
  <c r="P332" i="1" s="1"/>
  <c r="Z332" i="1" s="1"/>
  <c r="B332" i="1" s="1"/>
  <c r="D337" i="1"/>
  <c r="L337" i="1" s="1"/>
  <c r="T337" i="1" s="1"/>
  <c r="Y338" i="1"/>
  <c r="G336" i="1"/>
  <c r="I340" i="1"/>
  <c r="J339" i="1"/>
  <c r="K339" i="1" s="1"/>
  <c r="W339" i="1" s="1"/>
  <c r="F339" i="1" l="1"/>
  <c r="U1473" i="1"/>
  <c r="E339" i="1"/>
  <c r="R1473" i="1"/>
  <c r="S1473" i="1" s="1"/>
  <c r="AA1473" i="1"/>
  <c r="AC1474" i="1"/>
  <c r="H1474" i="1"/>
  <c r="AB1474" i="1"/>
  <c r="A1475" i="1"/>
  <c r="Q1474" i="1"/>
  <c r="N334" i="1"/>
  <c r="O333" i="1"/>
  <c r="P333" i="1" s="1"/>
  <c r="Z333" i="1" s="1"/>
  <c r="B333" i="1" s="1"/>
  <c r="D338" i="1"/>
  <c r="L338" i="1" s="1"/>
  <c r="T338" i="1" s="1"/>
  <c r="G337" i="1"/>
  <c r="Y339" i="1"/>
  <c r="J340" i="1"/>
  <c r="K340" i="1" s="1"/>
  <c r="W340" i="1" s="1"/>
  <c r="I341" i="1"/>
  <c r="F340" i="1" l="1"/>
  <c r="U1474" i="1"/>
  <c r="E340" i="1"/>
  <c r="AB1475" i="1"/>
  <c r="H1475" i="1"/>
  <c r="AA1474" i="1"/>
  <c r="AC1475" i="1"/>
  <c r="R1474" i="1"/>
  <c r="S1474" i="1" s="1"/>
  <c r="Q1475" i="1"/>
  <c r="A1476" i="1"/>
  <c r="N335" i="1"/>
  <c r="O334" i="1"/>
  <c r="P334" i="1" s="1"/>
  <c r="Z334" i="1" s="1"/>
  <c r="B334" i="1" s="1"/>
  <c r="D339" i="1"/>
  <c r="Y340" i="1"/>
  <c r="I342" i="1"/>
  <c r="J341" i="1"/>
  <c r="K341" i="1" s="1"/>
  <c r="W341" i="1" s="1"/>
  <c r="G338" i="1"/>
  <c r="F341" i="1" l="1"/>
  <c r="U1475" i="1"/>
  <c r="E341" i="1"/>
  <c r="AC1476" i="1"/>
  <c r="AB1476" i="1"/>
  <c r="R1475" i="1"/>
  <c r="S1475" i="1" s="1"/>
  <c r="H1476" i="1"/>
  <c r="AA1475" i="1"/>
  <c r="Q1476" i="1"/>
  <c r="A1477" i="1"/>
  <c r="N336" i="1"/>
  <c r="O335" i="1"/>
  <c r="P335" i="1" s="1"/>
  <c r="Z335" i="1" s="1"/>
  <c r="B335" i="1" s="1"/>
  <c r="D340" i="1"/>
  <c r="L340" i="1" s="1"/>
  <c r="T340" i="1" s="1"/>
  <c r="L339" i="1"/>
  <c r="T339" i="1" s="1"/>
  <c r="G339" i="1"/>
  <c r="I343" i="1"/>
  <c r="J342" i="1"/>
  <c r="K342" i="1" s="1"/>
  <c r="W342" i="1" s="1"/>
  <c r="Y341" i="1"/>
  <c r="F342" i="1" l="1"/>
  <c r="U1476" i="1"/>
  <c r="E342" i="1"/>
  <c r="Q1477" i="1"/>
  <c r="A1478" i="1"/>
  <c r="AC1477" i="1"/>
  <c r="H1477" i="1"/>
  <c r="AA1476" i="1"/>
  <c r="AB1477" i="1"/>
  <c r="R1476" i="1"/>
  <c r="S1476" i="1" s="1"/>
  <c r="N337" i="1"/>
  <c r="O336" i="1"/>
  <c r="P336" i="1" s="1"/>
  <c r="Z336" i="1" s="1"/>
  <c r="B336" i="1" s="1"/>
  <c r="D341" i="1"/>
  <c r="G340" i="1"/>
  <c r="Y342" i="1"/>
  <c r="J343" i="1"/>
  <c r="K343" i="1" s="1"/>
  <c r="W343" i="1" s="1"/>
  <c r="I344" i="1"/>
  <c r="F343" i="1" l="1"/>
  <c r="U1477" i="1"/>
  <c r="E343" i="1"/>
  <c r="A1479" i="1"/>
  <c r="Q1478" i="1"/>
  <c r="R1477" i="1"/>
  <c r="S1477" i="1" s="1"/>
  <c r="AA1477" i="1"/>
  <c r="AB1478" i="1"/>
  <c r="H1478" i="1"/>
  <c r="AC1478" i="1"/>
  <c r="N338" i="1"/>
  <c r="O337" i="1"/>
  <c r="P337" i="1" s="1"/>
  <c r="Z337" i="1" s="1"/>
  <c r="B337" i="1" s="1"/>
  <c r="D342" i="1"/>
  <c r="L342" i="1" s="1"/>
  <c r="T342" i="1" s="1"/>
  <c r="L341" i="1"/>
  <c r="T341" i="1" s="1"/>
  <c r="G341" i="1"/>
  <c r="Y343" i="1"/>
  <c r="I345" i="1"/>
  <c r="J344" i="1"/>
  <c r="K344" i="1" s="1"/>
  <c r="W344" i="1" s="1"/>
  <c r="F344" i="1" l="1"/>
  <c r="U1478" i="1"/>
  <c r="G342" i="1"/>
  <c r="E344" i="1"/>
  <c r="AC1479" i="1"/>
  <c r="AB1479" i="1"/>
  <c r="H1479" i="1"/>
  <c r="R1478" i="1"/>
  <c r="S1478" i="1" s="1"/>
  <c r="AA1478" i="1"/>
  <c r="Q1479" i="1"/>
  <c r="A1480" i="1"/>
  <c r="N339" i="1"/>
  <c r="O338" i="1"/>
  <c r="P338" i="1" s="1"/>
  <c r="Z338" i="1" s="1"/>
  <c r="B338" i="1" s="1"/>
  <c r="D343" i="1"/>
  <c r="L343" i="1" s="1"/>
  <c r="T343" i="1" s="1"/>
  <c r="S342" i="1"/>
  <c r="Y344" i="1"/>
  <c r="I346" i="1"/>
  <c r="J345" i="1"/>
  <c r="K345" i="1" s="1"/>
  <c r="W345" i="1" s="1"/>
  <c r="F345" i="1" l="1"/>
  <c r="U1479" i="1"/>
  <c r="E345" i="1"/>
  <c r="A1481" i="1"/>
  <c r="Q1480" i="1"/>
  <c r="AC1480" i="1"/>
  <c r="AB1480" i="1"/>
  <c r="H1480" i="1"/>
  <c r="R1479" i="1"/>
  <c r="S1479" i="1" s="1"/>
  <c r="AA1479" i="1"/>
  <c r="N340" i="1"/>
  <c r="O339" i="1"/>
  <c r="P339" i="1" s="1"/>
  <c r="Z339" i="1" s="1"/>
  <c r="B339" i="1" s="1"/>
  <c r="AA341" i="1"/>
  <c r="D344" i="1"/>
  <c r="G343" i="1"/>
  <c r="Y345" i="1"/>
  <c r="I347" i="1"/>
  <c r="J346" i="1"/>
  <c r="K346" i="1" s="1"/>
  <c r="W346" i="1" s="1"/>
  <c r="F346" i="1" l="1"/>
  <c r="U1480" i="1"/>
  <c r="E346" i="1"/>
  <c r="AB1481" i="1"/>
  <c r="R1480" i="1"/>
  <c r="S1480" i="1" s="1"/>
  <c r="H1481" i="1"/>
  <c r="AA1480" i="1"/>
  <c r="AC1481" i="1"/>
  <c r="A1482" i="1"/>
  <c r="Q1481" i="1"/>
  <c r="N341" i="1"/>
  <c r="O340" i="1"/>
  <c r="P340" i="1" s="1"/>
  <c r="Z340" i="1" s="1"/>
  <c r="B340" i="1" s="1"/>
  <c r="D345" i="1"/>
  <c r="G345" i="1" s="1"/>
  <c r="L344" i="1"/>
  <c r="T344" i="1" s="1"/>
  <c r="G344" i="1"/>
  <c r="I348" i="1"/>
  <c r="J347" i="1"/>
  <c r="K347" i="1" s="1"/>
  <c r="W347" i="1" s="1"/>
  <c r="Y346" i="1"/>
  <c r="F347" i="1" l="1"/>
  <c r="U1481" i="1"/>
  <c r="E347" i="1"/>
  <c r="R1481" i="1"/>
  <c r="S1481" i="1" s="1"/>
  <c r="AA1481" i="1"/>
  <c r="AB1482" i="1"/>
  <c r="H1482" i="1"/>
  <c r="AC1482" i="1"/>
  <c r="A1483" i="1"/>
  <c r="Q1482" i="1"/>
  <c r="O341" i="1"/>
  <c r="P341" i="1" s="1"/>
  <c r="N342" i="1"/>
  <c r="L345" i="1"/>
  <c r="T345" i="1" s="1"/>
  <c r="D346" i="1"/>
  <c r="L346" i="1" s="1"/>
  <c r="T346" i="1" s="1"/>
  <c r="Y347" i="1"/>
  <c r="I349" i="1"/>
  <c r="J348" i="1"/>
  <c r="K348" i="1" s="1"/>
  <c r="W348" i="1" s="1"/>
  <c r="F348" i="1" l="1"/>
  <c r="U1482" i="1"/>
  <c r="E348" i="1"/>
  <c r="AA1482" i="1"/>
  <c r="AC1483" i="1"/>
  <c r="AB1483" i="1"/>
  <c r="H1483" i="1"/>
  <c r="R1482" i="1"/>
  <c r="S1482" i="1" s="1"/>
  <c r="A1484" i="1"/>
  <c r="Q1483" i="1"/>
  <c r="O342" i="1"/>
  <c r="P342" i="1" s="1"/>
  <c r="N343" i="1"/>
  <c r="Z341" i="1"/>
  <c r="B341" i="1" s="1"/>
  <c r="D347" i="1"/>
  <c r="L347" i="1" s="1"/>
  <c r="T347" i="1" s="1"/>
  <c r="G346" i="1"/>
  <c r="Y348" i="1"/>
  <c r="I350" i="1"/>
  <c r="J349" i="1"/>
  <c r="K349" i="1" s="1"/>
  <c r="F349" i="1" s="1"/>
  <c r="U1483" i="1" l="1"/>
  <c r="W349" i="1"/>
  <c r="Y349" i="1" s="1"/>
  <c r="E349" i="1"/>
  <c r="AB1484" i="1"/>
  <c r="AC1484" i="1"/>
  <c r="H1484" i="1"/>
  <c r="R1483" i="1"/>
  <c r="S1483" i="1" s="1"/>
  <c r="AA1483" i="1"/>
  <c r="A1485" i="1"/>
  <c r="Q1484" i="1"/>
  <c r="N344" i="1"/>
  <c r="O343" i="1"/>
  <c r="P343" i="1" s="1"/>
  <c r="Z343" i="1" s="1"/>
  <c r="B343" i="1" s="1"/>
  <c r="Z342" i="1"/>
  <c r="AA342" i="1" s="1"/>
  <c r="D348" i="1"/>
  <c r="L348" i="1" s="1"/>
  <c r="T348" i="1" s="1"/>
  <c r="G347" i="1"/>
  <c r="J350" i="1"/>
  <c r="K350" i="1" s="1"/>
  <c r="F350" i="1" s="1"/>
  <c r="I351" i="1"/>
  <c r="U1484" i="1" l="1"/>
  <c r="W350" i="1"/>
  <c r="Y350" i="1" s="1"/>
  <c r="E350" i="1"/>
  <c r="AB1485" i="1"/>
  <c r="H1485" i="1"/>
  <c r="R1484" i="1"/>
  <c r="S1484" i="1" s="1"/>
  <c r="AC1485" i="1"/>
  <c r="AA1484" i="1"/>
  <c r="A1486" i="1"/>
  <c r="Q1485" i="1"/>
  <c r="B342" i="1"/>
  <c r="N345" i="1"/>
  <c r="O344" i="1"/>
  <c r="P344" i="1" s="1"/>
  <c r="Z344" i="1" s="1"/>
  <c r="B344" i="1" s="1"/>
  <c r="D349" i="1"/>
  <c r="L349" i="1" s="1"/>
  <c r="T349" i="1" s="1"/>
  <c r="G348" i="1"/>
  <c r="I352" i="1"/>
  <c r="J351" i="1"/>
  <c r="K351" i="1" s="1"/>
  <c r="F351" i="1" s="1"/>
  <c r="U1485" i="1" l="1"/>
  <c r="W351" i="1"/>
  <c r="Y351" i="1" s="1"/>
  <c r="E351" i="1"/>
  <c r="AA1485" i="1"/>
  <c r="AC1486" i="1"/>
  <c r="AB1486" i="1"/>
  <c r="H1486" i="1"/>
  <c r="R1485" i="1"/>
  <c r="S1485" i="1" s="1"/>
  <c r="A1487" i="1"/>
  <c r="Q1486" i="1"/>
  <c r="O345" i="1"/>
  <c r="P345" i="1" s="1"/>
  <c r="N346" i="1"/>
  <c r="G349" i="1"/>
  <c r="D350" i="1"/>
  <c r="I353" i="1"/>
  <c r="J352" i="1"/>
  <c r="K352" i="1" s="1"/>
  <c r="F352" i="1" s="1"/>
  <c r="U1486" i="1" l="1"/>
  <c r="W352" i="1"/>
  <c r="Y352" i="1" s="1"/>
  <c r="E352" i="1"/>
  <c r="AC1487" i="1"/>
  <c r="AB1487" i="1"/>
  <c r="H1487" i="1"/>
  <c r="R1486" i="1"/>
  <c r="S1486" i="1" s="1"/>
  <c r="AA1486" i="1"/>
  <c r="A1488" i="1"/>
  <c r="Q1487" i="1"/>
  <c r="N347" i="1"/>
  <c r="O346" i="1"/>
  <c r="P346" i="1" s="1"/>
  <c r="Z345" i="1"/>
  <c r="AA345" i="1" s="1"/>
  <c r="L350" i="1"/>
  <c r="T350" i="1" s="1"/>
  <c r="D351" i="1"/>
  <c r="L351" i="1" s="1"/>
  <c r="T351" i="1" s="1"/>
  <c r="AA350" i="1"/>
  <c r="G350" i="1"/>
  <c r="J353" i="1"/>
  <c r="K353" i="1" s="1"/>
  <c r="F353" i="1" s="1"/>
  <c r="I354" i="1"/>
  <c r="S526" i="1"/>
  <c r="U1487" i="1" l="1"/>
  <c r="W353" i="1"/>
  <c r="Y353" i="1" s="1"/>
  <c r="E353" i="1"/>
  <c r="AB1488" i="1"/>
  <c r="R1487" i="1"/>
  <c r="S1487" i="1" s="1"/>
  <c r="AC1488" i="1"/>
  <c r="H1488" i="1"/>
  <c r="AA1487" i="1"/>
  <c r="A1489" i="1"/>
  <c r="Q1488" i="1"/>
  <c r="Z346" i="1"/>
  <c r="AA346" i="1" s="1"/>
  <c r="B345" i="1"/>
  <c r="O347" i="1"/>
  <c r="P347" i="1" s="1"/>
  <c r="N348" i="1"/>
  <c r="D352" i="1"/>
  <c r="L352" i="1" s="1"/>
  <c r="T352" i="1" s="1"/>
  <c r="G351" i="1"/>
  <c r="J354" i="1"/>
  <c r="K354" i="1" s="1"/>
  <c r="F354" i="1" s="1"/>
  <c r="I355" i="1"/>
  <c r="AA593" i="1"/>
  <c r="U1488" i="1" l="1"/>
  <c r="W354" i="1"/>
  <c r="Y354" i="1" s="1"/>
  <c r="E354" i="1"/>
  <c r="H1489" i="1"/>
  <c r="R1488" i="1"/>
  <c r="S1488" i="1" s="1"/>
  <c r="AA1488" i="1"/>
  <c r="AC1489" i="1"/>
  <c r="AB1489" i="1"/>
  <c r="A1490" i="1"/>
  <c r="Q1489" i="1"/>
  <c r="B346" i="1"/>
  <c r="N349" i="1"/>
  <c r="O348" i="1"/>
  <c r="P348" i="1" s="1"/>
  <c r="Z347" i="1"/>
  <c r="B347" i="1" s="1"/>
  <c r="D353" i="1"/>
  <c r="L353" i="1" s="1"/>
  <c r="T353" i="1" s="1"/>
  <c r="G352" i="1"/>
  <c r="I356" i="1"/>
  <c r="J355" i="1"/>
  <c r="K355" i="1" s="1"/>
  <c r="W355" i="1" s="1"/>
  <c r="F355" i="1" l="1"/>
  <c r="S348" i="1"/>
  <c r="U1489" i="1"/>
  <c r="E355" i="1"/>
  <c r="AC1490" i="1"/>
  <c r="AA1489" i="1"/>
  <c r="AB1490" i="1"/>
  <c r="R1489" i="1"/>
  <c r="S1489" i="1" s="1"/>
  <c r="H1490" i="1"/>
  <c r="Q1490" i="1"/>
  <c r="A1491" i="1"/>
  <c r="AA347" i="1"/>
  <c r="Z348" i="1"/>
  <c r="N350" i="1"/>
  <c r="O349" i="1"/>
  <c r="D354" i="1"/>
  <c r="L354" i="1" s="1"/>
  <c r="T354" i="1" s="1"/>
  <c r="G353" i="1"/>
  <c r="S352" i="1"/>
  <c r="Y355" i="1"/>
  <c r="I357" i="1"/>
  <c r="J356" i="1"/>
  <c r="K356" i="1" s="1"/>
  <c r="W356" i="1" s="1"/>
  <c r="F356" i="1" l="1"/>
  <c r="AA348" i="1"/>
  <c r="U348" i="1"/>
  <c r="C349" i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U1490" i="1"/>
  <c r="E356" i="1"/>
  <c r="A1492" i="1"/>
  <c r="Q1491" i="1"/>
  <c r="AA1490" i="1"/>
  <c r="AC1491" i="1"/>
  <c r="H1491" i="1"/>
  <c r="R1490" i="1"/>
  <c r="S1490" i="1" s="1"/>
  <c r="AB1491" i="1"/>
  <c r="S349" i="1"/>
  <c r="AA349" i="1" s="1"/>
  <c r="B348" i="1"/>
  <c r="N351" i="1"/>
  <c r="O350" i="1"/>
  <c r="D355" i="1"/>
  <c r="L355" i="1" s="1"/>
  <c r="T355" i="1" s="1"/>
  <c r="G354" i="1"/>
  <c r="J357" i="1"/>
  <c r="K357" i="1" s="1"/>
  <c r="W357" i="1" s="1"/>
  <c r="I358" i="1"/>
  <c r="Y356" i="1"/>
  <c r="S530" i="1"/>
  <c r="F357" i="1" l="1"/>
  <c r="P350" i="1"/>
  <c r="Z350" i="1" s="1"/>
  <c r="B350" i="1" s="1"/>
  <c r="P349" i="1"/>
  <c r="Z349" i="1" s="1"/>
  <c r="B349" i="1" s="1"/>
  <c r="U1491" i="1"/>
  <c r="E357" i="1"/>
  <c r="AA1491" i="1"/>
  <c r="AC1492" i="1"/>
  <c r="H1492" i="1"/>
  <c r="R1491" i="1"/>
  <c r="S1491" i="1" s="1"/>
  <c r="AB1492" i="1"/>
  <c r="A1493" i="1"/>
  <c r="Q1492" i="1"/>
  <c r="N352" i="1"/>
  <c r="O351" i="1"/>
  <c r="P351" i="1" s="1"/>
  <c r="Z351" i="1" s="1"/>
  <c r="B351" i="1" s="1"/>
  <c r="D356" i="1"/>
  <c r="L356" i="1" s="1"/>
  <c r="T356" i="1" s="1"/>
  <c r="G355" i="1"/>
  <c r="I359" i="1"/>
  <c r="J358" i="1"/>
  <c r="K358" i="1" s="1"/>
  <c r="W358" i="1" s="1"/>
  <c r="Y357" i="1"/>
  <c r="F358" i="1" l="1"/>
  <c r="U1492" i="1"/>
  <c r="E358" i="1"/>
  <c r="AB1493" i="1"/>
  <c r="H1493" i="1"/>
  <c r="R1492" i="1"/>
  <c r="S1492" i="1" s="1"/>
  <c r="AA1492" i="1"/>
  <c r="AC1493" i="1"/>
  <c r="A1494" i="1"/>
  <c r="Q1493" i="1"/>
  <c r="O352" i="1"/>
  <c r="P352" i="1" s="1"/>
  <c r="N353" i="1"/>
  <c r="G356" i="1"/>
  <c r="D357" i="1"/>
  <c r="L357" i="1" s="1"/>
  <c r="T357" i="1" s="1"/>
  <c r="Y358" i="1"/>
  <c r="I360" i="1"/>
  <c r="J359" i="1"/>
  <c r="K359" i="1" s="1"/>
  <c r="W359" i="1" s="1"/>
  <c r="F359" i="1" l="1"/>
  <c r="U1493" i="1"/>
  <c r="E359" i="1"/>
  <c r="AA1493" i="1"/>
  <c r="AC1494" i="1"/>
  <c r="AB1494" i="1"/>
  <c r="H1494" i="1"/>
  <c r="R1493" i="1"/>
  <c r="S1493" i="1" s="1"/>
  <c r="Q1494" i="1"/>
  <c r="A1495" i="1"/>
  <c r="N354" i="1"/>
  <c r="O353" i="1"/>
  <c r="P353" i="1" s="1"/>
  <c r="Z353" i="1" s="1"/>
  <c r="B353" i="1" s="1"/>
  <c r="Z352" i="1"/>
  <c r="AA352" i="1" s="1"/>
  <c r="D358" i="1"/>
  <c r="L358" i="1" s="1"/>
  <c r="T358" i="1" s="1"/>
  <c r="G357" i="1"/>
  <c r="I361" i="1"/>
  <c r="J360" i="1"/>
  <c r="K360" i="1" s="1"/>
  <c r="W360" i="1" s="1"/>
  <c r="Y359" i="1"/>
  <c r="F360" i="1" l="1"/>
  <c r="U1494" i="1"/>
  <c r="E360" i="1"/>
  <c r="Q1495" i="1"/>
  <c r="A1496" i="1"/>
  <c r="AC1495" i="1"/>
  <c r="AB1495" i="1"/>
  <c r="H1495" i="1"/>
  <c r="R1494" i="1"/>
  <c r="S1494" i="1" s="1"/>
  <c r="AA1494" i="1"/>
  <c r="B352" i="1"/>
  <c r="N355" i="1"/>
  <c r="O354" i="1"/>
  <c r="P354" i="1" s="1"/>
  <c r="Z354" i="1" s="1"/>
  <c r="B354" i="1" s="1"/>
  <c r="D359" i="1"/>
  <c r="G358" i="1"/>
  <c r="Y360" i="1"/>
  <c r="I362" i="1"/>
  <c r="J361" i="1"/>
  <c r="K361" i="1" s="1"/>
  <c r="W361" i="1" s="1"/>
  <c r="F361" i="1" l="1"/>
  <c r="U1495" i="1"/>
  <c r="E361" i="1"/>
  <c r="Q1496" i="1"/>
  <c r="A1497" i="1"/>
  <c r="AC1496" i="1"/>
  <c r="AB1496" i="1"/>
  <c r="H1496" i="1"/>
  <c r="AA1495" i="1"/>
  <c r="R1495" i="1"/>
  <c r="S1495" i="1" s="1"/>
  <c r="N356" i="1"/>
  <c r="O355" i="1"/>
  <c r="P355" i="1" s="1"/>
  <c r="Z355" i="1" s="1"/>
  <c r="B355" i="1" s="1"/>
  <c r="L359" i="1"/>
  <c r="T359" i="1" s="1"/>
  <c r="D360" i="1"/>
  <c r="L360" i="1" s="1"/>
  <c r="T360" i="1" s="1"/>
  <c r="G359" i="1"/>
  <c r="Y361" i="1"/>
  <c r="I363" i="1"/>
  <c r="J362" i="1"/>
  <c r="K362" i="1" s="1"/>
  <c r="W362" i="1" s="1"/>
  <c r="F362" i="1" l="1"/>
  <c r="U1496" i="1"/>
  <c r="E362" i="1"/>
  <c r="Q1497" i="1"/>
  <c r="A1498" i="1"/>
  <c r="AB1497" i="1"/>
  <c r="AA1496" i="1"/>
  <c r="H1497" i="1"/>
  <c r="R1496" i="1"/>
  <c r="S1496" i="1" s="1"/>
  <c r="AC1497" i="1"/>
  <c r="N357" i="1"/>
  <c r="O356" i="1"/>
  <c r="P356" i="1" s="1"/>
  <c r="Z356" i="1" s="1"/>
  <c r="B356" i="1" s="1"/>
  <c r="D361" i="1"/>
  <c r="G360" i="1"/>
  <c r="Y362" i="1"/>
  <c r="I364" i="1"/>
  <c r="J363" i="1"/>
  <c r="K363" i="1" s="1"/>
  <c r="W363" i="1" s="1"/>
  <c r="F363" i="1" l="1"/>
  <c r="U1497" i="1"/>
  <c r="E363" i="1"/>
  <c r="A1499" i="1"/>
  <c r="Q1498" i="1"/>
  <c r="R1497" i="1"/>
  <c r="S1497" i="1" s="1"/>
  <c r="AA1497" i="1"/>
  <c r="AC1498" i="1"/>
  <c r="AB1498" i="1"/>
  <c r="H1498" i="1"/>
  <c r="N358" i="1"/>
  <c r="O357" i="1"/>
  <c r="P357" i="1" s="1"/>
  <c r="Z357" i="1" s="1"/>
  <c r="B357" i="1" s="1"/>
  <c r="D362" i="1"/>
  <c r="L362" i="1" s="1"/>
  <c r="T362" i="1" s="1"/>
  <c r="L361" i="1"/>
  <c r="T361" i="1" s="1"/>
  <c r="G361" i="1"/>
  <c r="I365" i="1"/>
  <c r="J364" i="1"/>
  <c r="K364" i="1" s="1"/>
  <c r="W364" i="1" s="1"/>
  <c r="Y363" i="1"/>
  <c r="F364" i="1" l="1"/>
  <c r="U1498" i="1"/>
  <c r="E364" i="1"/>
  <c r="AC1499" i="1"/>
  <c r="H1499" i="1"/>
  <c r="AA1498" i="1"/>
  <c r="AB1499" i="1"/>
  <c r="R1498" i="1"/>
  <c r="S1498" i="1" s="1"/>
  <c r="A1500" i="1"/>
  <c r="Q1499" i="1"/>
  <c r="N359" i="1"/>
  <c r="O358" i="1"/>
  <c r="P358" i="1" s="1"/>
  <c r="Z358" i="1" s="1"/>
  <c r="B358" i="1" s="1"/>
  <c r="D363" i="1"/>
  <c r="L363" i="1" s="1"/>
  <c r="T363" i="1" s="1"/>
  <c r="Y364" i="1"/>
  <c r="G362" i="1"/>
  <c r="I366" i="1"/>
  <c r="J365" i="1"/>
  <c r="K365" i="1" s="1"/>
  <c r="W365" i="1" s="1"/>
  <c r="F365" i="1" l="1"/>
  <c r="U1499" i="1"/>
  <c r="E365" i="1"/>
  <c r="AC1500" i="1"/>
  <c r="AB1500" i="1"/>
  <c r="H1500" i="1"/>
  <c r="R1499" i="1"/>
  <c r="S1499" i="1" s="1"/>
  <c r="AA1499" i="1"/>
  <c r="Q1500" i="1"/>
  <c r="A1501" i="1"/>
  <c r="N360" i="1"/>
  <c r="O359" i="1"/>
  <c r="P359" i="1" s="1"/>
  <c r="Z359" i="1" s="1"/>
  <c r="B359" i="1" s="1"/>
  <c r="D364" i="1"/>
  <c r="L364" i="1" s="1"/>
  <c r="T364" i="1" s="1"/>
  <c r="G363" i="1"/>
  <c r="I367" i="1"/>
  <c r="J366" i="1"/>
  <c r="K366" i="1" s="1"/>
  <c r="W366" i="1" s="1"/>
  <c r="Y365" i="1"/>
  <c r="F366" i="1" l="1"/>
  <c r="U1500" i="1"/>
  <c r="E366" i="1"/>
  <c r="Q1501" i="1"/>
  <c r="A1502" i="1"/>
  <c r="AC1501" i="1"/>
  <c r="AB1501" i="1"/>
  <c r="R1500" i="1"/>
  <c r="S1500" i="1" s="1"/>
  <c r="H1501" i="1"/>
  <c r="AA1500" i="1"/>
  <c r="G364" i="1"/>
  <c r="N361" i="1"/>
  <c r="O360" i="1"/>
  <c r="P360" i="1" s="1"/>
  <c r="Z360" i="1" s="1"/>
  <c r="B360" i="1" s="1"/>
  <c r="D365" i="1"/>
  <c r="L365" i="1" s="1"/>
  <c r="T365" i="1" s="1"/>
  <c r="Y366" i="1"/>
  <c r="I368" i="1"/>
  <c r="J367" i="1"/>
  <c r="K367" i="1" s="1"/>
  <c r="W367" i="1" s="1"/>
  <c r="F367" i="1" l="1"/>
  <c r="U1501" i="1"/>
  <c r="E367" i="1"/>
  <c r="A1503" i="1"/>
  <c r="Q1502" i="1"/>
  <c r="R1501" i="1"/>
  <c r="S1501" i="1" s="1"/>
  <c r="AA1501" i="1"/>
  <c r="AC1502" i="1"/>
  <c r="H1502" i="1"/>
  <c r="AB1502" i="1"/>
  <c r="N362" i="1"/>
  <c r="O361" i="1"/>
  <c r="P361" i="1" s="1"/>
  <c r="Z361" i="1" s="1"/>
  <c r="B361" i="1" s="1"/>
  <c r="D366" i="1"/>
  <c r="L366" i="1" s="1"/>
  <c r="T366" i="1" s="1"/>
  <c r="G365" i="1"/>
  <c r="Y367" i="1"/>
  <c r="J368" i="1"/>
  <c r="K368" i="1" s="1"/>
  <c r="W368" i="1" s="1"/>
  <c r="I369" i="1"/>
  <c r="F368" i="1" l="1"/>
  <c r="U1502" i="1"/>
  <c r="E368" i="1"/>
  <c r="AC1503" i="1"/>
  <c r="AB1503" i="1"/>
  <c r="H1503" i="1"/>
  <c r="R1502" i="1"/>
  <c r="S1502" i="1" s="1"/>
  <c r="AA1502" i="1"/>
  <c r="Q1503" i="1"/>
  <c r="A1504" i="1"/>
  <c r="N363" i="1"/>
  <c r="O362" i="1"/>
  <c r="P362" i="1" s="1"/>
  <c r="Z362" i="1" s="1"/>
  <c r="B362" i="1" s="1"/>
  <c r="D367" i="1"/>
  <c r="L367" i="1" s="1"/>
  <c r="T367" i="1" s="1"/>
  <c r="Y368" i="1"/>
  <c r="J369" i="1"/>
  <c r="K369" i="1" s="1"/>
  <c r="W369" i="1" s="1"/>
  <c r="I370" i="1"/>
  <c r="G366" i="1"/>
  <c r="F369" i="1" l="1"/>
  <c r="E369" i="1"/>
  <c r="Q1504" i="1"/>
  <c r="A1505" i="1"/>
  <c r="AC1504" i="1"/>
  <c r="AB1504" i="1"/>
  <c r="H1504" i="1"/>
  <c r="R1503" i="1"/>
  <c r="N364" i="1"/>
  <c r="O363" i="1"/>
  <c r="P363" i="1" s="1"/>
  <c r="Z363" i="1" s="1"/>
  <c r="B363" i="1" s="1"/>
  <c r="D368" i="1"/>
  <c r="G367" i="1"/>
  <c r="J370" i="1"/>
  <c r="K370" i="1" s="1"/>
  <c r="W370" i="1" s="1"/>
  <c r="I371" i="1"/>
  <c r="Y369" i="1"/>
  <c r="AA775" i="1"/>
  <c r="F370" i="1" l="1"/>
  <c r="U1504" i="1"/>
  <c r="E370" i="1"/>
  <c r="A1506" i="1"/>
  <c r="Q1505" i="1"/>
  <c r="AB1505" i="1"/>
  <c r="H1505" i="1"/>
  <c r="R1504" i="1"/>
  <c r="S1504" i="1" s="1"/>
  <c r="AA1504" i="1"/>
  <c r="AC1505" i="1"/>
  <c r="N365" i="1"/>
  <c r="O364" i="1"/>
  <c r="P364" i="1" s="1"/>
  <c r="Z364" i="1" s="1"/>
  <c r="B364" i="1" s="1"/>
  <c r="L368" i="1"/>
  <c r="T368" i="1" s="1"/>
  <c r="D369" i="1"/>
  <c r="G368" i="1"/>
  <c r="I372" i="1"/>
  <c r="J371" i="1"/>
  <c r="K371" i="1" s="1"/>
  <c r="W371" i="1" s="1"/>
  <c r="Y370" i="1"/>
  <c r="F371" i="1" l="1"/>
  <c r="U1505" i="1"/>
  <c r="E371" i="1"/>
  <c r="AC1506" i="1"/>
  <c r="AB1506" i="1"/>
  <c r="H1506" i="1"/>
  <c r="R1505" i="1"/>
  <c r="Q1506" i="1"/>
  <c r="A1507" i="1"/>
  <c r="N366" i="1"/>
  <c r="O365" i="1"/>
  <c r="P365" i="1" s="1"/>
  <c r="Z365" i="1" s="1"/>
  <c r="B365" i="1" s="1"/>
  <c r="D370" i="1"/>
  <c r="L370" i="1" s="1"/>
  <c r="T370" i="1" s="1"/>
  <c r="L369" i="1"/>
  <c r="T369" i="1" s="1"/>
  <c r="G369" i="1"/>
  <c r="Y371" i="1"/>
  <c r="I373" i="1"/>
  <c r="J372" i="1"/>
  <c r="K372" i="1" s="1"/>
  <c r="W372" i="1" s="1"/>
  <c r="F372" i="1" l="1"/>
  <c r="U1506" i="1"/>
  <c r="E372" i="1"/>
  <c r="A1508" i="1"/>
  <c r="Q1507" i="1"/>
  <c r="AA1506" i="1"/>
  <c r="AC1507" i="1"/>
  <c r="H1507" i="1"/>
  <c r="R1506" i="1"/>
  <c r="S1506" i="1" s="1"/>
  <c r="AB1507" i="1"/>
  <c r="N367" i="1"/>
  <c r="O366" i="1"/>
  <c r="P366" i="1" s="1"/>
  <c r="Z366" i="1" s="1"/>
  <c r="B366" i="1" s="1"/>
  <c r="D371" i="1"/>
  <c r="G370" i="1"/>
  <c r="Y372" i="1"/>
  <c r="I374" i="1"/>
  <c r="J373" i="1"/>
  <c r="K373" i="1" s="1"/>
  <c r="W373" i="1" s="1"/>
  <c r="F373" i="1" l="1"/>
  <c r="U1507" i="1"/>
  <c r="E373" i="1"/>
  <c r="AC1508" i="1"/>
  <c r="H1508" i="1"/>
  <c r="R1507" i="1"/>
  <c r="S1507" i="1" s="1"/>
  <c r="AA1507" i="1"/>
  <c r="AB1508" i="1"/>
  <c r="A1509" i="1"/>
  <c r="Q1508" i="1"/>
  <c r="N368" i="1"/>
  <c r="O367" i="1"/>
  <c r="P367" i="1" s="1"/>
  <c r="D372" i="1"/>
  <c r="L372" i="1" s="1"/>
  <c r="T372" i="1" s="1"/>
  <c r="L371" i="1"/>
  <c r="T371" i="1" s="1"/>
  <c r="Y373" i="1"/>
  <c r="J374" i="1"/>
  <c r="K374" i="1" s="1"/>
  <c r="W374" i="1" s="1"/>
  <c r="I375" i="1"/>
  <c r="G371" i="1"/>
  <c r="F374" i="1" l="1"/>
  <c r="U1508" i="1"/>
  <c r="E374" i="1"/>
  <c r="Q1509" i="1"/>
  <c r="A1510" i="1"/>
  <c r="AC1509" i="1"/>
  <c r="H1509" i="1"/>
  <c r="AA1508" i="1"/>
  <c r="AB1509" i="1"/>
  <c r="R1508" i="1"/>
  <c r="S1508" i="1" s="1"/>
  <c r="Z367" i="1"/>
  <c r="B367" i="1" s="1"/>
  <c r="N369" i="1"/>
  <c r="O368" i="1"/>
  <c r="P368" i="1" s="1"/>
  <c r="Z368" i="1" s="1"/>
  <c r="B368" i="1" s="1"/>
  <c r="D373" i="1"/>
  <c r="Y374" i="1"/>
  <c r="I376" i="1"/>
  <c r="J375" i="1"/>
  <c r="K375" i="1" s="1"/>
  <c r="W375" i="1" s="1"/>
  <c r="G372" i="1"/>
  <c r="F375" i="1" l="1"/>
  <c r="U1509" i="1"/>
  <c r="E375" i="1"/>
  <c r="A1511" i="1"/>
  <c r="Q1510" i="1"/>
  <c r="AA1509" i="1"/>
  <c r="AC1510" i="1"/>
  <c r="AB1510" i="1"/>
  <c r="R1509" i="1"/>
  <c r="S1509" i="1" s="1"/>
  <c r="H1510" i="1"/>
  <c r="N370" i="1"/>
  <c r="O369" i="1"/>
  <c r="P369" i="1" s="1"/>
  <c r="Z369" i="1" s="1"/>
  <c r="B369" i="1" s="1"/>
  <c r="D374" i="1"/>
  <c r="L374" i="1" s="1"/>
  <c r="T374" i="1" s="1"/>
  <c r="L373" i="1"/>
  <c r="T373" i="1" s="1"/>
  <c r="G373" i="1"/>
  <c r="Y375" i="1"/>
  <c r="J376" i="1"/>
  <c r="K376" i="1" s="1"/>
  <c r="W376" i="1" s="1"/>
  <c r="I377" i="1"/>
  <c r="F376" i="1" l="1"/>
  <c r="U1510" i="1"/>
  <c r="E376" i="1"/>
  <c r="AB1511" i="1"/>
  <c r="H1511" i="1"/>
  <c r="AA1510" i="1"/>
  <c r="AC1511" i="1"/>
  <c r="R1510" i="1"/>
  <c r="S1510" i="1" s="1"/>
  <c r="Q1511" i="1"/>
  <c r="A1512" i="1"/>
  <c r="N371" i="1"/>
  <c r="O370" i="1"/>
  <c r="P370" i="1" s="1"/>
  <c r="Z370" i="1" s="1"/>
  <c r="B370" i="1" s="1"/>
  <c r="D375" i="1"/>
  <c r="L375" i="1" s="1"/>
  <c r="T375" i="1" s="1"/>
  <c r="Y376" i="1"/>
  <c r="I378" i="1"/>
  <c r="J377" i="1"/>
  <c r="K377" i="1" s="1"/>
  <c r="F377" i="1" s="1"/>
  <c r="G374" i="1"/>
  <c r="U1511" i="1" l="1"/>
  <c r="W377" i="1"/>
  <c r="Y377" i="1" s="1"/>
  <c r="E377" i="1"/>
  <c r="Q1512" i="1"/>
  <c r="A1513" i="1"/>
  <c r="AC1512" i="1"/>
  <c r="AB1512" i="1"/>
  <c r="H1512" i="1"/>
  <c r="R1511" i="1"/>
  <c r="S1511" i="1" s="1"/>
  <c r="AA1511" i="1"/>
  <c r="N372" i="1"/>
  <c r="O371" i="1"/>
  <c r="P371" i="1" s="1"/>
  <c r="Z371" i="1" s="1"/>
  <c r="B371" i="1" s="1"/>
  <c r="AA373" i="1"/>
  <c r="D376" i="1"/>
  <c r="L376" i="1" s="1"/>
  <c r="T376" i="1" s="1"/>
  <c r="S375" i="1"/>
  <c r="G375" i="1"/>
  <c r="J378" i="1"/>
  <c r="K378" i="1" s="1"/>
  <c r="F378" i="1" s="1"/>
  <c r="I379" i="1"/>
  <c r="U1512" i="1" l="1"/>
  <c r="W378" i="1"/>
  <c r="Y378" i="1" s="1"/>
  <c r="E378" i="1"/>
  <c r="A1514" i="1"/>
  <c r="Q1513" i="1"/>
  <c r="H1513" i="1"/>
  <c r="R1512" i="1"/>
  <c r="S1512" i="1" s="1"/>
  <c r="AB1513" i="1"/>
  <c r="AC1513" i="1"/>
  <c r="AA1512" i="1"/>
  <c r="N373" i="1"/>
  <c r="O372" i="1"/>
  <c r="P372" i="1" s="1"/>
  <c r="Z372" i="1" s="1"/>
  <c r="B372" i="1" s="1"/>
  <c r="D377" i="1"/>
  <c r="G376" i="1"/>
  <c r="J379" i="1"/>
  <c r="K379" i="1" s="1"/>
  <c r="F379" i="1" s="1"/>
  <c r="I380" i="1"/>
  <c r="U1513" i="1" l="1"/>
  <c r="W379" i="1"/>
  <c r="Y379" i="1" s="1"/>
  <c r="E379" i="1"/>
  <c r="AB1514" i="1"/>
  <c r="H1514" i="1"/>
  <c r="AA1513" i="1"/>
  <c r="AC1514" i="1"/>
  <c r="R1513" i="1"/>
  <c r="S1513" i="1" s="1"/>
  <c r="Q1514" i="1"/>
  <c r="A1515" i="1"/>
  <c r="O373" i="1"/>
  <c r="P373" i="1" s="1"/>
  <c r="N374" i="1"/>
  <c r="D378" i="1"/>
  <c r="L378" i="1" s="1"/>
  <c r="T378" i="1" s="1"/>
  <c r="L377" i="1"/>
  <c r="T377" i="1" s="1"/>
  <c r="G377" i="1"/>
  <c r="I381" i="1"/>
  <c r="J380" i="1"/>
  <c r="K380" i="1" s="1"/>
  <c r="W380" i="1" s="1"/>
  <c r="F380" i="1" l="1"/>
  <c r="U1514" i="1"/>
  <c r="E380" i="1"/>
  <c r="Q1515" i="1"/>
  <c r="A1516" i="1"/>
  <c r="AC1515" i="1"/>
  <c r="AA1514" i="1"/>
  <c r="AB1515" i="1"/>
  <c r="H1515" i="1"/>
  <c r="R1514" i="1"/>
  <c r="S1514" i="1" s="1"/>
  <c r="N375" i="1"/>
  <c r="O374" i="1"/>
  <c r="P374" i="1" s="1"/>
  <c r="Z374" i="1" s="1"/>
  <c r="B374" i="1" s="1"/>
  <c r="Z373" i="1"/>
  <c r="B373" i="1" s="1"/>
  <c r="D379" i="1"/>
  <c r="G378" i="1"/>
  <c r="Y380" i="1"/>
  <c r="J381" i="1"/>
  <c r="K381" i="1" s="1"/>
  <c r="W381" i="1" s="1"/>
  <c r="I382" i="1"/>
  <c r="F381" i="1" l="1"/>
  <c r="U1515" i="1"/>
  <c r="E381" i="1"/>
  <c r="A1517" i="1"/>
  <c r="Q1516" i="1"/>
  <c r="AA1515" i="1"/>
  <c r="R1515" i="1"/>
  <c r="S1515" i="1" s="1"/>
  <c r="AC1516" i="1"/>
  <c r="H1516" i="1"/>
  <c r="AB1516" i="1"/>
  <c r="O375" i="1"/>
  <c r="P375" i="1" s="1"/>
  <c r="N376" i="1"/>
  <c r="D380" i="1"/>
  <c r="L380" i="1" s="1"/>
  <c r="T380" i="1" s="1"/>
  <c r="L379" i="1"/>
  <c r="T379" i="1" s="1"/>
  <c r="G379" i="1"/>
  <c r="J382" i="1"/>
  <c r="K382" i="1" s="1"/>
  <c r="W382" i="1" s="1"/>
  <c r="I383" i="1"/>
  <c r="Y381" i="1"/>
  <c r="F382" i="1" l="1"/>
  <c r="U1516" i="1"/>
  <c r="G380" i="1"/>
  <c r="E382" i="1"/>
  <c r="AB1517" i="1"/>
  <c r="R1516" i="1"/>
  <c r="S1516" i="1" s="1"/>
  <c r="AA1516" i="1"/>
  <c r="AC1517" i="1"/>
  <c r="H1517" i="1"/>
  <c r="A1518" i="1"/>
  <c r="Q1517" i="1"/>
  <c r="N377" i="1"/>
  <c r="O376" i="1"/>
  <c r="P376" i="1" s="1"/>
  <c r="Z375" i="1"/>
  <c r="AA375" i="1" s="1"/>
  <c r="D381" i="1"/>
  <c r="L381" i="1" s="1"/>
  <c r="T381" i="1" s="1"/>
  <c r="J383" i="1"/>
  <c r="K383" i="1" s="1"/>
  <c r="W383" i="1" s="1"/>
  <c r="I384" i="1"/>
  <c r="Y382" i="1"/>
  <c r="F383" i="1" l="1"/>
  <c r="U1517" i="1"/>
  <c r="E383" i="1"/>
  <c r="AA1517" i="1"/>
  <c r="AC1518" i="1"/>
  <c r="AB1518" i="1"/>
  <c r="H1518" i="1"/>
  <c r="R1517" i="1"/>
  <c r="S1517" i="1" s="1"/>
  <c r="A1519" i="1"/>
  <c r="Q1518" i="1"/>
  <c r="Z376" i="1"/>
  <c r="S376" i="1"/>
  <c r="B375" i="1"/>
  <c r="N378" i="1"/>
  <c r="O377" i="1"/>
  <c r="D382" i="1"/>
  <c r="L382" i="1" s="1"/>
  <c r="T382" i="1" s="1"/>
  <c r="Y383" i="1"/>
  <c r="G381" i="1"/>
  <c r="I385" i="1"/>
  <c r="J384" i="1"/>
  <c r="K384" i="1" s="1"/>
  <c r="W384" i="1" s="1"/>
  <c r="F384" i="1" l="1"/>
  <c r="U376" i="1"/>
  <c r="B376" i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U1518" i="1"/>
  <c r="AA376" i="1"/>
  <c r="E384" i="1"/>
  <c r="AC1519" i="1"/>
  <c r="AB1519" i="1"/>
  <c r="H1519" i="1"/>
  <c r="AA1518" i="1"/>
  <c r="R1518" i="1"/>
  <c r="S1518" i="1" s="1"/>
  <c r="Q1519" i="1"/>
  <c r="A1520" i="1"/>
  <c r="N379" i="1"/>
  <c r="O378" i="1"/>
  <c r="D383" i="1"/>
  <c r="L383" i="1" s="1"/>
  <c r="T383" i="1" s="1"/>
  <c r="Y384" i="1"/>
  <c r="G382" i="1"/>
  <c r="I386" i="1"/>
  <c r="J385" i="1"/>
  <c r="K385" i="1" s="1"/>
  <c r="W385" i="1" s="1"/>
  <c r="S558" i="1"/>
  <c r="F385" i="1" l="1"/>
  <c r="P378" i="1"/>
  <c r="Z378" i="1" s="1"/>
  <c r="B378" i="1" s="1"/>
  <c r="P377" i="1"/>
  <c r="S377" i="1" s="1"/>
  <c r="U1519" i="1"/>
  <c r="E385" i="1"/>
  <c r="A1521" i="1"/>
  <c r="Q1520" i="1"/>
  <c r="AB1520" i="1"/>
  <c r="R1519" i="1"/>
  <c r="S1519" i="1" s="1"/>
  <c r="AA1519" i="1"/>
  <c r="AC1520" i="1"/>
  <c r="H1520" i="1"/>
  <c r="N380" i="1"/>
  <c r="O379" i="1"/>
  <c r="P379" i="1" s="1"/>
  <c r="Z379" i="1" s="1"/>
  <c r="B379" i="1" s="1"/>
  <c r="D384" i="1"/>
  <c r="L384" i="1" s="1"/>
  <c r="T384" i="1" s="1"/>
  <c r="G383" i="1"/>
  <c r="S382" i="1"/>
  <c r="Y385" i="1"/>
  <c r="I387" i="1"/>
  <c r="J386" i="1"/>
  <c r="K386" i="1" s="1"/>
  <c r="W386" i="1" s="1"/>
  <c r="S559" i="1"/>
  <c r="F386" i="1" l="1"/>
  <c r="Z377" i="1"/>
  <c r="AA377" i="1" s="1"/>
  <c r="U1520" i="1"/>
  <c r="E386" i="1"/>
  <c r="R1520" i="1"/>
  <c r="S1520" i="1" s="1"/>
  <c r="AA1520" i="1"/>
  <c r="AC1521" i="1"/>
  <c r="AB1521" i="1"/>
  <c r="H1521" i="1"/>
  <c r="A1522" i="1"/>
  <c r="Q1521" i="1"/>
  <c r="O380" i="1"/>
  <c r="P380" i="1" s="1"/>
  <c r="N381" i="1"/>
  <c r="D385" i="1"/>
  <c r="L385" i="1" s="1"/>
  <c r="T385" i="1" s="1"/>
  <c r="G384" i="1"/>
  <c r="I388" i="1"/>
  <c r="J387" i="1"/>
  <c r="K387" i="1" s="1"/>
  <c r="W387" i="1" s="1"/>
  <c r="Y386" i="1"/>
  <c r="F387" i="1" l="1"/>
  <c r="B377" i="1"/>
  <c r="U1521" i="1"/>
  <c r="E387" i="1"/>
  <c r="AA1521" i="1"/>
  <c r="AC1522" i="1"/>
  <c r="AB1522" i="1"/>
  <c r="H1522" i="1"/>
  <c r="R1521" i="1"/>
  <c r="S1521" i="1" s="1"/>
  <c r="Q1522" i="1"/>
  <c r="A1523" i="1"/>
  <c r="N382" i="1"/>
  <c r="O381" i="1"/>
  <c r="P381" i="1" s="1"/>
  <c r="Z381" i="1" s="1"/>
  <c r="B381" i="1" s="1"/>
  <c r="Z380" i="1"/>
  <c r="G385" i="1"/>
  <c r="D386" i="1"/>
  <c r="G386" i="1" s="1"/>
  <c r="Y387" i="1"/>
  <c r="J388" i="1"/>
  <c r="K388" i="1" s="1"/>
  <c r="W388" i="1" s="1"/>
  <c r="I389" i="1"/>
  <c r="F388" i="1" l="1"/>
  <c r="U1522" i="1"/>
  <c r="E388" i="1"/>
  <c r="A1524" i="1"/>
  <c r="Q1523" i="1"/>
  <c r="R1522" i="1"/>
  <c r="S1522" i="1" s="1"/>
  <c r="AC1523" i="1"/>
  <c r="H1523" i="1"/>
  <c r="AA1522" i="1"/>
  <c r="AB1523" i="1"/>
  <c r="AA380" i="1"/>
  <c r="B380" i="1"/>
  <c r="O382" i="1"/>
  <c r="P382" i="1" s="1"/>
  <c r="N383" i="1"/>
  <c r="L386" i="1"/>
  <c r="T386" i="1" s="1"/>
  <c r="D387" i="1"/>
  <c r="L387" i="1" s="1"/>
  <c r="T387" i="1" s="1"/>
  <c r="Y388" i="1"/>
  <c r="J389" i="1"/>
  <c r="K389" i="1" s="1"/>
  <c r="W389" i="1" s="1"/>
  <c r="I390" i="1"/>
  <c r="S562" i="1"/>
  <c r="F389" i="1" l="1"/>
  <c r="U1523" i="1"/>
  <c r="E389" i="1"/>
  <c r="H1524" i="1"/>
  <c r="AC1524" i="1"/>
  <c r="R1523" i="1"/>
  <c r="S1523" i="1" s="1"/>
  <c r="AA1523" i="1"/>
  <c r="AB1524" i="1"/>
  <c r="Q1524" i="1"/>
  <c r="A1525" i="1"/>
  <c r="Z382" i="1"/>
  <c r="AA382" i="1" s="1"/>
  <c r="N384" i="1"/>
  <c r="O383" i="1"/>
  <c r="P383" i="1" s="1"/>
  <c r="Z383" i="1" s="1"/>
  <c r="B383" i="1" s="1"/>
  <c r="G387" i="1"/>
  <c r="D388" i="1"/>
  <c r="L388" i="1" s="1"/>
  <c r="T388" i="1" s="1"/>
  <c r="Y389" i="1"/>
  <c r="J390" i="1"/>
  <c r="K390" i="1" s="1"/>
  <c r="W390" i="1" s="1"/>
  <c r="I391" i="1"/>
  <c r="F390" i="1" l="1"/>
  <c r="U1524" i="1"/>
  <c r="E390" i="1"/>
  <c r="Q1525" i="1"/>
  <c r="A1526" i="1"/>
  <c r="AB1525" i="1"/>
  <c r="H1525" i="1"/>
  <c r="AC1525" i="1"/>
  <c r="AA1524" i="1"/>
  <c r="R1524" i="1"/>
  <c r="S1524" i="1" s="1"/>
  <c r="B382" i="1"/>
  <c r="N385" i="1"/>
  <c r="O384" i="1"/>
  <c r="P384" i="1" s="1"/>
  <c r="Z384" i="1" s="1"/>
  <c r="B384" i="1" s="1"/>
  <c r="D389" i="1"/>
  <c r="L389" i="1" s="1"/>
  <c r="T389" i="1" s="1"/>
  <c r="G388" i="1"/>
  <c r="J391" i="1"/>
  <c r="K391" i="1" s="1"/>
  <c r="W391" i="1" s="1"/>
  <c r="I392" i="1"/>
  <c r="Y390" i="1"/>
  <c r="S564" i="1"/>
  <c r="F391" i="1" l="1"/>
  <c r="U1525" i="1"/>
  <c r="E391" i="1"/>
  <c r="Q1526" i="1"/>
  <c r="A1527" i="1"/>
  <c r="AA1525" i="1"/>
  <c r="AC1526" i="1"/>
  <c r="H1526" i="1"/>
  <c r="AB1526" i="1"/>
  <c r="R1525" i="1"/>
  <c r="S1525" i="1" s="1"/>
  <c r="N386" i="1"/>
  <c r="O385" i="1"/>
  <c r="P385" i="1" s="1"/>
  <c r="Z385" i="1" s="1"/>
  <c r="B385" i="1" s="1"/>
  <c r="D390" i="1"/>
  <c r="G389" i="1"/>
  <c r="I393" i="1"/>
  <c r="J392" i="1"/>
  <c r="K392" i="1" s="1"/>
  <c r="W392" i="1" s="1"/>
  <c r="Y391" i="1"/>
  <c r="F392" i="1" l="1"/>
  <c r="U1526" i="1"/>
  <c r="E392" i="1"/>
  <c r="A1528" i="1"/>
  <c r="Q1527" i="1"/>
  <c r="H1527" i="1"/>
  <c r="R1526" i="1"/>
  <c r="S1526" i="1" s="1"/>
  <c r="AA1526" i="1"/>
  <c r="AC1527" i="1"/>
  <c r="AB1527" i="1"/>
  <c r="N387" i="1"/>
  <c r="O386" i="1"/>
  <c r="P386" i="1" s="1"/>
  <c r="Z386" i="1" s="1"/>
  <c r="B386" i="1" s="1"/>
  <c r="D391" i="1"/>
  <c r="L391" i="1" s="1"/>
  <c r="T391" i="1" s="1"/>
  <c r="L390" i="1"/>
  <c r="T390" i="1" s="1"/>
  <c r="G390" i="1"/>
  <c r="Y392" i="1"/>
  <c r="J393" i="1"/>
  <c r="K393" i="1" s="1"/>
  <c r="W393" i="1" s="1"/>
  <c r="I394" i="1"/>
  <c r="F393" i="1" l="1"/>
  <c r="U1527" i="1"/>
  <c r="E393" i="1"/>
  <c r="AA1527" i="1"/>
  <c r="AC1528" i="1"/>
  <c r="AB1528" i="1"/>
  <c r="H1528" i="1"/>
  <c r="R1527" i="1"/>
  <c r="S1527" i="1" s="1"/>
  <c r="Q1528" i="1"/>
  <c r="A1529" i="1"/>
  <c r="G391" i="1"/>
  <c r="N388" i="1"/>
  <c r="O387" i="1"/>
  <c r="P387" i="1" s="1"/>
  <c r="Z387" i="1" s="1"/>
  <c r="B387" i="1" s="1"/>
  <c r="D392" i="1"/>
  <c r="L392" i="1" s="1"/>
  <c r="T392" i="1" s="1"/>
  <c r="Y393" i="1"/>
  <c r="J394" i="1"/>
  <c r="K394" i="1" s="1"/>
  <c r="W394" i="1" s="1"/>
  <c r="I395" i="1"/>
  <c r="F394" i="1" l="1"/>
  <c r="U1528" i="1"/>
  <c r="E394" i="1"/>
  <c r="Q1529" i="1"/>
  <c r="A1530" i="1"/>
  <c r="AC1529" i="1"/>
  <c r="AB1529" i="1"/>
  <c r="R1528" i="1"/>
  <c r="S1528" i="1" s="1"/>
  <c r="AA1528" i="1"/>
  <c r="H1529" i="1"/>
  <c r="N389" i="1"/>
  <c r="O388" i="1"/>
  <c r="P388" i="1" s="1"/>
  <c r="Z388" i="1" s="1"/>
  <c r="B388" i="1" s="1"/>
  <c r="D393" i="1"/>
  <c r="L393" i="1" s="1"/>
  <c r="T393" i="1" s="1"/>
  <c r="G392" i="1"/>
  <c r="Y394" i="1"/>
  <c r="J395" i="1"/>
  <c r="K395" i="1" s="1"/>
  <c r="W395" i="1" s="1"/>
  <c r="I396" i="1"/>
  <c r="F395" i="1" l="1"/>
  <c r="U1529" i="1"/>
  <c r="E395" i="1"/>
  <c r="Q1530" i="1"/>
  <c r="A1531" i="1"/>
  <c r="AB1530" i="1"/>
  <c r="H1530" i="1"/>
  <c r="AA1529" i="1"/>
  <c r="AC1530" i="1"/>
  <c r="R1529" i="1"/>
  <c r="S1529" i="1" s="1"/>
  <c r="N390" i="1"/>
  <c r="O389" i="1"/>
  <c r="P389" i="1" s="1"/>
  <c r="Z389" i="1" s="1"/>
  <c r="B389" i="1" s="1"/>
  <c r="G393" i="1"/>
  <c r="D394" i="1"/>
  <c r="Y395" i="1"/>
  <c r="J396" i="1"/>
  <c r="K396" i="1" s="1"/>
  <c r="W396" i="1" s="1"/>
  <c r="I397" i="1"/>
  <c r="F396" i="1" l="1"/>
  <c r="U1530" i="1"/>
  <c r="E396" i="1"/>
  <c r="A1532" i="1"/>
  <c r="Q1531" i="1"/>
  <c r="AB1531" i="1"/>
  <c r="H1531" i="1"/>
  <c r="AA1530" i="1"/>
  <c r="R1530" i="1"/>
  <c r="S1530" i="1" s="1"/>
  <c r="AC1531" i="1"/>
  <c r="D395" i="1"/>
  <c r="G395" i="1" s="1"/>
  <c r="N391" i="1"/>
  <c r="O390" i="1"/>
  <c r="P390" i="1" s="1"/>
  <c r="Z390" i="1" s="1"/>
  <c r="B390" i="1" s="1"/>
  <c r="L394" i="1"/>
  <c r="T394" i="1" s="1"/>
  <c r="Y396" i="1"/>
  <c r="G394" i="1"/>
  <c r="I398" i="1"/>
  <c r="J397" i="1"/>
  <c r="K397" i="1" s="1"/>
  <c r="W397" i="1" s="1"/>
  <c r="F397" i="1" l="1"/>
  <c r="U1531" i="1"/>
  <c r="L395" i="1"/>
  <c r="T395" i="1" s="1"/>
  <c r="E397" i="1"/>
  <c r="AA1531" i="1"/>
  <c r="AC1532" i="1"/>
  <c r="H1532" i="1"/>
  <c r="AB1532" i="1"/>
  <c r="R1531" i="1"/>
  <c r="S1531" i="1" s="1"/>
  <c r="Q1532" i="1"/>
  <c r="A1533" i="1"/>
  <c r="N392" i="1"/>
  <c r="O391" i="1"/>
  <c r="P391" i="1" s="1"/>
  <c r="Z391" i="1" s="1"/>
  <c r="B391" i="1" s="1"/>
  <c r="D396" i="1"/>
  <c r="L396" i="1" s="1"/>
  <c r="T396" i="1" s="1"/>
  <c r="Y397" i="1"/>
  <c r="J398" i="1"/>
  <c r="K398" i="1" s="1"/>
  <c r="W398" i="1" s="1"/>
  <c r="I399" i="1"/>
  <c r="F398" i="1" l="1"/>
  <c r="U1532" i="1"/>
  <c r="E398" i="1"/>
  <c r="A1534" i="1"/>
  <c r="Q1533" i="1"/>
  <c r="AC1533" i="1"/>
  <c r="AA1532" i="1"/>
  <c r="AB1533" i="1"/>
  <c r="H1533" i="1"/>
  <c r="R1532" i="1"/>
  <c r="S1532" i="1" s="1"/>
  <c r="N393" i="1"/>
  <c r="O392" i="1"/>
  <c r="P392" i="1" s="1"/>
  <c r="Z392" i="1" s="1"/>
  <c r="B392" i="1" s="1"/>
  <c r="D397" i="1"/>
  <c r="L397" i="1" s="1"/>
  <c r="T397" i="1" s="1"/>
  <c r="G396" i="1"/>
  <c r="Y398" i="1"/>
  <c r="J399" i="1"/>
  <c r="K399" i="1" s="1"/>
  <c r="W399" i="1" s="1"/>
  <c r="I400" i="1"/>
  <c r="F399" i="1" l="1"/>
  <c r="U1533" i="1"/>
  <c r="E399" i="1"/>
  <c r="AC1534" i="1"/>
  <c r="R1533" i="1"/>
  <c r="AB1534" i="1"/>
  <c r="H1534" i="1"/>
  <c r="A1535" i="1"/>
  <c r="Q1534" i="1"/>
  <c r="N394" i="1"/>
  <c r="O393" i="1"/>
  <c r="P393" i="1" s="1"/>
  <c r="Z393" i="1" s="1"/>
  <c r="B393" i="1" s="1"/>
  <c r="G397" i="1"/>
  <c r="D398" i="1"/>
  <c r="I401" i="1"/>
  <c r="J400" i="1"/>
  <c r="K400" i="1" s="1"/>
  <c r="W400" i="1" s="1"/>
  <c r="Y399" i="1"/>
  <c r="F400" i="1" l="1"/>
  <c r="E400" i="1"/>
  <c r="H1535" i="1"/>
  <c r="R1534" i="1"/>
  <c r="AB1535" i="1"/>
  <c r="AC1535" i="1"/>
  <c r="Q1535" i="1"/>
  <c r="A1536" i="1"/>
  <c r="N395" i="1"/>
  <c r="O394" i="1"/>
  <c r="P394" i="1" s="1"/>
  <c r="Z394" i="1" s="1"/>
  <c r="B394" i="1" s="1"/>
  <c r="D399" i="1"/>
  <c r="L399" i="1" s="1"/>
  <c r="T399" i="1" s="1"/>
  <c r="L398" i="1"/>
  <c r="T398" i="1" s="1"/>
  <c r="G398" i="1"/>
  <c r="Y400" i="1"/>
  <c r="J401" i="1"/>
  <c r="K401" i="1" s="1"/>
  <c r="W401" i="1" s="1"/>
  <c r="I402" i="1"/>
  <c r="F401" i="1" l="1"/>
  <c r="U1535" i="1"/>
  <c r="E401" i="1"/>
  <c r="A1537" i="1"/>
  <c r="Q1536" i="1"/>
  <c r="AA1535" i="1"/>
  <c r="AB1536" i="1"/>
  <c r="H1536" i="1"/>
  <c r="AC1536" i="1"/>
  <c r="R1535" i="1"/>
  <c r="S1535" i="1" s="1"/>
  <c r="N396" i="1"/>
  <c r="O395" i="1"/>
  <c r="P395" i="1" s="1"/>
  <c r="Z395" i="1" s="1"/>
  <c r="B395" i="1" s="1"/>
  <c r="D400" i="1"/>
  <c r="L400" i="1" s="1"/>
  <c r="T400" i="1" s="1"/>
  <c r="G399" i="1"/>
  <c r="J402" i="1"/>
  <c r="K402" i="1" s="1"/>
  <c r="W402" i="1" s="1"/>
  <c r="I403" i="1"/>
  <c r="Y401" i="1"/>
  <c r="F402" i="1" l="1"/>
  <c r="U1536" i="1"/>
  <c r="E402" i="1"/>
  <c r="AC1537" i="1"/>
  <c r="H1537" i="1"/>
  <c r="R1536" i="1"/>
  <c r="S1536" i="1" s="1"/>
  <c r="AB1537" i="1"/>
  <c r="AA1536" i="1"/>
  <c r="Q1537" i="1"/>
  <c r="A1538" i="1"/>
  <c r="N397" i="1"/>
  <c r="O396" i="1"/>
  <c r="P396" i="1" s="1"/>
  <c r="Z396" i="1" s="1"/>
  <c r="B396" i="1" s="1"/>
  <c r="D401" i="1"/>
  <c r="L401" i="1" s="1"/>
  <c r="T401" i="1" s="1"/>
  <c r="G400" i="1"/>
  <c r="J403" i="1"/>
  <c r="K403" i="1" s="1"/>
  <c r="W403" i="1" s="1"/>
  <c r="I404" i="1"/>
  <c r="Y402" i="1"/>
  <c r="F403" i="1" l="1"/>
  <c r="U1537" i="1"/>
  <c r="E403" i="1"/>
  <c r="Q1538" i="1"/>
  <c r="A1539" i="1"/>
  <c r="AC1538" i="1"/>
  <c r="R1537" i="1"/>
  <c r="S1537" i="1" s="1"/>
  <c r="AA1537" i="1"/>
  <c r="AB1538" i="1"/>
  <c r="H1538" i="1"/>
  <c r="N398" i="1"/>
  <c r="O397" i="1"/>
  <c r="P397" i="1" s="1"/>
  <c r="Z397" i="1" s="1"/>
  <c r="B397" i="1" s="1"/>
  <c r="G401" i="1"/>
  <c r="D402" i="1"/>
  <c r="Y403" i="1"/>
  <c r="J404" i="1"/>
  <c r="K404" i="1" s="1"/>
  <c r="W404" i="1" s="1"/>
  <c r="I405" i="1"/>
  <c r="F404" i="1" l="1"/>
  <c r="U1538" i="1"/>
  <c r="E404" i="1"/>
  <c r="A1540" i="1"/>
  <c r="Q1539" i="1"/>
  <c r="AB1539" i="1"/>
  <c r="H1539" i="1"/>
  <c r="R1538" i="1"/>
  <c r="S1538" i="1" s="1"/>
  <c r="AA1538" i="1"/>
  <c r="AC1539" i="1"/>
  <c r="N399" i="1"/>
  <c r="O398" i="1"/>
  <c r="P398" i="1" s="1"/>
  <c r="Z398" i="1" s="1"/>
  <c r="B398" i="1" s="1"/>
  <c r="D403" i="1"/>
  <c r="L403" i="1" s="1"/>
  <c r="T403" i="1" s="1"/>
  <c r="L402" i="1"/>
  <c r="T402" i="1" s="1"/>
  <c r="G402" i="1"/>
  <c r="J405" i="1"/>
  <c r="K405" i="1" s="1"/>
  <c r="W405" i="1" s="1"/>
  <c r="I406" i="1"/>
  <c r="Y404" i="1"/>
  <c r="F405" i="1" l="1"/>
  <c r="U1539" i="1"/>
  <c r="E405" i="1"/>
  <c r="AA1539" i="1"/>
  <c r="R1539" i="1"/>
  <c r="S1539" i="1" s="1"/>
  <c r="AC1540" i="1"/>
  <c r="AB1540" i="1"/>
  <c r="H1540" i="1"/>
  <c r="Q1540" i="1"/>
  <c r="A1541" i="1"/>
  <c r="N400" i="1"/>
  <c r="O399" i="1"/>
  <c r="P399" i="1" s="1"/>
  <c r="Z399" i="1" s="1"/>
  <c r="B399" i="1" s="1"/>
  <c r="D404" i="1"/>
  <c r="L404" i="1" s="1"/>
  <c r="T404" i="1" s="1"/>
  <c r="I407" i="1"/>
  <c r="J406" i="1"/>
  <c r="K406" i="1" s="1"/>
  <c r="W406" i="1" s="1"/>
  <c r="G403" i="1"/>
  <c r="Y405" i="1"/>
  <c r="F406" i="1" l="1"/>
  <c r="U1540" i="1"/>
  <c r="E406" i="1"/>
  <c r="A1542" i="1"/>
  <c r="Q1541" i="1"/>
  <c r="AC1541" i="1"/>
  <c r="H1541" i="1"/>
  <c r="R1540" i="1"/>
  <c r="S1540" i="1" s="1"/>
  <c r="AB1541" i="1"/>
  <c r="AA1540" i="1"/>
  <c r="N401" i="1"/>
  <c r="O400" i="1"/>
  <c r="P400" i="1" s="1"/>
  <c r="Z400" i="1" s="1"/>
  <c r="B400" i="1" s="1"/>
  <c r="AA402" i="1"/>
  <c r="D405" i="1"/>
  <c r="L405" i="1" s="1"/>
  <c r="T405" i="1" s="1"/>
  <c r="G404" i="1"/>
  <c r="Y406" i="1"/>
  <c r="I408" i="1"/>
  <c r="J407" i="1"/>
  <c r="K407" i="1" s="1"/>
  <c r="W407" i="1" s="1"/>
  <c r="F407" i="1" l="1"/>
  <c r="U1541" i="1"/>
  <c r="E407" i="1"/>
  <c r="AC1542" i="1"/>
  <c r="H1542" i="1"/>
  <c r="AB1542" i="1"/>
  <c r="R1541" i="1"/>
  <c r="S1541" i="1" s="1"/>
  <c r="AA1541" i="1"/>
  <c r="A1543" i="1"/>
  <c r="Q1542" i="1"/>
  <c r="N402" i="1"/>
  <c r="O401" i="1"/>
  <c r="P401" i="1" s="1"/>
  <c r="Z401" i="1" s="1"/>
  <c r="B401" i="1" s="1"/>
  <c r="D406" i="1"/>
  <c r="L406" i="1" s="1"/>
  <c r="T406" i="1" s="1"/>
  <c r="G405" i="1"/>
  <c r="I409" i="1"/>
  <c r="J408" i="1"/>
  <c r="K408" i="1" s="1"/>
  <c r="F408" i="1" s="1"/>
  <c r="Y407" i="1"/>
  <c r="U1542" i="1" l="1"/>
  <c r="W408" i="1"/>
  <c r="Y408" i="1" s="1"/>
  <c r="E408" i="1"/>
  <c r="H1543" i="1"/>
  <c r="R1542" i="1"/>
  <c r="S1542" i="1" s="1"/>
  <c r="AA1542" i="1"/>
  <c r="AC1543" i="1"/>
  <c r="AB1543" i="1"/>
  <c r="Q1543" i="1"/>
  <c r="A1544" i="1"/>
  <c r="O402" i="1"/>
  <c r="P402" i="1" s="1"/>
  <c r="N403" i="1"/>
  <c r="D407" i="1"/>
  <c r="L407" i="1" s="1"/>
  <c r="T407" i="1" s="1"/>
  <c r="AA404" i="1"/>
  <c r="G406" i="1"/>
  <c r="J409" i="1"/>
  <c r="K409" i="1" s="1"/>
  <c r="F409" i="1" s="1"/>
  <c r="I410" i="1"/>
  <c r="U1543" i="1" l="1"/>
  <c r="W409" i="1"/>
  <c r="Y409" i="1" s="1"/>
  <c r="E409" i="1"/>
  <c r="A1545" i="1"/>
  <c r="Q1544" i="1"/>
  <c r="R1543" i="1"/>
  <c r="S1543" i="1" s="1"/>
  <c r="AA1543" i="1"/>
  <c r="AB1544" i="1"/>
  <c r="AC1544" i="1"/>
  <c r="H1544" i="1"/>
  <c r="G407" i="1"/>
  <c r="N404" i="1"/>
  <c r="O403" i="1"/>
  <c r="P403" i="1" s="1"/>
  <c r="Z403" i="1" s="1"/>
  <c r="B403" i="1" s="1"/>
  <c r="Z402" i="1"/>
  <c r="B402" i="1" s="1"/>
  <c r="D408" i="1"/>
  <c r="L408" i="1" s="1"/>
  <c r="T408" i="1" s="1"/>
  <c r="I411" i="1"/>
  <c r="J410" i="1"/>
  <c r="K410" i="1" s="1"/>
  <c r="F410" i="1" s="1"/>
  <c r="U1544" i="1" l="1"/>
  <c r="W410" i="1"/>
  <c r="Y410" i="1" s="1"/>
  <c r="E410" i="1"/>
  <c r="AC1545" i="1"/>
  <c r="AB1545" i="1"/>
  <c r="H1545" i="1"/>
  <c r="AA1544" i="1"/>
  <c r="R1544" i="1"/>
  <c r="S1544" i="1" s="1"/>
  <c r="Q1545" i="1"/>
  <c r="A1546" i="1"/>
  <c r="O404" i="1"/>
  <c r="P404" i="1" s="1"/>
  <c r="N405" i="1"/>
  <c r="AA405" i="1"/>
  <c r="D409" i="1"/>
  <c r="L409" i="1" s="1"/>
  <c r="T409" i="1" s="1"/>
  <c r="G408" i="1"/>
  <c r="J411" i="1"/>
  <c r="K411" i="1" s="1"/>
  <c r="F411" i="1" s="1"/>
  <c r="I412" i="1"/>
  <c r="W411" i="1" l="1"/>
  <c r="Y411" i="1" s="1"/>
  <c r="U1545" i="1"/>
  <c r="E411" i="1"/>
  <c r="A1547" i="1"/>
  <c r="Q1546" i="1"/>
  <c r="AC1546" i="1"/>
  <c r="AB1546" i="1"/>
  <c r="H1546" i="1"/>
  <c r="AA1545" i="1"/>
  <c r="R1545" i="1"/>
  <c r="S1545" i="1" s="1"/>
  <c r="N406" i="1"/>
  <c r="O405" i="1"/>
  <c r="P405" i="1" s="1"/>
  <c r="Z404" i="1"/>
  <c r="B404" i="1" s="1"/>
  <c r="AA409" i="1"/>
  <c r="D410" i="1"/>
  <c r="L410" i="1" s="1"/>
  <c r="T410" i="1" s="1"/>
  <c r="G409" i="1"/>
  <c r="J412" i="1"/>
  <c r="K412" i="1" s="1"/>
  <c r="F412" i="1" s="1"/>
  <c r="I413" i="1"/>
  <c r="W412" i="1" l="1"/>
  <c r="Y412" i="1" s="1"/>
  <c r="U1546" i="1"/>
  <c r="E412" i="1"/>
  <c r="H1547" i="1"/>
  <c r="AA1546" i="1"/>
  <c r="AB1547" i="1"/>
  <c r="AC1547" i="1"/>
  <c r="R1546" i="1"/>
  <c r="S1546" i="1" s="1"/>
  <c r="A1548" i="1"/>
  <c r="Q1547" i="1"/>
  <c r="Z405" i="1"/>
  <c r="B405" i="1" s="1"/>
  <c r="N407" i="1"/>
  <c r="O406" i="1"/>
  <c r="P406" i="1" s="1"/>
  <c r="D411" i="1"/>
  <c r="L411" i="1" s="1"/>
  <c r="T411" i="1" s="1"/>
  <c r="G410" i="1"/>
  <c r="I414" i="1"/>
  <c r="J413" i="1"/>
  <c r="K413" i="1" s="1"/>
  <c r="F413" i="1" s="1"/>
  <c r="W413" i="1" l="1"/>
  <c r="Y413" i="1" s="1"/>
  <c r="U1547" i="1"/>
  <c r="E413" i="1"/>
  <c r="AA1547" i="1"/>
  <c r="AC1548" i="1"/>
  <c r="AB1548" i="1"/>
  <c r="R1547" i="1"/>
  <c r="S1547" i="1" s="1"/>
  <c r="H1548" i="1"/>
  <c r="A1549" i="1"/>
  <c r="Q1548" i="1"/>
  <c r="N408" i="1"/>
  <c r="O407" i="1"/>
  <c r="P407" i="1" s="1"/>
  <c r="Z406" i="1"/>
  <c r="AA406" i="1" s="1"/>
  <c r="D412" i="1"/>
  <c r="G412" i="1" s="1"/>
  <c r="G411" i="1"/>
  <c r="I415" i="1"/>
  <c r="J414" i="1"/>
  <c r="K414" i="1" s="1"/>
  <c r="F414" i="1" s="1"/>
  <c r="W414" i="1" l="1"/>
  <c r="Y414" i="1" s="1"/>
  <c r="U1548" i="1"/>
  <c r="E414" i="1"/>
  <c r="R1548" i="1"/>
  <c r="S1548" i="1" s="1"/>
  <c r="AC1549" i="1"/>
  <c r="AB1549" i="1"/>
  <c r="H1549" i="1"/>
  <c r="AA1548" i="1"/>
  <c r="Q1549" i="1"/>
  <c r="A1550" i="1"/>
  <c r="Z407" i="1"/>
  <c r="S407" i="1"/>
  <c r="B406" i="1"/>
  <c r="N409" i="1"/>
  <c r="O408" i="1"/>
  <c r="L412" i="1"/>
  <c r="T412" i="1" s="1"/>
  <c r="D413" i="1"/>
  <c r="L413" i="1" s="1"/>
  <c r="T413" i="1" s="1"/>
  <c r="S411" i="1"/>
  <c r="J415" i="1"/>
  <c r="K415" i="1" s="1"/>
  <c r="W415" i="1" s="1"/>
  <c r="I416" i="1"/>
  <c r="F415" i="1" l="1"/>
  <c r="B407" i="1"/>
  <c r="U407" i="1"/>
  <c r="C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U1549" i="1"/>
  <c r="E415" i="1"/>
  <c r="Q1550" i="1"/>
  <c r="A1551" i="1"/>
  <c r="AC1550" i="1"/>
  <c r="AB1550" i="1"/>
  <c r="R1549" i="1"/>
  <c r="S1549" i="1" s="1"/>
  <c r="AA1549" i="1"/>
  <c r="H1550" i="1"/>
  <c r="AA407" i="1"/>
  <c r="O409" i="1"/>
  <c r="N410" i="1"/>
  <c r="D414" i="1"/>
  <c r="G414" i="1" s="1"/>
  <c r="G413" i="1"/>
  <c r="AA411" i="1"/>
  <c r="J416" i="1"/>
  <c r="K416" i="1" s="1"/>
  <c r="W416" i="1" s="1"/>
  <c r="I417" i="1"/>
  <c r="Y415" i="1"/>
  <c r="F416" i="1" l="1"/>
  <c r="P409" i="1"/>
  <c r="Z409" i="1" s="1"/>
  <c r="B409" i="1" s="1"/>
  <c r="P408" i="1"/>
  <c r="Z408" i="1" s="1"/>
  <c r="B408" i="1" s="1"/>
  <c r="U1550" i="1"/>
  <c r="E416" i="1"/>
  <c r="A1552" i="1"/>
  <c r="Q1551" i="1"/>
  <c r="H1551" i="1"/>
  <c r="R1550" i="1"/>
  <c r="S1550" i="1" s="1"/>
  <c r="AA1550" i="1"/>
  <c r="AB1551" i="1"/>
  <c r="AC1551" i="1"/>
  <c r="N411" i="1"/>
  <c r="O410" i="1"/>
  <c r="P410" i="1" s="1"/>
  <c r="Z410" i="1" s="1"/>
  <c r="B410" i="1" s="1"/>
  <c r="AA408" i="1"/>
  <c r="L414" i="1"/>
  <c r="T414" i="1" s="1"/>
  <c r="D415" i="1"/>
  <c r="G415" i="1" s="1"/>
  <c r="I418" i="1"/>
  <c r="J417" i="1"/>
  <c r="K417" i="1" s="1"/>
  <c r="W417" i="1" s="1"/>
  <c r="Y416" i="1"/>
  <c r="F417" i="1" l="1"/>
  <c r="U1551" i="1"/>
  <c r="E417" i="1"/>
  <c r="AA1551" i="1"/>
  <c r="AC1552" i="1"/>
  <c r="AB1552" i="1"/>
  <c r="H1552" i="1"/>
  <c r="R1551" i="1"/>
  <c r="S1551" i="1" s="1"/>
  <c r="A1553" i="1"/>
  <c r="Q1552" i="1"/>
  <c r="O411" i="1"/>
  <c r="P411" i="1" s="1"/>
  <c r="N412" i="1"/>
  <c r="L415" i="1"/>
  <c r="T415" i="1" s="1"/>
  <c r="D416" i="1"/>
  <c r="L416" i="1" s="1"/>
  <c r="T416" i="1" s="1"/>
  <c r="Y417" i="1"/>
  <c r="J418" i="1"/>
  <c r="K418" i="1" s="1"/>
  <c r="W418" i="1" s="1"/>
  <c r="I419" i="1"/>
  <c r="F418" i="1" l="1"/>
  <c r="U1552" i="1"/>
  <c r="E418" i="1"/>
  <c r="AB1553" i="1"/>
  <c r="H1553" i="1"/>
  <c r="R1552" i="1"/>
  <c r="S1552" i="1" s="1"/>
  <c r="AA1552" i="1"/>
  <c r="AC1553" i="1"/>
  <c r="Q1553" i="1"/>
  <c r="A1554" i="1"/>
  <c r="N413" i="1"/>
  <c r="O412" i="1"/>
  <c r="P412" i="1" s="1"/>
  <c r="Z412" i="1" s="1"/>
  <c r="B412" i="1" s="1"/>
  <c r="Z411" i="1"/>
  <c r="B411" i="1" s="1"/>
  <c r="D417" i="1"/>
  <c r="G416" i="1"/>
  <c r="I420" i="1"/>
  <c r="J419" i="1"/>
  <c r="K419" i="1" s="1"/>
  <c r="W419" i="1" s="1"/>
  <c r="Y418" i="1"/>
  <c r="S592" i="1"/>
  <c r="F419" i="1" l="1"/>
  <c r="U1553" i="1"/>
  <c r="E419" i="1"/>
  <c r="Q1554" i="1"/>
  <c r="A1555" i="1"/>
  <c r="AB1554" i="1"/>
  <c r="AC1554" i="1"/>
  <c r="H1554" i="1"/>
  <c r="R1553" i="1"/>
  <c r="S1553" i="1" s="1"/>
  <c r="AA1553" i="1"/>
  <c r="N414" i="1"/>
  <c r="O413" i="1"/>
  <c r="P413" i="1" s="1"/>
  <c r="Z413" i="1" s="1"/>
  <c r="B413" i="1" s="1"/>
  <c r="L417" i="1"/>
  <c r="T417" i="1" s="1"/>
  <c r="D418" i="1"/>
  <c r="G418" i="1" s="1"/>
  <c r="Y419" i="1"/>
  <c r="G417" i="1"/>
  <c r="I421" i="1"/>
  <c r="J420" i="1"/>
  <c r="K420" i="1" s="1"/>
  <c r="W420" i="1" s="1"/>
  <c r="AA592" i="1"/>
  <c r="F420" i="1" l="1"/>
  <c r="U1554" i="1"/>
  <c r="E420" i="1"/>
  <c r="A1556" i="1"/>
  <c r="Q1555" i="1"/>
  <c r="AB1555" i="1"/>
  <c r="H1555" i="1"/>
  <c r="AA1554" i="1"/>
  <c r="AC1555" i="1"/>
  <c r="R1554" i="1"/>
  <c r="S1554" i="1" s="1"/>
  <c r="N415" i="1"/>
  <c r="O414" i="1"/>
  <c r="P414" i="1" s="1"/>
  <c r="Z414" i="1" s="1"/>
  <c r="B414" i="1" s="1"/>
  <c r="L418" i="1"/>
  <c r="T418" i="1" s="1"/>
  <c r="D419" i="1"/>
  <c r="L419" i="1" s="1"/>
  <c r="T419" i="1" s="1"/>
  <c r="I422" i="1"/>
  <c r="J421" i="1"/>
  <c r="K421" i="1" s="1"/>
  <c r="W421" i="1" s="1"/>
  <c r="Y420" i="1"/>
  <c r="F421" i="1" l="1"/>
  <c r="U1555" i="1"/>
  <c r="E421" i="1"/>
  <c r="R1555" i="1"/>
  <c r="S1555" i="1" s="1"/>
  <c r="AA1555" i="1"/>
  <c r="AC1556" i="1"/>
  <c r="AB1556" i="1"/>
  <c r="H1556" i="1"/>
  <c r="A1557" i="1"/>
  <c r="Q1556" i="1"/>
  <c r="N416" i="1"/>
  <c r="O415" i="1"/>
  <c r="P415" i="1" s="1"/>
  <c r="Z415" i="1" s="1"/>
  <c r="B415" i="1" s="1"/>
  <c r="D420" i="1"/>
  <c r="G419" i="1"/>
  <c r="Y421" i="1"/>
  <c r="J422" i="1"/>
  <c r="K422" i="1" s="1"/>
  <c r="W422" i="1" s="1"/>
  <c r="I423" i="1"/>
  <c r="F422" i="1" l="1"/>
  <c r="U1556" i="1"/>
  <c r="E422" i="1"/>
  <c r="AB1557" i="1"/>
  <c r="H1557" i="1"/>
  <c r="AC1557" i="1"/>
  <c r="R1556" i="1"/>
  <c r="S1556" i="1" s="1"/>
  <c r="AA1556" i="1"/>
  <c r="Q1557" i="1"/>
  <c r="A1558" i="1"/>
  <c r="N417" i="1"/>
  <c r="O416" i="1"/>
  <c r="P416" i="1" s="1"/>
  <c r="Z416" i="1" s="1"/>
  <c r="B416" i="1" s="1"/>
  <c r="L420" i="1"/>
  <c r="T420" i="1" s="1"/>
  <c r="D421" i="1"/>
  <c r="G420" i="1"/>
  <c r="Y422" i="1"/>
  <c r="J423" i="1"/>
  <c r="K423" i="1" s="1"/>
  <c r="W423" i="1" s="1"/>
  <c r="I424" i="1"/>
  <c r="F423" i="1" l="1"/>
  <c r="U1557" i="1"/>
  <c r="E423" i="1"/>
  <c r="A1559" i="1"/>
  <c r="Q1558" i="1"/>
  <c r="AA1557" i="1"/>
  <c r="AC1558" i="1"/>
  <c r="AB1558" i="1"/>
  <c r="H1558" i="1"/>
  <c r="R1557" i="1"/>
  <c r="S1557" i="1" s="1"/>
  <c r="N418" i="1"/>
  <c r="O417" i="1"/>
  <c r="P417" i="1" s="1"/>
  <c r="Z417" i="1" s="1"/>
  <c r="B417" i="1" s="1"/>
  <c r="L421" i="1"/>
  <c r="T421" i="1" s="1"/>
  <c r="D422" i="1"/>
  <c r="G421" i="1"/>
  <c r="J424" i="1"/>
  <c r="K424" i="1" s="1"/>
  <c r="W424" i="1" s="1"/>
  <c r="I425" i="1"/>
  <c r="Y423" i="1"/>
  <c r="S597" i="1"/>
  <c r="F424" i="1" l="1"/>
  <c r="U1558" i="1"/>
  <c r="E424" i="1"/>
  <c r="H1559" i="1"/>
  <c r="R1558" i="1"/>
  <c r="S1558" i="1" s="1"/>
  <c r="AB1559" i="1"/>
  <c r="AA1558" i="1"/>
  <c r="AC1559" i="1"/>
  <c r="A1560" i="1"/>
  <c r="Q1559" i="1"/>
  <c r="N419" i="1"/>
  <c r="O418" i="1"/>
  <c r="P418" i="1" s="1"/>
  <c r="Z418" i="1" s="1"/>
  <c r="B418" i="1" s="1"/>
  <c r="L422" i="1"/>
  <c r="T422" i="1" s="1"/>
  <c r="D423" i="1"/>
  <c r="G423" i="1" s="1"/>
  <c r="G422" i="1"/>
  <c r="I426" i="1"/>
  <c r="J425" i="1"/>
  <c r="K425" i="1" s="1"/>
  <c r="W425" i="1" s="1"/>
  <c r="Y424" i="1"/>
  <c r="F425" i="1" l="1"/>
  <c r="U1559" i="1"/>
  <c r="E425" i="1"/>
  <c r="R1559" i="1"/>
  <c r="S1559" i="1" s="1"/>
  <c r="AA1559" i="1"/>
  <c r="AC1560" i="1"/>
  <c r="AB1560" i="1"/>
  <c r="H1560" i="1"/>
  <c r="A1561" i="1"/>
  <c r="Q1560" i="1"/>
  <c r="N420" i="1"/>
  <c r="O419" i="1"/>
  <c r="P419" i="1" s="1"/>
  <c r="Z419" i="1" s="1"/>
  <c r="B419" i="1" s="1"/>
  <c r="L423" i="1"/>
  <c r="T423" i="1" s="1"/>
  <c r="D424" i="1"/>
  <c r="L424" i="1" s="1"/>
  <c r="T424" i="1" s="1"/>
  <c r="I427" i="1"/>
  <c r="J426" i="1"/>
  <c r="K426" i="1" s="1"/>
  <c r="W426" i="1" s="1"/>
  <c r="Y425" i="1"/>
  <c r="F426" i="1" l="1"/>
  <c r="U1560" i="1"/>
  <c r="E426" i="1"/>
  <c r="AB1561" i="1"/>
  <c r="AC1561" i="1"/>
  <c r="H1561" i="1"/>
  <c r="AA1560" i="1"/>
  <c r="R1560" i="1"/>
  <c r="S1560" i="1" s="1"/>
  <c r="A1562" i="1"/>
  <c r="Q1561" i="1"/>
  <c r="N421" i="1"/>
  <c r="O420" i="1"/>
  <c r="P420" i="1" s="1"/>
  <c r="Z420" i="1" s="1"/>
  <c r="B420" i="1" s="1"/>
  <c r="D425" i="1"/>
  <c r="G424" i="1"/>
  <c r="Y426" i="1"/>
  <c r="J427" i="1"/>
  <c r="K427" i="1" s="1"/>
  <c r="W427" i="1" s="1"/>
  <c r="I428" i="1"/>
  <c r="F427" i="1" l="1"/>
  <c r="U1561" i="1"/>
  <c r="E427" i="1"/>
  <c r="AC1562" i="1"/>
  <c r="AB1562" i="1"/>
  <c r="H1562" i="1"/>
  <c r="R1561" i="1"/>
  <c r="S1561" i="1" s="1"/>
  <c r="AA1561" i="1"/>
  <c r="Q1562" i="1"/>
  <c r="A1563" i="1"/>
  <c r="N422" i="1"/>
  <c r="O421" i="1"/>
  <c r="P421" i="1" s="1"/>
  <c r="Z421" i="1" s="1"/>
  <c r="B421" i="1" s="1"/>
  <c r="D426" i="1"/>
  <c r="L426" i="1" s="1"/>
  <c r="T426" i="1" s="1"/>
  <c r="L425" i="1"/>
  <c r="T425" i="1" s="1"/>
  <c r="G425" i="1"/>
  <c r="Y427" i="1"/>
  <c r="J428" i="1"/>
  <c r="K428" i="1" s="1"/>
  <c r="W428" i="1" s="1"/>
  <c r="I429" i="1"/>
  <c r="F428" i="1" l="1"/>
  <c r="U1562" i="1"/>
  <c r="E428" i="1"/>
  <c r="Q1563" i="1"/>
  <c r="A1564" i="1"/>
  <c r="H1563" i="1"/>
  <c r="AC1563" i="1"/>
  <c r="R1562" i="1"/>
  <c r="S1562" i="1" s="1"/>
  <c r="AA1562" i="1"/>
  <c r="AB1563" i="1"/>
  <c r="N423" i="1"/>
  <c r="O422" i="1"/>
  <c r="P422" i="1" s="1"/>
  <c r="Z422" i="1" s="1"/>
  <c r="B422" i="1" s="1"/>
  <c r="D427" i="1"/>
  <c r="I430" i="1"/>
  <c r="J429" i="1"/>
  <c r="K429" i="1" s="1"/>
  <c r="W429" i="1" s="1"/>
  <c r="G426" i="1"/>
  <c r="Y428" i="1"/>
  <c r="F429" i="1" l="1"/>
  <c r="U1563" i="1"/>
  <c r="E429" i="1"/>
  <c r="Q1564" i="1"/>
  <c r="A1565" i="1"/>
  <c r="AA1563" i="1"/>
  <c r="AB1564" i="1"/>
  <c r="H1564" i="1"/>
  <c r="R1563" i="1"/>
  <c r="S1563" i="1" s="1"/>
  <c r="AC1564" i="1"/>
  <c r="N424" i="1"/>
  <c r="O423" i="1"/>
  <c r="P423" i="1" s="1"/>
  <c r="Z423" i="1" s="1"/>
  <c r="B423" i="1" s="1"/>
  <c r="D428" i="1"/>
  <c r="L428" i="1" s="1"/>
  <c r="T428" i="1" s="1"/>
  <c r="L427" i="1"/>
  <c r="T427" i="1" s="1"/>
  <c r="G427" i="1"/>
  <c r="Y429" i="1"/>
  <c r="J430" i="1"/>
  <c r="K430" i="1" s="1"/>
  <c r="W430" i="1" s="1"/>
  <c r="I431" i="1"/>
  <c r="F430" i="1" l="1"/>
  <c r="E430" i="1"/>
  <c r="A1566" i="1"/>
  <c r="Q1565" i="1"/>
  <c r="W1565" i="1"/>
  <c r="Y1565" i="1" s="1"/>
  <c r="AC1565" i="1"/>
  <c r="AB1565" i="1"/>
  <c r="R1564" i="1"/>
  <c r="H1565" i="1"/>
  <c r="N425" i="1"/>
  <c r="O424" i="1"/>
  <c r="P424" i="1" s="1"/>
  <c r="Z424" i="1" s="1"/>
  <c r="B424" i="1" s="1"/>
  <c r="D429" i="1"/>
  <c r="L429" i="1" s="1"/>
  <c r="T429" i="1" s="1"/>
  <c r="I432" i="1"/>
  <c r="J431" i="1"/>
  <c r="K431" i="1" s="1"/>
  <c r="W431" i="1" s="1"/>
  <c r="G428" i="1"/>
  <c r="Y430" i="1"/>
  <c r="F431" i="1" l="1"/>
  <c r="U1565" i="1"/>
  <c r="E431" i="1"/>
  <c r="AC1566" i="1"/>
  <c r="H1566" i="1"/>
  <c r="R1565" i="1"/>
  <c r="S1565" i="1" s="1"/>
  <c r="AB1566" i="1"/>
  <c r="AA1565" i="1"/>
  <c r="A1567" i="1"/>
  <c r="Q1566" i="1"/>
  <c r="N426" i="1"/>
  <c r="O425" i="1"/>
  <c r="P425" i="1" s="1"/>
  <c r="Z425" i="1" s="1"/>
  <c r="B425" i="1" s="1"/>
  <c r="D430" i="1"/>
  <c r="L430" i="1" s="1"/>
  <c r="T430" i="1" s="1"/>
  <c r="G429" i="1"/>
  <c r="Y431" i="1"/>
  <c r="I433" i="1"/>
  <c r="J432" i="1"/>
  <c r="K432" i="1" s="1"/>
  <c r="W432" i="1" s="1"/>
  <c r="F432" i="1" l="1"/>
  <c r="U1566" i="1"/>
  <c r="E432" i="1"/>
  <c r="AB1567" i="1"/>
  <c r="R1566" i="1"/>
  <c r="S1566" i="1" s="1"/>
  <c r="H1567" i="1"/>
  <c r="AA1566" i="1"/>
  <c r="AC1567" i="1"/>
  <c r="A1568" i="1"/>
  <c r="Q1567" i="1"/>
  <c r="N427" i="1"/>
  <c r="O426" i="1"/>
  <c r="P426" i="1" s="1"/>
  <c r="Z426" i="1" s="1"/>
  <c r="B426" i="1" s="1"/>
  <c r="D431" i="1"/>
  <c r="L431" i="1" s="1"/>
  <c r="T431" i="1" s="1"/>
  <c r="G430" i="1"/>
  <c r="J433" i="1"/>
  <c r="K433" i="1" s="1"/>
  <c r="W433" i="1" s="1"/>
  <c r="I434" i="1"/>
  <c r="Y432" i="1"/>
  <c r="F433" i="1" l="1"/>
  <c r="U1567" i="1"/>
  <c r="E433" i="1"/>
  <c r="AA1567" i="1"/>
  <c r="AC1568" i="1"/>
  <c r="AB1568" i="1"/>
  <c r="R1567" i="1"/>
  <c r="S1567" i="1" s="1"/>
  <c r="H1568" i="1"/>
  <c r="Q1568" i="1"/>
  <c r="A1569" i="1"/>
  <c r="N428" i="1"/>
  <c r="O427" i="1"/>
  <c r="P427" i="1" s="1"/>
  <c r="Z427" i="1" s="1"/>
  <c r="B427" i="1" s="1"/>
  <c r="D432" i="1"/>
  <c r="L432" i="1" s="1"/>
  <c r="T432" i="1" s="1"/>
  <c r="G431" i="1"/>
  <c r="J434" i="1"/>
  <c r="K434" i="1" s="1"/>
  <c r="W434" i="1" s="1"/>
  <c r="I435" i="1"/>
  <c r="Y433" i="1"/>
  <c r="F434" i="1" l="1"/>
  <c r="U1568" i="1"/>
  <c r="E434" i="1"/>
  <c r="Q1569" i="1"/>
  <c r="A1570" i="1"/>
  <c r="AC1569" i="1"/>
  <c r="AB1569" i="1"/>
  <c r="H1569" i="1"/>
  <c r="AA1568" i="1"/>
  <c r="R1568" i="1"/>
  <c r="S1568" i="1" s="1"/>
  <c r="N429" i="1"/>
  <c r="O428" i="1"/>
  <c r="P428" i="1" s="1"/>
  <c r="Z428" i="1" s="1"/>
  <c r="B428" i="1" s="1"/>
  <c r="D433" i="1"/>
  <c r="L433" i="1" s="1"/>
  <c r="G432" i="1"/>
  <c r="J435" i="1"/>
  <c r="K435" i="1" s="1"/>
  <c r="W435" i="1" s="1"/>
  <c r="I436" i="1"/>
  <c r="Y434" i="1"/>
  <c r="F435" i="1" l="1"/>
  <c r="T433" i="1"/>
  <c r="U1569" i="1"/>
  <c r="E435" i="1"/>
  <c r="A1571" i="1"/>
  <c r="Q1570" i="1"/>
  <c r="AC1570" i="1"/>
  <c r="AB1570" i="1"/>
  <c r="H1570" i="1"/>
  <c r="AA1569" i="1"/>
  <c r="R1569" i="1"/>
  <c r="S1569" i="1" s="1"/>
  <c r="N430" i="1"/>
  <c r="O429" i="1"/>
  <c r="P429" i="1" s="1"/>
  <c r="Z429" i="1" s="1"/>
  <c r="B429" i="1" s="1"/>
  <c r="D434" i="1"/>
  <c r="L434" i="1" s="1"/>
  <c r="T434" i="1" s="1"/>
  <c r="G433" i="1"/>
  <c r="I437" i="1"/>
  <c r="J436" i="1"/>
  <c r="K436" i="1" s="1"/>
  <c r="W436" i="1" s="1"/>
  <c r="Y435" i="1"/>
  <c r="F436" i="1" l="1"/>
  <c r="U1570" i="1"/>
  <c r="E436" i="1"/>
  <c r="AB1571" i="1"/>
  <c r="H1571" i="1"/>
  <c r="R1570" i="1"/>
  <c r="S1570" i="1" s="1"/>
  <c r="AC1571" i="1"/>
  <c r="AA1570" i="1"/>
  <c r="A1572" i="1"/>
  <c r="Q1571" i="1"/>
  <c r="N431" i="1"/>
  <c r="O430" i="1"/>
  <c r="P430" i="1" s="1"/>
  <c r="Z430" i="1" s="1"/>
  <c r="B430" i="1" s="1"/>
  <c r="AA433" i="1"/>
  <c r="D435" i="1"/>
  <c r="L435" i="1" s="1"/>
  <c r="T435" i="1" s="1"/>
  <c r="G434" i="1"/>
  <c r="Y436" i="1"/>
  <c r="J437" i="1"/>
  <c r="K437" i="1" s="1"/>
  <c r="W437" i="1" s="1"/>
  <c r="I438" i="1"/>
  <c r="F437" i="1" l="1"/>
  <c r="U1571" i="1"/>
  <c r="E437" i="1"/>
  <c r="AA1571" i="1"/>
  <c r="AC1572" i="1"/>
  <c r="H1572" i="1"/>
  <c r="R1571" i="1"/>
  <c r="S1571" i="1" s="1"/>
  <c r="AB1572" i="1"/>
  <c r="Q1572" i="1"/>
  <c r="A1573" i="1"/>
  <c r="N432" i="1"/>
  <c r="O431" i="1"/>
  <c r="P431" i="1" s="1"/>
  <c r="Z431" i="1" s="1"/>
  <c r="B431" i="1" s="1"/>
  <c r="AA434" i="1"/>
  <c r="D436" i="1"/>
  <c r="G435" i="1"/>
  <c r="Y437" i="1"/>
  <c r="J438" i="1"/>
  <c r="K438" i="1" s="1"/>
  <c r="F438" i="1" s="1"/>
  <c r="I439" i="1"/>
  <c r="U1572" i="1" l="1"/>
  <c r="W438" i="1"/>
  <c r="Y438" i="1" s="1"/>
  <c r="E438" i="1"/>
  <c r="A1574" i="1"/>
  <c r="Q1573" i="1"/>
  <c r="AA1572" i="1"/>
  <c r="AC1573" i="1"/>
  <c r="AB1573" i="1"/>
  <c r="H1573" i="1"/>
  <c r="R1572" i="1"/>
  <c r="S1572" i="1" s="1"/>
  <c r="N433" i="1"/>
  <c r="O432" i="1"/>
  <c r="P432" i="1" s="1"/>
  <c r="Z432" i="1" s="1"/>
  <c r="B432" i="1" s="1"/>
  <c r="L436" i="1"/>
  <c r="T436" i="1" s="1"/>
  <c r="D437" i="1"/>
  <c r="L437" i="1" s="1"/>
  <c r="T437" i="1" s="1"/>
  <c r="G436" i="1"/>
  <c r="J439" i="1"/>
  <c r="K439" i="1" s="1"/>
  <c r="F439" i="1" s="1"/>
  <c r="I440" i="1"/>
  <c r="U1573" i="1" l="1"/>
  <c r="W439" i="1"/>
  <c r="Y439" i="1" s="1"/>
  <c r="E439" i="1"/>
  <c r="AC1574" i="1"/>
  <c r="AB1574" i="1"/>
  <c r="H1574" i="1"/>
  <c r="R1573" i="1"/>
  <c r="S1573" i="1" s="1"/>
  <c r="AA1573" i="1"/>
  <c r="A1575" i="1"/>
  <c r="Q1574" i="1"/>
  <c r="N434" i="1"/>
  <c r="O433" i="1"/>
  <c r="P433" i="1" s="1"/>
  <c r="D438" i="1"/>
  <c r="G437" i="1"/>
  <c r="J440" i="1"/>
  <c r="K440" i="1" s="1"/>
  <c r="F440" i="1" s="1"/>
  <c r="I441" i="1"/>
  <c r="W440" i="1" l="1"/>
  <c r="Y440" i="1" s="1"/>
  <c r="U1574" i="1"/>
  <c r="E440" i="1"/>
  <c r="AB1575" i="1"/>
  <c r="H1575" i="1"/>
  <c r="AA1574" i="1"/>
  <c r="R1574" i="1"/>
  <c r="S1574" i="1" s="1"/>
  <c r="AC1575" i="1"/>
  <c r="A1576" i="1"/>
  <c r="Q1575" i="1"/>
  <c r="Z433" i="1"/>
  <c r="B433" i="1" s="1"/>
  <c r="O434" i="1"/>
  <c r="P434" i="1" s="1"/>
  <c r="N435" i="1"/>
  <c r="D439" i="1"/>
  <c r="L439" i="1" s="1"/>
  <c r="T439" i="1" s="1"/>
  <c r="L438" i="1"/>
  <c r="T438" i="1" s="1"/>
  <c r="G438" i="1"/>
  <c r="J441" i="1"/>
  <c r="K441" i="1" s="1"/>
  <c r="W441" i="1" s="1"/>
  <c r="I442" i="1"/>
  <c r="F441" i="1" l="1"/>
  <c r="U1575" i="1"/>
  <c r="E441" i="1"/>
  <c r="AA1575" i="1"/>
  <c r="AC1576" i="1"/>
  <c r="AB1576" i="1"/>
  <c r="H1576" i="1"/>
  <c r="R1575" i="1"/>
  <c r="S1575" i="1" s="1"/>
  <c r="Q1576" i="1"/>
  <c r="A1577" i="1"/>
  <c r="N436" i="1"/>
  <c r="O435" i="1"/>
  <c r="P435" i="1" s="1"/>
  <c r="Z435" i="1" s="1"/>
  <c r="B435" i="1" s="1"/>
  <c r="Z434" i="1"/>
  <c r="B434" i="1" s="1"/>
  <c r="D440" i="1"/>
  <c r="G439" i="1"/>
  <c r="J442" i="1"/>
  <c r="K442" i="1" s="1"/>
  <c r="W442" i="1" s="1"/>
  <c r="I443" i="1"/>
  <c r="Y441" i="1"/>
  <c r="F442" i="1" l="1"/>
  <c r="U1576" i="1"/>
  <c r="E442" i="1"/>
  <c r="A1578" i="1"/>
  <c r="Q1577" i="1"/>
  <c r="AA1576" i="1"/>
  <c r="AC1577" i="1"/>
  <c r="H1577" i="1"/>
  <c r="R1576" i="1"/>
  <c r="S1576" i="1" s="1"/>
  <c r="AB1577" i="1"/>
  <c r="N437" i="1"/>
  <c r="O436" i="1"/>
  <c r="P436" i="1" s="1"/>
  <c r="Z436" i="1" s="1"/>
  <c r="B436" i="1" s="1"/>
  <c r="D441" i="1"/>
  <c r="L441" i="1" s="1"/>
  <c r="T441" i="1" s="1"/>
  <c r="L440" i="1"/>
  <c r="T440" i="1" s="1"/>
  <c r="G440" i="1"/>
  <c r="J443" i="1"/>
  <c r="K443" i="1" s="1"/>
  <c r="W443" i="1" s="1"/>
  <c r="I444" i="1"/>
  <c r="Y442" i="1"/>
  <c r="F443" i="1" l="1"/>
  <c r="U1577" i="1"/>
  <c r="E443" i="1"/>
  <c r="AC1578" i="1"/>
  <c r="AB1578" i="1"/>
  <c r="H1578" i="1"/>
  <c r="R1577" i="1"/>
  <c r="S1577" i="1" s="1"/>
  <c r="AA1577" i="1"/>
  <c r="A1579" i="1"/>
  <c r="Q1578" i="1"/>
  <c r="O437" i="1"/>
  <c r="P437" i="1" s="1"/>
  <c r="N438" i="1"/>
  <c r="G441" i="1"/>
  <c r="D442" i="1"/>
  <c r="G442" i="1" s="1"/>
  <c r="Y443" i="1"/>
  <c r="I445" i="1"/>
  <c r="J444" i="1"/>
  <c r="K444" i="1" s="1"/>
  <c r="W444" i="1" s="1"/>
  <c r="F444" i="1" l="1"/>
  <c r="S437" i="1"/>
  <c r="U1578" i="1"/>
  <c r="E444" i="1"/>
  <c r="H1579" i="1"/>
  <c r="AA1578" i="1"/>
  <c r="R1578" i="1"/>
  <c r="S1578" i="1" s="1"/>
  <c r="AC1579" i="1"/>
  <c r="AB1579" i="1"/>
  <c r="Q1579" i="1"/>
  <c r="A1580" i="1"/>
  <c r="O438" i="1"/>
  <c r="N439" i="1"/>
  <c r="Z437" i="1"/>
  <c r="L442" i="1"/>
  <c r="T442" i="1" s="1"/>
  <c r="D443" i="1"/>
  <c r="L443" i="1" s="1"/>
  <c r="T443" i="1" s="1"/>
  <c r="Y444" i="1"/>
  <c r="I446" i="1"/>
  <c r="J445" i="1"/>
  <c r="K445" i="1" s="1"/>
  <c r="W445" i="1" s="1"/>
  <c r="F445" i="1" l="1"/>
  <c r="AA437" i="1"/>
  <c r="U437" i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U1579" i="1"/>
  <c r="E445" i="1"/>
  <c r="A1581" i="1"/>
  <c r="Q1580" i="1"/>
  <c r="R1579" i="1"/>
  <c r="S1579" i="1" s="1"/>
  <c r="AA1579" i="1"/>
  <c r="AC1580" i="1"/>
  <c r="H1580" i="1"/>
  <c r="AB1580" i="1"/>
  <c r="B437" i="1"/>
  <c r="N440" i="1"/>
  <c r="O439" i="1"/>
  <c r="Y445" i="1"/>
  <c r="AA442" i="1"/>
  <c r="D444" i="1"/>
  <c r="L444" i="1" s="1"/>
  <c r="T444" i="1" s="1"/>
  <c r="G443" i="1"/>
  <c r="J446" i="1"/>
  <c r="K446" i="1" s="1"/>
  <c r="W446" i="1" s="1"/>
  <c r="I447" i="1"/>
  <c r="F446" i="1" l="1"/>
  <c r="P439" i="1"/>
  <c r="Z439" i="1" s="1"/>
  <c r="AA439" i="1" s="1"/>
  <c r="P438" i="1"/>
  <c r="Z438" i="1" s="1"/>
  <c r="B438" i="1" s="1"/>
  <c r="U1580" i="1"/>
  <c r="E446" i="1"/>
  <c r="AB1581" i="1"/>
  <c r="H1581" i="1"/>
  <c r="R1580" i="1"/>
  <c r="S1580" i="1" s="1"/>
  <c r="AC1581" i="1"/>
  <c r="AA1580" i="1"/>
  <c r="Q1581" i="1"/>
  <c r="A1582" i="1"/>
  <c r="AA438" i="1"/>
  <c r="N441" i="1"/>
  <c r="O440" i="1"/>
  <c r="P440" i="1" s="1"/>
  <c r="Z440" i="1" s="1"/>
  <c r="B440" i="1" s="1"/>
  <c r="D445" i="1"/>
  <c r="L445" i="1" s="1"/>
  <c r="T445" i="1" s="1"/>
  <c r="G444" i="1"/>
  <c r="I448" i="1"/>
  <c r="J447" i="1"/>
  <c r="K447" i="1" s="1"/>
  <c r="W447" i="1" s="1"/>
  <c r="Y446" i="1"/>
  <c r="S620" i="1"/>
  <c r="F447" i="1" l="1"/>
  <c r="B439" i="1"/>
  <c r="U1581" i="1"/>
  <c r="E447" i="1"/>
  <c r="A1583" i="1"/>
  <c r="Q1582" i="1"/>
  <c r="AC1582" i="1"/>
  <c r="R1581" i="1"/>
  <c r="S1581" i="1" s="1"/>
  <c r="AA1581" i="1"/>
  <c r="AB1582" i="1"/>
  <c r="H1582" i="1"/>
  <c r="N442" i="1"/>
  <c r="O441" i="1"/>
  <c r="P441" i="1" s="1"/>
  <c r="Z441" i="1" s="1"/>
  <c r="B441" i="1" s="1"/>
  <c r="G445" i="1"/>
  <c r="D446" i="1"/>
  <c r="Y447" i="1"/>
  <c r="I449" i="1"/>
  <c r="J448" i="1"/>
  <c r="K448" i="1" s="1"/>
  <c r="W448" i="1" s="1"/>
  <c r="F448" i="1" l="1"/>
  <c r="U1582" i="1"/>
  <c r="E448" i="1"/>
  <c r="H1583" i="1"/>
  <c r="R1582" i="1"/>
  <c r="S1582" i="1" s="1"/>
  <c r="AA1582" i="1"/>
  <c r="AC1583" i="1"/>
  <c r="AB1583" i="1"/>
  <c r="Q1583" i="1"/>
  <c r="A1584" i="1"/>
  <c r="D447" i="1"/>
  <c r="L447" i="1" s="1"/>
  <c r="T447" i="1" s="1"/>
  <c r="O442" i="1"/>
  <c r="P442" i="1" s="1"/>
  <c r="N443" i="1"/>
  <c r="L446" i="1"/>
  <c r="T446" i="1" s="1"/>
  <c r="G446" i="1"/>
  <c r="I450" i="1"/>
  <c r="J449" i="1"/>
  <c r="K449" i="1" s="1"/>
  <c r="W449" i="1" s="1"/>
  <c r="Y448" i="1"/>
  <c r="S444" i="1"/>
  <c r="F449" i="1" l="1"/>
  <c r="U1583" i="1"/>
  <c r="G447" i="1"/>
  <c r="E449" i="1"/>
  <c r="A1585" i="1"/>
  <c r="Q1584" i="1"/>
  <c r="AA1583" i="1"/>
  <c r="AB1584" i="1"/>
  <c r="R1583" i="1"/>
  <c r="S1583" i="1" s="1"/>
  <c r="AC1584" i="1"/>
  <c r="H1584" i="1"/>
  <c r="N444" i="1"/>
  <c r="O443" i="1"/>
  <c r="P443" i="1" s="1"/>
  <c r="Z443" i="1" s="1"/>
  <c r="B443" i="1" s="1"/>
  <c r="Z442" i="1"/>
  <c r="B442" i="1" s="1"/>
  <c r="D448" i="1"/>
  <c r="AA444" i="1"/>
  <c r="J450" i="1"/>
  <c r="K450" i="1" s="1"/>
  <c r="W450" i="1" s="1"/>
  <c r="I451" i="1"/>
  <c r="Y449" i="1"/>
  <c r="F450" i="1" l="1"/>
  <c r="U1584" i="1"/>
  <c r="E450" i="1"/>
  <c r="AC1585" i="1"/>
  <c r="H1585" i="1"/>
  <c r="AA1584" i="1"/>
  <c r="AB1585" i="1"/>
  <c r="R1584" i="1"/>
  <c r="S1584" i="1" s="1"/>
  <c r="Q1585" i="1"/>
  <c r="A1586" i="1"/>
  <c r="O444" i="1"/>
  <c r="P444" i="1" s="1"/>
  <c r="N445" i="1"/>
  <c r="D449" i="1"/>
  <c r="L449" i="1" s="1"/>
  <c r="T449" i="1" s="1"/>
  <c r="L448" i="1"/>
  <c r="T448" i="1" s="1"/>
  <c r="G448" i="1"/>
  <c r="I452" i="1"/>
  <c r="J451" i="1"/>
  <c r="K451" i="1" s="1"/>
  <c r="W451" i="1" s="1"/>
  <c r="Y450" i="1"/>
  <c r="F451" i="1" l="1"/>
  <c r="U1585" i="1"/>
  <c r="E451" i="1"/>
  <c r="A1587" i="1"/>
  <c r="Q1586" i="1"/>
  <c r="AB1586" i="1"/>
  <c r="H1586" i="1"/>
  <c r="AA1585" i="1"/>
  <c r="AC1586" i="1"/>
  <c r="R1585" i="1"/>
  <c r="S1585" i="1" s="1"/>
  <c r="G449" i="1"/>
  <c r="N446" i="1"/>
  <c r="O445" i="1"/>
  <c r="P445" i="1" s="1"/>
  <c r="Z445" i="1" s="1"/>
  <c r="B445" i="1" s="1"/>
  <c r="Z444" i="1"/>
  <c r="B444" i="1" s="1"/>
  <c r="D450" i="1"/>
  <c r="L450" i="1" s="1"/>
  <c r="T450" i="1" s="1"/>
  <c r="Y451" i="1"/>
  <c r="I453" i="1"/>
  <c r="J452" i="1"/>
  <c r="K452" i="1" s="1"/>
  <c r="W452" i="1" s="1"/>
  <c r="S625" i="1"/>
  <c r="F452" i="1" l="1"/>
  <c r="U1586" i="1"/>
  <c r="E452" i="1"/>
  <c r="AB1587" i="1"/>
  <c r="H1587" i="1"/>
  <c r="R1586" i="1"/>
  <c r="S1586" i="1" s="1"/>
  <c r="AC1587" i="1"/>
  <c r="AA1586" i="1"/>
  <c r="A1588" i="1"/>
  <c r="Q1587" i="1"/>
  <c r="O446" i="1"/>
  <c r="P446" i="1" s="1"/>
  <c r="Z446" i="1" s="1"/>
  <c r="B446" i="1" s="1"/>
  <c r="N447" i="1"/>
  <c r="D451" i="1"/>
  <c r="L451" i="1" s="1"/>
  <c r="T451" i="1" s="1"/>
  <c r="G450" i="1"/>
  <c r="Y452" i="1"/>
  <c r="J453" i="1"/>
  <c r="K453" i="1" s="1"/>
  <c r="W453" i="1" s="1"/>
  <c r="I454" i="1"/>
  <c r="F453" i="1" l="1"/>
  <c r="U1587" i="1"/>
  <c r="E453" i="1"/>
  <c r="AA1587" i="1"/>
  <c r="AC1588" i="1"/>
  <c r="AB1588" i="1"/>
  <c r="H1588" i="1"/>
  <c r="R1587" i="1"/>
  <c r="S1587" i="1" s="1"/>
  <c r="Q1588" i="1"/>
  <c r="A1589" i="1"/>
  <c r="N448" i="1"/>
  <c r="O447" i="1"/>
  <c r="P447" i="1" s="1"/>
  <c r="Z447" i="1" s="1"/>
  <c r="B447" i="1" s="1"/>
  <c r="G451" i="1"/>
  <c r="D452" i="1"/>
  <c r="I455" i="1"/>
  <c r="J454" i="1"/>
  <c r="K454" i="1" s="1"/>
  <c r="W454" i="1" s="1"/>
  <c r="Y453" i="1"/>
  <c r="F454" i="1" l="1"/>
  <c r="U1588" i="1"/>
  <c r="E454" i="1"/>
  <c r="AB1589" i="1"/>
  <c r="H1589" i="1"/>
  <c r="R1588" i="1"/>
  <c r="S1588" i="1" s="1"/>
  <c r="AC1589" i="1"/>
  <c r="AA1588" i="1"/>
  <c r="Q1589" i="1"/>
  <c r="A1590" i="1"/>
  <c r="N449" i="1"/>
  <c r="O448" i="1"/>
  <c r="P448" i="1" s="1"/>
  <c r="Z448" i="1" s="1"/>
  <c r="B448" i="1" s="1"/>
  <c r="D453" i="1"/>
  <c r="L453" i="1" s="1"/>
  <c r="T453" i="1" s="1"/>
  <c r="L452" i="1"/>
  <c r="T452" i="1" s="1"/>
  <c r="G452" i="1"/>
  <c r="Y454" i="1"/>
  <c r="J455" i="1"/>
  <c r="K455" i="1" s="1"/>
  <c r="W455" i="1" s="1"/>
  <c r="I456" i="1"/>
  <c r="F455" i="1" l="1"/>
  <c r="U1589" i="1"/>
  <c r="E455" i="1"/>
  <c r="Q1590" i="1"/>
  <c r="A1591" i="1"/>
  <c r="AC1590" i="1"/>
  <c r="AB1590" i="1"/>
  <c r="H1590" i="1"/>
  <c r="R1589" i="1"/>
  <c r="S1589" i="1" s="1"/>
  <c r="AA1589" i="1"/>
  <c r="N450" i="1"/>
  <c r="O449" i="1"/>
  <c r="P449" i="1" s="1"/>
  <c r="Z449" i="1" s="1"/>
  <c r="B449" i="1" s="1"/>
  <c r="G453" i="1"/>
  <c r="D454" i="1"/>
  <c r="L454" i="1" s="1"/>
  <c r="T454" i="1" s="1"/>
  <c r="Y455" i="1"/>
  <c r="J456" i="1"/>
  <c r="K456" i="1" s="1"/>
  <c r="W456" i="1" s="1"/>
  <c r="I457" i="1"/>
  <c r="F456" i="1" l="1"/>
  <c r="U1590" i="1"/>
  <c r="E456" i="1"/>
  <c r="A1592" i="1"/>
  <c r="Q1591" i="1"/>
  <c r="AB1591" i="1"/>
  <c r="R1590" i="1"/>
  <c r="S1590" i="1" s="1"/>
  <c r="H1591" i="1"/>
  <c r="AA1590" i="1"/>
  <c r="AC1591" i="1"/>
  <c r="O450" i="1"/>
  <c r="P450" i="1" s="1"/>
  <c r="Z450" i="1" s="1"/>
  <c r="B450" i="1" s="1"/>
  <c r="N451" i="1"/>
  <c r="G454" i="1"/>
  <c r="D455" i="1"/>
  <c r="L455" i="1" s="1"/>
  <c r="T455" i="1" s="1"/>
  <c r="J457" i="1"/>
  <c r="K457" i="1" s="1"/>
  <c r="W457" i="1" s="1"/>
  <c r="I458" i="1"/>
  <c r="Y456" i="1"/>
  <c r="F457" i="1" l="1"/>
  <c r="U1591" i="1"/>
  <c r="E457" i="1"/>
  <c r="AA1591" i="1"/>
  <c r="AC1592" i="1"/>
  <c r="AB1592" i="1"/>
  <c r="H1592" i="1"/>
  <c r="R1591" i="1"/>
  <c r="S1591" i="1" s="1"/>
  <c r="Q1592" i="1"/>
  <c r="A1593" i="1"/>
  <c r="O451" i="1"/>
  <c r="P451" i="1" s="1"/>
  <c r="Z451" i="1" s="1"/>
  <c r="B451" i="1" s="1"/>
  <c r="N452" i="1"/>
  <c r="D456" i="1"/>
  <c r="G455" i="1"/>
  <c r="I459" i="1"/>
  <c r="J458" i="1"/>
  <c r="K458" i="1" s="1"/>
  <c r="W458" i="1" s="1"/>
  <c r="Y457" i="1"/>
  <c r="F458" i="1" l="1"/>
  <c r="U1592" i="1"/>
  <c r="E458" i="1"/>
  <c r="Q1593" i="1"/>
  <c r="A1594" i="1"/>
  <c r="AC1593" i="1"/>
  <c r="AB1593" i="1"/>
  <c r="R1592" i="1"/>
  <c r="S1592" i="1" s="1"/>
  <c r="AA1592" i="1"/>
  <c r="H1593" i="1"/>
  <c r="O452" i="1"/>
  <c r="P452" i="1" s="1"/>
  <c r="Z452" i="1" s="1"/>
  <c r="B452" i="1" s="1"/>
  <c r="N453" i="1"/>
  <c r="L456" i="1"/>
  <c r="T456" i="1" s="1"/>
  <c r="D457" i="1"/>
  <c r="G456" i="1"/>
  <c r="Y458" i="1"/>
  <c r="I460" i="1"/>
  <c r="J459" i="1"/>
  <c r="K459" i="1" s="1"/>
  <c r="W459" i="1" s="1"/>
  <c r="F459" i="1" l="1"/>
  <c r="U1593" i="1"/>
  <c r="E459" i="1"/>
  <c r="A1595" i="1"/>
  <c r="Q1594" i="1"/>
  <c r="AC1594" i="1"/>
  <c r="AB1594" i="1"/>
  <c r="H1594" i="1"/>
  <c r="R1593" i="1"/>
  <c r="S1593" i="1" s="1"/>
  <c r="AA1593" i="1"/>
  <c r="N454" i="1"/>
  <c r="O453" i="1"/>
  <c r="P453" i="1" s="1"/>
  <c r="Z453" i="1" s="1"/>
  <c r="B453" i="1" s="1"/>
  <c r="D458" i="1"/>
  <c r="L458" i="1" s="1"/>
  <c r="T458" i="1" s="1"/>
  <c r="L457" i="1"/>
  <c r="T457" i="1" s="1"/>
  <c r="Y459" i="1"/>
  <c r="G457" i="1"/>
  <c r="I461" i="1"/>
  <c r="J460" i="1"/>
  <c r="K460" i="1" s="1"/>
  <c r="W460" i="1" s="1"/>
  <c r="F460" i="1" l="1"/>
  <c r="E460" i="1"/>
  <c r="AB1595" i="1"/>
  <c r="H1595" i="1"/>
  <c r="R1594" i="1"/>
  <c r="AC1595" i="1"/>
  <c r="A1596" i="1"/>
  <c r="Q1595" i="1"/>
  <c r="N455" i="1"/>
  <c r="O454" i="1"/>
  <c r="P454" i="1" s="1"/>
  <c r="Z454" i="1" s="1"/>
  <c r="B454" i="1" s="1"/>
  <c r="G458" i="1"/>
  <c r="D459" i="1"/>
  <c r="L459" i="1" s="1"/>
  <c r="T459" i="1" s="1"/>
  <c r="I462" i="1"/>
  <c r="J461" i="1"/>
  <c r="K461" i="1" s="1"/>
  <c r="W461" i="1" s="1"/>
  <c r="Y460" i="1"/>
  <c r="F461" i="1" l="1"/>
  <c r="U1595" i="1"/>
  <c r="E461" i="1"/>
  <c r="R1595" i="1"/>
  <c r="AB1596" i="1"/>
  <c r="H1596" i="1"/>
  <c r="AC1596" i="1"/>
  <c r="A1597" i="1"/>
  <c r="Q1596" i="1"/>
  <c r="N456" i="1"/>
  <c r="O455" i="1"/>
  <c r="P455" i="1" s="1"/>
  <c r="Z455" i="1" s="1"/>
  <c r="B455" i="1" s="1"/>
  <c r="D460" i="1"/>
  <c r="L460" i="1" s="1"/>
  <c r="T460" i="1" s="1"/>
  <c r="G459" i="1"/>
  <c r="Y461" i="1"/>
  <c r="J462" i="1"/>
  <c r="K462" i="1" s="1"/>
  <c r="W462" i="1" s="1"/>
  <c r="I463" i="1"/>
  <c r="F462" i="1" l="1"/>
  <c r="U1596" i="1"/>
  <c r="E462" i="1"/>
  <c r="AC1597" i="1"/>
  <c r="AB1597" i="1"/>
  <c r="H1597" i="1"/>
  <c r="R1596" i="1"/>
  <c r="S1596" i="1" s="1"/>
  <c r="AA1596" i="1"/>
  <c r="A1598" i="1"/>
  <c r="Q1597" i="1"/>
  <c r="N457" i="1"/>
  <c r="O456" i="1"/>
  <c r="P456" i="1" s="1"/>
  <c r="Z456" i="1" s="1"/>
  <c r="B456" i="1" s="1"/>
  <c r="G460" i="1"/>
  <c r="D461" i="1"/>
  <c r="J463" i="1"/>
  <c r="K463" i="1" s="1"/>
  <c r="W463" i="1" s="1"/>
  <c r="I464" i="1"/>
  <c r="Y462" i="1"/>
  <c r="F463" i="1" l="1"/>
  <c r="U1597" i="1"/>
  <c r="E463" i="1"/>
  <c r="AC1598" i="1"/>
  <c r="AB1598" i="1"/>
  <c r="H1598" i="1"/>
  <c r="R1597" i="1"/>
  <c r="S1597" i="1" s="1"/>
  <c r="AA1597" i="1"/>
  <c r="Q1598" i="1"/>
  <c r="A1599" i="1"/>
  <c r="N458" i="1"/>
  <c r="O457" i="1"/>
  <c r="P457" i="1" s="1"/>
  <c r="Z457" i="1" s="1"/>
  <c r="B457" i="1" s="1"/>
  <c r="L461" i="1"/>
  <c r="T461" i="1" s="1"/>
  <c r="D462" i="1"/>
  <c r="G462" i="1" s="1"/>
  <c r="G461" i="1"/>
  <c r="I465" i="1"/>
  <c r="J464" i="1"/>
  <c r="K464" i="1" s="1"/>
  <c r="W464" i="1" s="1"/>
  <c r="Y463" i="1"/>
  <c r="F464" i="1" l="1"/>
  <c r="U1598" i="1"/>
  <c r="E464" i="1"/>
  <c r="A1600" i="1"/>
  <c r="Q1599" i="1"/>
  <c r="R1598" i="1"/>
  <c r="S1598" i="1" s="1"/>
  <c r="AC1599" i="1"/>
  <c r="H1599" i="1"/>
  <c r="AA1598" i="1"/>
  <c r="AB1599" i="1"/>
  <c r="N459" i="1"/>
  <c r="O458" i="1"/>
  <c r="P458" i="1" s="1"/>
  <c r="Z458" i="1" s="1"/>
  <c r="B458" i="1" s="1"/>
  <c r="L462" i="1"/>
  <c r="T462" i="1" s="1"/>
  <c r="D463" i="1"/>
  <c r="Y464" i="1"/>
  <c r="J465" i="1"/>
  <c r="K465" i="1" s="1"/>
  <c r="W465" i="1" s="1"/>
  <c r="I466" i="1"/>
  <c r="F465" i="1" l="1"/>
  <c r="U1599" i="1"/>
  <c r="E465" i="1"/>
  <c r="AA1599" i="1"/>
  <c r="AC1600" i="1"/>
  <c r="AB1600" i="1"/>
  <c r="H1600" i="1"/>
  <c r="R1599" i="1"/>
  <c r="S1599" i="1" s="1"/>
  <c r="Q1600" i="1"/>
  <c r="A1601" i="1"/>
  <c r="N460" i="1"/>
  <c r="O459" i="1"/>
  <c r="P459" i="1" s="1"/>
  <c r="Z459" i="1" s="1"/>
  <c r="B459" i="1" s="1"/>
  <c r="D464" i="1"/>
  <c r="L464" i="1" s="1"/>
  <c r="T464" i="1" s="1"/>
  <c r="L463" i="1"/>
  <c r="T463" i="1" s="1"/>
  <c r="I467" i="1"/>
  <c r="J466" i="1"/>
  <c r="K466" i="1" s="1"/>
  <c r="W466" i="1" s="1"/>
  <c r="G463" i="1"/>
  <c r="Y465" i="1"/>
  <c r="F466" i="1" l="1"/>
  <c r="U1600" i="1"/>
  <c r="E466" i="1"/>
  <c r="Q1601" i="1"/>
  <c r="A1602" i="1"/>
  <c r="AB1601" i="1"/>
  <c r="H1601" i="1"/>
  <c r="AA1600" i="1"/>
  <c r="AC1601" i="1"/>
  <c r="R1600" i="1"/>
  <c r="S1600" i="1" s="1"/>
  <c r="N461" i="1"/>
  <c r="O460" i="1"/>
  <c r="P460" i="1" s="1"/>
  <c r="Z460" i="1" s="1"/>
  <c r="B460" i="1" s="1"/>
  <c r="D465" i="1"/>
  <c r="L465" i="1" s="1"/>
  <c r="T465" i="1" s="1"/>
  <c r="J467" i="1"/>
  <c r="K467" i="1" s="1"/>
  <c r="W467" i="1" s="1"/>
  <c r="I468" i="1"/>
  <c r="G464" i="1"/>
  <c r="Y466" i="1"/>
  <c r="F467" i="1" l="1"/>
  <c r="U1601" i="1"/>
  <c r="E467" i="1"/>
  <c r="Q1602" i="1"/>
  <c r="A1603" i="1"/>
  <c r="AC1602" i="1"/>
  <c r="H1602" i="1"/>
  <c r="R1601" i="1"/>
  <c r="S1601" i="1" s="1"/>
  <c r="AB1602" i="1"/>
  <c r="AA1601" i="1"/>
  <c r="N462" i="1"/>
  <c r="O461" i="1"/>
  <c r="P461" i="1" s="1"/>
  <c r="Z461" i="1" s="1"/>
  <c r="B461" i="1" s="1"/>
  <c r="G465" i="1"/>
  <c r="AA464" i="1"/>
  <c r="D466" i="1"/>
  <c r="J468" i="1"/>
  <c r="K468" i="1" s="1"/>
  <c r="W468" i="1" s="1"/>
  <c r="I469" i="1"/>
  <c r="Y467" i="1"/>
  <c r="F468" i="1" l="1"/>
  <c r="U1602" i="1"/>
  <c r="E468" i="1"/>
  <c r="A1604" i="1"/>
  <c r="Q1603" i="1"/>
  <c r="R1602" i="1"/>
  <c r="S1602" i="1" s="1"/>
  <c r="H1603" i="1"/>
  <c r="AA1602" i="1"/>
  <c r="AB1603" i="1"/>
  <c r="AC1603" i="1"/>
  <c r="N463" i="1"/>
  <c r="O462" i="1"/>
  <c r="P462" i="1" s="1"/>
  <c r="Z462" i="1" s="1"/>
  <c r="B462" i="1" s="1"/>
  <c r="L466" i="1"/>
  <c r="T466" i="1" s="1"/>
  <c r="G466" i="1"/>
  <c r="D467" i="1"/>
  <c r="L467" i="1" s="1"/>
  <c r="T467" i="1" s="1"/>
  <c r="J469" i="1"/>
  <c r="K469" i="1" s="1"/>
  <c r="W469" i="1" s="1"/>
  <c r="I470" i="1"/>
  <c r="Y468" i="1"/>
  <c r="F469" i="1" l="1"/>
  <c r="U1603" i="1"/>
  <c r="E469" i="1"/>
  <c r="AA1603" i="1"/>
  <c r="AC1604" i="1"/>
  <c r="AB1604" i="1"/>
  <c r="H1604" i="1"/>
  <c r="R1603" i="1"/>
  <c r="S1603" i="1" s="1"/>
  <c r="Q1604" i="1"/>
  <c r="A1605" i="1"/>
  <c r="N464" i="1"/>
  <c r="O463" i="1"/>
  <c r="P463" i="1" s="1"/>
  <c r="Z463" i="1" s="1"/>
  <c r="B463" i="1" s="1"/>
  <c r="D468" i="1"/>
  <c r="L468" i="1" s="1"/>
  <c r="T468" i="1" s="1"/>
  <c r="G467" i="1"/>
  <c r="J470" i="1"/>
  <c r="K470" i="1" s="1"/>
  <c r="W470" i="1" s="1"/>
  <c r="Y470" i="1" s="1"/>
  <c r="I471" i="1"/>
  <c r="Y469" i="1"/>
  <c r="F470" i="1" l="1"/>
  <c r="U1604" i="1"/>
  <c r="E470" i="1"/>
  <c r="Q1605" i="1"/>
  <c r="A1606" i="1"/>
  <c r="AC1605" i="1"/>
  <c r="AB1605" i="1"/>
  <c r="R1604" i="1"/>
  <c r="S1604" i="1" s="1"/>
  <c r="AA1604" i="1"/>
  <c r="H1605" i="1"/>
  <c r="O464" i="1"/>
  <c r="P464" i="1" s="1"/>
  <c r="N465" i="1"/>
  <c r="G468" i="1"/>
  <c r="D469" i="1"/>
  <c r="L469" i="1" s="1"/>
  <c r="T469" i="1" s="1"/>
  <c r="I472" i="1"/>
  <c r="J471" i="1"/>
  <c r="K471" i="1" s="1"/>
  <c r="F471" i="1" s="1"/>
  <c r="U1605" i="1" l="1"/>
  <c r="W471" i="1"/>
  <c r="Y471" i="1" s="1"/>
  <c r="E471" i="1"/>
  <c r="Q1606" i="1"/>
  <c r="A1607" i="1"/>
  <c r="R1605" i="1"/>
  <c r="S1605" i="1" s="1"/>
  <c r="AC1606" i="1"/>
  <c r="H1606" i="1"/>
  <c r="AA1605" i="1"/>
  <c r="AB1606" i="1"/>
  <c r="N466" i="1"/>
  <c r="O465" i="1"/>
  <c r="P465" i="1" s="1"/>
  <c r="Z465" i="1" s="1"/>
  <c r="B465" i="1" s="1"/>
  <c r="Z464" i="1"/>
  <c r="B464" i="1" s="1"/>
  <c r="G469" i="1"/>
  <c r="D470" i="1"/>
  <c r="I473" i="1"/>
  <c r="J472" i="1"/>
  <c r="K472" i="1" s="1"/>
  <c r="W472" i="1" l="1"/>
  <c r="Y472" i="1" s="1"/>
  <c r="F472" i="1"/>
  <c r="U1606" i="1"/>
  <c r="E472" i="1"/>
  <c r="A1608" i="1"/>
  <c r="Q1607" i="1"/>
  <c r="AB1607" i="1"/>
  <c r="H1607" i="1"/>
  <c r="R1606" i="1"/>
  <c r="S1606" i="1" s="1"/>
  <c r="AA1606" i="1"/>
  <c r="AC1607" i="1"/>
  <c r="N467" i="1"/>
  <c r="O466" i="1"/>
  <c r="P466" i="1" s="1"/>
  <c r="Z466" i="1" s="1"/>
  <c r="B466" i="1" s="1"/>
  <c r="D471" i="1"/>
  <c r="L471" i="1" s="1"/>
  <c r="T471" i="1" s="1"/>
  <c r="G470" i="1"/>
  <c r="L470" i="1"/>
  <c r="T470" i="1" s="1"/>
  <c r="J473" i="1"/>
  <c r="K473" i="1" s="1"/>
  <c r="W473" i="1" s="1"/>
  <c r="I474" i="1"/>
  <c r="F473" i="1" l="1"/>
  <c r="U1607" i="1"/>
  <c r="E473" i="1"/>
  <c r="AA1607" i="1"/>
  <c r="AC1608" i="1"/>
  <c r="AB1608" i="1"/>
  <c r="H1608" i="1"/>
  <c r="R1607" i="1"/>
  <c r="S1607" i="1" s="1"/>
  <c r="Q1608" i="1"/>
  <c r="A1609" i="1"/>
  <c r="O467" i="1"/>
  <c r="P467" i="1" s="1"/>
  <c r="N468" i="1"/>
  <c r="D472" i="1"/>
  <c r="L472" i="1" s="1"/>
  <c r="T472" i="1" s="1"/>
  <c r="G471" i="1"/>
  <c r="J474" i="1"/>
  <c r="K474" i="1" s="1"/>
  <c r="W474" i="1" s="1"/>
  <c r="I475" i="1"/>
  <c r="Y473" i="1"/>
  <c r="F474" i="1" l="1"/>
  <c r="U1608" i="1"/>
  <c r="E474" i="1"/>
  <c r="A1610" i="1"/>
  <c r="Q1609" i="1"/>
  <c r="AC1609" i="1"/>
  <c r="AB1609" i="1"/>
  <c r="H1609" i="1"/>
  <c r="R1608" i="1"/>
  <c r="S1608" i="1" s="1"/>
  <c r="AA1608" i="1"/>
  <c r="N469" i="1"/>
  <c r="O468" i="1"/>
  <c r="P468" i="1" s="1"/>
  <c r="S468" i="1" s="1"/>
  <c r="Z467" i="1"/>
  <c r="AA467" i="1" s="1"/>
  <c r="D473" i="1"/>
  <c r="L473" i="1" s="1"/>
  <c r="T473" i="1" s="1"/>
  <c r="G472" i="1"/>
  <c r="Y474" i="1"/>
  <c r="I476" i="1"/>
  <c r="J475" i="1"/>
  <c r="K475" i="1" s="1"/>
  <c r="W475" i="1" s="1"/>
  <c r="S648" i="1"/>
  <c r="F475" i="1" l="1"/>
  <c r="U1609" i="1"/>
  <c r="E475" i="1"/>
  <c r="AB1610" i="1"/>
  <c r="H1610" i="1"/>
  <c r="AA1609" i="1"/>
  <c r="AC1610" i="1"/>
  <c r="R1609" i="1"/>
  <c r="S1609" i="1" s="1"/>
  <c r="A1611" i="1"/>
  <c r="Q1610" i="1"/>
  <c r="B467" i="1"/>
  <c r="Z468" i="1"/>
  <c r="AA468" i="1" s="1"/>
  <c r="N470" i="1"/>
  <c r="O469" i="1"/>
  <c r="P469" i="1" s="1"/>
  <c r="Z469" i="1" s="1"/>
  <c r="B469" i="1" s="1"/>
  <c r="D474" i="1"/>
  <c r="L474" i="1" s="1"/>
  <c r="T474" i="1" s="1"/>
  <c r="Y475" i="1"/>
  <c r="AA472" i="1"/>
  <c r="G473" i="1"/>
  <c r="J476" i="1"/>
  <c r="K476" i="1" s="1"/>
  <c r="W476" i="1" s="1"/>
  <c r="I477" i="1"/>
  <c r="S649" i="1"/>
  <c r="F476" i="1" l="1"/>
  <c r="U1610" i="1"/>
  <c r="E476" i="1"/>
  <c r="AB1611" i="1"/>
  <c r="R1610" i="1"/>
  <c r="S1610" i="1" s="1"/>
  <c r="AA1610" i="1"/>
  <c r="AC1611" i="1"/>
  <c r="H1611" i="1"/>
  <c r="A1612" i="1"/>
  <c r="Q1611" i="1"/>
  <c r="O470" i="1"/>
  <c r="P470" i="1" s="1"/>
  <c r="N471" i="1"/>
  <c r="B468" i="1"/>
  <c r="G474" i="1"/>
  <c r="D475" i="1"/>
  <c r="L475" i="1" s="1"/>
  <c r="T475" i="1" s="1"/>
  <c r="I478" i="1"/>
  <c r="J477" i="1"/>
  <c r="K477" i="1" s="1"/>
  <c r="W477" i="1" s="1"/>
  <c r="Y476" i="1"/>
  <c r="AA649" i="1"/>
  <c r="F477" i="1" l="1"/>
  <c r="S470" i="1"/>
  <c r="U1611" i="1"/>
  <c r="E477" i="1"/>
  <c r="AA1611" i="1"/>
  <c r="AC1612" i="1"/>
  <c r="AB1612" i="1"/>
  <c r="H1612" i="1"/>
  <c r="R1611" i="1"/>
  <c r="S1611" i="1" s="1"/>
  <c r="Q1612" i="1"/>
  <c r="A1613" i="1"/>
  <c r="N472" i="1"/>
  <c r="O471" i="1"/>
  <c r="Z470" i="1"/>
  <c r="D476" i="1"/>
  <c r="L476" i="1" s="1"/>
  <c r="T476" i="1" s="1"/>
  <c r="G475" i="1"/>
  <c r="I479" i="1"/>
  <c r="J478" i="1"/>
  <c r="K478" i="1" s="1"/>
  <c r="W478" i="1" s="1"/>
  <c r="S474" i="1"/>
  <c r="Y477" i="1"/>
  <c r="F478" i="1" l="1"/>
  <c r="B470" i="1"/>
  <c r="U470" i="1"/>
  <c r="C471" i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U1612" i="1"/>
  <c r="E478" i="1"/>
  <c r="A1614" i="1"/>
  <c r="Q1613" i="1"/>
  <c r="AC1613" i="1"/>
  <c r="AB1613" i="1"/>
  <c r="H1613" i="1"/>
  <c r="AA1612" i="1"/>
  <c r="R1612" i="1"/>
  <c r="S1612" i="1" s="1"/>
  <c r="AA470" i="1"/>
  <c r="O472" i="1"/>
  <c r="N473" i="1"/>
  <c r="D477" i="1"/>
  <c r="L477" i="1" s="1"/>
  <c r="T477" i="1" s="1"/>
  <c r="AA474" i="1"/>
  <c r="G476" i="1"/>
  <c r="J479" i="1"/>
  <c r="K479" i="1" s="1"/>
  <c r="W479" i="1" s="1"/>
  <c r="I480" i="1"/>
  <c r="Y478" i="1"/>
  <c r="F479" i="1" l="1"/>
  <c r="P472" i="1"/>
  <c r="Z472" i="1" s="1"/>
  <c r="B472" i="1" s="1"/>
  <c r="P471" i="1"/>
  <c r="Z471" i="1" s="1"/>
  <c r="B471" i="1" s="1"/>
  <c r="U1613" i="1"/>
  <c r="E479" i="1"/>
  <c r="AB1614" i="1"/>
  <c r="H1614" i="1"/>
  <c r="R1613" i="1"/>
  <c r="S1613" i="1" s="1"/>
  <c r="AC1614" i="1"/>
  <c r="AA1613" i="1"/>
  <c r="A1615" i="1"/>
  <c r="Q1614" i="1"/>
  <c r="N474" i="1"/>
  <c r="O473" i="1"/>
  <c r="P473" i="1" s="1"/>
  <c r="Z473" i="1" s="1"/>
  <c r="B473" i="1" s="1"/>
  <c r="D478" i="1"/>
  <c r="L478" i="1" s="1"/>
  <c r="T478" i="1" s="1"/>
  <c r="G477" i="1"/>
  <c r="I481" i="1"/>
  <c r="J480" i="1"/>
  <c r="K480" i="1" s="1"/>
  <c r="W480" i="1" s="1"/>
  <c r="Y479" i="1"/>
  <c r="S653" i="1"/>
  <c r="F480" i="1" l="1"/>
  <c r="U1614" i="1"/>
  <c r="E480" i="1"/>
  <c r="H1615" i="1"/>
  <c r="R1614" i="1"/>
  <c r="S1614" i="1" s="1"/>
  <c r="AA1614" i="1"/>
  <c r="AC1615" i="1"/>
  <c r="AB1615" i="1"/>
  <c r="Q1615" i="1"/>
  <c r="A1616" i="1"/>
  <c r="N475" i="1"/>
  <c r="O474" i="1"/>
  <c r="P474" i="1" s="1"/>
  <c r="D479" i="1"/>
  <c r="L479" i="1" s="1"/>
  <c r="T479" i="1" s="1"/>
  <c r="G478" i="1"/>
  <c r="Y480" i="1"/>
  <c r="I482" i="1"/>
  <c r="J481" i="1"/>
  <c r="K481" i="1" s="1"/>
  <c r="W481" i="1" s="1"/>
  <c r="F481" i="1" l="1"/>
  <c r="U1615" i="1"/>
  <c r="E481" i="1"/>
  <c r="Q1616" i="1"/>
  <c r="A1617" i="1"/>
  <c r="AC1616" i="1"/>
  <c r="AA1615" i="1"/>
  <c r="H1616" i="1"/>
  <c r="R1615" i="1"/>
  <c r="S1615" i="1" s="1"/>
  <c r="AB1616" i="1"/>
  <c r="N476" i="1"/>
  <c r="O475" i="1"/>
  <c r="P475" i="1" s="1"/>
  <c r="Z475" i="1" s="1"/>
  <c r="B475" i="1" s="1"/>
  <c r="Z474" i="1"/>
  <c r="B474" i="1" s="1"/>
  <c r="D480" i="1"/>
  <c r="L480" i="1" s="1"/>
  <c r="T480" i="1" s="1"/>
  <c r="G479" i="1"/>
  <c r="Y481" i="1"/>
  <c r="J482" i="1"/>
  <c r="K482" i="1" s="1"/>
  <c r="W482" i="1" s="1"/>
  <c r="I483" i="1"/>
  <c r="S655" i="1"/>
  <c r="F482" i="1" l="1"/>
  <c r="U1616" i="1"/>
  <c r="E482" i="1"/>
  <c r="Q1617" i="1"/>
  <c r="A1618" i="1"/>
  <c r="AB1617" i="1"/>
  <c r="H1617" i="1"/>
  <c r="AC1617" i="1"/>
  <c r="R1616" i="1"/>
  <c r="S1616" i="1" s="1"/>
  <c r="AA1616" i="1"/>
  <c r="N477" i="1"/>
  <c r="O476" i="1"/>
  <c r="P476" i="1" s="1"/>
  <c r="Z476" i="1" s="1"/>
  <c r="B476" i="1" s="1"/>
  <c r="D481" i="1"/>
  <c r="L481" i="1" s="1"/>
  <c r="T481" i="1" s="1"/>
  <c r="G480" i="1"/>
  <c r="Y482" i="1"/>
  <c r="J483" i="1"/>
  <c r="K483" i="1" s="1"/>
  <c r="W483" i="1" s="1"/>
  <c r="I484" i="1"/>
  <c r="F483" i="1" l="1"/>
  <c r="U1617" i="1"/>
  <c r="E483" i="1"/>
  <c r="A1619" i="1"/>
  <c r="Q1618" i="1"/>
  <c r="H1618" i="1"/>
  <c r="R1617" i="1"/>
  <c r="S1617" i="1" s="1"/>
  <c r="AC1618" i="1"/>
  <c r="AB1618" i="1"/>
  <c r="AA1617" i="1"/>
  <c r="N478" i="1"/>
  <c r="O477" i="1"/>
  <c r="P477" i="1" s="1"/>
  <c r="Z477" i="1" s="1"/>
  <c r="B477" i="1" s="1"/>
  <c r="D482" i="1"/>
  <c r="L482" i="1" s="1"/>
  <c r="T482" i="1" s="1"/>
  <c r="J484" i="1"/>
  <c r="K484" i="1" s="1"/>
  <c r="W484" i="1" s="1"/>
  <c r="I485" i="1"/>
  <c r="Y483" i="1"/>
  <c r="G481" i="1"/>
  <c r="F484" i="1" l="1"/>
  <c r="U1618" i="1"/>
  <c r="E484" i="1"/>
  <c r="AB1619" i="1"/>
  <c r="H1619" i="1"/>
  <c r="R1618" i="1"/>
  <c r="S1618" i="1" s="1"/>
  <c r="AA1618" i="1"/>
  <c r="AC1619" i="1"/>
  <c r="A1620" i="1"/>
  <c r="Q1619" i="1"/>
  <c r="N479" i="1"/>
  <c r="O478" i="1"/>
  <c r="P478" i="1" s="1"/>
  <c r="Z478" i="1" s="1"/>
  <c r="B478" i="1" s="1"/>
  <c r="D483" i="1"/>
  <c r="L483" i="1" s="1"/>
  <c r="T483" i="1" s="1"/>
  <c r="G482" i="1"/>
  <c r="J485" i="1"/>
  <c r="K485" i="1" s="1"/>
  <c r="W485" i="1" s="1"/>
  <c r="I486" i="1"/>
  <c r="Y484" i="1"/>
  <c r="F485" i="1" l="1"/>
  <c r="U1619" i="1"/>
  <c r="G483" i="1"/>
  <c r="E485" i="1"/>
  <c r="AA1619" i="1"/>
  <c r="AC1620" i="1"/>
  <c r="AB1620" i="1"/>
  <c r="R1619" i="1"/>
  <c r="S1619" i="1" s="1"/>
  <c r="H1620" i="1"/>
  <c r="Q1620" i="1"/>
  <c r="A1621" i="1"/>
  <c r="N480" i="1"/>
  <c r="O479" i="1"/>
  <c r="P479" i="1" s="1"/>
  <c r="Z479" i="1" s="1"/>
  <c r="B479" i="1" s="1"/>
  <c r="D484" i="1"/>
  <c r="L484" i="1" s="1"/>
  <c r="T484" i="1" s="1"/>
  <c r="Y485" i="1"/>
  <c r="I487" i="1"/>
  <c r="J486" i="1"/>
  <c r="K486" i="1" s="1"/>
  <c r="W486" i="1" s="1"/>
  <c r="F486" i="1" l="1"/>
  <c r="U1620" i="1"/>
  <c r="E486" i="1"/>
  <c r="A1622" i="1"/>
  <c r="Q1621" i="1"/>
  <c r="AC1621" i="1"/>
  <c r="AB1621" i="1"/>
  <c r="H1621" i="1"/>
  <c r="AA1620" i="1"/>
  <c r="R1620" i="1"/>
  <c r="S1620" i="1" s="1"/>
  <c r="N481" i="1"/>
  <c r="O480" i="1"/>
  <c r="P480" i="1" s="1"/>
  <c r="Z480" i="1" s="1"/>
  <c r="B480" i="1" s="1"/>
  <c r="D485" i="1"/>
  <c r="L485" i="1" s="1"/>
  <c r="T485" i="1" s="1"/>
  <c r="G484" i="1"/>
  <c r="Y486" i="1"/>
  <c r="I488" i="1"/>
  <c r="J487" i="1"/>
  <c r="K487" i="1" s="1"/>
  <c r="W487" i="1" s="1"/>
  <c r="F487" i="1" l="1"/>
  <c r="U1621" i="1"/>
  <c r="E487" i="1"/>
  <c r="AC1622" i="1"/>
  <c r="AB1622" i="1"/>
  <c r="H1622" i="1"/>
  <c r="R1621" i="1"/>
  <c r="S1621" i="1" s="1"/>
  <c r="AA1621" i="1"/>
  <c r="A1623" i="1"/>
  <c r="Q1622" i="1"/>
  <c r="N482" i="1"/>
  <c r="O481" i="1"/>
  <c r="P481" i="1" s="1"/>
  <c r="Z481" i="1" s="1"/>
  <c r="B481" i="1" s="1"/>
  <c r="D486" i="1"/>
  <c r="G485" i="1"/>
  <c r="Y487" i="1"/>
  <c r="I489" i="1"/>
  <c r="J488" i="1"/>
  <c r="K488" i="1" s="1"/>
  <c r="W488" i="1" s="1"/>
  <c r="F488" i="1" l="1"/>
  <c r="U1622" i="1"/>
  <c r="E488" i="1"/>
  <c r="R1622" i="1"/>
  <c r="S1622" i="1" s="1"/>
  <c r="AB1623" i="1"/>
  <c r="H1623" i="1"/>
  <c r="AA1622" i="1"/>
  <c r="AC1623" i="1"/>
  <c r="A1624" i="1"/>
  <c r="Q1623" i="1"/>
  <c r="N483" i="1"/>
  <c r="O482" i="1"/>
  <c r="P482" i="1" s="1"/>
  <c r="Z482" i="1" s="1"/>
  <c r="B482" i="1" s="1"/>
  <c r="D487" i="1"/>
  <c r="L487" i="1" s="1"/>
  <c r="T487" i="1" s="1"/>
  <c r="L486" i="1"/>
  <c r="T486" i="1" s="1"/>
  <c r="G486" i="1"/>
  <c r="Y488" i="1"/>
  <c r="J489" i="1"/>
  <c r="K489" i="1" s="1"/>
  <c r="W489" i="1" s="1"/>
  <c r="I490" i="1"/>
  <c r="F489" i="1" l="1"/>
  <c r="U1623" i="1"/>
  <c r="E489" i="1"/>
  <c r="AC1624" i="1"/>
  <c r="AB1624" i="1"/>
  <c r="AA1623" i="1"/>
  <c r="H1624" i="1"/>
  <c r="R1623" i="1"/>
  <c r="S1623" i="1" s="1"/>
  <c r="Q1624" i="1"/>
  <c r="A1625" i="1"/>
  <c r="N484" i="1"/>
  <c r="O483" i="1"/>
  <c r="P483" i="1" s="1"/>
  <c r="Z483" i="1" s="1"/>
  <c r="B483" i="1" s="1"/>
  <c r="D488" i="1"/>
  <c r="G487" i="1"/>
  <c r="J490" i="1"/>
  <c r="K490" i="1" s="1"/>
  <c r="W490" i="1" s="1"/>
  <c r="I491" i="1"/>
  <c r="Y489" i="1"/>
  <c r="F490" i="1" l="1"/>
  <c r="U1624" i="1"/>
  <c r="E490" i="1"/>
  <c r="A1626" i="1"/>
  <c r="Q1625" i="1"/>
  <c r="W1626" i="1" s="1"/>
  <c r="Y1626" i="1" s="1"/>
  <c r="AC1625" i="1"/>
  <c r="AB1625" i="1"/>
  <c r="H1625" i="1"/>
  <c r="AA1624" i="1"/>
  <c r="R1624" i="1"/>
  <c r="S1624" i="1" s="1"/>
  <c r="D489" i="1"/>
  <c r="L489" i="1" s="1"/>
  <c r="T489" i="1" s="1"/>
  <c r="N485" i="1"/>
  <c r="O484" i="1"/>
  <c r="P484" i="1" s="1"/>
  <c r="Z484" i="1" s="1"/>
  <c r="B484" i="1" s="1"/>
  <c r="L488" i="1"/>
  <c r="T488" i="1" s="1"/>
  <c r="G488" i="1"/>
  <c r="I492" i="1"/>
  <c r="J491" i="1"/>
  <c r="K491" i="1" s="1"/>
  <c r="W491" i="1" s="1"/>
  <c r="Y490" i="1"/>
  <c r="F491" i="1" l="1"/>
  <c r="E491" i="1"/>
  <c r="AC1626" i="1"/>
  <c r="AB1626" i="1"/>
  <c r="H1626" i="1"/>
  <c r="R1625" i="1"/>
  <c r="Q1626" i="1"/>
  <c r="A1627" i="1"/>
  <c r="N486" i="1"/>
  <c r="O485" i="1"/>
  <c r="P485" i="1" s="1"/>
  <c r="Z485" i="1" s="1"/>
  <c r="B485" i="1" s="1"/>
  <c r="D490" i="1"/>
  <c r="L490" i="1" s="1"/>
  <c r="T490" i="1" s="1"/>
  <c r="G489" i="1"/>
  <c r="I493" i="1"/>
  <c r="J492" i="1"/>
  <c r="K492" i="1" s="1"/>
  <c r="W492" i="1" s="1"/>
  <c r="Y491" i="1"/>
  <c r="F492" i="1" l="1"/>
  <c r="U1626" i="1"/>
  <c r="E492" i="1"/>
  <c r="Q1627" i="1"/>
  <c r="A1628" i="1"/>
  <c r="H1627" i="1"/>
  <c r="R1626" i="1"/>
  <c r="S1626" i="1" s="1"/>
  <c r="AA1626" i="1"/>
  <c r="AC1627" i="1"/>
  <c r="AB1627" i="1"/>
  <c r="N487" i="1"/>
  <c r="O486" i="1"/>
  <c r="P486" i="1" s="1"/>
  <c r="Z486" i="1" s="1"/>
  <c r="B486" i="1" s="1"/>
  <c r="D491" i="1"/>
  <c r="G491" i="1" s="1"/>
  <c r="G490" i="1"/>
  <c r="Y492" i="1"/>
  <c r="I494" i="1"/>
  <c r="J493" i="1"/>
  <c r="K493" i="1" s="1"/>
  <c r="W493" i="1" s="1"/>
  <c r="F493" i="1" l="1"/>
  <c r="U1627" i="1"/>
  <c r="E493" i="1"/>
  <c r="Q1628" i="1"/>
  <c r="A1629" i="1"/>
  <c r="AA1627" i="1"/>
  <c r="AC1628" i="1"/>
  <c r="AB1628" i="1"/>
  <c r="H1628" i="1"/>
  <c r="R1627" i="1"/>
  <c r="S1627" i="1" s="1"/>
  <c r="N488" i="1"/>
  <c r="O487" i="1"/>
  <c r="P487" i="1" s="1"/>
  <c r="Z487" i="1" s="1"/>
  <c r="B487" i="1" s="1"/>
  <c r="L491" i="1"/>
  <c r="T491" i="1" s="1"/>
  <c r="D492" i="1"/>
  <c r="J494" i="1"/>
  <c r="K494" i="1" s="1"/>
  <c r="W494" i="1" s="1"/>
  <c r="I495" i="1"/>
  <c r="Y493" i="1"/>
  <c r="F494" i="1" l="1"/>
  <c r="U1628" i="1"/>
  <c r="E494" i="1"/>
  <c r="A1630" i="1"/>
  <c r="Q1629" i="1"/>
  <c r="AA1628" i="1"/>
  <c r="AC1629" i="1"/>
  <c r="H1629" i="1"/>
  <c r="R1628" i="1"/>
  <c r="S1628" i="1" s="1"/>
  <c r="AB1629" i="1"/>
  <c r="N489" i="1"/>
  <c r="O488" i="1"/>
  <c r="P488" i="1" s="1"/>
  <c r="Z488" i="1" s="1"/>
  <c r="B488" i="1" s="1"/>
  <c r="D493" i="1"/>
  <c r="L493" i="1" s="1"/>
  <c r="T493" i="1" s="1"/>
  <c r="L492" i="1"/>
  <c r="T492" i="1" s="1"/>
  <c r="G492" i="1"/>
  <c r="J495" i="1"/>
  <c r="K495" i="1" s="1"/>
  <c r="W495" i="1" s="1"/>
  <c r="I496" i="1"/>
  <c r="Y494" i="1"/>
  <c r="F495" i="1" l="1"/>
  <c r="U1629" i="1"/>
  <c r="E495" i="1"/>
  <c r="AA1629" i="1"/>
  <c r="AC1630" i="1"/>
  <c r="AB1630" i="1"/>
  <c r="H1630" i="1"/>
  <c r="R1629" i="1"/>
  <c r="S1629" i="1" s="1"/>
  <c r="A1631" i="1"/>
  <c r="Q1630" i="1"/>
  <c r="N490" i="1"/>
  <c r="O489" i="1"/>
  <c r="P489" i="1" s="1"/>
  <c r="Z489" i="1" s="1"/>
  <c r="B489" i="1" s="1"/>
  <c r="G493" i="1"/>
  <c r="D494" i="1"/>
  <c r="L494" i="1" s="1"/>
  <c r="J496" i="1"/>
  <c r="K496" i="1" s="1"/>
  <c r="W496" i="1" s="1"/>
  <c r="I497" i="1"/>
  <c r="Y495" i="1"/>
  <c r="F496" i="1" l="1"/>
  <c r="T494" i="1"/>
  <c r="U1630" i="1"/>
  <c r="E496" i="1"/>
  <c r="H1631" i="1"/>
  <c r="R1630" i="1"/>
  <c r="S1630" i="1" s="1"/>
  <c r="AA1630" i="1"/>
  <c r="AB1631" i="1"/>
  <c r="AC1631" i="1"/>
  <c r="Q1631" i="1"/>
  <c r="A1632" i="1"/>
  <c r="N491" i="1"/>
  <c r="O490" i="1"/>
  <c r="P490" i="1" s="1"/>
  <c r="D495" i="1"/>
  <c r="L495" i="1" s="1"/>
  <c r="T495" i="1" s="1"/>
  <c r="G494" i="1"/>
  <c r="J497" i="1"/>
  <c r="K497" i="1" s="1"/>
  <c r="W497" i="1" s="1"/>
  <c r="I498" i="1"/>
  <c r="Y496" i="1"/>
  <c r="F497" i="1" l="1"/>
  <c r="U1631" i="1"/>
  <c r="E497" i="1"/>
  <c r="A1633" i="1"/>
  <c r="Q1632" i="1"/>
  <c r="R1631" i="1"/>
  <c r="S1631" i="1" s="1"/>
  <c r="AA1631" i="1"/>
  <c r="AC1632" i="1"/>
  <c r="H1632" i="1"/>
  <c r="AB1632" i="1"/>
  <c r="Z490" i="1"/>
  <c r="B490" i="1" s="1"/>
  <c r="N492" i="1"/>
  <c r="O491" i="1"/>
  <c r="P491" i="1" s="1"/>
  <c r="Z491" i="1" s="1"/>
  <c r="B491" i="1" s="1"/>
  <c r="G495" i="1"/>
  <c r="AA494" i="1"/>
  <c r="D496" i="1"/>
  <c r="L496" i="1" s="1"/>
  <c r="T496" i="1" s="1"/>
  <c r="I499" i="1"/>
  <c r="J498" i="1"/>
  <c r="K498" i="1" s="1"/>
  <c r="W498" i="1" s="1"/>
  <c r="Y497" i="1"/>
  <c r="F498" i="1" l="1"/>
  <c r="U1632" i="1"/>
  <c r="E498" i="1"/>
  <c r="AC1633" i="1"/>
  <c r="AB1633" i="1"/>
  <c r="H1633" i="1"/>
  <c r="R1632" i="1"/>
  <c r="S1632" i="1" s="1"/>
  <c r="AA1632" i="1"/>
  <c r="A1634" i="1"/>
  <c r="Q1633" i="1"/>
  <c r="N493" i="1"/>
  <c r="O492" i="1"/>
  <c r="P492" i="1" s="1"/>
  <c r="D497" i="1"/>
  <c r="L497" i="1" s="1"/>
  <c r="T497" i="1" s="1"/>
  <c r="G496" i="1"/>
  <c r="Y498" i="1"/>
  <c r="J499" i="1"/>
  <c r="K499" i="1" s="1"/>
  <c r="F499" i="1" s="1"/>
  <c r="I500" i="1"/>
  <c r="U1633" i="1" l="1"/>
  <c r="W499" i="1"/>
  <c r="Y499" i="1" s="1"/>
  <c r="E499" i="1"/>
  <c r="AB1634" i="1"/>
  <c r="R1633" i="1"/>
  <c r="S1633" i="1" s="1"/>
  <c r="AA1633" i="1"/>
  <c r="AC1634" i="1"/>
  <c r="H1634" i="1"/>
  <c r="Q1634" i="1"/>
  <c r="A1635" i="1"/>
  <c r="G497" i="1"/>
  <c r="Z492" i="1"/>
  <c r="N494" i="1"/>
  <c r="O493" i="1"/>
  <c r="P493" i="1" s="1"/>
  <c r="Z493" i="1" s="1"/>
  <c r="B493" i="1" s="1"/>
  <c r="D498" i="1"/>
  <c r="G498" i="1" s="1"/>
  <c r="I501" i="1"/>
  <c r="J500" i="1"/>
  <c r="K500" i="1" s="1"/>
  <c r="W500" i="1" s="1"/>
  <c r="F500" i="1" l="1"/>
  <c r="U1634" i="1"/>
  <c r="E500" i="1"/>
  <c r="A1636" i="1"/>
  <c r="Q1635" i="1"/>
  <c r="AB1635" i="1"/>
  <c r="H1635" i="1"/>
  <c r="AA1634" i="1"/>
  <c r="R1634" i="1"/>
  <c r="S1634" i="1" s="1"/>
  <c r="AC1635" i="1"/>
  <c r="B492" i="1"/>
  <c r="O494" i="1"/>
  <c r="P494" i="1" s="1"/>
  <c r="N495" i="1"/>
  <c r="L498" i="1"/>
  <c r="T498" i="1" s="1"/>
  <c r="D499" i="1"/>
  <c r="L499" i="1" s="1"/>
  <c r="T499" i="1" s="1"/>
  <c r="AA496" i="1"/>
  <c r="Y500" i="1"/>
  <c r="I502" i="1"/>
  <c r="J501" i="1"/>
  <c r="K501" i="1" s="1"/>
  <c r="W501" i="1" s="1"/>
  <c r="F501" i="1" l="1"/>
  <c r="U1635" i="1"/>
  <c r="E501" i="1"/>
  <c r="AA1635" i="1"/>
  <c r="AB1636" i="1"/>
  <c r="R1635" i="1"/>
  <c r="S1635" i="1" s="1"/>
  <c r="AC1636" i="1"/>
  <c r="H1636" i="1"/>
  <c r="Q1636" i="1"/>
  <c r="A1637" i="1"/>
  <c r="N496" i="1"/>
  <c r="O495" i="1"/>
  <c r="P495" i="1" s="1"/>
  <c r="Z495" i="1" s="1"/>
  <c r="B495" i="1" s="1"/>
  <c r="Z494" i="1"/>
  <c r="G499" i="1"/>
  <c r="D500" i="1"/>
  <c r="L500" i="1" s="1"/>
  <c r="T500" i="1" s="1"/>
  <c r="Y501" i="1"/>
  <c r="I503" i="1"/>
  <c r="J502" i="1"/>
  <c r="K502" i="1" s="1"/>
  <c r="W502" i="1" s="1"/>
  <c r="F502" i="1" l="1"/>
  <c r="U1636" i="1"/>
  <c r="E502" i="1"/>
  <c r="A1638" i="1"/>
  <c r="Q1637" i="1"/>
  <c r="AA1636" i="1"/>
  <c r="AC1637" i="1"/>
  <c r="AB1637" i="1"/>
  <c r="R1636" i="1"/>
  <c r="S1636" i="1" s="1"/>
  <c r="H1637" i="1"/>
  <c r="B494" i="1"/>
  <c r="O496" i="1"/>
  <c r="P496" i="1" s="1"/>
  <c r="N497" i="1"/>
  <c r="AA497" i="1"/>
  <c r="D501" i="1"/>
  <c r="L501" i="1" s="1"/>
  <c r="T501" i="1" s="1"/>
  <c r="G500" i="1"/>
  <c r="Y502" i="1"/>
  <c r="I504" i="1"/>
  <c r="J503" i="1"/>
  <c r="K503" i="1" s="1"/>
  <c r="W503" i="1" s="1"/>
  <c r="AA742" i="1"/>
  <c r="F503" i="1" l="1"/>
  <c r="U1637" i="1"/>
  <c r="E503" i="1"/>
  <c r="AC1638" i="1"/>
  <c r="AB1638" i="1"/>
  <c r="R1637" i="1"/>
  <c r="S1637" i="1" s="1"/>
  <c r="H1638" i="1"/>
  <c r="AA1637" i="1"/>
  <c r="A1639" i="1"/>
  <c r="Q1638" i="1"/>
  <c r="N498" i="1"/>
  <c r="O497" i="1"/>
  <c r="P497" i="1" s="1"/>
  <c r="Z496" i="1"/>
  <c r="B496" i="1" s="1"/>
  <c r="G501" i="1"/>
  <c r="D502" i="1"/>
  <c r="L502" i="1" s="1"/>
  <c r="T502" i="1" s="1"/>
  <c r="Y503" i="1"/>
  <c r="J504" i="1"/>
  <c r="K504" i="1" s="1"/>
  <c r="W504" i="1" s="1"/>
  <c r="I505" i="1"/>
  <c r="F504" i="1" l="1"/>
  <c r="U1638" i="1"/>
  <c r="E504" i="1"/>
  <c r="AC1639" i="1"/>
  <c r="AA1638" i="1"/>
  <c r="H1639" i="1"/>
  <c r="R1638" i="1"/>
  <c r="S1638" i="1" s="1"/>
  <c r="AB1639" i="1"/>
  <c r="A1640" i="1"/>
  <c r="Q1639" i="1"/>
  <c r="Z497" i="1"/>
  <c r="B497" i="1" s="1"/>
  <c r="N499" i="1"/>
  <c r="O498" i="1"/>
  <c r="P498" i="1" s="1"/>
  <c r="D503" i="1"/>
  <c r="G503" i="1" s="1"/>
  <c r="G502" i="1"/>
  <c r="Y504" i="1"/>
  <c r="J505" i="1"/>
  <c r="K505" i="1" s="1"/>
  <c r="W505" i="1" s="1"/>
  <c r="I506" i="1"/>
  <c r="S678" i="1"/>
  <c r="F505" i="1" l="1"/>
  <c r="S498" i="1"/>
  <c r="U1639" i="1"/>
  <c r="E505" i="1"/>
  <c r="AA1639" i="1"/>
  <c r="AC1640" i="1"/>
  <c r="AB1640" i="1"/>
  <c r="R1639" i="1"/>
  <c r="S1639" i="1" s="1"/>
  <c r="H1640" i="1"/>
  <c r="Q1640" i="1"/>
  <c r="A1641" i="1"/>
  <c r="Z498" i="1"/>
  <c r="N500" i="1"/>
  <c r="O499" i="1"/>
  <c r="L503" i="1"/>
  <c r="T503" i="1" s="1"/>
  <c r="D504" i="1"/>
  <c r="L504" i="1" s="1"/>
  <c r="T504" i="1" s="1"/>
  <c r="AA501" i="1"/>
  <c r="Y505" i="1"/>
  <c r="J506" i="1"/>
  <c r="K506" i="1" s="1"/>
  <c r="W506" i="1" s="1"/>
  <c r="I507" i="1"/>
  <c r="F506" i="1" l="1"/>
  <c r="U498" i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U1640" i="1"/>
  <c r="E506" i="1"/>
  <c r="Q1641" i="1"/>
  <c r="A1642" i="1"/>
  <c r="AC1641" i="1"/>
  <c r="AB1641" i="1"/>
  <c r="H1641" i="1"/>
  <c r="R1640" i="1"/>
  <c r="S1640" i="1" s="1"/>
  <c r="AA1640" i="1"/>
  <c r="AA498" i="1"/>
  <c r="B498" i="1"/>
  <c r="O500" i="1"/>
  <c r="N501" i="1"/>
  <c r="G504" i="1"/>
  <c r="D505" i="1"/>
  <c r="L505" i="1" s="1"/>
  <c r="T505" i="1" s="1"/>
  <c r="I508" i="1"/>
  <c r="J507" i="1"/>
  <c r="K507" i="1" s="1"/>
  <c r="W507" i="1" s="1"/>
  <c r="AA503" i="1"/>
  <c r="Y506" i="1"/>
  <c r="F507" i="1" l="1"/>
  <c r="P500" i="1"/>
  <c r="Z500" i="1" s="1"/>
  <c r="P499" i="1"/>
  <c r="Z499" i="1" s="1"/>
  <c r="B499" i="1" s="1"/>
  <c r="U1641" i="1"/>
  <c r="E507" i="1"/>
  <c r="Q1642" i="1"/>
  <c r="A1643" i="1"/>
  <c r="AC1642" i="1"/>
  <c r="AB1642" i="1"/>
  <c r="R1641" i="1"/>
  <c r="S1641" i="1" s="1"/>
  <c r="AA1641" i="1"/>
  <c r="H1642" i="1"/>
  <c r="O501" i="1"/>
  <c r="P501" i="1" s="1"/>
  <c r="N502" i="1"/>
  <c r="G505" i="1"/>
  <c r="D506" i="1"/>
  <c r="L506" i="1" s="1"/>
  <c r="T506" i="1" s="1"/>
  <c r="Y507" i="1"/>
  <c r="J508" i="1"/>
  <c r="K508" i="1" s="1"/>
  <c r="W508" i="1" s="1"/>
  <c r="I509" i="1"/>
  <c r="F508" i="1" l="1"/>
  <c r="U1642" i="1"/>
  <c r="E508" i="1"/>
  <c r="A1644" i="1"/>
  <c r="Q1643" i="1"/>
  <c r="R1642" i="1"/>
  <c r="S1642" i="1" s="1"/>
  <c r="AC1643" i="1"/>
  <c r="H1643" i="1"/>
  <c r="AA1642" i="1"/>
  <c r="AB1643" i="1"/>
  <c r="AA500" i="1"/>
  <c r="B500" i="1"/>
  <c r="N503" i="1"/>
  <c r="O502" i="1"/>
  <c r="P502" i="1" s="1"/>
  <c r="Z501" i="1"/>
  <c r="B501" i="1" s="1"/>
  <c r="G506" i="1"/>
  <c r="D507" i="1"/>
  <c r="L507" i="1" s="1"/>
  <c r="T507" i="1" s="1"/>
  <c r="J509" i="1"/>
  <c r="K509" i="1" s="1"/>
  <c r="W509" i="1" s="1"/>
  <c r="I510" i="1"/>
  <c r="Y508" i="1"/>
  <c r="F509" i="1" l="1"/>
  <c r="U1643" i="1"/>
  <c r="E509" i="1"/>
  <c r="AA1643" i="1"/>
  <c r="AC1644" i="1"/>
  <c r="AB1644" i="1"/>
  <c r="H1644" i="1"/>
  <c r="R1643" i="1"/>
  <c r="S1643" i="1" s="1"/>
  <c r="A1645" i="1"/>
  <c r="Q1644" i="1"/>
  <c r="Z502" i="1"/>
  <c r="O503" i="1"/>
  <c r="P503" i="1" s="1"/>
  <c r="N504" i="1"/>
  <c r="D508" i="1"/>
  <c r="L508" i="1" s="1"/>
  <c r="T508" i="1" s="1"/>
  <c r="Y509" i="1"/>
  <c r="J510" i="1"/>
  <c r="K510" i="1" s="1"/>
  <c r="W510" i="1" s="1"/>
  <c r="I511" i="1"/>
  <c r="G507" i="1"/>
  <c r="S683" i="1"/>
  <c r="F510" i="1" l="1"/>
  <c r="U1644" i="1"/>
  <c r="E510" i="1"/>
  <c r="AB1645" i="1"/>
  <c r="H1645" i="1"/>
  <c r="AC1645" i="1"/>
  <c r="R1644" i="1"/>
  <c r="S1644" i="1" s="1"/>
  <c r="AA1644" i="1"/>
  <c r="Q1645" i="1"/>
  <c r="A1646" i="1"/>
  <c r="G508" i="1"/>
  <c r="B502" i="1"/>
  <c r="N505" i="1"/>
  <c r="O504" i="1"/>
  <c r="P504" i="1" s="1"/>
  <c r="Z504" i="1" s="1"/>
  <c r="B504" i="1" s="1"/>
  <c r="Z503" i="1"/>
  <c r="B503" i="1" s="1"/>
  <c r="D509" i="1"/>
  <c r="G509" i="1" s="1"/>
  <c r="I512" i="1"/>
  <c r="J511" i="1"/>
  <c r="K511" i="1" s="1"/>
  <c r="W511" i="1" s="1"/>
  <c r="Y510" i="1"/>
  <c r="AA683" i="1"/>
  <c r="F511" i="1" l="1"/>
  <c r="U1645" i="1"/>
  <c r="E511" i="1"/>
  <c r="Q1646" i="1"/>
  <c r="A1647" i="1"/>
  <c r="AC1646" i="1"/>
  <c r="AB1646" i="1"/>
  <c r="AA1645" i="1"/>
  <c r="H1646" i="1"/>
  <c r="R1645" i="1"/>
  <c r="S1645" i="1" s="1"/>
  <c r="N506" i="1"/>
  <c r="O505" i="1"/>
  <c r="P505" i="1" s="1"/>
  <c r="Z505" i="1" s="1"/>
  <c r="B505" i="1" s="1"/>
  <c r="L509" i="1"/>
  <c r="T509" i="1" s="1"/>
  <c r="D510" i="1"/>
  <c r="L510" i="1" s="1"/>
  <c r="T510" i="1" s="1"/>
  <c r="Y511" i="1"/>
  <c r="I513" i="1"/>
  <c r="J512" i="1"/>
  <c r="K512" i="1" s="1"/>
  <c r="W512" i="1" s="1"/>
  <c r="F512" i="1" l="1"/>
  <c r="U1646" i="1"/>
  <c r="E512" i="1"/>
  <c r="A1648" i="1"/>
  <c r="Q1647" i="1"/>
  <c r="AB1647" i="1"/>
  <c r="H1647" i="1"/>
  <c r="R1646" i="1"/>
  <c r="S1646" i="1" s="1"/>
  <c r="AC1647" i="1"/>
  <c r="AA1646" i="1"/>
  <c r="N507" i="1"/>
  <c r="O506" i="1"/>
  <c r="P506" i="1" s="1"/>
  <c r="Z506" i="1" s="1"/>
  <c r="B506" i="1" s="1"/>
  <c r="D511" i="1"/>
  <c r="L511" i="1" s="1"/>
  <c r="T511" i="1" s="1"/>
  <c r="G510" i="1"/>
  <c r="I514" i="1"/>
  <c r="J513" i="1"/>
  <c r="K513" i="1" s="1"/>
  <c r="W513" i="1" s="1"/>
  <c r="Y512" i="1"/>
  <c r="F513" i="1" l="1"/>
  <c r="U1647" i="1"/>
  <c r="E513" i="1"/>
  <c r="AA1647" i="1"/>
  <c r="AC1648" i="1"/>
  <c r="AB1648" i="1"/>
  <c r="H1648" i="1"/>
  <c r="R1647" i="1"/>
  <c r="S1647" i="1" s="1"/>
  <c r="A1649" i="1"/>
  <c r="Q1648" i="1"/>
  <c r="N508" i="1"/>
  <c r="O507" i="1"/>
  <c r="P507" i="1" s="1"/>
  <c r="D512" i="1"/>
  <c r="G512" i="1" s="1"/>
  <c r="G511" i="1"/>
  <c r="Y513" i="1"/>
  <c r="J514" i="1"/>
  <c r="K514" i="1" s="1"/>
  <c r="W514" i="1" s="1"/>
  <c r="I515" i="1"/>
  <c r="F514" i="1" l="1"/>
  <c r="U1648" i="1"/>
  <c r="E514" i="1"/>
  <c r="AB1649" i="1"/>
  <c r="H1649" i="1"/>
  <c r="AC1649" i="1"/>
  <c r="R1648" i="1"/>
  <c r="S1648" i="1" s="1"/>
  <c r="AA1648" i="1"/>
  <c r="A1650" i="1"/>
  <c r="Q1649" i="1"/>
  <c r="Z507" i="1"/>
  <c r="N509" i="1"/>
  <c r="O508" i="1"/>
  <c r="P508" i="1" s="1"/>
  <c r="Z508" i="1" s="1"/>
  <c r="B508" i="1" s="1"/>
  <c r="L512" i="1"/>
  <c r="T512" i="1" s="1"/>
  <c r="D513" i="1"/>
  <c r="I516" i="1"/>
  <c r="J515" i="1"/>
  <c r="K515" i="1" s="1"/>
  <c r="W515" i="1" s="1"/>
  <c r="Y514" i="1"/>
  <c r="F515" i="1" l="1"/>
  <c r="U1649" i="1"/>
  <c r="E515" i="1"/>
  <c r="AC1650" i="1"/>
  <c r="AB1650" i="1"/>
  <c r="H1650" i="1"/>
  <c r="R1649" i="1"/>
  <c r="S1649" i="1" s="1"/>
  <c r="AA1649" i="1"/>
  <c r="A1651" i="1"/>
  <c r="Q1650" i="1"/>
  <c r="B507" i="1"/>
  <c r="N510" i="1"/>
  <c r="O509" i="1"/>
  <c r="P509" i="1" s="1"/>
  <c r="D514" i="1"/>
  <c r="L514" i="1" s="1"/>
  <c r="T514" i="1" s="1"/>
  <c r="L513" i="1"/>
  <c r="T513" i="1" s="1"/>
  <c r="G513" i="1"/>
  <c r="Y515" i="1"/>
  <c r="I517" i="1"/>
  <c r="J516" i="1"/>
  <c r="K516" i="1" s="1"/>
  <c r="W516" i="1" s="1"/>
  <c r="F516" i="1" l="1"/>
  <c r="U1650" i="1"/>
  <c r="E516" i="1"/>
  <c r="AB1651" i="1"/>
  <c r="AA1650" i="1"/>
  <c r="AC1651" i="1"/>
  <c r="H1651" i="1"/>
  <c r="R1650" i="1"/>
  <c r="S1650" i="1" s="1"/>
  <c r="A1652" i="1"/>
  <c r="Q1651" i="1"/>
  <c r="Z509" i="1"/>
  <c r="N511" i="1"/>
  <c r="O510" i="1"/>
  <c r="P510" i="1" s="1"/>
  <c r="Z510" i="1" s="1"/>
  <c r="B510" i="1" s="1"/>
  <c r="D515" i="1"/>
  <c r="G514" i="1"/>
  <c r="J517" i="1"/>
  <c r="K517" i="1" s="1"/>
  <c r="W517" i="1" s="1"/>
  <c r="I518" i="1"/>
  <c r="Y516" i="1"/>
  <c r="F517" i="1" l="1"/>
  <c r="U1651" i="1"/>
  <c r="E517" i="1"/>
  <c r="AA1651" i="1"/>
  <c r="AC1652" i="1"/>
  <c r="AB1652" i="1"/>
  <c r="R1651" i="1"/>
  <c r="S1651" i="1" s="1"/>
  <c r="H1652" i="1"/>
  <c r="Q1652" i="1"/>
  <c r="A1653" i="1"/>
  <c r="B509" i="1"/>
  <c r="N512" i="1"/>
  <c r="O511" i="1"/>
  <c r="P511" i="1" s="1"/>
  <c r="Z511" i="1" s="1"/>
  <c r="B511" i="1" s="1"/>
  <c r="D516" i="1"/>
  <c r="L516" i="1" s="1"/>
  <c r="T516" i="1" s="1"/>
  <c r="L515" i="1"/>
  <c r="T515" i="1" s="1"/>
  <c r="G515" i="1"/>
  <c r="I519" i="1"/>
  <c r="J518" i="1"/>
  <c r="K518" i="1" s="1"/>
  <c r="W518" i="1" s="1"/>
  <c r="Y517" i="1"/>
  <c r="F518" i="1" l="1"/>
  <c r="U1652" i="1"/>
  <c r="E518" i="1"/>
  <c r="A1654" i="1"/>
  <c r="Q1653" i="1"/>
  <c r="AC1653" i="1"/>
  <c r="H1653" i="1"/>
  <c r="AA1652" i="1"/>
  <c r="AB1653" i="1"/>
  <c r="R1652" i="1"/>
  <c r="S1652" i="1" s="1"/>
  <c r="N513" i="1"/>
  <c r="O512" i="1"/>
  <c r="P512" i="1" s="1"/>
  <c r="G516" i="1"/>
  <c r="D517" i="1"/>
  <c r="J519" i="1"/>
  <c r="K519" i="1" s="1"/>
  <c r="W519" i="1" s="1"/>
  <c r="I520" i="1"/>
  <c r="Y518" i="1"/>
  <c r="F519" i="1" l="1"/>
  <c r="U1653" i="1"/>
  <c r="E519" i="1"/>
  <c r="H1654" i="1"/>
  <c r="AA1653" i="1"/>
  <c r="AC1654" i="1"/>
  <c r="AB1654" i="1"/>
  <c r="R1653" i="1"/>
  <c r="S1653" i="1" s="1"/>
  <c r="A1655" i="1"/>
  <c r="Q1654" i="1"/>
  <c r="Z512" i="1"/>
  <c r="N514" i="1"/>
  <c r="O513" i="1"/>
  <c r="P513" i="1" s="1"/>
  <c r="Z513" i="1" s="1"/>
  <c r="B513" i="1" s="1"/>
  <c r="D518" i="1"/>
  <c r="L518" i="1" s="1"/>
  <c r="T518" i="1" s="1"/>
  <c r="L517" i="1"/>
  <c r="T517" i="1" s="1"/>
  <c r="Y519" i="1"/>
  <c r="I521" i="1"/>
  <c r="J520" i="1"/>
  <c r="K520" i="1" s="1"/>
  <c r="W520" i="1" s="1"/>
  <c r="G517" i="1"/>
  <c r="F520" i="1" l="1"/>
  <c r="U1654" i="1"/>
  <c r="E520" i="1"/>
  <c r="H1655" i="1"/>
  <c r="AA1654" i="1"/>
  <c r="AC1655" i="1"/>
  <c r="R1654" i="1"/>
  <c r="S1654" i="1" s="1"/>
  <c r="AB1655" i="1"/>
  <c r="A1656" i="1"/>
  <c r="Q1655" i="1"/>
  <c r="B512" i="1"/>
  <c r="N515" i="1"/>
  <c r="O514" i="1"/>
  <c r="P514" i="1" s="1"/>
  <c r="G518" i="1"/>
  <c r="D519" i="1"/>
  <c r="I522" i="1"/>
  <c r="J521" i="1"/>
  <c r="K521" i="1" s="1"/>
  <c r="W521" i="1" s="1"/>
  <c r="Y520" i="1"/>
  <c r="F521" i="1" l="1"/>
  <c r="U1655" i="1"/>
  <c r="E521" i="1"/>
  <c r="AA1655" i="1"/>
  <c r="AC1656" i="1"/>
  <c r="AB1656" i="1"/>
  <c r="R1655" i="1"/>
  <c r="S1655" i="1" s="1"/>
  <c r="H1656" i="1"/>
  <c r="A1657" i="1"/>
  <c r="Q1656" i="1"/>
  <c r="Z514" i="1"/>
  <c r="D520" i="1"/>
  <c r="G520" i="1" s="1"/>
  <c r="N516" i="1"/>
  <c r="O515" i="1"/>
  <c r="P515" i="1" s="1"/>
  <c r="Z515" i="1" s="1"/>
  <c r="B515" i="1" s="1"/>
  <c r="L519" i="1"/>
  <c r="T519" i="1" s="1"/>
  <c r="G519" i="1"/>
  <c r="I523" i="1"/>
  <c r="J522" i="1"/>
  <c r="K522" i="1" s="1"/>
  <c r="W522" i="1" s="1"/>
  <c r="Y521" i="1"/>
  <c r="S928" i="1"/>
  <c r="F522" i="1" l="1"/>
  <c r="L520" i="1"/>
  <c r="T520" i="1" s="1"/>
  <c r="E522" i="1"/>
  <c r="AC1657" i="1"/>
  <c r="AB1657" i="1"/>
  <c r="H1657" i="1"/>
  <c r="R1656" i="1"/>
  <c r="A1658" i="1"/>
  <c r="Q1657" i="1"/>
  <c r="B514" i="1"/>
  <c r="N517" i="1"/>
  <c r="O516" i="1"/>
  <c r="P516" i="1" s="1"/>
  <c r="D521" i="1"/>
  <c r="Y522" i="1"/>
  <c r="J523" i="1"/>
  <c r="K523" i="1" s="1"/>
  <c r="W523" i="1" s="1"/>
  <c r="I524" i="1"/>
  <c r="AA928" i="1"/>
  <c r="F523" i="1" l="1"/>
  <c r="U1657" i="1"/>
  <c r="E523" i="1"/>
  <c r="AC1658" i="1"/>
  <c r="AB1658" i="1"/>
  <c r="H1658" i="1"/>
  <c r="R1657" i="1"/>
  <c r="S1657" i="1" s="1"/>
  <c r="AA1657" i="1"/>
  <c r="A1659" i="1"/>
  <c r="Q1658" i="1"/>
  <c r="Z516" i="1"/>
  <c r="N518" i="1"/>
  <c r="O517" i="1"/>
  <c r="P517" i="1" s="1"/>
  <c r="Z517" i="1" s="1"/>
  <c r="B517" i="1" s="1"/>
  <c r="D522" i="1"/>
  <c r="L522" i="1" s="1"/>
  <c r="T522" i="1" s="1"/>
  <c r="L521" i="1"/>
  <c r="T521" i="1" s="1"/>
  <c r="G521" i="1"/>
  <c r="Y523" i="1"/>
  <c r="I525" i="1"/>
  <c r="J524" i="1"/>
  <c r="K524" i="1" s="1"/>
  <c r="W524" i="1" s="1"/>
  <c r="F524" i="1" l="1"/>
  <c r="U1658" i="1"/>
  <c r="E524" i="1"/>
  <c r="A1660" i="1"/>
  <c r="Q1659" i="1"/>
  <c r="AB1659" i="1"/>
  <c r="H1659" i="1"/>
  <c r="R1658" i="1"/>
  <c r="AC1659" i="1"/>
  <c r="B516" i="1"/>
  <c r="N519" i="1"/>
  <c r="O518" i="1"/>
  <c r="P518" i="1" s="1"/>
  <c r="Z518" i="1" s="1"/>
  <c r="B518" i="1" s="1"/>
  <c r="D523" i="1"/>
  <c r="L523" i="1" s="1"/>
  <c r="T523" i="1" s="1"/>
  <c r="G522" i="1"/>
  <c r="J525" i="1"/>
  <c r="K525" i="1" s="1"/>
  <c r="W525" i="1" s="1"/>
  <c r="I526" i="1"/>
  <c r="Y524" i="1"/>
  <c r="F525" i="1" l="1"/>
  <c r="U1659" i="1"/>
  <c r="E525" i="1"/>
  <c r="AA1659" i="1"/>
  <c r="AC1660" i="1"/>
  <c r="AB1660" i="1"/>
  <c r="H1660" i="1"/>
  <c r="R1659" i="1"/>
  <c r="S1659" i="1" s="1"/>
  <c r="A1661" i="1"/>
  <c r="Q1660" i="1"/>
  <c r="N520" i="1"/>
  <c r="O519" i="1"/>
  <c r="P519" i="1" s="1"/>
  <c r="D524" i="1"/>
  <c r="L524" i="1" s="1"/>
  <c r="G523" i="1"/>
  <c r="I527" i="1"/>
  <c r="J526" i="1"/>
  <c r="K526" i="1" s="1"/>
  <c r="W526" i="1" s="1"/>
  <c r="Y525" i="1"/>
  <c r="F526" i="1" l="1"/>
  <c r="T524" i="1"/>
  <c r="U1660" i="1"/>
  <c r="E526" i="1"/>
  <c r="A1662" i="1"/>
  <c r="Q1661" i="1"/>
  <c r="AC1661" i="1"/>
  <c r="H1661" i="1"/>
  <c r="AA1660" i="1"/>
  <c r="AB1661" i="1"/>
  <c r="R1660" i="1"/>
  <c r="S1660" i="1" s="1"/>
  <c r="Z519" i="1"/>
  <c r="N521" i="1"/>
  <c r="O520" i="1"/>
  <c r="P520" i="1" s="1"/>
  <c r="Z520" i="1" s="1"/>
  <c r="B520" i="1" s="1"/>
  <c r="D525" i="1"/>
  <c r="L525" i="1" s="1"/>
  <c r="T525" i="1" s="1"/>
  <c r="G524" i="1"/>
  <c r="Y526" i="1"/>
  <c r="J527" i="1"/>
  <c r="K527" i="1" s="1"/>
  <c r="W527" i="1" s="1"/>
  <c r="I528" i="1"/>
  <c r="F527" i="1" l="1"/>
  <c r="U1661" i="1"/>
  <c r="E527" i="1"/>
  <c r="AC1662" i="1"/>
  <c r="H1662" i="1"/>
  <c r="AB1662" i="1"/>
  <c r="R1661" i="1"/>
  <c r="S1661" i="1" s="1"/>
  <c r="AA1661" i="1"/>
  <c r="A1663" i="1"/>
  <c r="Q1662" i="1"/>
  <c r="B519" i="1"/>
  <c r="N522" i="1"/>
  <c r="O521" i="1"/>
  <c r="P521" i="1" s="1"/>
  <c r="S524" i="1"/>
  <c r="D526" i="1"/>
  <c r="L526" i="1" s="1"/>
  <c r="T526" i="1" s="1"/>
  <c r="J528" i="1"/>
  <c r="K528" i="1" s="1"/>
  <c r="W528" i="1" s="1"/>
  <c r="I529" i="1"/>
  <c r="G525" i="1"/>
  <c r="Y527" i="1"/>
  <c r="F528" i="1" l="1"/>
  <c r="U1662" i="1"/>
  <c r="E528" i="1"/>
  <c r="AB1663" i="1"/>
  <c r="H1663" i="1"/>
  <c r="R1662" i="1"/>
  <c r="S1662" i="1" s="1"/>
  <c r="AA1662" i="1"/>
  <c r="AC1663" i="1"/>
  <c r="A1664" i="1"/>
  <c r="Q1663" i="1"/>
  <c r="Z521" i="1"/>
  <c r="N523" i="1"/>
  <c r="O522" i="1"/>
  <c r="P522" i="1" s="1"/>
  <c r="Z522" i="1" s="1"/>
  <c r="B522" i="1" s="1"/>
  <c r="AA524" i="1"/>
  <c r="D527" i="1"/>
  <c r="L527" i="1" s="1"/>
  <c r="T527" i="1" s="1"/>
  <c r="G526" i="1"/>
  <c r="I530" i="1"/>
  <c r="J529" i="1"/>
  <c r="K529" i="1" s="1"/>
  <c r="W529" i="1" s="1"/>
  <c r="Y528" i="1"/>
  <c r="F529" i="1" l="1"/>
  <c r="U1663" i="1"/>
  <c r="E529" i="1"/>
  <c r="AA1663" i="1"/>
  <c r="AC1664" i="1"/>
  <c r="AB1664" i="1"/>
  <c r="H1664" i="1"/>
  <c r="R1663" i="1"/>
  <c r="S1663" i="1" s="1"/>
  <c r="A1665" i="1"/>
  <c r="Q1664" i="1"/>
  <c r="B521" i="1"/>
  <c r="N524" i="1"/>
  <c r="O523" i="1"/>
  <c r="P523" i="1" s="1"/>
  <c r="D528" i="1"/>
  <c r="L528" i="1" s="1"/>
  <c r="T528" i="1" s="1"/>
  <c r="G527" i="1"/>
  <c r="Y529" i="1"/>
  <c r="I531" i="1"/>
  <c r="J530" i="1"/>
  <c r="K530" i="1" s="1"/>
  <c r="F530" i="1" s="1"/>
  <c r="U1664" i="1" l="1"/>
  <c r="W530" i="1"/>
  <c r="Y530" i="1" s="1"/>
  <c r="E530" i="1"/>
  <c r="AB1665" i="1"/>
  <c r="AC1665" i="1"/>
  <c r="R1664" i="1"/>
  <c r="S1664" i="1" s="1"/>
  <c r="AA1664" i="1"/>
  <c r="H1665" i="1"/>
  <c r="Q1665" i="1"/>
  <c r="A1666" i="1"/>
  <c r="Z523" i="1"/>
  <c r="N525" i="1"/>
  <c r="O524" i="1"/>
  <c r="P524" i="1" s="1"/>
  <c r="Z524" i="1" s="1"/>
  <c r="B524" i="1" s="1"/>
  <c r="AA526" i="1"/>
  <c r="D529" i="1"/>
  <c r="G529" i="1" s="1"/>
  <c r="G528" i="1"/>
  <c r="J531" i="1"/>
  <c r="I532" i="1"/>
  <c r="K531" i="1" l="1"/>
  <c r="U1665" i="1"/>
  <c r="Q1666" i="1"/>
  <c r="A1667" i="1"/>
  <c r="AC1666" i="1"/>
  <c r="H1666" i="1"/>
  <c r="R1665" i="1"/>
  <c r="S1665" i="1" s="1"/>
  <c r="AB1666" i="1"/>
  <c r="AA1665" i="1"/>
  <c r="B523" i="1"/>
  <c r="N526" i="1"/>
  <c r="O525" i="1"/>
  <c r="P525" i="1" s="1"/>
  <c r="Z525" i="1" s="1"/>
  <c r="B525" i="1" s="1"/>
  <c r="L529" i="1"/>
  <c r="S528" i="1"/>
  <c r="D530" i="1"/>
  <c r="L530" i="1" s="1"/>
  <c r="J532" i="1"/>
  <c r="I533" i="1"/>
  <c r="W531" i="1" l="1"/>
  <c r="Y531" i="1" s="1"/>
  <c r="F531" i="1"/>
  <c r="K532" i="1"/>
  <c r="E531" i="1"/>
  <c r="D531" i="1" s="1"/>
  <c r="U1666" i="1"/>
  <c r="A1668" i="1"/>
  <c r="Q1667" i="1"/>
  <c r="AB1667" i="1"/>
  <c r="AA1666" i="1"/>
  <c r="R1666" i="1"/>
  <c r="S1666" i="1" s="1"/>
  <c r="AC1667" i="1"/>
  <c r="H1667" i="1"/>
  <c r="O526" i="1"/>
  <c r="P526" i="1" s="1"/>
  <c r="N527" i="1"/>
  <c r="G530" i="1"/>
  <c r="I534" i="1"/>
  <c r="J533" i="1"/>
  <c r="K533" i="1" s="1"/>
  <c r="F533" i="1" s="1"/>
  <c r="W532" i="1" l="1"/>
  <c r="Y532" i="1" s="1"/>
  <c r="F532" i="1"/>
  <c r="E532" i="1"/>
  <c r="D532" i="1" s="1"/>
  <c r="U1667" i="1"/>
  <c r="E533" i="1"/>
  <c r="AA1667" i="1"/>
  <c r="AC1668" i="1"/>
  <c r="AB1668" i="1"/>
  <c r="H1668" i="1"/>
  <c r="R1667" i="1"/>
  <c r="S1667" i="1" s="1"/>
  <c r="A1669" i="1"/>
  <c r="Q1668" i="1"/>
  <c r="N528" i="1"/>
  <c r="O527" i="1"/>
  <c r="P527" i="1" s="1"/>
  <c r="Z527" i="1" s="1"/>
  <c r="B527" i="1" s="1"/>
  <c r="Z526" i="1"/>
  <c r="L531" i="1"/>
  <c r="G531" i="1"/>
  <c r="I535" i="1"/>
  <c r="J534" i="1"/>
  <c r="S707" i="1"/>
  <c r="W533" i="1" l="1"/>
  <c r="Y533" i="1" s="1"/>
  <c r="K534" i="1"/>
  <c r="T531" i="1"/>
  <c r="U1668" i="1"/>
  <c r="AB1669" i="1"/>
  <c r="AC1669" i="1"/>
  <c r="AA1668" i="1"/>
  <c r="H1669" i="1"/>
  <c r="R1668" i="1"/>
  <c r="S1668" i="1" s="1"/>
  <c r="A1670" i="1"/>
  <c r="Q1669" i="1"/>
  <c r="B526" i="1"/>
  <c r="O528" i="1"/>
  <c r="P528" i="1" s="1"/>
  <c r="N529" i="1"/>
  <c r="L532" i="1"/>
  <c r="T532" i="1" s="1"/>
  <c r="D533" i="1"/>
  <c r="G533" i="1" s="1"/>
  <c r="G532" i="1"/>
  <c r="J535" i="1"/>
  <c r="I536" i="1"/>
  <c r="W534" i="1" l="1"/>
  <c r="Y534" i="1" s="1"/>
  <c r="F534" i="1"/>
  <c r="E534" i="1"/>
  <c r="D534" i="1" s="1"/>
  <c r="L534" i="1" s="1"/>
  <c r="T534" i="1" s="1"/>
  <c r="K535" i="1"/>
  <c r="W535" i="1" s="1"/>
  <c r="Y535" i="1" s="1"/>
  <c r="U1669" i="1"/>
  <c r="AC1670" i="1"/>
  <c r="AB1670" i="1"/>
  <c r="H1670" i="1"/>
  <c r="R1669" i="1"/>
  <c r="S1669" i="1" s="1"/>
  <c r="AA1669" i="1"/>
  <c r="A1671" i="1"/>
  <c r="Q1670" i="1"/>
  <c r="Z528" i="1"/>
  <c r="N530" i="1"/>
  <c r="O529" i="1"/>
  <c r="P529" i="1" s="1"/>
  <c r="AA528" i="1"/>
  <c r="L533" i="1"/>
  <c r="T533" i="1" s="1"/>
  <c r="J536" i="1"/>
  <c r="I537" i="1"/>
  <c r="F535" i="1" l="1"/>
  <c r="E535" i="1"/>
  <c r="D535" i="1" s="1"/>
  <c r="L535" i="1" s="1"/>
  <c r="T535" i="1" s="1"/>
  <c r="K536" i="1"/>
  <c r="W536" i="1" s="1"/>
  <c r="Y536" i="1" s="1"/>
  <c r="U1670" i="1"/>
  <c r="B528" i="1"/>
  <c r="H1671" i="1"/>
  <c r="R1670" i="1"/>
  <c r="S1670" i="1" s="1"/>
  <c r="AA1670" i="1"/>
  <c r="AC1671" i="1"/>
  <c r="AB1671" i="1"/>
  <c r="A1672" i="1"/>
  <c r="Q1671" i="1"/>
  <c r="Z529" i="1"/>
  <c r="S529" i="1"/>
  <c r="N531" i="1"/>
  <c r="O530" i="1"/>
  <c r="S533" i="1"/>
  <c r="G534" i="1"/>
  <c r="J537" i="1"/>
  <c r="I538" i="1"/>
  <c r="F536" i="1" l="1"/>
  <c r="E536" i="1"/>
  <c r="D536" i="1" s="1"/>
  <c r="K537" i="1"/>
  <c r="E537" i="1" s="1"/>
  <c r="U529" i="1"/>
  <c r="B529" i="1"/>
  <c r="C530" i="1"/>
  <c r="U1671" i="1"/>
  <c r="AA529" i="1"/>
  <c r="AA1671" i="1"/>
  <c r="AB1672" i="1"/>
  <c r="H1672" i="1"/>
  <c r="AC1672" i="1"/>
  <c r="R1671" i="1"/>
  <c r="S1671" i="1" s="1"/>
  <c r="Q1672" i="1"/>
  <c r="A1673" i="1"/>
  <c r="N532" i="1"/>
  <c r="O531" i="1"/>
  <c r="G535" i="1"/>
  <c r="AA533" i="1"/>
  <c r="J538" i="1"/>
  <c r="I539" i="1"/>
  <c r="S711" i="1"/>
  <c r="F537" i="1" l="1"/>
  <c r="W537" i="1"/>
  <c r="Y537" i="1" s="1"/>
  <c r="K538" i="1"/>
  <c r="E538" i="1" s="1"/>
  <c r="P530" i="1"/>
  <c r="U530" i="1" s="1"/>
  <c r="U1672" i="1"/>
  <c r="Q1673" i="1"/>
  <c r="A1674" i="1"/>
  <c r="AA1672" i="1"/>
  <c r="AC1673" i="1"/>
  <c r="H1673" i="1"/>
  <c r="R1672" i="1"/>
  <c r="S1672" i="1" s="1"/>
  <c r="AB1673" i="1"/>
  <c r="AA530" i="1"/>
  <c r="N533" i="1"/>
  <c r="O532" i="1"/>
  <c r="D537" i="1"/>
  <c r="L537" i="1" s="1"/>
  <c r="T537" i="1" s="1"/>
  <c r="L536" i="1"/>
  <c r="T536" i="1" s="1"/>
  <c r="G536" i="1"/>
  <c r="J539" i="1"/>
  <c r="I540" i="1"/>
  <c r="F538" i="1" l="1"/>
  <c r="K539" i="1"/>
  <c r="W538" i="1"/>
  <c r="Y538" i="1" s="1"/>
  <c r="Z530" i="1"/>
  <c r="B530" i="1" s="1"/>
  <c r="C531" i="1"/>
  <c r="U1673" i="1"/>
  <c r="A1675" i="1"/>
  <c r="Q1674" i="1"/>
  <c r="H1674" i="1"/>
  <c r="R1673" i="1"/>
  <c r="S1673" i="1" s="1"/>
  <c r="AA1673" i="1"/>
  <c r="AC1674" i="1"/>
  <c r="AB1674" i="1"/>
  <c r="AA531" i="1"/>
  <c r="O533" i="1"/>
  <c r="N534" i="1"/>
  <c r="D538" i="1"/>
  <c r="G537" i="1"/>
  <c r="J540" i="1"/>
  <c r="I541" i="1"/>
  <c r="S535" i="1"/>
  <c r="F539" i="1" l="1"/>
  <c r="W539" i="1"/>
  <c r="Y539" i="1" s="1"/>
  <c r="E539" i="1"/>
  <c r="D539" i="1" s="1"/>
  <c r="L539" i="1" s="1"/>
  <c r="T539" i="1" s="1"/>
  <c r="K540" i="1"/>
  <c r="C532" i="1"/>
  <c r="P531" i="1"/>
  <c r="Z531" i="1" s="1"/>
  <c r="U1674" i="1"/>
  <c r="H1675" i="1"/>
  <c r="R1674" i="1"/>
  <c r="S1674" i="1" s="1"/>
  <c r="AA1674" i="1"/>
  <c r="AB1675" i="1"/>
  <c r="AC1675" i="1"/>
  <c r="A1676" i="1"/>
  <c r="Q1675" i="1"/>
  <c r="N535" i="1"/>
  <c r="O534" i="1"/>
  <c r="L538" i="1"/>
  <c r="T538" i="1" s="1"/>
  <c r="G538" i="1"/>
  <c r="AA535" i="1"/>
  <c r="I542" i="1"/>
  <c r="J541" i="1"/>
  <c r="F540" i="1" l="1"/>
  <c r="W540" i="1"/>
  <c r="Y540" i="1" s="1"/>
  <c r="K541" i="1"/>
  <c r="W541" i="1" s="1"/>
  <c r="Y541" i="1" s="1"/>
  <c r="E540" i="1"/>
  <c r="D540" i="1" s="1"/>
  <c r="S531" i="1"/>
  <c r="B531" i="1"/>
  <c r="C533" i="1"/>
  <c r="P532" i="1"/>
  <c r="U1675" i="1"/>
  <c r="AA1675" i="1"/>
  <c r="AC1676" i="1"/>
  <c r="AB1676" i="1"/>
  <c r="H1676" i="1"/>
  <c r="R1675" i="1"/>
  <c r="S1675" i="1" s="1"/>
  <c r="Q1676" i="1"/>
  <c r="A1677" i="1"/>
  <c r="O535" i="1"/>
  <c r="N536" i="1"/>
  <c r="G539" i="1"/>
  <c r="J542" i="1"/>
  <c r="I543" i="1"/>
  <c r="F541" i="1" l="1"/>
  <c r="Z532" i="1"/>
  <c r="B532" i="1" s="1"/>
  <c r="K542" i="1"/>
  <c r="E541" i="1"/>
  <c r="D541" i="1" s="1"/>
  <c r="L541" i="1" s="1"/>
  <c r="T541" i="1" s="1"/>
  <c r="C534" i="1"/>
  <c r="P533" i="1"/>
  <c r="Z533" i="1" s="1"/>
  <c r="U1676" i="1"/>
  <c r="Q1677" i="1"/>
  <c r="A1678" i="1"/>
  <c r="AC1677" i="1"/>
  <c r="AB1677" i="1"/>
  <c r="H1677" i="1"/>
  <c r="AA1676" i="1"/>
  <c r="R1676" i="1"/>
  <c r="S1676" i="1" s="1"/>
  <c r="N537" i="1"/>
  <c r="O536" i="1"/>
  <c r="L540" i="1"/>
  <c r="T540" i="1" s="1"/>
  <c r="G540" i="1"/>
  <c r="I544" i="1"/>
  <c r="J543" i="1"/>
  <c r="F542" i="1" l="1"/>
  <c r="E542" i="1"/>
  <c r="D542" i="1" s="1"/>
  <c r="W542" i="1"/>
  <c r="Y542" i="1" s="1"/>
  <c r="K543" i="1"/>
  <c r="C535" i="1"/>
  <c r="P534" i="1"/>
  <c r="B533" i="1"/>
  <c r="U1677" i="1"/>
  <c r="Q1678" i="1"/>
  <c r="A1679" i="1"/>
  <c r="AC1678" i="1"/>
  <c r="R1677" i="1"/>
  <c r="S1677" i="1" s="1"/>
  <c r="AB1678" i="1"/>
  <c r="H1678" i="1"/>
  <c r="AA1677" i="1"/>
  <c r="N538" i="1"/>
  <c r="O537" i="1"/>
  <c r="G541" i="1"/>
  <c r="J544" i="1"/>
  <c r="I545" i="1"/>
  <c r="F543" i="1" l="1"/>
  <c r="E543" i="1"/>
  <c r="D543" i="1" s="1"/>
  <c r="L543" i="1" s="1"/>
  <c r="T543" i="1" s="1"/>
  <c r="Z534" i="1"/>
  <c r="B534" i="1" s="1"/>
  <c r="W543" i="1"/>
  <c r="Y543" i="1" s="1"/>
  <c r="K544" i="1"/>
  <c r="C536" i="1"/>
  <c r="P535" i="1"/>
  <c r="Z535" i="1" s="1"/>
  <c r="U1678" i="1"/>
  <c r="Q1679" i="1"/>
  <c r="A1680" i="1"/>
  <c r="H1679" i="1"/>
  <c r="R1678" i="1"/>
  <c r="S1678" i="1" s="1"/>
  <c r="AA1678" i="1"/>
  <c r="AB1679" i="1"/>
  <c r="AC1679" i="1"/>
  <c r="N539" i="1"/>
  <c r="O538" i="1"/>
  <c r="L542" i="1"/>
  <c r="T542" i="1" s="1"/>
  <c r="G542" i="1"/>
  <c r="I546" i="1"/>
  <c r="J545" i="1"/>
  <c r="F544" i="1" l="1"/>
  <c r="E544" i="1"/>
  <c r="D544" i="1" s="1"/>
  <c r="W544" i="1"/>
  <c r="Y544" i="1" s="1"/>
  <c r="K545" i="1"/>
  <c r="E545" i="1" s="1"/>
  <c r="B535" i="1"/>
  <c r="C537" i="1"/>
  <c r="P536" i="1"/>
  <c r="U1679" i="1"/>
  <c r="A1681" i="1"/>
  <c r="Q1680" i="1"/>
  <c r="R1679" i="1"/>
  <c r="S1679" i="1" s="1"/>
  <c r="AA1679" i="1"/>
  <c r="AC1680" i="1"/>
  <c r="H1680" i="1"/>
  <c r="AB1680" i="1"/>
  <c r="N540" i="1"/>
  <c r="O539" i="1"/>
  <c r="G543" i="1"/>
  <c r="J546" i="1"/>
  <c r="I547" i="1"/>
  <c r="F545" i="1" l="1"/>
  <c r="W545" i="1"/>
  <c r="Y545" i="1" s="1"/>
  <c r="K546" i="1"/>
  <c r="Z536" i="1"/>
  <c r="B536" i="1" s="1"/>
  <c r="C538" i="1"/>
  <c r="P537" i="1"/>
  <c r="Z537" i="1" s="1"/>
  <c r="U1680" i="1"/>
  <c r="AC1681" i="1"/>
  <c r="AB1681" i="1"/>
  <c r="H1681" i="1"/>
  <c r="R1680" i="1"/>
  <c r="S1680" i="1" s="1"/>
  <c r="AA1680" i="1"/>
  <c r="A1682" i="1"/>
  <c r="Q1681" i="1"/>
  <c r="N541" i="1"/>
  <c r="O540" i="1"/>
  <c r="D545" i="1"/>
  <c r="L545" i="1" s="1"/>
  <c r="T545" i="1" s="1"/>
  <c r="L544" i="1"/>
  <c r="T544" i="1" s="1"/>
  <c r="G544" i="1"/>
  <c r="J547" i="1"/>
  <c r="I548" i="1"/>
  <c r="F546" i="1" l="1"/>
  <c r="W546" i="1"/>
  <c r="Y546" i="1" s="1"/>
  <c r="E546" i="1"/>
  <c r="D546" i="1" s="1"/>
  <c r="K547" i="1"/>
  <c r="E547" i="1" s="1"/>
  <c r="B537" i="1"/>
  <c r="C539" i="1"/>
  <c r="P538" i="1"/>
  <c r="U1681" i="1"/>
  <c r="AC1682" i="1"/>
  <c r="AB1682" i="1"/>
  <c r="R1681" i="1"/>
  <c r="S1681" i="1" s="1"/>
  <c r="H1682" i="1"/>
  <c r="AA1681" i="1"/>
  <c r="A1683" i="1"/>
  <c r="Q1682" i="1"/>
  <c r="O541" i="1"/>
  <c r="N542" i="1"/>
  <c r="G545" i="1"/>
  <c r="I549" i="1"/>
  <c r="J548" i="1"/>
  <c r="F547" i="1" l="1"/>
  <c r="Z538" i="1"/>
  <c r="B538" i="1" s="1"/>
  <c r="W547" i="1"/>
  <c r="Y547" i="1" s="1"/>
  <c r="K548" i="1"/>
  <c r="E548" i="1" s="1"/>
  <c r="C540" i="1"/>
  <c r="P539" i="1"/>
  <c r="U1682" i="1"/>
  <c r="R1682" i="1"/>
  <c r="S1682" i="1" s="1"/>
  <c r="H1683" i="1"/>
  <c r="AC1683" i="1"/>
  <c r="AA1682" i="1"/>
  <c r="AB1683" i="1"/>
  <c r="A1684" i="1"/>
  <c r="Q1683" i="1"/>
  <c r="D547" i="1"/>
  <c r="L547" i="1" s="1"/>
  <c r="T547" i="1" s="1"/>
  <c r="O542" i="1"/>
  <c r="N543" i="1"/>
  <c r="L546" i="1"/>
  <c r="T546" i="1" s="1"/>
  <c r="G546" i="1"/>
  <c r="J549" i="1"/>
  <c r="I550" i="1"/>
  <c r="F548" i="1" l="1"/>
  <c r="Z539" i="1"/>
  <c r="B539" i="1" s="1"/>
  <c r="W548" i="1"/>
  <c r="Y548" i="1" s="1"/>
  <c r="K549" i="1"/>
  <c r="E549" i="1" s="1"/>
  <c r="C541" i="1"/>
  <c r="P540" i="1"/>
  <c r="Z540" i="1" s="1"/>
  <c r="U1683" i="1"/>
  <c r="AA1683" i="1"/>
  <c r="AC1684" i="1"/>
  <c r="AB1684" i="1"/>
  <c r="R1683" i="1"/>
  <c r="S1683" i="1" s="1"/>
  <c r="H1684" i="1"/>
  <c r="Q1684" i="1"/>
  <c r="A1685" i="1"/>
  <c r="N544" i="1"/>
  <c r="O543" i="1"/>
  <c r="D548" i="1"/>
  <c r="G547" i="1"/>
  <c r="I551" i="1"/>
  <c r="J550" i="1"/>
  <c r="F549" i="1" l="1"/>
  <c r="W549" i="1"/>
  <c r="Y549" i="1" s="1"/>
  <c r="K550" i="1"/>
  <c r="E550" i="1" s="1"/>
  <c r="C542" i="1"/>
  <c r="P541" i="1"/>
  <c r="B540" i="1"/>
  <c r="U1684" i="1"/>
  <c r="A1686" i="1"/>
  <c r="Q1685" i="1"/>
  <c r="AC1685" i="1"/>
  <c r="AB1685" i="1"/>
  <c r="R1684" i="1"/>
  <c r="S1684" i="1" s="1"/>
  <c r="H1685" i="1"/>
  <c r="AA1684" i="1"/>
  <c r="O544" i="1"/>
  <c r="N545" i="1"/>
  <c r="D549" i="1"/>
  <c r="L549" i="1" s="1"/>
  <c r="T549" i="1" s="1"/>
  <c r="L548" i="1"/>
  <c r="T548" i="1" s="1"/>
  <c r="G548" i="1"/>
  <c r="I552" i="1"/>
  <c r="J551" i="1"/>
  <c r="F550" i="1" l="1"/>
  <c r="Z541" i="1"/>
  <c r="B541" i="1" s="1"/>
  <c r="W550" i="1"/>
  <c r="Y550" i="1" s="1"/>
  <c r="K551" i="1"/>
  <c r="E551" i="1" s="1"/>
  <c r="C543" i="1"/>
  <c r="P542" i="1"/>
  <c r="Z542" i="1" s="1"/>
  <c r="U1685" i="1"/>
  <c r="AC1686" i="1"/>
  <c r="AB1686" i="1"/>
  <c r="H1686" i="1"/>
  <c r="R1685" i="1"/>
  <c r="S1685" i="1" s="1"/>
  <c r="AA1685" i="1"/>
  <c r="Q1686" i="1"/>
  <c r="A1687" i="1"/>
  <c r="O545" i="1"/>
  <c r="N546" i="1"/>
  <c r="D550" i="1"/>
  <c r="G550" i="1" s="1"/>
  <c r="G549" i="1"/>
  <c r="J552" i="1"/>
  <c r="I553" i="1"/>
  <c r="F551" i="1" l="1"/>
  <c r="W551" i="1"/>
  <c r="Y551" i="1" s="1"/>
  <c r="K552" i="1"/>
  <c r="E552" i="1" s="1"/>
  <c r="B542" i="1"/>
  <c r="C544" i="1"/>
  <c r="P543" i="1"/>
  <c r="U1686" i="1"/>
  <c r="A1688" i="1"/>
  <c r="Q1687" i="1"/>
  <c r="AB1687" i="1"/>
  <c r="R1686" i="1"/>
  <c r="H1687" i="1"/>
  <c r="AC1687" i="1"/>
  <c r="N547" i="1"/>
  <c r="O546" i="1"/>
  <c r="L550" i="1"/>
  <c r="T550" i="1" s="1"/>
  <c r="D551" i="1"/>
  <c r="L551" i="1" s="1"/>
  <c r="T551" i="1" s="1"/>
  <c r="J553" i="1"/>
  <c r="I554" i="1"/>
  <c r="F552" i="1" l="1"/>
  <c r="Z543" i="1"/>
  <c r="B543" i="1" s="1"/>
  <c r="K553" i="1"/>
  <c r="E553" i="1" s="1"/>
  <c r="W552" i="1"/>
  <c r="Y552" i="1" s="1"/>
  <c r="C545" i="1"/>
  <c r="P544" i="1"/>
  <c r="Z544" i="1" s="1"/>
  <c r="U1687" i="1"/>
  <c r="AA1687" i="1"/>
  <c r="AC1688" i="1"/>
  <c r="AB1688" i="1"/>
  <c r="R1687" i="1"/>
  <c r="S1687" i="1" s="1"/>
  <c r="H1688" i="1"/>
  <c r="Q1688" i="1"/>
  <c r="A1689" i="1"/>
  <c r="N548" i="1"/>
  <c r="O547" i="1"/>
  <c r="G551" i="1"/>
  <c r="D552" i="1"/>
  <c r="L552" i="1" s="1"/>
  <c r="T552" i="1" s="1"/>
  <c r="I555" i="1"/>
  <c r="J554" i="1"/>
  <c r="AA959" i="1"/>
  <c r="F553" i="1" l="1"/>
  <c r="K554" i="1"/>
  <c r="W553" i="1"/>
  <c r="Y553" i="1" s="1"/>
  <c r="B544" i="1"/>
  <c r="C546" i="1"/>
  <c r="P545" i="1"/>
  <c r="AC1689" i="1"/>
  <c r="H1689" i="1"/>
  <c r="R1688" i="1"/>
  <c r="AB1689" i="1"/>
  <c r="A1690" i="1"/>
  <c r="Q1689" i="1"/>
  <c r="N549" i="1"/>
  <c r="O548" i="1"/>
  <c r="D553" i="1"/>
  <c r="L553" i="1" s="1"/>
  <c r="T553" i="1" s="1"/>
  <c r="G552" i="1"/>
  <c r="J555" i="1"/>
  <c r="I556" i="1"/>
  <c r="F554" i="1" l="1"/>
  <c r="W554" i="1"/>
  <c r="Y554" i="1" s="1"/>
  <c r="E554" i="1"/>
  <c r="D554" i="1" s="1"/>
  <c r="L554" i="1" s="1"/>
  <c r="T554" i="1" s="1"/>
  <c r="Z545" i="1"/>
  <c r="B545" i="1" s="1"/>
  <c r="K555" i="1"/>
  <c r="C547" i="1"/>
  <c r="P546" i="1"/>
  <c r="U1689" i="1"/>
  <c r="AC1690" i="1"/>
  <c r="AB1690" i="1"/>
  <c r="R1689" i="1"/>
  <c r="S1689" i="1" s="1"/>
  <c r="AA1689" i="1"/>
  <c r="H1690" i="1"/>
  <c r="Q1690" i="1"/>
  <c r="A1691" i="1"/>
  <c r="N550" i="1"/>
  <c r="O549" i="1"/>
  <c r="G553" i="1"/>
  <c r="J556" i="1"/>
  <c r="I557" i="1"/>
  <c r="F555" i="1" l="1"/>
  <c r="E555" i="1"/>
  <c r="D555" i="1" s="1"/>
  <c r="L555" i="1" s="1"/>
  <c r="Z546" i="1"/>
  <c r="B546" i="1" s="1"/>
  <c r="K556" i="1"/>
  <c r="W555" i="1"/>
  <c r="Y555" i="1" s="1"/>
  <c r="C548" i="1"/>
  <c r="P547" i="1"/>
  <c r="Z547" i="1" s="1"/>
  <c r="U1690" i="1"/>
  <c r="A1692" i="1"/>
  <c r="Q1691" i="1"/>
  <c r="H1691" i="1"/>
  <c r="R1690" i="1"/>
  <c r="S1690" i="1" s="1"/>
  <c r="AA1690" i="1"/>
  <c r="AC1691" i="1"/>
  <c r="AB1691" i="1"/>
  <c r="N551" i="1"/>
  <c r="O550" i="1"/>
  <c r="G554" i="1"/>
  <c r="I558" i="1"/>
  <c r="J557" i="1"/>
  <c r="E556" i="1" l="1"/>
  <c r="F556" i="1"/>
  <c r="K557" i="1"/>
  <c r="W556" i="1"/>
  <c r="Y556" i="1" s="1"/>
  <c r="B547" i="1"/>
  <c r="C549" i="1"/>
  <c r="P548" i="1"/>
  <c r="T555" i="1"/>
  <c r="U1691" i="1"/>
  <c r="R1691" i="1"/>
  <c r="S1691" i="1" s="1"/>
  <c r="AC1692" i="1"/>
  <c r="AB1692" i="1"/>
  <c r="AA1691" i="1"/>
  <c r="H1692" i="1"/>
  <c r="A1693" i="1"/>
  <c r="Q1692" i="1"/>
  <c r="G555" i="1"/>
  <c r="O551" i="1"/>
  <c r="N552" i="1"/>
  <c r="D556" i="1"/>
  <c r="L556" i="1" s="1"/>
  <c r="T556" i="1" s="1"/>
  <c r="J558" i="1"/>
  <c r="I559" i="1"/>
  <c r="F557" i="1" l="1"/>
  <c r="W557" i="1"/>
  <c r="Y557" i="1" s="1"/>
  <c r="Z548" i="1"/>
  <c r="B548" i="1" s="1"/>
  <c r="K558" i="1"/>
  <c r="E557" i="1"/>
  <c r="D557" i="1" s="1"/>
  <c r="L557" i="1" s="1"/>
  <c r="C550" i="1"/>
  <c r="P549" i="1"/>
  <c r="U1692" i="1"/>
  <c r="AB1693" i="1"/>
  <c r="AA1692" i="1"/>
  <c r="AC1693" i="1"/>
  <c r="H1693" i="1"/>
  <c r="R1692" i="1"/>
  <c r="S1692" i="1" s="1"/>
  <c r="Q1693" i="1"/>
  <c r="A1694" i="1"/>
  <c r="N553" i="1"/>
  <c r="O552" i="1"/>
  <c r="G556" i="1"/>
  <c r="I560" i="1"/>
  <c r="J559" i="1"/>
  <c r="F558" i="1" l="1"/>
  <c r="E558" i="1"/>
  <c r="D558" i="1" s="1"/>
  <c r="L558" i="1" s="1"/>
  <c r="T558" i="1" s="1"/>
  <c r="Z549" i="1"/>
  <c r="B549" i="1" s="1"/>
  <c r="W558" i="1"/>
  <c r="Y558" i="1" s="1"/>
  <c r="K559" i="1"/>
  <c r="C551" i="1"/>
  <c r="P550" i="1"/>
  <c r="T557" i="1"/>
  <c r="U1693" i="1"/>
  <c r="A1695" i="1"/>
  <c r="Q1694" i="1"/>
  <c r="AC1694" i="1"/>
  <c r="AB1694" i="1"/>
  <c r="H1694" i="1"/>
  <c r="R1693" i="1"/>
  <c r="S1693" i="1" s="1"/>
  <c r="AA1693" i="1"/>
  <c r="N554" i="1"/>
  <c r="O553" i="1"/>
  <c r="G557" i="1"/>
  <c r="J560" i="1"/>
  <c r="I561" i="1"/>
  <c r="F559" i="1" l="1"/>
  <c r="E559" i="1"/>
  <c r="D559" i="1" s="1"/>
  <c r="L559" i="1" s="1"/>
  <c r="T559" i="1" s="1"/>
  <c r="Z550" i="1"/>
  <c r="B550" i="1" s="1"/>
  <c r="W559" i="1"/>
  <c r="Y559" i="1" s="1"/>
  <c r="K560" i="1"/>
  <c r="C552" i="1"/>
  <c r="P551" i="1"/>
  <c r="U1694" i="1"/>
  <c r="AB1695" i="1"/>
  <c r="AA1694" i="1"/>
  <c r="AC1695" i="1"/>
  <c r="H1695" i="1"/>
  <c r="R1694" i="1"/>
  <c r="S1694" i="1" s="1"/>
  <c r="A1696" i="1"/>
  <c r="Q1695" i="1"/>
  <c r="O554" i="1"/>
  <c r="N555" i="1"/>
  <c r="S555" i="1"/>
  <c r="G558" i="1"/>
  <c r="I562" i="1"/>
  <c r="J561" i="1"/>
  <c r="F560" i="1" l="1"/>
  <c r="Z551" i="1"/>
  <c r="B551" i="1" s="1"/>
  <c r="W560" i="1"/>
  <c r="Y560" i="1" s="1"/>
  <c r="E560" i="1"/>
  <c r="D560" i="1" s="1"/>
  <c r="L560" i="1" s="1"/>
  <c r="T560" i="1" s="1"/>
  <c r="K561" i="1"/>
  <c r="C553" i="1"/>
  <c r="P552" i="1"/>
  <c r="U1695" i="1"/>
  <c r="AA1695" i="1"/>
  <c r="AC1696" i="1"/>
  <c r="AB1696" i="1"/>
  <c r="H1696" i="1"/>
  <c r="R1695" i="1"/>
  <c r="S1695" i="1" s="1"/>
  <c r="A1697" i="1"/>
  <c r="Q1696" i="1"/>
  <c r="N556" i="1"/>
  <c r="O555" i="1"/>
  <c r="AA555" i="1"/>
  <c r="G559" i="1"/>
  <c r="I563" i="1"/>
  <c r="J562" i="1"/>
  <c r="K562" i="1" s="1"/>
  <c r="F562" i="1" s="1"/>
  <c r="E561" i="1" l="1"/>
  <c r="D561" i="1" s="1"/>
  <c r="L561" i="1" s="1"/>
  <c r="F561" i="1"/>
  <c r="Z552" i="1"/>
  <c r="B552" i="1" s="1"/>
  <c r="W561" i="1"/>
  <c r="Y561" i="1" s="1"/>
  <c r="C554" i="1"/>
  <c r="P553" i="1"/>
  <c r="U1696" i="1"/>
  <c r="W562" i="1"/>
  <c r="Y562" i="1" s="1"/>
  <c r="E562" i="1"/>
  <c r="H1697" i="1"/>
  <c r="AC1697" i="1"/>
  <c r="R1696" i="1"/>
  <c r="S1696" i="1" s="1"/>
  <c r="AA1696" i="1"/>
  <c r="AB1697" i="1"/>
  <c r="Q1697" i="1"/>
  <c r="A1698" i="1"/>
  <c r="G560" i="1"/>
  <c r="N557" i="1"/>
  <c r="O556" i="1"/>
  <c r="S557" i="1"/>
  <c r="I564" i="1"/>
  <c r="J563" i="1"/>
  <c r="K563" i="1" s="1"/>
  <c r="F563" i="1" s="1"/>
  <c r="Z553" i="1" l="1"/>
  <c r="B553" i="1" s="1"/>
  <c r="C555" i="1"/>
  <c r="P554" i="1"/>
  <c r="U1697" i="1"/>
  <c r="W563" i="1"/>
  <c r="Y563" i="1" s="1"/>
  <c r="E563" i="1"/>
  <c r="A1699" i="1"/>
  <c r="Q1698" i="1"/>
  <c r="AC1698" i="1"/>
  <c r="AB1698" i="1"/>
  <c r="H1698" i="1"/>
  <c r="R1697" i="1"/>
  <c r="S1697" i="1" s="1"/>
  <c r="AA1697" i="1"/>
  <c r="N558" i="1"/>
  <c r="O557" i="1"/>
  <c r="AA558" i="1"/>
  <c r="AA557" i="1"/>
  <c r="D562" i="1"/>
  <c r="L562" i="1" s="1"/>
  <c r="T562" i="1" s="1"/>
  <c r="G561" i="1"/>
  <c r="J564" i="1"/>
  <c r="K564" i="1" s="1"/>
  <c r="I565" i="1"/>
  <c r="W564" i="1" l="1"/>
  <c r="F564" i="1"/>
  <c r="Z554" i="1"/>
  <c r="B554" i="1" s="1"/>
  <c r="C556" i="1"/>
  <c r="P555" i="1"/>
  <c r="U1698" i="1"/>
  <c r="E564" i="1"/>
  <c r="H1699" i="1"/>
  <c r="R1698" i="1"/>
  <c r="S1698" i="1" s="1"/>
  <c r="AC1699" i="1"/>
  <c r="AA1698" i="1"/>
  <c r="AB1699" i="1"/>
  <c r="A1700" i="1"/>
  <c r="Q1699" i="1"/>
  <c r="N559" i="1"/>
  <c r="O558" i="1"/>
  <c r="G562" i="1"/>
  <c r="D563" i="1"/>
  <c r="L563" i="1" s="1"/>
  <c r="T563" i="1" s="1"/>
  <c r="J565" i="1"/>
  <c r="K565" i="1" s="1"/>
  <c r="W565" i="1" s="1"/>
  <c r="I566" i="1"/>
  <c r="Y564" i="1"/>
  <c r="F565" i="1" l="1"/>
  <c r="Z555" i="1"/>
  <c r="B555" i="1" s="1"/>
  <c r="C557" i="1"/>
  <c r="P556" i="1"/>
  <c r="U1699" i="1"/>
  <c r="E565" i="1"/>
  <c r="A1701" i="1"/>
  <c r="Q1700" i="1"/>
  <c r="AA1699" i="1"/>
  <c r="AC1700" i="1"/>
  <c r="R1699" i="1"/>
  <c r="S1699" i="1" s="1"/>
  <c r="AB1700" i="1"/>
  <c r="H1700" i="1"/>
  <c r="N560" i="1"/>
  <c r="O559" i="1"/>
  <c r="D564" i="1"/>
  <c r="L564" i="1" s="1"/>
  <c r="T564" i="1" s="1"/>
  <c r="G563" i="1"/>
  <c r="Y565" i="1"/>
  <c r="J566" i="1"/>
  <c r="K566" i="1" s="1"/>
  <c r="W566" i="1" s="1"/>
  <c r="I567" i="1"/>
  <c r="F566" i="1" l="1"/>
  <c r="Z556" i="1"/>
  <c r="B556" i="1" s="1"/>
  <c r="C558" i="1"/>
  <c r="P557" i="1"/>
  <c r="U1700" i="1"/>
  <c r="E566" i="1"/>
  <c r="AC1701" i="1"/>
  <c r="AB1701" i="1"/>
  <c r="H1701" i="1"/>
  <c r="R1700" i="1"/>
  <c r="S1700" i="1" s="1"/>
  <c r="AA1700" i="1"/>
  <c r="Q1701" i="1"/>
  <c r="A1702" i="1"/>
  <c r="N561" i="1"/>
  <c r="O560" i="1"/>
  <c r="G564" i="1"/>
  <c r="D565" i="1"/>
  <c r="L565" i="1" s="1"/>
  <c r="T565" i="1" s="1"/>
  <c r="Y566" i="1"/>
  <c r="J567" i="1"/>
  <c r="K567" i="1" s="1"/>
  <c r="W567" i="1" s="1"/>
  <c r="I568" i="1"/>
  <c r="S740" i="1"/>
  <c r="F567" i="1" l="1"/>
  <c r="Z557" i="1"/>
  <c r="B557" i="1" s="1"/>
  <c r="C559" i="1"/>
  <c r="P558" i="1"/>
  <c r="U1701" i="1"/>
  <c r="E567" i="1"/>
  <c r="Q1702" i="1"/>
  <c r="A1703" i="1"/>
  <c r="AB1702" i="1"/>
  <c r="H1702" i="1"/>
  <c r="R1701" i="1"/>
  <c r="S1701" i="1" s="1"/>
  <c r="AC1702" i="1"/>
  <c r="AA1701" i="1"/>
  <c r="S560" i="1"/>
  <c r="AA560" i="1" s="1"/>
  <c r="N562" i="1"/>
  <c r="O561" i="1"/>
  <c r="G565" i="1"/>
  <c r="AA562" i="1"/>
  <c r="D566" i="1"/>
  <c r="I569" i="1"/>
  <c r="J568" i="1"/>
  <c r="K568" i="1" s="1"/>
  <c r="W568" i="1" s="1"/>
  <c r="Y567" i="1"/>
  <c r="F568" i="1" l="1"/>
  <c r="Z558" i="1"/>
  <c r="B558" i="1" s="1"/>
  <c r="C560" i="1"/>
  <c r="P559" i="1"/>
  <c r="Z559" i="1" s="1"/>
  <c r="S561" i="1"/>
  <c r="U1702" i="1"/>
  <c r="E568" i="1"/>
  <c r="A1704" i="1"/>
  <c r="Q1703" i="1"/>
  <c r="AB1703" i="1"/>
  <c r="H1703" i="1"/>
  <c r="R1702" i="1"/>
  <c r="S1702" i="1" s="1"/>
  <c r="AA1702" i="1"/>
  <c r="AC1703" i="1"/>
  <c r="O562" i="1"/>
  <c r="N563" i="1"/>
  <c r="D567" i="1"/>
  <c r="L567" i="1" s="1"/>
  <c r="T567" i="1" s="1"/>
  <c r="L566" i="1"/>
  <c r="T566" i="1" s="1"/>
  <c r="G566" i="1"/>
  <c r="Y568" i="1"/>
  <c r="J569" i="1"/>
  <c r="K569" i="1" s="1"/>
  <c r="W569" i="1" s="1"/>
  <c r="I570" i="1"/>
  <c r="F569" i="1" l="1"/>
  <c r="AA559" i="1"/>
  <c r="B559" i="1"/>
  <c r="C561" i="1"/>
  <c r="P561" i="1" s="1"/>
  <c r="P560" i="1"/>
  <c r="U1703" i="1"/>
  <c r="E569" i="1"/>
  <c r="AA1703" i="1"/>
  <c r="AC1704" i="1"/>
  <c r="AB1704" i="1"/>
  <c r="R1703" i="1"/>
  <c r="S1703" i="1" s="1"/>
  <c r="H1704" i="1"/>
  <c r="A1705" i="1"/>
  <c r="Q1704" i="1"/>
  <c r="N564" i="1"/>
  <c r="O563" i="1"/>
  <c r="D568" i="1"/>
  <c r="L568" i="1" s="1"/>
  <c r="T568" i="1" s="1"/>
  <c r="G567" i="1"/>
  <c r="I571" i="1"/>
  <c r="J570" i="1"/>
  <c r="K570" i="1" s="1"/>
  <c r="W570" i="1" s="1"/>
  <c r="Y569" i="1"/>
  <c r="AA564" i="1"/>
  <c r="F570" i="1" l="1"/>
  <c r="Z560" i="1"/>
  <c r="B560" i="1" s="1"/>
  <c r="Z561" i="1"/>
  <c r="C562" i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U561" i="1"/>
  <c r="U1704" i="1"/>
  <c r="E570" i="1"/>
  <c r="AB1705" i="1"/>
  <c r="H1705" i="1"/>
  <c r="AC1705" i="1"/>
  <c r="AA1704" i="1"/>
  <c r="R1704" i="1"/>
  <c r="S1704" i="1" s="1"/>
  <c r="Q1705" i="1"/>
  <c r="A1706" i="1"/>
  <c r="N565" i="1"/>
  <c r="O564" i="1"/>
  <c r="D569" i="1"/>
  <c r="L569" i="1" s="1"/>
  <c r="T569" i="1" s="1"/>
  <c r="G568" i="1"/>
  <c r="Y570" i="1"/>
  <c r="J571" i="1"/>
  <c r="K571" i="1" s="1"/>
  <c r="W571" i="1" s="1"/>
  <c r="I572" i="1"/>
  <c r="F571" i="1" l="1"/>
  <c r="P564" i="1"/>
  <c r="Z564" i="1" s="1"/>
  <c r="B564" i="1" s="1"/>
  <c r="AA561" i="1"/>
  <c r="P563" i="1"/>
  <c r="Z563" i="1" s="1"/>
  <c r="B563" i="1" s="1"/>
  <c r="B561" i="1"/>
  <c r="P562" i="1"/>
  <c r="Z562" i="1" s="1"/>
  <c r="B562" i="1" s="1"/>
  <c r="U1705" i="1"/>
  <c r="E571" i="1"/>
  <c r="A1707" i="1"/>
  <c r="Q1706" i="1"/>
  <c r="AC1706" i="1"/>
  <c r="AB1706" i="1"/>
  <c r="H1706" i="1"/>
  <c r="R1705" i="1"/>
  <c r="S1705" i="1" s="1"/>
  <c r="AA1705" i="1"/>
  <c r="O565" i="1"/>
  <c r="P565" i="1" s="1"/>
  <c r="Z565" i="1" s="1"/>
  <c r="B565" i="1" s="1"/>
  <c r="N566" i="1"/>
  <c r="D570" i="1"/>
  <c r="G569" i="1"/>
  <c r="J572" i="1"/>
  <c r="K572" i="1" s="1"/>
  <c r="W572" i="1" s="1"/>
  <c r="I573" i="1"/>
  <c r="Y571" i="1"/>
  <c r="F572" i="1" l="1"/>
  <c r="U1706" i="1"/>
  <c r="E572" i="1"/>
  <c r="H1707" i="1"/>
  <c r="AA1706" i="1"/>
  <c r="AB1707" i="1"/>
  <c r="R1706" i="1"/>
  <c r="S1706" i="1" s="1"/>
  <c r="AC1707" i="1"/>
  <c r="Q1707" i="1"/>
  <c r="A1708" i="1"/>
  <c r="N567" i="1"/>
  <c r="O566" i="1"/>
  <c r="P566" i="1" s="1"/>
  <c r="Z566" i="1" s="1"/>
  <c r="B566" i="1" s="1"/>
  <c r="D571" i="1"/>
  <c r="L571" i="1" s="1"/>
  <c r="T571" i="1" s="1"/>
  <c r="L570" i="1"/>
  <c r="T570" i="1" s="1"/>
  <c r="G570" i="1"/>
  <c r="J573" i="1"/>
  <c r="K573" i="1" s="1"/>
  <c r="W573" i="1" s="1"/>
  <c r="I574" i="1"/>
  <c r="Y572" i="1"/>
  <c r="F573" i="1" l="1"/>
  <c r="U1707" i="1"/>
  <c r="G571" i="1"/>
  <c r="E573" i="1"/>
  <c r="A1709" i="1"/>
  <c r="Q1708" i="1"/>
  <c r="AB1708" i="1"/>
  <c r="H1708" i="1"/>
  <c r="AA1707" i="1"/>
  <c r="AC1708" i="1"/>
  <c r="R1707" i="1"/>
  <c r="S1707" i="1" s="1"/>
  <c r="N568" i="1"/>
  <c r="O567" i="1"/>
  <c r="P567" i="1" s="1"/>
  <c r="Z567" i="1" s="1"/>
  <c r="B567" i="1" s="1"/>
  <c r="D572" i="1"/>
  <c r="L572" i="1" s="1"/>
  <c r="T572" i="1" s="1"/>
  <c r="J574" i="1"/>
  <c r="K574" i="1" s="1"/>
  <c r="W574" i="1" s="1"/>
  <c r="I575" i="1"/>
  <c r="Y573" i="1"/>
  <c r="F574" i="1" l="1"/>
  <c r="U1708" i="1"/>
  <c r="E574" i="1"/>
  <c r="AC1709" i="1"/>
  <c r="AA1708" i="1"/>
  <c r="AB1709" i="1"/>
  <c r="R1708" i="1"/>
  <c r="S1708" i="1" s="1"/>
  <c r="H1709" i="1"/>
  <c r="Q1709" i="1"/>
  <c r="A1710" i="1"/>
  <c r="N569" i="1"/>
  <c r="O568" i="1"/>
  <c r="P568" i="1" s="1"/>
  <c r="Z568" i="1" s="1"/>
  <c r="B568" i="1" s="1"/>
  <c r="D573" i="1"/>
  <c r="L573" i="1" s="1"/>
  <c r="T573" i="1" s="1"/>
  <c r="I576" i="1"/>
  <c r="J575" i="1"/>
  <c r="K575" i="1" s="1"/>
  <c r="W575" i="1" s="1"/>
  <c r="Y574" i="1"/>
  <c r="G572" i="1"/>
  <c r="F575" i="1" l="1"/>
  <c r="U1709" i="1"/>
  <c r="E575" i="1"/>
  <c r="Q1710" i="1"/>
  <c r="A1711" i="1"/>
  <c r="AC1710" i="1"/>
  <c r="AB1710" i="1"/>
  <c r="H1710" i="1"/>
  <c r="R1709" i="1"/>
  <c r="S1709" i="1" s="1"/>
  <c r="AA1709" i="1"/>
  <c r="N570" i="1"/>
  <c r="O569" i="1"/>
  <c r="P569" i="1" s="1"/>
  <c r="Z569" i="1" s="1"/>
  <c r="B569" i="1" s="1"/>
  <c r="D574" i="1"/>
  <c r="I577" i="1"/>
  <c r="J576" i="1"/>
  <c r="K576" i="1" s="1"/>
  <c r="W576" i="1" s="1"/>
  <c r="Y575" i="1"/>
  <c r="G573" i="1"/>
  <c r="F576" i="1" l="1"/>
  <c r="D575" i="1"/>
  <c r="L575" i="1" s="1"/>
  <c r="T575" i="1" s="1"/>
  <c r="U1710" i="1"/>
  <c r="E576" i="1"/>
  <c r="A1712" i="1"/>
  <c r="Q1711" i="1"/>
  <c r="H1711" i="1"/>
  <c r="R1710" i="1"/>
  <c r="S1710" i="1" s="1"/>
  <c r="AA1710" i="1"/>
  <c r="AC1711" i="1"/>
  <c r="AB1711" i="1"/>
  <c r="N571" i="1"/>
  <c r="O570" i="1"/>
  <c r="P570" i="1" s="1"/>
  <c r="Z570" i="1" s="1"/>
  <c r="B570" i="1" s="1"/>
  <c r="L574" i="1"/>
  <c r="T574" i="1" s="1"/>
  <c r="G574" i="1"/>
  <c r="J577" i="1"/>
  <c r="K577" i="1" s="1"/>
  <c r="W577" i="1" s="1"/>
  <c r="I578" i="1"/>
  <c r="Y576" i="1"/>
  <c r="F577" i="1" l="1"/>
  <c r="G575" i="1"/>
  <c r="U1711" i="1"/>
  <c r="E577" i="1"/>
  <c r="H1712" i="1"/>
  <c r="AA1711" i="1"/>
  <c r="AC1712" i="1"/>
  <c r="AB1712" i="1"/>
  <c r="R1711" i="1"/>
  <c r="S1711" i="1" s="1"/>
  <c r="Q1712" i="1"/>
  <c r="A1713" i="1"/>
  <c r="O571" i="1"/>
  <c r="P571" i="1" s="1"/>
  <c r="Z571" i="1" s="1"/>
  <c r="B571" i="1" s="1"/>
  <c r="N572" i="1"/>
  <c r="D576" i="1"/>
  <c r="I579" i="1"/>
  <c r="J578" i="1"/>
  <c r="K578" i="1" s="1"/>
  <c r="W578" i="1" s="1"/>
  <c r="Y577" i="1"/>
  <c r="F578" i="1" l="1"/>
  <c r="U1712" i="1"/>
  <c r="E578" i="1"/>
  <c r="AA1712" i="1"/>
  <c r="R1712" i="1"/>
  <c r="S1712" i="1" s="1"/>
  <c r="AB1713" i="1"/>
  <c r="H1713" i="1"/>
  <c r="AC1713" i="1"/>
  <c r="A1714" i="1"/>
  <c r="Q1713" i="1"/>
  <c r="D577" i="1"/>
  <c r="G577" i="1" s="1"/>
  <c r="O572" i="1"/>
  <c r="P572" i="1" s="1"/>
  <c r="Z572" i="1" s="1"/>
  <c r="B572" i="1" s="1"/>
  <c r="N573" i="1"/>
  <c r="L576" i="1"/>
  <c r="T576" i="1" s="1"/>
  <c r="G576" i="1"/>
  <c r="J579" i="1"/>
  <c r="K579" i="1" s="1"/>
  <c r="W579" i="1" s="1"/>
  <c r="I580" i="1"/>
  <c r="Y578" i="1"/>
  <c r="F579" i="1" l="1"/>
  <c r="U1713" i="1"/>
  <c r="L577" i="1"/>
  <c r="T577" i="1" s="1"/>
  <c r="E579" i="1"/>
  <c r="AC1714" i="1"/>
  <c r="AB1714" i="1"/>
  <c r="H1714" i="1"/>
  <c r="AA1713" i="1"/>
  <c r="R1713" i="1"/>
  <c r="S1713" i="1" s="1"/>
  <c r="A1715" i="1"/>
  <c r="Q1714" i="1"/>
  <c r="N574" i="1"/>
  <c r="O573" i="1"/>
  <c r="P573" i="1" s="1"/>
  <c r="Z573" i="1" s="1"/>
  <c r="B573" i="1" s="1"/>
  <c r="D578" i="1"/>
  <c r="I581" i="1"/>
  <c r="J580" i="1"/>
  <c r="K580" i="1" s="1"/>
  <c r="W580" i="1" s="1"/>
  <c r="Y579" i="1"/>
  <c r="F580" i="1" l="1"/>
  <c r="U1714" i="1"/>
  <c r="E580" i="1"/>
  <c r="H1715" i="1"/>
  <c r="R1714" i="1"/>
  <c r="S1714" i="1" s="1"/>
  <c r="AA1714" i="1"/>
  <c r="AB1715" i="1"/>
  <c r="AC1715" i="1"/>
  <c r="A1716" i="1"/>
  <c r="Q1715" i="1"/>
  <c r="D579" i="1"/>
  <c r="G579" i="1" s="1"/>
  <c r="O574" i="1"/>
  <c r="P574" i="1" s="1"/>
  <c r="Z574" i="1" s="1"/>
  <c r="B574" i="1" s="1"/>
  <c r="N575" i="1"/>
  <c r="L578" i="1"/>
  <c r="T578" i="1" s="1"/>
  <c r="G578" i="1"/>
  <c r="J581" i="1"/>
  <c r="K581" i="1" s="1"/>
  <c r="W581" i="1" s="1"/>
  <c r="I582" i="1"/>
  <c r="Y580" i="1"/>
  <c r="F581" i="1" l="1"/>
  <c r="U1715" i="1"/>
  <c r="L579" i="1"/>
  <c r="T579" i="1" s="1"/>
  <c r="E581" i="1"/>
  <c r="R1715" i="1"/>
  <c r="S1715" i="1" s="1"/>
  <c r="AC1716" i="1"/>
  <c r="AA1715" i="1"/>
  <c r="AB1716" i="1"/>
  <c r="H1716" i="1"/>
  <c r="A1717" i="1"/>
  <c r="Q1716" i="1"/>
  <c r="N576" i="1"/>
  <c r="O575" i="1"/>
  <c r="P575" i="1" s="1"/>
  <c r="Z575" i="1" s="1"/>
  <c r="B575" i="1" s="1"/>
  <c r="D580" i="1"/>
  <c r="Y581" i="1"/>
  <c r="I583" i="1"/>
  <c r="J582" i="1"/>
  <c r="K582" i="1" s="1"/>
  <c r="W582" i="1" s="1"/>
  <c r="F582" i="1" l="1"/>
  <c r="U1716" i="1"/>
  <c r="E582" i="1"/>
  <c r="AA1716" i="1"/>
  <c r="AC1717" i="1"/>
  <c r="AB1717" i="1"/>
  <c r="H1717" i="1"/>
  <c r="R1716" i="1"/>
  <c r="S1716" i="1" s="1"/>
  <c r="A1718" i="1"/>
  <c r="Q1717" i="1"/>
  <c r="D581" i="1"/>
  <c r="G581" i="1" s="1"/>
  <c r="O576" i="1"/>
  <c r="P576" i="1" s="1"/>
  <c r="Z576" i="1" s="1"/>
  <c r="B576" i="1" s="1"/>
  <c r="N577" i="1"/>
  <c r="L580" i="1"/>
  <c r="T580" i="1" s="1"/>
  <c r="G580" i="1"/>
  <c r="J583" i="1"/>
  <c r="K583" i="1" s="1"/>
  <c r="W583" i="1" s="1"/>
  <c r="I584" i="1"/>
  <c r="Y582" i="1"/>
  <c r="F583" i="1" l="1"/>
  <c r="L581" i="1"/>
  <c r="T581" i="1" s="1"/>
  <c r="E583" i="1"/>
  <c r="AC1718" i="1"/>
  <c r="AB1718" i="1"/>
  <c r="H1718" i="1"/>
  <c r="R1717" i="1"/>
  <c r="A1719" i="1"/>
  <c r="Q1718" i="1"/>
  <c r="W1718" i="1"/>
  <c r="Y1718" i="1" s="1"/>
  <c r="N578" i="1"/>
  <c r="O577" i="1"/>
  <c r="P577" i="1" s="1"/>
  <c r="Z577" i="1" s="1"/>
  <c r="B577" i="1" s="1"/>
  <c r="D582" i="1"/>
  <c r="L582" i="1" s="1"/>
  <c r="T582" i="1" s="1"/>
  <c r="J584" i="1"/>
  <c r="K584" i="1" s="1"/>
  <c r="W584" i="1" s="1"/>
  <c r="I585" i="1"/>
  <c r="Y583" i="1"/>
  <c r="F584" i="1" l="1"/>
  <c r="U1718" i="1"/>
  <c r="E584" i="1"/>
  <c r="AB1719" i="1"/>
  <c r="H1719" i="1"/>
  <c r="R1718" i="1"/>
  <c r="S1718" i="1" s="1"/>
  <c r="AC1719" i="1"/>
  <c r="AA1718" i="1"/>
  <c r="A1720" i="1"/>
  <c r="Q1719" i="1"/>
  <c r="N579" i="1"/>
  <c r="O578" i="1"/>
  <c r="P578" i="1" s="1"/>
  <c r="Z578" i="1" s="1"/>
  <c r="B578" i="1" s="1"/>
  <c r="D583" i="1"/>
  <c r="L583" i="1" s="1"/>
  <c r="T583" i="1" s="1"/>
  <c r="G582" i="1"/>
  <c r="I586" i="1"/>
  <c r="J585" i="1"/>
  <c r="K585" i="1" s="1"/>
  <c r="W585" i="1" s="1"/>
  <c r="Y584" i="1"/>
  <c r="F585" i="1" l="1"/>
  <c r="U1719" i="1"/>
  <c r="E585" i="1"/>
  <c r="AA1719" i="1"/>
  <c r="AC1720" i="1"/>
  <c r="AB1720" i="1"/>
  <c r="H1720" i="1"/>
  <c r="R1719" i="1"/>
  <c r="S1719" i="1" s="1"/>
  <c r="A1721" i="1"/>
  <c r="Q1720" i="1"/>
  <c r="N580" i="1"/>
  <c r="O579" i="1"/>
  <c r="P579" i="1" s="1"/>
  <c r="Z579" i="1" s="1"/>
  <c r="B579" i="1" s="1"/>
  <c r="G583" i="1"/>
  <c r="D584" i="1"/>
  <c r="L584" i="1" s="1"/>
  <c r="T584" i="1" s="1"/>
  <c r="Y585" i="1"/>
  <c r="I587" i="1"/>
  <c r="J586" i="1"/>
  <c r="K586" i="1" s="1"/>
  <c r="W586" i="1" s="1"/>
  <c r="F586" i="1" l="1"/>
  <c r="U1720" i="1"/>
  <c r="E586" i="1"/>
  <c r="AB1721" i="1"/>
  <c r="H1721" i="1"/>
  <c r="AA1720" i="1"/>
  <c r="AC1721" i="1"/>
  <c r="R1720" i="1"/>
  <c r="S1720" i="1" s="1"/>
  <c r="Q1721" i="1"/>
  <c r="A1722" i="1"/>
  <c r="N581" i="1"/>
  <c r="O580" i="1"/>
  <c r="P580" i="1" s="1"/>
  <c r="Z580" i="1" s="1"/>
  <c r="B580" i="1" s="1"/>
  <c r="D585" i="1"/>
  <c r="L585" i="1" s="1"/>
  <c r="T585" i="1" s="1"/>
  <c r="Y586" i="1"/>
  <c r="G584" i="1"/>
  <c r="J587" i="1"/>
  <c r="K587" i="1" s="1"/>
  <c r="W587" i="1" s="1"/>
  <c r="I588" i="1"/>
  <c r="F587" i="1" l="1"/>
  <c r="U1721" i="1"/>
  <c r="E587" i="1"/>
  <c r="Q1722" i="1"/>
  <c r="A1723" i="1"/>
  <c r="AC1722" i="1"/>
  <c r="AB1722" i="1"/>
  <c r="R1721" i="1"/>
  <c r="S1721" i="1" s="1"/>
  <c r="AA1721" i="1"/>
  <c r="H1722" i="1"/>
  <c r="N582" i="1"/>
  <c r="O581" i="1"/>
  <c r="P581" i="1" s="1"/>
  <c r="Z581" i="1" s="1"/>
  <c r="B581" i="1" s="1"/>
  <c r="D586" i="1"/>
  <c r="L586" i="1" s="1"/>
  <c r="I589" i="1"/>
  <c r="J588" i="1"/>
  <c r="K588" i="1" s="1"/>
  <c r="W588" i="1" s="1"/>
  <c r="Y587" i="1"/>
  <c r="G585" i="1"/>
  <c r="F588" i="1" l="1"/>
  <c r="T586" i="1"/>
  <c r="U1722" i="1"/>
  <c r="E588" i="1"/>
  <c r="Q1723" i="1"/>
  <c r="A1724" i="1"/>
  <c r="AB1723" i="1"/>
  <c r="AA1722" i="1"/>
  <c r="H1723" i="1"/>
  <c r="R1722" i="1"/>
  <c r="S1722" i="1" s="1"/>
  <c r="AC1723" i="1"/>
  <c r="N583" i="1"/>
  <c r="O582" i="1"/>
  <c r="P582" i="1" s="1"/>
  <c r="Z582" i="1" s="1"/>
  <c r="B582" i="1" s="1"/>
  <c r="D587" i="1"/>
  <c r="L587" i="1" s="1"/>
  <c r="T587" i="1" s="1"/>
  <c r="Y588" i="1"/>
  <c r="G586" i="1"/>
  <c r="I590" i="1"/>
  <c r="J589" i="1"/>
  <c r="K589" i="1" s="1"/>
  <c r="W589" i="1" s="1"/>
  <c r="F589" i="1" l="1"/>
  <c r="U1723" i="1"/>
  <c r="E589" i="1"/>
  <c r="A1725" i="1"/>
  <c r="Q1724" i="1"/>
  <c r="R1723" i="1"/>
  <c r="S1723" i="1" s="1"/>
  <c r="H1724" i="1"/>
  <c r="AA1723" i="1"/>
  <c r="AC1724" i="1"/>
  <c r="AB1724" i="1"/>
  <c r="N584" i="1"/>
  <c r="O583" i="1"/>
  <c r="P583" i="1" s="1"/>
  <c r="Z583" i="1" s="1"/>
  <c r="B583" i="1" s="1"/>
  <c r="AA586" i="1"/>
  <c r="D588" i="1"/>
  <c r="L588" i="1" s="1"/>
  <c r="T588" i="1" s="1"/>
  <c r="G587" i="1"/>
  <c r="I591" i="1"/>
  <c r="J590" i="1"/>
  <c r="K590" i="1" s="1"/>
  <c r="W590" i="1" s="1"/>
  <c r="Y589" i="1"/>
  <c r="F590" i="1" l="1"/>
  <c r="U1724" i="1"/>
  <c r="E590" i="1"/>
  <c r="AC1725" i="1"/>
  <c r="AB1725" i="1"/>
  <c r="H1725" i="1"/>
  <c r="R1724" i="1"/>
  <c r="S1724" i="1" s="1"/>
  <c r="AA1724" i="1"/>
  <c r="A1726" i="1"/>
  <c r="Q1725" i="1"/>
  <c r="N585" i="1"/>
  <c r="O584" i="1"/>
  <c r="P584" i="1" s="1"/>
  <c r="Z584" i="1" s="1"/>
  <c r="B584" i="1" s="1"/>
  <c r="S587" i="1"/>
  <c r="AA587" i="1" s="1"/>
  <c r="D589" i="1"/>
  <c r="L589" i="1" s="1"/>
  <c r="T589" i="1" s="1"/>
  <c r="G588" i="1"/>
  <c r="Y590" i="1"/>
  <c r="J591" i="1"/>
  <c r="K591" i="1" s="1"/>
  <c r="F591" i="1" s="1"/>
  <c r="I592" i="1"/>
  <c r="U1725" i="1" l="1"/>
  <c r="W591" i="1"/>
  <c r="Y591" i="1" s="1"/>
  <c r="E591" i="1"/>
  <c r="AC1726" i="1"/>
  <c r="AB1726" i="1"/>
  <c r="H1726" i="1"/>
  <c r="R1725" i="1"/>
  <c r="S1725" i="1" s="1"/>
  <c r="AA1725" i="1"/>
  <c r="Q1726" i="1"/>
  <c r="A1727" i="1"/>
  <c r="N586" i="1"/>
  <c r="O585" i="1"/>
  <c r="P585" i="1" s="1"/>
  <c r="Z585" i="1" s="1"/>
  <c r="B585" i="1" s="1"/>
  <c r="D590" i="1"/>
  <c r="L590" i="1" s="1"/>
  <c r="T590" i="1" s="1"/>
  <c r="G589" i="1"/>
  <c r="I593" i="1"/>
  <c r="J592" i="1"/>
  <c r="K592" i="1" s="1"/>
  <c r="F592" i="1" s="1"/>
  <c r="W592" i="1" l="1"/>
  <c r="Y592" i="1" s="1"/>
  <c r="U1726" i="1"/>
  <c r="E592" i="1"/>
  <c r="Q1727" i="1"/>
  <c r="A1728" i="1"/>
  <c r="H1727" i="1"/>
  <c r="R1726" i="1"/>
  <c r="S1726" i="1" s="1"/>
  <c r="AA1726" i="1"/>
  <c r="AC1727" i="1"/>
  <c r="AB1727" i="1"/>
  <c r="N587" i="1"/>
  <c r="O586" i="1"/>
  <c r="P586" i="1" s="1"/>
  <c r="G590" i="1"/>
  <c r="D591" i="1"/>
  <c r="L591" i="1" s="1"/>
  <c r="T591" i="1" s="1"/>
  <c r="J593" i="1"/>
  <c r="K593" i="1" s="1"/>
  <c r="F593" i="1" s="1"/>
  <c r="I594" i="1"/>
  <c r="W593" i="1" l="1"/>
  <c r="Y593" i="1" s="1"/>
  <c r="U1727" i="1"/>
  <c r="E593" i="1"/>
  <c r="Q1728" i="1"/>
  <c r="A1729" i="1"/>
  <c r="AA1727" i="1"/>
  <c r="AC1728" i="1"/>
  <c r="AB1728" i="1"/>
  <c r="R1727" i="1"/>
  <c r="S1727" i="1" s="1"/>
  <c r="H1728" i="1"/>
  <c r="Z586" i="1"/>
  <c r="B586" i="1" s="1"/>
  <c r="O587" i="1"/>
  <c r="P587" i="1" s="1"/>
  <c r="Z587" i="1" s="1"/>
  <c r="B587" i="1" s="1"/>
  <c r="N588" i="1"/>
  <c r="D592" i="1"/>
  <c r="L592" i="1" s="1"/>
  <c r="T592" i="1" s="1"/>
  <c r="G591" i="1"/>
  <c r="J594" i="1"/>
  <c r="K594" i="1" s="1"/>
  <c r="W594" i="1" s="1"/>
  <c r="I595" i="1"/>
  <c r="F594" i="1" l="1"/>
  <c r="U1728" i="1"/>
  <c r="E594" i="1"/>
  <c r="A1730" i="1"/>
  <c r="Q1729" i="1"/>
  <c r="AC1729" i="1"/>
  <c r="AB1729" i="1"/>
  <c r="H1729" i="1"/>
  <c r="R1728" i="1"/>
  <c r="S1728" i="1" s="1"/>
  <c r="AA1728" i="1"/>
  <c r="N589" i="1"/>
  <c r="O588" i="1"/>
  <c r="P588" i="1" s="1"/>
  <c r="Z588" i="1" s="1"/>
  <c r="B588" i="1" s="1"/>
  <c r="D593" i="1"/>
  <c r="L593" i="1" s="1"/>
  <c r="T593" i="1" s="1"/>
  <c r="G592" i="1"/>
  <c r="I596" i="1"/>
  <c r="J595" i="1"/>
  <c r="K595" i="1" s="1"/>
  <c r="W595" i="1" s="1"/>
  <c r="Y594" i="1"/>
  <c r="F595" i="1" l="1"/>
  <c r="U1729" i="1"/>
  <c r="E595" i="1"/>
  <c r="AC1730" i="1"/>
  <c r="R1729" i="1"/>
  <c r="S1729" i="1" s="1"/>
  <c r="AB1730" i="1"/>
  <c r="AA1729" i="1"/>
  <c r="H1730" i="1"/>
  <c r="Q1730" i="1"/>
  <c r="A1731" i="1"/>
  <c r="O589" i="1"/>
  <c r="P589" i="1" s="1"/>
  <c r="N590" i="1"/>
  <c r="G593" i="1"/>
  <c r="D594" i="1"/>
  <c r="L594" i="1" s="1"/>
  <c r="T594" i="1" s="1"/>
  <c r="Y595" i="1"/>
  <c r="J596" i="1"/>
  <c r="K596" i="1" s="1"/>
  <c r="W596" i="1" s="1"/>
  <c r="I597" i="1"/>
  <c r="S769" i="1"/>
  <c r="F596" i="1" l="1"/>
  <c r="U1730" i="1"/>
  <c r="E596" i="1"/>
  <c r="A1732" i="1"/>
  <c r="Q1731" i="1"/>
  <c r="H1731" i="1"/>
  <c r="R1730" i="1"/>
  <c r="S1730" i="1" s="1"/>
  <c r="AA1730" i="1"/>
  <c r="AB1731" i="1"/>
  <c r="AC1731" i="1"/>
  <c r="O590" i="1"/>
  <c r="P590" i="1" s="1"/>
  <c r="N591" i="1"/>
  <c r="Z589" i="1"/>
  <c r="AA589" i="1" s="1"/>
  <c r="D595" i="1"/>
  <c r="L595" i="1" s="1"/>
  <c r="T595" i="1" s="1"/>
  <c r="G594" i="1"/>
  <c r="J597" i="1"/>
  <c r="K597" i="1" s="1"/>
  <c r="W597" i="1" s="1"/>
  <c r="I598" i="1"/>
  <c r="Y596" i="1"/>
  <c r="F597" i="1" l="1"/>
  <c r="S590" i="1"/>
  <c r="U1731" i="1"/>
  <c r="E597" i="1"/>
  <c r="AC1732" i="1"/>
  <c r="AB1732" i="1"/>
  <c r="AA1731" i="1"/>
  <c r="H1732" i="1"/>
  <c r="R1731" i="1"/>
  <c r="S1731" i="1" s="1"/>
  <c r="Q1732" i="1"/>
  <c r="A1733" i="1"/>
  <c r="B589" i="1"/>
  <c r="N592" i="1"/>
  <c r="O591" i="1"/>
  <c r="Z590" i="1"/>
  <c r="D596" i="1"/>
  <c r="L596" i="1" s="1"/>
  <c r="T596" i="1" s="1"/>
  <c r="AA595" i="1"/>
  <c r="G595" i="1"/>
  <c r="I599" i="1"/>
  <c r="J598" i="1"/>
  <c r="K598" i="1" s="1"/>
  <c r="W598" i="1" s="1"/>
  <c r="Y597" i="1"/>
  <c r="S771" i="1"/>
  <c r="F598" i="1" l="1"/>
  <c r="U590" i="1"/>
  <c r="C591" i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U1732" i="1"/>
  <c r="E598" i="1"/>
  <c r="A1734" i="1"/>
  <c r="Q1733" i="1"/>
  <c r="H1733" i="1"/>
  <c r="R1732" i="1"/>
  <c r="S1732" i="1" s="1"/>
  <c r="AC1733" i="1"/>
  <c r="AB1733" i="1"/>
  <c r="AA1732" i="1"/>
  <c r="B590" i="1"/>
  <c r="AA590" i="1"/>
  <c r="N593" i="1"/>
  <c r="O592" i="1"/>
  <c r="G596" i="1"/>
  <c r="D597" i="1"/>
  <c r="L597" i="1" s="1"/>
  <c r="T597" i="1" s="1"/>
  <c r="Y598" i="1"/>
  <c r="I600" i="1"/>
  <c r="J599" i="1"/>
  <c r="K599" i="1" s="1"/>
  <c r="W599" i="1" s="1"/>
  <c r="F599" i="1" l="1"/>
  <c r="P592" i="1"/>
  <c r="Z592" i="1" s="1"/>
  <c r="B592" i="1" s="1"/>
  <c r="P591" i="1"/>
  <c r="Z591" i="1" s="1"/>
  <c r="B591" i="1" s="1"/>
  <c r="U1733" i="1"/>
  <c r="E599" i="1"/>
  <c r="AC1734" i="1"/>
  <c r="H1734" i="1"/>
  <c r="AA1733" i="1"/>
  <c r="AB1734" i="1"/>
  <c r="R1733" i="1"/>
  <c r="S1733" i="1" s="1"/>
  <c r="A1735" i="1"/>
  <c r="Q1734" i="1"/>
  <c r="N594" i="1"/>
  <c r="O593" i="1"/>
  <c r="P593" i="1" s="1"/>
  <c r="Z593" i="1" s="1"/>
  <c r="B593" i="1" s="1"/>
  <c r="D598" i="1"/>
  <c r="G597" i="1"/>
  <c r="Y599" i="1"/>
  <c r="J600" i="1"/>
  <c r="K600" i="1" s="1"/>
  <c r="W600" i="1" s="1"/>
  <c r="I601" i="1"/>
  <c r="F600" i="1" l="1"/>
  <c r="U1734" i="1"/>
  <c r="E600" i="1"/>
  <c r="AC1735" i="1"/>
  <c r="AB1735" i="1"/>
  <c r="H1735" i="1"/>
  <c r="AA1734" i="1"/>
  <c r="R1734" i="1"/>
  <c r="S1734" i="1" s="1"/>
  <c r="Q1735" i="1"/>
  <c r="A1736" i="1"/>
  <c r="N595" i="1"/>
  <c r="O594" i="1"/>
  <c r="P594" i="1" s="1"/>
  <c r="Z594" i="1" s="1"/>
  <c r="B594" i="1" s="1"/>
  <c r="D599" i="1"/>
  <c r="L599" i="1" s="1"/>
  <c r="T599" i="1" s="1"/>
  <c r="L598" i="1"/>
  <c r="T598" i="1" s="1"/>
  <c r="G598" i="1"/>
  <c r="I602" i="1"/>
  <c r="J601" i="1"/>
  <c r="K601" i="1" s="1"/>
  <c r="W601" i="1" s="1"/>
  <c r="AA597" i="1"/>
  <c r="Y600" i="1"/>
  <c r="F601" i="1" l="1"/>
  <c r="U1735" i="1"/>
  <c r="E601" i="1"/>
  <c r="Q1736" i="1"/>
  <c r="A1737" i="1"/>
  <c r="H1736" i="1"/>
  <c r="R1735" i="1"/>
  <c r="S1735" i="1" s="1"/>
  <c r="AA1735" i="1"/>
  <c r="AC1736" i="1"/>
  <c r="AB1736" i="1"/>
  <c r="O595" i="1"/>
  <c r="P595" i="1" s="1"/>
  <c r="N596" i="1"/>
  <c r="D600" i="1"/>
  <c r="G599" i="1"/>
  <c r="Y601" i="1"/>
  <c r="J602" i="1"/>
  <c r="K602" i="1" s="1"/>
  <c r="W602" i="1" s="1"/>
  <c r="I603" i="1"/>
  <c r="F602" i="1" l="1"/>
  <c r="U1736" i="1"/>
  <c r="E602" i="1"/>
  <c r="A1738" i="1"/>
  <c r="Q1737" i="1"/>
  <c r="R1736" i="1"/>
  <c r="S1736" i="1" s="1"/>
  <c r="H1737" i="1"/>
  <c r="AA1736" i="1"/>
  <c r="AC1737" i="1"/>
  <c r="AB1737" i="1"/>
  <c r="N597" i="1"/>
  <c r="O596" i="1"/>
  <c r="P596" i="1" s="1"/>
  <c r="Z596" i="1" s="1"/>
  <c r="B596" i="1" s="1"/>
  <c r="Z595" i="1"/>
  <c r="B595" i="1" s="1"/>
  <c r="D601" i="1"/>
  <c r="L601" i="1" s="1"/>
  <c r="T601" i="1" s="1"/>
  <c r="L600" i="1"/>
  <c r="T600" i="1" s="1"/>
  <c r="G600" i="1"/>
  <c r="J603" i="1"/>
  <c r="K603" i="1" s="1"/>
  <c r="W603" i="1" s="1"/>
  <c r="I604" i="1"/>
  <c r="Y602" i="1"/>
  <c r="F603" i="1" l="1"/>
  <c r="U1737" i="1"/>
  <c r="E603" i="1"/>
  <c r="AC1738" i="1"/>
  <c r="AB1738" i="1"/>
  <c r="H1738" i="1"/>
  <c r="R1737" i="1"/>
  <c r="S1737" i="1" s="1"/>
  <c r="AA1737" i="1"/>
  <c r="Q1738" i="1"/>
  <c r="A1739" i="1"/>
  <c r="O597" i="1"/>
  <c r="P597" i="1" s="1"/>
  <c r="N598" i="1"/>
  <c r="G601" i="1"/>
  <c r="D602" i="1"/>
  <c r="L602" i="1" s="1"/>
  <c r="T602" i="1" s="1"/>
  <c r="J604" i="1"/>
  <c r="K604" i="1" s="1"/>
  <c r="W604" i="1" s="1"/>
  <c r="I605" i="1"/>
  <c r="Y603" i="1"/>
  <c r="F604" i="1" l="1"/>
  <c r="U1738" i="1"/>
  <c r="E604" i="1"/>
  <c r="AB1739" i="1"/>
  <c r="H1739" i="1"/>
  <c r="R1738" i="1"/>
  <c r="S1738" i="1" s="1"/>
  <c r="AA1738" i="1"/>
  <c r="AC1739" i="1"/>
  <c r="A1740" i="1"/>
  <c r="Q1739" i="1"/>
  <c r="N599" i="1"/>
  <c r="O598" i="1"/>
  <c r="P598" i="1" s="1"/>
  <c r="Z598" i="1" s="1"/>
  <c r="B598" i="1" s="1"/>
  <c r="Z597" i="1"/>
  <c r="B597" i="1" s="1"/>
  <c r="D603" i="1"/>
  <c r="L603" i="1" s="1"/>
  <c r="T603" i="1" s="1"/>
  <c r="G602" i="1"/>
  <c r="J605" i="1"/>
  <c r="K605" i="1" s="1"/>
  <c r="W605" i="1" s="1"/>
  <c r="I606" i="1"/>
  <c r="Y604" i="1"/>
  <c r="F605" i="1" l="1"/>
  <c r="U1739" i="1"/>
  <c r="E605" i="1"/>
  <c r="H1740" i="1"/>
  <c r="R1739" i="1"/>
  <c r="S1739" i="1" s="1"/>
  <c r="AA1739" i="1"/>
  <c r="AC1740" i="1"/>
  <c r="AB1740" i="1"/>
  <c r="Q1740" i="1"/>
  <c r="A1741" i="1"/>
  <c r="N600" i="1"/>
  <c r="O599" i="1"/>
  <c r="P599" i="1" s="1"/>
  <c r="Z599" i="1" s="1"/>
  <c r="B599" i="1" s="1"/>
  <c r="D604" i="1"/>
  <c r="L604" i="1" s="1"/>
  <c r="T604" i="1" s="1"/>
  <c r="G603" i="1"/>
  <c r="I607" i="1"/>
  <c r="J606" i="1"/>
  <c r="K606" i="1" s="1"/>
  <c r="W606" i="1" s="1"/>
  <c r="Y605" i="1"/>
  <c r="F606" i="1" l="1"/>
  <c r="U1740" i="1"/>
  <c r="E606" i="1"/>
  <c r="A1742" i="1"/>
  <c r="Q1741" i="1"/>
  <c r="AA1740" i="1"/>
  <c r="H1741" i="1"/>
  <c r="R1740" i="1"/>
  <c r="S1740" i="1" s="1"/>
  <c r="AB1741" i="1"/>
  <c r="AC1741" i="1"/>
  <c r="N601" i="1"/>
  <c r="O600" i="1"/>
  <c r="P600" i="1" s="1"/>
  <c r="Z600" i="1" s="1"/>
  <c r="B600" i="1" s="1"/>
  <c r="G604" i="1"/>
  <c r="D605" i="1"/>
  <c r="L605" i="1" s="1"/>
  <c r="T605" i="1" s="1"/>
  <c r="I608" i="1"/>
  <c r="J607" i="1"/>
  <c r="K607" i="1" s="1"/>
  <c r="W607" i="1" s="1"/>
  <c r="Y606" i="1"/>
  <c r="F607" i="1" l="1"/>
  <c r="U1741" i="1"/>
  <c r="E607" i="1"/>
  <c r="AC1742" i="1"/>
  <c r="H1742" i="1"/>
  <c r="AB1742" i="1"/>
  <c r="R1741" i="1"/>
  <c r="S1741" i="1" s="1"/>
  <c r="AA1741" i="1"/>
  <c r="Q1742" i="1"/>
  <c r="A1743" i="1"/>
  <c r="N602" i="1"/>
  <c r="O601" i="1"/>
  <c r="P601" i="1" s="1"/>
  <c r="Z601" i="1" s="1"/>
  <c r="B601" i="1" s="1"/>
  <c r="D606" i="1"/>
  <c r="L606" i="1" s="1"/>
  <c r="T606" i="1" s="1"/>
  <c r="G605" i="1"/>
  <c r="Y607" i="1"/>
  <c r="I609" i="1"/>
  <c r="J608" i="1"/>
  <c r="K608" i="1" s="1"/>
  <c r="W608" i="1" s="1"/>
  <c r="F608" i="1" l="1"/>
  <c r="U1742" i="1"/>
  <c r="E608" i="1"/>
  <c r="Q1743" i="1"/>
  <c r="A1744" i="1"/>
  <c r="AC1743" i="1"/>
  <c r="H1743" i="1"/>
  <c r="AA1742" i="1"/>
  <c r="AB1743" i="1"/>
  <c r="R1742" i="1"/>
  <c r="S1742" i="1" s="1"/>
  <c r="N603" i="1"/>
  <c r="O602" i="1"/>
  <c r="P602" i="1" s="1"/>
  <c r="Z602" i="1" s="1"/>
  <c r="B602" i="1" s="1"/>
  <c r="G606" i="1"/>
  <c r="D607" i="1"/>
  <c r="L607" i="1" s="1"/>
  <c r="T607" i="1" s="1"/>
  <c r="Y608" i="1"/>
  <c r="I610" i="1"/>
  <c r="J609" i="1"/>
  <c r="K609" i="1" s="1"/>
  <c r="W609" i="1" s="1"/>
  <c r="F609" i="1" l="1"/>
  <c r="U1743" i="1"/>
  <c r="E609" i="1"/>
  <c r="A1745" i="1"/>
  <c r="Q1744" i="1"/>
  <c r="H1744" i="1"/>
  <c r="R1743" i="1"/>
  <c r="S1743" i="1" s="1"/>
  <c r="AA1743" i="1"/>
  <c r="AB1744" i="1"/>
  <c r="AC1744" i="1"/>
  <c r="N604" i="1"/>
  <c r="O603" i="1"/>
  <c r="P603" i="1" s="1"/>
  <c r="Z603" i="1" s="1"/>
  <c r="B603" i="1" s="1"/>
  <c r="D608" i="1"/>
  <c r="L608" i="1" s="1"/>
  <c r="T608" i="1" s="1"/>
  <c r="G607" i="1"/>
  <c r="Y609" i="1"/>
  <c r="J610" i="1"/>
  <c r="K610" i="1" s="1"/>
  <c r="W610" i="1" s="1"/>
  <c r="I611" i="1"/>
  <c r="F610" i="1" l="1"/>
  <c r="U1744" i="1"/>
  <c r="E610" i="1"/>
  <c r="AA1744" i="1"/>
  <c r="R1744" i="1"/>
  <c r="S1744" i="1" s="1"/>
  <c r="AB1745" i="1"/>
  <c r="AC1745" i="1"/>
  <c r="H1745" i="1"/>
  <c r="A1746" i="1"/>
  <c r="Q1745" i="1"/>
  <c r="N605" i="1"/>
  <c r="O604" i="1"/>
  <c r="P604" i="1" s="1"/>
  <c r="Z604" i="1" s="1"/>
  <c r="B604" i="1" s="1"/>
  <c r="D609" i="1"/>
  <c r="L609" i="1" s="1"/>
  <c r="T609" i="1" s="1"/>
  <c r="Y610" i="1"/>
  <c r="J611" i="1"/>
  <c r="K611" i="1" s="1"/>
  <c r="W611" i="1" s="1"/>
  <c r="I612" i="1"/>
  <c r="G608" i="1"/>
  <c r="F611" i="1" l="1"/>
  <c r="U1745" i="1"/>
  <c r="E611" i="1"/>
  <c r="AC1746" i="1"/>
  <c r="AB1746" i="1"/>
  <c r="H1746" i="1"/>
  <c r="AA1745" i="1"/>
  <c r="R1745" i="1"/>
  <c r="S1745" i="1" s="1"/>
  <c r="A1747" i="1"/>
  <c r="Q1746" i="1"/>
  <c r="N606" i="1"/>
  <c r="O605" i="1"/>
  <c r="P605" i="1" s="1"/>
  <c r="Z605" i="1" s="1"/>
  <c r="B605" i="1" s="1"/>
  <c r="D610" i="1"/>
  <c r="L610" i="1" s="1"/>
  <c r="T610" i="1" s="1"/>
  <c r="G609" i="1"/>
  <c r="I613" i="1"/>
  <c r="J612" i="1"/>
  <c r="K612" i="1" s="1"/>
  <c r="W612" i="1" s="1"/>
  <c r="Y611" i="1"/>
  <c r="F612" i="1" l="1"/>
  <c r="U1746" i="1"/>
  <c r="E612" i="1"/>
  <c r="AC1747" i="1"/>
  <c r="H1747" i="1"/>
  <c r="R1746" i="1"/>
  <c r="S1746" i="1" s="1"/>
  <c r="AA1746" i="1"/>
  <c r="AB1747" i="1"/>
  <c r="A1748" i="1"/>
  <c r="Q1747" i="1"/>
  <c r="N607" i="1"/>
  <c r="O606" i="1"/>
  <c r="P606" i="1" s="1"/>
  <c r="Z606" i="1" s="1"/>
  <c r="B606" i="1" s="1"/>
  <c r="D611" i="1"/>
  <c r="L611" i="1" s="1"/>
  <c r="T611" i="1" s="1"/>
  <c r="Y612" i="1"/>
  <c r="G610" i="1"/>
  <c r="J613" i="1"/>
  <c r="K613" i="1" s="1"/>
  <c r="W613" i="1" s="1"/>
  <c r="I614" i="1"/>
  <c r="F613" i="1" l="1"/>
  <c r="U1747" i="1"/>
  <c r="E613" i="1"/>
  <c r="H1748" i="1"/>
  <c r="R1747" i="1"/>
  <c r="S1747" i="1" s="1"/>
  <c r="AA1747" i="1"/>
  <c r="AB1748" i="1"/>
  <c r="AC1748" i="1"/>
  <c r="A1749" i="1"/>
  <c r="Q1748" i="1"/>
  <c r="G611" i="1"/>
  <c r="N608" i="1"/>
  <c r="O607" i="1"/>
  <c r="P607" i="1" s="1"/>
  <c r="Z607" i="1" s="1"/>
  <c r="B607" i="1" s="1"/>
  <c r="D612" i="1"/>
  <c r="Y613" i="1"/>
  <c r="J614" i="1"/>
  <c r="K614" i="1" s="1"/>
  <c r="W614" i="1" s="1"/>
  <c r="I615" i="1"/>
  <c r="F614" i="1" l="1"/>
  <c r="E614" i="1"/>
  <c r="H1749" i="1"/>
  <c r="AC1749" i="1"/>
  <c r="R1748" i="1"/>
  <c r="AB1749" i="1"/>
  <c r="Q1749" i="1"/>
  <c r="A1750" i="1"/>
  <c r="N609" i="1"/>
  <c r="O608" i="1"/>
  <c r="P608" i="1" s="1"/>
  <c r="Z608" i="1" s="1"/>
  <c r="B608" i="1" s="1"/>
  <c r="L612" i="1"/>
  <c r="T612" i="1" s="1"/>
  <c r="D613" i="1"/>
  <c r="L613" i="1" s="1"/>
  <c r="T613" i="1" s="1"/>
  <c r="G612" i="1"/>
  <c r="I616" i="1"/>
  <c r="J615" i="1"/>
  <c r="K615" i="1" s="1"/>
  <c r="W615" i="1" s="1"/>
  <c r="Y614" i="1"/>
  <c r="F615" i="1" l="1"/>
  <c r="U1749" i="1"/>
  <c r="E615" i="1"/>
  <c r="A1751" i="1"/>
  <c r="Q1750" i="1"/>
  <c r="AB1750" i="1"/>
  <c r="H1750" i="1"/>
  <c r="R1749" i="1"/>
  <c r="AC1750" i="1"/>
  <c r="N610" i="1"/>
  <c r="O609" i="1"/>
  <c r="P609" i="1" s="1"/>
  <c r="Z609" i="1" s="1"/>
  <c r="B609" i="1" s="1"/>
  <c r="D614" i="1"/>
  <c r="G613" i="1"/>
  <c r="Y615" i="1"/>
  <c r="I617" i="1"/>
  <c r="J616" i="1"/>
  <c r="K616" i="1" s="1"/>
  <c r="W616" i="1" s="1"/>
  <c r="F616" i="1" l="1"/>
  <c r="U1750" i="1"/>
  <c r="E616" i="1"/>
  <c r="H1751" i="1"/>
  <c r="AC1751" i="1"/>
  <c r="AB1751" i="1"/>
  <c r="R1750" i="1"/>
  <c r="S1750" i="1" s="1"/>
  <c r="AA1750" i="1"/>
  <c r="Q1751" i="1"/>
  <c r="A1752" i="1"/>
  <c r="N611" i="1"/>
  <c r="O610" i="1"/>
  <c r="P610" i="1" s="1"/>
  <c r="Z610" i="1" s="1"/>
  <c r="B610" i="1" s="1"/>
  <c r="D615" i="1"/>
  <c r="L615" i="1" s="1"/>
  <c r="T615" i="1" s="1"/>
  <c r="L614" i="1"/>
  <c r="T614" i="1" s="1"/>
  <c r="G614" i="1"/>
  <c r="I618" i="1"/>
  <c r="J617" i="1"/>
  <c r="K617" i="1" s="1"/>
  <c r="W617" i="1" s="1"/>
  <c r="Y616" i="1"/>
  <c r="F617" i="1" l="1"/>
  <c r="U1751" i="1"/>
  <c r="E617" i="1"/>
  <c r="Q1752" i="1"/>
  <c r="A1753" i="1"/>
  <c r="H1752" i="1"/>
  <c r="AA1751" i="1"/>
  <c r="R1751" i="1"/>
  <c r="S1751" i="1" s="1"/>
  <c r="AB1752" i="1"/>
  <c r="AC1752" i="1"/>
  <c r="N612" i="1"/>
  <c r="O611" i="1"/>
  <c r="P611" i="1" s="1"/>
  <c r="Z611" i="1" s="1"/>
  <c r="B611" i="1" s="1"/>
  <c r="G615" i="1"/>
  <c r="D616" i="1"/>
  <c r="Y617" i="1"/>
  <c r="I619" i="1"/>
  <c r="J618" i="1"/>
  <c r="K618" i="1" s="1"/>
  <c r="W618" i="1" s="1"/>
  <c r="F618" i="1" l="1"/>
  <c r="U1752" i="1"/>
  <c r="E618" i="1"/>
  <c r="Q1753" i="1"/>
  <c r="A1754" i="1"/>
  <c r="AA1752" i="1"/>
  <c r="AC1753" i="1"/>
  <c r="H1753" i="1"/>
  <c r="AB1753" i="1"/>
  <c r="R1752" i="1"/>
  <c r="S1752" i="1" s="1"/>
  <c r="N613" i="1"/>
  <c r="O612" i="1"/>
  <c r="P612" i="1" s="1"/>
  <c r="Z612" i="1" s="1"/>
  <c r="B612" i="1" s="1"/>
  <c r="AA614" i="1"/>
  <c r="L616" i="1"/>
  <c r="T616" i="1" s="1"/>
  <c r="G616" i="1"/>
  <c r="D617" i="1"/>
  <c r="G617" i="1" s="1"/>
  <c r="J619" i="1"/>
  <c r="K619" i="1" s="1"/>
  <c r="W619" i="1" s="1"/>
  <c r="I620" i="1"/>
  <c r="Y618" i="1"/>
  <c r="F619" i="1" l="1"/>
  <c r="U1753" i="1"/>
  <c r="E619" i="1"/>
  <c r="Q1754" i="1"/>
  <c r="A1755" i="1"/>
  <c r="AB1754" i="1"/>
  <c r="AC1754" i="1"/>
  <c r="H1754" i="1"/>
  <c r="R1753" i="1"/>
  <c r="S1753" i="1" s="1"/>
  <c r="AA1753" i="1"/>
  <c r="N614" i="1"/>
  <c r="O613" i="1"/>
  <c r="P613" i="1" s="1"/>
  <c r="Z613" i="1" s="1"/>
  <c r="B613" i="1" s="1"/>
  <c r="L617" i="1"/>
  <c r="T617" i="1" s="1"/>
  <c r="D618" i="1"/>
  <c r="L618" i="1" s="1"/>
  <c r="T618" i="1" s="1"/>
  <c r="J620" i="1"/>
  <c r="K620" i="1" s="1"/>
  <c r="W620" i="1" s="1"/>
  <c r="I621" i="1"/>
  <c r="Y619" i="1"/>
  <c r="F620" i="1" l="1"/>
  <c r="U1754" i="1"/>
  <c r="E620" i="1"/>
  <c r="A1756" i="1"/>
  <c r="Q1755" i="1"/>
  <c r="AC1755" i="1"/>
  <c r="AB1755" i="1"/>
  <c r="H1755" i="1"/>
  <c r="AA1754" i="1"/>
  <c r="R1754" i="1"/>
  <c r="S1754" i="1" s="1"/>
  <c r="O614" i="1"/>
  <c r="P614" i="1" s="1"/>
  <c r="N615" i="1"/>
  <c r="D619" i="1"/>
  <c r="L619" i="1" s="1"/>
  <c r="T619" i="1" s="1"/>
  <c r="G618" i="1"/>
  <c r="Y620" i="1"/>
  <c r="J621" i="1"/>
  <c r="K621" i="1" s="1"/>
  <c r="W621" i="1" s="1"/>
  <c r="I622" i="1"/>
  <c r="F621" i="1" l="1"/>
  <c r="U1755" i="1"/>
  <c r="E621" i="1"/>
  <c r="H1756" i="1"/>
  <c r="R1755" i="1"/>
  <c r="S1755" i="1" s="1"/>
  <c r="AA1755" i="1"/>
  <c r="AC1756" i="1"/>
  <c r="AB1756" i="1"/>
  <c r="Q1756" i="1"/>
  <c r="A1757" i="1"/>
  <c r="Z614" i="1"/>
  <c r="B614" i="1" s="1"/>
  <c r="N616" i="1"/>
  <c r="O615" i="1"/>
  <c r="P615" i="1" s="1"/>
  <c r="Z615" i="1" s="1"/>
  <c r="B615" i="1" s="1"/>
  <c r="AA618" i="1"/>
  <c r="D620" i="1"/>
  <c r="L620" i="1" s="1"/>
  <c r="T620" i="1" s="1"/>
  <c r="G619" i="1"/>
  <c r="J622" i="1"/>
  <c r="K622" i="1" s="1"/>
  <c r="F622" i="1" s="1"/>
  <c r="I623" i="1"/>
  <c r="Y621" i="1"/>
  <c r="U1756" i="1" l="1"/>
  <c r="W622" i="1"/>
  <c r="Y622" i="1" s="1"/>
  <c r="E622" i="1"/>
  <c r="A1758" i="1"/>
  <c r="Q1757" i="1"/>
  <c r="R1756" i="1"/>
  <c r="S1756" i="1" s="1"/>
  <c r="AA1756" i="1"/>
  <c r="AC1757" i="1"/>
  <c r="AB1757" i="1"/>
  <c r="H1757" i="1"/>
  <c r="N617" i="1"/>
  <c r="O616" i="1"/>
  <c r="P616" i="1" s="1"/>
  <c r="Z616" i="1" s="1"/>
  <c r="B616" i="1" s="1"/>
  <c r="D621" i="1"/>
  <c r="G621" i="1" s="1"/>
  <c r="G620" i="1"/>
  <c r="J623" i="1"/>
  <c r="K623" i="1" s="1"/>
  <c r="F623" i="1" s="1"/>
  <c r="I624" i="1"/>
  <c r="U1757" i="1" l="1"/>
  <c r="W623" i="1"/>
  <c r="Y623" i="1" s="1"/>
  <c r="E623" i="1"/>
  <c r="R1757" i="1"/>
  <c r="S1757" i="1" s="1"/>
  <c r="AC1758" i="1"/>
  <c r="AB1758" i="1"/>
  <c r="H1758" i="1"/>
  <c r="AA1757" i="1"/>
  <c r="Q1758" i="1"/>
  <c r="A1759" i="1"/>
  <c r="N618" i="1"/>
  <c r="O617" i="1"/>
  <c r="P617" i="1" s="1"/>
  <c r="Z617" i="1" s="1"/>
  <c r="B617" i="1" s="1"/>
  <c r="L621" i="1"/>
  <c r="D622" i="1"/>
  <c r="L622" i="1" s="1"/>
  <c r="T622" i="1" s="1"/>
  <c r="J624" i="1"/>
  <c r="K624" i="1" s="1"/>
  <c r="F624" i="1" s="1"/>
  <c r="I625" i="1"/>
  <c r="T621" i="1" l="1"/>
  <c r="U1758" i="1"/>
  <c r="W624" i="1"/>
  <c r="Y624" i="1" s="1"/>
  <c r="E624" i="1"/>
  <c r="Q1759" i="1"/>
  <c r="A1760" i="1"/>
  <c r="AC1759" i="1"/>
  <c r="AB1759" i="1"/>
  <c r="H1759" i="1"/>
  <c r="R1758" i="1"/>
  <c r="S1758" i="1" s="1"/>
  <c r="AA1758" i="1"/>
  <c r="O618" i="1"/>
  <c r="P618" i="1" s="1"/>
  <c r="N619" i="1"/>
  <c r="D623" i="1"/>
  <c r="L623" i="1" s="1"/>
  <c r="T623" i="1" s="1"/>
  <c r="G622" i="1"/>
  <c r="J625" i="1"/>
  <c r="K625" i="1" s="1"/>
  <c r="F625" i="1" s="1"/>
  <c r="I626" i="1"/>
  <c r="U1759" i="1" l="1"/>
  <c r="W625" i="1"/>
  <c r="Y625" i="1" s="1"/>
  <c r="E625" i="1"/>
  <c r="A1761" i="1"/>
  <c r="Q1760" i="1"/>
  <c r="AB1760" i="1"/>
  <c r="H1760" i="1"/>
  <c r="R1759" i="1"/>
  <c r="S1759" i="1" s="1"/>
  <c r="AA1759" i="1"/>
  <c r="AC1760" i="1"/>
  <c r="G623" i="1"/>
  <c r="N620" i="1"/>
  <c r="O619" i="1"/>
  <c r="P619" i="1" s="1"/>
  <c r="Z619" i="1" s="1"/>
  <c r="B619" i="1" s="1"/>
  <c r="Z618" i="1"/>
  <c r="B618" i="1" s="1"/>
  <c r="D624" i="1"/>
  <c r="L624" i="1" s="1"/>
  <c r="T624" i="1" s="1"/>
  <c r="J626" i="1"/>
  <c r="K626" i="1" s="1"/>
  <c r="F626" i="1" s="1"/>
  <c r="I627" i="1"/>
  <c r="S799" i="1"/>
  <c r="W626" i="1" l="1"/>
  <c r="Y626" i="1" s="1"/>
  <c r="U1760" i="1"/>
  <c r="E626" i="1"/>
  <c r="R1760" i="1"/>
  <c r="S1760" i="1" s="1"/>
  <c r="H1761" i="1"/>
  <c r="AA1760" i="1"/>
  <c r="AC1761" i="1"/>
  <c r="AB1761" i="1"/>
  <c r="A1762" i="1"/>
  <c r="Q1761" i="1"/>
  <c r="G624" i="1"/>
  <c r="O620" i="1"/>
  <c r="P620" i="1" s="1"/>
  <c r="N621" i="1"/>
  <c r="D625" i="1"/>
  <c r="L625" i="1" s="1"/>
  <c r="T625" i="1" s="1"/>
  <c r="J627" i="1"/>
  <c r="K627" i="1" s="1"/>
  <c r="F627" i="1" s="1"/>
  <c r="I628" i="1"/>
  <c r="W627" i="1" l="1"/>
  <c r="Y627" i="1" s="1"/>
  <c r="U1761" i="1"/>
  <c r="E627" i="1"/>
  <c r="AC1762" i="1"/>
  <c r="AB1762" i="1"/>
  <c r="H1762" i="1"/>
  <c r="R1761" i="1"/>
  <c r="S1761" i="1" s="1"/>
  <c r="AA1761" i="1"/>
  <c r="Q1762" i="1"/>
  <c r="A1763" i="1"/>
  <c r="N622" i="1"/>
  <c r="O621" i="1"/>
  <c r="P621" i="1" s="1"/>
  <c r="Z620" i="1"/>
  <c r="AA620" i="1" s="1"/>
  <c r="G625" i="1"/>
  <c r="AA623" i="1"/>
  <c r="D626" i="1"/>
  <c r="L626" i="1" s="1"/>
  <c r="T626" i="1" s="1"/>
  <c r="I629" i="1"/>
  <c r="J628" i="1"/>
  <c r="K628" i="1" s="1"/>
  <c r="F628" i="1" s="1"/>
  <c r="W628" i="1" l="1"/>
  <c r="Y628" i="1" s="1"/>
  <c r="S621" i="1"/>
  <c r="U1762" i="1"/>
  <c r="E628" i="1"/>
  <c r="A1764" i="1"/>
  <c r="Q1763" i="1"/>
  <c r="AC1763" i="1"/>
  <c r="H1763" i="1"/>
  <c r="AB1763" i="1"/>
  <c r="R1762" i="1"/>
  <c r="S1762" i="1" s="1"/>
  <c r="AA1762" i="1"/>
  <c r="Z621" i="1"/>
  <c r="B620" i="1"/>
  <c r="N623" i="1"/>
  <c r="O622" i="1"/>
  <c r="D627" i="1"/>
  <c r="L627" i="1" s="1"/>
  <c r="T627" i="1" s="1"/>
  <c r="G626" i="1"/>
  <c r="J629" i="1"/>
  <c r="K629" i="1" s="1"/>
  <c r="F629" i="1" s="1"/>
  <c r="I630" i="1"/>
  <c r="W629" i="1" l="1"/>
  <c r="Y629" i="1" s="1"/>
  <c r="U621" i="1"/>
  <c r="AA621" i="1"/>
  <c r="C622" i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U1763" i="1"/>
  <c r="E629" i="1"/>
  <c r="H1764" i="1"/>
  <c r="R1763" i="1"/>
  <c r="S1763" i="1" s="1"/>
  <c r="AB1764" i="1"/>
  <c r="AA1763" i="1"/>
  <c r="AC1764" i="1"/>
  <c r="A1765" i="1"/>
  <c r="Q1764" i="1"/>
  <c r="S622" i="1"/>
  <c r="O623" i="1"/>
  <c r="N624" i="1"/>
  <c r="B621" i="1"/>
  <c r="G627" i="1"/>
  <c r="D628" i="1"/>
  <c r="L628" i="1" s="1"/>
  <c r="T628" i="1" s="1"/>
  <c r="J630" i="1"/>
  <c r="K630" i="1" s="1"/>
  <c r="W630" i="1" s="1"/>
  <c r="I631" i="1"/>
  <c r="F630" i="1" l="1"/>
  <c r="P623" i="1"/>
  <c r="Z623" i="1" s="1"/>
  <c r="B623" i="1" s="1"/>
  <c r="P622" i="1"/>
  <c r="Z622" i="1" s="1"/>
  <c r="B622" i="1" s="1"/>
  <c r="U1764" i="1"/>
  <c r="E630" i="1"/>
  <c r="AC1765" i="1"/>
  <c r="AB1765" i="1"/>
  <c r="R1764" i="1"/>
  <c r="S1764" i="1" s="1"/>
  <c r="AA1764" i="1"/>
  <c r="H1765" i="1"/>
  <c r="A1766" i="1"/>
  <c r="Q1765" i="1"/>
  <c r="AA622" i="1"/>
  <c r="N625" i="1"/>
  <c r="O624" i="1"/>
  <c r="P624" i="1" s="1"/>
  <c r="Z624" i="1" s="1"/>
  <c r="B624" i="1" s="1"/>
  <c r="D629" i="1"/>
  <c r="G628" i="1"/>
  <c r="Y630" i="1"/>
  <c r="J631" i="1"/>
  <c r="K631" i="1" s="1"/>
  <c r="W631" i="1" s="1"/>
  <c r="I632" i="1"/>
  <c r="F631" i="1" l="1"/>
  <c r="U1765" i="1"/>
  <c r="E631" i="1"/>
  <c r="AC1766" i="1"/>
  <c r="AB1766" i="1"/>
  <c r="R1765" i="1"/>
  <c r="S1765" i="1" s="1"/>
  <c r="H1766" i="1"/>
  <c r="AA1765" i="1"/>
  <c r="Q1766" i="1"/>
  <c r="A1767" i="1"/>
  <c r="D630" i="1"/>
  <c r="L630" i="1" s="1"/>
  <c r="T630" i="1" s="1"/>
  <c r="O625" i="1"/>
  <c r="P625" i="1" s="1"/>
  <c r="N626" i="1"/>
  <c r="L629" i="1"/>
  <c r="T629" i="1" s="1"/>
  <c r="G629" i="1"/>
  <c r="Y631" i="1"/>
  <c r="J632" i="1"/>
  <c r="K632" i="1" s="1"/>
  <c r="W632" i="1" s="1"/>
  <c r="I633" i="1"/>
  <c r="F632" i="1" l="1"/>
  <c r="U1766" i="1"/>
  <c r="G630" i="1"/>
  <c r="E632" i="1"/>
  <c r="A1768" i="1"/>
  <c r="Q1767" i="1"/>
  <c r="AB1767" i="1"/>
  <c r="H1767" i="1"/>
  <c r="R1766" i="1"/>
  <c r="S1766" i="1" s="1"/>
  <c r="AC1767" i="1"/>
  <c r="AA1766" i="1"/>
  <c r="N627" i="1"/>
  <c r="O626" i="1"/>
  <c r="P626" i="1" s="1"/>
  <c r="Z626" i="1" s="1"/>
  <c r="B626" i="1" s="1"/>
  <c r="Z625" i="1"/>
  <c r="AA625" i="1" s="1"/>
  <c r="D631" i="1"/>
  <c r="Y632" i="1"/>
  <c r="J633" i="1"/>
  <c r="K633" i="1" s="1"/>
  <c r="W633" i="1" s="1"/>
  <c r="I634" i="1"/>
  <c r="F633" i="1" l="1"/>
  <c r="U1767" i="1"/>
  <c r="E633" i="1"/>
  <c r="H1768" i="1"/>
  <c r="AA1767" i="1"/>
  <c r="R1767" i="1"/>
  <c r="S1767" i="1" s="1"/>
  <c r="AB1768" i="1"/>
  <c r="AC1768" i="1"/>
  <c r="A1769" i="1"/>
  <c r="Q1768" i="1"/>
  <c r="B625" i="1"/>
  <c r="D632" i="1"/>
  <c r="L632" i="1" s="1"/>
  <c r="T632" i="1" s="1"/>
  <c r="N628" i="1"/>
  <c r="O627" i="1"/>
  <c r="P627" i="1" s="1"/>
  <c r="Z627" i="1" s="1"/>
  <c r="B627" i="1" s="1"/>
  <c r="L631" i="1"/>
  <c r="T631" i="1" s="1"/>
  <c r="J634" i="1"/>
  <c r="K634" i="1" s="1"/>
  <c r="W634" i="1" s="1"/>
  <c r="I635" i="1"/>
  <c r="Y633" i="1"/>
  <c r="G631" i="1"/>
  <c r="F634" i="1" l="1"/>
  <c r="U1768" i="1"/>
  <c r="G632" i="1"/>
  <c r="E634" i="1"/>
  <c r="AA1768" i="1"/>
  <c r="AC1769" i="1"/>
  <c r="AB1769" i="1"/>
  <c r="R1768" i="1"/>
  <c r="S1768" i="1" s="1"/>
  <c r="H1769" i="1"/>
  <c r="A1770" i="1"/>
  <c r="Q1769" i="1"/>
  <c r="N629" i="1"/>
  <c r="O628" i="1"/>
  <c r="P628" i="1" s="1"/>
  <c r="Z628" i="1" s="1"/>
  <c r="B628" i="1" s="1"/>
  <c r="D633" i="1"/>
  <c r="I636" i="1"/>
  <c r="J635" i="1"/>
  <c r="K635" i="1" s="1"/>
  <c r="W635" i="1" s="1"/>
  <c r="Y634" i="1"/>
  <c r="F635" i="1" l="1"/>
  <c r="U1769" i="1"/>
  <c r="E635" i="1"/>
  <c r="Q1770" i="1"/>
  <c r="A1771" i="1"/>
  <c r="AC1770" i="1"/>
  <c r="AB1770" i="1"/>
  <c r="R1769" i="1"/>
  <c r="S1769" i="1" s="1"/>
  <c r="H1770" i="1"/>
  <c r="AA1769" i="1"/>
  <c r="N630" i="1"/>
  <c r="O629" i="1"/>
  <c r="P629" i="1" s="1"/>
  <c r="Z629" i="1" s="1"/>
  <c r="B629" i="1" s="1"/>
  <c r="D634" i="1"/>
  <c r="G634" i="1" s="1"/>
  <c r="L633" i="1"/>
  <c r="T633" i="1" s="1"/>
  <c r="G633" i="1"/>
  <c r="Y635" i="1"/>
  <c r="J636" i="1"/>
  <c r="K636" i="1" s="1"/>
  <c r="W636" i="1" s="1"/>
  <c r="I637" i="1"/>
  <c r="F636" i="1" l="1"/>
  <c r="U1770" i="1"/>
  <c r="E636" i="1"/>
  <c r="A1772" i="1"/>
  <c r="Q1771" i="1"/>
  <c r="AC1771" i="1"/>
  <c r="AB1771" i="1"/>
  <c r="H1771" i="1"/>
  <c r="R1770" i="1"/>
  <c r="S1770" i="1" s="1"/>
  <c r="AA1770" i="1"/>
  <c r="L634" i="1"/>
  <c r="T634" i="1" s="1"/>
  <c r="N631" i="1"/>
  <c r="O630" i="1"/>
  <c r="P630" i="1" s="1"/>
  <c r="Z630" i="1" s="1"/>
  <c r="B630" i="1" s="1"/>
  <c r="D635" i="1"/>
  <c r="L635" i="1" s="1"/>
  <c r="T635" i="1" s="1"/>
  <c r="J637" i="1"/>
  <c r="K637" i="1" s="1"/>
  <c r="W637" i="1" s="1"/>
  <c r="I638" i="1"/>
  <c r="Y636" i="1"/>
  <c r="F637" i="1" l="1"/>
  <c r="U1771" i="1"/>
  <c r="E637" i="1"/>
  <c r="H1772" i="1"/>
  <c r="R1771" i="1"/>
  <c r="S1771" i="1" s="1"/>
  <c r="AA1771" i="1"/>
  <c r="AC1772" i="1"/>
  <c r="AB1772" i="1"/>
  <c r="Q1772" i="1"/>
  <c r="A1773" i="1"/>
  <c r="N632" i="1"/>
  <c r="O631" i="1"/>
  <c r="P631" i="1" s="1"/>
  <c r="Z631" i="1" s="1"/>
  <c r="B631" i="1" s="1"/>
  <c r="D636" i="1"/>
  <c r="L636" i="1" s="1"/>
  <c r="T636" i="1" s="1"/>
  <c r="G635" i="1"/>
  <c r="I639" i="1"/>
  <c r="J638" i="1"/>
  <c r="K638" i="1" s="1"/>
  <c r="W638" i="1" s="1"/>
  <c r="Y637" i="1"/>
  <c r="F638" i="1" l="1"/>
  <c r="U1772" i="1"/>
  <c r="E638" i="1"/>
  <c r="Q1773" i="1"/>
  <c r="A1774" i="1"/>
  <c r="AA1772" i="1"/>
  <c r="H1773" i="1"/>
  <c r="AC1773" i="1"/>
  <c r="R1772" i="1"/>
  <c r="S1772" i="1" s="1"/>
  <c r="AB1773" i="1"/>
  <c r="N633" i="1"/>
  <c r="O632" i="1"/>
  <c r="P632" i="1" s="1"/>
  <c r="Z632" i="1" s="1"/>
  <c r="B632" i="1" s="1"/>
  <c r="G636" i="1"/>
  <c r="D637" i="1"/>
  <c r="L637" i="1" s="1"/>
  <c r="T637" i="1" s="1"/>
  <c r="Y638" i="1"/>
  <c r="I640" i="1"/>
  <c r="J639" i="1"/>
  <c r="K639" i="1" s="1"/>
  <c r="W639" i="1" s="1"/>
  <c r="F639" i="1" l="1"/>
  <c r="U1773" i="1"/>
  <c r="E639" i="1"/>
  <c r="A1775" i="1"/>
  <c r="Q1774" i="1"/>
  <c r="AA1773" i="1"/>
  <c r="AC1774" i="1"/>
  <c r="AB1774" i="1"/>
  <c r="H1774" i="1"/>
  <c r="R1773" i="1"/>
  <c r="S1773" i="1" s="1"/>
  <c r="N634" i="1"/>
  <c r="O633" i="1"/>
  <c r="P633" i="1" s="1"/>
  <c r="Z633" i="1" s="1"/>
  <c r="B633" i="1" s="1"/>
  <c r="D638" i="1"/>
  <c r="L638" i="1" s="1"/>
  <c r="T638" i="1" s="1"/>
  <c r="G637" i="1"/>
  <c r="Y639" i="1"/>
  <c r="J640" i="1"/>
  <c r="K640" i="1" s="1"/>
  <c r="W640" i="1" s="1"/>
  <c r="I641" i="1"/>
  <c r="F640" i="1" l="1"/>
  <c r="U1774" i="1"/>
  <c r="E640" i="1"/>
  <c r="AB1775" i="1"/>
  <c r="AA1774" i="1"/>
  <c r="H1775" i="1"/>
  <c r="AC1775" i="1"/>
  <c r="R1774" i="1"/>
  <c r="S1774" i="1" s="1"/>
  <c r="Q1775" i="1"/>
  <c r="A1776" i="1"/>
  <c r="N635" i="1"/>
  <c r="O634" i="1"/>
  <c r="P634" i="1" s="1"/>
  <c r="Z634" i="1" s="1"/>
  <c r="B634" i="1" s="1"/>
  <c r="D639" i="1"/>
  <c r="L639" i="1" s="1"/>
  <c r="T639" i="1" s="1"/>
  <c r="G638" i="1"/>
  <c r="Y640" i="1"/>
  <c r="J641" i="1"/>
  <c r="K641" i="1" s="1"/>
  <c r="W641" i="1" s="1"/>
  <c r="I642" i="1"/>
  <c r="F641" i="1" l="1"/>
  <c r="U1775" i="1"/>
  <c r="E641" i="1"/>
  <c r="A1777" i="1"/>
  <c r="Q1776" i="1"/>
  <c r="AB1776" i="1"/>
  <c r="H1776" i="1"/>
  <c r="AA1775" i="1"/>
  <c r="AC1776" i="1"/>
  <c r="R1775" i="1"/>
  <c r="S1775" i="1" s="1"/>
  <c r="N636" i="1"/>
  <c r="O635" i="1"/>
  <c r="P635" i="1" s="1"/>
  <c r="Z635" i="1" s="1"/>
  <c r="B635" i="1" s="1"/>
  <c r="D640" i="1"/>
  <c r="L640" i="1" s="1"/>
  <c r="T640" i="1" s="1"/>
  <c r="G639" i="1"/>
  <c r="Y641" i="1"/>
  <c r="I643" i="1"/>
  <c r="J642" i="1"/>
  <c r="K642" i="1" s="1"/>
  <c r="W642" i="1" s="1"/>
  <c r="F642" i="1" l="1"/>
  <c r="U1776" i="1"/>
  <c r="E642" i="1"/>
  <c r="AA1776" i="1"/>
  <c r="AC1777" i="1"/>
  <c r="R1776" i="1"/>
  <c r="S1776" i="1" s="1"/>
  <c r="AB1777" i="1"/>
  <c r="H1777" i="1"/>
  <c r="Q1777" i="1"/>
  <c r="A1778" i="1"/>
  <c r="N637" i="1"/>
  <c r="O636" i="1"/>
  <c r="P636" i="1" s="1"/>
  <c r="Z636" i="1" s="1"/>
  <c r="B636" i="1" s="1"/>
  <c r="D641" i="1"/>
  <c r="L641" i="1" s="1"/>
  <c r="T641" i="1" s="1"/>
  <c r="Y642" i="1"/>
  <c r="I644" i="1"/>
  <c r="J643" i="1"/>
  <c r="K643" i="1" s="1"/>
  <c r="W643" i="1" s="1"/>
  <c r="G640" i="1"/>
  <c r="F643" i="1" l="1"/>
  <c r="U1777" i="1"/>
  <c r="E643" i="1"/>
  <c r="A1779" i="1"/>
  <c r="Q1778" i="1"/>
  <c r="AC1778" i="1"/>
  <c r="AB1778" i="1"/>
  <c r="H1778" i="1"/>
  <c r="R1777" i="1"/>
  <c r="S1777" i="1" s="1"/>
  <c r="AA1777" i="1"/>
  <c r="N638" i="1"/>
  <c r="O637" i="1"/>
  <c r="P637" i="1" s="1"/>
  <c r="Z637" i="1" s="1"/>
  <c r="B637" i="1" s="1"/>
  <c r="D642" i="1"/>
  <c r="G641" i="1"/>
  <c r="Y643" i="1"/>
  <c r="I645" i="1"/>
  <c r="J644" i="1"/>
  <c r="K644" i="1" s="1"/>
  <c r="W644" i="1" s="1"/>
  <c r="F644" i="1" l="1"/>
  <c r="U1778" i="1"/>
  <c r="E644" i="1"/>
  <c r="AC1779" i="1"/>
  <c r="AB1779" i="1"/>
  <c r="H1779" i="1"/>
  <c r="R1778" i="1"/>
  <c r="Q1779" i="1"/>
  <c r="A1780" i="1"/>
  <c r="N639" i="1"/>
  <c r="O638" i="1"/>
  <c r="P638" i="1" s="1"/>
  <c r="Z638" i="1" s="1"/>
  <c r="B638" i="1" s="1"/>
  <c r="L642" i="1"/>
  <c r="T642" i="1" s="1"/>
  <c r="D643" i="1"/>
  <c r="G643" i="1" s="1"/>
  <c r="G642" i="1"/>
  <c r="Y644" i="1"/>
  <c r="J645" i="1"/>
  <c r="K645" i="1" s="1"/>
  <c r="W645" i="1" s="1"/>
  <c r="I646" i="1"/>
  <c r="F645" i="1" l="1"/>
  <c r="E645" i="1"/>
  <c r="H1780" i="1"/>
  <c r="R1779" i="1"/>
  <c r="AC1780" i="1"/>
  <c r="AB1780" i="1"/>
  <c r="Q1780" i="1"/>
  <c r="A1781" i="1"/>
  <c r="N640" i="1"/>
  <c r="O639" i="1"/>
  <c r="P639" i="1" s="1"/>
  <c r="Z639" i="1" s="1"/>
  <c r="B639" i="1" s="1"/>
  <c r="L643" i="1"/>
  <c r="T643" i="1" s="1"/>
  <c r="D644" i="1"/>
  <c r="G644" i="1" s="1"/>
  <c r="I647" i="1"/>
  <c r="J646" i="1"/>
  <c r="K646" i="1" s="1"/>
  <c r="W646" i="1" s="1"/>
  <c r="Y645" i="1"/>
  <c r="F646" i="1" l="1"/>
  <c r="U1780" i="1"/>
  <c r="E646" i="1"/>
  <c r="Q1781" i="1"/>
  <c r="A1782" i="1"/>
  <c r="AA1780" i="1"/>
  <c r="AC1781" i="1"/>
  <c r="AB1781" i="1"/>
  <c r="R1780" i="1"/>
  <c r="S1780" i="1" s="1"/>
  <c r="H1781" i="1"/>
  <c r="N641" i="1"/>
  <c r="O640" i="1"/>
  <c r="P640" i="1" s="1"/>
  <c r="Z640" i="1" s="1"/>
  <c r="B640" i="1" s="1"/>
  <c r="L644" i="1"/>
  <c r="T644" i="1" s="1"/>
  <c r="D645" i="1"/>
  <c r="Y646" i="1"/>
  <c r="J647" i="1"/>
  <c r="K647" i="1" s="1"/>
  <c r="W647" i="1" s="1"/>
  <c r="I648" i="1"/>
  <c r="F647" i="1" l="1"/>
  <c r="U1781" i="1"/>
  <c r="E647" i="1"/>
  <c r="Q1782" i="1"/>
  <c r="A1783" i="1"/>
  <c r="AB1782" i="1"/>
  <c r="H1782" i="1"/>
  <c r="AA1781" i="1"/>
  <c r="AC1782" i="1"/>
  <c r="R1781" i="1"/>
  <c r="S1781" i="1" s="1"/>
  <c r="N642" i="1"/>
  <c r="O641" i="1"/>
  <c r="P641" i="1" s="1"/>
  <c r="Z641" i="1" s="1"/>
  <c r="B641" i="1" s="1"/>
  <c r="L645" i="1"/>
  <c r="T645" i="1" s="1"/>
  <c r="D646" i="1"/>
  <c r="G646" i="1" s="1"/>
  <c r="G645" i="1"/>
  <c r="J648" i="1"/>
  <c r="K648" i="1" s="1"/>
  <c r="W648" i="1" s="1"/>
  <c r="I649" i="1"/>
  <c r="Y647" i="1"/>
  <c r="F648" i="1" l="1"/>
  <c r="U1782" i="1"/>
  <c r="E648" i="1"/>
  <c r="Q1783" i="1"/>
  <c r="A1784" i="1"/>
  <c r="AC1783" i="1"/>
  <c r="H1783" i="1"/>
  <c r="AB1783" i="1"/>
  <c r="R1782" i="1"/>
  <c r="S1782" i="1" s="1"/>
  <c r="AA1782" i="1"/>
  <c r="N643" i="1"/>
  <c r="O642" i="1"/>
  <c r="P642" i="1" s="1"/>
  <c r="Z642" i="1" s="1"/>
  <c r="B642" i="1" s="1"/>
  <c r="L646" i="1"/>
  <c r="T646" i="1" s="1"/>
  <c r="D647" i="1"/>
  <c r="L647" i="1" s="1"/>
  <c r="T647" i="1" s="1"/>
  <c r="J649" i="1"/>
  <c r="K649" i="1" s="1"/>
  <c r="W649" i="1" s="1"/>
  <c r="I650" i="1"/>
  <c r="Y648" i="1"/>
  <c r="F649" i="1" l="1"/>
  <c r="U1783" i="1"/>
  <c r="E649" i="1"/>
  <c r="A1785" i="1"/>
  <c r="Q1784" i="1"/>
  <c r="AB1784" i="1"/>
  <c r="H1784" i="1"/>
  <c r="AA1783" i="1"/>
  <c r="R1783" i="1"/>
  <c r="S1783" i="1" s="1"/>
  <c r="AC1784" i="1"/>
  <c r="N644" i="1"/>
  <c r="O643" i="1"/>
  <c r="P643" i="1" s="1"/>
  <c r="Z643" i="1" s="1"/>
  <c r="B643" i="1" s="1"/>
  <c r="D648" i="1"/>
  <c r="L648" i="1" s="1"/>
  <c r="T648" i="1" s="1"/>
  <c r="G647" i="1"/>
  <c r="J650" i="1"/>
  <c r="K650" i="1" s="1"/>
  <c r="W650" i="1" s="1"/>
  <c r="I651" i="1"/>
  <c r="Y649" i="1"/>
  <c r="F650" i="1" l="1"/>
  <c r="U1784" i="1"/>
  <c r="E650" i="1"/>
  <c r="AA1784" i="1"/>
  <c r="H1785" i="1"/>
  <c r="R1784" i="1"/>
  <c r="S1784" i="1" s="1"/>
  <c r="AC1785" i="1"/>
  <c r="AB1785" i="1"/>
  <c r="A1786" i="1"/>
  <c r="Q1785" i="1"/>
  <c r="N645" i="1"/>
  <c r="O644" i="1"/>
  <c r="P644" i="1" s="1"/>
  <c r="Z644" i="1" s="1"/>
  <c r="B644" i="1" s="1"/>
  <c r="AA646" i="1"/>
  <c r="G648" i="1"/>
  <c r="D649" i="1"/>
  <c r="L649" i="1" s="1"/>
  <c r="T649" i="1" s="1"/>
  <c r="Y650" i="1"/>
  <c r="J651" i="1"/>
  <c r="K651" i="1" s="1"/>
  <c r="W651" i="1" s="1"/>
  <c r="I652" i="1"/>
  <c r="F651" i="1" l="1"/>
  <c r="U1785" i="1"/>
  <c r="E651" i="1"/>
  <c r="Q1786" i="1"/>
  <c r="A1787" i="1"/>
  <c r="AA1785" i="1"/>
  <c r="AB1786" i="1"/>
  <c r="AC1786" i="1"/>
  <c r="H1786" i="1"/>
  <c r="R1785" i="1"/>
  <c r="S1785" i="1" s="1"/>
  <c r="N646" i="1"/>
  <c r="O645" i="1"/>
  <c r="P645" i="1" s="1"/>
  <c r="Z645" i="1" s="1"/>
  <c r="B645" i="1" s="1"/>
  <c r="D650" i="1"/>
  <c r="L650" i="1" s="1"/>
  <c r="T650" i="1" s="1"/>
  <c r="AA648" i="1"/>
  <c r="G649" i="1"/>
  <c r="J652" i="1"/>
  <c r="K652" i="1" s="1"/>
  <c r="W652" i="1" s="1"/>
  <c r="I653" i="1"/>
  <c r="Y651" i="1"/>
  <c r="F652" i="1" l="1"/>
  <c r="U1786" i="1"/>
  <c r="E652" i="1"/>
  <c r="A1788" i="1"/>
  <c r="Q1787" i="1"/>
  <c r="AB1787" i="1"/>
  <c r="AC1787" i="1"/>
  <c r="H1787" i="1"/>
  <c r="AA1786" i="1"/>
  <c r="R1786" i="1"/>
  <c r="S1786" i="1" s="1"/>
  <c r="G650" i="1"/>
  <c r="O646" i="1"/>
  <c r="P646" i="1" s="1"/>
  <c r="N647" i="1"/>
  <c r="D651" i="1"/>
  <c r="G651" i="1" s="1"/>
  <c r="J653" i="1"/>
  <c r="K653" i="1" s="1"/>
  <c r="F653" i="1" s="1"/>
  <c r="I654" i="1"/>
  <c r="Y652" i="1"/>
  <c r="U1787" i="1" l="1"/>
  <c r="W653" i="1"/>
  <c r="Y653" i="1" s="1"/>
  <c r="E653" i="1"/>
  <c r="H1788" i="1"/>
  <c r="R1787" i="1"/>
  <c r="S1787" i="1" s="1"/>
  <c r="AA1787" i="1"/>
  <c r="AC1788" i="1"/>
  <c r="AB1788" i="1"/>
  <c r="Q1788" i="1"/>
  <c r="A1789" i="1"/>
  <c r="N648" i="1"/>
  <c r="O647" i="1"/>
  <c r="P647" i="1" s="1"/>
  <c r="Z647" i="1" s="1"/>
  <c r="B647" i="1" s="1"/>
  <c r="Z646" i="1"/>
  <c r="B646" i="1" s="1"/>
  <c r="L651" i="1"/>
  <c r="D652" i="1"/>
  <c r="I655" i="1"/>
  <c r="J654" i="1"/>
  <c r="K654" i="1" s="1"/>
  <c r="F654" i="1" s="1"/>
  <c r="W654" i="1" l="1"/>
  <c r="Y654" i="1" s="1"/>
  <c r="T651" i="1"/>
  <c r="U1788" i="1"/>
  <c r="E654" i="1"/>
  <c r="A1790" i="1"/>
  <c r="Q1789" i="1"/>
  <c r="AA1788" i="1"/>
  <c r="AC1789" i="1"/>
  <c r="AB1789" i="1"/>
  <c r="H1789" i="1"/>
  <c r="R1788" i="1"/>
  <c r="S1788" i="1" s="1"/>
  <c r="O648" i="1"/>
  <c r="P648" i="1" s="1"/>
  <c r="Z648" i="1" s="1"/>
  <c r="B648" i="1" s="1"/>
  <c r="N649" i="1"/>
  <c r="L652" i="1"/>
  <c r="T652" i="1" s="1"/>
  <c r="G652" i="1"/>
  <c r="D653" i="1"/>
  <c r="L653" i="1" s="1"/>
  <c r="T653" i="1" s="1"/>
  <c r="J655" i="1"/>
  <c r="K655" i="1" s="1"/>
  <c r="W655" i="1" s="1"/>
  <c r="I656" i="1"/>
  <c r="F655" i="1" l="1"/>
  <c r="U1789" i="1"/>
  <c r="E655" i="1"/>
  <c r="AC1790" i="1"/>
  <c r="AB1790" i="1"/>
  <c r="H1790" i="1"/>
  <c r="R1789" i="1"/>
  <c r="S1789" i="1" s="1"/>
  <c r="AA1789" i="1"/>
  <c r="Q1790" i="1"/>
  <c r="A1791" i="1"/>
  <c r="N650" i="1"/>
  <c r="O649" i="1"/>
  <c r="P649" i="1" s="1"/>
  <c r="Z649" i="1" s="1"/>
  <c r="B649" i="1" s="1"/>
  <c r="D654" i="1"/>
  <c r="L654" i="1" s="1"/>
  <c r="T654" i="1" s="1"/>
  <c r="G653" i="1"/>
  <c r="J656" i="1"/>
  <c r="K656" i="1" s="1"/>
  <c r="W656" i="1" s="1"/>
  <c r="I657" i="1"/>
  <c r="Y655" i="1"/>
  <c r="F656" i="1" l="1"/>
  <c r="U1790" i="1"/>
  <c r="E656" i="1"/>
  <c r="A1792" i="1"/>
  <c r="Q1791" i="1"/>
  <c r="AC1791" i="1"/>
  <c r="AB1791" i="1"/>
  <c r="H1791" i="1"/>
  <c r="R1790" i="1"/>
  <c r="S1790" i="1" s="1"/>
  <c r="AA1790" i="1"/>
  <c r="N651" i="1"/>
  <c r="O650" i="1"/>
  <c r="P650" i="1" s="1"/>
  <c r="Z650" i="1" s="1"/>
  <c r="B650" i="1" s="1"/>
  <c r="G654" i="1"/>
  <c r="Y656" i="1"/>
  <c r="AA653" i="1"/>
  <c r="D655" i="1"/>
  <c r="L655" i="1" s="1"/>
  <c r="T655" i="1" s="1"/>
  <c r="I658" i="1"/>
  <c r="J657" i="1"/>
  <c r="K657" i="1" s="1"/>
  <c r="W657" i="1" s="1"/>
  <c r="F657" i="1" l="1"/>
  <c r="U1791" i="1"/>
  <c r="E657" i="1"/>
  <c r="H1792" i="1"/>
  <c r="R1791" i="1"/>
  <c r="S1791" i="1" s="1"/>
  <c r="AA1791" i="1"/>
  <c r="AC1792" i="1"/>
  <c r="AB1792" i="1"/>
  <c r="A1793" i="1"/>
  <c r="Q1792" i="1"/>
  <c r="N652" i="1"/>
  <c r="O651" i="1"/>
  <c r="P651" i="1" s="1"/>
  <c r="S651" i="1" s="1"/>
  <c r="D656" i="1"/>
  <c r="L656" i="1" s="1"/>
  <c r="T656" i="1" s="1"/>
  <c r="G655" i="1"/>
  <c r="Y657" i="1"/>
  <c r="I659" i="1"/>
  <c r="J658" i="1"/>
  <c r="K658" i="1" s="1"/>
  <c r="W658" i="1" s="1"/>
  <c r="F658" i="1" l="1"/>
  <c r="U1792" i="1"/>
  <c r="E658" i="1"/>
  <c r="R1792" i="1"/>
  <c r="S1792" i="1" s="1"/>
  <c r="AA1792" i="1"/>
  <c r="AB1793" i="1"/>
  <c r="AC1793" i="1"/>
  <c r="H1793" i="1"/>
  <c r="A1794" i="1"/>
  <c r="Q1793" i="1"/>
  <c r="Z651" i="1"/>
  <c r="AA651" i="1" s="1"/>
  <c r="G656" i="1"/>
  <c r="O652" i="1"/>
  <c r="P652" i="1" s="1"/>
  <c r="N653" i="1"/>
  <c r="D657" i="1"/>
  <c r="L657" i="1" s="1"/>
  <c r="T657" i="1" s="1"/>
  <c r="Y658" i="1"/>
  <c r="I660" i="1"/>
  <c r="J659" i="1"/>
  <c r="K659" i="1" s="1"/>
  <c r="W659" i="1" s="1"/>
  <c r="AA655" i="1"/>
  <c r="S832" i="1"/>
  <c r="F659" i="1" l="1"/>
  <c r="S652" i="1"/>
  <c r="U1793" i="1"/>
  <c r="E659" i="1"/>
  <c r="AC1794" i="1"/>
  <c r="H1794" i="1"/>
  <c r="R1793" i="1"/>
  <c r="S1793" i="1" s="1"/>
  <c r="AA1793" i="1"/>
  <c r="AB1794" i="1"/>
  <c r="A1795" i="1"/>
  <c r="Q1794" i="1"/>
  <c r="B651" i="1"/>
  <c r="O653" i="1"/>
  <c r="N654" i="1"/>
  <c r="Z652" i="1"/>
  <c r="D658" i="1"/>
  <c r="G658" i="1" s="1"/>
  <c r="G657" i="1"/>
  <c r="J660" i="1"/>
  <c r="K660" i="1" s="1"/>
  <c r="W660" i="1" s="1"/>
  <c r="I661" i="1"/>
  <c r="Y659" i="1"/>
  <c r="F660" i="1" l="1"/>
  <c r="U652" i="1"/>
  <c r="AA652" i="1"/>
  <c r="C653" i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U1794" i="1"/>
  <c r="E660" i="1"/>
  <c r="AB1795" i="1"/>
  <c r="H1795" i="1"/>
  <c r="AA1794" i="1"/>
  <c r="AC1795" i="1"/>
  <c r="R1794" i="1"/>
  <c r="S1794" i="1" s="1"/>
  <c r="A1796" i="1"/>
  <c r="Q1795" i="1"/>
  <c r="B652" i="1"/>
  <c r="N655" i="1"/>
  <c r="O654" i="1"/>
  <c r="L658" i="1"/>
  <c r="T658" i="1" s="1"/>
  <c r="D659" i="1"/>
  <c r="I662" i="1"/>
  <c r="J661" i="1"/>
  <c r="K661" i="1" s="1"/>
  <c r="W661" i="1" s="1"/>
  <c r="Y660" i="1"/>
  <c r="F661" i="1" l="1"/>
  <c r="P654" i="1"/>
  <c r="Z654" i="1" s="1"/>
  <c r="B654" i="1" s="1"/>
  <c r="P653" i="1"/>
  <c r="Z653" i="1" s="1"/>
  <c r="B653" i="1" s="1"/>
  <c r="U1795" i="1"/>
  <c r="E661" i="1"/>
  <c r="H1796" i="1"/>
  <c r="AC1796" i="1"/>
  <c r="AB1796" i="1"/>
  <c r="R1795" i="1"/>
  <c r="S1795" i="1" s="1"/>
  <c r="AA1795" i="1"/>
  <c r="Q1796" i="1"/>
  <c r="A1797" i="1"/>
  <c r="N656" i="1"/>
  <c r="O655" i="1"/>
  <c r="P655" i="1" s="1"/>
  <c r="L659" i="1"/>
  <c r="T659" i="1" s="1"/>
  <c r="G659" i="1"/>
  <c r="D660" i="1"/>
  <c r="L660" i="1" s="1"/>
  <c r="T660" i="1" s="1"/>
  <c r="Y661" i="1"/>
  <c r="I663" i="1"/>
  <c r="J662" i="1"/>
  <c r="K662" i="1" s="1"/>
  <c r="W662" i="1" s="1"/>
  <c r="S835" i="1"/>
  <c r="F662" i="1" l="1"/>
  <c r="U1796" i="1"/>
  <c r="E662" i="1"/>
  <c r="A1798" i="1"/>
  <c r="Q1797" i="1"/>
  <c r="AA1796" i="1"/>
  <c r="AC1797" i="1"/>
  <c r="AB1797" i="1"/>
  <c r="H1797" i="1"/>
  <c r="R1796" i="1"/>
  <c r="S1796" i="1" s="1"/>
  <c r="Z655" i="1"/>
  <c r="B655" i="1" s="1"/>
  <c r="N657" i="1"/>
  <c r="O656" i="1"/>
  <c r="P656" i="1" s="1"/>
  <c r="Z656" i="1" s="1"/>
  <c r="B656" i="1" s="1"/>
  <c r="D661" i="1"/>
  <c r="L661" i="1" s="1"/>
  <c r="T661" i="1" s="1"/>
  <c r="G660" i="1"/>
  <c r="Y662" i="1"/>
  <c r="I664" i="1"/>
  <c r="J663" i="1"/>
  <c r="K663" i="1" s="1"/>
  <c r="W663" i="1" s="1"/>
  <c r="F663" i="1" l="1"/>
  <c r="U1797" i="1"/>
  <c r="E663" i="1"/>
  <c r="AC1798" i="1"/>
  <c r="AB1798" i="1"/>
  <c r="R1797" i="1"/>
  <c r="S1797" i="1" s="1"/>
  <c r="AA1797" i="1"/>
  <c r="H1798" i="1"/>
  <c r="Q1798" i="1"/>
  <c r="A1799" i="1"/>
  <c r="N658" i="1"/>
  <c r="O657" i="1"/>
  <c r="P657" i="1" s="1"/>
  <c r="Z657" i="1" s="1"/>
  <c r="B657" i="1" s="1"/>
  <c r="G661" i="1"/>
  <c r="D662" i="1"/>
  <c r="G662" i="1" s="1"/>
  <c r="I665" i="1"/>
  <c r="J664" i="1"/>
  <c r="K664" i="1" s="1"/>
  <c r="W664" i="1" s="1"/>
  <c r="Y663" i="1"/>
  <c r="F664" i="1" l="1"/>
  <c r="U1798" i="1"/>
  <c r="E664" i="1"/>
  <c r="Q1799" i="1"/>
  <c r="A1800" i="1"/>
  <c r="AC1799" i="1"/>
  <c r="AB1799" i="1"/>
  <c r="H1799" i="1"/>
  <c r="R1798" i="1"/>
  <c r="S1798" i="1" s="1"/>
  <c r="AA1798" i="1"/>
  <c r="N659" i="1"/>
  <c r="O658" i="1"/>
  <c r="P658" i="1" s="1"/>
  <c r="Z658" i="1" s="1"/>
  <c r="B658" i="1" s="1"/>
  <c r="L662" i="1"/>
  <c r="T662" i="1" s="1"/>
  <c r="D663" i="1"/>
  <c r="G663" i="1" s="1"/>
  <c r="J665" i="1"/>
  <c r="K665" i="1" s="1"/>
  <c r="W665" i="1" s="1"/>
  <c r="I666" i="1"/>
  <c r="Y664" i="1"/>
  <c r="F665" i="1" l="1"/>
  <c r="U1799" i="1"/>
  <c r="E665" i="1"/>
  <c r="Q1800" i="1"/>
  <c r="A1801" i="1"/>
  <c r="H1800" i="1"/>
  <c r="R1799" i="1"/>
  <c r="S1799" i="1" s="1"/>
  <c r="AA1799" i="1"/>
  <c r="AC1800" i="1"/>
  <c r="AB1800" i="1"/>
  <c r="N660" i="1"/>
  <c r="O659" i="1"/>
  <c r="P659" i="1" s="1"/>
  <c r="Z659" i="1" s="1"/>
  <c r="B659" i="1" s="1"/>
  <c r="L663" i="1"/>
  <c r="T663" i="1" s="1"/>
  <c r="D664" i="1"/>
  <c r="L664" i="1" s="1"/>
  <c r="T664" i="1" s="1"/>
  <c r="J666" i="1"/>
  <c r="K666" i="1" s="1"/>
  <c r="W666" i="1" s="1"/>
  <c r="I667" i="1"/>
  <c r="Y665" i="1"/>
  <c r="F666" i="1" l="1"/>
  <c r="U1800" i="1"/>
  <c r="E666" i="1"/>
  <c r="A1802" i="1"/>
  <c r="Q1801" i="1"/>
  <c r="AC1801" i="1"/>
  <c r="H1801" i="1"/>
  <c r="AA1800" i="1"/>
  <c r="AB1801" i="1"/>
  <c r="R1800" i="1"/>
  <c r="S1800" i="1" s="1"/>
  <c r="N661" i="1"/>
  <c r="O660" i="1"/>
  <c r="P660" i="1" s="1"/>
  <c r="Z660" i="1" s="1"/>
  <c r="B660" i="1" s="1"/>
  <c r="G664" i="1"/>
  <c r="D665" i="1"/>
  <c r="J667" i="1"/>
  <c r="K667" i="1" s="1"/>
  <c r="W667" i="1" s="1"/>
  <c r="I668" i="1"/>
  <c r="Y666" i="1"/>
  <c r="F667" i="1" l="1"/>
  <c r="U1801" i="1"/>
  <c r="E667" i="1"/>
  <c r="AC1802" i="1"/>
  <c r="AB1802" i="1"/>
  <c r="H1802" i="1"/>
  <c r="R1801" i="1"/>
  <c r="S1801" i="1" s="1"/>
  <c r="AA1801" i="1"/>
  <c r="Q1802" i="1"/>
  <c r="A1803" i="1"/>
  <c r="N662" i="1"/>
  <c r="O661" i="1"/>
  <c r="P661" i="1" s="1"/>
  <c r="Z661" i="1" s="1"/>
  <c r="B661" i="1" s="1"/>
  <c r="L665" i="1"/>
  <c r="T665" i="1" s="1"/>
  <c r="G665" i="1"/>
  <c r="D666" i="1"/>
  <c r="I669" i="1"/>
  <c r="J668" i="1"/>
  <c r="K668" i="1" s="1"/>
  <c r="W668" i="1" s="1"/>
  <c r="Y667" i="1"/>
  <c r="F668" i="1" l="1"/>
  <c r="U1802" i="1"/>
  <c r="E668" i="1"/>
  <c r="A1804" i="1"/>
  <c r="Q1803" i="1"/>
  <c r="AB1803" i="1"/>
  <c r="AA1802" i="1"/>
  <c r="AC1803" i="1"/>
  <c r="H1803" i="1"/>
  <c r="R1802" i="1"/>
  <c r="S1802" i="1" s="1"/>
  <c r="N663" i="1"/>
  <c r="O662" i="1"/>
  <c r="P662" i="1" s="1"/>
  <c r="Z662" i="1" s="1"/>
  <c r="B662" i="1" s="1"/>
  <c r="L666" i="1"/>
  <c r="T666" i="1" s="1"/>
  <c r="D667" i="1"/>
  <c r="L667" i="1" s="1"/>
  <c r="T667" i="1" s="1"/>
  <c r="Y668" i="1"/>
  <c r="G666" i="1"/>
  <c r="J669" i="1"/>
  <c r="K669" i="1" s="1"/>
  <c r="W669" i="1" s="1"/>
  <c r="I670" i="1"/>
  <c r="F669" i="1" l="1"/>
  <c r="U1803" i="1"/>
  <c r="E669" i="1"/>
  <c r="H1804" i="1"/>
  <c r="AA1803" i="1"/>
  <c r="AC1804" i="1"/>
  <c r="AB1804" i="1"/>
  <c r="R1803" i="1"/>
  <c r="S1803" i="1" s="1"/>
  <c r="A1805" i="1"/>
  <c r="Q1804" i="1"/>
  <c r="N664" i="1"/>
  <c r="O663" i="1"/>
  <c r="P663" i="1" s="1"/>
  <c r="Z663" i="1" s="1"/>
  <c r="B663" i="1" s="1"/>
  <c r="D668" i="1"/>
  <c r="L668" i="1" s="1"/>
  <c r="T668" i="1" s="1"/>
  <c r="G667" i="1"/>
  <c r="Y669" i="1"/>
  <c r="J670" i="1"/>
  <c r="K670" i="1" s="1"/>
  <c r="W670" i="1" s="1"/>
  <c r="I671" i="1"/>
  <c r="F670" i="1" l="1"/>
  <c r="U1804" i="1"/>
  <c r="E670" i="1"/>
  <c r="AA1804" i="1"/>
  <c r="AC1805" i="1"/>
  <c r="H1805" i="1"/>
  <c r="R1804" i="1"/>
  <c r="S1804" i="1" s="1"/>
  <c r="AB1805" i="1"/>
  <c r="Q1805" i="1"/>
  <c r="A1806" i="1"/>
  <c r="N665" i="1"/>
  <c r="O664" i="1"/>
  <c r="P664" i="1" s="1"/>
  <c r="Z664" i="1" s="1"/>
  <c r="B664" i="1" s="1"/>
  <c r="G668" i="1"/>
  <c r="D669" i="1"/>
  <c r="L669" i="1" s="1"/>
  <c r="T669" i="1" s="1"/>
  <c r="Y670" i="1"/>
  <c r="I672" i="1"/>
  <c r="J671" i="1"/>
  <c r="K671" i="1" s="1"/>
  <c r="W671" i="1" s="1"/>
  <c r="F671" i="1" l="1"/>
  <c r="U1805" i="1"/>
  <c r="E671" i="1"/>
  <c r="A1807" i="1"/>
  <c r="Q1806" i="1"/>
  <c r="AC1806" i="1"/>
  <c r="AB1806" i="1"/>
  <c r="H1806" i="1"/>
  <c r="R1805" i="1"/>
  <c r="S1805" i="1" s="1"/>
  <c r="AA1805" i="1"/>
  <c r="N666" i="1"/>
  <c r="O665" i="1"/>
  <c r="P665" i="1" s="1"/>
  <c r="Z665" i="1" s="1"/>
  <c r="B665" i="1" s="1"/>
  <c r="D670" i="1"/>
  <c r="L670" i="1" s="1"/>
  <c r="T670" i="1" s="1"/>
  <c r="G669" i="1"/>
  <c r="I673" i="1"/>
  <c r="J672" i="1"/>
  <c r="K672" i="1" s="1"/>
  <c r="W672" i="1" s="1"/>
  <c r="Y671" i="1"/>
  <c r="F672" i="1" l="1"/>
  <c r="U1806" i="1"/>
  <c r="E672" i="1"/>
  <c r="H1807" i="1"/>
  <c r="AC1807" i="1"/>
  <c r="R1806" i="1"/>
  <c r="S1806" i="1" s="1"/>
  <c r="AB1807" i="1"/>
  <c r="AA1806" i="1"/>
  <c r="Q1807" i="1"/>
  <c r="A1808" i="1"/>
  <c r="N667" i="1"/>
  <c r="O666" i="1"/>
  <c r="P666" i="1" s="1"/>
  <c r="Z666" i="1" s="1"/>
  <c r="B666" i="1" s="1"/>
  <c r="D671" i="1"/>
  <c r="L671" i="1" s="1"/>
  <c r="T671" i="1" s="1"/>
  <c r="G670" i="1"/>
  <c r="Y672" i="1"/>
  <c r="I674" i="1"/>
  <c r="J673" i="1"/>
  <c r="K673" i="1" s="1"/>
  <c r="W673" i="1" s="1"/>
  <c r="F673" i="1" l="1"/>
  <c r="U1807" i="1"/>
  <c r="E673" i="1"/>
  <c r="A1809" i="1"/>
  <c r="Q1808" i="1"/>
  <c r="H1808" i="1"/>
  <c r="AC1808" i="1"/>
  <c r="R1807" i="1"/>
  <c r="S1807" i="1" s="1"/>
  <c r="AA1807" i="1"/>
  <c r="AB1808" i="1"/>
  <c r="N668" i="1"/>
  <c r="O667" i="1"/>
  <c r="P667" i="1" s="1"/>
  <c r="Z667" i="1" s="1"/>
  <c r="B667" i="1" s="1"/>
  <c r="D672" i="1"/>
  <c r="G671" i="1"/>
  <c r="Y673" i="1"/>
  <c r="I675" i="1"/>
  <c r="J674" i="1"/>
  <c r="K674" i="1" s="1"/>
  <c r="W674" i="1" s="1"/>
  <c r="F674" i="1" l="1"/>
  <c r="U1808" i="1"/>
  <c r="E674" i="1"/>
  <c r="AA1808" i="1"/>
  <c r="AC1809" i="1"/>
  <c r="AB1809" i="1"/>
  <c r="R1808" i="1"/>
  <c r="S1808" i="1" s="1"/>
  <c r="H1809" i="1"/>
  <c r="Q1809" i="1"/>
  <c r="A1810" i="1"/>
  <c r="N669" i="1"/>
  <c r="O668" i="1"/>
  <c r="P668" i="1" s="1"/>
  <c r="Z668" i="1" s="1"/>
  <c r="B668" i="1" s="1"/>
  <c r="L672" i="1"/>
  <c r="T672" i="1" s="1"/>
  <c r="D673" i="1"/>
  <c r="I676" i="1"/>
  <c r="J675" i="1"/>
  <c r="K675" i="1" s="1"/>
  <c r="W675" i="1" s="1"/>
  <c r="G672" i="1"/>
  <c r="Y674" i="1"/>
  <c r="F675" i="1" l="1"/>
  <c r="E675" i="1"/>
  <c r="Q1810" i="1"/>
  <c r="A1811" i="1"/>
  <c r="W1810" i="1"/>
  <c r="Y1810" i="1" s="1"/>
  <c r="AC1810" i="1"/>
  <c r="H1810" i="1"/>
  <c r="R1809" i="1"/>
  <c r="AB1810" i="1"/>
  <c r="N670" i="1"/>
  <c r="O669" i="1"/>
  <c r="P669" i="1" s="1"/>
  <c r="Z669" i="1" s="1"/>
  <c r="B669" i="1" s="1"/>
  <c r="L673" i="1"/>
  <c r="T673" i="1" s="1"/>
  <c r="G673" i="1"/>
  <c r="D674" i="1"/>
  <c r="G674" i="1" s="1"/>
  <c r="Y675" i="1"/>
  <c r="J676" i="1"/>
  <c r="K676" i="1" s="1"/>
  <c r="W676" i="1" s="1"/>
  <c r="I677" i="1"/>
  <c r="F676" i="1" l="1"/>
  <c r="U1810" i="1"/>
  <c r="E676" i="1"/>
  <c r="Q1811" i="1"/>
  <c r="A1812" i="1"/>
  <c r="AC1811" i="1"/>
  <c r="AB1811" i="1"/>
  <c r="H1811" i="1"/>
  <c r="AA1810" i="1"/>
  <c r="R1810" i="1"/>
  <c r="S1810" i="1" s="1"/>
  <c r="N671" i="1"/>
  <c r="O670" i="1"/>
  <c r="P670" i="1" s="1"/>
  <c r="Z670" i="1" s="1"/>
  <c r="B670" i="1" s="1"/>
  <c r="L674" i="1"/>
  <c r="T674" i="1" s="1"/>
  <c r="D675" i="1"/>
  <c r="L675" i="1" s="1"/>
  <c r="J677" i="1"/>
  <c r="K677" i="1" s="1"/>
  <c r="W677" i="1" s="1"/>
  <c r="I678" i="1"/>
  <c r="Y676" i="1"/>
  <c r="F677" i="1" l="1"/>
  <c r="U1811" i="1"/>
  <c r="T675" i="1"/>
  <c r="E677" i="1"/>
  <c r="A1813" i="1"/>
  <c r="Q1812" i="1"/>
  <c r="AB1812" i="1"/>
  <c r="H1812" i="1"/>
  <c r="R1811" i="1"/>
  <c r="S1811" i="1" s="1"/>
  <c r="AA1811" i="1"/>
  <c r="AC1812" i="1"/>
  <c r="N672" i="1"/>
  <c r="O671" i="1"/>
  <c r="P671" i="1" s="1"/>
  <c r="Z671" i="1" s="1"/>
  <c r="B671" i="1" s="1"/>
  <c r="G675" i="1"/>
  <c r="D676" i="1"/>
  <c r="J678" i="1"/>
  <c r="K678" i="1" s="1"/>
  <c r="W678" i="1" s="1"/>
  <c r="I679" i="1"/>
  <c r="Y677" i="1"/>
  <c r="F678" i="1" l="1"/>
  <c r="U1812" i="1"/>
  <c r="E678" i="1"/>
  <c r="AA1812" i="1"/>
  <c r="AB1813" i="1"/>
  <c r="R1812" i="1"/>
  <c r="S1812" i="1" s="1"/>
  <c r="AC1813" i="1"/>
  <c r="H1813" i="1"/>
  <c r="A1814" i="1"/>
  <c r="Q1813" i="1"/>
  <c r="N673" i="1"/>
  <c r="O672" i="1"/>
  <c r="P672" i="1" s="1"/>
  <c r="Z672" i="1" s="1"/>
  <c r="B672" i="1" s="1"/>
  <c r="AA675" i="1"/>
  <c r="L676" i="1"/>
  <c r="T676" i="1" s="1"/>
  <c r="G676" i="1"/>
  <c r="D677" i="1"/>
  <c r="L677" i="1" s="1"/>
  <c r="T677" i="1" s="1"/>
  <c r="Y678" i="1"/>
  <c r="I680" i="1"/>
  <c r="J679" i="1"/>
  <c r="K679" i="1" s="1"/>
  <c r="W679" i="1" s="1"/>
  <c r="F679" i="1" l="1"/>
  <c r="U1813" i="1"/>
  <c r="E679" i="1"/>
  <c r="AB1814" i="1"/>
  <c r="H1814" i="1"/>
  <c r="R1813" i="1"/>
  <c r="S1813" i="1" s="1"/>
  <c r="AA1813" i="1"/>
  <c r="AC1814" i="1"/>
  <c r="A1815" i="1"/>
  <c r="Q1814" i="1"/>
  <c r="N674" i="1"/>
  <c r="O673" i="1"/>
  <c r="P673" i="1" s="1"/>
  <c r="Z673" i="1" s="1"/>
  <c r="B673" i="1" s="1"/>
  <c r="D678" i="1"/>
  <c r="L678" i="1" s="1"/>
  <c r="T678" i="1" s="1"/>
  <c r="I681" i="1"/>
  <c r="J680" i="1"/>
  <c r="K680" i="1" s="1"/>
  <c r="W680" i="1" s="1"/>
  <c r="Y679" i="1"/>
  <c r="G677" i="1"/>
  <c r="F680" i="1" l="1"/>
  <c r="U1814" i="1"/>
  <c r="E680" i="1"/>
  <c r="AC1815" i="1"/>
  <c r="AB1815" i="1"/>
  <c r="AA1814" i="1"/>
  <c r="H1815" i="1"/>
  <c r="R1814" i="1"/>
  <c r="S1814" i="1" s="1"/>
  <c r="A1816" i="1"/>
  <c r="Q1815" i="1"/>
  <c r="N675" i="1"/>
  <c r="O674" i="1"/>
  <c r="P674" i="1" s="1"/>
  <c r="Z674" i="1" s="1"/>
  <c r="B674" i="1" s="1"/>
  <c r="AA677" i="1"/>
  <c r="D679" i="1"/>
  <c r="L679" i="1" s="1"/>
  <c r="T679" i="1" s="1"/>
  <c r="Y680" i="1"/>
  <c r="G678" i="1"/>
  <c r="I682" i="1"/>
  <c r="J681" i="1"/>
  <c r="K681" i="1" s="1"/>
  <c r="W681" i="1" s="1"/>
  <c r="F681" i="1" l="1"/>
  <c r="U1815" i="1"/>
  <c r="E681" i="1"/>
  <c r="AB1816" i="1"/>
  <c r="H1816" i="1"/>
  <c r="AA1815" i="1"/>
  <c r="AC1816" i="1"/>
  <c r="R1815" i="1"/>
  <c r="S1815" i="1" s="1"/>
  <c r="A1817" i="1"/>
  <c r="Q1816" i="1"/>
  <c r="N676" i="1"/>
  <c r="O675" i="1"/>
  <c r="P675" i="1" s="1"/>
  <c r="AA678" i="1"/>
  <c r="G679" i="1"/>
  <c r="D680" i="1"/>
  <c r="G680" i="1" s="1"/>
  <c r="I683" i="1"/>
  <c r="J682" i="1"/>
  <c r="K682" i="1" s="1"/>
  <c r="W682" i="1" s="1"/>
  <c r="Y681" i="1"/>
  <c r="F682" i="1" l="1"/>
  <c r="U1816" i="1"/>
  <c r="E682" i="1"/>
  <c r="AA1816" i="1"/>
  <c r="H1817" i="1"/>
  <c r="AC1817" i="1"/>
  <c r="R1816" i="1"/>
  <c r="S1816" i="1" s="1"/>
  <c r="AB1817" i="1"/>
  <c r="Q1817" i="1"/>
  <c r="A1818" i="1"/>
  <c r="Z675" i="1"/>
  <c r="B675" i="1" s="1"/>
  <c r="N677" i="1"/>
  <c r="O676" i="1"/>
  <c r="P676" i="1" s="1"/>
  <c r="Z676" i="1" s="1"/>
  <c r="B676" i="1" s="1"/>
  <c r="L680" i="1"/>
  <c r="T680" i="1" s="1"/>
  <c r="D681" i="1"/>
  <c r="L681" i="1" s="1"/>
  <c r="T681" i="1" s="1"/>
  <c r="Y682" i="1"/>
  <c r="J683" i="1"/>
  <c r="K683" i="1" s="1"/>
  <c r="F683" i="1" s="1"/>
  <c r="I684" i="1"/>
  <c r="U1817" i="1" l="1"/>
  <c r="W683" i="1"/>
  <c r="Y683" i="1" s="1"/>
  <c r="E683" i="1"/>
  <c r="A1819" i="1"/>
  <c r="Q1818" i="1"/>
  <c r="AC1818" i="1"/>
  <c r="AB1818" i="1"/>
  <c r="H1818" i="1"/>
  <c r="AA1817" i="1"/>
  <c r="R1817" i="1"/>
  <c r="S1817" i="1" s="1"/>
  <c r="O677" i="1"/>
  <c r="P677" i="1" s="1"/>
  <c r="N678" i="1"/>
  <c r="G681" i="1"/>
  <c r="D682" i="1"/>
  <c r="I685" i="1"/>
  <c r="J684" i="1"/>
  <c r="K684" i="1" s="1"/>
  <c r="F684" i="1" s="1"/>
  <c r="W684" i="1" l="1"/>
  <c r="Y684" i="1" s="1"/>
  <c r="U1818" i="1"/>
  <c r="E684" i="1"/>
  <c r="AC1819" i="1"/>
  <c r="AB1819" i="1"/>
  <c r="H1819" i="1"/>
  <c r="R1818" i="1"/>
  <c r="S1818" i="1" s="1"/>
  <c r="AA1818" i="1"/>
  <c r="A1820" i="1"/>
  <c r="Q1819" i="1"/>
  <c r="O678" i="1"/>
  <c r="P678" i="1" s="1"/>
  <c r="N679" i="1"/>
  <c r="Z677" i="1"/>
  <c r="B677" i="1" s="1"/>
  <c r="L682" i="1"/>
  <c r="G682" i="1"/>
  <c r="D683" i="1"/>
  <c r="G683" i="1" s="1"/>
  <c r="I686" i="1"/>
  <c r="J685" i="1"/>
  <c r="K685" i="1" s="1"/>
  <c r="F685" i="1" s="1"/>
  <c r="T682" i="1" l="1"/>
  <c r="U1819" i="1"/>
  <c r="W685" i="1"/>
  <c r="Y685" i="1" s="1"/>
  <c r="E685" i="1"/>
  <c r="AB1820" i="1"/>
  <c r="H1820" i="1"/>
  <c r="R1819" i="1"/>
  <c r="S1819" i="1" s="1"/>
  <c r="AA1819" i="1"/>
  <c r="AC1820" i="1"/>
  <c r="A1821" i="1"/>
  <c r="Q1820" i="1"/>
  <c r="N680" i="1"/>
  <c r="O679" i="1"/>
  <c r="P679" i="1" s="1"/>
  <c r="Z679" i="1" s="1"/>
  <c r="B679" i="1" s="1"/>
  <c r="Z678" i="1"/>
  <c r="B678" i="1" s="1"/>
  <c r="L683" i="1"/>
  <c r="T683" i="1" s="1"/>
  <c r="D684" i="1"/>
  <c r="L684" i="1" s="1"/>
  <c r="T684" i="1" s="1"/>
  <c r="I687" i="1"/>
  <c r="J686" i="1"/>
  <c r="K686" i="1" s="1"/>
  <c r="W686" i="1" l="1"/>
  <c r="F686" i="1"/>
  <c r="U1820" i="1"/>
  <c r="E686" i="1"/>
  <c r="AA1820" i="1"/>
  <c r="AB1821" i="1"/>
  <c r="AC1821" i="1"/>
  <c r="H1821" i="1"/>
  <c r="R1820" i="1"/>
  <c r="S1820" i="1" s="1"/>
  <c r="Q1821" i="1"/>
  <c r="A1822" i="1"/>
  <c r="N681" i="1"/>
  <c r="O680" i="1"/>
  <c r="P680" i="1" s="1"/>
  <c r="Z680" i="1" s="1"/>
  <c r="B680" i="1" s="1"/>
  <c r="D685" i="1"/>
  <c r="L685" i="1" s="1"/>
  <c r="T685" i="1" s="1"/>
  <c r="G684" i="1"/>
  <c r="J687" i="1"/>
  <c r="K687" i="1" s="1"/>
  <c r="W687" i="1" s="1"/>
  <c r="I688" i="1"/>
  <c r="Y686" i="1"/>
  <c r="F687" i="1" l="1"/>
  <c r="U1821" i="1"/>
  <c r="E687" i="1"/>
  <c r="Q1822" i="1"/>
  <c r="A1823" i="1"/>
  <c r="AC1822" i="1"/>
  <c r="AB1822" i="1"/>
  <c r="H1822" i="1"/>
  <c r="AA1821" i="1"/>
  <c r="R1821" i="1"/>
  <c r="S1821" i="1" s="1"/>
  <c r="O681" i="1"/>
  <c r="P681" i="1" s="1"/>
  <c r="N682" i="1"/>
  <c r="D686" i="1"/>
  <c r="L686" i="1" s="1"/>
  <c r="T686" i="1" s="1"/>
  <c r="G685" i="1"/>
  <c r="S684" i="1"/>
  <c r="I689" i="1"/>
  <c r="J688" i="1"/>
  <c r="K688" i="1" s="1"/>
  <c r="W688" i="1" s="1"/>
  <c r="Y687" i="1"/>
  <c r="S861" i="1"/>
  <c r="F688" i="1" l="1"/>
  <c r="U1822" i="1"/>
  <c r="E688" i="1"/>
  <c r="Q1823" i="1"/>
  <c r="A1824" i="1"/>
  <c r="AB1823" i="1"/>
  <c r="AC1823" i="1"/>
  <c r="H1823" i="1"/>
  <c r="AA1822" i="1"/>
  <c r="R1822" i="1"/>
  <c r="S1822" i="1" s="1"/>
  <c r="O682" i="1"/>
  <c r="P682" i="1" s="1"/>
  <c r="N683" i="1"/>
  <c r="S681" i="1"/>
  <c r="Z681" i="1"/>
  <c r="B681" i="1" s="1"/>
  <c r="D687" i="1"/>
  <c r="G686" i="1"/>
  <c r="I690" i="1"/>
  <c r="J689" i="1"/>
  <c r="K689" i="1" s="1"/>
  <c r="Y688" i="1"/>
  <c r="F689" i="1" l="1"/>
  <c r="U1823" i="1"/>
  <c r="W689" i="1"/>
  <c r="Y689" i="1" s="1"/>
  <c r="E689" i="1"/>
  <c r="A1825" i="1"/>
  <c r="Q1824" i="1"/>
  <c r="H1824" i="1"/>
  <c r="R1823" i="1"/>
  <c r="S1823" i="1" s="1"/>
  <c r="AA1823" i="1"/>
  <c r="AC1824" i="1"/>
  <c r="AB1824" i="1"/>
  <c r="Z682" i="1"/>
  <c r="S682" i="1"/>
  <c r="AA681" i="1"/>
  <c r="N684" i="1"/>
  <c r="O683" i="1"/>
  <c r="L687" i="1"/>
  <c r="T687" i="1" s="1"/>
  <c r="D688" i="1"/>
  <c r="L688" i="1" s="1"/>
  <c r="T688" i="1" s="1"/>
  <c r="G687" i="1"/>
  <c r="J690" i="1"/>
  <c r="K690" i="1" s="1"/>
  <c r="I691" i="1"/>
  <c r="F690" i="1" l="1"/>
  <c r="U682" i="1"/>
  <c r="B682" i="1"/>
  <c r="W690" i="1"/>
  <c r="Y690" i="1" s="1"/>
  <c r="C683" i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U1824" i="1"/>
  <c r="E690" i="1"/>
  <c r="AA1824" i="1"/>
  <c r="AB1825" i="1"/>
  <c r="H1825" i="1"/>
  <c r="R1824" i="1"/>
  <c r="S1824" i="1" s="1"/>
  <c r="AC1825" i="1"/>
  <c r="A1826" i="1"/>
  <c r="Q1825" i="1"/>
  <c r="AA682" i="1"/>
  <c r="O684" i="1"/>
  <c r="N685" i="1"/>
  <c r="G688" i="1"/>
  <c r="D689" i="1"/>
  <c r="J691" i="1"/>
  <c r="K691" i="1" s="1"/>
  <c r="W691" i="1" s="1"/>
  <c r="I692" i="1"/>
  <c r="S864" i="1"/>
  <c r="F691" i="1" l="1"/>
  <c r="P684" i="1"/>
  <c r="Z684" i="1" s="1"/>
  <c r="AA684" i="1" s="1"/>
  <c r="P683" i="1"/>
  <c r="Z683" i="1" s="1"/>
  <c r="B683" i="1" s="1"/>
  <c r="U1825" i="1"/>
  <c r="E691" i="1"/>
  <c r="AC1826" i="1"/>
  <c r="AB1826" i="1"/>
  <c r="H1826" i="1"/>
  <c r="R1825" i="1"/>
  <c r="S1825" i="1" s="1"/>
  <c r="AA1825" i="1"/>
  <c r="Q1826" i="1"/>
  <c r="A1827" i="1"/>
  <c r="N686" i="1"/>
  <c r="O685" i="1"/>
  <c r="P685" i="1" s="1"/>
  <c r="Z685" i="1" s="1"/>
  <c r="B685" i="1" s="1"/>
  <c r="D690" i="1"/>
  <c r="L690" i="1" s="1"/>
  <c r="T690" i="1" s="1"/>
  <c r="L689" i="1"/>
  <c r="T689" i="1" s="1"/>
  <c r="G689" i="1"/>
  <c r="Y691" i="1"/>
  <c r="J692" i="1"/>
  <c r="K692" i="1" s="1"/>
  <c r="W692" i="1" s="1"/>
  <c r="I693" i="1"/>
  <c r="S865" i="1"/>
  <c r="F692" i="1" l="1"/>
  <c r="U1826" i="1"/>
  <c r="E692" i="1"/>
  <c r="Q1827" i="1"/>
  <c r="A1828" i="1"/>
  <c r="AC1827" i="1"/>
  <c r="AB1827" i="1"/>
  <c r="H1827" i="1"/>
  <c r="R1826" i="1"/>
  <c r="S1826" i="1" s="1"/>
  <c r="AA1826" i="1"/>
  <c r="B684" i="1"/>
  <c r="N687" i="1"/>
  <c r="O686" i="1"/>
  <c r="P686" i="1" s="1"/>
  <c r="Z686" i="1" s="1"/>
  <c r="B686" i="1" s="1"/>
  <c r="D691" i="1"/>
  <c r="L691" i="1" s="1"/>
  <c r="T691" i="1" s="1"/>
  <c r="G690" i="1"/>
  <c r="J693" i="1"/>
  <c r="K693" i="1" s="1"/>
  <c r="W693" i="1" s="1"/>
  <c r="I694" i="1"/>
  <c r="Y692" i="1"/>
  <c r="F693" i="1" l="1"/>
  <c r="U1827" i="1"/>
  <c r="E693" i="1"/>
  <c r="Q1828" i="1"/>
  <c r="A1829" i="1"/>
  <c r="H1828" i="1"/>
  <c r="R1827" i="1"/>
  <c r="S1827" i="1" s="1"/>
  <c r="AA1827" i="1"/>
  <c r="AC1828" i="1"/>
  <c r="AB1828" i="1"/>
  <c r="N688" i="1"/>
  <c r="O687" i="1"/>
  <c r="P687" i="1" s="1"/>
  <c r="Z687" i="1" s="1"/>
  <c r="B687" i="1" s="1"/>
  <c r="D692" i="1"/>
  <c r="G691" i="1"/>
  <c r="J694" i="1"/>
  <c r="K694" i="1" s="1"/>
  <c r="W694" i="1" s="1"/>
  <c r="I695" i="1"/>
  <c r="Y693" i="1"/>
  <c r="F694" i="1" l="1"/>
  <c r="U1828" i="1"/>
  <c r="E694" i="1"/>
  <c r="Q1829" i="1"/>
  <c r="A1830" i="1"/>
  <c r="AA1828" i="1"/>
  <c r="AB1829" i="1"/>
  <c r="AC1829" i="1"/>
  <c r="H1829" i="1"/>
  <c r="R1828" i="1"/>
  <c r="S1828" i="1" s="1"/>
  <c r="N689" i="1"/>
  <c r="O688" i="1"/>
  <c r="P688" i="1" s="1"/>
  <c r="Z688" i="1" s="1"/>
  <c r="B688" i="1" s="1"/>
  <c r="L692" i="1"/>
  <c r="T692" i="1" s="1"/>
  <c r="D693" i="1"/>
  <c r="G692" i="1"/>
  <c r="I696" i="1"/>
  <c r="J695" i="1"/>
  <c r="K695" i="1" s="1"/>
  <c r="W695" i="1" s="1"/>
  <c r="Y694" i="1"/>
  <c r="F695" i="1" l="1"/>
  <c r="U1829" i="1"/>
  <c r="E695" i="1"/>
  <c r="Q1830" i="1"/>
  <c r="A1831" i="1"/>
  <c r="AB1830" i="1"/>
  <c r="AC1830" i="1"/>
  <c r="H1830" i="1"/>
  <c r="R1829" i="1"/>
  <c r="S1829" i="1" s="1"/>
  <c r="AA1829" i="1"/>
  <c r="N690" i="1"/>
  <c r="O689" i="1"/>
  <c r="P689" i="1" s="1"/>
  <c r="Z689" i="1" s="1"/>
  <c r="B689" i="1" s="1"/>
  <c r="D694" i="1"/>
  <c r="L694" i="1" s="1"/>
  <c r="T694" i="1" s="1"/>
  <c r="L693" i="1"/>
  <c r="T693" i="1" s="1"/>
  <c r="G693" i="1"/>
  <c r="Y695" i="1"/>
  <c r="I697" i="1"/>
  <c r="J696" i="1"/>
  <c r="K696" i="1" s="1"/>
  <c r="W696" i="1" s="1"/>
  <c r="F696" i="1" l="1"/>
  <c r="U1830" i="1"/>
  <c r="E696" i="1"/>
  <c r="A1832" i="1"/>
  <c r="Q1831" i="1"/>
  <c r="AC1831" i="1"/>
  <c r="AB1831" i="1"/>
  <c r="H1831" i="1"/>
  <c r="R1830" i="1"/>
  <c r="S1830" i="1" s="1"/>
  <c r="AA1830" i="1"/>
  <c r="N691" i="1"/>
  <c r="O690" i="1"/>
  <c r="P690" i="1" s="1"/>
  <c r="Z690" i="1" s="1"/>
  <c r="B690" i="1" s="1"/>
  <c r="D695" i="1"/>
  <c r="L695" i="1" s="1"/>
  <c r="T695" i="1" s="1"/>
  <c r="G694" i="1"/>
  <c r="J697" i="1"/>
  <c r="K697" i="1" s="1"/>
  <c r="W697" i="1" s="1"/>
  <c r="I698" i="1"/>
  <c r="Y696" i="1"/>
  <c r="F697" i="1" l="1"/>
  <c r="U1831" i="1"/>
  <c r="E697" i="1"/>
  <c r="H1832" i="1"/>
  <c r="R1831" i="1"/>
  <c r="S1831" i="1" s="1"/>
  <c r="AB1832" i="1"/>
  <c r="AA1831" i="1"/>
  <c r="AC1832" i="1"/>
  <c r="A1833" i="1"/>
  <c r="Q1832" i="1"/>
  <c r="G695" i="1"/>
  <c r="N692" i="1"/>
  <c r="O691" i="1"/>
  <c r="P691" i="1" s="1"/>
  <c r="Z691" i="1" s="1"/>
  <c r="B691" i="1" s="1"/>
  <c r="D696" i="1"/>
  <c r="L696" i="1" s="1"/>
  <c r="T696" i="1" s="1"/>
  <c r="Y697" i="1"/>
  <c r="I699" i="1"/>
  <c r="J698" i="1"/>
  <c r="K698" i="1" s="1"/>
  <c r="W698" i="1" s="1"/>
  <c r="F698" i="1" l="1"/>
  <c r="U1832" i="1"/>
  <c r="E698" i="1"/>
  <c r="AA1832" i="1"/>
  <c r="H1833" i="1"/>
  <c r="R1832" i="1"/>
  <c r="S1832" i="1" s="1"/>
  <c r="AC1833" i="1"/>
  <c r="AB1833" i="1"/>
  <c r="Q1833" i="1"/>
  <c r="A1834" i="1"/>
  <c r="N693" i="1"/>
  <c r="O692" i="1"/>
  <c r="P692" i="1" s="1"/>
  <c r="Z692" i="1" s="1"/>
  <c r="B692" i="1" s="1"/>
  <c r="D697" i="1"/>
  <c r="L697" i="1" s="1"/>
  <c r="T697" i="1" s="1"/>
  <c r="G696" i="1"/>
  <c r="J699" i="1"/>
  <c r="K699" i="1" s="1"/>
  <c r="W699" i="1" s="1"/>
  <c r="I700" i="1"/>
  <c r="Y698" i="1"/>
  <c r="F699" i="1" l="1"/>
  <c r="U1833" i="1"/>
  <c r="E699" i="1"/>
  <c r="Q1834" i="1"/>
  <c r="A1835" i="1"/>
  <c r="AC1834" i="1"/>
  <c r="AB1834" i="1"/>
  <c r="H1834" i="1"/>
  <c r="AA1833" i="1"/>
  <c r="R1833" i="1"/>
  <c r="S1833" i="1" s="1"/>
  <c r="N694" i="1"/>
  <c r="O693" i="1"/>
  <c r="P693" i="1" s="1"/>
  <c r="Z693" i="1" s="1"/>
  <c r="B693" i="1" s="1"/>
  <c r="D698" i="1"/>
  <c r="L698" i="1" s="1"/>
  <c r="T698" i="1" s="1"/>
  <c r="G697" i="1"/>
  <c r="J700" i="1"/>
  <c r="K700" i="1" s="1"/>
  <c r="W700" i="1" s="1"/>
  <c r="I701" i="1"/>
  <c r="Y699" i="1"/>
  <c r="F700" i="1" l="1"/>
  <c r="U1834" i="1"/>
  <c r="E700" i="1"/>
  <c r="A1836" i="1"/>
  <c r="Q1835" i="1"/>
  <c r="AB1835" i="1"/>
  <c r="H1835" i="1"/>
  <c r="AC1835" i="1"/>
  <c r="AA1834" i="1"/>
  <c r="R1834" i="1"/>
  <c r="S1834" i="1" s="1"/>
  <c r="N695" i="1"/>
  <c r="O694" i="1"/>
  <c r="P694" i="1" s="1"/>
  <c r="Z694" i="1" s="1"/>
  <c r="B694" i="1" s="1"/>
  <c r="D699" i="1"/>
  <c r="L699" i="1" s="1"/>
  <c r="T699" i="1" s="1"/>
  <c r="G698" i="1"/>
  <c r="Y700" i="1"/>
  <c r="I702" i="1"/>
  <c r="J701" i="1"/>
  <c r="K701" i="1" s="1"/>
  <c r="W701" i="1" s="1"/>
  <c r="F701" i="1" l="1"/>
  <c r="U1835" i="1"/>
  <c r="E701" i="1"/>
  <c r="R1835" i="1"/>
  <c r="S1835" i="1" s="1"/>
  <c r="AA1835" i="1"/>
  <c r="AB1836" i="1"/>
  <c r="H1836" i="1"/>
  <c r="AC1836" i="1"/>
  <c r="Q1836" i="1"/>
  <c r="A1837" i="1"/>
  <c r="N696" i="1"/>
  <c r="O695" i="1"/>
  <c r="P695" i="1" s="1"/>
  <c r="Z695" i="1" s="1"/>
  <c r="B695" i="1" s="1"/>
  <c r="D700" i="1"/>
  <c r="L700" i="1" s="1"/>
  <c r="T700" i="1" s="1"/>
  <c r="Y701" i="1"/>
  <c r="G699" i="1"/>
  <c r="J702" i="1"/>
  <c r="K702" i="1" s="1"/>
  <c r="W702" i="1" s="1"/>
  <c r="I703" i="1"/>
  <c r="F702" i="1" l="1"/>
  <c r="U1836" i="1"/>
  <c r="G700" i="1"/>
  <c r="E702" i="1"/>
  <c r="Q1837" i="1"/>
  <c r="A1838" i="1"/>
  <c r="H1837" i="1"/>
  <c r="AA1836" i="1"/>
  <c r="AC1837" i="1"/>
  <c r="AB1837" i="1"/>
  <c r="R1836" i="1"/>
  <c r="S1836" i="1" s="1"/>
  <c r="N697" i="1"/>
  <c r="O696" i="1"/>
  <c r="P696" i="1" s="1"/>
  <c r="Z696" i="1" s="1"/>
  <c r="B696" i="1" s="1"/>
  <c r="D701" i="1"/>
  <c r="L701" i="1" s="1"/>
  <c r="T701" i="1" s="1"/>
  <c r="Y702" i="1"/>
  <c r="J703" i="1"/>
  <c r="K703" i="1" s="1"/>
  <c r="W703" i="1" s="1"/>
  <c r="I704" i="1"/>
  <c r="F703" i="1" l="1"/>
  <c r="E703" i="1"/>
  <c r="A1839" i="1"/>
  <c r="Q1838" i="1"/>
  <c r="W1838" i="1"/>
  <c r="Y1838" i="1" s="1"/>
  <c r="AC1838" i="1"/>
  <c r="AB1838" i="1"/>
  <c r="H1838" i="1"/>
  <c r="R1837" i="1"/>
  <c r="N698" i="1"/>
  <c r="O697" i="1"/>
  <c r="P697" i="1" s="1"/>
  <c r="Z697" i="1" s="1"/>
  <c r="B697" i="1" s="1"/>
  <c r="D702" i="1"/>
  <c r="L702" i="1" s="1"/>
  <c r="T702" i="1" s="1"/>
  <c r="G701" i="1"/>
  <c r="Y703" i="1"/>
  <c r="J704" i="1"/>
  <c r="K704" i="1" s="1"/>
  <c r="W704" i="1" s="1"/>
  <c r="I705" i="1"/>
  <c r="F704" i="1" l="1"/>
  <c r="U1838" i="1"/>
  <c r="E704" i="1"/>
  <c r="AC1839" i="1"/>
  <c r="AB1839" i="1"/>
  <c r="H1839" i="1"/>
  <c r="AA1838" i="1"/>
  <c r="R1838" i="1"/>
  <c r="S1838" i="1" s="1"/>
  <c r="A1840" i="1"/>
  <c r="Q1839" i="1"/>
  <c r="N699" i="1"/>
  <c r="O698" i="1"/>
  <c r="P698" i="1" s="1"/>
  <c r="Z698" i="1" s="1"/>
  <c r="B698" i="1" s="1"/>
  <c r="D703" i="1"/>
  <c r="L703" i="1" s="1"/>
  <c r="T703" i="1" s="1"/>
  <c r="G702" i="1"/>
  <c r="Y704" i="1"/>
  <c r="I706" i="1"/>
  <c r="J705" i="1"/>
  <c r="K705" i="1" s="1"/>
  <c r="W705" i="1" s="1"/>
  <c r="F705" i="1" l="1"/>
  <c r="U1839" i="1"/>
  <c r="E705" i="1"/>
  <c r="H1840" i="1"/>
  <c r="R1839" i="1"/>
  <c r="S1839" i="1" s="1"/>
  <c r="AA1839" i="1"/>
  <c r="AB1840" i="1"/>
  <c r="AC1840" i="1"/>
  <c r="Q1840" i="1"/>
  <c r="A1841" i="1"/>
  <c r="N700" i="1"/>
  <c r="O699" i="1"/>
  <c r="P699" i="1" s="1"/>
  <c r="Z699" i="1" s="1"/>
  <c r="B699" i="1" s="1"/>
  <c r="D704" i="1"/>
  <c r="L704" i="1" s="1"/>
  <c r="T704" i="1" s="1"/>
  <c r="Y705" i="1"/>
  <c r="G703" i="1"/>
  <c r="J706" i="1"/>
  <c r="K706" i="1" s="1"/>
  <c r="W706" i="1" s="1"/>
  <c r="I707" i="1"/>
  <c r="F706" i="1" l="1"/>
  <c r="U1840" i="1"/>
  <c r="E706" i="1"/>
  <c r="Q1841" i="1"/>
  <c r="A1842" i="1"/>
  <c r="AC1841" i="1"/>
  <c r="R1840" i="1"/>
  <c r="S1840" i="1" s="1"/>
  <c r="AA1840" i="1"/>
  <c r="H1841" i="1"/>
  <c r="AB1841" i="1"/>
  <c r="N701" i="1"/>
  <c r="O700" i="1"/>
  <c r="P700" i="1" s="1"/>
  <c r="Z700" i="1" s="1"/>
  <c r="B700" i="1" s="1"/>
  <c r="D705" i="1"/>
  <c r="L705" i="1" s="1"/>
  <c r="T705" i="1" s="1"/>
  <c r="G704" i="1"/>
  <c r="I708" i="1"/>
  <c r="J707" i="1"/>
  <c r="K707" i="1" s="1"/>
  <c r="W707" i="1" s="1"/>
  <c r="Y706" i="1"/>
  <c r="F707" i="1" l="1"/>
  <c r="U1841" i="1"/>
  <c r="E707" i="1"/>
  <c r="Q1842" i="1"/>
  <c r="A1843" i="1"/>
  <c r="AC1842" i="1"/>
  <c r="AB1842" i="1"/>
  <c r="H1842" i="1"/>
  <c r="R1841" i="1"/>
  <c r="S1841" i="1" s="1"/>
  <c r="AA1841" i="1"/>
  <c r="N702" i="1"/>
  <c r="O701" i="1"/>
  <c r="P701" i="1" s="1"/>
  <c r="Z701" i="1" s="1"/>
  <c r="B701" i="1" s="1"/>
  <c r="G705" i="1"/>
  <c r="D706" i="1"/>
  <c r="L706" i="1" s="1"/>
  <c r="Y707" i="1"/>
  <c r="J708" i="1"/>
  <c r="K708" i="1" s="1"/>
  <c r="W708" i="1" s="1"/>
  <c r="I709" i="1"/>
  <c r="F708" i="1" l="1"/>
  <c r="U1842" i="1"/>
  <c r="T706" i="1"/>
  <c r="E708" i="1"/>
  <c r="A1844" i="1"/>
  <c r="Q1843" i="1"/>
  <c r="AB1843" i="1"/>
  <c r="AA1842" i="1"/>
  <c r="AC1843" i="1"/>
  <c r="H1843" i="1"/>
  <c r="R1842" i="1"/>
  <c r="S1842" i="1" s="1"/>
  <c r="N703" i="1"/>
  <c r="O702" i="1"/>
  <c r="P702" i="1" s="1"/>
  <c r="Z702" i="1" s="1"/>
  <c r="B702" i="1" s="1"/>
  <c r="D707" i="1"/>
  <c r="L707" i="1" s="1"/>
  <c r="T707" i="1" s="1"/>
  <c r="Y708" i="1"/>
  <c r="I710" i="1"/>
  <c r="J709" i="1"/>
  <c r="K709" i="1" s="1"/>
  <c r="W709" i="1" s="1"/>
  <c r="G706" i="1"/>
  <c r="F709" i="1" l="1"/>
  <c r="U1843" i="1"/>
  <c r="E709" i="1"/>
  <c r="AB1844" i="1"/>
  <c r="AC1844" i="1"/>
  <c r="H1844" i="1"/>
  <c r="R1843" i="1"/>
  <c r="S1843" i="1" s="1"/>
  <c r="AA1843" i="1"/>
  <c r="A1845" i="1"/>
  <c r="Q1844" i="1"/>
  <c r="G707" i="1"/>
  <c r="N704" i="1"/>
  <c r="O703" i="1"/>
  <c r="P703" i="1" s="1"/>
  <c r="Z703" i="1" s="1"/>
  <c r="B703" i="1" s="1"/>
  <c r="AA706" i="1"/>
  <c r="D708" i="1"/>
  <c r="L708" i="1" s="1"/>
  <c r="T708" i="1" s="1"/>
  <c r="Y709" i="1"/>
  <c r="I711" i="1"/>
  <c r="J710" i="1"/>
  <c r="K710" i="1" s="1"/>
  <c r="W710" i="1" s="1"/>
  <c r="F710" i="1" l="1"/>
  <c r="U1844" i="1"/>
  <c r="E710" i="1"/>
  <c r="AA1844" i="1"/>
  <c r="AC1845" i="1"/>
  <c r="AB1845" i="1"/>
  <c r="H1845" i="1"/>
  <c r="R1844" i="1"/>
  <c r="S1844" i="1" s="1"/>
  <c r="Q1845" i="1"/>
  <c r="A1846" i="1"/>
  <c r="N705" i="1"/>
  <c r="O704" i="1"/>
  <c r="P704" i="1" s="1"/>
  <c r="Z704" i="1" s="1"/>
  <c r="B704" i="1" s="1"/>
  <c r="AA707" i="1"/>
  <c r="D709" i="1"/>
  <c r="L709" i="1" s="1"/>
  <c r="T709" i="1" s="1"/>
  <c r="G708" i="1"/>
  <c r="Y710" i="1"/>
  <c r="J711" i="1"/>
  <c r="K711" i="1" s="1"/>
  <c r="W711" i="1" s="1"/>
  <c r="I712" i="1"/>
  <c r="F711" i="1" l="1"/>
  <c r="U1845" i="1"/>
  <c r="E711" i="1"/>
  <c r="A1847" i="1"/>
  <c r="Q1846" i="1"/>
  <c r="AA1845" i="1"/>
  <c r="AB1846" i="1"/>
  <c r="H1846" i="1"/>
  <c r="AC1846" i="1"/>
  <c r="R1845" i="1"/>
  <c r="S1845" i="1" s="1"/>
  <c r="N706" i="1"/>
  <c r="O705" i="1"/>
  <c r="P705" i="1" s="1"/>
  <c r="Z705" i="1" s="1"/>
  <c r="B705" i="1" s="1"/>
  <c r="D710" i="1"/>
  <c r="G710" i="1" s="1"/>
  <c r="G709" i="1"/>
  <c r="I713" i="1"/>
  <c r="J712" i="1"/>
  <c r="K712" i="1" s="1"/>
  <c r="W712" i="1" s="1"/>
  <c r="Y711" i="1"/>
  <c r="F712" i="1" l="1"/>
  <c r="U1846" i="1"/>
  <c r="E712" i="1"/>
  <c r="AC1847" i="1"/>
  <c r="AB1847" i="1"/>
  <c r="H1847" i="1"/>
  <c r="R1846" i="1"/>
  <c r="S1846" i="1" s="1"/>
  <c r="AA1846" i="1"/>
  <c r="A1848" i="1"/>
  <c r="Q1847" i="1"/>
  <c r="N707" i="1"/>
  <c r="O706" i="1"/>
  <c r="P706" i="1" s="1"/>
  <c r="L710" i="1"/>
  <c r="T710" i="1" s="1"/>
  <c r="D711" i="1"/>
  <c r="G711" i="1" s="1"/>
  <c r="J713" i="1"/>
  <c r="K713" i="1" s="1"/>
  <c r="W713" i="1" s="1"/>
  <c r="I714" i="1"/>
  <c r="Y712" i="1"/>
  <c r="F713" i="1" l="1"/>
  <c r="U1847" i="1"/>
  <c r="E713" i="1"/>
  <c r="H1848" i="1"/>
  <c r="R1847" i="1"/>
  <c r="S1847" i="1" s="1"/>
  <c r="AA1847" i="1"/>
  <c r="AC1848" i="1"/>
  <c r="AB1848" i="1"/>
  <c r="Q1848" i="1"/>
  <c r="A1849" i="1"/>
  <c r="Z706" i="1"/>
  <c r="B706" i="1" s="1"/>
  <c r="O707" i="1"/>
  <c r="P707" i="1" s="1"/>
  <c r="N708" i="1"/>
  <c r="L711" i="1"/>
  <c r="T711" i="1" s="1"/>
  <c r="AA710" i="1"/>
  <c r="D712" i="1"/>
  <c r="L712" i="1" s="1"/>
  <c r="T712" i="1" s="1"/>
  <c r="Y713" i="1"/>
  <c r="J714" i="1"/>
  <c r="K714" i="1" s="1"/>
  <c r="W714" i="1" s="1"/>
  <c r="I715" i="1"/>
  <c r="F714" i="1" l="1"/>
  <c r="U1848" i="1"/>
  <c r="E714" i="1"/>
  <c r="A1850" i="1"/>
  <c r="Q1849" i="1"/>
  <c r="AA1848" i="1"/>
  <c r="AC1849" i="1"/>
  <c r="AB1849" i="1"/>
  <c r="H1849" i="1"/>
  <c r="R1848" i="1"/>
  <c r="S1848" i="1" s="1"/>
  <c r="N709" i="1"/>
  <c r="O708" i="1"/>
  <c r="P708" i="1" s="1"/>
  <c r="Z708" i="1" s="1"/>
  <c r="B708" i="1" s="1"/>
  <c r="Z707" i="1"/>
  <c r="B707" i="1" s="1"/>
  <c r="D713" i="1"/>
  <c r="G712" i="1"/>
  <c r="Y714" i="1"/>
  <c r="J715" i="1"/>
  <c r="K715" i="1" s="1"/>
  <c r="W715" i="1" s="1"/>
  <c r="I716" i="1"/>
  <c r="F715" i="1" l="1"/>
  <c r="U1849" i="1"/>
  <c r="E715" i="1"/>
  <c r="AC1850" i="1"/>
  <c r="AB1850" i="1"/>
  <c r="H1850" i="1"/>
  <c r="R1849" i="1"/>
  <c r="S1849" i="1" s="1"/>
  <c r="AA1849" i="1"/>
  <c r="Q1850" i="1"/>
  <c r="A1851" i="1"/>
  <c r="N710" i="1"/>
  <c r="O709" i="1"/>
  <c r="P709" i="1" s="1"/>
  <c r="Z709" i="1" s="1"/>
  <c r="B709" i="1" s="1"/>
  <c r="L713" i="1"/>
  <c r="T713" i="1" s="1"/>
  <c r="D714" i="1"/>
  <c r="L714" i="1" s="1"/>
  <c r="T714" i="1" s="1"/>
  <c r="G713" i="1"/>
  <c r="Y715" i="1"/>
  <c r="J716" i="1"/>
  <c r="K716" i="1" s="1"/>
  <c r="F716" i="1" s="1"/>
  <c r="I717" i="1"/>
  <c r="AA957" i="1"/>
  <c r="U1850" i="1" l="1"/>
  <c r="W716" i="1"/>
  <c r="Y716" i="1" s="1"/>
  <c r="E716" i="1"/>
  <c r="A1852" i="1"/>
  <c r="Q1851" i="1"/>
  <c r="AC1851" i="1"/>
  <c r="AB1851" i="1"/>
  <c r="H1851" i="1"/>
  <c r="R1850" i="1"/>
  <c r="S1850" i="1" s="1"/>
  <c r="AA1850" i="1"/>
  <c r="O710" i="1"/>
  <c r="P710" i="1" s="1"/>
  <c r="N711" i="1"/>
  <c r="D715" i="1"/>
  <c r="L715" i="1" s="1"/>
  <c r="T715" i="1" s="1"/>
  <c r="G714" i="1"/>
  <c r="I718" i="1"/>
  <c r="J717" i="1"/>
  <c r="K717" i="1" s="1"/>
  <c r="F717" i="1" s="1"/>
  <c r="U1851" i="1" l="1"/>
  <c r="W717" i="1"/>
  <c r="Y717" i="1" s="1"/>
  <c r="E717" i="1"/>
  <c r="H1852" i="1"/>
  <c r="R1851" i="1"/>
  <c r="S1851" i="1" s="1"/>
  <c r="AA1851" i="1"/>
  <c r="AC1852" i="1"/>
  <c r="AB1852" i="1"/>
  <c r="Q1852" i="1"/>
  <c r="A1853" i="1"/>
  <c r="N712" i="1"/>
  <c r="O711" i="1"/>
  <c r="P711" i="1" s="1"/>
  <c r="Z710" i="1"/>
  <c r="B710" i="1" s="1"/>
  <c r="G715" i="1"/>
  <c r="D716" i="1"/>
  <c r="I719" i="1"/>
  <c r="J718" i="1"/>
  <c r="K718" i="1" s="1"/>
  <c r="F718" i="1" s="1"/>
  <c r="U1852" i="1" l="1"/>
  <c r="W718" i="1"/>
  <c r="Y718" i="1" s="1"/>
  <c r="E718" i="1"/>
  <c r="A1854" i="1"/>
  <c r="Q1853" i="1"/>
  <c r="AA1852" i="1"/>
  <c r="AC1853" i="1"/>
  <c r="AB1853" i="1"/>
  <c r="H1853" i="1"/>
  <c r="R1852" i="1"/>
  <c r="S1852" i="1" s="1"/>
  <c r="Z711" i="1"/>
  <c r="AA711" i="1" s="1"/>
  <c r="O712" i="1"/>
  <c r="P712" i="1" s="1"/>
  <c r="N713" i="1"/>
  <c r="D717" i="1"/>
  <c r="L717" i="1" s="1"/>
  <c r="T717" i="1" s="1"/>
  <c r="L716" i="1"/>
  <c r="T716" i="1" s="1"/>
  <c r="G716" i="1"/>
  <c r="I720" i="1"/>
  <c r="J719" i="1"/>
  <c r="K719" i="1" s="1"/>
  <c r="F719" i="1" s="1"/>
  <c r="W719" i="1" l="1"/>
  <c r="Y719" i="1" s="1"/>
  <c r="U1853" i="1"/>
  <c r="E719" i="1"/>
  <c r="AC1854" i="1"/>
  <c r="AB1854" i="1"/>
  <c r="H1854" i="1"/>
  <c r="R1853" i="1"/>
  <c r="S1853" i="1" s="1"/>
  <c r="AA1853" i="1"/>
  <c r="Q1854" i="1"/>
  <c r="A1855" i="1"/>
  <c r="B711" i="1"/>
  <c r="Z712" i="1"/>
  <c r="AA712" i="1" s="1"/>
  <c r="N714" i="1"/>
  <c r="O713" i="1"/>
  <c r="P713" i="1" s="1"/>
  <c r="Z713" i="1" s="1"/>
  <c r="B713" i="1" s="1"/>
  <c r="D718" i="1"/>
  <c r="L718" i="1" s="1"/>
  <c r="T718" i="1" s="1"/>
  <c r="G717" i="1"/>
  <c r="I721" i="1"/>
  <c r="J720" i="1"/>
  <c r="K720" i="1" s="1"/>
  <c r="F720" i="1" s="1"/>
  <c r="S893" i="1"/>
  <c r="W720" i="1" l="1"/>
  <c r="Y720" i="1" s="1"/>
  <c r="U1854" i="1"/>
  <c r="E720" i="1"/>
  <c r="A1856" i="1"/>
  <c r="Q1855" i="1"/>
  <c r="AC1855" i="1"/>
  <c r="R1854" i="1"/>
  <c r="S1854" i="1" s="1"/>
  <c r="AB1855" i="1"/>
  <c r="AA1854" i="1"/>
  <c r="H1855" i="1"/>
  <c r="B712" i="1"/>
  <c r="G718" i="1"/>
  <c r="N715" i="1"/>
  <c r="O714" i="1"/>
  <c r="P714" i="1" s="1"/>
  <c r="Z714" i="1" s="1"/>
  <c r="B714" i="1" s="1"/>
  <c r="D719" i="1"/>
  <c r="L719" i="1" s="1"/>
  <c r="T719" i="1" s="1"/>
  <c r="S717" i="1"/>
  <c r="J721" i="1"/>
  <c r="K721" i="1" s="1"/>
  <c r="F721" i="1" s="1"/>
  <c r="I722" i="1"/>
  <c r="W721" i="1" l="1"/>
  <c r="Y721" i="1" s="1"/>
  <c r="U1855" i="1"/>
  <c r="E721" i="1"/>
  <c r="H1856" i="1"/>
  <c r="R1855" i="1"/>
  <c r="S1855" i="1" s="1"/>
  <c r="AA1855" i="1"/>
  <c r="AC1856" i="1"/>
  <c r="AB1856" i="1"/>
  <c r="Q1856" i="1"/>
  <c r="A1857" i="1"/>
  <c r="O715" i="1"/>
  <c r="P715" i="1" s="1"/>
  <c r="N716" i="1"/>
  <c r="D720" i="1"/>
  <c r="L720" i="1" s="1"/>
  <c r="T720" i="1" s="1"/>
  <c r="G719" i="1"/>
  <c r="J722" i="1"/>
  <c r="K722" i="1" s="1"/>
  <c r="F722" i="1" s="1"/>
  <c r="I723" i="1"/>
  <c r="AA717" i="1"/>
  <c r="W722" i="1" l="1"/>
  <c r="Y722" i="1" s="1"/>
  <c r="S715" i="1"/>
  <c r="U1856" i="1"/>
  <c r="E722" i="1"/>
  <c r="A1858" i="1"/>
  <c r="Q1857" i="1"/>
  <c r="AA1856" i="1"/>
  <c r="AC1857" i="1"/>
  <c r="AB1857" i="1"/>
  <c r="R1856" i="1"/>
  <c r="S1856" i="1" s="1"/>
  <c r="H1857" i="1"/>
  <c r="N717" i="1"/>
  <c r="O716" i="1"/>
  <c r="Z715" i="1"/>
  <c r="G720" i="1"/>
  <c r="D721" i="1"/>
  <c r="L721" i="1" s="1"/>
  <c r="T721" i="1" s="1"/>
  <c r="I724" i="1"/>
  <c r="J723" i="1"/>
  <c r="K723" i="1" s="1"/>
  <c r="W723" i="1" l="1"/>
  <c r="F723" i="1"/>
  <c r="U715" i="1"/>
  <c r="C716" i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U1857" i="1"/>
  <c r="E723" i="1"/>
  <c r="AC1858" i="1"/>
  <c r="AB1858" i="1"/>
  <c r="H1858" i="1"/>
  <c r="R1857" i="1"/>
  <c r="S1857" i="1" s="1"/>
  <c r="AA1857" i="1"/>
  <c r="Q1858" i="1"/>
  <c r="A1859" i="1"/>
  <c r="B715" i="1"/>
  <c r="AA715" i="1"/>
  <c r="O717" i="1"/>
  <c r="N718" i="1"/>
  <c r="D722" i="1"/>
  <c r="L722" i="1" s="1"/>
  <c r="T722" i="1" s="1"/>
  <c r="G721" i="1"/>
  <c r="I725" i="1"/>
  <c r="J724" i="1"/>
  <c r="K724" i="1" s="1"/>
  <c r="W724" i="1" s="1"/>
  <c r="Y723" i="1"/>
  <c r="F724" i="1" l="1"/>
  <c r="P717" i="1"/>
  <c r="Z717" i="1" s="1"/>
  <c r="B717" i="1" s="1"/>
  <c r="P716" i="1"/>
  <c r="Z716" i="1" s="1"/>
  <c r="B716" i="1" s="1"/>
  <c r="U1858" i="1"/>
  <c r="E724" i="1"/>
  <c r="A1860" i="1"/>
  <c r="Q1859" i="1"/>
  <c r="AC1859" i="1"/>
  <c r="AB1859" i="1"/>
  <c r="H1859" i="1"/>
  <c r="AA1858" i="1"/>
  <c r="R1858" i="1"/>
  <c r="S1858" i="1" s="1"/>
  <c r="N719" i="1"/>
  <c r="O718" i="1"/>
  <c r="P718" i="1" s="1"/>
  <c r="Z718" i="1" s="1"/>
  <c r="B718" i="1" s="1"/>
  <c r="D723" i="1"/>
  <c r="L723" i="1" s="1"/>
  <c r="T723" i="1" s="1"/>
  <c r="G722" i="1"/>
  <c r="Y724" i="1"/>
  <c r="I726" i="1"/>
  <c r="J725" i="1"/>
  <c r="K725" i="1" s="1"/>
  <c r="F725" i="1" l="1"/>
  <c r="U1859" i="1"/>
  <c r="W725" i="1"/>
  <c r="Y725" i="1" s="1"/>
  <c r="E725" i="1"/>
  <c r="H1860" i="1"/>
  <c r="R1859" i="1"/>
  <c r="S1859" i="1" s="1"/>
  <c r="AA1859" i="1"/>
  <c r="AB1860" i="1"/>
  <c r="AC1860" i="1"/>
  <c r="Q1860" i="1"/>
  <c r="A1861" i="1"/>
  <c r="N720" i="1"/>
  <c r="O719" i="1"/>
  <c r="P719" i="1" s="1"/>
  <c r="Z719" i="1" s="1"/>
  <c r="B719" i="1" s="1"/>
  <c r="D724" i="1"/>
  <c r="L724" i="1" s="1"/>
  <c r="T724" i="1" s="1"/>
  <c r="G723" i="1"/>
  <c r="J726" i="1"/>
  <c r="K726" i="1" s="1"/>
  <c r="I727" i="1"/>
  <c r="F726" i="1" l="1"/>
  <c r="W726" i="1"/>
  <c r="Y726" i="1" s="1"/>
  <c r="U1860" i="1"/>
  <c r="E726" i="1"/>
  <c r="Q1861" i="1"/>
  <c r="A1862" i="1"/>
  <c r="AC1861" i="1"/>
  <c r="AA1860" i="1"/>
  <c r="AB1861" i="1"/>
  <c r="H1861" i="1"/>
  <c r="R1860" i="1"/>
  <c r="S1860" i="1" s="1"/>
  <c r="N721" i="1"/>
  <c r="O720" i="1"/>
  <c r="P720" i="1" s="1"/>
  <c r="D725" i="1"/>
  <c r="L725" i="1" s="1"/>
  <c r="T725" i="1" s="1"/>
  <c r="G724" i="1"/>
  <c r="I728" i="1"/>
  <c r="J727" i="1"/>
  <c r="K727" i="1" s="1"/>
  <c r="W727" i="1" s="1"/>
  <c r="S900" i="1"/>
  <c r="F727" i="1" l="1"/>
  <c r="U1861" i="1"/>
  <c r="E727" i="1"/>
  <c r="Q1862" i="1"/>
  <c r="A1863" i="1"/>
  <c r="AB1862" i="1"/>
  <c r="H1862" i="1"/>
  <c r="R1861" i="1"/>
  <c r="S1861" i="1" s="1"/>
  <c r="AC1862" i="1"/>
  <c r="AA1861" i="1"/>
  <c r="Z720" i="1"/>
  <c r="B720" i="1" s="1"/>
  <c r="N722" i="1"/>
  <c r="O721" i="1"/>
  <c r="P721" i="1" s="1"/>
  <c r="Z721" i="1" s="1"/>
  <c r="B721" i="1" s="1"/>
  <c r="D726" i="1"/>
  <c r="L726" i="1" s="1"/>
  <c r="T726" i="1" s="1"/>
  <c r="G725" i="1"/>
  <c r="Y727" i="1"/>
  <c r="I729" i="1"/>
  <c r="J728" i="1"/>
  <c r="K728" i="1" s="1"/>
  <c r="W728" i="1" s="1"/>
  <c r="F728" i="1" l="1"/>
  <c r="U1862" i="1"/>
  <c r="E728" i="1"/>
  <c r="Q1863" i="1"/>
  <c r="A1864" i="1"/>
  <c r="AC1863" i="1"/>
  <c r="AB1863" i="1"/>
  <c r="H1863" i="1"/>
  <c r="AA1862" i="1"/>
  <c r="R1862" i="1"/>
  <c r="S1862" i="1" s="1"/>
  <c r="N723" i="1"/>
  <c r="O722" i="1"/>
  <c r="P722" i="1" s="1"/>
  <c r="Z722" i="1" s="1"/>
  <c r="B722" i="1" s="1"/>
  <c r="G726" i="1"/>
  <c r="D727" i="1"/>
  <c r="L727" i="1" s="1"/>
  <c r="T727" i="1" s="1"/>
  <c r="I730" i="1"/>
  <c r="J729" i="1"/>
  <c r="K729" i="1" s="1"/>
  <c r="W729" i="1" s="1"/>
  <c r="Y728" i="1"/>
  <c r="F729" i="1" l="1"/>
  <c r="U1863" i="1"/>
  <c r="E729" i="1"/>
  <c r="Q1864" i="1"/>
  <c r="A1865" i="1"/>
  <c r="H1864" i="1"/>
  <c r="R1863" i="1"/>
  <c r="S1863" i="1" s="1"/>
  <c r="AA1863" i="1"/>
  <c r="AB1864" i="1"/>
  <c r="AC1864" i="1"/>
  <c r="N724" i="1"/>
  <c r="O723" i="1"/>
  <c r="P723" i="1" s="1"/>
  <c r="Z723" i="1" s="1"/>
  <c r="B723" i="1" s="1"/>
  <c r="D728" i="1"/>
  <c r="L728" i="1" s="1"/>
  <c r="T728" i="1" s="1"/>
  <c r="G727" i="1"/>
  <c r="Y729" i="1"/>
  <c r="I731" i="1"/>
  <c r="J730" i="1"/>
  <c r="K730" i="1" s="1"/>
  <c r="W730" i="1" s="1"/>
  <c r="F730" i="1" l="1"/>
  <c r="U1864" i="1"/>
  <c r="E730" i="1"/>
  <c r="Q1865" i="1"/>
  <c r="A1866" i="1"/>
  <c r="AA1864" i="1"/>
  <c r="AC1865" i="1"/>
  <c r="AB1865" i="1"/>
  <c r="R1864" i="1"/>
  <c r="S1864" i="1" s="1"/>
  <c r="H1865" i="1"/>
  <c r="N725" i="1"/>
  <c r="O724" i="1"/>
  <c r="P724" i="1" s="1"/>
  <c r="Z724" i="1" s="1"/>
  <c r="B724" i="1" s="1"/>
  <c r="D729" i="1"/>
  <c r="L729" i="1" s="1"/>
  <c r="T729" i="1" s="1"/>
  <c r="G728" i="1"/>
  <c r="I732" i="1"/>
  <c r="J731" i="1"/>
  <c r="K731" i="1" s="1"/>
  <c r="W731" i="1" s="1"/>
  <c r="Y730" i="1"/>
  <c r="F731" i="1" l="1"/>
  <c r="U1865" i="1"/>
  <c r="E731" i="1"/>
  <c r="A1867" i="1"/>
  <c r="Q1866" i="1"/>
  <c r="AA1865" i="1"/>
  <c r="H1866" i="1"/>
  <c r="R1865" i="1"/>
  <c r="S1865" i="1" s="1"/>
  <c r="AB1866" i="1"/>
  <c r="AC1866" i="1"/>
  <c r="N726" i="1"/>
  <c r="O725" i="1"/>
  <c r="P725" i="1" s="1"/>
  <c r="Z725" i="1" s="1"/>
  <c r="B725" i="1" s="1"/>
  <c r="D730" i="1"/>
  <c r="L730" i="1" s="1"/>
  <c r="T730" i="1" s="1"/>
  <c r="G729" i="1"/>
  <c r="Y731" i="1"/>
  <c r="I733" i="1"/>
  <c r="J732" i="1"/>
  <c r="K732" i="1" s="1"/>
  <c r="W732" i="1" s="1"/>
  <c r="F732" i="1" l="1"/>
  <c r="U1866" i="1"/>
  <c r="E732" i="1"/>
  <c r="AC1867" i="1"/>
  <c r="AB1867" i="1"/>
  <c r="R1866" i="1"/>
  <c r="S1866" i="1" s="1"/>
  <c r="H1867" i="1"/>
  <c r="AA1866" i="1"/>
  <c r="Q1867" i="1"/>
  <c r="A1868" i="1"/>
  <c r="G730" i="1"/>
  <c r="N727" i="1"/>
  <c r="O726" i="1"/>
  <c r="P726" i="1" s="1"/>
  <c r="Z726" i="1" s="1"/>
  <c r="B726" i="1" s="1"/>
  <c r="D731" i="1"/>
  <c r="Y732" i="1"/>
  <c r="J733" i="1"/>
  <c r="K733" i="1" s="1"/>
  <c r="W733" i="1" s="1"/>
  <c r="I734" i="1"/>
  <c r="F733" i="1" l="1"/>
  <c r="U1867" i="1"/>
  <c r="E733" i="1"/>
  <c r="A1869" i="1"/>
  <c r="Q1868" i="1"/>
  <c r="AB1868" i="1"/>
  <c r="AC1868" i="1"/>
  <c r="H1868" i="1"/>
  <c r="AA1867" i="1"/>
  <c r="R1867" i="1"/>
  <c r="S1867" i="1" s="1"/>
  <c r="N728" i="1"/>
  <c r="O727" i="1"/>
  <c r="P727" i="1" s="1"/>
  <c r="Z727" i="1" s="1"/>
  <c r="B727" i="1" s="1"/>
  <c r="D732" i="1"/>
  <c r="L732" i="1" s="1"/>
  <c r="T732" i="1" s="1"/>
  <c r="L731" i="1"/>
  <c r="T731" i="1" s="1"/>
  <c r="G731" i="1"/>
  <c r="I735" i="1"/>
  <c r="J734" i="1"/>
  <c r="K734" i="1" s="1"/>
  <c r="W734" i="1" s="1"/>
  <c r="Y733" i="1"/>
  <c r="F734" i="1" l="1"/>
  <c r="U1868" i="1"/>
  <c r="E734" i="1"/>
  <c r="R1868" i="1"/>
  <c r="AC1869" i="1"/>
  <c r="H1869" i="1"/>
  <c r="AB1869" i="1"/>
  <c r="A1870" i="1"/>
  <c r="Q1869" i="1"/>
  <c r="N729" i="1"/>
  <c r="O728" i="1"/>
  <c r="P728" i="1" s="1"/>
  <c r="Z728" i="1" s="1"/>
  <c r="B728" i="1" s="1"/>
  <c r="D733" i="1"/>
  <c r="L733" i="1" s="1"/>
  <c r="T733" i="1" s="1"/>
  <c r="G732" i="1"/>
  <c r="Y734" i="1"/>
  <c r="J735" i="1"/>
  <c r="K735" i="1" s="1"/>
  <c r="W735" i="1" s="1"/>
  <c r="I736" i="1"/>
  <c r="F735" i="1" l="1"/>
  <c r="U1869" i="1"/>
  <c r="E735" i="1"/>
  <c r="AC1870" i="1"/>
  <c r="H1870" i="1"/>
  <c r="AB1870" i="1"/>
  <c r="R1869" i="1"/>
  <c r="S1869" i="1" s="1"/>
  <c r="AA1869" i="1"/>
  <c r="Q1870" i="1"/>
  <c r="A1871" i="1"/>
  <c r="N730" i="1"/>
  <c r="O729" i="1"/>
  <c r="P729" i="1" s="1"/>
  <c r="Z729" i="1" s="1"/>
  <c r="B729" i="1" s="1"/>
  <c r="G733" i="1"/>
  <c r="D734" i="1"/>
  <c r="J736" i="1"/>
  <c r="K736" i="1" s="1"/>
  <c r="W736" i="1" s="1"/>
  <c r="I737" i="1"/>
  <c r="Y735" i="1"/>
  <c r="F736" i="1" l="1"/>
  <c r="E736" i="1"/>
  <c r="Q1871" i="1"/>
  <c r="A1872" i="1"/>
  <c r="AC1871" i="1"/>
  <c r="AB1871" i="1"/>
  <c r="H1871" i="1"/>
  <c r="R1870" i="1"/>
  <c r="N731" i="1"/>
  <c r="O730" i="1"/>
  <c r="P730" i="1" s="1"/>
  <c r="Z730" i="1" s="1"/>
  <c r="B730" i="1" s="1"/>
  <c r="L734" i="1"/>
  <c r="T734" i="1" s="1"/>
  <c r="G734" i="1"/>
  <c r="D735" i="1"/>
  <c r="L735" i="1" s="1"/>
  <c r="T735" i="1" s="1"/>
  <c r="Y736" i="1"/>
  <c r="I738" i="1"/>
  <c r="J737" i="1"/>
  <c r="K737" i="1" s="1"/>
  <c r="W737" i="1" s="1"/>
  <c r="F737" i="1" l="1"/>
  <c r="U1871" i="1"/>
  <c r="E737" i="1"/>
  <c r="Q1872" i="1"/>
  <c r="A1873" i="1"/>
  <c r="AB1872" i="1"/>
  <c r="H1872" i="1"/>
  <c r="AA1871" i="1"/>
  <c r="R1871" i="1"/>
  <c r="S1871" i="1" s="1"/>
  <c r="AC1872" i="1"/>
  <c r="N732" i="1"/>
  <c r="O731" i="1"/>
  <c r="P731" i="1" s="1"/>
  <c r="Z731" i="1" s="1"/>
  <c r="B731" i="1" s="1"/>
  <c r="D736" i="1"/>
  <c r="L736" i="1" s="1"/>
  <c r="T736" i="1" s="1"/>
  <c r="G735" i="1"/>
  <c r="Y737" i="1"/>
  <c r="J738" i="1"/>
  <c r="K738" i="1" s="1"/>
  <c r="W738" i="1" s="1"/>
  <c r="I739" i="1"/>
  <c r="F738" i="1" l="1"/>
  <c r="U1872" i="1"/>
  <c r="E738" i="1"/>
  <c r="Q1873" i="1"/>
  <c r="A1874" i="1"/>
  <c r="AA1872" i="1"/>
  <c r="AC1873" i="1"/>
  <c r="AB1873" i="1"/>
  <c r="H1873" i="1"/>
  <c r="R1872" i="1"/>
  <c r="S1872" i="1" s="1"/>
  <c r="N733" i="1"/>
  <c r="O732" i="1"/>
  <c r="P732" i="1" s="1"/>
  <c r="Z732" i="1" s="1"/>
  <c r="B732" i="1" s="1"/>
  <c r="G736" i="1"/>
  <c r="D737" i="1"/>
  <c r="Y738" i="1"/>
  <c r="I740" i="1"/>
  <c r="J739" i="1"/>
  <c r="K739" i="1" s="1"/>
  <c r="W739" i="1" s="1"/>
  <c r="F739" i="1" l="1"/>
  <c r="U1873" i="1"/>
  <c r="E739" i="1"/>
  <c r="Q1874" i="1"/>
  <c r="A1875" i="1"/>
  <c r="AC1874" i="1"/>
  <c r="AB1874" i="1"/>
  <c r="R1873" i="1"/>
  <c r="S1873" i="1" s="1"/>
  <c r="H1874" i="1"/>
  <c r="AA1873" i="1"/>
  <c r="N734" i="1"/>
  <c r="O733" i="1"/>
  <c r="P733" i="1" s="1"/>
  <c r="Z733" i="1" s="1"/>
  <c r="B733" i="1" s="1"/>
  <c r="L737" i="1"/>
  <c r="T737" i="1" s="1"/>
  <c r="D738" i="1"/>
  <c r="L738" i="1" s="1"/>
  <c r="T738" i="1" s="1"/>
  <c r="G737" i="1"/>
  <c r="Y739" i="1"/>
  <c r="J740" i="1"/>
  <c r="K740" i="1" s="1"/>
  <c r="W740" i="1" s="1"/>
  <c r="I741" i="1"/>
  <c r="F740" i="1" l="1"/>
  <c r="U1874" i="1"/>
  <c r="E740" i="1"/>
  <c r="Q1875" i="1"/>
  <c r="A1876" i="1"/>
  <c r="AC1875" i="1"/>
  <c r="AB1875" i="1"/>
  <c r="H1875" i="1"/>
  <c r="R1874" i="1"/>
  <c r="S1874" i="1" s="1"/>
  <c r="AA1874" i="1"/>
  <c r="N735" i="1"/>
  <c r="O734" i="1"/>
  <c r="P734" i="1" s="1"/>
  <c r="Z734" i="1" s="1"/>
  <c r="B734" i="1" s="1"/>
  <c r="D739" i="1"/>
  <c r="L739" i="1" s="1"/>
  <c r="T739" i="1" s="1"/>
  <c r="G738" i="1"/>
  <c r="Y740" i="1"/>
  <c r="I742" i="1"/>
  <c r="J741" i="1"/>
  <c r="K741" i="1" s="1"/>
  <c r="W741" i="1" s="1"/>
  <c r="F741" i="1" l="1"/>
  <c r="U1875" i="1"/>
  <c r="E741" i="1"/>
  <c r="A1877" i="1"/>
  <c r="Q1876" i="1"/>
  <c r="AB1876" i="1"/>
  <c r="H1876" i="1"/>
  <c r="AA1875" i="1"/>
  <c r="AC1876" i="1"/>
  <c r="R1875" i="1"/>
  <c r="S1875" i="1" s="1"/>
  <c r="N736" i="1"/>
  <c r="O735" i="1"/>
  <c r="P735" i="1" s="1"/>
  <c r="Z735" i="1" s="1"/>
  <c r="B735" i="1" s="1"/>
  <c r="AA737" i="1"/>
  <c r="D740" i="1"/>
  <c r="L740" i="1" s="1"/>
  <c r="T740" i="1" s="1"/>
  <c r="Y741" i="1"/>
  <c r="J742" i="1"/>
  <c r="K742" i="1" s="1"/>
  <c r="W742" i="1" s="1"/>
  <c r="I743" i="1"/>
  <c r="G739" i="1"/>
  <c r="F742" i="1" l="1"/>
  <c r="U1876" i="1"/>
  <c r="E742" i="1"/>
  <c r="AC1877" i="1"/>
  <c r="H1877" i="1"/>
  <c r="AA1876" i="1"/>
  <c r="AB1877" i="1"/>
  <c r="R1876" i="1"/>
  <c r="S1876" i="1" s="1"/>
  <c r="Q1877" i="1"/>
  <c r="A1878" i="1"/>
  <c r="N737" i="1"/>
  <c r="O736" i="1"/>
  <c r="P736" i="1" s="1"/>
  <c r="Z736" i="1" s="1"/>
  <c r="B736" i="1" s="1"/>
  <c r="D741" i="1"/>
  <c r="L741" i="1" s="1"/>
  <c r="T741" i="1" s="1"/>
  <c r="G740" i="1"/>
  <c r="Y742" i="1"/>
  <c r="J743" i="1"/>
  <c r="K743" i="1" s="1"/>
  <c r="W743" i="1" s="1"/>
  <c r="I744" i="1"/>
  <c r="F743" i="1" l="1"/>
  <c r="U1877" i="1"/>
  <c r="E743" i="1"/>
  <c r="A1879" i="1"/>
  <c r="Q1878" i="1"/>
  <c r="AC1878" i="1"/>
  <c r="AB1878" i="1"/>
  <c r="H1878" i="1"/>
  <c r="AA1877" i="1"/>
  <c r="R1877" i="1"/>
  <c r="S1877" i="1" s="1"/>
  <c r="O737" i="1"/>
  <c r="P737" i="1" s="1"/>
  <c r="N738" i="1"/>
  <c r="AA739" i="1"/>
  <c r="D742" i="1"/>
  <c r="L742" i="1" s="1"/>
  <c r="T742" i="1" s="1"/>
  <c r="G741" i="1"/>
  <c r="J744" i="1"/>
  <c r="K744" i="1" s="1"/>
  <c r="F744" i="1" s="1"/>
  <c r="I745" i="1"/>
  <c r="Y743" i="1"/>
  <c r="U1878" i="1" l="1"/>
  <c r="W744" i="1"/>
  <c r="Y744" i="1" s="1"/>
  <c r="E744" i="1"/>
  <c r="R1878" i="1"/>
  <c r="S1878" i="1" s="1"/>
  <c r="AC1879" i="1"/>
  <c r="AB1879" i="1"/>
  <c r="H1879" i="1"/>
  <c r="AA1878" i="1"/>
  <c r="Q1879" i="1"/>
  <c r="A1880" i="1"/>
  <c r="N739" i="1"/>
  <c r="O738" i="1"/>
  <c r="P738" i="1" s="1"/>
  <c r="Z738" i="1" s="1"/>
  <c r="B738" i="1" s="1"/>
  <c r="Z737" i="1"/>
  <c r="B737" i="1" s="1"/>
  <c r="D743" i="1"/>
  <c r="L743" i="1" s="1"/>
  <c r="G742" i="1"/>
  <c r="I746" i="1"/>
  <c r="J745" i="1"/>
  <c r="K745" i="1" s="1"/>
  <c r="F745" i="1" s="1"/>
  <c r="T743" i="1" l="1"/>
  <c r="U1879" i="1"/>
  <c r="W745" i="1"/>
  <c r="Y745" i="1" s="1"/>
  <c r="E745" i="1"/>
  <c r="A1881" i="1"/>
  <c r="Q1880" i="1"/>
  <c r="H1880" i="1"/>
  <c r="R1879" i="1"/>
  <c r="S1879" i="1" s="1"/>
  <c r="AA1879" i="1"/>
  <c r="AB1880" i="1"/>
  <c r="AC1880" i="1"/>
  <c r="G743" i="1"/>
  <c r="O739" i="1"/>
  <c r="P739" i="1" s="1"/>
  <c r="N740" i="1"/>
  <c r="AA740" i="1"/>
  <c r="D744" i="1"/>
  <c r="L744" i="1" s="1"/>
  <c r="T744" i="1" s="1"/>
  <c r="I747" i="1"/>
  <c r="J746" i="1"/>
  <c r="K746" i="1" s="1"/>
  <c r="F746" i="1" s="1"/>
  <c r="W746" i="1" l="1"/>
  <c r="Y746" i="1" s="1"/>
  <c r="U1880" i="1"/>
  <c r="E746" i="1"/>
  <c r="AA1880" i="1"/>
  <c r="AB1881" i="1"/>
  <c r="AC1881" i="1"/>
  <c r="H1881" i="1"/>
  <c r="R1880" i="1"/>
  <c r="S1880" i="1" s="1"/>
  <c r="Q1881" i="1"/>
  <c r="A1882" i="1"/>
  <c r="N741" i="1"/>
  <c r="O740" i="1"/>
  <c r="P740" i="1" s="1"/>
  <c r="Z739" i="1"/>
  <c r="B739" i="1" s="1"/>
  <c r="D745" i="1"/>
  <c r="L745" i="1" s="1"/>
  <c r="T745" i="1" s="1"/>
  <c r="G744" i="1"/>
  <c r="I748" i="1"/>
  <c r="J747" i="1"/>
  <c r="K747" i="1" s="1"/>
  <c r="F747" i="1" s="1"/>
  <c r="W747" i="1" l="1"/>
  <c r="Y747" i="1" s="1"/>
  <c r="U1881" i="1"/>
  <c r="E747" i="1"/>
  <c r="A1883" i="1"/>
  <c r="Q1882" i="1"/>
  <c r="AC1882" i="1"/>
  <c r="AB1882" i="1"/>
  <c r="H1882" i="1"/>
  <c r="AA1881" i="1"/>
  <c r="R1881" i="1"/>
  <c r="S1881" i="1" s="1"/>
  <c r="Z740" i="1"/>
  <c r="B740" i="1" s="1"/>
  <c r="N742" i="1"/>
  <c r="O741" i="1"/>
  <c r="P741" i="1" s="1"/>
  <c r="S741" i="1" s="1"/>
  <c r="D746" i="1"/>
  <c r="G745" i="1"/>
  <c r="I749" i="1"/>
  <c r="J748" i="1"/>
  <c r="K748" i="1" s="1"/>
  <c r="F748" i="1" s="1"/>
  <c r="W748" i="1" l="1"/>
  <c r="Y748" i="1" s="1"/>
  <c r="U1882" i="1"/>
  <c r="E748" i="1"/>
  <c r="R1882" i="1"/>
  <c r="S1882" i="1" s="1"/>
  <c r="AC1883" i="1"/>
  <c r="AB1883" i="1"/>
  <c r="H1883" i="1"/>
  <c r="AA1882" i="1"/>
  <c r="A1884" i="1"/>
  <c r="Q1883" i="1"/>
  <c r="N743" i="1"/>
  <c r="O742" i="1"/>
  <c r="P742" i="1" s="1"/>
  <c r="Z742" i="1" s="1"/>
  <c r="B742" i="1" s="1"/>
  <c r="Z741" i="1"/>
  <c r="AA741" i="1" s="1"/>
  <c r="D747" i="1"/>
  <c r="L747" i="1" s="1"/>
  <c r="T747" i="1" s="1"/>
  <c r="L746" i="1"/>
  <c r="T746" i="1" s="1"/>
  <c r="G746" i="1"/>
  <c r="I750" i="1"/>
  <c r="J749" i="1"/>
  <c r="K749" i="1" s="1"/>
  <c r="F749" i="1" s="1"/>
  <c r="W749" i="1" l="1"/>
  <c r="Y749" i="1" s="1"/>
  <c r="U1883" i="1"/>
  <c r="E749" i="1"/>
  <c r="H1884" i="1"/>
  <c r="R1883" i="1"/>
  <c r="S1883" i="1" s="1"/>
  <c r="AA1883" i="1"/>
  <c r="AC1884" i="1"/>
  <c r="AB1884" i="1"/>
  <c r="A1885" i="1"/>
  <c r="Q1884" i="1"/>
  <c r="B741" i="1"/>
  <c r="N744" i="1"/>
  <c r="O743" i="1"/>
  <c r="P743" i="1" s="1"/>
  <c r="G747" i="1"/>
  <c r="D748" i="1"/>
  <c r="S746" i="1"/>
  <c r="I751" i="1"/>
  <c r="J750" i="1"/>
  <c r="K750" i="1" s="1"/>
  <c r="W750" i="1" s="1"/>
  <c r="S923" i="1"/>
  <c r="F750" i="1" l="1"/>
  <c r="S743" i="1"/>
  <c r="U1884" i="1"/>
  <c r="E750" i="1"/>
  <c r="AA1884" i="1"/>
  <c r="H1885" i="1"/>
  <c r="AB1885" i="1"/>
  <c r="AC1885" i="1"/>
  <c r="R1884" i="1"/>
  <c r="S1884" i="1" s="1"/>
  <c r="Q1885" i="1"/>
  <c r="A1886" i="1"/>
  <c r="Z743" i="1"/>
  <c r="O744" i="1"/>
  <c r="N745" i="1"/>
  <c r="D749" i="1"/>
  <c r="L749" i="1" s="1"/>
  <c r="T749" i="1" s="1"/>
  <c r="L748" i="1"/>
  <c r="T748" i="1" s="1"/>
  <c r="G748" i="1"/>
  <c r="I752" i="1"/>
  <c r="J751" i="1"/>
  <c r="K751" i="1" s="1"/>
  <c r="W751" i="1" s="1"/>
  <c r="Y750" i="1"/>
  <c r="S924" i="1"/>
  <c r="F751" i="1" l="1"/>
  <c r="U743" i="1"/>
  <c r="AA743" i="1"/>
  <c r="C744" i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U1885" i="1"/>
  <c r="E751" i="1"/>
  <c r="A1887" i="1"/>
  <c r="Q1886" i="1"/>
  <c r="AC1886" i="1"/>
  <c r="AB1886" i="1"/>
  <c r="R1885" i="1"/>
  <c r="S1885" i="1" s="1"/>
  <c r="H1886" i="1"/>
  <c r="AA1885" i="1"/>
  <c r="B743" i="1"/>
  <c r="N746" i="1"/>
  <c r="O745" i="1"/>
  <c r="D750" i="1"/>
  <c r="L750" i="1" s="1"/>
  <c r="T750" i="1" s="1"/>
  <c r="Y751" i="1"/>
  <c r="G749" i="1"/>
  <c r="J752" i="1"/>
  <c r="K752" i="1" s="1"/>
  <c r="I753" i="1"/>
  <c r="AA924" i="1"/>
  <c r="F752" i="1" l="1"/>
  <c r="P745" i="1"/>
  <c r="Z745" i="1" s="1"/>
  <c r="B745" i="1" s="1"/>
  <c r="P744" i="1"/>
  <c r="Z744" i="1" s="1"/>
  <c r="AA744" i="1" s="1"/>
  <c r="U1886" i="1"/>
  <c r="W752" i="1"/>
  <c r="Y752" i="1" s="1"/>
  <c r="E752" i="1"/>
  <c r="AB1887" i="1"/>
  <c r="AC1887" i="1"/>
  <c r="H1887" i="1"/>
  <c r="R1886" i="1"/>
  <c r="S1886" i="1" s="1"/>
  <c r="AA1886" i="1"/>
  <c r="A1888" i="1"/>
  <c r="Q1887" i="1"/>
  <c r="O746" i="1"/>
  <c r="P746" i="1" s="1"/>
  <c r="N747" i="1"/>
  <c r="D751" i="1"/>
  <c r="L751" i="1" s="1"/>
  <c r="T751" i="1" s="1"/>
  <c r="G750" i="1"/>
  <c r="I754" i="1"/>
  <c r="J753" i="1"/>
  <c r="K753" i="1" s="1"/>
  <c r="S926" i="1"/>
  <c r="F753" i="1" l="1"/>
  <c r="W753" i="1"/>
  <c r="Y753" i="1" s="1"/>
  <c r="B744" i="1"/>
  <c r="U1887" i="1"/>
  <c r="E753" i="1"/>
  <c r="H1888" i="1"/>
  <c r="AA1887" i="1"/>
  <c r="AB1888" i="1"/>
  <c r="R1887" i="1"/>
  <c r="S1887" i="1" s="1"/>
  <c r="AC1888" i="1"/>
  <c r="A1889" i="1"/>
  <c r="Q1888" i="1"/>
  <c r="N748" i="1"/>
  <c r="O747" i="1"/>
  <c r="P747" i="1" s="1"/>
  <c r="Z747" i="1" s="1"/>
  <c r="B747" i="1" s="1"/>
  <c r="Z746" i="1"/>
  <c r="AA746" i="1" s="1"/>
  <c r="D752" i="1"/>
  <c r="G751" i="1"/>
  <c r="I755" i="1"/>
  <c r="J754" i="1"/>
  <c r="K754" i="1" s="1"/>
  <c r="F754" i="1" l="1"/>
  <c r="W754" i="1"/>
  <c r="Y754" i="1" s="1"/>
  <c r="U1888" i="1"/>
  <c r="E754" i="1"/>
  <c r="AA1888" i="1"/>
  <c r="AC1889" i="1"/>
  <c r="AB1889" i="1"/>
  <c r="R1888" i="1"/>
  <c r="S1888" i="1" s="1"/>
  <c r="H1889" i="1"/>
  <c r="Q1889" i="1"/>
  <c r="A1890" i="1"/>
  <c r="B746" i="1"/>
  <c r="N749" i="1"/>
  <c r="O748" i="1"/>
  <c r="P748" i="1" s="1"/>
  <c r="Z748" i="1" s="1"/>
  <c r="B748" i="1" s="1"/>
  <c r="D753" i="1"/>
  <c r="L753" i="1" s="1"/>
  <c r="T753" i="1" s="1"/>
  <c r="L752" i="1"/>
  <c r="T752" i="1" s="1"/>
  <c r="G752" i="1"/>
  <c r="I756" i="1"/>
  <c r="J755" i="1"/>
  <c r="K755" i="1" s="1"/>
  <c r="F755" i="1" l="1"/>
  <c r="W755" i="1"/>
  <c r="Y755" i="1" s="1"/>
  <c r="U1889" i="1"/>
  <c r="E755" i="1"/>
  <c r="Q1890" i="1"/>
  <c r="A1891" i="1"/>
  <c r="AC1890" i="1"/>
  <c r="R1889" i="1"/>
  <c r="S1889" i="1" s="1"/>
  <c r="AA1889" i="1"/>
  <c r="AB1890" i="1"/>
  <c r="H1890" i="1"/>
  <c r="N750" i="1"/>
  <c r="O749" i="1"/>
  <c r="P749" i="1" s="1"/>
  <c r="Z749" i="1" s="1"/>
  <c r="B749" i="1" s="1"/>
  <c r="D754" i="1"/>
  <c r="G753" i="1"/>
  <c r="J756" i="1"/>
  <c r="K756" i="1" s="1"/>
  <c r="I757" i="1"/>
  <c r="S929" i="1"/>
  <c r="F756" i="1" l="1"/>
  <c r="W756" i="1"/>
  <c r="Y756" i="1" s="1"/>
  <c r="U1890" i="1"/>
  <c r="E756" i="1"/>
  <c r="A1892" i="1"/>
  <c r="Q1891" i="1"/>
  <c r="AC1891" i="1"/>
  <c r="H1891" i="1"/>
  <c r="AA1890" i="1"/>
  <c r="AB1891" i="1"/>
  <c r="R1890" i="1"/>
  <c r="S1890" i="1" s="1"/>
  <c r="N751" i="1"/>
  <c r="O750" i="1"/>
  <c r="P750" i="1" s="1"/>
  <c r="Z750" i="1" s="1"/>
  <c r="B750" i="1" s="1"/>
  <c r="D755" i="1"/>
  <c r="L755" i="1" s="1"/>
  <c r="T755" i="1" s="1"/>
  <c r="L754" i="1"/>
  <c r="T754" i="1" s="1"/>
  <c r="G754" i="1"/>
  <c r="J757" i="1"/>
  <c r="K757" i="1" s="1"/>
  <c r="W757" i="1" s="1"/>
  <c r="I758" i="1"/>
  <c r="F757" i="1" l="1"/>
  <c r="U1891" i="1"/>
  <c r="E757" i="1"/>
  <c r="AB1892" i="1"/>
  <c r="R1891" i="1"/>
  <c r="S1891" i="1" s="1"/>
  <c r="AA1891" i="1"/>
  <c r="H1892" i="1"/>
  <c r="AC1892" i="1"/>
  <c r="A1893" i="1"/>
  <c r="Q1892" i="1"/>
  <c r="N752" i="1"/>
  <c r="O751" i="1"/>
  <c r="P751" i="1" s="1"/>
  <c r="Z751" i="1" s="1"/>
  <c r="B751" i="1" s="1"/>
  <c r="D756" i="1"/>
  <c r="G755" i="1"/>
  <c r="I759" i="1"/>
  <c r="J758" i="1"/>
  <c r="K758" i="1" s="1"/>
  <c r="W758" i="1" s="1"/>
  <c r="Y757" i="1"/>
  <c r="F758" i="1" l="1"/>
  <c r="D757" i="1"/>
  <c r="G757" i="1" s="1"/>
  <c r="U1892" i="1"/>
  <c r="E758" i="1"/>
  <c r="A1894" i="1"/>
  <c r="Q1893" i="1"/>
  <c r="R1892" i="1"/>
  <c r="S1892" i="1" s="1"/>
  <c r="AA1892" i="1"/>
  <c r="AC1893" i="1"/>
  <c r="H1893" i="1"/>
  <c r="AB1893" i="1"/>
  <c r="N753" i="1"/>
  <c r="O752" i="1"/>
  <c r="P752" i="1" s="1"/>
  <c r="Z752" i="1" s="1"/>
  <c r="B752" i="1" s="1"/>
  <c r="L756" i="1"/>
  <c r="T756" i="1" s="1"/>
  <c r="G756" i="1"/>
  <c r="I760" i="1"/>
  <c r="J759" i="1"/>
  <c r="K759" i="1" s="1"/>
  <c r="W759" i="1" s="1"/>
  <c r="Y758" i="1"/>
  <c r="F759" i="1" l="1"/>
  <c r="L757" i="1"/>
  <c r="T757" i="1" s="1"/>
  <c r="U1893" i="1"/>
  <c r="E759" i="1"/>
  <c r="AA1893" i="1"/>
  <c r="H1894" i="1"/>
  <c r="AC1894" i="1"/>
  <c r="AB1894" i="1"/>
  <c r="R1893" i="1"/>
  <c r="S1893" i="1" s="1"/>
  <c r="A1895" i="1"/>
  <c r="Q1894" i="1"/>
  <c r="N754" i="1"/>
  <c r="O753" i="1"/>
  <c r="P753" i="1" s="1"/>
  <c r="Z753" i="1" s="1"/>
  <c r="B753" i="1" s="1"/>
  <c r="D758" i="1"/>
  <c r="Y759" i="1"/>
  <c r="J760" i="1"/>
  <c r="K760" i="1" s="1"/>
  <c r="W760" i="1" s="1"/>
  <c r="I761" i="1"/>
  <c r="F760" i="1" l="1"/>
  <c r="U1894" i="1"/>
  <c r="E760" i="1"/>
  <c r="A1896" i="1"/>
  <c r="Q1895" i="1"/>
  <c r="AB1895" i="1"/>
  <c r="H1895" i="1"/>
  <c r="AC1895" i="1"/>
  <c r="R1894" i="1"/>
  <c r="S1894" i="1" s="1"/>
  <c r="AA1894" i="1"/>
  <c r="N755" i="1"/>
  <c r="O754" i="1"/>
  <c r="P754" i="1" s="1"/>
  <c r="Z754" i="1" s="1"/>
  <c r="B754" i="1" s="1"/>
  <c r="D759" i="1"/>
  <c r="L759" i="1" s="1"/>
  <c r="T759" i="1" s="1"/>
  <c r="L758" i="1"/>
  <c r="T758" i="1" s="1"/>
  <c r="G758" i="1"/>
  <c r="I762" i="1"/>
  <c r="J761" i="1"/>
  <c r="K761" i="1" s="1"/>
  <c r="W761" i="1" s="1"/>
  <c r="Y760" i="1"/>
  <c r="F761" i="1" l="1"/>
  <c r="U1895" i="1"/>
  <c r="E761" i="1"/>
  <c r="H1896" i="1"/>
  <c r="R1895" i="1"/>
  <c r="S1895" i="1" s="1"/>
  <c r="AA1895" i="1"/>
  <c r="AC1896" i="1"/>
  <c r="AB1896" i="1"/>
  <c r="Q1896" i="1"/>
  <c r="A1897" i="1"/>
  <c r="N756" i="1"/>
  <c r="O755" i="1"/>
  <c r="P755" i="1" s="1"/>
  <c r="Z755" i="1" s="1"/>
  <c r="B755" i="1" s="1"/>
  <c r="D760" i="1"/>
  <c r="G759" i="1"/>
  <c r="I763" i="1"/>
  <c r="J762" i="1"/>
  <c r="K762" i="1" s="1"/>
  <c r="W762" i="1" s="1"/>
  <c r="Y761" i="1"/>
  <c r="F762" i="1" l="1"/>
  <c r="U1896" i="1"/>
  <c r="E762" i="1"/>
  <c r="R1896" i="1"/>
  <c r="S1896" i="1" s="1"/>
  <c r="AA1896" i="1"/>
  <c r="AC1897" i="1"/>
  <c r="H1897" i="1"/>
  <c r="AB1897" i="1"/>
  <c r="A1898" i="1"/>
  <c r="Q1897" i="1"/>
  <c r="N757" i="1"/>
  <c r="O756" i="1"/>
  <c r="P756" i="1" s="1"/>
  <c r="Z756" i="1" s="1"/>
  <c r="B756" i="1" s="1"/>
  <c r="D761" i="1"/>
  <c r="L761" i="1" s="1"/>
  <c r="T761" i="1" s="1"/>
  <c r="L760" i="1"/>
  <c r="T760" i="1" s="1"/>
  <c r="G760" i="1"/>
  <c r="Y762" i="1"/>
  <c r="I764" i="1"/>
  <c r="J763" i="1"/>
  <c r="K763" i="1" s="1"/>
  <c r="W763" i="1" s="1"/>
  <c r="F763" i="1" l="1"/>
  <c r="U1897" i="1"/>
  <c r="E763" i="1"/>
  <c r="AA1897" i="1"/>
  <c r="R1897" i="1"/>
  <c r="S1897" i="1" s="1"/>
  <c r="AB1898" i="1"/>
  <c r="H1898" i="1"/>
  <c r="AC1898" i="1"/>
  <c r="A1899" i="1"/>
  <c r="Q1898" i="1"/>
  <c r="N758" i="1"/>
  <c r="O757" i="1"/>
  <c r="P757" i="1" s="1"/>
  <c r="Z757" i="1" s="1"/>
  <c r="B757" i="1" s="1"/>
  <c r="D762" i="1"/>
  <c r="L762" i="1" s="1"/>
  <c r="T762" i="1" s="1"/>
  <c r="Y763" i="1"/>
  <c r="G761" i="1"/>
  <c r="J764" i="1"/>
  <c r="K764" i="1" s="1"/>
  <c r="W764" i="1" s="1"/>
  <c r="I765" i="1"/>
  <c r="F764" i="1" l="1"/>
  <c r="E764" i="1"/>
  <c r="W1899" i="1"/>
  <c r="Y1899" i="1" s="1"/>
  <c r="AC1899" i="1"/>
  <c r="H1899" i="1"/>
  <c r="R1898" i="1"/>
  <c r="AB1899" i="1"/>
  <c r="A1900" i="1"/>
  <c r="Q1899" i="1"/>
  <c r="N759" i="1"/>
  <c r="O758" i="1"/>
  <c r="P758" i="1" s="1"/>
  <c r="Z758" i="1" s="1"/>
  <c r="B758" i="1" s="1"/>
  <c r="G762" i="1"/>
  <c r="D763" i="1"/>
  <c r="G763" i="1" s="1"/>
  <c r="Y764" i="1"/>
  <c r="J765" i="1"/>
  <c r="K765" i="1" s="1"/>
  <c r="W765" i="1" s="1"/>
  <c r="I766" i="1"/>
  <c r="F765" i="1" l="1"/>
  <c r="U1899" i="1"/>
  <c r="E765" i="1"/>
  <c r="H1900" i="1"/>
  <c r="R1899" i="1"/>
  <c r="S1899" i="1" s="1"/>
  <c r="AB1900" i="1"/>
  <c r="AA1899" i="1"/>
  <c r="AC1900" i="1"/>
  <c r="A1901" i="1"/>
  <c r="Q1900" i="1"/>
  <c r="N760" i="1"/>
  <c r="O759" i="1"/>
  <c r="P759" i="1" s="1"/>
  <c r="Z759" i="1" s="1"/>
  <c r="B759" i="1" s="1"/>
  <c r="L763" i="1"/>
  <c r="T763" i="1" s="1"/>
  <c r="D764" i="1"/>
  <c r="L764" i="1" s="1"/>
  <c r="T764" i="1" s="1"/>
  <c r="Y765" i="1"/>
  <c r="I767" i="1"/>
  <c r="J766" i="1"/>
  <c r="K766" i="1" s="1"/>
  <c r="W766" i="1" s="1"/>
  <c r="F766" i="1" l="1"/>
  <c r="U1900" i="1"/>
  <c r="E766" i="1"/>
  <c r="AA1900" i="1"/>
  <c r="H1901" i="1"/>
  <c r="AC1901" i="1"/>
  <c r="AB1901" i="1"/>
  <c r="R1900" i="1"/>
  <c r="S1900" i="1" s="1"/>
  <c r="A1902" i="1"/>
  <c r="Q1901" i="1"/>
  <c r="N761" i="1"/>
  <c r="O760" i="1"/>
  <c r="P760" i="1" s="1"/>
  <c r="Z760" i="1" s="1"/>
  <c r="B760" i="1" s="1"/>
  <c r="D765" i="1"/>
  <c r="G765" i="1" s="1"/>
  <c r="J767" i="1"/>
  <c r="K767" i="1" s="1"/>
  <c r="W767" i="1" s="1"/>
  <c r="I768" i="1"/>
  <c r="Y766" i="1"/>
  <c r="G764" i="1"/>
  <c r="F767" i="1" l="1"/>
  <c r="U1901" i="1"/>
  <c r="E767" i="1"/>
  <c r="Q1902" i="1"/>
  <c r="A1903" i="1"/>
  <c r="AB1902" i="1"/>
  <c r="AC1902" i="1"/>
  <c r="H1902" i="1"/>
  <c r="AA1901" i="1"/>
  <c r="R1901" i="1"/>
  <c r="S1901" i="1" s="1"/>
  <c r="N762" i="1"/>
  <c r="O761" i="1"/>
  <c r="P761" i="1" s="1"/>
  <c r="Z761" i="1" s="1"/>
  <c r="B761" i="1" s="1"/>
  <c r="L765" i="1"/>
  <c r="T765" i="1" s="1"/>
  <c r="D766" i="1"/>
  <c r="L766" i="1" s="1"/>
  <c r="T766" i="1" s="1"/>
  <c r="J768" i="1"/>
  <c r="K768" i="1" s="1"/>
  <c r="W768" i="1" s="1"/>
  <c r="I769" i="1"/>
  <c r="Y767" i="1"/>
  <c r="F768" i="1" l="1"/>
  <c r="U1902" i="1"/>
  <c r="E768" i="1"/>
  <c r="A1904" i="1"/>
  <c r="Q1903" i="1"/>
  <c r="AC1903" i="1"/>
  <c r="AB1903" i="1"/>
  <c r="H1903" i="1"/>
  <c r="R1902" i="1"/>
  <c r="S1902" i="1" s="1"/>
  <c r="AA1902" i="1"/>
  <c r="N763" i="1"/>
  <c r="O762" i="1"/>
  <c r="P762" i="1" s="1"/>
  <c r="Z762" i="1" s="1"/>
  <c r="B762" i="1" s="1"/>
  <c r="D767" i="1"/>
  <c r="G767" i="1" s="1"/>
  <c r="G766" i="1"/>
  <c r="J769" i="1"/>
  <c r="K769" i="1" s="1"/>
  <c r="W769" i="1" s="1"/>
  <c r="I770" i="1"/>
  <c r="Y768" i="1"/>
  <c r="F769" i="1" l="1"/>
  <c r="U1903" i="1"/>
  <c r="E769" i="1"/>
  <c r="AB1904" i="1"/>
  <c r="H1904" i="1"/>
  <c r="R1903" i="1"/>
  <c r="S1903" i="1" s="1"/>
  <c r="AA1903" i="1"/>
  <c r="AC1904" i="1"/>
  <c r="A1905" i="1"/>
  <c r="Q1904" i="1"/>
  <c r="N764" i="1"/>
  <c r="O763" i="1"/>
  <c r="P763" i="1" s="1"/>
  <c r="Z763" i="1" s="1"/>
  <c r="B763" i="1" s="1"/>
  <c r="L767" i="1"/>
  <c r="T767" i="1" s="1"/>
  <c r="D768" i="1"/>
  <c r="Y769" i="1"/>
  <c r="J770" i="1"/>
  <c r="K770" i="1" s="1"/>
  <c r="W770" i="1" s="1"/>
  <c r="I771" i="1"/>
  <c r="F770" i="1" l="1"/>
  <c r="U1904" i="1"/>
  <c r="E770" i="1"/>
  <c r="Q1905" i="1"/>
  <c r="A1906" i="1"/>
  <c r="AB1905" i="1"/>
  <c r="H1905" i="1"/>
  <c r="AA1904" i="1"/>
  <c r="AC1905" i="1"/>
  <c r="R1904" i="1"/>
  <c r="S1904" i="1" s="1"/>
  <c r="N765" i="1"/>
  <c r="O764" i="1"/>
  <c r="P764" i="1" s="1"/>
  <c r="Z764" i="1" s="1"/>
  <c r="B764" i="1" s="1"/>
  <c r="D769" i="1"/>
  <c r="L769" i="1" s="1"/>
  <c r="T769" i="1" s="1"/>
  <c r="L768" i="1"/>
  <c r="T768" i="1" s="1"/>
  <c r="G768" i="1"/>
  <c r="I772" i="1"/>
  <c r="J771" i="1"/>
  <c r="K771" i="1" s="1"/>
  <c r="W771" i="1" s="1"/>
  <c r="Y770" i="1"/>
  <c r="F771" i="1" l="1"/>
  <c r="U1905" i="1"/>
  <c r="E771" i="1"/>
  <c r="A1907" i="1"/>
  <c r="Q1906" i="1"/>
  <c r="AB1906" i="1"/>
  <c r="H1906" i="1"/>
  <c r="AC1906" i="1"/>
  <c r="AA1905" i="1"/>
  <c r="R1905" i="1"/>
  <c r="S1905" i="1" s="1"/>
  <c r="N766" i="1"/>
  <c r="O765" i="1"/>
  <c r="P765" i="1" s="1"/>
  <c r="Z765" i="1" s="1"/>
  <c r="B765" i="1" s="1"/>
  <c r="AA767" i="1"/>
  <c r="D770" i="1"/>
  <c r="L770" i="1" s="1"/>
  <c r="T770" i="1" s="1"/>
  <c r="G769" i="1"/>
  <c r="Y771" i="1"/>
  <c r="I773" i="1"/>
  <c r="J772" i="1"/>
  <c r="K772" i="1" s="1"/>
  <c r="W772" i="1" s="1"/>
  <c r="F772" i="1" l="1"/>
  <c r="U1906" i="1"/>
  <c r="E772" i="1"/>
  <c r="AC1907" i="1"/>
  <c r="AB1907" i="1"/>
  <c r="H1907" i="1"/>
  <c r="AA1906" i="1"/>
  <c r="R1906" i="1"/>
  <c r="S1906" i="1" s="1"/>
  <c r="A1908" i="1"/>
  <c r="Q1907" i="1"/>
  <c r="N767" i="1"/>
  <c r="O766" i="1"/>
  <c r="P766" i="1" s="1"/>
  <c r="Z766" i="1" s="1"/>
  <c r="B766" i="1" s="1"/>
  <c r="AA769" i="1"/>
  <c r="D771" i="1"/>
  <c r="G771" i="1" s="1"/>
  <c r="G770" i="1"/>
  <c r="Y772" i="1"/>
  <c r="J773" i="1"/>
  <c r="K773" i="1" s="1"/>
  <c r="F773" i="1" s="1"/>
  <c r="I774" i="1"/>
  <c r="U1907" i="1" l="1"/>
  <c r="W773" i="1"/>
  <c r="Y773" i="1" s="1"/>
  <c r="E773" i="1"/>
  <c r="AB1908" i="1"/>
  <c r="R1907" i="1"/>
  <c r="S1907" i="1" s="1"/>
  <c r="AA1907" i="1"/>
  <c r="AC1908" i="1"/>
  <c r="H1908" i="1"/>
  <c r="A1909" i="1"/>
  <c r="Q1908" i="1"/>
  <c r="O767" i="1"/>
  <c r="P767" i="1" s="1"/>
  <c r="N768" i="1"/>
  <c r="L771" i="1"/>
  <c r="T771" i="1" s="1"/>
  <c r="D772" i="1"/>
  <c r="L772" i="1" s="1"/>
  <c r="T772" i="1" s="1"/>
  <c r="I775" i="1"/>
  <c r="J774" i="1"/>
  <c r="K774" i="1" s="1"/>
  <c r="F774" i="1" s="1"/>
  <c r="W774" i="1" l="1"/>
  <c r="Y774" i="1" s="1"/>
  <c r="U1908" i="1"/>
  <c r="E774" i="1"/>
  <c r="R1908" i="1"/>
  <c r="S1908" i="1" s="1"/>
  <c r="AA1908" i="1"/>
  <c r="AB1909" i="1"/>
  <c r="H1909" i="1"/>
  <c r="AC1909" i="1"/>
  <c r="A1910" i="1"/>
  <c r="Q1909" i="1"/>
  <c r="N769" i="1"/>
  <c r="O768" i="1"/>
  <c r="P768" i="1" s="1"/>
  <c r="Z768" i="1" s="1"/>
  <c r="B768" i="1" s="1"/>
  <c r="Z767" i="1"/>
  <c r="B767" i="1" s="1"/>
  <c r="D773" i="1"/>
  <c r="G772" i="1"/>
  <c r="I776" i="1"/>
  <c r="J775" i="1"/>
  <c r="K775" i="1" s="1"/>
  <c r="F775" i="1" s="1"/>
  <c r="W775" i="1" l="1"/>
  <c r="Y775" i="1" s="1"/>
  <c r="U1909" i="1"/>
  <c r="E775" i="1"/>
  <c r="AA1909" i="1"/>
  <c r="AC1910" i="1"/>
  <c r="H1910" i="1"/>
  <c r="AB1910" i="1"/>
  <c r="R1909" i="1"/>
  <c r="S1909" i="1" s="1"/>
  <c r="A1911" i="1"/>
  <c r="Q1910" i="1"/>
  <c r="O769" i="1"/>
  <c r="P769" i="1" s="1"/>
  <c r="N770" i="1"/>
  <c r="L773" i="1"/>
  <c r="T773" i="1" s="1"/>
  <c r="G773" i="1"/>
  <c r="D774" i="1"/>
  <c r="I777" i="1"/>
  <c r="J776" i="1"/>
  <c r="K776" i="1" s="1"/>
  <c r="F776" i="1" s="1"/>
  <c r="W776" i="1" l="1"/>
  <c r="Y776" i="1" s="1"/>
  <c r="U1910" i="1"/>
  <c r="E776" i="1"/>
  <c r="AC1911" i="1"/>
  <c r="R1910" i="1"/>
  <c r="S1910" i="1" s="1"/>
  <c r="AB1911" i="1"/>
  <c r="H1911" i="1"/>
  <c r="AA1910" i="1"/>
  <c r="A1912" i="1"/>
  <c r="Q1911" i="1"/>
  <c r="N771" i="1"/>
  <c r="O770" i="1"/>
  <c r="P770" i="1" s="1"/>
  <c r="Z770" i="1" s="1"/>
  <c r="B770" i="1" s="1"/>
  <c r="Z769" i="1"/>
  <c r="B769" i="1" s="1"/>
  <c r="L774" i="1"/>
  <c r="T774" i="1" s="1"/>
  <c r="G774" i="1"/>
  <c r="D775" i="1"/>
  <c r="L775" i="1" s="1"/>
  <c r="T775" i="1" s="1"/>
  <c r="AA774" i="1"/>
  <c r="J777" i="1"/>
  <c r="K777" i="1" s="1"/>
  <c r="F777" i="1" s="1"/>
  <c r="I778" i="1"/>
  <c r="W777" i="1" l="1"/>
  <c r="Y777" i="1" s="1"/>
  <c r="U1911" i="1"/>
  <c r="E777" i="1"/>
  <c r="AB1912" i="1"/>
  <c r="AC1912" i="1"/>
  <c r="R1911" i="1"/>
  <c r="S1911" i="1" s="1"/>
  <c r="AA1911" i="1"/>
  <c r="H1912" i="1"/>
  <c r="A1913" i="1"/>
  <c r="Q1912" i="1"/>
  <c r="N772" i="1"/>
  <c r="O771" i="1"/>
  <c r="P771" i="1" s="1"/>
  <c r="D776" i="1"/>
  <c r="L776" i="1" s="1"/>
  <c r="T776" i="1" s="1"/>
  <c r="G775" i="1"/>
  <c r="J778" i="1"/>
  <c r="K778" i="1" s="1"/>
  <c r="F778" i="1" s="1"/>
  <c r="I779" i="1"/>
  <c r="W778" i="1" l="1"/>
  <c r="Y778" i="1" s="1"/>
  <c r="U1912" i="1"/>
  <c r="E778" i="1"/>
  <c r="AA1912" i="1"/>
  <c r="AC1913" i="1"/>
  <c r="H1913" i="1"/>
  <c r="R1912" i="1"/>
  <c r="S1912" i="1" s="1"/>
  <c r="AB1913" i="1"/>
  <c r="Q1913" i="1"/>
  <c r="A1914" i="1"/>
  <c r="Z771" i="1"/>
  <c r="AA771" i="1" s="1"/>
  <c r="N773" i="1"/>
  <c r="O772" i="1"/>
  <c r="P772" i="1" s="1"/>
  <c r="D777" i="1"/>
  <c r="L777" i="1" s="1"/>
  <c r="T777" i="1" s="1"/>
  <c r="G776" i="1"/>
  <c r="I780" i="1"/>
  <c r="J779" i="1"/>
  <c r="K779" i="1" s="1"/>
  <c r="W779" i="1" s="1"/>
  <c r="S952" i="1"/>
  <c r="F779" i="1" l="1"/>
  <c r="S772" i="1"/>
  <c r="U1913" i="1"/>
  <c r="E779" i="1"/>
  <c r="A1915" i="1"/>
  <c r="Q1914" i="1"/>
  <c r="AB1914" i="1"/>
  <c r="AC1914" i="1"/>
  <c r="AA1913" i="1"/>
  <c r="H1914" i="1"/>
  <c r="R1913" i="1"/>
  <c r="S1913" i="1" s="1"/>
  <c r="B771" i="1"/>
  <c r="N774" i="1"/>
  <c r="O773" i="1"/>
  <c r="Z772" i="1"/>
  <c r="G777" i="1"/>
  <c r="D778" i="1"/>
  <c r="L778" i="1" s="1"/>
  <c r="T778" i="1" s="1"/>
  <c r="I781" i="1"/>
  <c r="J780" i="1"/>
  <c r="K780" i="1" s="1"/>
  <c r="W780" i="1" s="1"/>
  <c r="Y779" i="1"/>
  <c r="S776" i="1"/>
  <c r="F780" i="1" l="1"/>
  <c r="U772" i="1"/>
  <c r="AA772" i="1"/>
  <c r="C773" i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U1914" i="1"/>
  <c r="E780" i="1"/>
  <c r="AC1915" i="1"/>
  <c r="H1915" i="1"/>
  <c r="R1914" i="1"/>
  <c r="S1914" i="1" s="1"/>
  <c r="AB1915" i="1"/>
  <c r="AA1914" i="1"/>
  <c r="Q1915" i="1"/>
  <c r="A1916" i="1"/>
  <c r="B772" i="1"/>
  <c r="N775" i="1"/>
  <c r="O774" i="1"/>
  <c r="D779" i="1"/>
  <c r="G779" i="1" s="1"/>
  <c r="AA776" i="1"/>
  <c r="G778" i="1"/>
  <c r="Y780" i="1"/>
  <c r="I782" i="1"/>
  <c r="J781" i="1"/>
  <c r="K781" i="1" s="1"/>
  <c r="W781" i="1" s="1"/>
  <c r="F781" i="1" l="1"/>
  <c r="P774" i="1"/>
  <c r="Z774" i="1" s="1"/>
  <c r="B774" i="1" s="1"/>
  <c r="P773" i="1"/>
  <c r="Z773" i="1" s="1"/>
  <c r="AA773" i="1" s="1"/>
  <c r="U1915" i="1"/>
  <c r="E781" i="1"/>
  <c r="A1917" i="1"/>
  <c r="Q1916" i="1"/>
  <c r="H1916" i="1"/>
  <c r="R1915" i="1"/>
  <c r="S1915" i="1" s="1"/>
  <c r="AA1915" i="1"/>
  <c r="AB1916" i="1"/>
  <c r="AC1916" i="1"/>
  <c r="N776" i="1"/>
  <c r="O775" i="1"/>
  <c r="P775" i="1" s="1"/>
  <c r="Z775" i="1" s="1"/>
  <c r="B775" i="1" s="1"/>
  <c r="L779" i="1"/>
  <c r="T779" i="1" s="1"/>
  <c r="D780" i="1"/>
  <c r="G780" i="1" s="1"/>
  <c r="Y781" i="1"/>
  <c r="I783" i="1"/>
  <c r="J782" i="1"/>
  <c r="K782" i="1" s="1"/>
  <c r="W782" i="1" s="1"/>
  <c r="F782" i="1" l="1"/>
  <c r="B773" i="1"/>
  <c r="U1916" i="1"/>
  <c r="E782" i="1"/>
  <c r="AA1916" i="1"/>
  <c r="AC1917" i="1"/>
  <c r="AB1917" i="1"/>
  <c r="H1917" i="1"/>
  <c r="R1916" i="1"/>
  <c r="S1916" i="1" s="1"/>
  <c r="A1918" i="1"/>
  <c r="Q1917" i="1"/>
  <c r="O776" i="1"/>
  <c r="P776" i="1" s="1"/>
  <c r="Z776" i="1" s="1"/>
  <c r="B776" i="1" s="1"/>
  <c r="N777" i="1"/>
  <c r="L780" i="1"/>
  <c r="T780" i="1" s="1"/>
  <c r="D781" i="1"/>
  <c r="L781" i="1" s="1"/>
  <c r="T781" i="1" s="1"/>
  <c r="J783" i="1"/>
  <c r="K783" i="1" s="1"/>
  <c r="W783" i="1" s="1"/>
  <c r="I784" i="1"/>
  <c r="Y782" i="1"/>
  <c r="S956" i="1"/>
  <c r="F783" i="1" l="1"/>
  <c r="U1917" i="1"/>
  <c r="E783" i="1"/>
  <c r="H1918" i="1"/>
  <c r="AC1918" i="1"/>
  <c r="AB1918" i="1"/>
  <c r="R1917" i="1"/>
  <c r="S1917" i="1" s="1"/>
  <c r="AA1917" i="1"/>
  <c r="Q1918" i="1"/>
  <c r="A1919" i="1"/>
  <c r="N778" i="1"/>
  <c r="O777" i="1"/>
  <c r="P777" i="1" s="1"/>
  <c r="Z777" i="1" s="1"/>
  <c r="B777" i="1" s="1"/>
  <c r="D782" i="1"/>
  <c r="G781" i="1"/>
  <c r="J784" i="1"/>
  <c r="K784" i="1" s="1"/>
  <c r="W784" i="1" s="1"/>
  <c r="I785" i="1"/>
  <c r="Y783" i="1"/>
  <c r="AA956" i="1"/>
  <c r="F784" i="1" l="1"/>
  <c r="U1918" i="1"/>
  <c r="E784" i="1"/>
  <c r="A1920" i="1"/>
  <c r="Q1919" i="1"/>
  <c r="AB1919" i="1"/>
  <c r="H1919" i="1"/>
  <c r="AC1919" i="1"/>
  <c r="R1918" i="1"/>
  <c r="S1918" i="1" s="1"/>
  <c r="AA1918" i="1"/>
  <c r="N779" i="1"/>
  <c r="O778" i="1"/>
  <c r="P778" i="1" s="1"/>
  <c r="Z778" i="1" s="1"/>
  <c r="B778" i="1" s="1"/>
  <c r="L782" i="1"/>
  <c r="T782" i="1" s="1"/>
  <c r="G782" i="1"/>
  <c r="D783" i="1"/>
  <c r="L783" i="1" s="1"/>
  <c r="T783" i="1" s="1"/>
  <c r="J785" i="1"/>
  <c r="K785" i="1" s="1"/>
  <c r="W785" i="1" s="1"/>
  <c r="I786" i="1"/>
  <c r="Y784" i="1"/>
  <c r="F785" i="1" l="1"/>
  <c r="U1919" i="1"/>
  <c r="E785" i="1"/>
  <c r="H1920" i="1"/>
  <c r="AA1919" i="1"/>
  <c r="R1919" i="1"/>
  <c r="S1919" i="1" s="1"/>
  <c r="AB1920" i="1"/>
  <c r="AC1920" i="1"/>
  <c r="Q1920" i="1"/>
  <c r="A1921" i="1"/>
  <c r="N780" i="1"/>
  <c r="O779" i="1"/>
  <c r="P779" i="1" s="1"/>
  <c r="Z779" i="1" s="1"/>
  <c r="B779" i="1" s="1"/>
  <c r="D784" i="1"/>
  <c r="L784" i="1" s="1"/>
  <c r="T784" i="1" s="1"/>
  <c r="G783" i="1"/>
  <c r="J786" i="1"/>
  <c r="K786" i="1" s="1"/>
  <c r="W786" i="1" s="1"/>
  <c r="I787" i="1"/>
  <c r="Y785" i="1"/>
  <c r="F786" i="1" l="1"/>
  <c r="U1920" i="1"/>
  <c r="E786" i="1"/>
  <c r="A1922" i="1"/>
  <c r="Q1921" i="1"/>
  <c r="AA1920" i="1"/>
  <c r="AB1921" i="1"/>
  <c r="H1921" i="1"/>
  <c r="AC1921" i="1"/>
  <c r="R1920" i="1"/>
  <c r="S1920" i="1" s="1"/>
  <c r="N781" i="1"/>
  <c r="O780" i="1"/>
  <c r="P780" i="1" s="1"/>
  <c r="Z780" i="1" s="1"/>
  <c r="B780" i="1" s="1"/>
  <c r="G784" i="1"/>
  <c r="D785" i="1"/>
  <c r="G785" i="1" s="1"/>
  <c r="I788" i="1"/>
  <c r="J787" i="1"/>
  <c r="K787" i="1" s="1"/>
  <c r="W787" i="1" s="1"/>
  <c r="Y786" i="1"/>
  <c r="F787" i="1" l="1"/>
  <c r="U1921" i="1"/>
  <c r="E787" i="1"/>
  <c r="AB1922" i="1"/>
  <c r="H1922" i="1"/>
  <c r="AC1922" i="1"/>
  <c r="AA1921" i="1"/>
  <c r="R1921" i="1"/>
  <c r="S1921" i="1" s="1"/>
  <c r="Q1922" i="1"/>
  <c r="A1923" i="1"/>
  <c r="N782" i="1"/>
  <c r="O781" i="1"/>
  <c r="P781" i="1" s="1"/>
  <c r="Z781" i="1" s="1"/>
  <c r="B781" i="1" s="1"/>
  <c r="L785" i="1"/>
  <c r="T785" i="1" s="1"/>
  <c r="D786" i="1"/>
  <c r="Y787" i="1"/>
  <c r="J788" i="1"/>
  <c r="K788" i="1" s="1"/>
  <c r="W788" i="1" s="1"/>
  <c r="I789" i="1"/>
  <c r="F788" i="1" l="1"/>
  <c r="U1922" i="1"/>
  <c r="E788" i="1"/>
  <c r="A1924" i="1"/>
  <c r="Q1923" i="1"/>
  <c r="AC1923" i="1"/>
  <c r="AB1923" i="1"/>
  <c r="H1923" i="1"/>
  <c r="AA1922" i="1"/>
  <c r="R1922" i="1"/>
  <c r="S1922" i="1" s="1"/>
  <c r="N783" i="1"/>
  <c r="O782" i="1"/>
  <c r="P782" i="1" s="1"/>
  <c r="Z782" i="1" s="1"/>
  <c r="B782" i="1" s="1"/>
  <c r="L786" i="1"/>
  <c r="T786" i="1" s="1"/>
  <c r="D787" i="1"/>
  <c r="L787" i="1" s="1"/>
  <c r="T787" i="1" s="1"/>
  <c r="G786" i="1"/>
  <c r="J789" i="1"/>
  <c r="K789" i="1" s="1"/>
  <c r="W789" i="1" s="1"/>
  <c r="I790" i="1"/>
  <c r="Y788" i="1"/>
  <c r="S962" i="1"/>
  <c r="F789" i="1" l="1"/>
  <c r="U1923" i="1"/>
  <c r="E789" i="1"/>
  <c r="H1924" i="1"/>
  <c r="R1923" i="1"/>
  <c r="S1923" i="1" s="1"/>
  <c r="AB1924" i="1"/>
  <c r="AA1923" i="1"/>
  <c r="AC1924" i="1"/>
  <c r="A1925" i="1"/>
  <c r="Q1924" i="1"/>
  <c r="N784" i="1"/>
  <c r="O783" i="1"/>
  <c r="P783" i="1" s="1"/>
  <c r="Z783" i="1" s="1"/>
  <c r="B783" i="1" s="1"/>
  <c r="D788" i="1"/>
  <c r="G787" i="1"/>
  <c r="I791" i="1"/>
  <c r="J790" i="1"/>
  <c r="K790" i="1" s="1"/>
  <c r="W790" i="1" s="1"/>
  <c r="Y789" i="1"/>
  <c r="F790" i="1" l="1"/>
  <c r="U1924" i="1"/>
  <c r="E790" i="1"/>
  <c r="AA1924" i="1"/>
  <c r="AC1925" i="1"/>
  <c r="H1925" i="1"/>
  <c r="R1924" i="1"/>
  <c r="S1924" i="1" s="1"/>
  <c r="AB1925" i="1"/>
  <c r="Q1925" i="1"/>
  <c r="A1926" i="1"/>
  <c r="N785" i="1"/>
  <c r="O784" i="1"/>
  <c r="P784" i="1" s="1"/>
  <c r="Z784" i="1" s="1"/>
  <c r="B784" i="1" s="1"/>
  <c r="L788" i="1"/>
  <c r="T788" i="1" s="1"/>
  <c r="D789" i="1"/>
  <c r="L789" i="1" s="1"/>
  <c r="T789" i="1" s="1"/>
  <c r="G788" i="1"/>
  <c r="Y790" i="1"/>
  <c r="J791" i="1"/>
  <c r="K791" i="1" s="1"/>
  <c r="W791" i="1" s="1"/>
  <c r="I792" i="1"/>
  <c r="F791" i="1" l="1"/>
  <c r="U1925" i="1"/>
  <c r="E791" i="1"/>
  <c r="A1927" i="1"/>
  <c r="Q1926" i="1"/>
  <c r="AC1926" i="1"/>
  <c r="AB1926" i="1"/>
  <c r="H1926" i="1"/>
  <c r="AA1925" i="1"/>
  <c r="R1925" i="1"/>
  <c r="S1925" i="1" s="1"/>
  <c r="N786" i="1"/>
  <c r="O785" i="1"/>
  <c r="P785" i="1" s="1"/>
  <c r="Z785" i="1" s="1"/>
  <c r="B785" i="1" s="1"/>
  <c r="D790" i="1"/>
  <c r="J792" i="1"/>
  <c r="K792" i="1" s="1"/>
  <c r="W792" i="1" s="1"/>
  <c r="I793" i="1"/>
  <c r="Y791" i="1"/>
  <c r="G789" i="1"/>
  <c r="F792" i="1" l="1"/>
  <c r="U1926" i="1"/>
  <c r="E792" i="1"/>
  <c r="AC1927" i="1"/>
  <c r="AB1927" i="1"/>
  <c r="H1927" i="1"/>
  <c r="R1926" i="1"/>
  <c r="S1926" i="1" s="1"/>
  <c r="AA1926" i="1"/>
  <c r="Q1927" i="1"/>
  <c r="A1928" i="1"/>
  <c r="N787" i="1"/>
  <c r="O786" i="1"/>
  <c r="P786" i="1" s="1"/>
  <c r="Z786" i="1" s="1"/>
  <c r="B786" i="1" s="1"/>
  <c r="L790" i="1"/>
  <c r="T790" i="1" s="1"/>
  <c r="D791" i="1"/>
  <c r="L791" i="1" s="1"/>
  <c r="T791" i="1" s="1"/>
  <c r="G790" i="1"/>
  <c r="Y792" i="1"/>
  <c r="I794" i="1"/>
  <c r="J793" i="1"/>
  <c r="K793" i="1" s="1"/>
  <c r="W793" i="1" s="1"/>
  <c r="F793" i="1" l="1"/>
  <c r="U1927" i="1"/>
  <c r="E793" i="1"/>
  <c r="A1929" i="1"/>
  <c r="Q1928" i="1"/>
  <c r="AB1928" i="1"/>
  <c r="R1927" i="1"/>
  <c r="S1927" i="1" s="1"/>
  <c r="AA1927" i="1"/>
  <c r="AC1928" i="1"/>
  <c r="H1928" i="1"/>
  <c r="N788" i="1"/>
  <c r="O787" i="1"/>
  <c r="P787" i="1" s="1"/>
  <c r="Z787" i="1" s="1"/>
  <c r="B787" i="1" s="1"/>
  <c r="D792" i="1"/>
  <c r="G792" i="1" s="1"/>
  <c r="G791" i="1"/>
  <c r="Y793" i="1"/>
  <c r="J794" i="1"/>
  <c r="K794" i="1" s="1"/>
  <c r="W794" i="1" s="1"/>
  <c r="I795" i="1"/>
  <c r="F794" i="1" l="1"/>
  <c r="U1928" i="1"/>
  <c r="E794" i="1"/>
  <c r="R1928" i="1"/>
  <c r="S1928" i="1" s="1"/>
  <c r="AA1928" i="1"/>
  <c r="AC1929" i="1"/>
  <c r="H1929" i="1"/>
  <c r="AB1929" i="1"/>
  <c r="A1930" i="1"/>
  <c r="Q1929" i="1"/>
  <c r="N789" i="1"/>
  <c r="O788" i="1"/>
  <c r="P788" i="1" s="1"/>
  <c r="Z788" i="1" s="1"/>
  <c r="B788" i="1" s="1"/>
  <c r="L792" i="1"/>
  <c r="T792" i="1" s="1"/>
  <c r="D793" i="1"/>
  <c r="L793" i="1" s="1"/>
  <c r="T793" i="1" s="1"/>
  <c r="Y794" i="1"/>
  <c r="J795" i="1"/>
  <c r="K795" i="1" s="1"/>
  <c r="W795" i="1" s="1"/>
  <c r="I796" i="1"/>
  <c r="F795" i="1" l="1"/>
  <c r="E795" i="1"/>
  <c r="AB1930" i="1"/>
  <c r="H1930" i="1"/>
  <c r="AC1930" i="1"/>
  <c r="R1929" i="1"/>
  <c r="A1931" i="1"/>
  <c r="Q1930" i="1"/>
  <c r="N790" i="1"/>
  <c r="O789" i="1"/>
  <c r="P789" i="1" s="1"/>
  <c r="Z789" i="1" s="1"/>
  <c r="B789" i="1" s="1"/>
  <c r="D794" i="1"/>
  <c r="G794" i="1" s="1"/>
  <c r="Y795" i="1"/>
  <c r="J796" i="1"/>
  <c r="K796" i="1" s="1"/>
  <c r="W796" i="1" s="1"/>
  <c r="I797" i="1"/>
  <c r="G793" i="1"/>
  <c r="F796" i="1" l="1"/>
  <c r="U1930" i="1"/>
  <c r="E796" i="1"/>
  <c r="AC1931" i="1"/>
  <c r="AB1931" i="1"/>
  <c r="R1930" i="1"/>
  <c r="S1930" i="1" s="1"/>
  <c r="H1931" i="1"/>
  <c r="AA1930" i="1"/>
  <c r="Q1931" i="1"/>
  <c r="A1932" i="1"/>
  <c r="N791" i="1"/>
  <c r="O790" i="1"/>
  <c r="P790" i="1" s="1"/>
  <c r="Z790" i="1" s="1"/>
  <c r="B790" i="1" s="1"/>
  <c r="L794" i="1"/>
  <c r="T794" i="1" s="1"/>
  <c r="D795" i="1"/>
  <c r="L795" i="1" s="1"/>
  <c r="T795" i="1" s="1"/>
  <c r="I798" i="1"/>
  <c r="J797" i="1"/>
  <c r="K797" i="1" s="1"/>
  <c r="W797" i="1" s="1"/>
  <c r="Y796" i="1"/>
  <c r="F797" i="1" l="1"/>
  <c r="U1931" i="1"/>
  <c r="E797" i="1"/>
  <c r="A1933" i="1"/>
  <c r="Q1932" i="1"/>
  <c r="H1932" i="1"/>
  <c r="AC1932" i="1"/>
  <c r="R1931" i="1"/>
  <c r="AB1932" i="1"/>
  <c r="G795" i="1"/>
  <c r="N792" i="1"/>
  <c r="O791" i="1"/>
  <c r="P791" i="1" s="1"/>
  <c r="Z791" i="1" s="1"/>
  <c r="B791" i="1" s="1"/>
  <c r="D796" i="1"/>
  <c r="L796" i="1" s="1"/>
  <c r="T796" i="1" s="1"/>
  <c r="Y797" i="1"/>
  <c r="J798" i="1"/>
  <c r="K798" i="1" s="1"/>
  <c r="W798" i="1" s="1"/>
  <c r="I799" i="1"/>
  <c r="F798" i="1" l="1"/>
  <c r="U1932" i="1"/>
  <c r="E798" i="1"/>
  <c r="R1932" i="1"/>
  <c r="S1932" i="1" s="1"/>
  <c r="AB1933" i="1"/>
  <c r="AA1932" i="1"/>
  <c r="AC1933" i="1"/>
  <c r="H1933" i="1"/>
  <c r="A1934" i="1"/>
  <c r="Q1933" i="1"/>
  <c r="N793" i="1"/>
  <c r="O792" i="1"/>
  <c r="P792" i="1" s="1"/>
  <c r="Z792" i="1" s="1"/>
  <c r="B792" i="1" s="1"/>
  <c r="G796" i="1"/>
  <c r="D797" i="1"/>
  <c r="Y798" i="1"/>
  <c r="I800" i="1"/>
  <c r="J799" i="1"/>
  <c r="K799" i="1" s="1"/>
  <c r="W799" i="1" s="1"/>
  <c r="F799" i="1" l="1"/>
  <c r="U1933" i="1"/>
  <c r="E799" i="1"/>
  <c r="Q1934" i="1"/>
  <c r="A1935" i="1"/>
  <c r="AC1934" i="1"/>
  <c r="AB1934" i="1"/>
  <c r="R1933" i="1"/>
  <c r="S1933" i="1" s="1"/>
  <c r="AA1933" i="1"/>
  <c r="H1934" i="1"/>
  <c r="N794" i="1"/>
  <c r="O793" i="1"/>
  <c r="P793" i="1" s="1"/>
  <c r="Z793" i="1" s="1"/>
  <c r="B793" i="1" s="1"/>
  <c r="L797" i="1"/>
  <c r="T797" i="1" s="1"/>
  <c r="D798" i="1"/>
  <c r="L798" i="1" s="1"/>
  <c r="T798" i="1" s="1"/>
  <c r="G797" i="1"/>
  <c r="Y799" i="1"/>
  <c r="I801" i="1"/>
  <c r="J800" i="1"/>
  <c r="K800" i="1" s="1"/>
  <c r="W800" i="1" s="1"/>
  <c r="F800" i="1" l="1"/>
  <c r="U1934" i="1"/>
  <c r="E800" i="1"/>
  <c r="Q1935" i="1"/>
  <c r="A1936" i="1"/>
  <c r="AC1935" i="1"/>
  <c r="AB1935" i="1"/>
  <c r="AA1934" i="1"/>
  <c r="H1935" i="1"/>
  <c r="R1934" i="1"/>
  <c r="S1934" i="1" s="1"/>
  <c r="N795" i="1"/>
  <c r="O794" i="1"/>
  <c r="P794" i="1" s="1"/>
  <c r="Z794" i="1" s="1"/>
  <c r="B794" i="1" s="1"/>
  <c r="D799" i="1"/>
  <c r="L799" i="1" s="1"/>
  <c r="T799" i="1" s="1"/>
  <c r="I802" i="1"/>
  <c r="J801" i="1"/>
  <c r="K801" i="1" s="1"/>
  <c r="W801" i="1" s="1"/>
  <c r="Y800" i="1"/>
  <c r="G798" i="1"/>
  <c r="F801" i="1" l="1"/>
  <c r="U1935" i="1"/>
  <c r="E801" i="1"/>
  <c r="Q1936" i="1"/>
  <c r="A1937" i="1"/>
  <c r="H1936" i="1"/>
  <c r="AA1935" i="1"/>
  <c r="AB1936" i="1"/>
  <c r="R1935" i="1"/>
  <c r="S1935" i="1" s="1"/>
  <c r="AC1936" i="1"/>
  <c r="N796" i="1"/>
  <c r="O795" i="1"/>
  <c r="P795" i="1" s="1"/>
  <c r="Z795" i="1" s="1"/>
  <c r="B795" i="1" s="1"/>
  <c r="D800" i="1"/>
  <c r="L800" i="1" s="1"/>
  <c r="T800" i="1" s="1"/>
  <c r="G799" i="1"/>
  <c r="Y801" i="1"/>
  <c r="I803" i="1"/>
  <c r="J802" i="1"/>
  <c r="K802" i="1" s="1"/>
  <c r="W802" i="1" s="1"/>
  <c r="F802" i="1" l="1"/>
  <c r="U1936" i="1"/>
  <c r="E802" i="1"/>
  <c r="A1938" i="1"/>
  <c r="Q1937" i="1"/>
  <c r="R1936" i="1"/>
  <c r="S1936" i="1" s="1"/>
  <c r="AC1937" i="1"/>
  <c r="AB1937" i="1"/>
  <c r="H1937" i="1"/>
  <c r="AA1936" i="1"/>
  <c r="N797" i="1"/>
  <c r="O796" i="1"/>
  <c r="P796" i="1" s="1"/>
  <c r="Z796" i="1" s="1"/>
  <c r="B796" i="1" s="1"/>
  <c r="G800" i="1"/>
  <c r="D801" i="1"/>
  <c r="L801" i="1" s="1"/>
  <c r="T801" i="1" s="1"/>
  <c r="Y802" i="1"/>
  <c r="I804" i="1"/>
  <c r="J803" i="1"/>
  <c r="K803" i="1" s="1"/>
  <c r="F803" i="1" s="1"/>
  <c r="U1937" i="1" l="1"/>
  <c r="W803" i="1"/>
  <c r="Y803" i="1" s="1"/>
  <c r="E803" i="1"/>
  <c r="H1938" i="1"/>
  <c r="AC1938" i="1"/>
  <c r="AB1938" i="1"/>
  <c r="AA1937" i="1"/>
  <c r="R1937" i="1"/>
  <c r="S1937" i="1" s="1"/>
  <c r="A1939" i="1"/>
  <c r="Q1938" i="1"/>
  <c r="N798" i="1"/>
  <c r="O797" i="1"/>
  <c r="P797" i="1" s="1"/>
  <c r="Z797" i="1" s="1"/>
  <c r="B797" i="1" s="1"/>
  <c r="AA799" i="1"/>
  <c r="D802" i="1"/>
  <c r="G802" i="1" s="1"/>
  <c r="G801" i="1"/>
  <c r="I805" i="1"/>
  <c r="J804" i="1"/>
  <c r="K804" i="1" s="1"/>
  <c r="AA1045" i="1"/>
  <c r="W804" i="1" l="1"/>
  <c r="F804" i="1"/>
  <c r="U1938" i="1"/>
  <c r="E804" i="1"/>
  <c r="AC1939" i="1"/>
  <c r="AB1939" i="1"/>
  <c r="H1939" i="1"/>
  <c r="R1938" i="1"/>
  <c r="S1938" i="1" s="1"/>
  <c r="AA1938" i="1"/>
  <c r="Q1939" i="1"/>
  <c r="A1940" i="1"/>
  <c r="N799" i="1"/>
  <c r="O798" i="1"/>
  <c r="P798" i="1" s="1"/>
  <c r="Z798" i="1" s="1"/>
  <c r="B798" i="1" s="1"/>
  <c r="L802" i="1"/>
  <c r="T802" i="1" s="1"/>
  <c r="D803" i="1"/>
  <c r="G803" i="1" s="1"/>
  <c r="Y804" i="1"/>
  <c r="I806" i="1"/>
  <c r="J805" i="1"/>
  <c r="K805" i="1" s="1"/>
  <c r="F805" i="1" l="1"/>
  <c r="U1939" i="1"/>
  <c r="W805" i="1"/>
  <c r="Y805" i="1" s="1"/>
  <c r="E805" i="1"/>
  <c r="Q1940" i="1"/>
  <c r="A1941" i="1"/>
  <c r="AB1940" i="1"/>
  <c r="AA1939" i="1"/>
  <c r="R1939" i="1"/>
  <c r="S1939" i="1" s="1"/>
  <c r="AC1940" i="1"/>
  <c r="H1940" i="1"/>
  <c r="O799" i="1"/>
  <c r="P799" i="1" s="1"/>
  <c r="N800" i="1"/>
  <c r="AA800" i="1"/>
  <c r="L803" i="1"/>
  <c r="T803" i="1" s="1"/>
  <c r="D804" i="1"/>
  <c r="G804" i="1" s="1"/>
  <c r="I807" i="1"/>
  <c r="J806" i="1"/>
  <c r="K806" i="1" s="1"/>
  <c r="W806" i="1" l="1"/>
  <c r="F806" i="1"/>
  <c r="U1940" i="1"/>
  <c r="E806" i="1"/>
  <c r="Q1941" i="1"/>
  <c r="A1942" i="1"/>
  <c r="AC1941" i="1"/>
  <c r="AB1941" i="1"/>
  <c r="AA1940" i="1"/>
  <c r="R1940" i="1"/>
  <c r="S1940" i="1" s="1"/>
  <c r="H1941" i="1"/>
  <c r="N801" i="1"/>
  <c r="O800" i="1"/>
  <c r="P800" i="1" s="1"/>
  <c r="Z799" i="1"/>
  <c r="B799" i="1" s="1"/>
  <c r="L804" i="1"/>
  <c r="T804" i="1" s="1"/>
  <c r="D805" i="1"/>
  <c r="L805" i="1" s="1"/>
  <c r="T805" i="1" s="1"/>
  <c r="Y806" i="1"/>
  <c r="I808" i="1"/>
  <c r="J807" i="1"/>
  <c r="K807" i="1" s="1"/>
  <c r="W807" i="1" s="1"/>
  <c r="F807" i="1" l="1"/>
  <c r="U1941" i="1"/>
  <c r="E807" i="1"/>
  <c r="Q1942" i="1"/>
  <c r="A1943" i="1"/>
  <c r="AA1941" i="1"/>
  <c r="H1942" i="1"/>
  <c r="AB1942" i="1"/>
  <c r="R1941" i="1"/>
  <c r="S1941" i="1" s="1"/>
  <c r="AC1942" i="1"/>
  <c r="Z800" i="1"/>
  <c r="B800" i="1" s="1"/>
  <c r="O801" i="1"/>
  <c r="P801" i="1" s="1"/>
  <c r="Z801" i="1" s="1"/>
  <c r="B801" i="1" s="1"/>
  <c r="N802" i="1"/>
  <c r="D806" i="1"/>
  <c r="L806" i="1" s="1"/>
  <c r="T806" i="1" s="1"/>
  <c r="I809" i="1"/>
  <c r="J808" i="1"/>
  <c r="K808" i="1" s="1"/>
  <c r="W808" i="1" s="1"/>
  <c r="Y807" i="1"/>
  <c r="G805" i="1"/>
  <c r="F808" i="1" l="1"/>
  <c r="U1942" i="1"/>
  <c r="E808" i="1"/>
  <c r="Q1943" i="1"/>
  <c r="A1944" i="1"/>
  <c r="AA1942" i="1"/>
  <c r="AC1943" i="1"/>
  <c r="R1942" i="1"/>
  <c r="S1942" i="1" s="1"/>
  <c r="H1943" i="1"/>
  <c r="AB1943" i="1"/>
  <c r="O802" i="1"/>
  <c r="P802" i="1" s="1"/>
  <c r="N803" i="1"/>
  <c r="G806" i="1"/>
  <c r="D807" i="1"/>
  <c r="Y808" i="1"/>
  <c r="I810" i="1"/>
  <c r="J809" i="1"/>
  <c r="K809" i="1" s="1"/>
  <c r="W809" i="1" s="1"/>
  <c r="AA1050" i="1"/>
  <c r="F809" i="1" l="1"/>
  <c r="S802" i="1"/>
  <c r="U1943" i="1"/>
  <c r="E809" i="1"/>
  <c r="Q1944" i="1"/>
  <c r="A1945" i="1"/>
  <c r="AC1944" i="1"/>
  <c r="AB1944" i="1"/>
  <c r="H1944" i="1"/>
  <c r="R1943" i="1"/>
  <c r="S1943" i="1" s="1"/>
  <c r="AA1943" i="1"/>
  <c r="N804" i="1"/>
  <c r="O803" i="1"/>
  <c r="Z802" i="1"/>
  <c r="L807" i="1"/>
  <c r="T807" i="1" s="1"/>
  <c r="D808" i="1"/>
  <c r="G808" i="1" s="1"/>
  <c r="AA807" i="1"/>
  <c r="G807" i="1"/>
  <c r="J810" i="1"/>
  <c r="K810" i="1" s="1"/>
  <c r="W810" i="1" s="1"/>
  <c r="I811" i="1"/>
  <c r="Y809" i="1"/>
  <c r="F810" i="1" l="1"/>
  <c r="U802" i="1"/>
  <c r="AA802" i="1"/>
  <c r="C803" i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U1944" i="1"/>
  <c r="E810" i="1"/>
  <c r="A1946" i="1"/>
  <c r="Q1945" i="1"/>
  <c r="AC1945" i="1"/>
  <c r="AB1945" i="1"/>
  <c r="AA1944" i="1"/>
  <c r="H1945" i="1"/>
  <c r="R1944" i="1"/>
  <c r="S1944" i="1" s="1"/>
  <c r="B802" i="1"/>
  <c r="N805" i="1"/>
  <c r="O804" i="1"/>
  <c r="L808" i="1"/>
  <c r="T808" i="1" s="1"/>
  <c r="D809" i="1"/>
  <c r="L809" i="1" s="1"/>
  <c r="T809" i="1" s="1"/>
  <c r="Y810" i="1"/>
  <c r="I812" i="1"/>
  <c r="J811" i="1"/>
  <c r="K811" i="1" s="1"/>
  <c r="W811" i="1" s="1"/>
  <c r="F811" i="1" l="1"/>
  <c r="P804" i="1"/>
  <c r="Z804" i="1" s="1"/>
  <c r="B804" i="1" s="1"/>
  <c r="P803" i="1"/>
  <c r="U1945" i="1"/>
  <c r="E811" i="1"/>
  <c r="AB1946" i="1"/>
  <c r="H1946" i="1"/>
  <c r="R1945" i="1"/>
  <c r="S1945" i="1" s="1"/>
  <c r="AA1945" i="1"/>
  <c r="AC1946" i="1"/>
  <c r="A1947" i="1"/>
  <c r="Q1946" i="1"/>
  <c r="S804" i="1"/>
  <c r="AA804" i="1" s="1"/>
  <c r="N806" i="1"/>
  <c r="O805" i="1"/>
  <c r="P805" i="1" s="1"/>
  <c r="Z805" i="1" s="1"/>
  <c r="B805" i="1" s="1"/>
  <c r="G809" i="1"/>
  <c r="D810" i="1"/>
  <c r="L810" i="1" s="1"/>
  <c r="T810" i="1" s="1"/>
  <c r="Y811" i="1"/>
  <c r="J812" i="1"/>
  <c r="K812" i="1" s="1"/>
  <c r="W812" i="1" s="1"/>
  <c r="I813" i="1"/>
  <c r="S985" i="1"/>
  <c r="F812" i="1" l="1"/>
  <c r="Z803" i="1"/>
  <c r="AA803" i="1" s="1"/>
  <c r="U1946" i="1"/>
  <c r="E812" i="1"/>
  <c r="AA1946" i="1"/>
  <c r="AB1947" i="1"/>
  <c r="H1947" i="1"/>
  <c r="R1946" i="1"/>
  <c r="S1946" i="1" s="1"/>
  <c r="AC1947" i="1"/>
  <c r="Q1947" i="1"/>
  <c r="A1948" i="1"/>
  <c r="N807" i="1"/>
  <c r="O806" i="1"/>
  <c r="P806" i="1" s="1"/>
  <c r="Z806" i="1" s="1"/>
  <c r="B806" i="1" s="1"/>
  <c r="D811" i="1"/>
  <c r="L811" i="1" s="1"/>
  <c r="T811" i="1" s="1"/>
  <c r="G810" i="1"/>
  <c r="S809" i="1"/>
  <c r="J813" i="1"/>
  <c r="K813" i="1" s="1"/>
  <c r="W813" i="1" s="1"/>
  <c r="I814" i="1"/>
  <c r="Y812" i="1"/>
  <c r="F813" i="1" l="1"/>
  <c r="B803" i="1"/>
  <c r="U1947" i="1"/>
  <c r="E813" i="1"/>
  <c r="A1949" i="1"/>
  <c r="Q1948" i="1"/>
  <c r="AA1947" i="1"/>
  <c r="AB1948" i="1"/>
  <c r="AC1948" i="1"/>
  <c r="H1948" i="1"/>
  <c r="R1947" i="1"/>
  <c r="S1947" i="1" s="1"/>
  <c r="O807" i="1"/>
  <c r="P807" i="1" s="1"/>
  <c r="Z807" i="1" s="1"/>
  <c r="B807" i="1" s="1"/>
  <c r="N808" i="1"/>
  <c r="G811" i="1"/>
  <c r="D812" i="1"/>
  <c r="I815" i="1"/>
  <c r="J814" i="1"/>
  <c r="K814" i="1" s="1"/>
  <c r="W814" i="1" s="1"/>
  <c r="Y813" i="1"/>
  <c r="F814" i="1" l="1"/>
  <c r="U1948" i="1"/>
  <c r="E814" i="1"/>
  <c r="AC1949" i="1"/>
  <c r="AB1949" i="1"/>
  <c r="H1949" i="1"/>
  <c r="R1948" i="1"/>
  <c r="S1948" i="1" s="1"/>
  <c r="AA1948" i="1"/>
  <c r="A1950" i="1"/>
  <c r="Q1949" i="1"/>
  <c r="N809" i="1"/>
  <c r="O808" i="1"/>
  <c r="P808" i="1" s="1"/>
  <c r="Z808" i="1" s="1"/>
  <c r="B808" i="1" s="1"/>
  <c r="D813" i="1"/>
  <c r="L813" i="1" s="1"/>
  <c r="T813" i="1" s="1"/>
  <c r="L812" i="1"/>
  <c r="T812" i="1" s="1"/>
  <c r="G812" i="1"/>
  <c r="Y814" i="1"/>
  <c r="J815" i="1"/>
  <c r="K815" i="1" s="1"/>
  <c r="W815" i="1" s="1"/>
  <c r="I816" i="1"/>
  <c r="F815" i="1" l="1"/>
  <c r="U1949" i="1"/>
  <c r="E815" i="1"/>
  <c r="H1950" i="1"/>
  <c r="AB1950" i="1"/>
  <c r="R1949" i="1"/>
  <c r="S1949" i="1" s="1"/>
  <c r="AC1950" i="1"/>
  <c r="AA1949" i="1"/>
  <c r="A1951" i="1"/>
  <c r="Q1950" i="1"/>
  <c r="O809" i="1"/>
  <c r="P809" i="1" s="1"/>
  <c r="N810" i="1"/>
  <c r="G813" i="1"/>
  <c r="D814" i="1"/>
  <c r="G814" i="1" s="1"/>
  <c r="Y815" i="1"/>
  <c r="J816" i="1"/>
  <c r="K816" i="1" s="1"/>
  <c r="W816" i="1" s="1"/>
  <c r="I817" i="1"/>
  <c r="F816" i="1" l="1"/>
  <c r="U1950" i="1"/>
  <c r="E816" i="1"/>
  <c r="R1950" i="1"/>
  <c r="S1950" i="1" s="1"/>
  <c r="AA1950" i="1"/>
  <c r="AB1951" i="1"/>
  <c r="H1951" i="1"/>
  <c r="AC1951" i="1"/>
  <c r="A1952" i="1"/>
  <c r="Q1951" i="1"/>
  <c r="N811" i="1"/>
  <c r="O810" i="1"/>
  <c r="P810" i="1" s="1"/>
  <c r="Z810" i="1" s="1"/>
  <c r="B810" i="1" s="1"/>
  <c r="Z809" i="1"/>
  <c r="AA809" i="1" s="1"/>
  <c r="L814" i="1"/>
  <c r="T814" i="1" s="1"/>
  <c r="D815" i="1"/>
  <c r="G815" i="1" s="1"/>
  <c r="I818" i="1"/>
  <c r="J817" i="1"/>
  <c r="K817" i="1" s="1"/>
  <c r="W817" i="1" s="1"/>
  <c r="Y816" i="1"/>
  <c r="S990" i="1"/>
  <c r="F817" i="1" l="1"/>
  <c r="U1951" i="1"/>
  <c r="E817" i="1"/>
  <c r="AC1952" i="1"/>
  <c r="R1951" i="1"/>
  <c r="S1951" i="1" s="1"/>
  <c r="AA1951" i="1"/>
  <c r="AB1952" i="1"/>
  <c r="H1952" i="1"/>
  <c r="Q1952" i="1"/>
  <c r="A1953" i="1"/>
  <c r="B809" i="1"/>
  <c r="N812" i="1"/>
  <c r="O811" i="1"/>
  <c r="P811" i="1" s="1"/>
  <c r="Z811" i="1" s="1"/>
  <c r="B811" i="1" s="1"/>
  <c r="L815" i="1"/>
  <c r="T815" i="1" s="1"/>
  <c r="D816" i="1"/>
  <c r="Y817" i="1"/>
  <c r="J818" i="1"/>
  <c r="K818" i="1" s="1"/>
  <c r="W818" i="1" s="1"/>
  <c r="I819" i="1"/>
  <c r="F818" i="1" l="1"/>
  <c r="U1952" i="1"/>
  <c r="E818" i="1"/>
  <c r="Q1953" i="1"/>
  <c r="A1954" i="1"/>
  <c r="AC1953" i="1"/>
  <c r="AB1953" i="1"/>
  <c r="H1953" i="1"/>
  <c r="R1952" i="1"/>
  <c r="S1952" i="1" s="1"/>
  <c r="AA1952" i="1"/>
  <c r="N813" i="1"/>
  <c r="O812" i="1"/>
  <c r="P812" i="1" s="1"/>
  <c r="Z812" i="1" s="1"/>
  <c r="B812" i="1" s="1"/>
  <c r="D817" i="1"/>
  <c r="L817" i="1" s="1"/>
  <c r="T817" i="1" s="1"/>
  <c r="G816" i="1"/>
  <c r="L816" i="1"/>
  <c r="T816" i="1" s="1"/>
  <c r="I820" i="1"/>
  <c r="J819" i="1"/>
  <c r="K819" i="1" s="1"/>
  <c r="W819" i="1" s="1"/>
  <c r="Y818" i="1"/>
  <c r="F819" i="1" l="1"/>
  <c r="U1953" i="1"/>
  <c r="E819" i="1"/>
  <c r="A1955" i="1"/>
  <c r="Q1954" i="1"/>
  <c r="H1954" i="1"/>
  <c r="AB1954" i="1"/>
  <c r="R1953" i="1"/>
  <c r="S1953" i="1" s="1"/>
  <c r="AA1953" i="1"/>
  <c r="AC1954" i="1"/>
  <c r="N814" i="1"/>
  <c r="O813" i="1"/>
  <c r="P813" i="1" s="1"/>
  <c r="Z813" i="1" s="1"/>
  <c r="B813" i="1" s="1"/>
  <c r="G817" i="1"/>
  <c r="D818" i="1"/>
  <c r="L818" i="1" s="1"/>
  <c r="T818" i="1" s="1"/>
  <c r="I821" i="1"/>
  <c r="J820" i="1"/>
  <c r="K820" i="1" s="1"/>
  <c r="W820" i="1" s="1"/>
  <c r="Y819" i="1"/>
  <c r="F820" i="1" l="1"/>
  <c r="U1954" i="1"/>
  <c r="E820" i="1"/>
  <c r="AA1954" i="1"/>
  <c r="AC1955" i="1"/>
  <c r="R1954" i="1"/>
  <c r="S1954" i="1" s="1"/>
  <c r="AB1955" i="1"/>
  <c r="H1955" i="1"/>
  <c r="A1956" i="1"/>
  <c r="Q1955" i="1"/>
  <c r="G818" i="1"/>
  <c r="N815" i="1"/>
  <c r="O814" i="1"/>
  <c r="P814" i="1" s="1"/>
  <c r="Z814" i="1" s="1"/>
  <c r="B814" i="1" s="1"/>
  <c r="D819" i="1"/>
  <c r="L819" i="1" s="1"/>
  <c r="T819" i="1" s="1"/>
  <c r="J821" i="1"/>
  <c r="K821" i="1" s="1"/>
  <c r="W821" i="1" s="1"/>
  <c r="I822" i="1"/>
  <c r="Y820" i="1"/>
  <c r="F821" i="1" l="1"/>
  <c r="U1955" i="1"/>
  <c r="E821" i="1"/>
  <c r="AC1956" i="1"/>
  <c r="AB1956" i="1"/>
  <c r="H1956" i="1"/>
  <c r="R1955" i="1"/>
  <c r="S1955" i="1" s="1"/>
  <c r="AA1955" i="1"/>
  <c r="A1957" i="1"/>
  <c r="Q1956" i="1"/>
  <c r="N816" i="1"/>
  <c r="O815" i="1"/>
  <c r="P815" i="1" s="1"/>
  <c r="Z815" i="1" s="1"/>
  <c r="B815" i="1" s="1"/>
  <c r="G819" i="1"/>
  <c r="D820" i="1"/>
  <c r="G820" i="1" s="1"/>
  <c r="I823" i="1"/>
  <c r="J822" i="1"/>
  <c r="K822" i="1" s="1"/>
  <c r="W822" i="1" s="1"/>
  <c r="Y821" i="1"/>
  <c r="F822" i="1" l="1"/>
  <c r="U1956" i="1"/>
  <c r="E822" i="1"/>
  <c r="AA1956" i="1"/>
  <c r="AC1957" i="1"/>
  <c r="AB1957" i="1"/>
  <c r="H1957" i="1"/>
  <c r="R1956" i="1"/>
  <c r="S1956" i="1" s="1"/>
  <c r="A1958" i="1"/>
  <c r="Q1957" i="1"/>
  <c r="N817" i="1"/>
  <c r="O816" i="1"/>
  <c r="P816" i="1" s="1"/>
  <c r="Z816" i="1" s="1"/>
  <c r="B816" i="1" s="1"/>
  <c r="L820" i="1"/>
  <c r="T820" i="1" s="1"/>
  <c r="D821" i="1"/>
  <c r="J823" i="1"/>
  <c r="K823" i="1" s="1"/>
  <c r="W823" i="1" s="1"/>
  <c r="I824" i="1"/>
  <c r="Y822" i="1"/>
  <c r="F823" i="1" l="1"/>
  <c r="U1957" i="1"/>
  <c r="E823" i="1"/>
  <c r="AC1958" i="1"/>
  <c r="AB1958" i="1"/>
  <c r="H1958" i="1"/>
  <c r="R1957" i="1"/>
  <c r="S1957" i="1" s="1"/>
  <c r="AA1957" i="1"/>
  <c r="Q1958" i="1"/>
  <c r="A1959" i="1"/>
  <c r="N818" i="1"/>
  <c r="O817" i="1"/>
  <c r="P817" i="1" s="1"/>
  <c r="Z817" i="1" s="1"/>
  <c r="B817" i="1" s="1"/>
  <c r="L821" i="1"/>
  <c r="T821" i="1" s="1"/>
  <c r="D822" i="1"/>
  <c r="L822" i="1" s="1"/>
  <c r="T822" i="1" s="1"/>
  <c r="G821" i="1"/>
  <c r="I825" i="1"/>
  <c r="J824" i="1"/>
  <c r="K824" i="1" s="1"/>
  <c r="W824" i="1" s="1"/>
  <c r="Y823" i="1"/>
  <c r="F824" i="1" l="1"/>
  <c r="U1958" i="1"/>
  <c r="E824" i="1"/>
  <c r="A1960" i="1"/>
  <c r="Q1959" i="1"/>
  <c r="AA1958" i="1"/>
  <c r="AB1959" i="1"/>
  <c r="H1959" i="1"/>
  <c r="R1958" i="1"/>
  <c r="S1958" i="1" s="1"/>
  <c r="AC1959" i="1"/>
  <c r="N819" i="1"/>
  <c r="O818" i="1"/>
  <c r="P818" i="1" s="1"/>
  <c r="Z818" i="1" s="1"/>
  <c r="B818" i="1" s="1"/>
  <c r="D823" i="1"/>
  <c r="G823" i="1" s="1"/>
  <c r="G822" i="1"/>
  <c r="Y824" i="1"/>
  <c r="I826" i="1"/>
  <c r="J825" i="1"/>
  <c r="K825" i="1" s="1"/>
  <c r="W825" i="1" s="1"/>
  <c r="F825" i="1" l="1"/>
  <c r="U1959" i="1"/>
  <c r="E825" i="1"/>
  <c r="H1960" i="1"/>
  <c r="AC1960" i="1"/>
  <c r="AB1960" i="1"/>
  <c r="R1959" i="1"/>
  <c r="Q1960" i="1"/>
  <c r="A1961" i="1"/>
  <c r="N820" i="1"/>
  <c r="O819" i="1"/>
  <c r="P819" i="1" s="1"/>
  <c r="Z819" i="1" s="1"/>
  <c r="B819" i="1" s="1"/>
  <c r="L823" i="1"/>
  <c r="T823" i="1" s="1"/>
  <c r="D824" i="1"/>
  <c r="L824" i="1" s="1"/>
  <c r="T824" i="1" s="1"/>
  <c r="Y825" i="1"/>
  <c r="I827" i="1"/>
  <c r="J826" i="1"/>
  <c r="K826" i="1" s="1"/>
  <c r="W826" i="1" s="1"/>
  <c r="F826" i="1" l="1"/>
  <c r="U1960" i="1"/>
  <c r="E826" i="1"/>
  <c r="Q1961" i="1"/>
  <c r="A1962" i="1"/>
  <c r="AB1961" i="1"/>
  <c r="H1961" i="1"/>
  <c r="R1960" i="1"/>
  <c r="S1960" i="1" s="1"/>
  <c r="AA1960" i="1"/>
  <c r="AC1961" i="1"/>
  <c r="N821" i="1"/>
  <c r="O820" i="1"/>
  <c r="P820" i="1" s="1"/>
  <c r="Z820" i="1" s="1"/>
  <c r="B820" i="1" s="1"/>
  <c r="D825" i="1"/>
  <c r="L825" i="1" s="1"/>
  <c r="T825" i="1" s="1"/>
  <c r="G824" i="1"/>
  <c r="Y826" i="1"/>
  <c r="J827" i="1"/>
  <c r="K827" i="1" s="1"/>
  <c r="W827" i="1" s="1"/>
  <c r="I828" i="1"/>
  <c r="F827" i="1" l="1"/>
  <c r="E827" i="1"/>
  <c r="Q1962" i="1"/>
  <c r="A1963" i="1"/>
  <c r="AB1962" i="1"/>
  <c r="H1962" i="1"/>
  <c r="R1961" i="1"/>
  <c r="AC1962" i="1"/>
  <c r="N822" i="1"/>
  <c r="O821" i="1"/>
  <c r="P821" i="1" s="1"/>
  <c r="Z821" i="1" s="1"/>
  <c r="B821" i="1" s="1"/>
  <c r="D826" i="1"/>
  <c r="L826" i="1" s="1"/>
  <c r="T826" i="1" s="1"/>
  <c r="G825" i="1"/>
  <c r="J828" i="1"/>
  <c r="K828" i="1" s="1"/>
  <c r="W828" i="1" s="1"/>
  <c r="I829" i="1"/>
  <c r="Y827" i="1"/>
  <c r="F828" i="1" l="1"/>
  <c r="U1962" i="1"/>
  <c r="E828" i="1"/>
  <c r="A1964" i="1"/>
  <c r="Q1963" i="1"/>
  <c r="AB1963" i="1"/>
  <c r="AA1962" i="1"/>
  <c r="R1962" i="1"/>
  <c r="S1962" i="1" s="1"/>
  <c r="AC1963" i="1"/>
  <c r="H1963" i="1"/>
  <c r="N823" i="1"/>
  <c r="O822" i="1"/>
  <c r="P822" i="1" s="1"/>
  <c r="Z822" i="1" s="1"/>
  <c r="B822" i="1" s="1"/>
  <c r="D827" i="1"/>
  <c r="L827" i="1" s="1"/>
  <c r="T827" i="1" s="1"/>
  <c r="G826" i="1"/>
  <c r="I830" i="1"/>
  <c r="J829" i="1"/>
  <c r="K829" i="1" s="1"/>
  <c r="W829" i="1" s="1"/>
  <c r="Y828" i="1"/>
  <c r="F829" i="1" l="1"/>
  <c r="U1963" i="1"/>
  <c r="E829" i="1"/>
  <c r="AB1964" i="1"/>
  <c r="H1964" i="1"/>
  <c r="AC1964" i="1"/>
  <c r="AA1963" i="1"/>
  <c r="R1963" i="1"/>
  <c r="S1963" i="1" s="1"/>
  <c r="A1965" i="1"/>
  <c r="Q1964" i="1"/>
  <c r="N824" i="1"/>
  <c r="O823" i="1"/>
  <c r="P823" i="1" s="1"/>
  <c r="Z823" i="1" s="1"/>
  <c r="B823" i="1" s="1"/>
  <c r="D828" i="1"/>
  <c r="L828" i="1" s="1"/>
  <c r="T828" i="1" s="1"/>
  <c r="Y829" i="1"/>
  <c r="G827" i="1"/>
  <c r="J830" i="1"/>
  <c r="K830" i="1" s="1"/>
  <c r="W830" i="1" s="1"/>
  <c r="I831" i="1"/>
  <c r="F830" i="1" l="1"/>
  <c r="U1964" i="1"/>
  <c r="E830" i="1"/>
  <c r="AC1965" i="1"/>
  <c r="AB1965" i="1"/>
  <c r="H1965" i="1"/>
  <c r="AA1964" i="1"/>
  <c r="R1964" i="1"/>
  <c r="S1964" i="1" s="1"/>
  <c r="A1966" i="1"/>
  <c r="Q1965" i="1"/>
  <c r="N825" i="1"/>
  <c r="O824" i="1"/>
  <c r="P824" i="1" s="1"/>
  <c r="Z824" i="1" s="1"/>
  <c r="B824" i="1" s="1"/>
  <c r="D829" i="1"/>
  <c r="G829" i="1" s="1"/>
  <c r="G828" i="1"/>
  <c r="J831" i="1"/>
  <c r="K831" i="1" s="1"/>
  <c r="W831" i="1" s="1"/>
  <c r="I832" i="1"/>
  <c r="Y830" i="1"/>
  <c r="F831" i="1" l="1"/>
  <c r="U1965" i="1"/>
  <c r="E831" i="1"/>
  <c r="AC1966" i="1"/>
  <c r="AB1966" i="1"/>
  <c r="H1966" i="1"/>
  <c r="R1965" i="1"/>
  <c r="S1965" i="1" s="1"/>
  <c r="AA1965" i="1"/>
  <c r="Q1966" i="1"/>
  <c r="A1967" i="1"/>
  <c r="N826" i="1"/>
  <c r="O825" i="1"/>
  <c r="P825" i="1" s="1"/>
  <c r="Z825" i="1" s="1"/>
  <c r="B825" i="1" s="1"/>
  <c r="AA828" i="1"/>
  <c r="L829" i="1"/>
  <c r="T829" i="1" s="1"/>
  <c r="D830" i="1"/>
  <c r="G830" i="1" s="1"/>
  <c r="J832" i="1"/>
  <c r="K832" i="1" s="1"/>
  <c r="W832" i="1" s="1"/>
  <c r="I833" i="1"/>
  <c r="Y831" i="1"/>
  <c r="F832" i="1" l="1"/>
  <c r="U1966" i="1"/>
  <c r="E832" i="1"/>
  <c r="Q1967" i="1"/>
  <c r="A1968" i="1"/>
  <c r="AA1966" i="1"/>
  <c r="AC1967" i="1"/>
  <c r="AB1967" i="1"/>
  <c r="H1967" i="1"/>
  <c r="R1966" i="1"/>
  <c r="S1966" i="1" s="1"/>
  <c r="N827" i="1"/>
  <c r="O826" i="1"/>
  <c r="P826" i="1" s="1"/>
  <c r="Z826" i="1" s="1"/>
  <c r="B826" i="1" s="1"/>
  <c r="L830" i="1"/>
  <c r="T830" i="1" s="1"/>
  <c r="D831" i="1"/>
  <c r="L831" i="1" s="1"/>
  <c r="T831" i="1" s="1"/>
  <c r="Y832" i="1"/>
  <c r="J833" i="1"/>
  <c r="K833" i="1" s="1"/>
  <c r="W833" i="1" s="1"/>
  <c r="I834" i="1"/>
  <c r="F833" i="1" l="1"/>
  <c r="U1967" i="1"/>
  <c r="E833" i="1"/>
  <c r="Q1968" i="1"/>
  <c r="A1969" i="1"/>
  <c r="R1967" i="1"/>
  <c r="S1967" i="1" s="1"/>
  <c r="AC1968" i="1"/>
  <c r="AB1968" i="1"/>
  <c r="H1968" i="1"/>
  <c r="AA1967" i="1"/>
  <c r="N828" i="1"/>
  <c r="O827" i="1"/>
  <c r="P827" i="1" s="1"/>
  <c r="Z827" i="1" s="1"/>
  <c r="B827" i="1" s="1"/>
  <c r="D832" i="1"/>
  <c r="L832" i="1" s="1"/>
  <c r="T832" i="1" s="1"/>
  <c r="G831" i="1"/>
  <c r="Y833" i="1"/>
  <c r="I835" i="1"/>
  <c r="J834" i="1"/>
  <c r="K834" i="1" s="1"/>
  <c r="W834" i="1" s="1"/>
  <c r="F834" i="1" l="1"/>
  <c r="U1968" i="1"/>
  <c r="E834" i="1"/>
  <c r="Q1969" i="1"/>
  <c r="A1970" i="1"/>
  <c r="R1968" i="1"/>
  <c r="S1968" i="1" s="1"/>
  <c r="AC1969" i="1"/>
  <c r="AB1969" i="1"/>
  <c r="H1969" i="1"/>
  <c r="AA1968" i="1"/>
  <c r="O828" i="1"/>
  <c r="P828" i="1" s="1"/>
  <c r="N829" i="1"/>
  <c r="AA831" i="1"/>
  <c r="D833" i="1"/>
  <c r="G833" i="1" s="1"/>
  <c r="G832" i="1"/>
  <c r="Y834" i="1"/>
  <c r="J835" i="1"/>
  <c r="K835" i="1" s="1"/>
  <c r="F835" i="1" s="1"/>
  <c r="I836" i="1"/>
  <c r="U1969" i="1" l="1"/>
  <c r="W835" i="1"/>
  <c r="Y835" i="1" s="1"/>
  <c r="E835" i="1"/>
  <c r="A1971" i="1"/>
  <c r="Q1970" i="1"/>
  <c r="AB1970" i="1"/>
  <c r="H1970" i="1"/>
  <c r="AA1969" i="1"/>
  <c r="AC1970" i="1"/>
  <c r="R1969" i="1"/>
  <c r="S1969" i="1" s="1"/>
  <c r="Z828" i="1"/>
  <c r="B828" i="1" s="1"/>
  <c r="N830" i="1"/>
  <c r="O829" i="1"/>
  <c r="P829" i="1" s="1"/>
  <c r="L833" i="1"/>
  <c r="T833" i="1" s="1"/>
  <c r="D834" i="1"/>
  <c r="G834" i="1" s="1"/>
  <c r="I837" i="1"/>
  <c r="J836" i="1"/>
  <c r="K836" i="1" s="1"/>
  <c r="W836" i="1" l="1"/>
  <c r="Y836" i="1" s="1"/>
  <c r="F836" i="1"/>
  <c r="U1970" i="1"/>
  <c r="E836" i="1"/>
  <c r="AB1971" i="1"/>
  <c r="H1971" i="1"/>
  <c r="AA1970" i="1"/>
  <c r="AC1971" i="1"/>
  <c r="R1970" i="1"/>
  <c r="S1970" i="1" s="1"/>
  <c r="Q1971" i="1"/>
  <c r="A1972" i="1"/>
  <c r="Z829" i="1"/>
  <c r="B829" i="1" s="1"/>
  <c r="N831" i="1"/>
  <c r="O830" i="1"/>
  <c r="P830" i="1" s="1"/>
  <c r="Z830" i="1" s="1"/>
  <c r="B830" i="1" s="1"/>
  <c r="L834" i="1"/>
  <c r="T834" i="1" s="1"/>
  <c r="D835" i="1"/>
  <c r="L835" i="1" s="1"/>
  <c r="T835" i="1" s="1"/>
  <c r="I838" i="1"/>
  <c r="J837" i="1"/>
  <c r="K837" i="1" s="1"/>
  <c r="W837" i="1" s="1"/>
  <c r="F837" i="1" l="1"/>
  <c r="U1971" i="1"/>
  <c r="E837" i="1"/>
  <c r="A1973" i="1"/>
  <c r="Q1972" i="1"/>
  <c r="AC1972" i="1"/>
  <c r="AB1972" i="1"/>
  <c r="H1972" i="1"/>
  <c r="AA1971" i="1"/>
  <c r="R1971" i="1"/>
  <c r="S1971" i="1" s="1"/>
  <c r="O831" i="1"/>
  <c r="P831" i="1" s="1"/>
  <c r="N832" i="1"/>
  <c r="D836" i="1"/>
  <c r="G835" i="1"/>
  <c r="Y837" i="1"/>
  <c r="I839" i="1"/>
  <c r="J838" i="1"/>
  <c r="K838" i="1" s="1"/>
  <c r="F838" i="1" l="1"/>
  <c r="U1972" i="1"/>
  <c r="W838" i="1"/>
  <c r="Y838" i="1" s="1"/>
  <c r="E838" i="1"/>
  <c r="AA1972" i="1"/>
  <c r="AC1973" i="1"/>
  <c r="AB1973" i="1"/>
  <c r="R1972" i="1"/>
  <c r="S1972" i="1" s="1"/>
  <c r="H1973" i="1"/>
  <c r="Q1973" i="1"/>
  <c r="A1974" i="1"/>
  <c r="O832" i="1"/>
  <c r="P832" i="1" s="1"/>
  <c r="N833" i="1"/>
  <c r="Z831" i="1"/>
  <c r="B831" i="1" s="1"/>
  <c r="L836" i="1"/>
  <c r="T836" i="1" s="1"/>
  <c r="AA836" i="1"/>
  <c r="D837" i="1"/>
  <c r="L837" i="1" s="1"/>
  <c r="T837" i="1" s="1"/>
  <c r="G836" i="1"/>
  <c r="J839" i="1"/>
  <c r="K839" i="1" s="1"/>
  <c r="I840" i="1"/>
  <c r="F839" i="1" l="1"/>
  <c r="W839" i="1"/>
  <c r="Y839" i="1" s="1"/>
  <c r="U1973" i="1"/>
  <c r="E839" i="1"/>
  <c r="A1975" i="1"/>
  <c r="Q1974" i="1"/>
  <c r="AB1974" i="1"/>
  <c r="AC1974" i="1"/>
  <c r="H1974" i="1"/>
  <c r="R1973" i="1"/>
  <c r="S1973" i="1" s="1"/>
  <c r="AA1973" i="1"/>
  <c r="N834" i="1"/>
  <c r="O833" i="1"/>
  <c r="P833" i="1" s="1"/>
  <c r="S833" i="1" s="1"/>
  <c r="Z832" i="1"/>
  <c r="AA832" i="1" s="1"/>
  <c r="D838" i="1"/>
  <c r="L838" i="1" s="1"/>
  <c r="T838" i="1" s="1"/>
  <c r="G837" i="1"/>
  <c r="I841" i="1"/>
  <c r="J840" i="1"/>
  <c r="K840" i="1" s="1"/>
  <c r="S1013" i="1"/>
  <c r="F840" i="1" l="1"/>
  <c r="W840" i="1"/>
  <c r="Y840" i="1" s="1"/>
  <c r="U1974" i="1"/>
  <c r="E840" i="1"/>
  <c r="AA1974" i="1"/>
  <c r="AB1975" i="1"/>
  <c r="R1974" i="1"/>
  <c r="S1974" i="1" s="1"/>
  <c r="AC1975" i="1"/>
  <c r="H1975" i="1"/>
  <c r="A1976" i="1"/>
  <c r="Q1975" i="1"/>
  <c r="B832" i="1"/>
  <c r="Z833" i="1"/>
  <c r="AA833" i="1" s="1"/>
  <c r="O834" i="1"/>
  <c r="P834" i="1" s="1"/>
  <c r="N835" i="1"/>
  <c r="G838" i="1"/>
  <c r="D839" i="1"/>
  <c r="L839" i="1" s="1"/>
  <c r="T839" i="1" s="1"/>
  <c r="J841" i="1"/>
  <c r="K841" i="1" s="1"/>
  <c r="W841" i="1" s="1"/>
  <c r="I842" i="1"/>
  <c r="S1014" i="1"/>
  <c r="F841" i="1" l="1"/>
  <c r="U1975" i="1"/>
  <c r="E841" i="1"/>
  <c r="AC1976" i="1"/>
  <c r="AB1976" i="1"/>
  <c r="H1976" i="1"/>
  <c r="R1975" i="1"/>
  <c r="S1975" i="1" s="1"/>
  <c r="AA1975" i="1"/>
  <c r="Q1976" i="1"/>
  <c r="A1977" i="1"/>
  <c r="Z834" i="1"/>
  <c r="S834" i="1"/>
  <c r="B833" i="1"/>
  <c r="N836" i="1"/>
  <c r="O835" i="1"/>
  <c r="D840" i="1"/>
  <c r="L840" i="1" s="1"/>
  <c r="T840" i="1" s="1"/>
  <c r="S838" i="1"/>
  <c r="G839" i="1"/>
  <c r="J842" i="1"/>
  <c r="K842" i="1" s="1"/>
  <c r="W842" i="1" s="1"/>
  <c r="I843" i="1"/>
  <c r="Y841" i="1"/>
  <c r="AA1014" i="1"/>
  <c r="F842" i="1" l="1"/>
  <c r="B834" i="1"/>
  <c r="U834" i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U1976" i="1"/>
  <c r="AA834" i="1"/>
  <c r="E842" i="1"/>
  <c r="A1978" i="1"/>
  <c r="Q1977" i="1"/>
  <c r="AC1977" i="1"/>
  <c r="AB1977" i="1"/>
  <c r="H1977" i="1"/>
  <c r="R1976" i="1"/>
  <c r="S1976" i="1" s="1"/>
  <c r="AA1976" i="1"/>
  <c r="N837" i="1"/>
  <c r="O836" i="1"/>
  <c r="G840" i="1"/>
  <c r="D841" i="1"/>
  <c r="G841" i="1" s="1"/>
  <c r="AA838" i="1"/>
  <c r="J843" i="1"/>
  <c r="K843" i="1" s="1"/>
  <c r="W843" i="1" s="1"/>
  <c r="I844" i="1"/>
  <c r="Y842" i="1"/>
  <c r="F843" i="1" l="1"/>
  <c r="P836" i="1"/>
  <c r="Z836" i="1" s="1"/>
  <c r="B836" i="1" s="1"/>
  <c r="P835" i="1"/>
  <c r="Z835" i="1" s="1"/>
  <c r="AA835" i="1" s="1"/>
  <c r="U1977" i="1"/>
  <c r="E843" i="1"/>
  <c r="H1978" i="1"/>
  <c r="R1977" i="1"/>
  <c r="S1977" i="1" s="1"/>
  <c r="AB1978" i="1"/>
  <c r="AA1977" i="1"/>
  <c r="AC1978" i="1"/>
  <c r="A1979" i="1"/>
  <c r="Q1978" i="1"/>
  <c r="N838" i="1"/>
  <c r="O837" i="1"/>
  <c r="P837" i="1" s="1"/>
  <c r="Z837" i="1" s="1"/>
  <c r="B837" i="1" s="1"/>
  <c r="L841" i="1"/>
  <c r="T841" i="1" s="1"/>
  <c r="D842" i="1"/>
  <c r="L842" i="1" s="1"/>
  <c r="T842" i="1" s="1"/>
  <c r="Y843" i="1"/>
  <c r="I845" i="1"/>
  <c r="J844" i="1"/>
  <c r="K844" i="1" s="1"/>
  <c r="W844" i="1" s="1"/>
  <c r="F844" i="1" l="1"/>
  <c r="B835" i="1"/>
  <c r="U1978" i="1"/>
  <c r="E844" i="1"/>
  <c r="R1978" i="1"/>
  <c r="S1978" i="1" s="1"/>
  <c r="AA1978" i="1"/>
  <c r="AB1979" i="1"/>
  <c r="AC1979" i="1"/>
  <c r="H1979" i="1"/>
  <c r="A1980" i="1"/>
  <c r="Q1979" i="1"/>
  <c r="O838" i="1"/>
  <c r="P838" i="1" s="1"/>
  <c r="Z838" i="1" s="1"/>
  <c r="B838" i="1" s="1"/>
  <c r="N839" i="1"/>
  <c r="D843" i="1"/>
  <c r="L843" i="1" s="1"/>
  <c r="T843" i="1" s="1"/>
  <c r="G842" i="1"/>
  <c r="Y844" i="1"/>
  <c r="J845" i="1"/>
  <c r="K845" i="1" s="1"/>
  <c r="W845" i="1" s="1"/>
  <c r="I846" i="1"/>
  <c r="F845" i="1" l="1"/>
  <c r="U1979" i="1"/>
  <c r="E845" i="1"/>
  <c r="AB1980" i="1"/>
  <c r="AC1980" i="1"/>
  <c r="R1979" i="1"/>
  <c r="S1979" i="1" s="1"/>
  <c r="H1980" i="1"/>
  <c r="AA1979" i="1"/>
  <c r="Q1980" i="1"/>
  <c r="A1981" i="1"/>
  <c r="N840" i="1"/>
  <c r="O839" i="1"/>
  <c r="P839" i="1" s="1"/>
  <c r="Z839" i="1" s="1"/>
  <c r="B839" i="1" s="1"/>
  <c r="G843" i="1"/>
  <c r="D844" i="1"/>
  <c r="L844" i="1" s="1"/>
  <c r="T844" i="1" s="1"/>
  <c r="Y845" i="1"/>
  <c r="J846" i="1"/>
  <c r="K846" i="1" s="1"/>
  <c r="I847" i="1"/>
  <c r="S1019" i="1"/>
  <c r="F846" i="1" l="1"/>
  <c r="U1980" i="1"/>
  <c r="W846" i="1"/>
  <c r="Y846" i="1" s="1"/>
  <c r="E846" i="1"/>
  <c r="Q1981" i="1"/>
  <c r="A1982" i="1"/>
  <c r="AC1981" i="1"/>
  <c r="AA1980" i="1"/>
  <c r="AB1981" i="1"/>
  <c r="H1981" i="1"/>
  <c r="R1980" i="1"/>
  <c r="S1980" i="1" s="1"/>
  <c r="N841" i="1"/>
  <c r="O840" i="1"/>
  <c r="P840" i="1" s="1"/>
  <c r="Z840" i="1" s="1"/>
  <c r="B840" i="1" s="1"/>
  <c r="D845" i="1"/>
  <c r="G845" i="1" s="1"/>
  <c r="G844" i="1"/>
  <c r="J847" i="1"/>
  <c r="K847" i="1" s="1"/>
  <c r="I848" i="1"/>
  <c r="F847" i="1" l="1"/>
  <c r="W847" i="1"/>
  <c r="Y847" i="1" s="1"/>
  <c r="U1981" i="1"/>
  <c r="E847" i="1"/>
  <c r="A1983" i="1"/>
  <c r="Q1982" i="1"/>
  <c r="AB1982" i="1"/>
  <c r="H1982" i="1"/>
  <c r="R1981" i="1"/>
  <c r="S1981" i="1" s="1"/>
  <c r="AA1981" i="1"/>
  <c r="AC1982" i="1"/>
  <c r="N842" i="1"/>
  <c r="O841" i="1"/>
  <c r="P841" i="1" s="1"/>
  <c r="Z841" i="1" s="1"/>
  <c r="B841" i="1" s="1"/>
  <c r="L845" i="1"/>
  <c r="T845" i="1" s="1"/>
  <c r="D846" i="1"/>
  <c r="L846" i="1" s="1"/>
  <c r="T846" i="1" s="1"/>
  <c r="I849" i="1"/>
  <c r="J848" i="1"/>
  <c r="K848" i="1" s="1"/>
  <c r="W848" i="1" s="1"/>
  <c r="F848" i="1" l="1"/>
  <c r="U1982" i="1"/>
  <c r="E848" i="1"/>
  <c r="AA1982" i="1"/>
  <c r="AC1983" i="1"/>
  <c r="AB1983" i="1"/>
  <c r="R1982" i="1"/>
  <c r="S1982" i="1" s="1"/>
  <c r="H1983" i="1"/>
  <c r="A1984" i="1"/>
  <c r="Q1983" i="1"/>
  <c r="G846" i="1"/>
  <c r="N843" i="1"/>
  <c r="O842" i="1"/>
  <c r="P842" i="1" s="1"/>
  <c r="Z842" i="1" s="1"/>
  <c r="B842" i="1" s="1"/>
  <c r="D847" i="1"/>
  <c r="L847" i="1" s="1"/>
  <c r="T847" i="1" s="1"/>
  <c r="J849" i="1"/>
  <c r="K849" i="1" s="1"/>
  <c r="W849" i="1" s="1"/>
  <c r="I850" i="1"/>
  <c r="Y848" i="1"/>
  <c r="F849" i="1" l="1"/>
  <c r="U1983" i="1"/>
  <c r="E849" i="1"/>
  <c r="AA1983" i="1"/>
  <c r="AB1984" i="1"/>
  <c r="H1984" i="1"/>
  <c r="AC1984" i="1"/>
  <c r="R1983" i="1"/>
  <c r="S1983" i="1" s="1"/>
  <c r="A1985" i="1"/>
  <c r="Q1984" i="1"/>
  <c r="N844" i="1"/>
  <c r="O843" i="1"/>
  <c r="P843" i="1" s="1"/>
  <c r="Z843" i="1" s="1"/>
  <c r="B843" i="1" s="1"/>
  <c r="G847" i="1"/>
  <c r="D848" i="1"/>
  <c r="L848" i="1" s="1"/>
  <c r="T848" i="1" s="1"/>
  <c r="I851" i="1"/>
  <c r="J850" i="1"/>
  <c r="K850" i="1" s="1"/>
  <c r="W850" i="1" s="1"/>
  <c r="Y849" i="1"/>
  <c r="F850" i="1" l="1"/>
  <c r="U1984" i="1"/>
  <c r="E850" i="1"/>
  <c r="R1984" i="1"/>
  <c r="S1984" i="1" s="1"/>
  <c r="AA1984" i="1"/>
  <c r="AC1985" i="1"/>
  <c r="AB1985" i="1"/>
  <c r="H1985" i="1"/>
  <c r="Q1985" i="1"/>
  <c r="A1986" i="1"/>
  <c r="N845" i="1"/>
  <c r="O844" i="1"/>
  <c r="P844" i="1" s="1"/>
  <c r="Z844" i="1" s="1"/>
  <c r="B844" i="1" s="1"/>
  <c r="D849" i="1"/>
  <c r="G848" i="1"/>
  <c r="J851" i="1"/>
  <c r="K851" i="1" s="1"/>
  <c r="W851" i="1" s="1"/>
  <c r="I852" i="1"/>
  <c r="Y850" i="1"/>
  <c r="F851" i="1" l="1"/>
  <c r="U1985" i="1"/>
  <c r="E851" i="1"/>
  <c r="Q1986" i="1"/>
  <c r="A1987" i="1"/>
  <c r="AB1986" i="1"/>
  <c r="H1986" i="1"/>
  <c r="R1985" i="1"/>
  <c r="S1985" i="1" s="1"/>
  <c r="AA1985" i="1"/>
  <c r="AC1986" i="1"/>
  <c r="N846" i="1"/>
  <c r="O845" i="1"/>
  <c r="P845" i="1" s="1"/>
  <c r="Z845" i="1" s="1"/>
  <c r="B845" i="1" s="1"/>
  <c r="D850" i="1"/>
  <c r="L850" i="1" s="1"/>
  <c r="T850" i="1" s="1"/>
  <c r="L849" i="1"/>
  <c r="T849" i="1" s="1"/>
  <c r="G849" i="1"/>
  <c r="I853" i="1"/>
  <c r="J852" i="1"/>
  <c r="K852" i="1" s="1"/>
  <c r="W852" i="1" s="1"/>
  <c r="Y851" i="1"/>
  <c r="F852" i="1" l="1"/>
  <c r="U1986" i="1"/>
  <c r="E852" i="1"/>
  <c r="A1988" i="1"/>
  <c r="Q1987" i="1"/>
  <c r="R1986" i="1"/>
  <c r="S1986" i="1" s="1"/>
  <c r="AA1986" i="1"/>
  <c r="AB1987" i="1"/>
  <c r="AC1987" i="1"/>
  <c r="H1987" i="1"/>
  <c r="N847" i="1"/>
  <c r="O846" i="1"/>
  <c r="P846" i="1" s="1"/>
  <c r="Z846" i="1" s="1"/>
  <c r="B846" i="1" s="1"/>
  <c r="G850" i="1"/>
  <c r="D851" i="1"/>
  <c r="G851" i="1" s="1"/>
  <c r="J853" i="1"/>
  <c r="K853" i="1" s="1"/>
  <c r="W853" i="1" s="1"/>
  <c r="I854" i="1"/>
  <c r="Y852" i="1"/>
  <c r="F853" i="1" l="1"/>
  <c r="U1987" i="1"/>
  <c r="E853" i="1"/>
  <c r="AC1988" i="1"/>
  <c r="AB1988" i="1"/>
  <c r="H1988" i="1"/>
  <c r="AA1987" i="1"/>
  <c r="R1987" i="1"/>
  <c r="S1987" i="1" s="1"/>
  <c r="A1989" i="1"/>
  <c r="Q1988" i="1"/>
  <c r="N848" i="1"/>
  <c r="O847" i="1"/>
  <c r="P847" i="1" s="1"/>
  <c r="Z847" i="1" s="1"/>
  <c r="B847" i="1" s="1"/>
  <c r="L851" i="1"/>
  <c r="T851" i="1" s="1"/>
  <c r="D852" i="1"/>
  <c r="G852" i="1" s="1"/>
  <c r="Y853" i="1"/>
  <c r="J854" i="1"/>
  <c r="K854" i="1" s="1"/>
  <c r="W854" i="1" s="1"/>
  <c r="I855" i="1"/>
  <c r="F854" i="1" l="1"/>
  <c r="U1988" i="1"/>
  <c r="E854" i="1"/>
  <c r="AA1988" i="1"/>
  <c r="AC1989" i="1"/>
  <c r="AB1989" i="1"/>
  <c r="R1988" i="1"/>
  <c r="S1988" i="1" s="1"/>
  <c r="H1989" i="1"/>
  <c r="Q1989" i="1"/>
  <c r="A1990" i="1"/>
  <c r="N849" i="1"/>
  <c r="O848" i="1"/>
  <c r="P848" i="1" s="1"/>
  <c r="Z848" i="1" s="1"/>
  <c r="B848" i="1" s="1"/>
  <c r="L852" i="1"/>
  <c r="T852" i="1" s="1"/>
  <c r="D853" i="1"/>
  <c r="J855" i="1"/>
  <c r="K855" i="1" s="1"/>
  <c r="W855" i="1" s="1"/>
  <c r="I856" i="1"/>
  <c r="Y854" i="1"/>
  <c r="F855" i="1" l="1"/>
  <c r="U1989" i="1"/>
  <c r="E855" i="1"/>
  <c r="Q1990" i="1"/>
  <c r="A1991" i="1"/>
  <c r="AB1990" i="1"/>
  <c r="H1990" i="1"/>
  <c r="R1989" i="1"/>
  <c r="S1989" i="1" s="1"/>
  <c r="AA1989" i="1"/>
  <c r="AC1990" i="1"/>
  <c r="N850" i="1"/>
  <c r="O849" i="1"/>
  <c r="P849" i="1" s="1"/>
  <c r="Z849" i="1" s="1"/>
  <c r="B849" i="1" s="1"/>
  <c r="L853" i="1"/>
  <c r="T853" i="1" s="1"/>
  <c r="D854" i="1"/>
  <c r="G854" i="1" s="1"/>
  <c r="G853" i="1"/>
  <c r="I857" i="1"/>
  <c r="J856" i="1"/>
  <c r="K856" i="1" s="1"/>
  <c r="Y855" i="1"/>
  <c r="F856" i="1" l="1"/>
  <c r="W856" i="1"/>
  <c r="Y856" i="1" s="1"/>
  <c r="E856" i="1"/>
  <c r="Q1991" i="1"/>
  <c r="A1992" i="1"/>
  <c r="W1991" i="1"/>
  <c r="Y1991" i="1" s="1"/>
  <c r="H1991" i="1"/>
  <c r="AC1991" i="1"/>
  <c r="R1990" i="1"/>
  <c r="AB1991" i="1"/>
  <c r="N851" i="1"/>
  <c r="O850" i="1"/>
  <c r="P850" i="1" s="1"/>
  <c r="Z850" i="1" s="1"/>
  <c r="B850" i="1" s="1"/>
  <c r="L854" i="1"/>
  <c r="T854" i="1" s="1"/>
  <c r="D855" i="1"/>
  <c r="L855" i="1" s="1"/>
  <c r="T855" i="1" s="1"/>
  <c r="J857" i="1"/>
  <c r="K857" i="1" s="1"/>
  <c r="I858" i="1"/>
  <c r="F857" i="1" l="1"/>
  <c r="W857" i="1"/>
  <c r="Y857" i="1" s="1"/>
  <c r="U1991" i="1"/>
  <c r="E857" i="1"/>
  <c r="Q1992" i="1"/>
  <c r="A1993" i="1"/>
  <c r="AC1992" i="1"/>
  <c r="AA1991" i="1"/>
  <c r="AB1992" i="1"/>
  <c r="H1992" i="1"/>
  <c r="R1991" i="1"/>
  <c r="S1991" i="1" s="1"/>
  <c r="N852" i="1"/>
  <c r="O851" i="1"/>
  <c r="P851" i="1" s="1"/>
  <c r="Z851" i="1" s="1"/>
  <c r="B851" i="1" s="1"/>
  <c r="D856" i="1"/>
  <c r="G856" i="1" s="1"/>
  <c r="G855" i="1"/>
  <c r="J858" i="1"/>
  <c r="K858" i="1" s="1"/>
  <c r="W858" i="1" s="1"/>
  <c r="I859" i="1"/>
  <c r="F858" i="1" l="1"/>
  <c r="U1992" i="1"/>
  <c r="E858" i="1"/>
  <c r="A1994" i="1"/>
  <c r="Q1993" i="1"/>
  <c r="AA1992" i="1"/>
  <c r="AC1993" i="1"/>
  <c r="AB1993" i="1"/>
  <c r="H1993" i="1"/>
  <c r="R1992" i="1"/>
  <c r="S1992" i="1" s="1"/>
  <c r="N853" i="1"/>
  <c r="O852" i="1"/>
  <c r="P852" i="1" s="1"/>
  <c r="Z852" i="1" s="1"/>
  <c r="B852" i="1" s="1"/>
  <c r="L856" i="1"/>
  <c r="T856" i="1" s="1"/>
  <c r="D857" i="1"/>
  <c r="L857" i="1" s="1"/>
  <c r="T857" i="1" s="1"/>
  <c r="I860" i="1"/>
  <c r="J859" i="1"/>
  <c r="K859" i="1" s="1"/>
  <c r="W859" i="1" s="1"/>
  <c r="Y858" i="1"/>
  <c r="F859" i="1" l="1"/>
  <c r="U1993" i="1"/>
  <c r="E859" i="1"/>
  <c r="AB1994" i="1"/>
  <c r="H1994" i="1"/>
  <c r="AC1994" i="1"/>
  <c r="AA1993" i="1"/>
  <c r="R1993" i="1"/>
  <c r="S1993" i="1" s="1"/>
  <c r="Q1994" i="1"/>
  <c r="A1995" i="1"/>
  <c r="N854" i="1"/>
  <c r="O853" i="1"/>
  <c r="P853" i="1" s="1"/>
  <c r="Z853" i="1" s="1"/>
  <c r="B853" i="1" s="1"/>
  <c r="D858" i="1"/>
  <c r="L858" i="1" s="1"/>
  <c r="T858" i="1" s="1"/>
  <c r="G857" i="1"/>
  <c r="Y859" i="1"/>
  <c r="I861" i="1"/>
  <c r="J860" i="1"/>
  <c r="K860" i="1" s="1"/>
  <c r="W860" i="1" s="1"/>
  <c r="F860" i="1" l="1"/>
  <c r="U1994" i="1"/>
  <c r="E860" i="1"/>
  <c r="Q1995" i="1"/>
  <c r="A1996" i="1"/>
  <c r="R1994" i="1"/>
  <c r="S1994" i="1" s="1"/>
  <c r="AA1994" i="1"/>
  <c r="AB1995" i="1"/>
  <c r="AC1995" i="1"/>
  <c r="H1995" i="1"/>
  <c r="N855" i="1"/>
  <c r="O854" i="1"/>
  <c r="P854" i="1" s="1"/>
  <c r="Z854" i="1" s="1"/>
  <c r="B854" i="1" s="1"/>
  <c r="D859" i="1"/>
  <c r="L859" i="1" s="1"/>
  <c r="T859" i="1" s="1"/>
  <c r="G858" i="1"/>
  <c r="J861" i="1"/>
  <c r="K861" i="1" s="1"/>
  <c r="W861" i="1" s="1"/>
  <c r="I862" i="1"/>
  <c r="Y860" i="1"/>
  <c r="F861" i="1" l="1"/>
  <c r="U1995" i="1"/>
  <c r="E861" i="1"/>
  <c r="A1997" i="1"/>
  <c r="Q1996" i="1"/>
  <c r="AC1996" i="1"/>
  <c r="AB1996" i="1"/>
  <c r="H1996" i="1"/>
  <c r="AA1995" i="1"/>
  <c r="R1995" i="1"/>
  <c r="S1995" i="1" s="1"/>
  <c r="N856" i="1"/>
  <c r="O855" i="1"/>
  <c r="P855" i="1" s="1"/>
  <c r="Z855" i="1" s="1"/>
  <c r="B855" i="1" s="1"/>
  <c r="D860" i="1"/>
  <c r="G859" i="1"/>
  <c r="J862" i="1"/>
  <c r="K862" i="1" s="1"/>
  <c r="W862" i="1" s="1"/>
  <c r="I863" i="1"/>
  <c r="Y861" i="1"/>
  <c r="F862" i="1" l="1"/>
  <c r="U1996" i="1"/>
  <c r="E862" i="1"/>
  <c r="AA1996" i="1"/>
  <c r="H1997" i="1"/>
  <c r="AB1997" i="1"/>
  <c r="AC1997" i="1"/>
  <c r="R1996" i="1"/>
  <c r="S1996" i="1" s="1"/>
  <c r="A1998" i="1"/>
  <c r="Q1997" i="1"/>
  <c r="N857" i="1"/>
  <c r="O856" i="1"/>
  <c r="P856" i="1" s="1"/>
  <c r="Z856" i="1" s="1"/>
  <c r="B856" i="1" s="1"/>
  <c r="AA859" i="1"/>
  <c r="L860" i="1"/>
  <c r="T860" i="1" s="1"/>
  <c r="G860" i="1"/>
  <c r="D861" i="1"/>
  <c r="L861" i="1" s="1"/>
  <c r="T861" i="1" s="1"/>
  <c r="Y862" i="1"/>
  <c r="I864" i="1"/>
  <c r="J863" i="1"/>
  <c r="K863" i="1" s="1"/>
  <c r="W863" i="1" s="1"/>
  <c r="F863" i="1" l="1"/>
  <c r="U1997" i="1"/>
  <c r="E863" i="1"/>
  <c r="AA1997" i="1"/>
  <c r="AB1998" i="1"/>
  <c r="H1998" i="1"/>
  <c r="R1997" i="1"/>
  <c r="S1997" i="1" s="1"/>
  <c r="AC1998" i="1"/>
  <c r="A1999" i="1"/>
  <c r="Q1998" i="1"/>
  <c r="N858" i="1"/>
  <c r="O857" i="1"/>
  <c r="P857" i="1" s="1"/>
  <c r="Z857" i="1" s="1"/>
  <c r="B857" i="1" s="1"/>
  <c r="D862" i="1"/>
  <c r="L862" i="1" s="1"/>
  <c r="T862" i="1" s="1"/>
  <c r="G861" i="1"/>
  <c r="J864" i="1"/>
  <c r="K864" i="1" s="1"/>
  <c r="F864" i="1" s="1"/>
  <c r="I865" i="1"/>
  <c r="Y863" i="1"/>
  <c r="U1998" i="1" l="1"/>
  <c r="W864" i="1"/>
  <c r="Y864" i="1" s="1"/>
  <c r="E864" i="1"/>
  <c r="AA1998" i="1"/>
  <c r="AB1999" i="1"/>
  <c r="H1999" i="1"/>
  <c r="R1998" i="1"/>
  <c r="S1998" i="1" s="1"/>
  <c r="AC1999" i="1"/>
  <c r="A2000" i="1"/>
  <c r="Q1999" i="1"/>
  <c r="N859" i="1"/>
  <c r="O858" i="1"/>
  <c r="P858" i="1" s="1"/>
  <c r="Z858" i="1" s="1"/>
  <c r="B858" i="1" s="1"/>
  <c r="G862" i="1"/>
  <c r="D863" i="1"/>
  <c r="L863" i="1" s="1"/>
  <c r="T863" i="1" s="1"/>
  <c r="I866" i="1"/>
  <c r="J865" i="1"/>
  <c r="K865" i="1" s="1"/>
  <c r="F865" i="1" s="1"/>
  <c r="W865" i="1" l="1"/>
  <c r="Y865" i="1" s="1"/>
  <c r="U1999" i="1"/>
  <c r="E865" i="1"/>
  <c r="AA1999" i="1"/>
  <c r="AC2000" i="1"/>
  <c r="H2000" i="1"/>
  <c r="R1999" i="1"/>
  <c r="S1999" i="1" s="1"/>
  <c r="AB2000" i="1"/>
  <c r="Q2000" i="1"/>
  <c r="A2001" i="1"/>
  <c r="N860" i="1"/>
  <c r="O859" i="1"/>
  <c r="P859" i="1" s="1"/>
  <c r="AA861" i="1"/>
  <c r="D864" i="1"/>
  <c r="L864" i="1" s="1"/>
  <c r="T864" i="1" s="1"/>
  <c r="G863" i="1"/>
  <c r="I867" i="1"/>
  <c r="J866" i="1"/>
  <c r="K866" i="1" s="1"/>
  <c r="F866" i="1" s="1"/>
  <c r="W866" i="1" l="1"/>
  <c r="Y866" i="1" s="1"/>
  <c r="U2000" i="1"/>
  <c r="E866" i="1"/>
  <c r="Q2001" i="1"/>
  <c r="A2002" i="1"/>
  <c r="AC2001" i="1"/>
  <c r="H2001" i="1"/>
  <c r="AA2000" i="1"/>
  <c r="AB2001" i="1"/>
  <c r="R2000" i="1"/>
  <c r="S2000" i="1" s="1"/>
  <c r="Z859" i="1"/>
  <c r="B859" i="1" s="1"/>
  <c r="N861" i="1"/>
  <c r="O860" i="1"/>
  <c r="P860" i="1" s="1"/>
  <c r="Z860" i="1" s="1"/>
  <c r="B860" i="1" s="1"/>
  <c r="G864" i="1"/>
  <c r="D865" i="1"/>
  <c r="L865" i="1" s="1"/>
  <c r="T865" i="1" s="1"/>
  <c r="J867" i="1"/>
  <c r="K867" i="1" s="1"/>
  <c r="W867" i="1" s="1"/>
  <c r="I868" i="1"/>
  <c r="F867" i="1" l="1"/>
  <c r="U2001" i="1"/>
  <c r="E867" i="1"/>
  <c r="Q2002" i="1"/>
  <c r="A2003" i="1"/>
  <c r="AB2002" i="1"/>
  <c r="H2002" i="1"/>
  <c r="AA2001" i="1"/>
  <c r="AC2002" i="1"/>
  <c r="R2001" i="1"/>
  <c r="S2001" i="1" s="1"/>
  <c r="O861" i="1"/>
  <c r="P861" i="1" s="1"/>
  <c r="N862" i="1"/>
  <c r="G865" i="1"/>
  <c r="D866" i="1"/>
  <c r="I869" i="1"/>
  <c r="J868" i="1"/>
  <c r="K868" i="1" s="1"/>
  <c r="W868" i="1" s="1"/>
  <c r="Y867" i="1"/>
  <c r="F868" i="1" l="1"/>
  <c r="U2002" i="1"/>
  <c r="E868" i="1"/>
  <c r="Q2003" i="1"/>
  <c r="A2004" i="1"/>
  <c r="R2002" i="1"/>
  <c r="S2002" i="1" s="1"/>
  <c r="AC2003" i="1"/>
  <c r="AB2003" i="1"/>
  <c r="AA2002" i="1"/>
  <c r="H2003" i="1"/>
  <c r="Z861" i="1"/>
  <c r="B861" i="1" s="1"/>
  <c r="N863" i="1"/>
  <c r="O862" i="1"/>
  <c r="P862" i="1" s="1"/>
  <c r="Z862" i="1" s="1"/>
  <c r="B862" i="1" s="1"/>
  <c r="L866" i="1"/>
  <c r="T866" i="1" s="1"/>
  <c r="D867" i="1"/>
  <c r="L867" i="1" s="1"/>
  <c r="T867" i="1" s="1"/>
  <c r="G866" i="1"/>
  <c r="Y868" i="1"/>
  <c r="I870" i="1"/>
  <c r="J869" i="1"/>
  <c r="K869" i="1" s="1"/>
  <c r="W869" i="1" s="1"/>
  <c r="S1042" i="1"/>
  <c r="F869" i="1" l="1"/>
  <c r="U2003" i="1"/>
  <c r="E869" i="1"/>
  <c r="Q2004" i="1"/>
  <c r="A2005" i="1"/>
  <c r="AC2004" i="1"/>
  <c r="AB2004" i="1"/>
  <c r="H2004" i="1"/>
  <c r="R2003" i="1"/>
  <c r="S2003" i="1" s="1"/>
  <c r="AA2003" i="1"/>
  <c r="O863" i="1"/>
  <c r="P863" i="1" s="1"/>
  <c r="N864" i="1"/>
  <c r="D868" i="1"/>
  <c r="G868" i="1" s="1"/>
  <c r="G867" i="1"/>
  <c r="J870" i="1"/>
  <c r="K870" i="1" s="1"/>
  <c r="W870" i="1" s="1"/>
  <c r="I871" i="1"/>
  <c r="Y869" i="1"/>
  <c r="F870" i="1" l="1"/>
  <c r="S863" i="1"/>
  <c r="U2004" i="1"/>
  <c r="E870" i="1"/>
  <c r="Q2005" i="1"/>
  <c r="A2006" i="1"/>
  <c r="AC2005" i="1"/>
  <c r="R2004" i="1"/>
  <c r="S2004" i="1" s="1"/>
  <c r="AB2005" i="1"/>
  <c r="H2005" i="1"/>
  <c r="AA2004" i="1"/>
  <c r="N865" i="1"/>
  <c r="O864" i="1"/>
  <c r="Z863" i="1"/>
  <c r="L868" i="1"/>
  <c r="T868" i="1" s="1"/>
  <c r="D869" i="1"/>
  <c r="L869" i="1" s="1"/>
  <c r="T869" i="1" s="1"/>
  <c r="I872" i="1"/>
  <c r="J871" i="1"/>
  <c r="K871" i="1" s="1"/>
  <c r="W871" i="1" s="1"/>
  <c r="Y870" i="1"/>
  <c r="F871" i="1" l="1"/>
  <c r="U863" i="1"/>
  <c r="C864" i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U2005" i="1"/>
  <c r="E871" i="1"/>
  <c r="A2007" i="1"/>
  <c r="Q2006" i="1"/>
  <c r="AA2005" i="1"/>
  <c r="AB2006" i="1"/>
  <c r="H2006" i="1"/>
  <c r="R2005" i="1"/>
  <c r="S2005" i="1" s="1"/>
  <c r="AC2006" i="1"/>
  <c r="B863" i="1"/>
  <c r="AA863" i="1"/>
  <c r="O865" i="1"/>
  <c r="N866" i="1"/>
  <c r="D870" i="1"/>
  <c r="L870" i="1" s="1"/>
  <c r="T870" i="1" s="1"/>
  <c r="AA868" i="1"/>
  <c r="Y871" i="1"/>
  <c r="G869" i="1"/>
  <c r="J872" i="1"/>
  <c r="K872" i="1" s="1"/>
  <c r="I873" i="1"/>
  <c r="S1045" i="1"/>
  <c r="W872" i="1" l="1"/>
  <c r="Y872" i="1" s="1"/>
  <c r="F872" i="1"/>
  <c r="P865" i="1"/>
  <c r="Z865" i="1" s="1"/>
  <c r="AA865" i="1" s="1"/>
  <c r="P864" i="1"/>
  <c r="Z864" i="1" s="1"/>
  <c r="AA864" i="1" s="1"/>
  <c r="U2006" i="1"/>
  <c r="E872" i="1"/>
  <c r="R2006" i="1"/>
  <c r="S2006" i="1" s="1"/>
  <c r="AA2006" i="1"/>
  <c r="AC2007" i="1"/>
  <c r="H2007" i="1"/>
  <c r="AB2007" i="1"/>
  <c r="A2008" i="1"/>
  <c r="Q2007" i="1"/>
  <c r="N867" i="1"/>
  <c r="O866" i="1"/>
  <c r="P866" i="1" s="1"/>
  <c r="D871" i="1"/>
  <c r="L871" i="1" s="1"/>
  <c r="T871" i="1" s="1"/>
  <c r="G870" i="1"/>
  <c r="J873" i="1"/>
  <c r="K873" i="1" s="1"/>
  <c r="W873" i="1" s="1"/>
  <c r="I874" i="1"/>
  <c r="F873" i="1" l="1"/>
  <c r="B864" i="1"/>
  <c r="U2007" i="1"/>
  <c r="E873" i="1"/>
  <c r="AC2008" i="1"/>
  <c r="AB2008" i="1"/>
  <c r="H2008" i="1"/>
  <c r="R2007" i="1"/>
  <c r="S2007" i="1" s="1"/>
  <c r="AA2007" i="1"/>
  <c r="Q2008" i="1"/>
  <c r="A2009" i="1"/>
  <c r="B865" i="1"/>
  <c r="Z866" i="1"/>
  <c r="AA866" i="1" s="1"/>
  <c r="N868" i="1"/>
  <c r="O867" i="1"/>
  <c r="P867" i="1" s="1"/>
  <c r="Z867" i="1" s="1"/>
  <c r="B867" i="1" s="1"/>
  <c r="G871" i="1"/>
  <c r="D872" i="1"/>
  <c r="S870" i="1"/>
  <c r="J874" i="1"/>
  <c r="K874" i="1" s="1"/>
  <c r="W874" i="1" s="1"/>
  <c r="I875" i="1"/>
  <c r="Y873" i="1"/>
  <c r="F874" i="1" l="1"/>
  <c r="U2008" i="1"/>
  <c r="E874" i="1"/>
  <c r="Q2009" i="1"/>
  <c r="A2010" i="1"/>
  <c r="AA2008" i="1"/>
  <c r="AB2009" i="1"/>
  <c r="H2009" i="1"/>
  <c r="AC2009" i="1"/>
  <c r="R2008" i="1"/>
  <c r="S2008" i="1" s="1"/>
  <c r="O868" i="1"/>
  <c r="P868" i="1" s="1"/>
  <c r="N869" i="1"/>
  <c r="B866" i="1"/>
  <c r="D873" i="1"/>
  <c r="L873" i="1" s="1"/>
  <c r="T873" i="1" s="1"/>
  <c r="L872" i="1"/>
  <c r="T872" i="1" s="1"/>
  <c r="G872" i="1"/>
  <c r="J875" i="1"/>
  <c r="K875" i="1" s="1"/>
  <c r="W875" i="1" s="1"/>
  <c r="I876" i="1"/>
  <c r="Y874" i="1"/>
  <c r="F875" i="1" l="1"/>
  <c r="U2009" i="1"/>
  <c r="E875" i="1"/>
  <c r="A2011" i="1"/>
  <c r="Q2010" i="1"/>
  <c r="AC2010" i="1"/>
  <c r="AB2010" i="1"/>
  <c r="R2009" i="1"/>
  <c r="S2009" i="1" s="1"/>
  <c r="H2010" i="1"/>
  <c r="AA2009" i="1"/>
  <c r="N870" i="1"/>
  <c r="O869" i="1"/>
  <c r="P869" i="1" s="1"/>
  <c r="Z869" i="1" s="1"/>
  <c r="B869" i="1" s="1"/>
  <c r="Z868" i="1"/>
  <c r="B868" i="1" s="1"/>
  <c r="D874" i="1"/>
  <c r="L874" i="1" s="1"/>
  <c r="T874" i="1" s="1"/>
  <c r="G873" i="1"/>
  <c r="I877" i="1"/>
  <c r="J876" i="1"/>
  <c r="K876" i="1" s="1"/>
  <c r="W876" i="1" s="1"/>
  <c r="Y875" i="1"/>
  <c r="F876" i="1" l="1"/>
  <c r="U2010" i="1"/>
  <c r="E876" i="1"/>
  <c r="AC2011" i="1"/>
  <c r="AA2010" i="1"/>
  <c r="AB2011" i="1"/>
  <c r="H2011" i="1"/>
  <c r="R2010" i="1"/>
  <c r="S2010" i="1" s="1"/>
  <c r="Q2011" i="1"/>
  <c r="A2012" i="1"/>
  <c r="O870" i="1"/>
  <c r="P870" i="1" s="1"/>
  <c r="N871" i="1"/>
  <c r="D875" i="1"/>
  <c r="L875" i="1" s="1"/>
  <c r="T875" i="1" s="1"/>
  <c r="G874" i="1"/>
  <c r="Y876" i="1"/>
  <c r="I878" i="1"/>
  <c r="J877" i="1"/>
  <c r="K877" i="1" s="1"/>
  <c r="W877" i="1" s="1"/>
  <c r="F877" i="1" l="1"/>
  <c r="U2011" i="1"/>
  <c r="E877" i="1"/>
  <c r="Q2012" i="1"/>
  <c r="A2013" i="1"/>
  <c r="AB2012" i="1"/>
  <c r="AC2012" i="1"/>
  <c r="H2012" i="1"/>
  <c r="AA2011" i="1"/>
  <c r="R2011" i="1"/>
  <c r="S2011" i="1" s="1"/>
  <c r="N872" i="1"/>
  <c r="O871" i="1"/>
  <c r="P871" i="1" s="1"/>
  <c r="Z871" i="1" s="1"/>
  <c r="B871" i="1" s="1"/>
  <c r="Z870" i="1"/>
  <c r="AA870" i="1" s="1"/>
  <c r="G875" i="1"/>
  <c r="D876" i="1"/>
  <c r="Y877" i="1"/>
  <c r="J878" i="1"/>
  <c r="K878" i="1" s="1"/>
  <c r="W878" i="1" s="1"/>
  <c r="I879" i="1"/>
  <c r="F878" i="1" l="1"/>
  <c r="U2012" i="1"/>
  <c r="E878" i="1"/>
  <c r="A2014" i="1"/>
  <c r="Q2013" i="1"/>
  <c r="AA2012" i="1"/>
  <c r="AB2013" i="1"/>
  <c r="R2012" i="1"/>
  <c r="S2012" i="1" s="1"/>
  <c r="AC2013" i="1"/>
  <c r="H2013" i="1"/>
  <c r="B870" i="1"/>
  <c r="N873" i="1"/>
  <c r="O872" i="1"/>
  <c r="P872" i="1" s="1"/>
  <c r="Z872" i="1" s="1"/>
  <c r="B872" i="1" s="1"/>
  <c r="L876" i="1"/>
  <c r="T876" i="1" s="1"/>
  <c r="D877" i="1"/>
  <c r="L877" i="1" s="1"/>
  <c r="T877" i="1" s="1"/>
  <c r="G876" i="1"/>
  <c r="I880" i="1"/>
  <c r="J879" i="1"/>
  <c r="K879" i="1" s="1"/>
  <c r="W879" i="1" s="1"/>
  <c r="Y878" i="1"/>
  <c r="F879" i="1" l="1"/>
  <c r="U2013" i="1"/>
  <c r="E879" i="1"/>
  <c r="AB2014" i="1"/>
  <c r="H2014" i="1"/>
  <c r="R2013" i="1"/>
  <c r="S2013" i="1" s="1"/>
  <c r="AA2013" i="1"/>
  <c r="AC2014" i="1"/>
  <c r="Q2014" i="1"/>
  <c r="A2015" i="1"/>
  <c r="N874" i="1"/>
  <c r="O873" i="1"/>
  <c r="P873" i="1" s="1"/>
  <c r="Z873" i="1" s="1"/>
  <c r="B873" i="1" s="1"/>
  <c r="D878" i="1"/>
  <c r="L878" i="1" s="1"/>
  <c r="T878" i="1" s="1"/>
  <c r="G877" i="1"/>
  <c r="J880" i="1"/>
  <c r="K880" i="1" s="1"/>
  <c r="W880" i="1" s="1"/>
  <c r="I881" i="1"/>
  <c r="Y879" i="1"/>
  <c r="F880" i="1" l="1"/>
  <c r="U2014" i="1"/>
  <c r="E880" i="1"/>
  <c r="Q2015" i="1"/>
  <c r="A2016" i="1"/>
  <c r="AA2014" i="1"/>
  <c r="AC2015" i="1"/>
  <c r="AB2015" i="1"/>
  <c r="H2015" i="1"/>
  <c r="R2014" i="1"/>
  <c r="S2014" i="1" s="1"/>
  <c r="N875" i="1"/>
  <c r="O874" i="1"/>
  <c r="P874" i="1" s="1"/>
  <c r="Z874" i="1" s="1"/>
  <c r="B874" i="1" s="1"/>
  <c r="D879" i="1"/>
  <c r="G879" i="1" s="1"/>
  <c r="G878" i="1"/>
  <c r="J881" i="1"/>
  <c r="K881" i="1" s="1"/>
  <c r="W881" i="1" s="1"/>
  <c r="I882" i="1"/>
  <c r="Y880" i="1"/>
  <c r="F881" i="1" l="1"/>
  <c r="U2015" i="1"/>
  <c r="E881" i="1"/>
  <c r="Q2016" i="1"/>
  <c r="A2017" i="1"/>
  <c r="AC2016" i="1"/>
  <c r="R2015" i="1"/>
  <c r="S2015" i="1" s="1"/>
  <c r="AA2015" i="1"/>
  <c r="AB2016" i="1"/>
  <c r="H2016" i="1"/>
  <c r="N876" i="1"/>
  <c r="O875" i="1"/>
  <c r="P875" i="1" s="1"/>
  <c r="Z875" i="1" s="1"/>
  <c r="B875" i="1" s="1"/>
  <c r="L879" i="1"/>
  <c r="T879" i="1" s="1"/>
  <c r="D880" i="1"/>
  <c r="L880" i="1" s="1"/>
  <c r="T880" i="1" s="1"/>
  <c r="Y881" i="1"/>
  <c r="I883" i="1"/>
  <c r="J882" i="1"/>
  <c r="K882" i="1" s="1"/>
  <c r="W882" i="1" s="1"/>
  <c r="F882" i="1" l="1"/>
  <c r="U2016" i="1"/>
  <c r="E882" i="1"/>
  <c r="A2018" i="1"/>
  <c r="Q2017" i="1"/>
  <c r="AA2016" i="1"/>
  <c r="AB2017" i="1"/>
  <c r="H2017" i="1"/>
  <c r="AC2017" i="1"/>
  <c r="R2016" i="1"/>
  <c r="S2016" i="1" s="1"/>
  <c r="N877" i="1"/>
  <c r="O876" i="1"/>
  <c r="P876" i="1" s="1"/>
  <c r="Z876" i="1" s="1"/>
  <c r="B876" i="1" s="1"/>
  <c r="D881" i="1"/>
  <c r="L881" i="1" s="1"/>
  <c r="T881" i="1" s="1"/>
  <c r="Y882" i="1"/>
  <c r="I884" i="1"/>
  <c r="J883" i="1"/>
  <c r="K883" i="1" s="1"/>
  <c r="W883" i="1" s="1"/>
  <c r="G880" i="1"/>
  <c r="F883" i="1" l="1"/>
  <c r="U2017" i="1"/>
  <c r="E883" i="1"/>
  <c r="AB2018" i="1"/>
  <c r="R2017" i="1"/>
  <c r="S2017" i="1" s="1"/>
  <c r="AC2018" i="1"/>
  <c r="H2018" i="1"/>
  <c r="AA2017" i="1"/>
  <c r="Q2018" i="1"/>
  <c r="A2019" i="1"/>
  <c r="N878" i="1"/>
  <c r="O877" i="1"/>
  <c r="P877" i="1" s="1"/>
  <c r="Z877" i="1" s="1"/>
  <c r="B877" i="1" s="1"/>
  <c r="D882" i="1"/>
  <c r="G881" i="1"/>
  <c r="Y883" i="1"/>
  <c r="J884" i="1"/>
  <c r="K884" i="1" s="1"/>
  <c r="W884" i="1" s="1"/>
  <c r="I885" i="1"/>
  <c r="F884" i="1" l="1"/>
  <c r="U2018" i="1"/>
  <c r="E884" i="1"/>
  <c r="A2020" i="1"/>
  <c r="Q2019" i="1"/>
  <c r="AA2018" i="1"/>
  <c r="R2018" i="1"/>
  <c r="S2018" i="1" s="1"/>
  <c r="AB2019" i="1"/>
  <c r="H2019" i="1"/>
  <c r="AC2019" i="1"/>
  <c r="N879" i="1"/>
  <c r="O878" i="1"/>
  <c r="P878" i="1" s="1"/>
  <c r="Z878" i="1" s="1"/>
  <c r="B878" i="1" s="1"/>
  <c r="L882" i="1"/>
  <c r="T882" i="1" s="1"/>
  <c r="G882" i="1"/>
  <c r="D883" i="1"/>
  <c r="I886" i="1"/>
  <c r="J885" i="1"/>
  <c r="K885" i="1" s="1"/>
  <c r="W885" i="1" s="1"/>
  <c r="Y884" i="1"/>
  <c r="F885" i="1" l="1"/>
  <c r="U2019" i="1"/>
  <c r="E885" i="1"/>
  <c r="AB2020" i="1"/>
  <c r="H2020" i="1"/>
  <c r="AA2019" i="1"/>
  <c r="AC2020" i="1"/>
  <c r="R2019" i="1"/>
  <c r="S2019" i="1" s="1"/>
  <c r="Q2020" i="1"/>
  <c r="A2021" i="1"/>
  <c r="N880" i="1"/>
  <c r="O879" i="1"/>
  <c r="P879" i="1" s="1"/>
  <c r="Z879" i="1" s="1"/>
  <c r="B879" i="1" s="1"/>
  <c r="L883" i="1"/>
  <c r="T883" i="1" s="1"/>
  <c r="D884" i="1"/>
  <c r="L884" i="1" s="1"/>
  <c r="T884" i="1" s="1"/>
  <c r="G883" i="1"/>
  <c r="Y885" i="1"/>
  <c r="I887" i="1"/>
  <c r="J886" i="1"/>
  <c r="K886" i="1" s="1"/>
  <c r="W886" i="1" s="1"/>
  <c r="F886" i="1" l="1"/>
  <c r="U2020" i="1"/>
  <c r="E886" i="1"/>
  <c r="A2022" i="1"/>
  <c r="Q2021" i="1"/>
  <c r="AC2021" i="1"/>
  <c r="AB2021" i="1"/>
  <c r="H2021" i="1"/>
  <c r="AA2020" i="1"/>
  <c r="R2020" i="1"/>
  <c r="S2020" i="1" s="1"/>
  <c r="N881" i="1"/>
  <c r="O880" i="1"/>
  <c r="P880" i="1" s="1"/>
  <c r="Z880" i="1" s="1"/>
  <c r="B880" i="1" s="1"/>
  <c r="D885" i="1"/>
  <c r="G884" i="1"/>
  <c r="I888" i="1"/>
  <c r="J887" i="1"/>
  <c r="K887" i="1" s="1"/>
  <c r="W887" i="1" s="1"/>
  <c r="Y886" i="1"/>
  <c r="F887" i="1" l="1"/>
  <c r="E887" i="1"/>
  <c r="H2022" i="1"/>
  <c r="R2021" i="1"/>
  <c r="AB2022" i="1"/>
  <c r="AC2022" i="1"/>
  <c r="A2023" i="1"/>
  <c r="Q2022" i="1"/>
  <c r="N882" i="1"/>
  <c r="O881" i="1"/>
  <c r="P881" i="1" s="1"/>
  <c r="Z881" i="1" s="1"/>
  <c r="B881" i="1" s="1"/>
  <c r="L885" i="1"/>
  <c r="T885" i="1" s="1"/>
  <c r="G885" i="1"/>
  <c r="D886" i="1"/>
  <c r="Y887" i="1"/>
  <c r="I889" i="1"/>
  <c r="J888" i="1"/>
  <c r="K888" i="1" s="1"/>
  <c r="W888" i="1" s="1"/>
  <c r="F888" i="1" l="1"/>
  <c r="U2022" i="1"/>
  <c r="E888" i="1"/>
  <c r="AC2023" i="1"/>
  <c r="H2023" i="1"/>
  <c r="R2022" i="1"/>
  <c r="AB2023" i="1"/>
  <c r="A2024" i="1"/>
  <c r="Q2023" i="1"/>
  <c r="N883" i="1"/>
  <c r="O882" i="1"/>
  <c r="P882" i="1" s="1"/>
  <c r="Z882" i="1" s="1"/>
  <c r="B882" i="1" s="1"/>
  <c r="D887" i="1"/>
  <c r="L887" i="1" s="1"/>
  <c r="T887" i="1" s="1"/>
  <c r="L886" i="1"/>
  <c r="T886" i="1" s="1"/>
  <c r="G886" i="1"/>
  <c r="I890" i="1"/>
  <c r="J889" i="1"/>
  <c r="K889" i="1" s="1"/>
  <c r="W889" i="1" s="1"/>
  <c r="Y888" i="1"/>
  <c r="F889" i="1" l="1"/>
  <c r="U2023" i="1"/>
  <c r="E889" i="1"/>
  <c r="A2025" i="1"/>
  <c r="Q2024" i="1"/>
  <c r="AB2024" i="1"/>
  <c r="H2024" i="1"/>
  <c r="R2023" i="1"/>
  <c r="S2023" i="1" s="1"/>
  <c r="AC2024" i="1"/>
  <c r="AA2023" i="1"/>
  <c r="N884" i="1"/>
  <c r="O883" i="1"/>
  <c r="P883" i="1" s="1"/>
  <c r="Z883" i="1" s="1"/>
  <c r="B883" i="1" s="1"/>
  <c r="D888" i="1"/>
  <c r="G887" i="1"/>
  <c r="Y889" i="1"/>
  <c r="J890" i="1"/>
  <c r="K890" i="1" s="1"/>
  <c r="W890" i="1" s="1"/>
  <c r="I891" i="1"/>
  <c r="F890" i="1" l="1"/>
  <c r="U2024" i="1"/>
  <c r="E890" i="1"/>
  <c r="AB2025" i="1"/>
  <c r="AA2024" i="1"/>
  <c r="AC2025" i="1"/>
  <c r="H2025" i="1"/>
  <c r="R2024" i="1"/>
  <c r="S2024" i="1" s="1"/>
  <c r="Q2025" i="1"/>
  <c r="A2026" i="1"/>
  <c r="N885" i="1"/>
  <c r="O884" i="1"/>
  <c r="P884" i="1" s="1"/>
  <c r="Z884" i="1" s="1"/>
  <c r="B884" i="1" s="1"/>
  <c r="L888" i="1"/>
  <c r="T888" i="1" s="1"/>
  <c r="G888" i="1"/>
  <c r="D889" i="1"/>
  <c r="Y890" i="1"/>
  <c r="J891" i="1"/>
  <c r="K891" i="1" s="1"/>
  <c r="W891" i="1" s="1"/>
  <c r="I892" i="1"/>
  <c r="F891" i="1" l="1"/>
  <c r="U2025" i="1"/>
  <c r="E891" i="1"/>
  <c r="A2027" i="1"/>
  <c r="Q2026" i="1"/>
  <c r="AB2026" i="1"/>
  <c r="R2025" i="1"/>
  <c r="S2025" i="1" s="1"/>
  <c r="AA2025" i="1"/>
  <c r="AC2026" i="1"/>
  <c r="H2026" i="1"/>
  <c r="N886" i="1"/>
  <c r="O885" i="1"/>
  <c r="P885" i="1" s="1"/>
  <c r="Z885" i="1" s="1"/>
  <c r="B885" i="1" s="1"/>
  <c r="L889" i="1"/>
  <c r="T889" i="1" s="1"/>
  <c r="D890" i="1"/>
  <c r="L890" i="1" s="1"/>
  <c r="T890" i="1" s="1"/>
  <c r="G889" i="1"/>
  <c r="I893" i="1"/>
  <c r="J892" i="1"/>
  <c r="K892" i="1" s="1"/>
  <c r="W892" i="1" s="1"/>
  <c r="Y891" i="1"/>
  <c r="F892" i="1" l="1"/>
  <c r="U2026" i="1"/>
  <c r="E892" i="1"/>
  <c r="AA2026" i="1"/>
  <c r="AB2027" i="1"/>
  <c r="R2026" i="1"/>
  <c r="S2026" i="1" s="1"/>
  <c r="AC2027" i="1"/>
  <c r="H2027" i="1"/>
  <c r="Q2027" i="1"/>
  <c r="A2028" i="1"/>
  <c r="N887" i="1"/>
  <c r="O886" i="1"/>
  <c r="P886" i="1" s="1"/>
  <c r="Z886" i="1" s="1"/>
  <c r="B886" i="1" s="1"/>
  <c r="D891" i="1"/>
  <c r="G890" i="1"/>
  <c r="Y892" i="1"/>
  <c r="J893" i="1"/>
  <c r="K893" i="1" s="1"/>
  <c r="W893" i="1" s="1"/>
  <c r="I894" i="1"/>
  <c r="F893" i="1" l="1"/>
  <c r="U2027" i="1"/>
  <c r="E893" i="1"/>
  <c r="A2029" i="1"/>
  <c r="Q2028" i="1"/>
  <c r="AC2028" i="1"/>
  <c r="AB2028" i="1"/>
  <c r="H2028" i="1"/>
  <c r="R2027" i="1"/>
  <c r="S2027" i="1" s="1"/>
  <c r="AA2027" i="1"/>
  <c r="N888" i="1"/>
  <c r="O887" i="1"/>
  <c r="P887" i="1" s="1"/>
  <c r="Z887" i="1" s="1"/>
  <c r="B887" i="1" s="1"/>
  <c r="L891" i="1"/>
  <c r="T891" i="1" s="1"/>
  <c r="G891" i="1"/>
  <c r="D892" i="1"/>
  <c r="I895" i="1"/>
  <c r="J894" i="1"/>
  <c r="K894" i="1" s="1"/>
  <c r="W894" i="1" s="1"/>
  <c r="Y893" i="1"/>
  <c r="F894" i="1" l="1"/>
  <c r="U2028" i="1"/>
  <c r="E894" i="1"/>
  <c r="R2028" i="1"/>
  <c r="S2028" i="1" s="1"/>
  <c r="AA2028" i="1"/>
  <c r="AC2029" i="1"/>
  <c r="AB2029" i="1"/>
  <c r="H2029" i="1"/>
  <c r="Q2029" i="1"/>
  <c r="A2030" i="1"/>
  <c r="N889" i="1"/>
  <c r="O888" i="1"/>
  <c r="P888" i="1" s="1"/>
  <c r="Z888" i="1" s="1"/>
  <c r="B888" i="1" s="1"/>
  <c r="D893" i="1"/>
  <c r="L893" i="1" s="1"/>
  <c r="T893" i="1" s="1"/>
  <c r="L892" i="1"/>
  <c r="T892" i="1" s="1"/>
  <c r="G892" i="1"/>
  <c r="Y894" i="1"/>
  <c r="J895" i="1"/>
  <c r="K895" i="1" s="1"/>
  <c r="F895" i="1" s="1"/>
  <c r="I896" i="1"/>
  <c r="U2029" i="1" l="1"/>
  <c r="W895" i="1"/>
  <c r="Y895" i="1" s="1"/>
  <c r="E895" i="1"/>
  <c r="A2031" i="1"/>
  <c r="Q2030" i="1"/>
  <c r="AB2030" i="1"/>
  <c r="H2030" i="1"/>
  <c r="R2029" i="1"/>
  <c r="S2029" i="1" s="1"/>
  <c r="AA2029" i="1"/>
  <c r="AC2030" i="1"/>
  <c r="G893" i="1"/>
  <c r="N890" i="1"/>
  <c r="O889" i="1"/>
  <c r="P889" i="1" s="1"/>
  <c r="Z889" i="1" s="1"/>
  <c r="B889" i="1" s="1"/>
  <c r="AA891" i="1"/>
  <c r="D894" i="1"/>
  <c r="L894" i="1" s="1"/>
  <c r="T894" i="1" s="1"/>
  <c r="I897" i="1"/>
  <c r="J896" i="1"/>
  <c r="K896" i="1" s="1"/>
  <c r="F896" i="1" s="1"/>
  <c r="U2030" i="1" l="1"/>
  <c r="W896" i="1"/>
  <c r="Y896" i="1" s="1"/>
  <c r="E896" i="1"/>
  <c r="AC2031" i="1"/>
  <c r="AB2031" i="1"/>
  <c r="R2030" i="1"/>
  <c r="S2030" i="1" s="1"/>
  <c r="AA2030" i="1"/>
  <c r="H2031" i="1"/>
  <c r="Q2031" i="1"/>
  <c r="A2032" i="1"/>
  <c r="N891" i="1"/>
  <c r="O890" i="1"/>
  <c r="P890" i="1" s="1"/>
  <c r="Z890" i="1" s="1"/>
  <c r="B890" i="1" s="1"/>
  <c r="D895" i="1"/>
  <c r="G894" i="1"/>
  <c r="I898" i="1"/>
  <c r="J897" i="1"/>
  <c r="K897" i="1" s="1"/>
  <c r="F897" i="1" s="1"/>
  <c r="U2031" i="1" l="1"/>
  <c r="W897" i="1"/>
  <c r="Y897" i="1" s="1"/>
  <c r="E897" i="1"/>
  <c r="Q2032" i="1"/>
  <c r="A2033" i="1"/>
  <c r="AC2032" i="1"/>
  <c r="AB2032" i="1"/>
  <c r="R2031" i="1"/>
  <c r="S2031" i="1" s="1"/>
  <c r="AA2031" i="1"/>
  <c r="H2032" i="1"/>
  <c r="O891" i="1"/>
  <c r="P891" i="1" s="1"/>
  <c r="N892" i="1"/>
  <c r="L895" i="1"/>
  <c r="T895" i="1" s="1"/>
  <c r="G895" i="1"/>
  <c r="D896" i="1"/>
  <c r="I899" i="1"/>
  <c r="J898" i="1"/>
  <c r="K898" i="1" s="1"/>
  <c r="F898" i="1" s="1"/>
  <c r="U2032" i="1" l="1"/>
  <c r="W898" i="1"/>
  <c r="Y898" i="1" s="1"/>
  <c r="E898" i="1"/>
  <c r="A2034" i="1"/>
  <c r="Q2033" i="1"/>
  <c r="AC2033" i="1"/>
  <c r="AB2033" i="1"/>
  <c r="H2033" i="1"/>
  <c r="R2032" i="1"/>
  <c r="S2032" i="1" s="1"/>
  <c r="AA2032" i="1"/>
  <c r="N893" i="1"/>
  <c r="O892" i="1"/>
  <c r="P892" i="1" s="1"/>
  <c r="Z892" i="1" s="1"/>
  <c r="B892" i="1" s="1"/>
  <c r="Z891" i="1"/>
  <c r="B891" i="1" s="1"/>
  <c r="D897" i="1"/>
  <c r="L897" i="1" s="1"/>
  <c r="T897" i="1" s="1"/>
  <c r="L896" i="1"/>
  <c r="T896" i="1" s="1"/>
  <c r="G896" i="1"/>
  <c r="I900" i="1"/>
  <c r="J899" i="1"/>
  <c r="K899" i="1" s="1"/>
  <c r="W899" i="1" s="1"/>
  <c r="S1072" i="1"/>
  <c r="F899" i="1" l="1"/>
  <c r="U2033" i="1"/>
  <c r="E899" i="1"/>
  <c r="AB2034" i="1"/>
  <c r="H2034" i="1"/>
  <c r="R2033" i="1"/>
  <c r="S2033" i="1" s="1"/>
  <c r="AA2033" i="1"/>
  <c r="AC2034" i="1"/>
  <c r="A2035" i="1"/>
  <c r="Q2034" i="1"/>
  <c r="O893" i="1"/>
  <c r="P893" i="1" s="1"/>
  <c r="N894" i="1"/>
  <c r="D898" i="1"/>
  <c r="L898" i="1" s="1"/>
  <c r="T898" i="1" s="1"/>
  <c r="G897" i="1"/>
  <c r="I901" i="1"/>
  <c r="J900" i="1"/>
  <c r="K900" i="1" s="1"/>
  <c r="W900" i="1" s="1"/>
  <c r="Y899" i="1"/>
  <c r="F900" i="1" l="1"/>
  <c r="U2034" i="1"/>
  <c r="E900" i="1"/>
  <c r="A2036" i="1"/>
  <c r="Q2035" i="1"/>
  <c r="AA2034" i="1"/>
  <c r="AB2035" i="1"/>
  <c r="H2035" i="1"/>
  <c r="AC2035" i="1"/>
  <c r="R2034" i="1"/>
  <c r="S2034" i="1" s="1"/>
  <c r="N895" i="1"/>
  <c r="O894" i="1"/>
  <c r="P894" i="1" s="1"/>
  <c r="Z893" i="1"/>
  <c r="AA893" i="1" s="1"/>
  <c r="D899" i="1"/>
  <c r="G899" i="1" s="1"/>
  <c r="G898" i="1"/>
  <c r="Y900" i="1"/>
  <c r="J901" i="1"/>
  <c r="K901" i="1" s="1"/>
  <c r="W901" i="1" s="1"/>
  <c r="I902" i="1"/>
  <c r="F901" i="1" l="1"/>
  <c r="S894" i="1"/>
  <c r="U2035" i="1"/>
  <c r="E901" i="1"/>
  <c r="AC2036" i="1"/>
  <c r="AB2036" i="1"/>
  <c r="H2036" i="1"/>
  <c r="R2035" i="1"/>
  <c r="S2035" i="1" s="1"/>
  <c r="AA2035" i="1"/>
  <c r="A2037" i="1"/>
  <c r="Q2036" i="1"/>
  <c r="B893" i="1"/>
  <c r="Z894" i="1"/>
  <c r="N896" i="1"/>
  <c r="O895" i="1"/>
  <c r="L899" i="1"/>
  <c r="T899" i="1" s="1"/>
  <c r="D900" i="1"/>
  <c r="L900" i="1" s="1"/>
  <c r="T900" i="1" s="1"/>
  <c r="Y901" i="1"/>
  <c r="AA898" i="1"/>
  <c r="I903" i="1"/>
  <c r="J902" i="1"/>
  <c r="K902" i="1" s="1"/>
  <c r="W902" i="1" s="1"/>
  <c r="S1075" i="1"/>
  <c r="F902" i="1" l="1"/>
  <c r="U894" i="1"/>
  <c r="AA894" i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U2036" i="1"/>
  <c r="E902" i="1"/>
  <c r="AC2037" i="1"/>
  <c r="AB2037" i="1"/>
  <c r="H2037" i="1"/>
  <c r="R2036" i="1"/>
  <c r="S2036" i="1" s="1"/>
  <c r="AA2036" i="1"/>
  <c r="A2038" i="1"/>
  <c r="Q2037" i="1"/>
  <c r="S895" i="1"/>
  <c r="AA895" i="1" s="1"/>
  <c r="B894" i="1"/>
  <c r="N897" i="1"/>
  <c r="O896" i="1"/>
  <c r="G900" i="1"/>
  <c r="D901" i="1"/>
  <c r="L901" i="1" s="1"/>
  <c r="T901" i="1" s="1"/>
  <c r="Y902" i="1"/>
  <c r="I904" i="1"/>
  <c r="J903" i="1"/>
  <c r="K903" i="1" s="1"/>
  <c r="W903" i="1" s="1"/>
  <c r="S1076" i="1"/>
  <c r="F903" i="1" l="1"/>
  <c r="P896" i="1"/>
  <c r="Z896" i="1" s="1"/>
  <c r="B896" i="1" s="1"/>
  <c r="P895" i="1"/>
  <c r="Z895" i="1" s="1"/>
  <c r="B895" i="1" s="1"/>
  <c r="U2037" i="1"/>
  <c r="E903" i="1"/>
  <c r="AB2038" i="1"/>
  <c r="H2038" i="1"/>
  <c r="R2037" i="1"/>
  <c r="S2037" i="1" s="1"/>
  <c r="AA2037" i="1"/>
  <c r="AC2038" i="1"/>
  <c r="A2039" i="1"/>
  <c r="Q2038" i="1"/>
  <c r="N898" i="1"/>
  <c r="O897" i="1"/>
  <c r="P897" i="1" s="1"/>
  <c r="Z897" i="1" s="1"/>
  <c r="B897" i="1" s="1"/>
  <c r="D902" i="1"/>
  <c r="L902" i="1" s="1"/>
  <c r="T902" i="1" s="1"/>
  <c r="G901" i="1"/>
  <c r="AA900" i="1"/>
  <c r="Y903" i="1"/>
  <c r="I905" i="1"/>
  <c r="J904" i="1"/>
  <c r="K904" i="1" s="1"/>
  <c r="W904" i="1" s="1"/>
  <c r="F904" i="1" l="1"/>
  <c r="U2038" i="1"/>
  <c r="E904" i="1"/>
  <c r="AC2039" i="1"/>
  <c r="AB2039" i="1"/>
  <c r="H2039" i="1"/>
  <c r="R2038" i="1"/>
  <c r="S2038" i="1" s="1"/>
  <c r="AA2038" i="1"/>
  <c r="Q2039" i="1"/>
  <c r="A2040" i="1"/>
  <c r="O898" i="1"/>
  <c r="P898" i="1" s="1"/>
  <c r="N899" i="1"/>
  <c r="D903" i="1"/>
  <c r="G902" i="1"/>
  <c r="Y904" i="1"/>
  <c r="J905" i="1"/>
  <c r="K905" i="1" s="1"/>
  <c r="W905" i="1" s="1"/>
  <c r="I906" i="1"/>
  <c r="F905" i="1" l="1"/>
  <c r="U2039" i="1"/>
  <c r="E905" i="1"/>
  <c r="A2041" i="1"/>
  <c r="Q2040" i="1"/>
  <c r="AA2039" i="1"/>
  <c r="AB2040" i="1"/>
  <c r="AC2040" i="1"/>
  <c r="H2040" i="1"/>
  <c r="R2039" i="1"/>
  <c r="S2039" i="1" s="1"/>
  <c r="N900" i="1"/>
  <c r="O899" i="1"/>
  <c r="P899" i="1" s="1"/>
  <c r="Z899" i="1" s="1"/>
  <c r="B899" i="1" s="1"/>
  <c r="Z898" i="1"/>
  <c r="B898" i="1" s="1"/>
  <c r="L903" i="1"/>
  <c r="T903" i="1" s="1"/>
  <c r="G903" i="1"/>
  <c r="D904" i="1"/>
  <c r="G904" i="1" s="1"/>
  <c r="Y905" i="1"/>
  <c r="J906" i="1"/>
  <c r="K906" i="1" s="1"/>
  <c r="W906" i="1" s="1"/>
  <c r="I907" i="1"/>
  <c r="F906" i="1" l="1"/>
  <c r="U2040" i="1"/>
  <c r="E906" i="1"/>
  <c r="H2041" i="1"/>
  <c r="R2040" i="1"/>
  <c r="S2040" i="1" s="1"/>
  <c r="AA2040" i="1"/>
  <c r="AC2041" i="1"/>
  <c r="AB2041" i="1"/>
  <c r="Q2041" i="1"/>
  <c r="A2042" i="1"/>
  <c r="O900" i="1"/>
  <c r="P900" i="1" s="1"/>
  <c r="N901" i="1"/>
  <c r="L904" i="1"/>
  <c r="T904" i="1" s="1"/>
  <c r="D905" i="1"/>
  <c r="L905" i="1" s="1"/>
  <c r="T905" i="1" s="1"/>
  <c r="I908" i="1"/>
  <c r="J907" i="1"/>
  <c r="K907" i="1" s="1"/>
  <c r="W907" i="1" s="1"/>
  <c r="Y906" i="1"/>
  <c r="F907" i="1" l="1"/>
  <c r="U2041" i="1"/>
  <c r="E907" i="1"/>
  <c r="Q2042" i="1"/>
  <c r="A2043" i="1"/>
  <c r="AB2042" i="1"/>
  <c r="R2041" i="1"/>
  <c r="S2041" i="1" s="1"/>
  <c r="AA2041" i="1"/>
  <c r="H2042" i="1"/>
  <c r="AC2042" i="1"/>
  <c r="N902" i="1"/>
  <c r="O901" i="1"/>
  <c r="P901" i="1" s="1"/>
  <c r="Z901" i="1" s="1"/>
  <c r="B901" i="1" s="1"/>
  <c r="Z900" i="1"/>
  <c r="B900" i="1" s="1"/>
  <c r="D906" i="1"/>
  <c r="G906" i="1" s="1"/>
  <c r="G905" i="1"/>
  <c r="Y907" i="1"/>
  <c r="I909" i="1"/>
  <c r="J908" i="1"/>
  <c r="K908" i="1" s="1"/>
  <c r="W908" i="1" s="1"/>
  <c r="F908" i="1" l="1"/>
  <c r="U2042" i="1"/>
  <c r="E908" i="1"/>
  <c r="A2044" i="1"/>
  <c r="Q2043" i="1"/>
  <c r="R2042" i="1"/>
  <c r="S2042" i="1" s="1"/>
  <c r="AA2042" i="1"/>
  <c r="AC2043" i="1"/>
  <c r="AB2043" i="1"/>
  <c r="H2043" i="1"/>
  <c r="N903" i="1"/>
  <c r="O902" i="1"/>
  <c r="P902" i="1" s="1"/>
  <c r="Z902" i="1" s="1"/>
  <c r="B902" i="1" s="1"/>
  <c r="L906" i="1"/>
  <c r="T906" i="1" s="1"/>
  <c r="D907" i="1"/>
  <c r="Y908" i="1"/>
  <c r="I910" i="1"/>
  <c r="J909" i="1"/>
  <c r="K909" i="1" s="1"/>
  <c r="W909" i="1" s="1"/>
  <c r="S1082" i="1"/>
  <c r="F909" i="1" l="1"/>
  <c r="U2043" i="1"/>
  <c r="E909" i="1"/>
  <c r="AB2044" i="1"/>
  <c r="H2044" i="1"/>
  <c r="AC2044" i="1"/>
  <c r="AA2043" i="1"/>
  <c r="R2043" i="1"/>
  <c r="S2043" i="1" s="1"/>
  <c r="Q2044" i="1"/>
  <c r="A2045" i="1"/>
  <c r="N904" i="1"/>
  <c r="O903" i="1"/>
  <c r="P903" i="1" s="1"/>
  <c r="Z903" i="1" s="1"/>
  <c r="B903" i="1" s="1"/>
  <c r="L907" i="1"/>
  <c r="T907" i="1" s="1"/>
  <c r="D908" i="1"/>
  <c r="G907" i="1"/>
  <c r="I911" i="1"/>
  <c r="J910" i="1"/>
  <c r="K910" i="1" s="1"/>
  <c r="Y909" i="1"/>
  <c r="W910" i="1" l="1"/>
  <c r="F910" i="1"/>
  <c r="U2044" i="1"/>
  <c r="E910" i="1"/>
  <c r="Q2045" i="1"/>
  <c r="A2046" i="1"/>
  <c r="AC2045" i="1"/>
  <c r="AB2045" i="1"/>
  <c r="H2045" i="1"/>
  <c r="R2044" i="1"/>
  <c r="S2044" i="1" s="1"/>
  <c r="AA2044" i="1"/>
  <c r="N905" i="1"/>
  <c r="O904" i="1"/>
  <c r="P904" i="1" s="1"/>
  <c r="Z904" i="1" s="1"/>
  <c r="B904" i="1" s="1"/>
  <c r="L908" i="1"/>
  <c r="T908" i="1" s="1"/>
  <c r="D909" i="1"/>
  <c r="G909" i="1" s="1"/>
  <c r="G908" i="1"/>
  <c r="Y910" i="1"/>
  <c r="I912" i="1"/>
  <c r="J911" i="1"/>
  <c r="K911" i="1" s="1"/>
  <c r="W911" i="1" s="1"/>
  <c r="F911" i="1" l="1"/>
  <c r="U2045" i="1"/>
  <c r="E911" i="1"/>
  <c r="Q2046" i="1"/>
  <c r="A2047" i="1"/>
  <c r="H2046" i="1"/>
  <c r="R2045" i="1"/>
  <c r="S2045" i="1" s="1"/>
  <c r="AC2046" i="1"/>
  <c r="AB2046" i="1"/>
  <c r="AA2045" i="1"/>
  <c r="N906" i="1"/>
  <c r="O905" i="1"/>
  <c r="P905" i="1" s="1"/>
  <c r="Z905" i="1" s="1"/>
  <c r="B905" i="1" s="1"/>
  <c r="L909" i="1"/>
  <c r="T909" i="1" s="1"/>
  <c r="D910" i="1"/>
  <c r="L910" i="1" s="1"/>
  <c r="T910" i="1" s="1"/>
  <c r="I913" i="1"/>
  <c r="J912" i="1"/>
  <c r="K912" i="1" s="1"/>
  <c r="W912" i="1" s="1"/>
  <c r="Y911" i="1"/>
  <c r="F912" i="1" l="1"/>
  <c r="U2046" i="1"/>
  <c r="E912" i="1"/>
  <c r="A2048" i="1"/>
  <c r="Q2047" i="1"/>
  <c r="AC2047" i="1"/>
  <c r="AA2046" i="1"/>
  <c r="H2047" i="1"/>
  <c r="AB2047" i="1"/>
  <c r="R2046" i="1"/>
  <c r="S2046" i="1" s="1"/>
  <c r="N907" i="1"/>
  <c r="O906" i="1"/>
  <c r="P906" i="1" s="1"/>
  <c r="Z906" i="1" s="1"/>
  <c r="B906" i="1" s="1"/>
  <c r="D911" i="1"/>
  <c r="G911" i="1" s="1"/>
  <c r="G910" i="1"/>
  <c r="Y912" i="1"/>
  <c r="J913" i="1"/>
  <c r="K913" i="1" s="1"/>
  <c r="W913" i="1" s="1"/>
  <c r="I914" i="1"/>
  <c r="F913" i="1" l="1"/>
  <c r="U2047" i="1"/>
  <c r="E913" i="1"/>
  <c r="R2047" i="1"/>
  <c r="S2047" i="1" s="1"/>
  <c r="H2048" i="1"/>
  <c r="AC2048" i="1"/>
  <c r="AA2047" i="1"/>
  <c r="AB2048" i="1"/>
  <c r="Q2048" i="1"/>
  <c r="A2049" i="1"/>
  <c r="N908" i="1"/>
  <c r="O907" i="1"/>
  <c r="P907" i="1" s="1"/>
  <c r="Z907" i="1" s="1"/>
  <c r="B907" i="1" s="1"/>
  <c r="L911" i="1"/>
  <c r="T911" i="1" s="1"/>
  <c r="D912" i="1"/>
  <c r="L912" i="1" s="1"/>
  <c r="T912" i="1" s="1"/>
  <c r="Y913" i="1"/>
  <c r="J914" i="1"/>
  <c r="K914" i="1" s="1"/>
  <c r="W914" i="1" s="1"/>
  <c r="I915" i="1"/>
  <c r="F914" i="1" l="1"/>
  <c r="U2048" i="1"/>
  <c r="E914" i="1"/>
  <c r="Q2049" i="1"/>
  <c r="A2050" i="1"/>
  <c r="AC2049" i="1"/>
  <c r="AB2049" i="1"/>
  <c r="H2049" i="1"/>
  <c r="R2048" i="1"/>
  <c r="S2048" i="1" s="1"/>
  <c r="AA2048" i="1"/>
  <c r="N909" i="1"/>
  <c r="O908" i="1"/>
  <c r="P908" i="1" s="1"/>
  <c r="Z908" i="1" s="1"/>
  <c r="B908" i="1" s="1"/>
  <c r="D913" i="1"/>
  <c r="L913" i="1" s="1"/>
  <c r="T913" i="1" s="1"/>
  <c r="G912" i="1"/>
  <c r="Y914" i="1"/>
  <c r="I916" i="1"/>
  <c r="J915" i="1"/>
  <c r="K915" i="1" s="1"/>
  <c r="W915" i="1" s="1"/>
  <c r="F915" i="1" l="1"/>
  <c r="U2049" i="1"/>
  <c r="E915" i="1"/>
  <c r="Q2050" i="1"/>
  <c r="A2051" i="1"/>
  <c r="AB2050" i="1"/>
  <c r="AC2050" i="1"/>
  <c r="H2050" i="1"/>
  <c r="R2049" i="1"/>
  <c r="S2049" i="1" s="1"/>
  <c r="AA2049" i="1"/>
  <c r="N910" i="1"/>
  <c r="O909" i="1"/>
  <c r="P909" i="1" s="1"/>
  <c r="Z909" i="1" s="1"/>
  <c r="B909" i="1" s="1"/>
  <c r="D914" i="1"/>
  <c r="L914" i="1" s="1"/>
  <c r="T914" i="1" s="1"/>
  <c r="J916" i="1"/>
  <c r="K916" i="1" s="1"/>
  <c r="W916" i="1" s="1"/>
  <c r="I917" i="1"/>
  <c r="Y915" i="1"/>
  <c r="G913" i="1"/>
  <c r="F916" i="1" l="1"/>
  <c r="U2050" i="1"/>
  <c r="E916" i="1"/>
  <c r="A2052" i="1"/>
  <c r="Q2051" i="1"/>
  <c r="AA2050" i="1"/>
  <c r="H2051" i="1"/>
  <c r="AC2051" i="1"/>
  <c r="R2050" i="1"/>
  <c r="S2050" i="1" s="1"/>
  <c r="AB2051" i="1"/>
  <c r="N911" i="1"/>
  <c r="O910" i="1"/>
  <c r="P910" i="1" s="1"/>
  <c r="Z910" i="1" s="1"/>
  <c r="B910" i="1" s="1"/>
  <c r="D915" i="1"/>
  <c r="L915" i="1" s="1"/>
  <c r="T915" i="1" s="1"/>
  <c r="G914" i="1"/>
  <c r="J917" i="1"/>
  <c r="K917" i="1" s="1"/>
  <c r="W917" i="1" s="1"/>
  <c r="I918" i="1"/>
  <c r="Y916" i="1"/>
  <c r="F917" i="1" l="1"/>
  <c r="U2051" i="1"/>
  <c r="E917" i="1"/>
  <c r="AB2052" i="1"/>
  <c r="AC2052" i="1"/>
  <c r="H2052" i="1"/>
  <c r="R2051" i="1"/>
  <c r="Q2052" i="1"/>
  <c r="A2053" i="1"/>
  <c r="N912" i="1"/>
  <c r="O911" i="1"/>
  <c r="P911" i="1" s="1"/>
  <c r="Z911" i="1" s="1"/>
  <c r="B911" i="1" s="1"/>
  <c r="D916" i="1"/>
  <c r="L916" i="1" s="1"/>
  <c r="T916" i="1" s="1"/>
  <c r="G915" i="1"/>
  <c r="J918" i="1"/>
  <c r="K918" i="1" s="1"/>
  <c r="W918" i="1" s="1"/>
  <c r="I919" i="1"/>
  <c r="Y917" i="1"/>
  <c r="F918" i="1" l="1"/>
  <c r="E918" i="1"/>
  <c r="AB2053" i="1"/>
  <c r="H2053" i="1"/>
  <c r="AC2053" i="1"/>
  <c r="R2052" i="1"/>
  <c r="Q2053" i="1"/>
  <c r="A2054" i="1"/>
  <c r="N913" i="1"/>
  <c r="O912" i="1"/>
  <c r="P912" i="1" s="1"/>
  <c r="Z912" i="1" s="1"/>
  <c r="B912" i="1" s="1"/>
  <c r="D917" i="1"/>
  <c r="L917" i="1" s="1"/>
  <c r="T917" i="1" s="1"/>
  <c r="G916" i="1"/>
  <c r="I920" i="1"/>
  <c r="J919" i="1"/>
  <c r="K919" i="1" s="1"/>
  <c r="W919" i="1" s="1"/>
  <c r="Y918" i="1"/>
  <c r="F919" i="1" l="1"/>
  <c r="U2053" i="1"/>
  <c r="E919" i="1"/>
  <c r="A2055" i="1"/>
  <c r="Q2054" i="1"/>
  <c r="H2054" i="1"/>
  <c r="R2053" i="1"/>
  <c r="S2053" i="1" s="1"/>
  <c r="AA2053" i="1"/>
  <c r="AB2054" i="1"/>
  <c r="AC2054" i="1"/>
  <c r="N914" i="1"/>
  <c r="O913" i="1"/>
  <c r="P913" i="1" s="1"/>
  <c r="Z913" i="1" s="1"/>
  <c r="B913" i="1" s="1"/>
  <c r="G917" i="1"/>
  <c r="D918" i="1"/>
  <c r="G918" i="1" s="1"/>
  <c r="I921" i="1"/>
  <c r="J920" i="1"/>
  <c r="K920" i="1" s="1"/>
  <c r="W920" i="1" s="1"/>
  <c r="Y919" i="1"/>
  <c r="F920" i="1" l="1"/>
  <c r="U2054" i="1"/>
  <c r="E920" i="1"/>
  <c r="AA2054" i="1"/>
  <c r="H2055" i="1"/>
  <c r="R2054" i="1"/>
  <c r="S2054" i="1" s="1"/>
  <c r="AC2055" i="1"/>
  <c r="AB2055" i="1"/>
  <c r="Q2055" i="1"/>
  <c r="A2056" i="1"/>
  <c r="N915" i="1"/>
  <c r="O914" i="1"/>
  <c r="P914" i="1" s="1"/>
  <c r="Z914" i="1" s="1"/>
  <c r="B914" i="1" s="1"/>
  <c r="L918" i="1"/>
  <c r="T918" i="1" s="1"/>
  <c r="D919" i="1"/>
  <c r="Y920" i="1"/>
  <c r="J921" i="1"/>
  <c r="K921" i="1" s="1"/>
  <c r="W921" i="1" s="1"/>
  <c r="I922" i="1"/>
  <c r="F921" i="1" l="1"/>
  <c r="U2055" i="1"/>
  <c r="E921" i="1"/>
  <c r="AA2055" i="1"/>
  <c r="AB2056" i="1"/>
  <c r="H2056" i="1"/>
  <c r="AC2056" i="1"/>
  <c r="R2055" i="1"/>
  <c r="S2055" i="1" s="1"/>
  <c r="A2057" i="1"/>
  <c r="Q2056" i="1"/>
  <c r="N916" i="1"/>
  <c r="O915" i="1"/>
  <c r="P915" i="1" s="1"/>
  <c r="Z915" i="1" s="1"/>
  <c r="B915" i="1" s="1"/>
  <c r="L919" i="1"/>
  <c r="T919" i="1" s="1"/>
  <c r="D920" i="1"/>
  <c r="L920" i="1" s="1"/>
  <c r="T920" i="1" s="1"/>
  <c r="G919" i="1"/>
  <c r="Y921" i="1"/>
  <c r="I923" i="1"/>
  <c r="J922" i="1"/>
  <c r="K922" i="1" s="1"/>
  <c r="W922" i="1" s="1"/>
  <c r="F922" i="1" l="1"/>
  <c r="U2056" i="1"/>
  <c r="E922" i="1"/>
  <c r="AA2056" i="1"/>
  <c r="AC2057" i="1"/>
  <c r="AB2057" i="1"/>
  <c r="R2056" i="1"/>
  <c r="S2056" i="1" s="1"/>
  <c r="H2057" i="1"/>
  <c r="A2058" i="1"/>
  <c r="Q2057" i="1"/>
  <c r="N917" i="1"/>
  <c r="O916" i="1"/>
  <c r="P916" i="1" s="1"/>
  <c r="Z916" i="1" s="1"/>
  <c r="B916" i="1" s="1"/>
  <c r="D921" i="1"/>
  <c r="L921" i="1" s="1"/>
  <c r="T921" i="1" s="1"/>
  <c r="G920" i="1"/>
  <c r="I924" i="1"/>
  <c r="J923" i="1"/>
  <c r="K923" i="1" s="1"/>
  <c r="W923" i="1" s="1"/>
  <c r="Y922" i="1"/>
  <c r="F923" i="1" l="1"/>
  <c r="U2057" i="1"/>
  <c r="E923" i="1"/>
  <c r="AC2058" i="1"/>
  <c r="R2057" i="1"/>
  <c r="S2057" i="1" s="1"/>
  <c r="AB2058" i="1"/>
  <c r="H2058" i="1"/>
  <c r="AA2057" i="1"/>
  <c r="Q2058" i="1"/>
  <c r="A2059" i="1"/>
  <c r="N918" i="1"/>
  <c r="O917" i="1"/>
  <c r="P917" i="1" s="1"/>
  <c r="Z917" i="1" s="1"/>
  <c r="B917" i="1" s="1"/>
  <c r="AA920" i="1"/>
  <c r="D922" i="1"/>
  <c r="L922" i="1" s="1"/>
  <c r="T922" i="1" s="1"/>
  <c r="G921" i="1"/>
  <c r="Y923" i="1"/>
  <c r="I925" i="1"/>
  <c r="J924" i="1"/>
  <c r="K924" i="1" s="1"/>
  <c r="W924" i="1" s="1"/>
  <c r="F924" i="1" l="1"/>
  <c r="U2058" i="1"/>
  <c r="E924" i="1"/>
  <c r="A2060" i="1"/>
  <c r="Q2059" i="1"/>
  <c r="AA2058" i="1"/>
  <c r="AC2059" i="1"/>
  <c r="AB2059" i="1"/>
  <c r="H2059" i="1"/>
  <c r="R2058" i="1"/>
  <c r="S2058" i="1" s="1"/>
  <c r="N919" i="1"/>
  <c r="O918" i="1"/>
  <c r="P918" i="1" s="1"/>
  <c r="Z918" i="1" s="1"/>
  <c r="B918" i="1" s="1"/>
  <c r="G922" i="1"/>
  <c r="D923" i="1"/>
  <c r="G923" i="1" s="1"/>
  <c r="Y924" i="1"/>
  <c r="I926" i="1"/>
  <c r="J925" i="1"/>
  <c r="K925" i="1" s="1"/>
  <c r="W925" i="1" s="1"/>
  <c r="F925" i="1" l="1"/>
  <c r="U2059" i="1"/>
  <c r="E925" i="1"/>
  <c r="AC2060" i="1"/>
  <c r="AB2060" i="1"/>
  <c r="R2059" i="1"/>
  <c r="S2059" i="1" s="1"/>
  <c r="H2060" i="1"/>
  <c r="AA2059" i="1"/>
  <c r="Q2060" i="1"/>
  <c r="A2061" i="1"/>
  <c r="N920" i="1"/>
  <c r="O919" i="1"/>
  <c r="P919" i="1" s="1"/>
  <c r="Z919" i="1" s="1"/>
  <c r="B919" i="1" s="1"/>
  <c r="L923" i="1"/>
  <c r="T923" i="1" s="1"/>
  <c r="AA922" i="1"/>
  <c r="D924" i="1"/>
  <c r="L924" i="1" s="1"/>
  <c r="T924" i="1" s="1"/>
  <c r="Y925" i="1"/>
  <c r="J926" i="1"/>
  <c r="K926" i="1" s="1"/>
  <c r="F926" i="1" s="1"/>
  <c r="I927" i="1"/>
  <c r="U2060" i="1" l="1"/>
  <c r="W926" i="1"/>
  <c r="Y926" i="1" s="1"/>
  <c r="E926" i="1"/>
  <c r="Q2061" i="1"/>
  <c r="A2062" i="1"/>
  <c r="AA2060" i="1"/>
  <c r="AB2061" i="1"/>
  <c r="AC2061" i="1"/>
  <c r="H2061" i="1"/>
  <c r="R2060" i="1"/>
  <c r="S2060" i="1" s="1"/>
  <c r="N921" i="1"/>
  <c r="O920" i="1"/>
  <c r="P920" i="1" s="1"/>
  <c r="AA923" i="1"/>
  <c r="D925" i="1"/>
  <c r="G924" i="1"/>
  <c r="I928" i="1"/>
  <c r="J927" i="1"/>
  <c r="K927" i="1" s="1"/>
  <c r="W927" i="1" l="1"/>
  <c r="F927" i="1"/>
  <c r="U2061" i="1"/>
  <c r="E927" i="1"/>
  <c r="Q2062" i="1"/>
  <c r="A2063" i="1"/>
  <c r="AB2062" i="1"/>
  <c r="H2062" i="1"/>
  <c r="AA2061" i="1"/>
  <c r="R2061" i="1"/>
  <c r="S2061" i="1" s="1"/>
  <c r="AC2062" i="1"/>
  <c r="Z920" i="1"/>
  <c r="B920" i="1" s="1"/>
  <c r="N922" i="1"/>
  <c r="O921" i="1"/>
  <c r="P921" i="1" s="1"/>
  <c r="Z921" i="1" s="1"/>
  <c r="B921" i="1" s="1"/>
  <c r="D926" i="1"/>
  <c r="L926" i="1" s="1"/>
  <c r="T926" i="1" s="1"/>
  <c r="L925" i="1"/>
  <c r="T925" i="1" s="1"/>
  <c r="G925" i="1"/>
  <c r="Y927" i="1"/>
  <c r="J928" i="1"/>
  <c r="K928" i="1" s="1"/>
  <c r="W928" i="1" s="1"/>
  <c r="I929" i="1"/>
  <c r="F928" i="1" l="1"/>
  <c r="U2062" i="1"/>
  <c r="E928" i="1"/>
  <c r="A2064" i="1"/>
  <c r="Q2063" i="1"/>
  <c r="AA2062" i="1"/>
  <c r="AC2063" i="1"/>
  <c r="AB2063" i="1"/>
  <c r="R2062" i="1"/>
  <c r="S2062" i="1" s="1"/>
  <c r="H2063" i="1"/>
  <c r="O922" i="1"/>
  <c r="P922" i="1" s="1"/>
  <c r="N923" i="1"/>
  <c r="D927" i="1"/>
  <c r="G927" i="1" s="1"/>
  <c r="G926" i="1"/>
  <c r="J929" i="1"/>
  <c r="K929" i="1" s="1"/>
  <c r="W929" i="1" s="1"/>
  <c r="I930" i="1"/>
  <c r="Y928" i="1"/>
  <c r="F929" i="1" l="1"/>
  <c r="U2063" i="1"/>
  <c r="E929" i="1"/>
  <c r="AC2064" i="1"/>
  <c r="AB2064" i="1"/>
  <c r="H2064" i="1"/>
  <c r="R2063" i="1"/>
  <c r="S2063" i="1" s="1"/>
  <c r="AA2063" i="1"/>
  <c r="A2065" i="1"/>
  <c r="Q2064" i="1"/>
  <c r="Z922" i="1"/>
  <c r="B922" i="1" s="1"/>
  <c r="N924" i="1"/>
  <c r="O923" i="1"/>
  <c r="P923" i="1" s="1"/>
  <c r="L927" i="1"/>
  <c r="T927" i="1" s="1"/>
  <c r="D928" i="1"/>
  <c r="L928" i="1" s="1"/>
  <c r="T928" i="1" s="1"/>
  <c r="I931" i="1"/>
  <c r="J930" i="1"/>
  <c r="K930" i="1" s="1"/>
  <c r="W930" i="1" s="1"/>
  <c r="Y929" i="1"/>
  <c r="F930" i="1" l="1"/>
  <c r="U2064" i="1"/>
  <c r="E930" i="1"/>
  <c r="AC2065" i="1"/>
  <c r="AB2065" i="1"/>
  <c r="H2065" i="1"/>
  <c r="R2064" i="1"/>
  <c r="S2064" i="1" s="1"/>
  <c r="AA2064" i="1"/>
  <c r="Q2065" i="1"/>
  <c r="A2066" i="1"/>
  <c r="N925" i="1"/>
  <c r="O924" i="1"/>
  <c r="P924" i="1" s="1"/>
  <c r="Z924" i="1" s="1"/>
  <c r="B924" i="1" s="1"/>
  <c r="Z923" i="1"/>
  <c r="B923" i="1" s="1"/>
  <c r="D929" i="1"/>
  <c r="G929" i="1" s="1"/>
  <c r="Y930" i="1"/>
  <c r="G928" i="1"/>
  <c r="I932" i="1"/>
  <c r="J931" i="1"/>
  <c r="K931" i="1" s="1"/>
  <c r="W931" i="1" s="1"/>
  <c r="F931" i="1" l="1"/>
  <c r="U2065" i="1"/>
  <c r="E931" i="1"/>
  <c r="A2067" i="1"/>
  <c r="Q2066" i="1"/>
  <c r="AB2066" i="1"/>
  <c r="AA2065" i="1"/>
  <c r="H2066" i="1"/>
  <c r="R2065" i="1"/>
  <c r="S2065" i="1" s="1"/>
  <c r="AC2066" i="1"/>
  <c r="O925" i="1"/>
  <c r="P925" i="1" s="1"/>
  <c r="N926" i="1"/>
  <c r="L929" i="1"/>
  <c r="T929" i="1" s="1"/>
  <c r="D930" i="1"/>
  <c r="L930" i="1" s="1"/>
  <c r="T930" i="1" s="1"/>
  <c r="Y931" i="1"/>
  <c r="I933" i="1"/>
  <c r="J932" i="1"/>
  <c r="K932" i="1" s="1"/>
  <c r="W932" i="1" s="1"/>
  <c r="F932" i="1" l="1"/>
  <c r="S925" i="1"/>
  <c r="U2066" i="1"/>
  <c r="E932" i="1"/>
  <c r="R2066" i="1"/>
  <c r="S2066" i="1" s="1"/>
  <c r="AC2067" i="1"/>
  <c r="AA2066" i="1"/>
  <c r="AB2067" i="1"/>
  <c r="H2067" i="1"/>
  <c r="A2068" i="1"/>
  <c r="Q2067" i="1"/>
  <c r="N927" i="1"/>
  <c r="O926" i="1"/>
  <c r="Z925" i="1"/>
  <c r="D931" i="1"/>
  <c r="L931" i="1" s="1"/>
  <c r="T931" i="1" s="1"/>
  <c r="G930" i="1"/>
  <c r="Y932" i="1"/>
  <c r="J933" i="1"/>
  <c r="K933" i="1" s="1"/>
  <c r="W933" i="1" s="1"/>
  <c r="I934" i="1"/>
  <c r="F933" i="1" l="1"/>
  <c r="U925" i="1"/>
  <c r="AA925" i="1"/>
  <c r="C926" i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U2067" i="1"/>
  <c r="E933" i="1"/>
  <c r="AC2068" i="1"/>
  <c r="AB2068" i="1"/>
  <c r="H2068" i="1"/>
  <c r="AA2067" i="1"/>
  <c r="R2067" i="1"/>
  <c r="S2067" i="1" s="1"/>
  <c r="A2069" i="1"/>
  <c r="Q2068" i="1"/>
  <c r="B925" i="1"/>
  <c r="N928" i="1"/>
  <c r="O927" i="1"/>
  <c r="G931" i="1"/>
  <c r="D932" i="1"/>
  <c r="G932" i="1" s="1"/>
  <c r="I935" i="1"/>
  <c r="J934" i="1"/>
  <c r="K934" i="1" s="1"/>
  <c r="W934" i="1" s="1"/>
  <c r="Y933" i="1"/>
  <c r="F934" i="1" l="1"/>
  <c r="P927" i="1"/>
  <c r="Z927" i="1" s="1"/>
  <c r="AA927" i="1" s="1"/>
  <c r="P926" i="1"/>
  <c r="Z926" i="1" s="1"/>
  <c r="AA926" i="1" s="1"/>
  <c r="U2068" i="1"/>
  <c r="E934" i="1"/>
  <c r="AC2069" i="1"/>
  <c r="R2068" i="1"/>
  <c r="S2068" i="1" s="1"/>
  <c r="H2069" i="1"/>
  <c r="AB2069" i="1"/>
  <c r="AA2068" i="1"/>
  <c r="A2070" i="1"/>
  <c r="Q2069" i="1"/>
  <c r="N929" i="1"/>
  <c r="O928" i="1"/>
  <c r="P928" i="1" s="1"/>
  <c r="Z928" i="1" s="1"/>
  <c r="B928" i="1" s="1"/>
  <c r="L932" i="1"/>
  <c r="T932" i="1" s="1"/>
  <c r="D933" i="1"/>
  <c r="I936" i="1"/>
  <c r="J935" i="1"/>
  <c r="K935" i="1" s="1"/>
  <c r="W935" i="1" s="1"/>
  <c r="Y934" i="1"/>
  <c r="F935" i="1" l="1"/>
  <c r="B926" i="1"/>
  <c r="U2069" i="1"/>
  <c r="E935" i="1"/>
  <c r="AB2070" i="1"/>
  <c r="H2070" i="1"/>
  <c r="R2069" i="1"/>
  <c r="S2069" i="1" s="1"/>
  <c r="AA2069" i="1"/>
  <c r="AC2070" i="1"/>
  <c r="A2071" i="1"/>
  <c r="Q2070" i="1"/>
  <c r="B927" i="1"/>
  <c r="O929" i="1"/>
  <c r="P929" i="1" s="1"/>
  <c r="N930" i="1"/>
  <c r="L933" i="1"/>
  <c r="T933" i="1" s="1"/>
  <c r="D934" i="1"/>
  <c r="G934" i="1" s="1"/>
  <c r="Y935" i="1"/>
  <c r="G933" i="1"/>
  <c r="J936" i="1"/>
  <c r="K936" i="1" s="1"/>
  <c r="W936" i="1" s="1"/>
  <c r="I937" i="1"/>
  <c r="F936" i="1" l="1"/>
  <c r="U2070" i="1"/>
  <c r="E936" i="1"/>
  <c r="AA2070" i="1"/>
  <c r="AC2071" i="1"/>
  <c r="AB2071" i="1"/>
  <c r="H2071" i="1"/>
  <c r="R2070" i="1"/>
  <c r="S2070" i="1" s="1"/>
  <c r="Q2071" i="1"/>
  <c r="A2072" i="1"/>
  <c r="N931" i="1"/>
  <c r="O930" i="1"/>
  <c r="P930" i="1" s="1"/>
  <c r="Z930" i="1" s="1"/>
  <c r="B930" i="1" s="1"/>
  <c r="Z929" i="1"/>
  <c r="AA929" i="1" s="1"/>
  <c r="L934" i="1"/>
  <c r="T934" i="1" s="1"/>
  <c r="D935" i="1"/>
  <c r="L935" i="1" s="1"/>
  <c r="T935" i="1" s="1"/>
  <c r="Y936" i="1"/>
  <c r="I938" i="1"/>
  <c r="J937" i="1"/>
  <c r="K937" i="1" s="1"/>
  <c r="W937" i="1" s="1"/>
  <c r="F937" i="1" l="1"/>
  <c r="U2071" i="1"/>
  <c r="E937" i="1"/>
  <c r="A2073" i="1"/>
  <c r="Q2072" i="1"/>
  <c r="AC2072" i="1"/>
  <c r="AB2072" i="1"/>
  <c r="H2072" i="1"/>
  <c r="R2071" i="1"/>
  <c r="S2071" i="1" s="1"/>
  <c r="AA2071" i="1"/>
  <c r="B929" i="1"/>
  <c r="N932" i="1"/>
  <c r="O931" i="1"/>
  <c r="P931" i="1" s="1"/>
  <c r="Z931" i="1" s="1"/>
  <c r="B931" i="1" s="1"/>
  <c r="D936" i="1"/>
  <c r="L936" i="1" s="1"/>
  <c r="T936" i="1" s="1"/>
  <c r="G935" i="1"/>
  <c r="Y937" i="1"/>
  <c r="I939" i="1"/>
  <c r="J938" i="1"/>
  <c r="K938" i="1" s="1"/>
  <c r="W938" i="1" s="1"/>
  <c r="F938" i="1" l="1"/>
  <c r="U2072" i="1"/>
  <c r="E938" i="1"/>
  <c r="AB2073" i="1"/>
  <c r="H2073" i="1"/>
  <c r="AC2073" i="1"/>
  <c r="AA2072" i="1"/>
  <c r="R2072" i="1"/>
  <c r="S2072" i="1" s="1"/>
  <c r="Q2073" i="1"/>
  <c r="A2074" i="1"/>
  <c r="N933" i="1"/>
  <c r="O932" i="1"/>
  <c r="P932" i="1" s="1"/>
  <c r="Z932" i="1" s="1"/>
  <c r="B932" i="1" s="1"/>
  <c r="D937" i="1"/>
  <c r="L937" i="1" s="1"/>
  <c r="T937" i="1" s="1"/>
  <c r="G936" i="1"/>
  <c r="I940" i="1"/>
  <c r="J939" i="1"/>
  <c r="K939" i="1" s="1"/>
  <c r="W939" i="1" s="1"/>
  <c r="Y938" i="1"/>
  <c r="F939" i="1" l="1"/>
  <c r="U2073" i="1"/>
  <c r="E939" i="1"/>
  <c r="A2075" i="1"/>
  <c r="Q2074" i="1"/>
  <c r="AB2074" i="1"/>
  <c r="H2074" i="1"/>
  <c r="R2073" i="1"/>
  <c r="S2073" i="1" s="1"/>
  <c r="AA2073" i="1"/>
  <c r="AC2074" i="1"/>
  <c r="N934" i="1"/>
  <c r="O933" i="1"/>
  <c r="P933" i="1" s="1"/>
  <c r="Z933" i="1" s="1"/>
  <c r="B933" i="1" s="1"/>
  <c r="D938" i="1"/>
  <c r="G938" i="1" s="1"/>
  <c r="G937" i="1"/>
  <c r="Y939" i="1"/>
  <c r="J940" i="1"/>
  <c r="K940" i="1" s="1"/>
  <c r="W940" i="1" s="1"/>
  <c r="I941" i="1"/>
  <c r="F940" i="1" l="1"/>
  <c r="U2074" i="1"/>
  <c r="E940" i="1"/>
  <c r="AA2074" i="1"/>
  <c r="AC2075" i="1"/>
  <c r="R2074" i="1"/>
  <c r="S2074" i="1" s="1"/>
  <c r="AB2075" i="1"/>
  <c r="H2075" i="1"/>
  <c r="Q2075" i="1"/>
  <c r="A2076" i="1"/>
  <c r="N935" i="1"/>
  <c r="O934" i="1"/>
  <c r="P934" i="1" s="1"/>
  <c r="Z934" i="1" s="1"/>
  <c r="B934" i="1" s="1"/>
  <c r="L938" i="1"/>
  <c r="T938" i="1" s="1"/>
  <c r="D939" i="1"/>
  <c r="L939" i="1" s="1"/>
  <c r="T939" i="1" s="1"/>
  <c r="J941" i="1"/>
  <c r="K941" i="1" s="1"/>
  <c r="W941" i="1" s="1"/>
  <c r="I942" i="1"/>
  <c r="Y940" i="1"/>
  <c r="F941" i="1" l="1"/>
  <c r="U2075" i="1"/>
  <c r="E941" i="1"/>
  <c r="A2077" i="1"/>
  <c r="Q2076" i="1"/>
  <c r="AA2075" i="1"/>
  <c r="AC2076" i="1"/>
  <c r="AB2076" i="1"/>
  <c r="R2075" i="1"/>
  <c r="S2075" i="1" s="1"/>
  <c r="H2076" i="1"/>
  <c r="N936" i="1"/>
  <c r="O935" i="1"/>
  <c r="P935" i="1" s="1"/>
  <c r="Z935" i="1" s="1"/>
  <c r="B935" i="1" s="1"/>
  <c r="D940" i="1"/>
  <c r="G940" i="1" s="1"/>
  <c r="G939" i="1"/>
  <c r="J942" i="1"/>
  <c r="K942" i="1" s="1"/>
  <c r="W942" i="1" s="1"/>
  <c r="I943" i="1"/>
  <c r="Y941" i="1"/>
  <c r="F942" i="1" l="1"/>
  <c r="U2076" i="1"/>
  <c r="E942" i="1"/>
  <c r="AB2077" i="1"/>
  <c r="H2077" i="1"/>
  <c r="R2076" i="1"/>
  <c r="S2076" i="1" s="1"/>
  <c r="AA2076" i="1"/>
  <c r="AC2077" i="1"/>
  <c r="Q2077" i="1"/>
  <c r="A2078" i="1"/>
  <c r="N937" i="1"/>
  <c r="O936" i="1"/>
  <c r="P936" i="1" s="1"/>
  <c r="Z936" i="1" s="1"/>
  <c r="B936" i="1" s="1"/>
  <c r="L940" i="1"/>
  <c r="T940" i="1" s="1"/>
  <c r="D941" i="1"/>
  <c r="L941" i="1" s="1"/>
  <c r="T941" i="1" s="1"/>
  <c r="I944" i="1"/>
  <c r="J943" i="1"/>
  <c r="K943" i="1" s="1"/>
  <c r="W943" i="1" s="1"/>
  <c r="Y942" i="1"/>
  <c r="F943" i="1" l="1"/>
  <c r="U2077" i="1"/>
  <c r="E943" i="1"/>
  <c r="A2079" i="1"/>
  <c r="Q2078" i="1"/>
  <c r="AB2078" i="1"/>
  <c r="H2078" i="1"/>
  <c r="R2077" i="1"/>
  <c r="S2077" i="1" s="1"/>
  <c r="AA2077" i="1"/>
  <c r="AC2078" i="1"/>
  <c r="N938" i="1"/>
  <c r="O937" i="1"/>
  <c r="P937" i="1" s="1"/>
  <c r="Z937" i="1" s="1"/>
  <c r="B937" i="1" s="1"/>
  <c r="D942" i="1"/>
  <c r="L942" i="1" s="1"/>
  <c r="T942" i="1" s="1"/>
  <c r="Y943" i="1"/>
  <c r="G941" i="1"/>
  <c r="J944" i="1"/>
  <c r="K944" i="1" s="1"/>
  <c r="W944" i="1" s="1"/>
  <c r="I945" i="1"/>
  <c r="F944" i="1" l="1"/>
  <c r="U2078" i="1"/>
  <c r="E944" i="1"/>
  <c r="R2078" i="1"/>
  <c r="S2078" i="1" s="1"/>
  <c r="AC2079" i="1"/>
  <c r="AA2078" i="1"/>
  <c r="AB2079" i="1"/>
  <c r="H2079" i="1"/>
  <c r="A2080" i="1"/>
  <c r="Q2079" i="1"/>
  <c r="N939" i="1"/>
  <c r="O938" i="1"/>
  <c r="P938" i="1" s="1"/>
  <c r="Z938" i="1" s="1"/>
  <c r="B938" i="1" s="1"/>
  <c r="G942" i="1"/>
  <c r="D943" i="1"/>
  <c r="Y944" i="1"/>
  <c r="J945" i="1"/>
  <c r="K945" i="1" s="1"/>
  <c r="W945" i="1" s="1"/>
  <c r="I946" i="1"/>
  <c r="F945" i="1" l="1"/>
  <c r="U2079" i="1"/>
  <c r="E945" i="1"/>
  <c r="A2081" i="1"/>
  <c r="Q2080" i="1"/>
  <c r="AB2080" i="1"/>
  <c r="AC2080" i="1"/>
  <c r="H2080" i="1"/>
  <c r="AA2079" i="1"/>
  <c r="R2079" i="1"/>
  <c r="S2079" i="1" s="1"/>
  <c r="N940" i="1"/>
  <c r="O939" i="1"/>
  <c r="P939" i="1" s="1"/>
  <c r="Z939" i="1" s="1"/>
  <c r="B939" i="1" s="1"/>
  <c r="L943" i="1"/>
  <c r="T943" i="1" s="1"/>
  <c r="D944" i="1"/>
  <c r="L944" i="1" s="1"/>
  <c r="T944" i="1" s="1"/>
  <c r="G943" i="1"/>
  <c r="Y945" i="1"/>
  <c r="J946" i="1"/>
  <c r="K946" i="1" s="1"/>
  <c r="W946" i="1" s="1"/>
  <c r="I947" i="1"/>
  <c r="F946" i="1" l="1"/>
  <c r="U2080" i="1"/>
  <c r="E946" i="1"/>
  <c r="AC2081" i="1"/>
  <c r="AB2081" i="1"/>
  <c r="R2080" i="1"/>
  <c r="S2080" i="1" s="1"/>
  <c r="AA2080" i="1"/>
  <c r="H2081" i="1"/>
  <c r="Q2081" i="1"/>
  <c r="A2082" i="1"/>
  <c r="N941" i="1"/>
  <c r="O940" i="1"/>
  <c r="P940" i="1" s="1"/>
  <c r="Z940" i="1" s="1"/>
  <c r="B940" i="1" s="1"/>
  <c r="D945" i="1"/>
  <c r="L945" i="1" s="1"/>
  <c r="T945" i="1" s="1"/>
  <c r="G944" i="1"/>
  <c r="J947" i="1"/>
  <c r="K947" i="1" s="1"/>
  <c r="W947" i="1" s="1"/>
  <c r="I948" i="1"/>
  <c r="Y946" i="1"/>
  <c r="F947" i="1" l="1"/>
  <c r="U2081" i="1"/>
  <c r="E947" i="1"/>
  <c r="Q2082" i="1"/>
  <c r="A2083" i="1"/>
  <c r="AC2082" i="1"/>
  <c r="AB2082" i="1"/>
  <c r="R2081" i="1"/>
  <c r="S2081" i="1" s="1"/>
  <c r="AA2081" i="1"/>
  <c r="H2082" i="1"/>
  <c r="N942" i="1"/>
  <c r="O941" i="1"/>
  <c r="P941" i="1" s="1"/>
  <c r="Z941" i="1" s="1"/>
  <c r="B941" i="1" s="1"/>
  <c r="D946" i="1"/>
  <c r="L946" i="1" s="1"/>
  <c r="T946" i="1" s="1"/>
  <c r="G945" i="1"/>
  <c r="J948" i="1"/>
  <c r="K948" i="1" s="1"/>
  <c r="W948" i="1" s="1"/>
  <c r="I949" i="1"/>
  <c r="Y947" i="1"/>
  <c r="F948" i="1" l="1"/>
  <c r="E948" i="1"/>
  <c r="A2084" i="1"/>
  <c r="Q2083" i="1"/>
  <c r="W2083" i="1"/>
  <c r="Y2083" i="1" s="1"/>
  <c r="H2083" i="1"/>
  <c r="AC2083" i="1"/>
  <c r="AB2083" i="1"/>
  <c r="R2082" i="1"/>
  <c r="N943" i="1"/>
  <c r="O942" i="1"/>
  <c r="P942" i="1" s="1"/>
  <c r="Z942" i="1" s="1"/>
  <c r="B942" i="1" s="1"/>
  <c r="G946" i="1"/>
  <c r="D947" i="1"/>
  <c r="J949" i="1"/>
  <c r="K949" i="1" s="1"/>
  <c r="W949" i="1" s="1"/>
  <c r="I950" i="1"/>
  <c r="Y948" i="1"/>
  <c r="F949" i="1" l="1"/>
  <c r="U2083" i="1"/>
  <c r="E949" i="1"/>
  <c r="AB2084" i="1"/>
  <c r="H2084" i="1"/>
  <c r="R2083" i="1"/>
  <c r="S2083" i="1" s="1"/>
  <c r="AA2083" i="1"/>
  <c r="AC2084" i="1"/>
  <c r="Q2084" i="1"/>
  <c r="A2085" i="1"/>
  <c r="N944" i="1"/>
  <c r="O943" i="1"/>
  <c r="P943" i="1" s="1"/>
  <c r="Z943" i="1" s="1"/>
  <c r="B943" i="1" s="1"/>
  <c r="L947" i="1"/>
  <c r="T947" i="1" s="1"/>
  <c r="D948" i="1"/>
  <c r="L948" i="1" s="1"/>
  <c r="T948" i="1" s="1"/>
  <c r="J950" i="1"/>
  <c r="K950" i="1" s="1"/>
  <c r="W950" i="1" s="1"/>
  <c r="I951" i="1"/>
  <c r="G947" i="1"/>
  <c r="Y949" i="1"/>
  <c r="F950" i="1" l="1"/>
  <c r="U2084" i="1"/>
  <c r="E950" i="1"/>
  <c r="A2086" i="1"/>
  <c r="Q2085" i="1"/>
  <c r="AC2085" i="1"/>
  <c r="AB2085" i="1"/>
  <c r="H2085" i="1"/>
  <c r="R2084" i="1"/>
  <c r="S2084" i="1" s="1"/>
  <c r="AA2084" i="1"/>
  <c r="G948" i="1"/>
  <c r="N945" i="1"/>
  <c r="O944" i="1"/>
  <c r="P944" i="1" s="1"/>
  <c r="Z944" i="1" s="1"/>
  <c r="B944" i="1" s="1"/>
  <c r="D949" i="1"/>
  <c r="L949" i="1" s="1"/>
  <c r="T949" i="1" s="1"/>
  <c r="Y950" i="1"/>
  <c r="J951" i="1"/>
  <c r="K951" i="1" s="1"/>
  <c r="W951" i="1" s="1"/>
  <c r="I952" i="1"/>
  <c r="F951" i="1" l="1"/>
  <c r="U2085" i="1"/>
  <c r="E951" i="1"/>
  <c r="AB2086" i="1"/>
  <c r="H2086" i="1"/>
  <c r="R2085" i="1"/>
  <c r="S2085" i="1" s="1"/>
  <c r="AA2085" i="1"/>
  <c r="AC2086" i="1"/>
  <c r="A2087" i="1"/>
  <c r="Q2086" i="1"/>
  <c r="N946" i="1"/>
  <c r="O945" i="1"/>
  <c r="P945" i="1" s="1"/>
  <c r="Z945" i="1" s="1"/>
  <c r="B945" i="1" s="1"/>
  <c r="G949" i="1"/>
  <c r="D950" i="1"/>
  <c r="G950" i="1" s="1"/>
  <c r="Y951" i="1"/>
  <c r="I953" i="1"/>
  <c r="J952" i="1"/>
  <c r="K952" i="1" s="1"/>
  <c r="W952" i="1" s="1"/>
  <c r="F952" i="1" l="1"/>
  <c r="U2086" i="1"/>
  <c r="E952" i="1"/>
  <c r="AA2086" i="1"/>
  <c r="AC2087" i="1"/>
  <c r="AB2087" i="1"/>
  <c r="H2087" i="1"/>
  <c r="R2086" i="1"/>
  <c r="S2086" i="1" s="1"/>
  <c r="Q2087" i="1"/>
  <c r="A2088" i="1"/>
  <c r="N947" i="1"/>
  <c r="O946" i="1"/>
  <c r="P946" i="1" s="1"/>
  <c r="Z946" i="1" s="1"/>
  <c r="B946" i="1" s="1"/>
  <c r="L950" i="1"/>
  <c r="T950" i="1" s="1"/>
  <c r="D951" i="1"/>
  <c r="L951" i="1" s="1"/>
  <c r="T951" i="1" s="1"/>
  <c r="J953" i="1"/>
  <c r="K953" i="1" s="1"/>
  <c r="W953" i="1" s="1"/>
  <c r="I954" i="1"/>
  <c r="Y952" i="1"/>
  <c r="F953" i="1" l="1"/>
  <c r="U2087" i="1"/>
  <c r="E953" i="1"/>
  <c r="Q2088" i="1"/>
  <c r="A2089" i="1"/>
  <c r="AC2088" i="1"/>
  <c r="AB2088" i="1"/>
  <c r="AA2087" i="1"/>
  <c r="R2087" i="1"/>
  <c r="S2087" i="1" s="1"/>
  <c r="H2088" i="1"/>
  <c r="N948" i="1"/>
  <c r="O947" i="1"/>
  <c r="P947" i="1" s="1"/>
  <c r="Z947" i="1" s="1"/>
  <c r="B947" i="1" s="1"/>
  <c r="D952" i="1"/>
  <c r="L952" i="1" s="1"/>
  <c r="T952" i="1" s="1"/>
  <c r="G951" i="1"/>
  <c r="Y953" i="1"/>
  <c r="J954" i="1"/>
  <c r="K954" i="1" s="1"/>
  <c r="W954" i="1" s="1"/>
  <c r="I955" i="1"/>
  <c r="F954" i="1" l="1"/>
  <c r="U2088" i="1"/>
  <c r="E954" i="1"/>
  <c r="Q2089" i="1"/>
  <c r="A2090" i="1"/>
  <c r="AC2089" i="1"/>
  <c r="AB2089" i="1"/>
  <c r="R2088" i="1"/>
  <c r="S2088" i="1" s="1"/>
  <c r="AA2088" i="1"/>
  <c r="H2089" i="1"/>
  <c r="N949" i="1"/>
  <c r="O948" i="1"/>
  <c r="P948" i="1" s="1"/>
  <c r="Z948" i="1" s="1"/>
  <c r="B948" i="1" s="1"/>
  <c r="AA951" i="1"/>
  <c r="D953" i="1"/>
  <c r="L953" i="1" s="1"/>
  <c r="T953" i="1" s="1"/>
  <c r="Y954" i="1"/>
  <c r="I956" i="1"/>
  <c r="J955" i="1"/>
  <c r="K955" i="1" s="1"/>
  <c r="W955" i="1" s="1"/>
  <c r="G952" i="1"/>
  <c r="F955" i="1" l="1"/>
  <c r="U2089" i="1"/>
  <c r="E955" i="1"/>
  <c r="Q2090" i="1"/>
  <c r="A2091" i="1"/>
  <c r="AC2090" i="1"/>
  <c r="H2090" i="1"/>
  <c r="AA2089" i="1"/>
  <c r="AB2090" i="1"/>
  <c r="R2089" i="1"/>
  <c r="S2089" i="1" s="1"/>
  <c r="N950" i="1"/>
  <c r="O949" i="1"/>
  <c r="P949" i="1" s="1"/>
  <c r="Z949" i="1" s="1"/>
  <c r="B949" i="1" s="1"/>
  <c r="AA952" i="1"/>
  <c r="D954" i="1"/>
  <c r="L954" i="1" s="1"/>
  <c r="T954" i="1" s="1"/>
  <c r="G953" i="1"/>
  <c r="Y955" i="1"/>
  <c r="J956" i="1"/>
  <c r="K956" i="1" s="1"/>
  <c r="F956" i="1" s="1"/>
  <c r="I957" i="1"/>
  <c r="U2090" i="1" l="1"/>
  <c r="W956" i="1"/>
  <c r="Y956" i="1" s="1"/>
  <c r="E956" i="1"/>
  <c r="Q2091" i="1"/>
  <c r="A2092" i="1"/>
  <c r="AA2090" i="1"/>
  <c r="AB2091" i="1"/>
  <c r="H2091" i="1"/>
  <c r="R2090" i="1"/>
  <c r="S2090" i="1" s="1"/>
  <c r="AC2091" i="1"/>
  <c r="N951" i="1"/>
  <c r="O950" i="1"/>
  <c r="P950" i="1" s="1"/>
  <c r="Z950" i="1" s="1"/>
  <c r="B950" i="1" s="1"/>
  <c r="D955" i="1"/>
  <c r="L955" i="1" s="1"/>
  <c r="T955" i="1" s="1"/>
  <c r="I958" i="1"/>
  <c r="J957" i="1"/>
  <c r="K957" i="1" s="1"/>
  <c r="F957" i="1" s="1"/>
  <c r="G954" i="1"/>
  <c r="U2091" i="1" l="1"/>
  <c r="W957" i="1"/>
  <c r="Y957" i="1" s="1"/>
  <c r="E957" i="1"/>
  <c r="Q2092" i="1"/>
  <c r="A2093" i="1"/>
  <c r="AC2092" i="1"/>
  <c r="AB2092" i="1"/>
  <c r="H2092" i="1"/>
  <c r="R2091" i="1"/>
  <c r="S2091" i="1" s="1"/>
  <c r="AA2091" i="1"/>
  <c r="O951" i="1"/>
  <c r="P951" i="1" s="1"/>
  <c r="N952" i="1"/>
  <c r="D956" i="1"/>
  <c r="L956" i="1" s="1"/>
  <c r="T956" i="1" s="1"/>
  <c r="G955" i="1"/>
  <c r="I959" i="1"/>
  <c r="J958" i="1"/>
  <c r="K958" i="1" s="1"/>
  <c r="F958" i="1" s="1"/>
  <c r="U2092" i="1" l="1"/>
  <c r="W958" i="1"/>
  <c r="Y958" i="1" s="1"/>
  <c r="E958" i="1"/>
  <c r="A2094" i="1"/>
  <c r="Q2093" i="1"/>
  <c r="AC2093" i="1"/>
  <c r="AB2093" i="1"/>
  <c r="H2093" i="1"/>
  <c r="R2092" i="1"/>
  <c r="S2092" i="1" s="1"/>
  <c r="AA2092" i="1"/>
  <c r="O952" i="1"/>
  <c r="P952" i="1" s="1"/>
  <c r="N953" i="1"/>
  <c r="Z951" i="1"/>
  <c r="B951" i="1" s="1"/>
  <c r="G956" i="1"/>
  <c r="D957" i="1"/>
  <c r="L957" i="1" s="1"/>
  <c r="T957" i="1" s="1"/>
  <c r="I960" i="1"/>
  <c r="J959" i="1"/>
  <c r="K959" i="1" s="1"/>
  <c r="W959" i="1" s="1"/>
  <c r="F959" i="1" l="1"/>
  <c r="U2093" i="1"/>
  <c r="E959" i="1"/>
  <c r="AB2094" i="1"/>
  <c r="AA2093" i="1"/>
  <c r="AC2094" i="1"/>
  <c r="H2094" i="1"/>
  <c r="R2093" i="1"/>
  <c r="S2093" i="1" s="1"/>
  <c r="Q2094" i="1"/>
  <c r="A2095" i="1"/>
  <c r="N954" i="1"/>
  <c r="O953" i="1"/>
  <c r="P953" i="1" s="1"/>
  <c r="Z953" i="1" s="1"/>
  <c r="B953" i="1" s="1"/>
  <c r="Z952" i="1"/>
  <c r="B952" i="1" s="1"/>
  <c r="D958" i="1"/>
  <c r="G957" i="1"/>
  <c r="I961" i="1"/>
  <c r="J960" i="1"/>
  <c r="K960" i="1" s="1"/>
  <c r="W960" i="1" s="1"/>
  <c r="Y959" i="1"/>
  <c r="F960" i="1" l="1"/>
  <c r="U2094" i="1"/>
  <c r="E960" i="1"/>
  <c r="Q2095" i="1"/>
  <c r="A2096" i="1"/>
  <c r="H2095" i="1"/>
  <c r="R2094" i="1"/>
  <c r="S2094" i="1" s="1"/>
  <c r="AA2094" i="1"/>
  <c r="AC2095" i="1"/>
  <c r="AB2095" i="1"/>
  <c r="N955" i="1"/>
  <c r="O954" i="1"/>
  <c r="P954" i="1" s="1"/>
  <c r="L958" i="1"/>
  <c r="T958" i="1" s="1"/>
  <c r="D959" i="1"/>
  <c r="G959" i="1" s="1"/>
  <c r="G958" i="1"/>
  <c r="Y960" i="1"/>
  <c r="J961" i="1"/>
  <c r="K961" i="1" s="1"/>
  <c r="W961" i="1" s="1"/>
  <c r="I962" i="1"/>
  <c r="F961" i="1" l="1"/>
  <c r="U2095" i="1"/>
  <c r="E961" i="1"/>
  <c r="A2097" i="1"/>
  <c r="Q2096" i="1"/>
  <c r="AC2096" i="1"/>
  <c r="R2095" i="1"/>
  <c r="S2095" i="1" s="1"/>
  <c r="AA2095" i="1"/>
  <c r="AB2096" i="1"/>
  <c r="H2096" i="1"/>
  <c r="Z954" i="1"/>
  <c r="AA954" i="1" s="1"/>
  <c r="N956" i="1"/>
  <c r="O955" i="1"/>
  <c r="P955" i="1" s="1"/>
  <c r="L959" i="1"/>
  <c r="T959" i="1" s="1"/>
  <c r="D960" i="1"/>
  <c r="L960" i="1" s="1"/>
  <c r="T960" i="1" s="1"/>
  <c r="J962" i="1"/>
  <c r="K962" i="1" s="1"/>
  <c r="W962" i="1" s="1"/>
  <c r="I963" i="1"/>
  <c r="Y961" i="1"/>
  <c r="F962" i="1" l="1"/>
  <c r="S955" i="1"/>
  <c r="U2096" i="1"/>
  <c r="E962" i="1"/>
  <c r="AA2096" i="1"/>
  <c r="AC2097" i="1"/>
  <c r="R2096" i="1"/>
  <c r="S2096" i="1" s="1"/>
  <c r="AB2097" i="1"/>
  <c r="H2097" i="1"/>
  <c r="A2098" i="1"/>
  <c r="Q2097" i="1"/>
  <c r="B954" i="1"/>
  <c r="Z955" i="1"/>
  <c r="N957" i="1"/>
  <c r="O956" i="1"/>
  <c r="G960" i="1"/>
  <c r="D961" i="1"/>
  <c r="L961" i="1" s="1"/>
  <c r="T961" i="1" s="1"/>
  <c r="J963" i="1"/>
  <c r="K963" i="1" s="1"/>
  <c r="W963" i="1" s="1"/>
  <c r="I964" i="1"/>
  <c r="Y962" i="1"/>
  <c r="F963" i="1" l="1"/>
  <c r="U955" i="1"/>
  <c r="AA955" i="1"/>
  <c r="C956" i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U2097" i="1"/>
  <c r="E963" i="1"/>
  <c r="AC2098" i="1"/>
  <c r="H2098" i="1"/>
  <c r="AA2097" i="1"/>
  <c r="AB2098" i="1"/>
  <c r="R2097" i="1"/>
  <c r="S2097" i="1" s="1"/>
  <c r="Q2098" i="1"/>
  <c r="A2099" i="1"/>
  <c r="B955" i="1"/>
  <c r="N958" i="1"/>
  <c r="O957" i="1"/>
  <c r="G961" i="1"/>
  <c r="D962" i="1"/>
  <c r="L962" i="1" s="1"/>
  <c r="T962" i="1" s="1"/>
  <c r="AA960" i="1"/>
  <c r="Y963" i="1"/>
  <c r="I965" i="1"/>
  <c r="J964" i="1"/>
  <c r="K964" i="1" s="1"/>
  <c r="W964" i="1" s="1"/>
  <c r="F964" i="1" l="1"/>
  <c r="P957" i="1"/>
  <c r="Z957" i="1" s="1"/>
  <c r="B957" i="1" s="1"/>
  <c r="P956" i="1"/>
  <c r="Z956" i="1" s="1"/>
  <c r="B956" i="1" s="1"/>
  <c r="U2098" i="1"/>
  <c r="E964" i="1"/>
  <c r="A2100" i="1"/>
  <c r="Q2099" i="1"/>
  <c r="R2098" i="1"/>
  <c r="S2098" i="1" s="1"/>
  <c r="AB2099" i="1"/>
  <c r="AA2098" i="1"/>
  <c r="AC2099" i="1"/>
  <c r="H2099" i="1"/>
  <c r="N959" i="1"/>
  <c r="O958" i="1"/>
  <c r="P958" i="1" s="1"/>
  <c r="Z958" i="1" s="1"/>
  <c r="B958" i="1" s="1"/>
  <c r="G962" i="1"/>
  <c r="D963" i="1"/>
  <c r="L963" i="1" s="1"/>
  <c r="T963" i="1" s="1"/>
  <c r="Y964" i="1"/>
  <c r="I966" i="1"/>
  <c r="J965" i="1"/>
  <c r="K965" i="1" s="1"/>
  <c r="W965" i="1" s="1"/>
  <c r="F965" i="1" l="1"/>
  <c r="U2099" i="1"/>
  <c r="E965" i="1"/>
  <c r="AC2100" i="1"/>
  <c r="AB2100" i="1"/>
  <c r="H2100" i="1"/>
  <c r="R2099" i="1"/>
  <c r="S2099" i="1" s="1"/>
  <c r="AA2099" i="1"/>
  <c r="Q2100" i="1"/>
  <c r="A2101" i="1"/>
  <c r="N960" i="1"/>
  <c r="O959" i="1"/>
  <c r="P959" i="1" s="1"/>
  <c r="Z959" i="1" s="1"/>
  <c r="B959" i="1" s="1"/>
  <c r="D964" i="1"/>
  <c r="L964" i="1" s="1"/>
  <c r="T964" i="1" s="1"/>
  <c r="G963" i="1"/>
  <c r="Y965" i="1"/>
  <c r="I967" i="1"/>
  <c r="J966" i="1"/>
  <c r="K966" i="1" s="1"/>
  <c r="W966" i="1" s="1"/>
  <c r="F966" i="1" l="1"/>
  <c r="U2100" i="1"/>
  <c r="D965" i="1"/>
  <c r="L965" i="1" s="1"/>
  <c r="T965" i="1" s="1"/>
  <c r="E966" i="1"/>
  <c r="Q2101" i="1"/>
  <c r="A2102" i="1"/>
  <c r="AB2101" i="1"/>
  <c r="H2101" i="1"/>
  <c r="AC2101" i="1"/>
  <c r="R2100" i="1"/>
  <c r="S2100" i="1" s="1"/>
  <c r="AA2100" i="1"/>
  <c r="O960" i="1"/>
  <c r="P960" i="1" s="1"/>
  <c r="N961" i="1"/>
  <c r="G964" i="1"/>
  <c r="Y966" i="1"/>
  <c r="J967" i="1"/>
  <c r="K967" i="1" s="1"/>
  <c r="W967" i="1" s="1"/>
  <c r="I968" i="1"/>
  <c r="F967" i="1" l="1"/>
  <c r="G965" i="1"/>
  <c r="U2101" i="1"/>
  <c r="E967" i="1"/>
  <c r="A2103" i="1"/>
  <c r="Q2102" i="1"/>
  <c r="AB2102" i="1"/>
  <c r="R2101" i="1"/>
  <c r="S2101" i="1" s="1"/>
  <c r="AA2101" i="1"/>
  <c r="H2102" i="1"/>
  <c r="AC2102" i="1"/>
  <c r="N962" i="1"/>
  <c r="O961" i="1"/>
  <c r="P961" i="1" s="1"/>
  <c r="Z961" i="1" s="1"/>
  <c r="B961" i="1" s="1"/>
  <c r="Z960" i="1"/>
  <c r="B960" i="1" s="1"/>
  <c r="D966" i="1"/>
  <c r="Y967" i="1"/>
  <c r="J968" i="1"/>
  <c r="K968" i="1" s="1"/>
  <c r="W968" i="1" s="1"/>
  <c r="I969" i="1"/>
  <c r="F968" i="1" l="1"/>
  <c r="U2102" i="1"/>
  <c r="E968" i="1"/>
  <c r="R2102" i="1"/>
  <c r="S2102" i="1" s="1"/>
  <c r="AB2103" i="1"/>
  <c r="AA2102" i="1"/>
  <c r="AC2103" i="1"/>
  <c r="H2103" i="1"/>
  <c r="A2104" i="1"/>
  <c r="Q2103" i="1"/>
  <c r="O962" i="1"/>
  <c r="P962" i="1" s="1"/>
  <c r="N963" i="1"/>
  <c r="L966" i="1"/>
  <c r="T966" i="1" s="1"/>
  <c r="D967" i="1"/>
  <c r="G967" i="1" s="1"/>
  <c r="G966" i="1"/>
  <c r="I970" i="1"/>
  <c r="J969" i="1"/>
  <c r="K969" i="1" s="1"/>
  <c r="W969" i="1" s="1"/>
  <c r="Y968" i="1"/>
  <c r="F969" i="1" l="1"/>
  <c r="U2103" i="1"/>
  <c r="E969" i="1"/>
  <c r="AC2104" i="1"/>
  <c r="AB2104" i="1"/>
  <c r="H2104" i="1"/>
  <c r="R2103" i="1"/>
  <c r="S2103" i="1" s="1"/>
  <c r="AA2103" i="1"/>
  <c r="Q2104" i="1"/>
  <c r="A2105" i="1"/>
  <c r="N964" i="1"/>
  <c r="O963" i="1"/>
  <c r="P963" i="1" s="1"/>
  <c r="Z963" i="1" s="1"/>
  <c r="B963" i="1" s="1"/>
  <c r="Z962" i="1"/>
  <c r="AA962" i="1" s="1"/>
  <c r="L967" i="1"/>
  <c r="T967" i="1" s="1"/>
  <c r="D968" i="1"/>
  <c r="Y969" i="1"/>
  <c r="J970" i="1"/>
  <c r="K970" i="1" s="1"/>
  <c r="W970" i="1" s="1"/>
  <c r="I971" i="1"/>
  <c r="F970" i="1" l="1"/>
  <c r="U2104" i="1"/>
  <c r="E970" i="1"/>
  <c r="Q2105" i="1"/>
  <c r="A2106" i="1"/>
  <c r="AB2105" i="1"/>
  <c r="AC2105" i="1"/>
  <c r="H2105" i="1"/>
  <c r="R2104" i="1"/>
  <c r="S2104" i="1" s="1"/>
  <c r="AA2104" i="1"/>
  <c r="B962" i="1"/>
  <c r="N965" i="1"/>
  <c r="O964" i="1"/>
  <c r="P964" i="1" s="1"/>
  <c r="Z964" i="1" s="1"/>
  <c r="B964" i="1" s="1"/>
  <c r="L968" i="1"/>
  <c r="T968" i="1" s="1"/>
  <c r="G968" i="1"/>
  <c r="D969" i="1"/>
  <c r="L969" i="1" s="1"/>
  <c r="T969" i="1" s="1"/>
  <c r="J971" i="1"/>
  <c r="K971" i="1" s="1"/>
  <c r="W971" i="1" s="1"/>
  <c r="I972" i="1"/>
  <c r="Y970" i="1"/>
  <c r="F971" i="1" l="1"/>
  <c r="U2105" i="1"/>
  <c r="E971" i="1"/>
  <c r="A2107" i="1"/>
  <c r="Q2106" i="1"/>
  <c r="AB2106" i="1"/>
  <c r="H2106" i="1"/>
  <c r="R2105" i="1"/>
  <c r="S2105" i="1" s="1"/>
  <c r="AA2105" i="1"/>
  <c r="AC2106" i="1"/>
  <c r="N966" i="1"/>
  <c r="O965" i="1"/>
  <c r="P965" i="1" s="1"/>
  <c r="Z965" i="1" s="1"/>
  <c r="B965" i="1" s="1"/>
  <c r="D970" i="1"/>
  <c r="L970" i="1" s="1"/>
  <c r="T970" i="1" s="1"/>
  <c r="G969" i="1"/>
  <c r="Y971" i="1"/>
  <c r="I973" i="1"/>
  <c r="J972" i="1"/>
  <c r="K972" i="1" s="1"/>
  <c r="W972" i="1" s="1"/>
  <c r="F972" i="1" l="1"/>
  <c r="U2106" i="1"/>
  <c r="E972" i="1"/>
  <c r="AA2106" i="1"/>
  <c r="AB2107" i="1"/>
  <c r="AC2107" i="1"/>
  <c r="H2107" i="1"/>
  <c r="R2106" i="1"/>
  <c r="S2106" i="1" s="1"/>
  <c r="A2108" i="1"/>
  <c r="Q2107" i="1"/>
  <c r="N967" i="1"/>
  <c r="O966" i="1"/>
  <c r="P966" i="1" s="1"/>
  <c r="Z966" i="1" s="1"/>
  <c r="B966" i="1" s="1"/>
  <c r="D971" i="1"/>
  <c r="L971" i="1" s="1"/>
  <c r="T971" i="1" s="1"/>
  <c r="G970" i="1"/>
  <c r="J973" i="1"/>
  <c r="K973" i="1" s="1"/>
  <c r="W973" i="1" s="1"/>
  <c r="I974" i="1"/>
  <c r="Y972" i="1"/>
  <c r="F973" i="1" l="1"/>
  <c r="U2107" i="1"/>
  <c r="E973" i="1"/>
  <c r="AA2107" i="1"/>
  <c r="R2107" i="1"/>
  <c r="S2107" i="1" s="1"/>
  <c r="AB2108" i="1"/>
  <c r="AC2108" i="1"/>
  <c r="H2108" i="1"/>
  <c r="A2109" i="1"/>
  <c r="Q2108" i="1"/>
  <c r="N968" i="1"/>
  <c r="O967" i="1"/>
  <c r="P967" i="1" s="1"/>
  <c r="Z967" i="1" s="1"/>
  <c r="B967" i="1" s="1"/>
  <c r="D972" i="1"/>
  <c r="G971" i="1"/>
  <c r="J974" i="1"/>
  <c r="K974" i="1" s="1"/>
  <c r="W974" i="1" s="1"/>
  <c r="I975" i="1"/>
  <c r="Y973" i="1"/>
  <c r="F974" i="1" l="1"/>
  <c r="U2108" i="1"/>
  <c r="E974" i="1"/>
  <c r="Q2109" i="1"/>
  <c r="A2110" i="1"/>
  <c r="AB2109" i="1"/>
  <c r="R2108" i="1"/>
  <c r="S2108" i="1" s="1"/>
  <c r="AC2109" i="1"/>
  <c r="H2109" i="1"/>
  <c r="AA2108" i="1"/>
  <c r="N969" i="1"/>
  <c r="O968" i="1"/>
  <c r="P968" i="1" s="1"/>
  <c r="Z968" i="1" s="1"/>
  <c r="B968" i="1" s="1"/>
  <c r="D973" i="1"/>
  <c r="L973" i="1" s="1"/>
  <c r="T973" i="1" s="1"/>
  <c r="L972" i="1"/>
  <c r="T972" i="1" s="1"/>
  <c r="G972" i="1"/>
  <c r="I976" i="1"/>
  <c r="J975" i="1"/>
  <c r="K975" i="1" s="1"/>
  <c r="W975" i="1" s="1"/>
  <c r="Y974" i="1"/>
  <c r="F975" i="1" l="1"/>
  <c r="U2109" i="1"/>
  <c r="E975" i="1"/>
  <c r="Q2110" i="1"/>
  <c r="A2111" i="1"/>
  <c r="AC2110" i="1"/>
  <c r="R2109" i="1"/>
  <c r="S2109" i="1" s="1"/>
  <c r="AB2110" i="1"/>
  <c r="AA2109" i="1"/>
  <c r="H2110" i="1"/>
  <c r="N970" i="1"/>
  <c r="O969" i="1"/>
  <c r="P969" i="1" s="1"/>
  <c r="Z969" i="1" s="1"/>
  <c r="B969" i="1" s="1"/>
  <c r="G973" i="1"/>
  <c r="D974" i="1"/>
  <c r="L974" i="1" s="1"/>
  <c r="T974" i="1" s="1"/>
  <c r="Y975" i="1"/>
  <c r="J976" i="1"/>
  <c r="K976" i="1" s="1"/>
  <c r="W976" i="1" s="1"/>
  <c r="I977" i="1"/>
  <c r="F976" i="1" l="1"/>
  <c r="U2110" i="1"/>
  <c r="E976" i="1"/>
  <c r="Q2111" i="1"/>
  <c r="A2112" i="1"/>
  <c r="AA2110" i="1"/>
  <c r="AC2111" i="1"/>
  <c r="AB2111" i="1"/>
  <c r="H2111" i="1"/>
  <c r="R2110" i="1"/>
  <c r="S2110" i="1" s="1"/>
  <c r="N971" i="1"/>
  <c r="O970" i="1"/>
  <c r="P970" i="1" s="1"/>
  <c r="Z970" i="1" s="1"/>
  <c r="B970" i="1" s="1"/>
  <c r="G974" i="1"/>
  <c r="D975" i="1"/>
  <c r="G975" i="1" s="1"/>
  <c r="Y976" i="1"/>
  <c r="J977" i="1"/>
  <c r="K977" i="1" s="1"/>
  <c r="W977" i="1" s="1"/>
  <c r="I978" i="1"/>
  <c r="F977" i="1" l="1"/>
  <c r="U2111" i="1"/>
  <c r="E977" i="1"/>
  <c r="Q2112" i="1"/>
  <c r="A2113" i="1"/>
  <c r="AC2112" i="1"/>
  <c r="AB2112" i="1"/>
  <c r="H2112" i="1"/>
  <c r="R2111" i="1"/>
  <c r="S2111" i="1" s="1"/>
  <c r="AA2111" i="1"/>
  <c r="N972" i="1"/>
  <c r="O971" i="1"/>
  <c r="P971" i="1" s="1"/>
  <c r="Z971" i="1" s="1"/>
  <c r="B971" i="1" s="1"/>
  <c r="L975" i="1"/>
  <c r="T975" i="1" s="1"/>
  <c r="D976" i="1"/>
  <c r="L976" i="1" s="1"/>
  <c r="T976" i="1" s="1"/>
  <c r="J978" i="1"/>
  <c r="K978" i="1" s="1"/>
  <c r="W978" i="1" s="1"/>
  <c r="I979" i="1"/>
  <c r="Y977" i="1"/>
  <c r="F978" i="1" l="1"/>
  <c r="U2112" i="1"/>
  <c r="E978" i="1"/>
  <c r="Q2113" i="1"/>
  <c r="A2114" i="1"/>
  <c r="AA2112" i="1"/>
  <c r="AC2113" i="1"/>
  <c r="AB2113" i="1"/>
  <c r="R2112" i="1"/>
  <c r="S2112" i="1" s="1"/>
  <c r="H2113" i="1"/>
  <c r="G976" i="1"/>
  <c r="N973" i="1"/>
  <c r="O972" i="1"/>
  <c r="P972" i="1" s="1"/>
  <c r="Z972" i="1" s="1"/>
  <c r="B972" i="1" s="1"/>
  <c r="D977" i="1"/>
  <c r="L977" i="1" s="1"/>
  <c r="T977" i="1" s="1"/>
  <c r="J979" i="1"/>
  <c r="K979" i="1" s="1"/>
  <c r="W979" i="1" s="1"/>
  <c r="I980" i="1"/>
  <c r="Y978" i="1"/>
  <c r="F979" i="1" l="1"/>
  <c r="U2113" i="1"/>
  <c r="E979" i="1"/>
  <c r="A2115" i="1"/>
  <c r="Q2114" i="1"/>
  <c r="AB2114" i="1"/>
  <c r="R2113" i="1"/>
  <c r="H2114" i="1"/>
  <c r="AC2114" i="1"/>
  <c r="N974" i="1"/>
  <c r="O973" i="1"/>
  <c r="P973" i="1" s="1"/>
  <c r="Z973" i="1" s="1"/>
  <c r="B973" i="1" s="1"/>
  <c r="G977" i="1"/>
  <c r="D978" i="1"/>
  <c r="L978" i="1" s="1"/>
  <c r="T978" i="1" s="1"/>
  <c r="J980" i="1"/>
  <c r="K980" i="1" s="1"/>
  <c r="W980" i="1" s="1"/>
  <c r="I981" i="1"/>
  <c r="Y979" i="1"/>
  <c r="F980" i="1" l="1"/>
  <c r="U2114" i="1"/>
  <c r="E980" i="1"/>
  <c r="AA2114" i="1"/>
  <c r="R2114" i="1"/>
  <c r="S2114" i="1" s="1"/>
  <c r="AC2115" i="1"/>
  <c r="AB2115" i="1"/>
  <c r="H2115" i="1"/>
  <c r="A2116" i="1"/>
  <c r="Q2115" i="1"/>
  <c r="N975" i="1"/>
  <c r="O974" i="1"/>
  <c r="P974" i="1" s="1"/>
  <c r="Z974" i="1" s="1"/>
  <c r="B974" i="1" s="1"/>
  <c r="D979" i="1"/>
  <c r="L979" i="1" s="1"/>
  <c r="T979" i="1" s="1"/>
  <c r="G978" i="1"/>
  <c r="I982" i="1"/>
  <c r="J981" i="1"/>
  <c r="K981" i="1" s="1"/>
  <c r="W981" i="1" s="1"/>
  <c r="Y980" i="1"/>
  <c r="F981" i="1" l="1"/>
  <c r="E981" i="1"/>
  <c r="AC2116" i="1"/>
  <c r="AB2116" i="1"/>
  <c r="R2115" i="1"/>
  <c r="H2116" i="1"/>
  <c r="Q2116" i="1"/>
  <c r="A2117" i="1"/>
  <c r="N976" i="1"/>
  <c r="O975" i="1"/>
  <c r="P975" i="1" s="1"/>
  <c r="Z975" i="1" s="1"/>
  <c r="B975" i="1" s="1"/>
  <c r="D980" i="1"/>
  <c r="L980" i="1" s="1"/>
  <c r="T980" i="1" s="1"/>
  <c r="G979" i="1"/>
  <c r="Y981" i="1"/>
  <c r="J982" i="1"/>
  <c r="K982" i="1" s="1"/>
  <c r="W982" i="1" s="1"/>
  <c r="I983" i="1"/>
  <c r="F982" i="1" l="1"/>
  <c r="U2116" i="1"/>
  <c r="E982" i="1"/>
  <c r="Q2117" i="1"/>
  <c r="A2118" i="1"/>
  <c r="AC2117" i="1"/>
  <c r="AB2117" i="1"/>
  <c r="H2117" i="1"/>
  <c r="R2116" i="1"/>
  <c r="S2116" i="1" s="1"/>
  <c r="AA2116" i="1"/>
  <c r="N977" i="1"/>
  <c r="O976" i="1"/>
  <c r="P976" i="1" s="1"/>
  <c r="Z976" i="1" s="1"/>
  <c r="B976" i="1" s="1"/>
  <c r="AA979" i="1"/>
  <c r="G980" i="1"/>
  <c r="D981" i="1"/>
  <c r="L981" i="1" s="1"/>
  <c r="T981" i="1" s="1"/>
  <c r="J983" i="1"/>
  <c r="K983" i="1" s="1"/>
  <c r="W983" i="1" s="1"/>
  <c r="I984" i="1"/>
  <c r="Y982" i="1"/>
  <c r="F983" i="1" l="1"/>
  <c r="U2117" i="1"/>
  <c r="E983" i="1"/>
  <c r="Q2118" i="1"/>
  <c r="A2119" i="1"/>
  <c r="AA2117" i="1"/>
  <c r="AB2118" i="1"/>
  <c r="H2118" i="1"/>
  <c r="R2117" i="1"/>
  <c r="S2117" i="1" s="1"/>
  <c r="AC2118" i="1"/>
  <c r="N978" i="1"/>
  <c r="O977" i="1"/>
  <c r="P977" i="1" s="1"/>
  <c r="Z977" i="1" s="1"/>
  <c r="B977" i="1" s="1"/>
  <c r="D982" i="1"/>
  <c r="L982" i="1" s="1"/>
  <c r="T982" i="1" s="1"/>
  <c r="G981" i="1"/>
  <c r="I985" i="1"/>
  <c r="J984" i="1"/>
  <c r="K984" i="1" s="1"/>
  <c r="W984" i="1" s="1"/>
  <c r="Y983" i="1"/>
  <c r="F984" i="1" l="1"/>
  <c r="U2118" i="1"/>
  <c r="E984" i="1"/>
  <c r="A2120" i="1"/>
  <c r="Q2119" i="1"/>
  <c r="R2118" i="1"/>
  <c r="S2118" i="1" s="1"/>
  <c r="AB2119" i="1"/>
  <c r="AA2118" i="1"/>
  <c r="AC2119" i="1"/>
  <c r="H2119" i="1"/>
  <c r="N979" i="1"/>
  <c r="O978" i="1"/>
  <c r="P978" i="1" s="1"/>
  <c r="Z978" i="1" s="1"/>
  <c r="B978" i="1" s="1"/>
  <c r="G982" i="1"/>
  <c r="D983" i="1"/>
  <c r="L983" i="1" s="1"/>
  <c r="T983" i="1" s="1"/>
  <c r="Y984" i="1"/>
  <c r="J985" i="1"/>
  <c r="K985" i="1" s="1"/>
  <c r="W985" i="1" s="1"/>
  <c r="I986" i="1"/>
  <c r="F985" i="1" l="1"/>
  <c r="U2119" i="1"/>
  <c r="E985" i="1"/>
  <c r="AC2120" i="1"/>
  <c r="AB2120" i="1"/>
  <c r="R2119" i="1"/>
  <c r="S2119" i="1" s="1"/>
  <c r="H2120" i="1"/>
  <c r="AA2119" i="1"/>
  <c r="Q2120" i="1"/>
  <c r="A2121" i="1"/>
  <c r="N980" i="1"/>
  <c r="O979" i="1"/>
  <c r="P979" i="1" s="1"/>
  <c r="D984" i="1"/>
  <c r="L984" i="1" s="1"/>
  <c r="T984" i="1" s="1"/>
  <c r="Y985" i="1"/>
  <c r="G983" i="1"/>
  <c r="J986" i="1"/>
  <c r="K986" i="1" s="1"/>
  <c r="W986" i="1" s="1"/>
  <c r="I987" i="1"/>
  <c r="F986" i="1" l="1"/>
  <c r="U2120" i="1"/>
  <c r="E986" i="1"/>
  <c r="A2122" i="1"/>
  <c r="Q2121" i="1"/>
  <c r="AA2120" i="1"/>
  <c r="AB2121" i="1"/>
  <c r="AC2121" i="1"/>
  <c r="H2121" i="1"/>
  <c r="R2120" i="1"/>
  <c r="S2120" i="1" s="1"/>
  <c r="Z979" i="1"/>
  <c r="B979" i="1" s="1"/>
  <c r="N981" i="1"/>
  <c r="O980" i="1"/>
  <c r="P980" i="1" s="1"/>
  <c r="Z980" i="1" s="1"/>
  <c r="B980" i="1" s="1"/>
  <c r="G984" i="1"/>
  <c r="D985" i="1"/>
  <c r="G985" i="1" s="1"/>
  <c r="Y986" i="1"/>
  <c r="I988" i="1"/>
  <c r="J987" i="1"/>
  <c r="K987" i="1" s="1"/>
  <c r="W987" i="1" s="1"/>
  <c r="F987" i="1" l="1"/>
  <c r="U2121" i="1"/>
  <c r="E987" i="1"/>
  <c r="AB2122" i="1"/>
  <c r="H2122" i="1"/>
  <c r="R2121" i="1"/>
  <c r="S2121" i="1" s="1"/>
  <c r="AC2122" i="1"/>
  <c r="AA2121" i="1"/>
  <c r="A2123" i="1"/>
  <c r="Q2122" i="1"/>
  <c r="N982" i="1"/>
  <c r="O981" i="1"/>
  <c r="P981" i="1" s="1"/>
  <c r="Z981" i="1" s="1"/>
  <c r="B981" i="1" s="1"/>
  <c r="L985" i="1"/>
  <c r="T985" i="1" s="1"/>
  <c r="AA983" i="1"/>
  <c r="D986" i="1"/>
  <c r="L986" i="1" s="1"/>
  <c r="T986" i="1" s="1"/>
  <c r="I989" i="1"/>
  <c r="J988" i="1"/>
  <c r="K988" i="1" s="1"/>
  <c r="W988" i="1" s="1"/>
  <c r="Y987" i="1"/>
  <c r="F988" i="1" l="1"/>
  <c r="U2122" i="1"/>
  <c r="E988" i="1"/>
  <c r="R2122" i="1"/>
  <c r="S2122" i="1" s="1"/>
  <c r="AA2122" i="1"/>
  <c r="AC2123" i="1"/>
  <c r="AB2123" i="1"/>
  <c r="H2123" i="1"/>
  <c r="A2124" i="1"/>
  <c r="Q2123" i="1"/>
  <c r="N983" i="1"/>
  <c r="O982" i="1"/>
  <c r="P982" i="1" s="1"/>
  <c r="Z982" i="1" s="1"/>
  <c r="B982" i="1" s="1"/>
  <c r="D987" i="1"/>
  <c r="L987" i="1" s="1"/>
  <c r="T987" i="1" s="1"/>
  <c r="Y988" i="1"/>
  <c r="G986" i="1"/>
  <c r="J989" i="1"/>
  <c r="K989" i="1" s="1"/>
  <c r="F989" i="1" s="1"/>
  <c r="I990" i="1"/>
  <c r="U2123" i="1" l="1"/>
  <c r="W989" i="1"/>
  <c r="Y989" i="1" s="1"/>
  <c r="E989" i="1"/>
  <c r="H2124" i="1"/>
  <c r="AC2124" i="1"/>
  <c r="AB2124" i="1"/>
  <c r="R2123" i="1"/>
  <c r="S2123" i="1" s="1"/>
  <c r="AA2123" i="1"/>
  <c r="Q2124" i="1"/>
  <c r="A2125" i="1"/>
  <c r="O983" i="1"/>
  <c r="P983" i="1" s="1"/>
  <c r="N984" i="1"/>
  <c r="D988" i="1"/>
  <c r="G988" i="1" s="1"/>
  <c r="J990" i="1"/>
  <c r="K990" i="1" s="1"/>
  <c r="F990" i="1" s="1"/>
  <c r="I991" i="1"/>
  <c r="G987" i="1"/>
  <c r="U2124" i="1" l="1"/>
  <c r="W990" i="1"/>
  <c r="Y990" i="1" s="1"/>
  <c r="E990" i="1"/>
  <c r="AC2125" i="1"/>
  <c r="AB2125" i="1"/>
  <c r="H2125" i="1"/>
  <c r="AA2124" i="1"/>
  <c r="R2124" i="1"/>
  <c r="S2124" i="1" s="1"/>
  <c r="A2126" i="1"/>
  <c r="Q2125" i="1"/>
  <c r="N985" i="1"/>
  <c r="O984" i="1"/>
  <c r="P984" i="1" s="1"/>
  <c r="Z984" i="1" s="1"/>
  <c r="B984" i="1" s="1"/>
  <c r="Z983" i="1"/>
  <c r="B983" i="1" s="1"/>
  <c r="L988" i="1"/>
  <c r="T988" i="1" s="1"/>
  <c r="D989" i="1"/>
  <c r="L989" i="1" s="1"/>
  <c r="T989" i="1" s="1"/>
  <c r="J991" i="1"/>
  <c r="K991" i="1" s="1"/>
  <c r="F991" i="1" s="1"/>
  <c r="I992" i="1"/>
  <c r="U2125" i="1" l="1"/>
  <c r="W991" i="1"/>
  <c r="Y991" i="1" s="1"/>
  <c r="E991" i="1"/>
  <c r="AC2126" i="1"/>
  <c r="AB2126" i="1"/>
  <c r="R2125" i="1"/>
  <c r="S2125" i="1" s="1"/>
  <c r="H2126" i="1"/>
  <c r="AA2125" i="1"/>
  <c r="Q2126" i="1"/>
  <c r="A2127" i="1"/>
  <c r="O985" i="1"/>
  <c r="P985" i="1" s="1"/>
  <c r="N986" i="1"/>
  <c r="D990" i="1"/>
  <c r="L990" i="1" s="1"/>
  <c r="T990" i="1" s="1"/>
  <c r="G989" i="1"/>
  <c r="I993" i="1"/>
  <c r="J992" i="1"/>
  <c r="K992" i="1" s="1"/>
  <c r="F992" i="1" s="1"/>
  <c r="W992" i="1" l="1"/>
  <c r="Y992" i="1" s="1"/>
  <c r="U2126" i="1"/>
  <c r="E992" i="1"/>
  <c r="Q2127" i="1"/>
  <c r="A2128" i="1"/>
  <c r="AA2126" i="1"/>
  <c r="H2127" i="1"/>
  <c r="AC2127" i="1"/>
  <c r="R2126" i="1"/>
  <c r="S2126" i="1" s="1"/>
  <c r="AB2127" i="1"/>
  <c r="N987" i="1"/>
  <c r="O986" i="1"/>
  <c r="P986" i="1" s="1"/>
  <c r="Z985" i="1"/>
  <c r="AA985" i="1" s="1"/>
  <c r="D991" i="1"/>
  <c r="L991" i="1" s="1"/>
  <c r="T991" i="1" s="1"/>
  <c r="G990" i="1"/>
  <c r="I994" i="1"/>
  <c r="J993" i="1"/>
  <c r="K993" i="1" s="1"/>
  <c r="W993" i="1" s="1"/>
  <c r="F993" i="1" l="1"/>
  <c r="U2127" i="1"/>
  <c r="E993" i="1"/>
  <c r="Q2128" i="1"/>
  <c r="A2129" i="1"/>
  <c r="AC2128" i="1"/>
  <c r="AB2128" i="1"/>
  <c r="H2128" i="1"/>
  <c r="R2127" i="1"/>
  <c r="S2127" i="1" s="1"/>
  <c r="AA2127" i="1"/>
  <c r="Z986" i="1"/>
  <c r="B986" i="1" s="1"/>
  <c r="S986" i="1"/>
  <c r="AA986" i="1" s="1"/>
  <c r="B985" i="1"/>
  <c r="N988" i="1"/>
  <c r="O987" i="1"/>
  <c r="P987" i="1" s="1"/>
  <c r="Z987" i="1" s="1"/>
  <c r="B987" i="1" s="1"/>
  <c r="D992" i="1"/>
  <c r="L992" i="1" s="1"/>
  <c r="T992" i="1" s="1"/>
  <c r="G991" i="1"/>
  <c r="AA990" i="1"/>
  <c r="Y993" i="1"/>
  <c r="I995" i="1"/>
  <c r="J994" i="1"/>
  <c r="K994" i="1" s="1"/>
  <c r="W994" i="1" s="1"/>
  <c r="F994" i="1" l="1"/>
  <c r="U2128" i="1"/>
  <c r="E994" i="1"/>
  <c r="Q2129" i="1"/>
  <c r="A2130" i="1"/>
  <c r="AC2129" i="1"/>
  <c r="AB2129" i="1"/>
  <c r="H2129" i="1"/>
  <c r="AA2128" i="1"/>
  <c r="R2128" i="1"/>
  <c r="S2128" i="1" s="1"/>
  <c r="O988" i="1"/>
  <c r="P988" i="1" s="1"/>
  <c r="N989" i="1"/>
  <c r="D993" i="1"/>
  <c r="L993" i="1" s="1"/>
  <c r="T993" i="1" s="1"/>
  <c r="Y994" i="1"/>
  <c r="J995" i="1"/>
  <c r="K995" i="1" s="1"/>
  <c r="W995" i="1" s="1"/>
  <c r="I996" i="1"/>
  <c r="G992" i="1"/>
  <c r="F995" i="1" l="1"/>
  <c r="U2129" i="1"/>
  <c r="E995" i="1"/>
  <c r="A2131" i="1"/>
  <c r="Q2130" i="1"/>
  <c r="Z988" i="1"/>
  <c r="B988" i="1" s="1"/>
  <c r="S988" i="1"/>
  <c r="AB2130" i="1"/>
  <c r="AC2130" i="1"/>
  <c r="H2130" i="1"/>
  <c r="R2129" i="1"/>
  <c r="S2129" i="1" s="1"/>
  <c r="AA2129" i="1"/>
  <c r="N990" i="1"/>
  <c r="O989" i="1"/>
  <c r="G993" i="1"/>
  <c r="D994" i="1"/>
  <c r="L994" i="1" s="1"/>
  <c r="T994" i="1" s="1"/>
  <c r="I997" i="1"/>
  <c r="J996" i="1"/>
  <c r="K996" i="1" s="1"/>
  <c r="W996" i="1" s="1"/>
  <c r="Y995" i="1"/>
  <c r="F996" i="1" l="1"/>
  <c r="U988" i="1"/>
  <c r="C989" i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U2130" i="1"/>
  <c r="AA988" i="1"/>
  <c r="E996" i="1"/>
  <c r="AA2130" i="1"/>
  <c r="AC2131" i="1"/>
  <c r="AB2131" i="1"/>
  <c r="H2131" i="1"/>
  <c r="R2130" i="1"/>
  <c r="S2130" i="1" s="1"/>
  <c r="A2132" i="1"/>
  <c r="Q2131" i="1"/>
  <c r="O990" i="1"/>
  <c r="N991" i="1"/>
  <c r="D995" i="1"/>
  <c r="G995" i="1" s="1"/>
  <c r="Y996" i="1"/>
  <c r="G994" i="1"/>
  <c r="J997" i="1"/>
  <c r="K997" i="1" s="1"/>
  <c r="W997" i="1" s="1"/>
  <c r="I998" i="1"/>
  <c r="F997" i="1" l="1"/>
  <c r="P990" i="1"/>
  <c r="Z990" i="1" s="1"/>
  <c r="B990" i="1" s="1"/>
  <c r="P989" i="1"/>
  <c r="Z989" i="1" s="1"/>
  <c r="AA989" i="1" s="1"/>
  <c r="U2131" i="1"/>
  <c r="E997" i="1"/>
  <c r="AA2131" i="1"/>
  <c r="AC2132" i="1"/>
  <c r="H2132" i="1"/>
  <c r="AB2132" i="1"/>
  <c r="R2131" i="1"/>
  <c r="S2131" i="1" s="1"/>
  <c r="A2133" i="1"/>
  <c r="Q2132" i="1"/>
  <c r="N992" i="1"/>
  <c r="O991" i="1"/>
  <c r="P991" i="1" s="1"/>
  <c r="Z991" i="1" s="1"/>
  <c r="B991" i="1" s="1"/>
  <c r="L995" i="1"/>
  <c r="T995" i="1" s="1"/>
  <c r="D996" i="1"/>
  <c r="L996" i="1" s="1"/>
  <c r="T996" i="1" s="1"/>
  <c r="Y997" i="1"/>
  <c r="I999" i="1"/>
  <c r="J998" i="1"/>
  <c r="K998" i="1" s="1"/>
  <c r="W998" i="1" s="1"/>
  <c r="F998" i="1" l="1"/>
  <c r="B989" i="1"/>
  <c r="U2132" i="1"/>
  <c r="E998" i="1"/>
  <c r="AA2132" i="1"/>
  <c r="R2132" i="1"/>
  <c r="S2132" i="1" s="1"/>
  <c r="AB2133" i="1"/>
  <c r="H2133" i="1"/>
  <c r="AC2133" i="1"/>
  <c r="A2134" i="1"/>
  <c r="Q2133" i="1"/>
  <c r="N993" i="1"/>
  <c r="O992" i="1"/>
  <c r="P992" i="1" s="1"/>
  <c r="Z992" i="1" s="1"/>
  <c r="B992" i="1" s="1"/>
  <c r="D997" i="1"/>
  <c r="L997" i="1" s="1"/>
  <c r="T997" i="1" s="1"/>
  <c r="G996" i="1"/>
  <c r="J999" i="1"/>
  <c r="K999" i="1" s="1"/>
  <c r="W999" i="1" s="1"/>
  <c r="I1000" i="1"/>
  <c r="Y998" i="1"/>
  <c r="F999" i="1" l="1"/>
  <c r="U2133" i="1"/>
  <c r="E999" i="1"/>
  <c r="AB2134" i="1"/>
  <c r="AA2133" i="1"/>
  <c r="AC2134" i="1"/>
  <c r="H2134" i="1"/>
  <c r="R2133" i="1"/>
  <c r="S2133" i="1" s="1"/>
  <c r="Q2134" i="1"/>
  <c r="A2135" i="1"/>
  <c r="N994" i="1"/>
  <c r="O993" i="1"/>
  <c r="P993" i="1" s="1"/>
  <c r="Z993" i="1" s="1"/>
  <c r="B993" i="1" s="1"/>
  <c r="D998" i="1"/>
  <c r="L998" i="1" s="1"/>
  <c r="T998" i="1" s="1"/>
  <c r="G997" i="1"/>
  <c r="I1001" i="1"/>
  <c r="J1000" i="1"/>
  <c r="K1000" i="1" s="1"/>
  <c r="W1000" i="1" s="1"/>
  <c r="Y999" i="1"/>
  <c r="F1000" i="1" l="1"/>
  <c r="U2134" i="1"/>
  <c r="E1000" i="1"/>
  <c r="R2134" i="1"/>
  <c r="S2134" i="1" s="1"/>
  <c r="AC2135" i="1"/>
  <c r="H2135" i="1"/>
  <c r="AA2134" i="1"/>
  <c r="AB2135" i="1"/>
  <c r="A2136" i="1"/>
  <c r="Q2135" i="1"/>
  <c r="N995" i="1"/>
  <c r="O994" i="1"/>
  <c r="P994" i="1" s="1"/>
  <c r="Z994" i="1" s="1"/>
  <c r="B994" i="1" s="1"/>
  <c r="G998" i="1"/>
  <c r="D999" i="1"/>
  <c r="Y1000" i="1"/>
  <c r="I1002" i="1"/>
  <c r="J1001" i="1"/>
  <c r="K1001" i="1" s="1"/>
  <c r="F1001" i="1" l="1"/>
  <c r="U2135" i="1"/>
  <c r="W1001" i="1"/>
  <c r="Y1001" i="1" s="1"/>
  <c r="E1001" i="1"/>
  <c r="AB2136" i="1"/>
  <c r="AA2135" i="1"/>
  <c r="AC2136" i="1"/>
  <c r="H2136" i="1"/>
  <c r="R2135" i="1"/>
  <c r="S2135" i="1" s="1"/>
  <c r="A2137" i="1"/>
  <c r="Q2136" i="1"/>
  <c r="N996" i="1"/>
  <c r="O995" i="1"/>
  <c r="P995" i="1" s="1"/>
  <c r="Z995" i="1" s="1"/>
  <c r="B995" i="1" s="1"/>
  <c r="D1000" i="1"/>
  <c r="L1000" i="1" s="1"/>
  <c r="T1000" i="1" s="1"/>
  <c r="L999" i="1"/>
  <c r="T999" i="1" s="1"/>
  <c r="G999" i="1"/>
  <c r="J1002" i="1"/>
  <c r="K1002" i="1" s="1"/>
  <c r="I1003" i="1"/>
  <c r="F1002" i="1" l="1"/>
  <c r="W1002" i="1"/>
  <c r="Y1002" i="1" s="1"/>
  <c r="U2136" i="1"/>
  <c r="E1002" i="1"/>
  <c r="AC2137" i="1"/>
  <c r="AB2137" i="1"/>
  <c r="H2137" i="1"/>
  <c r="AA2136" i="1"/>
  <c r="R2136" i="1"/>
  <c r="S2136" i="1" s="1"/>
  <c r="Q2137" i="1"/>
  <c r="A2138" i="1"/>
  <c r="N997" i="1"/>
  <c r="O996" i="1"/>
  <c r="P996" i="1" s="1"/>
  <c r="Z996" i="1" s="1"/>
  <c r="B996" i="1" s="1"/>
  <c r="D1001" i="1"/>
  <c r="I1004" i="1"/>
  <c r="J1003" i="1"/>
  <c r="K1003" i="1" s="1"/>
  <c r="G1000" i="1"/>
  <c r="F1003" i="1" l="1"/>
  <c r="W1003" i="1"/>
  <c r="Y1003" i="1" s="1"/>
  <c r="U2137" i="1"/>
  <c r="E1003" i="1"/>
  <c r="Q2138" i="1"/>
  <c r="A2139" i="1"/>
  <c r="AB2138" i="1"/>
  <c r="H2138" i="1"/>
  <c r="R2137" i="1"/>
  <c r="S2137" i="1" s="1"/>
  <c r="AA2137" i="1"/>
  <c r="AC2138" i="1"/>
  <c r="N998" i="1"/>
  <c r="O997" i="1"/>
  <c r="P997" i="1" s="1"/>
  <c r="Z997" i="1" s="1"/>
  <c r="B997" i="1" s="1"/>
  <c r="D1002" i="1"/>
  <c r="L1002" i="1" s="1"/>
  <c r="T1002" i="1" s="1"/>
  <c r="L1001" i="1"/>
  <c r="T1001" i="1" s="1"/>
  <c r="G1001" i="1"/>
  <c r="J1004" i="1"/>
  <c r="K1004" i="1" s="1"/>
  <c r="W1004" i="1" s="1"/>
  <c r="I1005" i="1"/>
  <c r="F1004" i="1" l="1"/>
  <c r="U2138" i="1"/>
  <c r="E1004" i="1"/>
  <c r="Q2139" i="1"/>
  <c r="A2140" i="1"/>
  <c r="AA2138" i="1"/>
  <c r="AC2139" i="1"/>
  <c r="AB2139" i="1"/>
  <c r="R2138" i="1"/>
  <c r="S2138" i="1" s="1"/>
  <c r="H2139" i="1"/>
  <c r="N999" i="1"/>
  <c r="O998" i="1"/>
  <c r="P998" i="1" s="1"/>
  <c r="Z998" i="1" s="1"/>
  <c r="B998" i="1" s="1"/>
  <c r="D1003" i="1"/>
  <c r="G1002" i="1"/>
  <c r="Y1004" i="1"/>
  <c r="I1006" i="1"/>
  <c r="J1005" i="1"/>
  <c r="K1005" i="1" s="1"/>
  <c r="W1005" i="1" s="1"/>
  <c r="F1005" i="1" l="1"/>
  <c r="U2139" i="1"/>
  <c r="E1005" i="1"/>
  <c r="A2141" i="1"/>
  <c r="Q2140" i="1"/>
  <c r="AC2140" i="1"/>
  <c r="AB2140" i="1"/>
  <c r="R2139" i="1"/>
  <c r="S2139" i="1" s="1"/>
  <c r="H2140" i="1"/>
  <c r="AA2139" i="1"/>
  <c r="N1000" i="1"/>
  <c r="O999" i="1"/>
  <c r="P999" i="1" s="1"/>
  <c r="Z999" i="1" s="1"/>
  <c r="B999" i="1" s="1"/>
  <c r="D1004" i="1"/>
  <c r="L1004" i="1" s="1"/>
  <c r="T1004" i="1" s="1"/>
  <c r="L1003" i="1"/>
  <c r="T1003" i="1" s="1"/>
  <c r="G1003" i="1"/>
  <c r="I1007" i="1"/>
  <c r="J1006" i="1"/>
  <c r="K1006" i="1" s="1"/>
  <c r="W1006" i="1" s="1"/>
  <c r="Y1005" i="1"/>
  <c r="F1006" i="1" l="1"/>
  <c r="U2140" i="1"/>
  <c r="E1006" i="1"/>
  <c r="AC2141" i="1"/>
  <c r="AB2141" i="1"/>
  <c r="H2141" i="1"/>
  <c r="R2140" i="1"/>
  <c r="S2140" i="1" s="1"/>
  <c r="AA2140" i="1"/>
  <c r="A2142" i="1"/>
  <c r="Q2141" i="1"/>
  <c r="N1001" i="1"/>
  <c r="O1000" i="1"/>
  <c r="P1000" i="1" s="1"/>
  <c r="Z1000" i="1" s="1"/>
  <c r="B1000" i="1" s="1"/>
  <c r="D1005" i="1"/>
  <c r="Y1006" i="1"/>
  <c r="G1004" i="1"/>
  <c r="J1007" i="1"/>
  <c r="K1007" i="1" s="1"/>
  <c r="W1007" i="1" s="1"/>
  <c r="I1008" i="1"/>
  <c r="F1007" i="1" l="1"/>
  <c r="U2141" i="1"/>
  <c r="E1007" i="1"/>
  <c r="AB2142" i="1"/>
  <c r="H2142" i="1"/>
  <c r="R2141" i="1"/>
  <c r="S2141" i="1" s="1"/>
  <c r="AA2141" i="1"/>
  <c r="AC2142" i="1"/>
  <c r="A2143" i="1"/>
  <c r="Q2142" i="1"/>
  <c r="N1002" i="1"/>
  <c r="O1001" i="1"/>
  <c r="P1001" i="1" s="1"/>
  <c r="Z1001" i="1" s="1"/>
  <c r="B1001" i="1" s="1"/>
  <c r="L1005" i="1"/>
  <c r="T1005" i="1" s="1"/>
  <c r="D1006" i="1"/>
  <c r="L1006" i="1" s="1"/>
  <c r="T1006" i="1" s="1"/>
  <c r="G1005" i="1"/>
  <c r="Y1007" i="1"/>
  <c r="I1009" i="1"/>
  <c r="J1008" i="1"/>
  <c r="K1008" i="1" s="1"/>
  <c r="W1008" i="1" s="1"/>
  <c r="F1008" i="1" l="1"/>
  <c r="U2142" i="1"/>
  <c r="E1008" i="1"/>
  <c r="AB2143" i="1"/>
  <c r="R2142" i="1"/>
  <c r="S2142" i="1" s="1"/>
  <c r="AA2142" i="1"/>
  <c r="AC2143" i="1"/>
  <c r="H2143" i="1"/>
  <c r="Q2143" i="1"/>
  <c r="A2144" i="1"/>
  <c r="N1003" i="1"/>
  <c r="O1002" i="1"/>
  <c r="P1002" i="1" s="1"/>
  <c r="Z1002" i="1" s="1"/>
  <c r="B1002" i="1" s="1"/>
  <c r="D1007" i="1"/>
  <c r="L1007" i="1" s="1"/>
  <c r="T1007" i="1" s="1"/>
  <c r="G1006" i="1"/>
  <c r="I1010" i="1"/>
  <c r="J1009" i="1"/>
  <c r="K1009" i="1" s="1"/>
  <c r="W1009" i="1" s="1"/>
  <c r="Y1008" i="1"/>
  <c r="F1009" i="1" l="1"/>
  <c r="E1009" i="1"/>
  <c r="A2145" i="1"/>
  <c r="Q2144" i="1"/>
  <c r="AB2144" i="1"/>
  <c r="AC2144" i="1"/>
  <c r="H2144" i="1"/>
  <c r="R2143" i="1"/>
  <c r="W2144" i="1"/>
  <c r="Y2144" i="1" s="1"/>
  <c r="N1004" i="1"/>
  <c r="O1003" i="1"/>
  <c r="P1003" i="1" s="1"/>
  <c r="Z1003" i="1" s="1"/>
  <c r="B1003" i="1" s="1"/>
  <c r="D1008" i="1"/>
  <c r="L1008" i="1" s="1"/>
  <c r="T1008" i="1" s="1"/>
  <c r="G1007" i="1"/>
  <c r="Y1009" i="1"/>
  <c r="J1010" i="1"/>
  <c r="K1010" i="1" s="1"/>
  <c r="W1010" i="1" s="1"/>
  <c r="I1011" i="1"/>
  <c r="F1010" i="1" l="1"/>
  <c r="U2144" i="1"/>
  <c r="G1008" i="1"/>
  <c r="E1010" i="1"/>
  <c r="AA2144" i="1"/>
  <c r="AB2145" i="1"/>
  <c r="R2144" i="1"/>
  <c r="S2144" i="1" s="1"/>
  <c r="AC2145" i="1"/>
  <c r="H2145" i="1"/>
  <c r="Q2145" i="1"/>
  <c r="A2146" i="1"/>
  <c r="N1005" i="1"/>
  <c r="O1004" i="1"/>
  <c r="P1004" i="1" s="1"/>
  <c r="Z1004" i="1" s="1"/>
  <c r="B1004" i="1" s="1"/>
  <c r="D1009" i="1"/>
  <c r="L1009" i="1" s="1"/>
  <c r="T1009" i="1" s="1"/>
  <c r="Y1010" i="1"/>
  <c r="I1012" i="1"/>
  <c r="J1011" i="1"/>
  <c r="K1011" i="1" s="1"/>
  <c r="W1011" i="1" s="1"/>
  <c r="F1011" i="1" l="1"/>
  <c r="U2145" i="1"/>
  <c r="E1011" i="1"/>
  <c r="A2147" i="1"/>
  <c r="Q2146" i="1"/>
  <c r="H2146" i="1"/>
  <c r="AB2146" i="1"/>
  <c r="R2145" i="1"/>
  <c r="S2145" i="1" s="1"/>
  <c r="AA2145" i="1"/>
  <c r="AC2146" i="1"/>
  <c r="N1006" i="1"/>
  <c r="O1005" i="1"/>
  <c r="P1005" i="1" s="1"/>
  <c r="Z1005" i="1" s="1"/>
  <c r="B1005" i="1" s="1"/>
  <c r="D1010" i="1"/>
  <c r="L1010" i="1" s="1"/>
  <c r="T1010" i="1" s="1"/>
  <c r="G1009" i="1"/>
  <c r="J1012" i="1"/>
  <c r="K1012" i="1" s="1"/>
  <c r="W1012" i="1" s="1"/>
  <c r="I1013" i="1"/>
  <c r="Y1011" i="1"/>
  <c r="F1012" i="1" l="1"/>
  <c r="U2146" i="1"/>
  <c r="E1012" i="1"/>
  <c r="AA2146" i="1"/>
  <c r="AB2147" i="1"/>
  <c r="AC2147" i="1"/>
  <c r="H2147" i="1"/>
  <c r="R2146" i="1"/>
  <c r="S2146" i="1" s="1"/>
  <c r="Q2147" i="1"/>
  <c r="A2148" i="1"/>
  <c r="N1007" i="1"/>
  <c r="O1006" i="1"/>
  <c r="P1006" i="1" s="1"/>
  <c r="Z1006" i="1" s="1"/>
  <c r="B1006" i="1" s="1"/>
  <c r="G1010" i="1"/>
  <c r="D1011" i="1"/>
  <c r="G1011" i="1" s="1"/>
  <c r="I1014" i="1"/>
  <c r="J1013" i="1"/>
  <c r="K1013" i="1" s="1"/>
  <c r="W1013" i="1" s="1"/>
  <c r="Y1012" i="1"/>
  <c r="F1013" i="1" l="1"/>
  <c r="U2147" i="1"/>
  <c r="E1013" i="1"/>
  <c r="H2148" i="1"/>
  <c r="R2147" i="1"/>
  <c r="S2147" i="1" s="1"/>
  <c r="AC2148" i="1"/>
  <c r="AB2148" i="1"/>
  <c r="AA2147" i="1"/>
  <c r="Q2148" i="1"/>
  <c r="A2149" i="1"/>
  <c r="N1008" i="1"/>
  <c r="O1007" i="1"/>
  <c r="P1007" i="1" s="1"/>
  <c r="Z1007" i="1" s="1"/>
  <c r="B1007" i="1" s="1"/>
  <c r="AA1010" i="1"/>
  <c r="L1011" i="1"/>
  <c r="T1011" i="1" s="1"/>
  <c r="D1012" i="1"/>
  <c r="L1012" i="1" s="1"/>
  <c r="T1012" i="1" s="1"/>
  <c r="Y1013" i="1"/>
  <c r="I1015" i="1"/>
  <c r="J1014" i="1"/>
  <c r="K1014" i="1" s="1"/>
  <c r="W1014" i="1" s="1"/>
  <c r="F1014" i="1" l="1"/>
  <c r="U2148" i="1"/>
  <c r="E1014" i="1"/>
  <c r="A2150" i="1"/>
  <c r="Q2149" i="1"/>
  <c r="H2149" i="1"/>
  <c r="R2148" i="1"/>
  <c r="S2148" i="1" s="1"/>
  <c r="AA2148" i="1"/>
  <c r="AC2149" i="1"/>
  <c r="AB2149" i="1"/>
  <c r="N1009" i="1"/>
  <c r="O1008" i="1"/>
  <c r="P1008" i="1" s="1"/>
  <c r="Z1008" i="1" s="1"/>
  <c r="B1008" i="1" s="1"/>
  <c r="G1012" i="1"/>
  <c r="D1013" i="1"/>
  <c r="L1013" i="1" s="1"/>
  <c r="T1013" i="1" s="1"/>
  <c r="I1016" i="1"/>
  <c r="J1015" i="1"/>
  <c r="K1015" i="1" s="1"/>
  <c r="W1015" i="1" s="1"/>
  <c r="Y1014" i="1"/>
  <c r="F1015" i="1" l="1"/>
  <c r="U2149" i="1"/>
  <c r="E1015" i="1"/>
  <c r="H2150" i="1"/>
  <c r="R2149" i="1"/>
  <c r="S2149" i="1" s="1"/>
  <c r="AA2149" i="1"/>
  <c r="AC2150" i="1"/>
  <c r="AB2150" i="1"/>
  <c r="A2151" i="1"/>
  <c r="Q2150" i="1"/>
  <c r="N1010" i="1"/>
  <c r="O1009" i="1"/>
  <c r="P1009" i="1" s="1"/>
  <c r="Z1009" i="1" s="1"/>
  <c r="B1009" i="1" s="1"/>
  <c r="D1014" i="1"/>
  <c r="L1014" i="1" s="1"/>
  <c r="T1014" i="1" s="1"/>
  <c r="AA1012" i="1"/>
  <c r="G1013" i="1"/>
  <c r="Y1015" i="1"/>
  <c r="I1017" i="1"/>
  <c r="J1016" i="1"/>
  <c r="K1016" i="1" s="1"/>
  <c r="W1016" i="1" s="1"/>
  <c r="F1016" i="1" l="1"/>
  <c r="U2150" i="1"/>
  <c r="E1016" i="1"/>
  <c r="AC2151" i="1"/>
  <c r="R2150" i="1"/>
  <c r="S2150" i="1" s="1"/>
  <c r="AA2150" i="1"/>
  <c r="AB2151" i="1"/>
  <c r="H2151" i="1"/>
  <c r="Q2151" i="1"/>
  <c r="A2152" i="1"/>
  <c r="G1014" i="1"/>
  <c r="N1011" i="1"/>
  <c r="O1010" i="1"/>
  <c r="P1010" i="1" s="1"/>
  <c r="D1015" i="1"/>
  <c r="L1015" i="1" s="1"/>
  <c r="T1015" i="1" s="1"/>
  <c r="J1017" i="1"/>
  <c r="K1017" i="1" s="1"/>
  <c r="W1017" i="1" s="1"/>
  <c r="I1018" i="1"/>
  <c r="Y1016" i="1"/>
  <c r="F1017" i="1" l="1"/>
  <c r="U2151" i="1"/>
  <c r="E1017" i="1"/>
  <c r="AC2152" i="1"/>
  <c r="H2152" i="1"/>
  <c r="AB2152" i="1"/>
  <c r="R2151" i="1"/>
  <c r="S2151" i="1" s="1"/>
  <c r="AA2151" i="1"/>
  <c r="Q2152" i="1"/>
  <c r="A2153" i="1"/>
  <c r="Z1010" i="1"/>
  <c r="B1010" i="1" s="1"/>
  <c r="N1012" i="1"/>
  <c r="O1011" i="1"/>
  <c r="P1011" i="1" s="1"/>
  <c r="Z1011" i="1" s="1"/>
  <c r="B1011" i="1" s="1"/>
  <c r="AA1013" i="1"/>
  <c r="D1016" i="1"/>
  <c r="L1016" i="1" s="1"/>
  <c r="T1016" i="1" s="1"/>
  <c r="G1015" i="1"/>
  <c r="Y1017" i="1"/>
  <c r="I1019" i="1"/>
  <c r="J1018" i="1"/>
  <c r="K1018" i="1" s="1"/>
  <c r="F1018" i="1" s="1"/>
  <c r="U2152" i="1" l="1"/>
  <c r="W1018" i="1"/>
  <c r="Y1018" i="1" s="1"/>
  <c r="E1018" i="1"/>
  <c r="Q2153" i="1"/>
  <c r="A2154" i="1"/>
  <c r="R2152" i="1"/>
  <c r="S2152" i="1" s="1"/>
  <c r="AC2153" i="1"/>
  <c r="H2153" i="1"/>
  <c r="AA2152" i="1"/>
  <c r="AB2153" i="1"/>
  <c r="O1012" i="1"/>
  <c r="P1012" i="1" s="1"/>
  <c r="N1013" i="1"/>
  <c r="D1017" i="1"/>
  <c r="G1017" i="1" s="1"/>
  <c r="G1016" i="1"/>
  <c r="I1020" i="1"/>
  <c r="J1019" i="1"/>
  <c r="K1019" i="1" s="1"/>
  <c r="F1019" i="1" s="1"/>
  <c r="U2153" i="1" l="1"/>
  <c r="W1019" i="1"/>
  <c r="Y1019" i="1" s="1"/>
  <c r="E1019" i="1"/>
  <c r="Q2154" i="1"/>
  <c r="A2155" i="1"/>
  <c r="R2153" i="1"/>
  <c r="S2153" i="1" s="1"/>
  <c r="AA2153" i="1"/>
  <c r="AC2154" i="1"/>
  <c r="AB2154" i="1"/>
  <c r="H2154" i="1"/>
  <c r="N1014" i="1"/>
  <c r="O1013" i="1"/>
  <c r="P1013" i="1" s="1"/>
  <c r="Z1012" i="1"/>
  <c r="B1012" i="1" s="1"/>
  <c r="L1017" i="1"/>
  <c r="T1017" i="1" s="1"/>
  <c r="D1018" i="1"/>
  <c r="J1020" i="1"/>
  <c r="K1020" i="1" s="1"/>
  <c r="F1020" i="1" s="1"/>
  <c r="I1021" i="1"/>
  <c r="W1020" i="1" l="1"/>
  <c r="Y1020" i="1" s="1"/>
  <c r="U2154" i="1"/>
  <c r="E1020" i="1"/>
  <c r="Q2155" i="1"/>
  <c r="A2156" i="1"/>
  <c r="AC2155" i="1"/>
  <c r="R2154" i="1"/>
  <c r="S2154" i="1" s="1"/>
  <c r="AB2155" i="1"/>
  <c r="H2155" i="1"/>
  <c r="AA2154" i="1"/>
  <c r="Z1013" i="1"/>
  <c r="B1013" i="1" s="1"/>
  <c r="N1015" i="1"/>
  <c r="O1014" i="1"/>
  <c r="P1014" i="1" s="1"/>
  <c r="Z1014" i="1" s="1"/>
  <c r="B1014" i="1" s="1"/>
  <c r="D1019" i="1"/>
  <c r="L1019" i="1" s="1"/>
  <c r="T1019" i="1" s="1"/>
  <c r="L1018" i="1"/>
  <c r="T1018" i="1" s="1"/>
  <c r="G1018" i="1"/>
  <c r="I1022" i="1"/>
  <c r="J1021" i="1"/>
  <c r="K1021" i="1" s="1"/>
  <c r="F1021" i="1" s="1"/>
  <c r="W1021" i="1" l="1"/>
  <c r="Y1021" i="1" s="1"/>
  <c r="U2155" i="1"/>
  <c r="E1021" i="1"/>
  <c r="A2157" i="1"/>
  <c r="Q2156" i="1"/>
  <c r="R2155" i="1"/>
  <c r="S2155" i="1" s="1"/>
  <c r="AB2156" i="1"/>
  <c r="AA2155" i="1"/>
  <c r="AC2156" i="1"/>
  <c r="H2156" i="1"/>
  <c r="N1016" i="1"/>
  <c r="O1015" i="1"/>
  <c r="P1015" i="1" s="1"/>
  <c r="Z1015" i="1" s="1"/>
  <c r="B1015" i="1" s="1"/>
  <c r="D1020" i="1"/>
  <c r="G1020" i="1" s="1"/>
  <c r="G1019" i="1"/>
  <c r="J1022" i="1"/>
  <c r="K1022" i="1" s="1"/>
  <c r="F1022" i="1" s="1"/>
  <c r="I1023" i="1"/>
  <c r="W1022" i="1" l="1"/>
  <c r="Y1022" i="1" s="1"/>
  <c r="U2156" i="1"/>
  <c r="E1022" i="1"/>
  <c r="AA2156" i="1"/>
  <c r="AC2157" i="1"/>
  <c r="AB2157" i="1"/>
  <c r="H2157" i="1"/>
  <c r="R2156" i="1"/>
  <c r="S2156" i="1" s="1"/>
  <c r="A2158" i="1"/>
  <c r="Q2157" i="1"/>
  <c r="O1016" i="1"/>
  <c r="P1016" i="1" s="1"/>
  <c r="S1016" i="1" s="1"/>
  <c r="N1017" i="1"/>
  <c r="L1020" i="1"/>
  <c r="T1020" i="1" s="1"/>
  <c r="D1021" i="1"/>
  <c r="L1021" i="1" s="1"/>
  <c r="T1021" i="1" s="1"/>
  <c r="AA1019" i="1"/>
  <c r="J1023" i="1"/>
  <c r="K1023" i="1" s="1"/>
  <c r="W1023" i="1" s="1"/>
  <c r="I1024" i="1"/>
  <c r="F1023" i="1" l="1"/>
  <c r="U2157" i="1"/>
  <c r="E1023" i="1"/>
  <c r="AC2158" i="1"/>
  <c r="AB2158" i="1"/>
  <c r="R2157" i="1"/>
  <c r="S2157" i="1" s="1"/>
  <c r="AA2157" i="1"/>
  <c r="H2158" i="1"/>
  <c r="Q2158" i="1"/>
  <c r="A2159" i="1"/>
  <c r="O1017" i="1"/>
  <c r="P1017" i="1" s="1"/>
  <c r="N1018" i="1"/>
  <c r="Z1016" i="1"/>
  <c r="AA1016" i="1" s="1"/>
  <c r="D1022" i="1"/>
  <c r="L1022" i="1" s="1"/>
  <c r="T1022" i="1" s="1"/>
  <c r="G1021" i="1"/>
  <c r="Y1023" i="1"/>
  <c r="I1025" i="1"/>
  <c r="J1024" i="1"/>
  <c r="K1024" i="1" s="1"/>
  <c r="W1024" i="1" s="1"/>
  <c r="F1024" i="1" l="1"/>
  <c r="U2158" i="1"/>
  <c r="E1024" i="1"/>
  <c r="Q2159" i="1"/>
  <c r="A2160" i="1"/>
  <c r="AB2159" i="1"/>
  <c r="H2159" i="1"/>
  <c r="R2158" i="1"/>
  <c r="S2158" i="1" s="1"/>
  <c r="AA2158" i="1"/>
  <c r="AC2159" i="1"/>
  <c r="Z1017" i="1"/>
  <c r="S1017" i="1"/>
  <c r="B1016" i="1"/>
  <c r="N1019" i="1"/>
  <c r="O1018" i="1"/>
  <c r="G1022" i="1"/>
  <c r="D1023" i="1"/>
  <c r="L1023" i="1" s="1"/>
  <c r="T1023" i="1" s="1"/>
  <c r="Y1024" i="1"/>
  <c r="J1025" i="1"/>
  <c r="K1025" i="1" s="1"/>
  <c r="W1025" i="1" s="1"/>
  <c r="I1026" i="1"/>
  <c r="F1025" i="1" l="1"/>
  <c r="U1017" i="1"/>
  <c r="B1017" i="1"/>
  <c r="C1018" i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U2159" i="1"/>
  <c r="E1025" i="1"/>
  <c r="AA1017" i="1"/>
  <c r="A2161" i="1"/>
  <c r="Q2160" i="1"/>
  <c r="R2159" i="1"/>
  <c r="S2159" i="1" s="1"/>
  <c r="AA2159" i="1"/>
  <c r="AC2160" i="1"/>
  <c r="AB2160" i="1"/>
  <c r="H2160" i="1"/>
  <c r="O1019" i="1"/>
  <c r="N1020" i="1"/>
  <c r="D1024" i="1"/>
  <c r="L1024" i="1" s="1"/>
  <c r="T1024" i="1" s="1"/>
  <c r="J1026" i="1"/>
  <c r="K1026" i="1" s="1"/>
  <c r="W1026" i="1" s="1"/>
  <c r="I1027" i="1"/>
  <c r="Y1025" i="1"/>
  <c r="G1023" i="1"/>
  <c r="F1026" i="1" l="1"/>
  <c r="P1019" i="1"/>
  <c r="Z1019" i="1" s="1"/>
  <c r="B1019" i="1" s="1"/>
  <c r="P1018" i="1"/>
  <c r="Z1018" i="1" s="1"/>
  <c r="B1018" i="1" s="1"/>
  <c r="U2160" i="1"/>
  <c r="E1026" i="1"/>
  <c r="H2161" i="1"/>
  <c r="R2160" i="1"/>
  <c r="S2160" i="1" s="1"/>
  <c r="AC2161" i="1"/>
  <c r="AB2161" i="1"/>
  <c r="AA2160" i="1"/>
  <c r="Q2161" i="1"/>
  <c r="A2162" i="1"/>
  <c r="N1021" i="1"/>
  <c r="O1020" i="1"/>
  <c r="P1020" i="1" s="1"/>
  <c r="Z1020" i="1" s="1"/>
  <c r="B1020" i="1" s="1"/>
  <c r="D1025" i="1"/>
  <c r="L1025" i="1" s="1"/>
  <c r="T1025" i="1" s="1"/>
  <c r="J1027" i="1"/>
  <c r="K1027" i="1" s="1"/>
  <c r="W1027" i="1" s="1"/>
  <c r="I1028" i="1"/>
  <c r="G1024" i="1"/>
  <c r="Y1026" i="1"/>
  <c r="F1027" i="1" l="1"/>
  <c r="U2161" i="1"/>
  <c r="E1027" i="1"/>
  <c r="A2163" i="1"/>
  <c r="Q2162" i="1"/>
  <c r="AA2161" i="1"/>
  <c r="R2161" i="1"/>
  <c r="S2161" i="1" s="1"/>
  <c r="AB2162" i="1"/>
  <c r="H2162" i="1"/>
  <c r="AC2162" i="1"/>
  <c r="N1022" i="1"/>
  <c r="O1021" i="1"/>
  <c r="P1021" i="1" s="1"/>
  <c r="Z1021" i="1" s="1"/>
  <c r="B1021" i="1" s="1"/>
  <c r="D1026" i="1"/>
  <c r="L1026" i="1" s="1"/>
  <c r="T1026" i="1" s="1"/>
  <c r="G1025" i="1"/>
  <c r="J1028" i="1"/>
  <c r="K1028" i="1" s="1"/>
  <c r="W1028" i="1" s="1"/>
  <c r="I1029" i="1"/>
  <c r="Y1027" i="1"/>
  <c r="F1028" i="1" l="1"/>
  <c r="U2162" i="1"/>
  <c r="E1028" i="1"/>
  <c r="AB2163" i="1"/>
  <c r="H2163" i="1"/>
  <c r="R2162" i="1"/>
  <c r="S2162" i="1" s="1"/>
  <c r="AA2162" i="1"/>
  <c r="AC2163" i="1"/>
  <c r="Q2163" i="1"/>
  <c r="A2164" i="1"/>
  <c r="N1023" i="1"/>
  <c r="O1022" i="1"/>
  <c r="P1022" i="1" s="1"/>
  <c r="Z1022" i="1" s="1"/>
  <c r="B1022" i="1" s="1"/>
  <c r="D1027" i="1"/>
  <c r="G1026" i="1"/>
  <c r="J1029" i="1"/>
  <c r="K1029" i="1" s="1"/>
  <c r="W1029" i="1" s="1"/>
  <c r="I1030" i="1"/>
  <c r="Y1028" i="1"/>
  <c r="F1029" i="1" l="1"/>
  <c r="U2163" i="1"/>
  <c r="E1029" i="1"/>
  <c r="Q2164" i="1"/>
  <c r="A2165" i="1"/>
  <c r="AA2163" i="1"/>
  <c r="AC2164" i="1"/>
  <c r="AB2164" i="1"/>
  <c r="R2163" i="1"/>
  <c r="S2163" i="1" s="1"/>
  <c r="H2164" i="1"/>
  <c r="N1024" i="1"/>
  <c r="O1023" i="1"/>
  <c r="P1023" i="1" s="1"/>
  <c r="Z1023" i="1" s="1"/>
  <c r="B1023" i="1" s="1"/>
  <c r="D1028" i="1"/>
  <c r="L1028" i="1" s="1"/>
  <c r="T1028" i="1" s="1"/>
  <c r="L1027" i="1"/>
  <c r="T1027" i="1" s="1"/>
  <c r="G1027" i="1"/>
  <c r="Y1029" i="1"/>
  <c r="I1031" i="1"/>
  <c r="J1030" i="1"/>
  <c r="K1030" i="1" s="1"/>
  <c r="W1030" i="1" s="1"/>
  <c r="F1030" i="1" l="1"/>
  <c r="U2164" i="1"/>
  <c r="E1030" i="1"/>
  <c r="Q2165" i="1"/>
  <c r="A2166" i="1"/>
  <c r="AC2165" i="1"/>
  <c r="AB2165" i="1"/>
  <c r="H2165" i="1"/>
  <c r="R2164" i="1"/>
  <c r="S2164" i="1" s="1"/>
  <c r="AA2164" i="1"/>
  <c r="N1025" i="1"/>
  <c r="O1024" i="1"/>
  <c r="P1024" i="1" s="1"/>
  <c r="Z1024" i="1" s="1"/>
  <c r="B1024" i="1" s="1"/>
  <c r="G1028" i="1"/>
  <c r="D1029" i="1"/>
  <c r="L1029" i="1" s="1"/>
  <c r="T1029" i="1" s="1"/>
  <c r="I1032" i="1"/>
  <c r="J1031" i="1"/>
  <c r="K1031" i="1" s="1"/>
  <c r="W1031" i="1" s="1"/>
  <c r="Y1030" i="1"/>
  <c r="F1031" i="1" l="1"/>
  <c r="U2165" i="1"/>
  <c r="E1031" i="1"/>
  <c r="A2167" i="1"/>
  <c r="Q2166" i="1"/>
  <c r="AB2166" i="1"/>
  <c r="H2166" i="1"/>
  <c r="AA2165" i="1"/>
  <c r="AC2166" i="1"/>
  <c r="R2165" i="1"/>
  <c r="S2165" i="1" s="1"/>
  <c r="N1026" i="1"/>
  <c r="O1025" i="1"/>
  <c r="P1025" i="1" s="1"/>
  <c r="Z1025" i="1" s="1"/>
  <c r="B1025" i="1" s="1"/>
  <c r="D1030" i="1"/>
  <c r="L1030" i="1" s="1"/>
  <c r="T1030" i="1" s="1"/>
  <c r="Y1031" i="1"/>
  <c r="G1029" i="1"/>
  <c r="I1033" i="1"/>
  <c r="J1032" i="1"/>
  <c r="K1032" i="1" s="1"/>
  <c r="W1032" i="1" s="1"/>
  <c r="F1032" i="1" l="1"/>
  <c r="U2166" i="1"/>
  <c r="E1032" i="1"/>
  <c r="AC2167" i="1"/>
  <c r="H2167" i="1"/>
  <c r="R2166" i="1"/>
  <c r="S2166" i="1" s="1"/>
  <c r="AB2167" i="1"/>
  <c r="AA2166" i="1"/>
  <c r="A2168" i="1"/>
  <c r="Q2167" i="1"/>
  <c r="N1027" i="1"/>
  <c r="O1026" i="1"/>
  <c r="P1026" i="1" s="1"/>
  <c r="Z1026" i="1" s="1"/>
  <c r="B1026" i="1" s="1"/>
  <c r="G1030" i="1"/>
  <c r="D1031" i="1"/>
  <c r="J1033" i="1"/>
  <c r="K1033" i="1" s="1"/>
  <c r="W1033" i="1" s="1"/>
  <c r="I1034" i="1"/>
  <c r="Y1032" i="1"/>
  <c r="F1033" i="1" l="1"/>
  <c r="U2167" i="1"/>
  <c r="E1033" i="1"/>
  <c r="AA2167" i="1"/>
  <c r="AC2168" i="1"/>
  <c r="H2168" i="1"/>
  <c r="R2167" i="1"/>
  <c r="S2167" i="1" s="1"/>
  <c r="AB2168" i="1"/>
  <c r="Q2168" i="1"/>
  <c r="A2169" i="1"/>
  <c r="N1028" i="1"/>
  <c r="O1027" i="1"/>
  <c r="P1027" i="1" s="1"/>
  <c r="Z1027" i="1" s="1"/>
  <c r="B1027" i="1" s="1"/>
  <c r="D1032" i="1"/>
  <c r="L1032" i="1" s="1"/>
  <c r="T1032" i="1" s="1"/>
  <c r="L1031" i="1"/>
  <c r="T1031" i="1" s="1"/>
  <c r="G1031" i="1"/>
  <c r="I1035" i="1"/>
  <c r="J1034" i="1"/>
  <c r="K1034" i="1" s="1"/>
  <c r="W1034" i="1" s="1"/>
  <c r="Y1033" i="1"/>
  <c r="F1034" i="1" l="1"/>
  <c r="U2168" i="1"/>
  <c r="E1034" i="1"/>
  <c r="A2170" i="1"/>
  <c r="Q2169" i="1"/>
  <c r="AA2168" i="1"/>
  <c r="AC2169" i="1"/>
  <c r="AB2169" i="1"/>
  <c r="R2168" i="1"/>
  <c r="S2168" i="1" s="1"/>
  <c r="H2169" i="1"/>
  <c r="N1029" i="1"/>
  <c r="O1028" i="1"/>
  <c r="P1028" i="1" s="1"/>
  <c r="Z1028" i="1" s="1"/>
  <c r="B1028" i="1" s="1"/>
  <c r="D1033" i="1"/>
  <c r="L1033" i="1" s="1"/>
  <c r="T1033" i="1" s="1"/>
  <c r="Y1034" i="1"/>
  <c r="G1032" i="1"/>
  <c r="I1036" i="1"/>
  <c r="J1035" i="1"/>
  <c r="K1035" i="1" s="1"/>
  <c r="W1035" i="1" s="1"/>
  <c r="F1035" i="1" l="1"/>
  <c r="U2169" i="1"/>
  <c r="E1035" i="1"/>
  <c r="H2170" i="1"/>
  <c r="AC2170" i="1"/>
  <c r="AA2169" i="1"/>
  <c r="AB2170" i="1"/>
  <c r="R2169" i="1"/>
  <c r="S2169" i="1" s="1"/>
  <c r="Q2170" i="1"/>
  <c r="A2171" i="1"/>
  <c r="N1030" i="1"/>
  <c r="O1029" i="1"/>
  <c r="P1029" i="1" s="1"/>
  <c r="Z1029" i="1" s="1"/>
  <c r="B1029" i="1" s="1"/>
  <c r="D1034" i="1"/>
  <c r="L1034" i="1" s="1"/>
  <c r="T1034" i="1" s="1"/>
  <c r="G1033" i="1"/>
  <c r="I1037" i="1"/>
  <c r="J1036" i="1"/>
  <c r="K1036" i="1" s="1"/>
  <c r="W1036" i="1" s="1"/>
  <c r="Y1035" i="1"/>
  <c r="F1036" i="1" l="1"/>
  <c r="U2170" i="1"/>
  <c r="E1036" i="1"/>
  <c r="A2172" i="1"/>
  <c r="Q2171" i="1"/>
  <c r="H2171" i="1"/>
  <c r="R2170" i="1"/>
  <c r="S2170" i="1" s="1"/>
  <c r="AB2171" i="1"/>
  <c r="AA2170" i="1"/>
  <c r="AC2171" i="1"/>
  <c r="N1031" i="1"/>
  <c r="O1030" i="1"/>
  <c r="P1030" i="1" s="1"/>
  <c r="Z1030" i="1" s="1"/>
  <c r="B1030" i="1" s="1"/>
  <c r="D1035" i="1"/>
  <c r="G1034" i="1"/>
  <c r="Y1036" i="1"/>
  <c r="J1037" i="1"/>
  <c r="K1037" i="1" s="1"/>
  <c r="W1037" i="1" s="1"/>
  <c r="I1038" i="1"/>
  <c r="F1037" i="1" l="1"/>
  <c r="U2171" i="1"/>
  <c r="E1037" i="1"/>
  <c r="AA2171" i="1"/>
  <c r="AB2172" i="1"/>
  <c r="R2171" i="1"/>
  <c r="S2171" i="1" s="1"/>
  <c r="AC2172" i="1"/>
  <c r="H2172" i="1"/>
  <c r="A2173" i="1"/>
  <c r="Q2172" i="1"/>
  <c r="N1032" i="1"/>
  <c r="O1031" i="1"/>
  <c r="P1031" i="1" s="1"/>
  <c r="Z1031" i="1" s="1"/>
  <c r="B1031" i="1" s="1"/>
  <c r="D1036" i="1"/>
  <c r="L1036" i="1" s="1"/>
  <c r="T1036" i="1" s="1"/>
  <c r="L1035" i="1"/>
  <c r="T1035" i="1" s="1"/>
  <c r="G1035" i="1"/>
  <c r="I1039" i="1"/>
  <c r="J1038" i="1"/>
  <c r="K1038" i="1" s="1"/>
  <c r="W1038" i="1" s="1"/>
  <c r="Y1037" i="1"/>
  <c r="F1038" i="1" l="1"/>
  <c r="U2172" i="1"/>
  <c r="E1038" i="1"/>
  <c r="AC2173" i="1"/>
  <c r="AB2173" i="1"/>
  <c r="H2173" i="1"/>
  <c r="AA2172" i="1"/>
  <c r="R2172" i="1"/>
  <c r="S2172" i="1" s="1"/>
  <c r="Q2173" i="1"/>
  <c r="A2174" i="1"/>
  <c r="N1033" i="1"/>
  <c r="O1032" i="1"/>
  <c r="P1032" i="1" s="1"/>
  <c r="Z1032" i="1" s="1"/>
  <c r="B1032" i="1" s="1"/>
  <c r="G1036" i="1"/>
  <c r="D1037" i="1"/>
  <c r="L1037" i="1" s="1"/>
  <c r="T1037" i="1" s="1"/>
  <c r="Y1038" i="1"/>
  <c r="I1040" i="1"/>
  <c r="J1039" i="1"/>
  <c r="K1039" i="1" s="1"/>
  <c r="W1039" i="1" s="1"/>
  <c r="F1039" i="1" l="1"/>
  <c r="U2173" i="1"/>
  <c r="E1039" i="1"/>
  <c r="Q2174" i="1"/>
  <c r="A2175" i="1"/>
  <c r="AC2174" i="1"/>
  <c r="AA2173" i="1"/>
  <c r="AB2174" i="1"/>
  <c r="H2174" i="1"/>
  <c r="R2173" i="1"/>
  <c r="S2173" i="1" s="1"/>
  <c r="N1034" i="1"/>
  <c r="O1033" i="1"/>
  <c r="P1033" i="1" s="1"/>
  <c r="Z1033" i="1" s="1"/>
  <c r="B1033" i="1" s="1"/>
  <c r="D1038" i="1"/>
  <c r="L1038" i="1" s="1"/>
  <c r="T1038" i="1" s="1"/>
  <c r="I1041" i="1"/>
  <c r="J1040" i="1"/>
  <c r="K1040" i="1" s="1"/>
  <c r="W1040" i="1" s="1"/>
  <c r="Y1039" i="1"/>
  <c r="G1037" i="1"/>
  <c r="F1040" i="1" l="1"/>
  <c r="E1040" i="1"/>
  <c r="A2176" i="1"/>
  <c r="Q2175" i="1"/>
  <c r="R2174" i="1"/>
  <c r="AB2175" i="1"/>
  <c r="H2175" i="1"/>
  <c r="AC2175" i="1"/>
  <c r="N1035" i="1"/>
  <c r="O1034" i="1"/>
  <c r="P1034" i="1" s="1"/>
  <c r="Z1034" i="1" s="1"/>
  <c r="B1034" i="1" s="1"/>
  <c r="G1038" i="1"/>
  <c r="D1039" i="1"/>
  <c r="L1039" i="1" s="1"/>
  <c r="T1039" i="1" s="1"/>
  <c r="Y1040" i="1"/>
  <c r="J1041" i="1"/>
  <c r="K1041" i="1" s="1"/>
  <c r="W1041" i="1" s="1"/>
  <c r="I1042" i="1"/>
  <c r="F1041" i="1" l="1"/>
  <c r="U2175" i="1"/>
  <c r="E1041" i="1"/>
  <c r="AA2175" i="1"/>
  <c r="H2176" i="1"/>
  <c r="AB2176" i="1"/>
  <c r="AC2176" i="1"/>
  <c r="R2175" i="1"/>
  <c r="S2175" i="1" s="1"/>
  <c r="A2177" i="1"/>
  <c r="Q2176" i="1"/>
  <c r="N1036" i="1"/>
  <c r="O1035" i="1"/>
  <c r="P1035" i="1" s="1"/>
  <c r="Z1035" i="1" s="1"/>
  <c r="B1035" i="1" s="1"/>
  <c r="G1039" i="1"/>
  <c r="D1040" i="1"/>
  <c r="Y1041" i="1"/>
  <c r="J1042" i="1"/>
  <c r="K1042" i="1" s="1"/>
  <c r="W1042" i="1" s="1"/>
  <c r="I1043" i="1"/>
  <c r="F1042" i="1" l="1"/>
  <c r="U2176" i="1"/>
  <c r="E1042" i="1"/>
  <c r="A2178" i="1"/>
  <c r="Q2177" i="1"/>
  <c r="AC2177" i="1"/>
  <c r="AB2177" i="1"/>
  <c r="H2177" i="1"/>
  <c r="R2176" i="1"/>
  <c r="N1037" i="1"/>
  <c r="O1036" i="1"/>
  <c r="P1036" i="1" s="1"/>
  <c r="Z1036" i="1" s="1"/>
  <c r="B1036" i="1" s="1"/>
  <c r="D1041" i="1"/>
  <c r="L1041" i="1" s="1"/>
  <c r="T1041" i="1" s="1"/>
  <c r="L1040" i="1"/>
  <c r="T1040" i="1" s="1"/>
  <c r="G1040" i="1"/>
  <c r="Y1042" i="1"/>
  <c r="J1043" i="1"/>
  <c r="K1043" i="1" s="1"/>
  <c r="W1043" i="1" s="1"/>
  <c r="I1044" i="1"/>
  <c r="F1043" i="1" l="1"/>
  <c r="U2177" i="1"/>
  <c r="E1043" i="1"/>
  <c r="H2178" i="1"/>
  <c r="AC2178" i="1"/>
  <c r="AB2178" i="1"/>
  <c r="R2177" i="1"/>
  <c r="S2177" i="1" s="1"/>
  <c r="AA2177" i="1"/>
  <c r="A2179" i="1"/>
  <c r="Q2178" i="1"/>
  <c r="N1038" i="1"/>
  <c r="O1037" i="1"/>
  <c r="P1037" i="1" s="1"/>
  <c r="Z1037" i="1" s="1"/>
  <c r="B1037" i="1" s="1"/>
  <c r="D1042" i="1"/>
  <c r="L1042" i="1" s="1"/>
  <c r="T1042" i="1" s="1"/>
  <c r="G1041" i="1"/>
  <c r="Y1043" i="1"/>
  <c r="J1044" i="1"/>
  <c r="K1044" i="1" s="1"/>
  <c r="W1044" i="1" s="1"/>
  <c r="I1045" i="1"/>
  <c r="F1044" i="1" l="1"/>
  <c r="U2178" i="1"/>
  <c r="E1044" i="1"/>
  <c r="AB2179" i="1"/>
  <c r="H2179" i="1"/>
  <c r="R2178" i="1"/>
  <c r="S2178" i="1" s="1"/>
  <c r="AA2178" i="1"/>
  <c r="AC2179" i="1"/>
  <c r="A2180" i="1"/>
  <c r="Q2179" i="1"/>
  <c r="N1039" i="1"/>
  <c r="O1038" i="1"/>
  <c r="P1038" i="1" s="1"/>
  <c r="Z1038" i="1" s="1"/>
  <c r="B1038" i="1" s="1"/>
  <c r="AA1040" i="1"/>
  <c r="D1043" i="1"/>
  <c r="L1043" i="1" s="1"/>
  <c r="T1043" i="1" s="1"/>
  <c r="Y1044" i="1"/>
  <c r="I1046" i="1"/>
  <c r="J1045" i="1"/>
  <c r="K1045" i="1" s="1"/>
  <c r="W1045" i="1" s="1"/>
  <c r="G1042" i="1"/>
  <c r="F1045" i="1" l="1"/>
  <c r="U2179" i="1"/>
  <c r="E1045" i="1"/>
  <c r="AA2179" i="1"/>
  <c r="AB2180" i="1"/>
  <c r="H2180" i="1"/>
  <c r="AC2180" i="1"/>
  <c r="R2179" i="1"/>
  <c r="S2179" i="1" s="1"/>
  <c r="Q2180" i="1"/>
  <c r="A2181" i="1"/>
  <c r="N1040" i="1"/>
  <c r="O1039" i="1"/>
  <c r="P1039" i="1" s="1"/>
  <c r="Z1039" i="1" s="1"/>
  <c r="B1039" i="1" s="1"/>
  <c r="AA1042" i="1"/>
  <c r="D1044" i="1"/>
  <c r="Y1045" i="1"/>
  <c r="J1046" i="1"/>
  <c r="K1046" i="1" s="1"/>
  <c r="W1046" i="1" s="1"/>
  <c r="I1047" i="1"/>
  <c r="G1043" i="1"/>
  <c r="F1046" i="1" l="1"/>
  <c r="U2180" i="1"/>
  <c r="E1046" i="1"/>
  <c r="Q2181" i="1"/>
  <c r="A2182" i="1"/>
  <c r="AC2181" i="1"/>
  <c r="AB2181" i="1"/>
  <c r="H2181" i="1"/>
  <c r="R2180" i="1"/>
  <c r="S2180" i="1" s="1"/>
  <c r="AA2180" i="1"/>
  <c r="O1040" i="1"/>
  <c r="P1040" i="1" s="1"/>
  <c r="N1041" i="1"/>
  <c r="D1045" i="1"/>
  <c r="L1045" i="1" s="1"/>
  <c r="T1045" i="1" s="1"/>
  <c r="L1044" i="1"/>
  <c r="T1044" i="1" s="1"/>
  <c r="J1047" i="1"/>
  <c r="K1047" i="1" s="1"/>
  <c r="W1047" i="1" s="1"/>
  <c r="I1048" i="1"/>
  <c r="Y1046" i="1"/>
  <c r="G1044" i="1"/>
  <c r="F1047" i="1" l="1"/>
  <c r="U2181" i="1"/>
  <c r="E1047" i="1"/>
  <c r="Q2182" i="1"/>
  <c r="A2183" i="1"/>
  <c r="AC2182" i="1"/>
  <c r="AB2182" i="1"/>
  <c r="H2182" i="1"/>
  <c r="AA2181" i="1"/>
  <c r="R2181" i="1"/>
  <c r="S2181" i="1" s="1"/>
  <c r="N1042" i="1"/>
  <c r="O1041" i="1"/>
  <c r="P1041" i="1" s="1"/>
  <c r="Z1041" i="1" s="1"/>
  <c r="B1041" i="1" s="1"/>
  <c r="Z1040" i="1"/>
  <c r="B1040" i="1" s="1"/>
  <c r="G1045" i="1"/>
  <c r="D1046" i="1"/>
  <c r="L1046" i="1" s="1"/>
  <c r="T1046" i="1" s="1"/>
  <c r="I1049" i="1"/>
  <c r="J1048" i="1"/>
  <c r="K1048" i="1" s="1"/>
  <c r="F1048" i="1" s="1"/>
  <c r="Y1047" i="1"/>
  <c r="U2182" i="1" l="1"/>
  <c r="W1048" i="1"/>
  <c r="Y1048" i="1" s="1"/>
  <c r="E1048" i="1"/>
  <c r="Q2183" i="1"/>
  <c r="A2184" i="1"/>
  <c r="AB2183" i="1"/>
  <c r="H2183" i="1"/>
  <c r="R2182" i="1"/>
  <c r="S2182" i="1" s="1"/>
  <c r="AA2182" i="1"/>
  <c r="AC2183" i="1"/>
  <c r="O1042" i="1"/>
  <c r="P1042" i="1" s="1"/>
  <c r="N1043" i="1"/>
  <c r="G1046" i="1"/>
  <c r="D1047" i="1"/>
  <c r="I1050" i="1"/>
  <c r="J1049" i="1"/>
  <c r="K1049" i="1" s="1"/>
  <c r="F1049" i="1" s="1"/>
  <c r="U2183" i="1" l="1"/>
  <c r="W1049" i="1"/>
  <c r="Y1049" i="1" s="1"/>
  <c r="E1049" i="1"/>
  <c r="Q2184" i="1"/>
  <c r="A2185" i="1"/>
  <c r="AA2183" i="1"/>
  <c r="AC2184" i="1"/>
  <c r="AB2184" i="1"/>
  <c r="H2184" i="1"/>
  <c r="R2183" i="1"/>
  <c r="S2183" i="1" s="1"/>
  <c r="N1044" i="1"/>
  <c r="O1043" i="1"/>
  <c r="P1043" i="1" s="1"/>
  <c r="Z1043" i="1" s="1"/>
  <c r="B1043" i="1" s="1"/>
  <c r="Z1042" i="1"/>
  <c r="B1042" i="1" s="1"/>
  <c r="L1047" i="1"/>
  <c r="T1047" i="1" s="1"/>
  <c r="D1048" i="1"/>
  <c r="G1048" i="1" s="1"/>
  <c r="J1050" i="1"/>
  <c r="K1050" i="1" s="1"/>
  <c r="F1050" i="1" s="1"/>
  <c r="I1051" i="1"/>
  <c r="G1047" i="1"/>
  <c r="W1050" i="1" l="1"/>
  <c r="Y1050" i="1" s="1"/>
  <c r="U2184" i="1"/>
  <c r="E1050" i="1"/>
  <c r="A2186" i="1"/>
  <c r="Q2185" i="1"/>
  <c r="AA2184" i="1"/>
  <c r="AC2185" i="1"/>
  <c r="AB2185" i="1"/>
  <c r="H2185" i="1"/>
  <c r="R2184" i="1"/>
  <c r="S2184" i="1" s="1"/>
  <c r="N1045" i="1"/>
  <c r="O1044" i="1"/>
  <c r="P1044" i="1" s="1"/>
  <c r="Z1044" i="1" s="1"/>
  <c r="B1044" i="1" s="1"/>
  <c r="L1048" i="1"/>
  <c r="T1048" i="1" s="1"/>
  <c r="D1049" i="1"/>
  <c r="G1049" i="1" s="1"/>
  <c r="J1051" i="1"/>
  <c r="K1051" i="1" s="1"/>
  <c r="F1051" i="1" s="1"/>
  <c r="I1052" i="1"/>
  <c r="W1051" i="1" l="1"/>
  <c r="Y1051" i="1" s="1"/>
  <c r="U2185" i="1"/>
  <c r="E1051" i="1"/>
  <c r="AC2186" i="1"/>
  <c r="AB2186" i="1"/>
  <c r="H2186" i="1"/>
  <c r="AA2185" i="1"/>
  <c r="R2185" i="1"/>
  <c r="S2185" i="1" s="1"/>
  <c r="Q2186" i="1"/>
  <c r="A2187" i="1"/>
  <c r="N1046" i="1"/>
  <c r="O1045" i="1"/>
  <c r="P1045" i="1" s="1"/>
  <c r="Z1045" i="1" s="1"/>
  <c r="B1045" i="1" s="1"/>
  <c r="L1049" i="1"/>
  <c r="T1049" i="1" s="1"/>
  <c r="D1050" i="1"/>
  <c r="L1050" i="1" s="1"/>
  <c r="T1050" i="1" s="1"/>
  <c r="I1053" i="1"/>
  <c r="J1052" i="1"/>
  <c r="K1052" i="1" s="1"/>
  <c r="W1052" i="1" s="1"/>
  <c r="F1052" i="1" l="1"/>
  <c r="U2186" i="1"/>
  <c r="E1052" i="1"/>
  <c r="A2188" i="1"/>
  <c r="Q2187" i="1"/>
  <c r="AB2187" i="1"/>
  <c r="H2187" i="1"/>
  <c r="R2186" i="1"/>
  <c r="S2186" i="1" s="1"/>
  <c r="AA2186" i="1"/>
  <c r="AC2187" i="1"/>
  <c r="O1046" i="1"/>
  <c r="P1046" i="1" s="1"/>
  <c r="N1047" i="1"/>
  <c r="D1051" i="1"/>
  <c r="L1051" i="1" s="1"/>
  <c r="T1051" i="1" s="1"/>
  <c r="G1050" i="1"/>
  <c r="Y1052" i="1"/>
  <c r="J1053" i="1"/>
  <c r="K1053" i="1" s="1"/>
  <c r="W1053" i="1" s="1"/>
  <c r="I1054" i="1"/>
  <c r="F1053" i="1" l="1"/>
  <c r="U2187" i="1"/>
  <c r="E1053" i="1"/>
  <c r="AA2187" i="1"/>
  <c r="AC2188" i="1"/>
  <c r="AB2188" i="1"/>
  <c r="R2187" i="1"/>
  <c r="S2187" i="1" s="1"/>
  <c r="H2188" i="1"/>
  <c r="Q2188" i="1"/>
  <c r="A2189" i="1"/>
  <c r="O1047" i="1"/>
  <c r="P1047" i="1" s="1"/>
  <c r="N1048" i="1"/>
  <c r="Z1046" i="1"/>
  <c r="AA1046" i="1" s="1"/>
  <c r="D1052" i="1"/>
  <c r="G1051" i="1"/>
  <c r="Y1053" i="1"/>
  <c r="J1054" i="1"/>
  <c r="K1054" i="1" s="1"/>
  <c r="W1054" i="1" s="1"/>
  <c r="I1055" i="1"/>
  <c r="F1054" i="1" l="1"/>
  <c r="U2188" i="1"/>
  <c r="E1054" i="1"/>
  <c r="A2190" i="1"/>
  <c r="Q2189" i="1"/>
  <c r="AA2188" i="1"/>
  <c r="AB2189" i="1"/>
  <c r="AC2189" i="1"/>
  <c r="H2189" i="1"/>
  <c r="R2188" i="1"/>
  <c r="S2188" i="1" s="1"/>
  <c r="Z1047" i="1"/>
  <c r="S1047" i="1"/>
  <c r="B1046" i="1"/>
  <c r="N1049" i="1"/>
  <c r="O1048" i="1"/>
  <c r="L1052" i="1"/>
  <c r="T1052" i="1" s="1"/>
  <c r="D1053" i="1"/>
  <c r="G1052" i="1"/>
  <c r="Y1054" i="1"/>
  <c r="J1055" i="1"/>
  <c r="K1055" i="1" s="1"/>
  <c r="W1055" i="1" s="1"/>
  <c r="I1056" i="1"/>
  <c r="F1055" i="1" l="1"/>
  <c r="U1047" i="1"/>
  <c r="B1047" i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U2189" i="1"/>
  <c r="AA1047" i="1"/>
  <c r="E1055" i="1"/>
  <c r="AC2190" i="1"/>
  <c r="H2190" i="1"/>
  <c r="AA2189" i="1"/>
  <c r="AB2190" i="1"/>
  <c r="R2189" i="1"/>
  <c r="S2189" i="1" s="1"/>
  <c r="Q2190" i="1"/>
  <c r="A2191" i="1"/>
  <c r="O1049" i="1"/>
  <c r="N1050" i="1"/>
  <c r="L1053" i="1"/>
  <c r="T1053" i="1" s="1"/>
  <c r="D1054" i="1"/>
  <c r="L1054" i="1" s="1"/>
  <c r="T1054" i="1" s="1"/>
  <c r="I1057" i="1"/>
  <c r="J1056" i="1"/>
  <c r="K1056" i="1" s="1"/>
  <c r="W1056" i="1" s="1"/>
  <c r="Y1055" i="1"/>
  <c r="G1053" i="1"/>
  <c r="F1056" i="1" l="1"/>
  <c r="P1049" i="1"/>
  <c r="S1049" i="1" s="1"/>
  <c r="P1048" i="1"/>
  <c r="Z1048" i="1" s="1"/>
  <c r="B1048" i="1" s="1"/>
  <c r="U2190" i="1"/>
  <c r="E1056" i="1"/>
  <c r="A2192" i="1"/>
  <c r="Q2191" i="1"/>
  <c r="AB2191" i="1"/>
  <c r="H2191" i="1"/>
  <c r="R2190" i="1"/>
  <c r="S2190" i="1" s="1"/>
  <c r="AA2190" i="1"/>
  <c r="AC2191" i="1"/>
  <c r="N1051" i="1"/>
  <c r="O1050" i="1"/>
  <c r="P1050" i="1" s="1"/>
  <c r="Z1050" i="1" s="1"/>
  <c r="B1050" i="1" s="1"/>
  <c r="D1055" i="1"/>
  <c r="Y1056" i="1"/>
  <c r="G1054" i="1"/>
  <c r="J1057" i="1"/>
  <c r="K1057" i="1" s="1"/>
  <c r="W1057" i="1" s="1"/>
  <c r="I1058" i="1"/>
  <c r="F1057" i="1" l="1"/>
  <c r="Z1049" i="1"/>
  <c r="B1049" i="1" s="1"/>
  <c r="U2191" i="1"/>
  <c r="E1057" i="1"/>
  <c r="R2191" i="1"/>
  <c r="S2191" i="1" s="1"/>
  <c r="AC2192" i="1"/>
  <c r="AA2191" i="1"/>
  <c r="H2192" i="1"/>
  <c r="AB2192" i="1"/>
  <c r="Q2192" i="1"/>
  <c r="A2193" i="1"/>
  <c r="AA1049" i="1"/>
  <c r="N1052" i="1"/>
  <c r="O1051" i="1"/>
  <c r="P1051" i="1" s="1"/>
  <c r="Z1051" i="1" s="1"/>
  <c r="B1051" i="1" s="1"/>
  <c r="L1055" i="1"/>
  <c r="T1055" i="1" s="1"/>
  <c r="G1055" i="1"/>
  <c r="D1056" i="1"/>
  <c r="L1056" i="1" s="1"/>
  <c r="T1056" i="1" s="1"/>
  <c r="Y1057" i="1"/>
  <c r="I1059" i="1"/>
  <c r="J1058" i="1"/>
  <c r="K1058" i="1" s="1"/>
  <c r="W1058" i="1" s="1"/>
  <c r="F1058" i="1" l="1"/>
  <c r="U2192" i="1"/>
  <c r="E1058" i="1"/>
  <c r="Q2193" i="1"/>
  <c r="A2194" i="1"/>
  <c r="AC2193" i="1"/>
  <c r="AB2193" i="1"/>
  <c r="H2193" i="1"/>
  <c r="R2192" i="1"/>
  <c r="S2192" i="1" s="1"/>
  <c r="AA2192" i="1"/>
  <c r="N1053" i="1"/>
  <c r="O1052" i="1"/>
  <c r="P1052" i="1" s="1"/>
  <c r="Z1052" i="1" s="1"/>
  <c r="B1052" i="1" s="1"/>
  <c r="D1057" i="1"/>
  <c r="G1056" i="1"/>
  <c r="Y1058" i="1"/>
  <c r="I1060" i="1"/>
  <c r="J1059" i="1"/>
  <c r="K1059" i="1" s="1"/>
  <c r="W1059" i="1" s="1"/>
  <c r="F1059" i="1" l="1"/>
  <c r="U2193" i="1"/>
  <c r="E1059" i="1"/>
  <c r="A2195" i="1"/>
  <c r="Q2194" i="1"/>
  <c r="AC2194" i="1"/>
  <c r="R2193" i="1"/>
  <c r="S2193" i="1" s="1"/>
  <c r="AA2193" i="1"/>
  <c r="AB2194" i="1"/>
  <c r="H2194" i="1"/>
  <c r="N1054" i="1"/>
  <c r="O1053" i="1"/>
  <c r="P1053" i="1" s="1"/>
  <c r="Z1053" i="1" s="1"/>
  <c r="B1053" i="1" s="1"/>
  <c r="L1057" i="1"/>
  <c r="T1057" i="1" s="1"/>
  <c r="D1058" i="1"/>
  <c r="L1058" i="1" s="1"/>
  <c r="T1058" i="1" s="1"/>
  <c r="G1057" i="1"/>
  <c r="I1061" i="1"/>
  <c r="J1060" i="1"/>
  <c r="K1060" i="1" s="1"/>
  <c r="W1060" i="1" s="1"/>
  <c r="Y1059" i="1"/>
  <c r="F1060" i="1" l="1"/>
  <c r="U2194" i="1"/>
  <c r="E1060" i="1"/>
  <c r="AC2195" i="1"/>
  <c r="AA2194" i="1"/>
  <c r="AB2195" i="1"/>
  <c r="H2195" i="1"/>
  <c r="R2194" i="1"/>
  <c r="S2194" i="1" s="1"/>
  <c r="Q2195" i="1"/>
  <c r="A2196" i="1"/>
  <c r="N1055" i="1"/>
  <c r="O1054" i="1"/>
  <c r="P1054" i="1" s="1"/>
  <c r="Z1054" i="1" s="1"/>
  <c r="B1054" i="1" s="1"/>
  <c r="D1059" i="1"/>
  <c r="G1058" i="1"/>
  <c r="Y1060" i="1"/>
  <c r="J1061" i="1"/>
  <c r="K1061" i="1" s="1"/>
  <c r="I1062" i="1"/>
  <c r="W1061" i="1" l="1"/>
  <c r="F1061" i="1"/>
  <c r="U2195" i="1"/>
  <c r="E1061" i="1"/>
  <c r="Q2196" i="1"/>
  <c r="A2197" i="1"/>
  <c r="AA2195" i="1"/>
  <c r="AC2196" i="1"/>
  <c r="AB2196" i="1"/>
  <c r="H2196" i="1"/>
  <c r="R2195" i="1"/>
  <c r="S2195" i="1" s="1"/>
  <c r="N1056" i="1"/>
  <c r="O1055" i="1"/>
  <c r="P1055" i="1" s="1"/>
  <c r="Z1055" i="1" s="1"/>
  <c r="B1055" i="1" s="1"/>
  <c r="L1059" i="1"/>
  <c r="T1059" i="1" s="1"/>
  <c r="G1059" i="1"/>
  <c r="D1060" i="1"/>
  <c r="L1060" i="1" s="1"/>
  <c r="T1060" i="1" s="1"/>
  <c r="I1063" i="1"/>
  <c r="J1062" i="1"/>
  <c r="K1062" i="1" s="1"/>
  <c r="W1062" i="1" s="1"/>
  <c r="Y1061" i="1"/>
  <c r="F1062" i="1" l="1"/>
  <c r="U2196" i="1"/>
  <c r="E1062" i="1"/>
  <c r="A2198" i="1"/>
  <c r="Q2197" i="1"/>
  <c r="AA2196" i="1"/>
  <c r="AC2197" i="1"/>
  <c r="AB2197" i="1"/>
  <c r="H2197" i="1"/>
  <c r="R2196" i="1"/>
  <c r="S2196" i="1" s="1"/>
  <c r="N1057" i="1"/>
  <c r="O1056" i="1"/>
  <c r="P1056" i="1" s="1"/>
  <c r="Z1056" i="1" s="1"/>
  <c r="B1056" i="1" s="1"/>
  <c r="D1061" i="1"/>
  <c r="L1061" i="1" s="1"/>
  <c r="T1061" i="1" s="1"/>
  <c r="G1060" i="1"/>
  <c r="Y1062" i="1"/>
  <c r="J1063" i="1"/>
  <c r="K1063" i="1" s="1"/>
  <c r="W1063" i="1" s="1"/>
  <c r="I1064" i="1"/>
  <c r="F1063" i="1" l="1"/>
  <c r="U2197" i="1"/>
  <c r="E1063" i="1"/>
  <c r="AA2197" i="1"/>
  <c r="AB2198" i="1"/>
  <c r="AC2198" i="1"/>
  <c r="R2197" i="1"/>
  <c r="S2197" i="1" s="1"/>
  <c r="H2198" i="1"/>
  <c r="A2199" i="1"/>
  <c r="Q2198" i="1"/>
  <c r="N1058" i="1"/>
  <c r="O1057" i="1"/>
  <c r="P1057" i="1" s="1"/>
  <c r="Z1057" i="1" s="1"/>
  <c r="B1057" i="1" s="1"/>
  <c r="D1062" i="1"/>
  <c r="G1061" i="1"/>
  <c r="Y1063" i="1"/>
  <c r="J1064" i="1"/>
  <c r="K1064" i="1" s="1"/>
  <c r="W1064" i="1" s="1"/>
  <c r="I1065" i="1"/>
  <c r="F1064" i="1" l="1"/>
  <c r="U2198" i="1"/>
  <c r="E1064" i="1"/>
  <c r="A2200" i="1"/>
  <c r="Q2199" i="1"/>
  <c r="AC2199" i="1"/>
  <c r="AB2199" i="1"/>
  <c r="H2199" i="1"/>
  <c r="R2198" i="1"/>
  <c r="S2198" i="1" s="1"/>
  <c r="AA2198" i="1"/>
  <c r="N1059" i="1"/>
  <c r="O1058" i="1"/>
  <c r="P1058" i="1" s="1"/>
  <c r="Z1058" i="1" s="1"/>
  <c r="B1058" i="1" s="1"/>
  <c r="L1062" i="1"/>
  <c r="T1062" i="1" s="1"/>
  <c r="D1063" i="1"/>
  <c r="G1062" i="1"/>
  <c r="Y1064" i="1"/>
  <c r="I1066" i="1"/>
  <c r="J1065" i="1"/>
  <c r="K1065" i="1" s="1"/>
  <c r="W1065" i="1" s="1"/>
  <c r="F1065" i="1" l="1"/>
  <c r="U2199" i="1"/>
  <c r="E1065" i="1"/>
  <c r="AA2199" i="1"/>
  <c r="AC2200" i="1"/>
  <c r="H2200" i="1"/>
  <c r="AB2200" i="1"/>
  <c r="R2199" i="1"/>
  <c r="S2199" i="1" s="1"/>
  <c r="A2201" i="1"/>
  <c r="Q2200" i="1"/>
  <c r="N1060" i="1"/>
  <c r="O1059" i="1"/>
  <c r="P1059" i="1" s="1"/>
  <c r="Z1059" i="1" s="1"/>
  <c r="B1059" i="1" s="1"/>
  <c r="L1063" i="1"/>
  <c r="T1063" i="1" s="1"/>
  <c r="D1064" i="1"/>
  <c r="L1064" i="1" s="1"/>
  <c r="T1064" i="1" s="1"/>
  <c r="Y1065" i="1"/>
  <c r="J1066" i="1"/>
  <c r="K1066" i="1" s="1"/>
  <c r="W1066" i="1" s="1"/>
  <c r="I1067" i="1"/>
  <c r="G1063" i="1"/>
  <c r="F1066" i="1" l="1"/>
  <c r="U2200" i="1"/>
  <c r="E1066" i="1"/>
  <c r="AB2201" i="1"/>
  <c r="AC2201" i="1"/>
  <c r="H2201" i="1"/>
  <c r="AA2200" i="1"/>
  <c r="R2200" i="1"/>
  <c r="S2200" i="1" s="1"/>
  <c r="A2202" i="1"/>
  <c r="Q2201" i="1"/>
  <c r="N1061" i="1"/>
  <c r="O1060" i="1"/>
  <c r="P1060" i="1" s="1"/>
  <c r="Z1060" i="1" s="1"/>
  <c r="B1060" i="1" s="1"/>
  <c r="D1065" i="1"/>
  <c r="Y1066" i="1"/>
  <c r="J1067" i="1"/>
  <c r="K1067" i="1" s="1"/>
  <c r="W1067" i="1" s="1"/>
  <c r="I1068" i="1"/>
  <c r="G1064" i="1"/>
  <c r="F1067" i="1" l="1"/>
  <c r="U2201" i="1"/>
  <c r="E1067" i="1"/>
  <c r="AC2202" i="1"/>
  <c r="AB2202" i="1"/>
  <c r="R2201" i="1"/>
  <c r="S2201" i="1" s="1"/>
  <c r="AA2201" i="1"/>
  <c r="H2202" i="1"/>
  <c r="Q2202" i="1"/>
  <c r="A2203" i="1"/>
  <c r="N1062" i="1"/>
  <c r="O1061" i="1"/>
  <c r="P1061" i="1" s="1"/>
  <c r="Z1061" i="1" s="1"/>
  <c r="B1061" i="1" s="1"/>
  <c r="L1065" i="1"/>
  <c r="T1065" i="1" s="1"/>
  <c r="D1066" i="1"/>
  <c r="L1066" i="1" s="1"/>
  <c r="T1066" i="1" s="1"/>
  <c r="G1065" i="1"/>
  <c r="Y1067" i="1"/>
  <c r="I1069" i="1"/>
  <c r="J1068" i="1"/>
  <c r="K1068" i="1" s="1"/>
  <c r="W1068" i="1" s="1"/>
  <c r="F1068" i="1" l="1"/>
  <c r="E1068" i="1"/>
  <c r="A2204" i="1"/>
  <c r="Q2203" i="1"/>
  <c r="AB2203" i="1"/>
  <c r="H2203" i="1"/>
  <c r="R2202" i="1"/>
  <c r="AC2203" i="1"/>
  <c r="N1063" i="1"/>
  <c r="O1062" i="1"/>
  <c r="P1062" i="1" s="1"/>
  <c r="Z1062" i="1" s="1"/>
  <c r="B1062" i="1" s="1"/>
  <c r="D1067" i="1"/>
  <c r="Y1068" i="1"/>
  <c r="J1069" i="1"/>
  <c r="K1069" i="1" s="1"/>
  <c r="W1069" i="1" s="1"/>
  <c r="I1070" i="1"/>
  <c r="G1066" i="1"/>
  <c r="F1069" i="1" l="1"/>
  <c r="U2203" i="1"/>
  <c r="E1069" i="1"/>
  <c r="AA2203" i="1"/>
  <c r="AC2204" i="1"/>
  <c r="R2203" i="1"/>
  <c r="S2203" i="1" s="1"/>
  <c r="AB2204" i="1"/>
  <c r="H2204" i="1"/>
  <c r="Q2204" i="1"/>
  <c r="A2205" i="1"/>
  <c r="N1064" i="1"/>
  <c r="O1063" i="1"/>
  <c r="P1063" i="1" s="1"/>
  <c r="Z1063" i="1" s="1"/>
  <c r="B1063" i="1" s="1"/>
  <c r="L1067" i="1"/>
  <c r="T1067" i="1" s="1"/>
  <c r="G1067" i="1"/>
  <c r="D1068" i="1"/>
  <c r="L1068" i="1" s="1"/>
  <c r="T1068" i="1" s="1"/>
  <c r="Y1069" i="1"/>
  <c r="J1070" i="1"/>
  <c r="K1070" i="1" s="1"/>
  <c r="W1070" i="1" s="1"/>
  <c r="I1071" i="1"/>
  <c r="F1070" i="1" l="1"/>
  <c r="U2204" i="1"/>
  <c r="E1070" i="1"/>
  <c r="R2204" i="1"/>
  <c r="AC2205" i="1"/>
  <c r="H2205" i="1"/>
  <c r="AB2205" i="1"/>
  <c r="A2206" i="1"/>
  <c r="Q2205" i="1"/>
  <c r="N1065" i="1"/>
  <c r="O1064" i="1"/>
  <c r="P1064" i="1" s="1"/>
  <c r="Z1064" i="1" s="1"/>
  <c r="B1064" i="1" s="1"/>
  <c r="D1069" i="1"/>
  <c r="L1069" i="1" s="1"/>
  <c r="T1069" i="1" s="1"/>
  <c r="J1071" i="1"/>
  <c r="K1071" i="1" s="1"/>
  <c r="W1071" i="1" s="1"/>
  <c r="I1072" i="1"/>
  <c r="Y1070" i="1"/>
  <c r="G1068" i="1"/>
  <c r="F1071" i="1" l="1"/>
  <c r="U2205" i="1"/>
  <c r="E1071" i="1"/>
  <c r="Q2206" i="1"/>
  <c r="A2207" i="1"/>
  <c r="AA2205" i="1"/>
  <c r="AC2206" i="1"/>
  <c r="AB2206" i="1"/>
  <c r="H2206" i="1"/>
  <c r="R2205" i="1"/>
  <c r="S2205" i="1" s="1"/>
  <c r="N1066" i="1"/>
  <c r="O1065" i="1"/>
  <c r="P1065" i="1" s="1"/>
  <c r="Z1065" i="1" s="1"/>
  <c r="B1065" i="1" s="1"/>
  <c r="G1069" i="1"/>
  <c r="D1070" i="1"/>
  <c r="L1070" i="1" s="1"/>
  <c r="T1070" i="1" s="1"/>
  <c r="I1073" i="1"/>
  <c r="J1072" i="1"/>
  <c r="K1072" i="1" s="1"/>
  <c r="W1072" i="1" s="1"/>
  <c r="Y1071" i="1"/>
  <c r="F1072" i="1" l="1"/>
  <c r="U2206" i="1"/>
  <c r="E1072" i="1"/>
  <c r="Q2207" i="1"/>
  <c r="A2208" i="1"/>
  <c r="AB2207" i="1"/>
  <c r="H2207" i="1"/>
  <c r="R2206" i="1"/>
  <c r="S2206" i="1" s="1"/>
  <c r="AA2206" i="1"/>
  <c r="AC2207" i="1"/>
  <c r="G1070" i="1"/>
  <c r="N1067" i="1"/>
  <c r="O1066" i="1"/>
  <c r="P1066" i="1" s="1"/>
  <c r="Z1066" i="1" s="1"/>
  <c r="B1066" i="1" s="1"/>
  <c r="D1071" i="1"/>
  <c r="L1071" i="1" s="1"/>
  <c r="T1071" i="1" s="1"/>
  <c r="J1073" i="1"/>
  <c r="K1073" i="1" s="1"/>
  <c r="W1073" i="1" s="1"/>
  <c r="I1074" i="1"/>
  <c r="Y1072" i="1"/>
  <c r="F1073" i="1" l="1"/>
  <c r="U2207" i="1"/>
  <c r="E1073" i="1"/>
  <c r="A2209" i="1"/>
  <c r="Q2208" i="1"/>
  <c r="AA2207" i="1"/>
  <c r="H2208" i="1"/>
  <c r="AC2208" i="1"/>
  <c r="R2207" i="1"/>
  <c r="S2207" i="1" s="1"/>
  <c r="AB2208" i="1"/>
  <c r="N1068" i="1"/>
  <c r="O1067" i="1"/>
  <c r="P1067" i="1" s="1"/>
  <c r="Z1067" i="1" s="1"/>
  <c r="B1067" i="1" s="1"/>
  <c r="D1072" i="1"/>
  <c r="L1072" i="1" s="1"/>
  <c r="T1072" i="1" s="1"/>
  <c r="G1071" i="1"/>
  <c r="I1075" i="1"/>
  <c r="J1074" i="1"/>
  <c r="K1074" i="1" s="1"/>
  <c r="W1074" i="1" s="1"/>
  <c r="Y1073" i="1"/>
  <c r="F1074" i="1" l="1"/>
  <c r="U2208" i="1"/>
  <c r="E1074" i="1"/>
  <c r="AC2209" i="1"/>
  <c r="AB2209" i="1"/>
  <c r="R2208" i="1"/>
  <c r="S2208" i="1" s="1"/>
  <c r="H2209" i="1"/>
  <c r="AA2208" i="1"/>
  <c r="A2210" i="1"/>
  <c r="Q2209" i="1"/>
  <c r="N1069" i="1"/>
  <c r="O1068" i="1"/>
  <c r="P1068" i="1" s="1"/>
  <c r="Z1068" i="1" s="1"/>
  <c r="B1068" i="1" s="1"/>
  <c r="D1073" i="1"/>
  <c r="L1073" i="1" s="1"/>
  <c r="T1073" i="1" s="1"/>
  <c r="G1072" i="1"/>
  <c r="Y1074" i="1"/>
  <c r="I1076" i="1"/>
  <c r="J1075" i="1"/>
  <c r="K1075" i="1" s="1"/>
  <c r="W1075" i="1" s="1"/>
  <c r="F1075" i="1" l="1"/>
  <c r="U2209" i="1"/>
  <c r="E1075" i="1"/>
  <c r="A2211" i="1"/>
  <c r="Q2210" i="1"/>
  <c r="H2210" i="1"/>
  <c r="R2209" i="1"/>
  <c r="S2209" i="1" s="1"/>
  <c r="AC2210" i="1"/>
  <c r="AA2209" i="1"/>
  <c r="AB2210" i="1"/>
  <c r="N1070" i="1"/>
  <c r="O1069" i="1"/>
  <c r="P1069" i="1" s="1"/>
  <c r="Z1069" i="1" s="1"/>
  <c r="B1069" i="1" s="1"/>
  <c r="AA1072" i="1"/>
  <c r="D1074" i="1"/>
  <c r="G1074" i="1" s="1"/>
  <c r="Y1075" i="1"/>
  <c r="J1076" i="1"/>
  <c r="K1076" i="1" s="1"/>
  <c r="W1076" i="1" s="1"/>
  <c r="I1077" i="1"/>
  <c r="G1073" i="1"/>
  <c r="F1076" i="1" l="1"/>
  <c r="U2210" i="1"/>
  <c r="E1076" i="1"/>
  <c r="AB2211" i="1"/>
  <c r="H2211" i="1"/>
  <c r="R2210" i="1"/>
  <c r="S2210" i="1" s="1"/>
  <c r="AA2210" i="1"/>
  <c r="AC2211" i="1"/>
  <c r="A2212" i="1"/>
  <c r="Q2211" i="1"/>
  <c r="N1071" i="1"/>
  <c r="O1070" i="1"/>
  <c r="P1070" i="1" s="1"/>
  <c r="Z1070" i="1" s="1"/>
  <c r="B1070" i="1" s="1"/>
  <c r="L1074" i="1"/>
  <c r="T1074" i="1" s="1"/>
  <c r="D1075" i="1"/>
  <c r="G1075" i="1" s="1"/>
  <c r="J1077" i="1"/>
  <c r="K1077" i="1" s="1"/>
  <c r="W1077" i="1" s="1"/>
  <c r="I1078" i="1"/>
  <c r="Y1076" i="1"/>
  <c r="F1077" i="1" l="1"/>
  <c r="U2211" i="1"/>
  <c r="E1077" i="1"/>
  <c r="AA2211" i="1"/>
  <c r="H2212" i="1"/>
  <c r="AC2212" i="1"/>
  <c r="AB2212" i="1"/>
  <c r="R2211" i="1"/>
  <c r="S2211" i="1" s="1"/>
  <c r="Q2212" i="1"/>
  <c r="A2213" i="1"/>
  <c r="N1072" i="1"/>
  <c r="O1071" i="1"/>
  <c r="P1071" i="1" s="1"/>
  <c r="Z1071" i="1" s="1"/>
  <c r="B1071" i="1" s="1"/>
  <c r="AA1073" i="1"/>
  <c r="L1075" i="1"/>
  <c r="T1075" i="1" s="1"/>
  <c r="D1076" i="1"/>
  <c r="L1076" i="1" s="1"/>
  <c r="T1076" i="1" s="1"/>
  <c r="I1079" i="1"/>
  <c r="J1078" i="1"/>
  <c r="K1078" i="1" s="1"/>
  <c r="W1078" i="1" s="1"/>
  <c r="Y1077" i="1"/>
  <c r="F1078" i="1" l="1"/>
  <c r="U2212" i="1"/>
  <c r="E1078" i="1"/>
  <c r="Q2213" i="1"/>
  <c r="A2214" i="1"/>
  <c r="AC2213" i="1"/>
  <c r="AB2213" i="1"/>
  <c r="R2212" i="1"/>
  <c r="S2212" i="1" s="1"/>
  <c r="AA2212" i="1"/>
  <c r="H2213" i="1"/>
  <c r="O1072" i="1"/>
  <c r="P1072" i="1" s="1"/>
  <c r="N1073" i="1"/>
  <c r="D1077" i="1"/>
  <c r="L1077" i="1" s="1"/>
  <c r="T1077" i="1" s="1"/>
  <c r="AA1075" i="1"/>
  <c r="G1076" i="1"/>
  <c r="Y1078" i="1"/>
  <c r="I1080" i="1"/>
  <c r="J1079" i="1"/>
  <c r="K1079" i="1" s="1"/>
  <c r="W1079" i="1" s="1"/>
  <c r="F1079" i="1" l="1"/>
  <c r="U2213" i="1"/>
  <c r="E1079" i="1"/>
  <c r="Q2214" i="1"/>
  <c r="A2215" i="1"/>
  <c r="H2214" i="1"/>
  <c r="R2213" i="1"/>
  <c r="S2213" i="1" s="1"/>
  <c r="AC2214" i="1"/>
  <c r="AB2214" i="1"/>
  <c r="AA2213" i="1"/>
  <c r="N1074" i="1"/>
  <c r="O1073" i="1"/>
  <c r="P1073" i="1" s="1"/>
  <c r="Z1072" i="1"/>
  <c r="B1072" i="1" s="1"/>
  <c r="G1077" i="1"/>
  <c r="D1078" i="1"/>
  <c r="L1078" i="1" s="1"/>
  <c r="T1078" i="1" s="1"/>
  <c r="I1081" i="1"/>
  <c r="J1080" i="1"/>
  <c r="K1080" i="1" s="1"/>
  <c r="F1080" i="1" s="1"/>
  <c r="Y1079" i="1"/>
  <c r="U2214" i="1" l="1"/>
  <c r="W1080" i="1"/>
  <c r="Y1080" i="1" s="1"/>
  <c r="E1080" i="1"/>
  <c r="A2216" i="1"/>
  <c r="Q2215" i="1"/>
  <c r="AC2215" i="1"/>
  <c r="R2214" i="1"/>
  <c r="S2214" i="1" s="1"/>
  <c r="AA2214" i="1"/>
  <c r="AB2215" i="1"/>
  <c r="H2215" i="1"/>
  <c r="Z1073" i="1"/>
  <c r="B1073" i="1" s="1"/>
  <c r="N1075" i="1"/>
  <c r="O1074" i="1"/>
  <c r="P1074" i="1" s="1"/>
  <c r="Z1074" i="1" s="1"/>
  <c r="B1074" i="1" s="1"/>
  <c r="D1079" i="1"/>
  <c r="L1079" i="1" s="1"/>
  <c r="T1079" i="1" s="1"/>
  <c r="G1078" i="1"/>
  <c r="J1081" i="1"/>
  <c r="K1081" i="1" s="1"/>
  <c r="F1081" i="1" s="1"/>
  <c r="I1082" i="1"/>
  <c r="U2215" i="1" l="1"/>
  <c r="W1081" i="1"/>
  <c r="Y1081" i="1" s="1"/>
  <c r="E1081" i="1"/>
  <c r="AA2215" i="1"/>
  <c r="AC2216" i="1"/>
  <c r="AB2216" i="1"/>
  <c r="H2216" i="1"/>
  <c r="R2215" i="1"/>
  <c r="S2215" i="1" s="1"/>
  <c r="Q2216" i="1"/>
  <c r="A2217" i="1"/>
  <c r="O1075" i="1"/>
  <c r="P1075" i="1" s="1"/>
  <c r="N1076" i="1"/>
  <c r="G1079" i="1"/>
  <c r="D1080" i="1"/>
  <c r="I1083" i="1"/>
  <c r="J1082" i="1"/>
  <c r="K1082" i="1" s="1"/>
  <c r="F1082" i="1" s="1"/>
  <c r="W1082" i="1" l="1"/>
  <c r="Y1082" i="1" s="1"/>
  <c r="U2216" i="1"/>
  <c r="E1082" i="1"/>
  <c r="A2218" i="1"/>
  <c r="Q2217" i="1"/>
  <c r="AC2217" i="1"/>
  <c r="AB2217" i="1"/>
  <c r="R2216" i="1"/>
  <c r="S2216" i="1" s="1"/>
  <c r="AA2216" i="1"/>
  <c r="H2217" i="1"/>
  <c r="N1077" i="1"/>
  <c r="O1076" i="1"/>
  <c r="P1076" i="1" s="1"/>
  <c r="Z1075" i="1"/>
  <c r="B1075" i="1" s="1"/>
  <c r="L1080" i="1"/>
  <c r="T1080" i="1" s="1"/>
  <c r="D1081" i="1"/>
  <c r="G1081" i="1" s="1"/>
  <c r="G1080" i="1"/>
  <c r="I1084" i="1"/>
  <c r="J1083" i="1"/>
  <c r="K1083" i="1" s="1"/>
  <c r="W1083" i="1" s="1"/>
  <c r="F1083" i="1" l="1"/>
  <c r="U2217" i="1"/>
  <c r="E1083" i="1"/>
  <c r="AC2218" i="1"/>
  <c r="AB2218" i="1"/>
  <c r="H2218" i="1"/>
  <c r="AA2217" i="1"/>
  <c r="R2217" i="1"/>
  <c r="S2217" i="1" s="1"/>
  <c r="A2219" i="1"/>
  <c r="Q2218" i="1"/>
  <c r="Z1076" i="1"/>
  <c r="AA1076" i="1" s="1"/>
  <c r="N1078" i="1"/>
  <c r="O1077" i="1"/>
  <c r="P1077" i="1" s="1"/>
  <c r="Z1077" i="1" s="1"/>
  <c r="B1077" i="1" s="1"/>
  <c r="D1082" i="1"/>
  <c r="L1082" i="1" s="1"/>
  <c r="T1082" i="1" s="1"/>
  <c r="L1081" i="1"/>
  <c r="T1081" i="1" s="1"/>
  <c r="Y1083" i="1"/>
  <c r="J1084" i="1"/>
  <c r="K1084" i="1" s="1"/>
  <c r="I1085" i="1"/>
  <c r="W1084" i="1" l="1"/>
  <c r="Y1084" i="1" s="1"/>
  <c r="F1084" i="1"/>
  <c r="U2218" i="1"/>
  <c r="E1084" i="1"/>
  <c r="AC2219" i="1"/>
  <c r="AB2219" i="1"/>
  <c r="R2218" i="1"/>
  <c r="S2218" i="1" s="1"/>
  <c r="H2219" i="1"/>
  <c r="AA2218" i="1"/>
  <c r="Q2219" i="1"/>
  <c r="A2220" i="1"/>
  <c r="B1076" i="1"/>
  <c r="N1079" i="1"/>
  <c r="O1078" i="1"/>
  <c r="P1078" i="1" s="1"/>
  <c r="AA1080" i="1"/>
  <c r="D1083" i="1"/>
  <c r="L1083" i="1" s="1"/>
  <c r="T1083" i="1" s="1"/>
  <c r="G1082" i="1"/>
  <c r="J1085" i="1"/>
  <c r="K1085" i="1" s="1"/>
  <c r="W1085" i="1" s="1"/>
  <c r="I1086" i="1"/>
  <c r="F1085" i="1" l="1"/>
  <c r="U2219" i="1"/>
  <c r="E1085" i="1"/>
  <c r="A2221" i="1"/>
  <c r="Q2220" i="1"/>
  <c r="AA2219" i="1"/>
  <c r="AC2220" i="1"/>
  <c r="R2219" i="1"/>
  <c r="S2219" i="1" s="1"/>
  <c r="AB2220" i="1"/>
  <c r="H2220" i="1"/>
  <c r="Z1078" i="1"/>
  <c r="B1078" i="1" s="1"/>
  <c r="S1078" i="1"/>
  <c r="O1079" i="1"/>
  <c r="P1079" i="1" s="1"/>
  <c r="N1080" i="1"/>
  <c r="D1084" i="1"/>
  <c r="L1084" i="1" s="1"/>
  <c r="T1084" i="1" s="1"/>
  <c r="G1083" i="1"/>
  <c r="J1086" i="1"/>
  <c r="K1086" i="1" s="1"/>
  <c r="W1086" i="1" s="1"/>
  <c r="I1087" i="1"/>
  <c r="AA1082" i="1"/>
  <c r="Y1085" i="1"/>
  <c r="F1086" i="1" l="1"/>
  <c r="S1079" i="1"/>
  <c r="U2220" i="1"/>
  <c r="E1086" i="1"/>
  <c r="AA2220" i="1"/>
  <c r="R2220" i="1"/>
  <c r="S2220" i="1" s="1"/>
  <c r="AB2221" i="1"/>
  <c r="H2221" i="1"/>
  <c r="AC2221" i="1"/>
  <c r="A2222" i="1"/>
  <c r="Q2221" i="1"/>
  <c r="AA1078" i="1"/>
  <c r="N1081" i="1"/>
  <c r="O1080" i="1"/>
  <c r="Z1079" i="1"/>
  <c r="D1085" i="1"/>
  <c r="G1084" i="1"/>
  <c r="I1088" i="1"/>
  <c r="J1087" i="1"/>
  <c r="K1087" i="1" s="1"/>
  <c r="W1087" i="1" s="1"/>
  <c r="Y1086" i="1"/>
  <c r="F1087" i="1" l="1"/>
  <c r="U1079" i="1"/>
  <c r="AA1079" i="1"/>
  <c r="C1080" i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U2221" i="1"/>
  <c r="E1087" i="1"/>
  <c r="AC2222" i="1"/>
  <c r="H2222" i="1"/>
  <c r="R2221" i="1"/>
  <c r="S2221" i="1" s="1"/>
  <c r="AB2222" i="1"/>
  <c r="AA2221" i="1"/>
  <c r="Q2222" i="1"/>
  <c r="A2223" i="1"/>
  <c r="B1079" i="1"/>
  <c r="S1080" i="1"/>
  <c r="N1082" i="1"/>
  <c r="O1081" i="1"/>
  <c r="L1085" i="1"/>
  <c r="T1085" i="1" s="1"/>
  <c r="D1086" i="1"/>
  <c r="L1086" i="1" s="1"/>
  <c r="T1086" i="1" s="1"/>
  <c r="G1085" i="1"/>
  <c r="J1088" i="1"/>
  <c r="K1088" i="1" s="1"/>
  <c r="W1088" i="1" s="1"/>
  <c r="I1089" i="1"/>
  <c r="Y1087" i="1"/>
  <c r="F1088" i="1" l="1"/>
  <c r="P1081" i="1"/>
  <c r="Z1081" i="1" s="1"/>
  <c r="B1081" i="1" s="1"/>
  <c r="P1080" i="1"/>
  <c r="Z1080" i="1" s="1"/>
  <c r="B1080" i="1" s="1"/>
  <c r="U2222" i="1"/>
  <c r="E1088" i="1"/>
  <c r="Q2223" i="1"/>
  <c r="A2224" i="1"/>
  <c r="AB2223" i="1"/>
  <c r="H2223" i="1"/>
  <c r="R2222" i="1"/>
  <c r="S2222" i="1" s="1"/>
  <c r="AC2223" i="1"/>
  <c r="AA2222" i="1"/>
  <c r="O1082" i="1"/>
  <c r="P1082" i="1" s="1"/>
  <c r="N1083" i="1"/>
  <c r="D1087" i="1"/>
  <c r="L1087" i="1" s="1"/>
  <c r="T1087" i="1" s="1"/>
  <c r="G1086" i="1"/>
  <c r="J1089" i="1"/>
  <c r="K1089" i="1" s="1"/>
  <c r="W1089" i="1" s="1"/>
  <c r="I1090" i="1"/>
  <c r="Y1088" i="1"/>
  <c r="F1089" i="1" l="1"/>
  <c r="U2223" i="1"/>
  <c r="E1089" i="1"/>
  <c r="A2225" i="1"/>
  <c r="Q2224" i="1"/>
  <c r="R2223" i="1"/>
  <c r="S2223" i="1" s="1"/>
  <c r="AC2224" i="1"/>
  <c r="H2224" i="1"/>
  <c r="AA2223" i="1"/>
  <c r="AB2224" i="1"/>
  <c r="N1084" i="1"/>
  <c r="O1083" i="1"/>
  <c r="P1083" i="1" s="1"/>
  <c r="Z1083" i="1" s="1"/>
  <c r="B1083" i="1" s="1"/>
  <c r="Z1082" i="1"/>
  <c r="B1082" i="1" s="1"/>
  <c r="G1087" i="1"/>
  <c r="D1088" i="1"/>
  <c r="L1088" i="1" s="1"/>
  <c r="T1088" i="1" s="1"/>
  <c r="Y1089" i="1"/>
  <c r="I1091" i="1"/>
  <c r="J1090" i="1"/>
  <c r="K1090" i="1" s="1"/>
  <c r="W1090" i="1" s="1"/>
  <c r="F1090" i="1" l="1"/>
  <c r="U2224" i="1"/>
  <c r="E1090" i="1"/>
  <c r="H2225" i="1"/>
  <c r="R2224" i="1"/>
  <c r="S2224" i="1" s="1"/>
  <c r="AC2225" i="1"/>
  <c r="AB2225" i="1"/>
  <c r="AA2224" i="1"/>
  <c r="A2226" i="1"/>
  <c r="Q2225" i="1"/>
  <c r="N1085" i="1"/>
  <c r="O1084" i="1"/>
  <c r="P1084" i="1" s="1"/>
  <c r="Z1084" i="1" s="1"/>
  <c r="B1084" i="1" s="1"/>
  <c r="D1089" i="1"/>
  <c r="G1088" i="1"/>
  <c r="Y1090" i="1"/>
  <c r="J1091" i="1"/>
  <c r="K1091" i="1" s="1"/>
  <c r="W1091" i="1" s="1"/>
  <c r="I1092" i="1"/>
  <c r="F1091" i="1" l="1"/>
  <c r="U2225" i="1"/>
  <c r="E1091" i="1"/>
  <c r="A2227" i="1"/>
  <c r="Q2226" i="1"/>
  <c r="AC2226" i="1"/>
  <c r="AB2226" i="1"/>
  <c r="H2226" i="1"/>
  <c r="R2225" i="1"/>
  <c r="S2225" i="1" s="1"/>
  <c r="AA2225" i="1"/>
  <c r="N1086" i="1"/>
  <c r="O1085" i="1"/>
  <c r="P1085" i="1" s="1"/>
  <c r="Z1085" i="1" s="1"/>
  <c r="B1085" i="1" s="1"/>
  <c r="L1089" i="1"/>
  <c r="T1089" i="1" s="1"/>
  <c r="D1090" i="1"/>
  <c r="G1090" i="1" s="1"/>
  <c r="I1093" i="1"/>
  <c r="J1092" i="1"/>
  <c r="K1092" i="1" s="1"/>
  <c r="W1092" i="1" s="1"/>
  <c r="Y1091" i="1"/>
  <c r="G1089" i="1"/>
  <c r="F1092" i="1" l="1"/>
  <c r="U2226" i="1"/>
  <c r="E1092" i="1"/>
  <c r="AB2227" i="1"/>
  <c r="AC2227" i="1"/>
  <c r="H2227" i="1"/>
  <c r="AA2226" i="1"/>
  <c r="R2226" i="1"/>
  <c r="S2226" i="1" s="1"/>
  <c r="A2228" i="1"/>
  <c r="Q2227" i="1"/>
  <c r="N1087" i="1"/>
  <c r="O1086" i="1"/>
  <c r="P1086" i="1" s="1"/>
  <c r="Z1086" i="1" s="1"/>
  <c r="B1086" i="1" s="1"/>
  <c r="L1090" i="1"/>
  <c r="T1090" i="1" s="1"/>
  <c r="D1091" i="1"/>
  <c r="L1091" i="1" s="1"/>
  <c r="T1091" i="1" s="1"/>
  <c r="Y1092" i="1"/>
  <c r="J1093" i="1"/>
  <c r="K1093" i="1" s="1"/>
  <c r="W1093" i="1" s="1"/>
  <c r="I1094" i="1"/>
  <c r="F1093" i="1" l="1"/>
  <c r="U2227" i="1"/>
  <c r="E1093" i="1"/>
  <c r="AA2227" i="1"/>
  <c r="AB2228" i="1"/>
  <c r="H2228" i="1"/>
  <c r="R2227" i="1"/>
  <c r="S2227" i="1" s="1"/>
  <c r="AC2228" i="1"/>
  <c r="Q2228" i="1"/>
  <c r="A2229" i="1"/>
  <c r="N1088" i="1"/>
  <c r="O1087" i="1"/>
  <c r="P1087" i="1" s="1"/>
  <c r="Z1087" i="1" s="1"/>
  <c r="B1087" i="1" s="1"/>
  <c r="D1092" i="1"/>
  <c r="G1091" i="1"/>
  <c r="Y1093" i="1"/>
  <c r="I1095" i="1"/>
  <c r="J1094" i="1"/>
  <c r="K1094" i="1" s="1"/>
  <c r="W1094" i="1" s="1"/>
  <c r="F1094" i="1" l="1"/>
  <c r="U2228" i="1"/>
  <c r="E1094" i="1"/>
  <c r="Q2229" i="1"/>
  <c r="A2230" i="1"/>
  <c r="AC2229" i="1"/>
  <c r="AB2229" i="1"/>
  <c r="H2229" i="1"/>
  <c r="AA2228" i="1"/>
  <c r="R2228" i="1"/>
  <c r="S2228" i="1" s="1"/>
  <c r="N1089" i="1"/>
  <c r="O1088" i="1"/>
  <c r="P1088" i="1" s="1"/>
  <c r="Z1088" i="1" s="1"/>
  <c r="B1088" i="1" s="1"/>
  <c r="L1092" i="1"/>
  <c r="T1092" i="1" s="1"/>
  <c r="D1093" i="1"/>
  <c r="L1093" i="1" s="1"/>
  <c r="T1093" i="1" s="1"/>
  <c r="G1092" i="1"/>
  <c r="I1096" i="1"/>
  <c r="J1095" i="1"/>
  <c r="K1095" i="1" s="1"/>
  <c r="W1095" i="1" s="1"/>
  <c r="Y1094" i="1"/>
  <c r="F1095" i="1" l="1"/>
  <c r="U2229" i="1"/>
  <c r="E1095" i="1"/>
  <c r="A2231" i="1"/>
  <c r="Q2230" i="1"/>
  <c r="H2230" i="1"/>
  <c r="AC2230" i="1"/>
  <c r="AA2229" i="1"/>
  <c r="AB2230" i="1"/>
  <c r="R2229" i="1"/>
  <c r="S2229" i="1" s="1"/>
  <c r="N1090" i="1"/>
  <c r="O1089" i="1"/>
  <c r="P1089" i="1" s="1"/>
  <c r="Z1089" i="1" s="1"/>
  <c r="B1089" i="1" s="1"/>
  <c r="D1094" i="1"/>
  <c r="Y1095" i="1"/>
  <c r="G1093" i="1"/>
  <c r="I1097" i="1"/>
  <c r="J1096" i="1"/>
  <c r="K1096" i="1" s="1"/>
  <c r="W1096" i="1" s="1"/>
  <c r="F1096" i="1" l="1"/>
  <c r="U2230" i="1"/>
  <c r="E1096" i="1"/>
  <c r="AB2231" i="1"/>
  <c r="AC2231" i="1"/>
  <c r="H2231" i="1"/>
  <c r="R2230" i="1"/>
  <c r="S2230" i="1" s="1"/>
  <c r="AA2230" i="1"/>
  <c r="A2232" i="1"/>
  <c r="Q2231" i="1"/>
  <c r="N1091" i="1"/>
  <c r="O1090" i="1"/>
  <c r="P1090" i="1" s="1"/>
  <c r="Z1090" i="1" s="1"/>
  <c r="B1090" i="1" s="1"/>
  <c r="L1094" i="1"/>
  <c r="T1094" i="1" s="1"/>
  <c r="G1094" i="1"/>
  <c r="D1095" i="1"/>
  <c r="I1098" i="1"/>
  <c r="J1097" i="1"/>
  <c r="K1097" i="1" s="1"/>
  <c r="W1097" i="1" s="1"/>
  <c r="Y1096" i="1"/>
  <c r="F1097" i="1" l="1"/>
  <c r="U2231" i="1"/>
  <c r="E1097" i="1"/>
  <c r="AA2231" i="1"/>
  <c r="AB2232" i="1"/>
  <c r="H2232" i="1"/>
  <c r="AC2232" i="1"/>
  <c r="R2231" i="1"/>
  <c r="S2231" i="1" s="1"/>
  <c r="A2233" i="1"/>
  <c r="Q2232" i="1"/>
  <c r="N1092" i="1"/>
  <c r="O1091" i="1"/>
  <c r="P1091" i="1" s="1"/>
  <c r="Z1091" i="1" s="1"/>
  <c r="B1091" i="1" s="1"/>
  <c r="L1095" i="1"/>
  <c r="T1095" i="1" s="1"/>
  <c r="D1096" i="1"/>
  <c r="G1095" i="1"/>
  <c r="Y1097" i="1"/>
  <c r="I1099" i="1"/>
  <c r="J1098" i="1"/>
  <c r="K1098" i="1" s="1"/>
  <c r="W1098" i="1" s="1"/>
  <c r="F1098" i="1" l="1"/>
  <c r="U2232" i="1"/>
  <c r="E1098" i="1"/>
  <c r="AC2233" i="1"/>
  <c r="AB2233" i="1"/>
  <c r="H2233" i="1"/>
  <c r="R2232" i="1"/>
  <c r="S2232" i="1" s="1"/>
  <c r="AA2232" i="1"/>
  <c r="Q2233" i="1"/>
  <c r="A2234" i="1"/>
  <c r="N1093" i="1"/>
  <c r="O1092" i="1"/>
  <c r="P1092" i="1" s="1"/>
  <c r="Z1092" i="1" s="1"/>
  <c r="B1092" i="1" s="1"/>
  <c r="L1096" i="1"/>
  <c r="T1096" i="1" s="1"/>
  <c r="D1097" i="1"/>
  <c r="L1097" i="1" s="1"/>
  <c r="T1097" i="1" s="1"/>
  <c r="G1096" i="1"/>
  <c r="Y1098" i="1"/>
  <c r="I1100" i="1"/>
  <c r="J1099" i="1"/>
  <c r="K1099" i="1" s="1"/>
  <c r="W1099" i="1" s="1"/>
  <c r="F1099" i="1" l="1"/>
  <c r="U2233" i="1"/>
  <c r="E1099" i="1"/>
  <c r="Q2234" i="1"/>
  <c r="A2235" i="1"/>
  <c r="AB2234" i="1"/>
  <c r="R2233" i="1"/>
  <c r="AC2234" i="1"/>
  <c r="H2234" i="1"/>
  <c r="N1094" i="1"/>
  <c r="O1093" i="1"/>
  <c r="P1093" i="1" s="1"/>
  <c r="Z1093" i="1" s="1"/>
  <c r="B1093" i="1" s="1"/>
  <c r="D1098" i="1"/>
  <c r="G1098" i="1" s="1"/>
  <c r="Y1099" i="1"/>
  <c r="I1101" i="1"/>
  <c r="I1102" i="1" s="1"/>
  <c r="J1100" i="1"/>
  <c r="K1100" i="1" s="1"/>
  <c r="W1100" i="1" s="1"/>
  <c r="G1097" i="1"/>
  <c r="F1100" i="1" l="1"/>
  <c r="E1100" i="1"/>
  <c r="Q2235" i="1"/>
  <c r="A2236" i="1"/>
  <c r="AC2235" i="1"/>
  <c r="R2234" i="1"/>
  <c r="AB2235" i="1"/>
  <c r="H2235" i="1"/>
  <c r="N1095" i="1"/>
  <c r="O1094" i="1"/>
  <c r="P1094" i="1" s="1"/>
  <c r="Z1094" i="1" s="1"/>
  <c r="B1094" i="1" s="1"/>
  <c r="I1103" i="1"/>
  <c r="L1098" i="1"/>
  <c r="T1098" i="1" s="1"/>
  <c r="D1099" i="1"/>
  <c r="Y1100" i="1"/>
  <c r="J1101" i="1"/>
  <c r="K1101" i="1" s="1"/>
  <c r="W1101" i="1" s="1"/>
  <c r="F1101" i="1" l="1"/>
  <c r="U2235" i="1"/>
  <c r="E1101" i="1"/>
  <c r="Q2236" i="1"/>
  <c r="A2237" i="1"/>
  <c r="AA2235" i="1"/>
  <c r="AC2236" i="1"/>
  <c r="AB2236" i="1"/>
  <c r="H2236" i="1"/>
  <c r="R2235" i="1"/>
  <c r="S2235" i="1" s="1"/>
  <c r="N1096" i="1"/>
  <c r="O1095" i="1"/>
  <c r="P1095" i="1" s="1"/>
  <c r="Z1095" i="1" s="1"/>
  <c r="B1095" i="1" s="1"/>
  <c r="J1102" i="1"/>
  <c r="K1102" i="1" s="1"/>
  <c r="I1104" i="1"/>
  <c r="L1099" i="1"/>
  <c r="T1099" i="1" s="1"/>
  <c r="D1100" i="1"/>
  <c r="L1100" i="1" s="1"/>
  <c r="T1100" i="1" s="1"/>
  <c r="Y1101" i="1"/>
  <c r="G1099" i="1"/>
  <c r="F1102" i="1" l="1"/>
  <c r="U2236" i="1"/>
  <c r="J1103" i="1"/>
  <c r="K1103" i="1" s="1"/>
  <c r="E1102" i="1"/>
  <c r="A2238" i="1"/>
  <c r="Q2237" i="1"/>
  <c r="AB2237" i="1"/>
  <c r="R2236" i="1"/>
  <c r="S2236" i="1" s="1"/>
  <c r="AC2237" i="1"/>
  <c r="H2237" i="1"/>
  <c r="AA2236" i="1"/>
  <c r="N1097" i="1"/>
  <c r="O1096" i="1"/>
  <c r="P1096" i="1" s="1"/>
  <c r="Z1096" i="1" s="1"/>
  <c r="B1096" i="1" s="1"/>
  <c r="I1105" i="1"/>
  <c r="W1102" i="1"/>
  <c r="Y1102" i="1" s="1"/>
  <c r="D1101" i="1"/>
  <c r="G1100" i="1"/>
  <c r="F1103" i="1" l="1"/>
  <c r="J1104" i="1"/>
  <c r="K1104" i="1" s="1"/>
  <c r="U2237" i="1"/>
  <c r="E1103" i="1"/>
  <c r="AA2237" i="1"/>
  <c r="AC2238" i="1"/>
  <c r="AB2238" i="1"/>
  <c r="R2237" i="1"/>
  <c r="S2237" i="1" s="1"/>
  <c r="H2238" i="1"/>
  <c r="A2239" i="1"/>
  <c r="Q2238" i="1"/>
  <c r="N1098" i="1"/>
  <c r="O1097" i="1"/>
  <c r="P1097" i="1" s="1"/>
  <c r="Z1097" i="1" s="1"/>
  <c r="B1097" i="1" s="1"/>
  <c r="I1106" i="1"/>
  <c r="D1102" i="1"/>
  <c r="L1102" i="1" s="1"/>
  <c r="T1102" i="1" s="1"/>
  <c r="W1103" i="1"/>
  <c r="Y1103" i="1" s="1"/>
  <c r="L1101" i="1"/>
  <c r="T1101" i="1" s="1"/>
  <c r="G1101" i="1"/>
  <c r="F1104" i="1" l="1"/>
  <c r="J1105" i="1"/>
  <c r="K1105" i="1" s="1"/>
  <c r="E1104" i="1"/>
  <c r="U2238" i="1"/>
  <c r="W1104" i="1"/>
  <c r="Y1104" i="1" s="1"/>
  <c r="H2239" i="1"/>
  <c r="AB2239" i="1"/>
  <c r="R2238" i="1"/>
  <c r="S2238" i="1" s="1"/>
  <c r="AA2238" i="1"/>
  <c r="AC2239" i="1"/>
  <c r="A2240" i="1"/>
  <c r="Q2239" i="1"/>
  <c r="N1099" i="1"/>
  <c r="O1098" i="1"/>
  <c r="P1098" i="1" s="1"/>
  <c r="Z1098" i="1" s="1"/>
  <c r="B1098" i="1" s="1"/>
  <c r="I1107" i="1"/>
  <c r="G1102" i="1"/>
  <c r="D1103" i="1"/>
  <c r="AA1101" i="1"/>
  <c r="F1105" i="1" l="1"/>
  <c r="J1106" i="1"/>
  <c r="K1106" i="1" s="1"/>
  <c r="E1105" i="1"/>
  <c r="W1105" i="1"/>
  <c r="Y1105" i="1" s="1"/>
  <c r="U2239" i="1"/>
  <c r="Q2240" i="1"/>
  <c r="A2241" i="1"/>
  <c r="AC2240" i="1"/>
  <c r="AA2239" i="1"/>
  <c r="AB2240" i="1"/>
  <c r="H2240" i="1"/>
  <c r="R2239" i="1"/>
  <c r="S2239" i="1" s="1"/>
  <c r="N1100" i="1"/>
  <c r="O1099" i="1"/>
  <c r="P1099" i="1" s="1"/>
  <c r="Z1099" i="1" s="1"/>
  <c r="B1099" i="1" s="1"/>
  <c r="I1108" i="1"/>
  <c r="G1103" i="1"/>
  <c r="L1103" i="1"/>
  <c r="T1103" i="1" s="1"/>
  <c r="D1104" i="1"/>
  <c r="F1106" i="1" l="1"/>
  <c r="D1105" i="1"/>
  <c r="L1105" i="1" s="1"/>
  <c r="T1105" i="1" s="1"/>
  <c r="J1107" i="1"/>
  <c r="K1107" i="1" s="1"/>
  <c r="W1106" i="1"/>
  <c r="Y1106" i="1" s="1"/>
  <c r="E1106" i="1"/>
  <c r="U2240" i="1"/>
  <c r="Q2241" i="1"/>
  <c r="A2242" i="1"/>
  <c r="AC2241" i="1"/>
  <c r="H2241" i="1"/>
  <c r="AA2240" i="1"/>
  <c r="AB2241" i="1"/>
  <c r="R2240" i="1"/>
  <c r="S2240" i="1" s="1"/>
  <c r="N1101" i="1"/>
  <c r="O1100" i="1"/>
  <c r="P1100" i="1" s="1"/>
  <c r="Z1100" i="1" s="1"/>
  <c r="B1100" i="1" s="1"/>
  <c r="G1104" i="1"/>
  <c r="L1104" i="1"/>
  <c r="T1104" i="1" s="1"/>
  <c r="J1108" i="1"/>
  <c r="K1108" i="1" s="1"/>
  <c r="I1109" i="1"/>
  <c r="E1108" i="1" l="1"/>
  <c r="F1108" i="1"/>
  <c r="F1107" i="1"/>
  <c r="G1105" i="1"/>
  <c r="E1107" i="1"/>
  <c r="D1106" i="1"/>
  <c r="L1106" i="1" s="1"/>
  <c r="T1106" i="1" s="1"/>
  <c r="W1107" i="1"/>
  <c r="Y1107" i="1" s="1"/>
  <c r="U2241" i="1"/>
  <c r="Q2242" i="1"/>
  <c r="A2243" i="1"/>
  <c r="AC2242" i="1"/>
  <c r="AB2242" i="1"/>
  <c r="H2242" i="1"/>
  <c r="R2241" i="1"/>
  <c r="S2241" i="1" s="1"/>
  <c r="AA2241" i="1"/>
  <c r="N1102" i="1"/>
  <c r="O1101" i="1"/>
  <c r="P1101" i="1" s="1"/>
  <c r="J1109" i="1"/>
  <c r="K1109" i="1" s="1"/>
  <c r="I1110" i="1"/>
  <c r="E1109" i="1" l="1"/>
  <c r="F1109" i="1"/>
  <c r="G1106" i="1"/>
  <c r="D1107" i="1"/>
  <c r="G1107" i="1" s="1"/>
  <c r="U2242" i="1"/>
  <c r="A2244" i="1"/>
  <c r="Q2243" i="1"/>
  <c r="H2243" i="1"/>
  <c r="AB2243" i="1"/>
  <c r="R2242" i="1"/>
  <c r="S2242" i="1" s="1"/>
  <c r="AA2242" i="1"/>
  <c r="AC2243" i="1"/>
  <c r="N1103" i="1"/>
  <c r="O1102" i="1"/>
  <c r="P1102" i="1" s="1"/>
  <c r="Z1102" i="1" s="1"/>
  <c r="B1102" i="1" s="1"/>
  <c r="Z1101" i="1"/>
  <c r="B1101" i="1" s="1"/>
  <c r="I1111" i="1"/>
  <c r="J1110" i="1"/>
  <c r="K1110" i="1" s="1"/>
  <c r="E1110" i="1" s="1"/>
  <c r="W1109" i="1"/>
  <c r="Y1109" i="1" s="1"/>
  <c r="F1110" i="1" l="1"/>
  <c r="D1108" i="1"/>
  <c r="G1108" i="1" s="1"/>
  <c r="L1107" i="1"/>
  <c r="T1107" i="1" s="1"/>
  <c r="U2243" i="1"/>
  <c r="AA2243" i="1"/>
  <c r="AC2244" i="1"/>
  <c r="H2244" i="1"/>
  <c r="AB2244" i="1"/>
  <c r="R2243" i="1"/>
  <c r="S2243" i="1" s="1"/>
  <c r="Q2244" i="1"/>
  <c r="A2245" i="1"/>
  <c r="N1104" i="1"/>
  <c r="O1103" i="1"/>
  <c r="P1103" i="1" s="1"/>
  <c r="Z1103" i="1" s="1"/>
  <c r="B1103" i="1" s="1"/>
  <c r="W1110" i="1"/>
  <c r="Y1110" i="1" s="1"/>
  <c r="J1111" i="1"/>
  <c r="K1111" i="1" s="1"/>
  <c r="E1111" i="1" s="1"/>
  <c r="I1112" i="1"/>
  <c r="F1111" i="1" l="1"/>
  <c r="D1109" i="1"/>
  <c r="L1109" i="1" s="1"/>
  <c r="T1109" i="1" s="1"/>
  <c r="L1108" i="1"/>
  <c r="T1108" i="1" s="1"/>
  <c r="U2244" i="1"/>
  <c r="Q2245" i="1"/>
  <c r="A2246" i="1"/>
  <c r="AC2245" i="1"/>
  <c r="AB2245" i="1"/>
  <c r="H2245" i="1"/>
  <c r="R2244" i="1"/>
  <c r="S2244" i="1" s="1"/>
  <c r="AA2244" i="1"/>
  <c r="N1105" i="1"/>
  <c r="O1104" i="1"/>
  <c r="P1104" i="1" s="1"/>
  <c r="Z1104" i="1" s="1"/>
  <c r="B1104" i="1" s="1"/>
  <c r="I1113" i="1"/>
  <c r="J1112" i="1"/>
  <c r="K1112" i="1" s="1"/>
  <c r="E1112" i="1" s="1"/>
  <c r="W1111" i="1"/>
  <c r="Y1111" i="1" s="1"/>
  <c r="F1112" i="1" l="1"/>
  <c r="G1109" i="1"/>
  <c r="D1110" i="1"/>
  <c r="G1110" i="1" s="1"/>
  <c r="U2245" i="1"/>
  <c r="A2247" i="1"/>
  <c r="Q2246" i="1"/>
  <c r="AA2245" i="1"/>
  <c r="AC2246" i="1"/>
  <c r="AB2246" i="1"/>
  <c r="H2246" i="1"/>
  <c r="R2245" i="1"/>
  <c r="S2245" i="1" s="1"/>
  <c r="N1106" i="1"/>
  <c r="O1105" i="1"/>
  <c r="P1105" i="1" s="1"/>
  <c r="W1112" i="1"/>
  <c r="Y1112" i="1" s="1"/>
  <c r="I1114" i="1"/>
  <c r="J1113" i="1"/>
  <c r="K1113" i="1" s="1"/>
  <c r="E1113" i="1" s="1"/>
  <c r="F1113" i="1" l="1"/>
  <c r="D1111" i="1"/>
  <c r="G1111" i="1" s="1"/>
  <c r="L1110" i="1"/>
  <c r="T1110" i="1" s="1"/>
  <c r="U2246" i="1"/>
  <c r="AB2247" i="1"/>
  <c r="AA2246" i="1"/>
  <c r="AC2247" i="1"/>
  <c r="H2247" i="1"/>
  <c r="R2246" i="1"/>
  <c r="S2246" i="1" s="1"/>
  <c r="A2248" i="1"/>
  <c r="Q2247" i="1"/>
  <c r="Z1105" i="1"/>
  <c r="B1105" i="1" s="1"/>
  <c r="N1107" i="1"/>
  <c r="O1106" i="1"/>
  <c r="P1106" i="1" s="1"/>
  <c r="Z1106" i="1" s="1"/>
  <c r="B1106" i="1" s="1"/>
  <c r="I1115" i="1"/>
  <c r="J1114" i="1"/>
  <c r="K1114" i="1" s="1"/>
  <c r="E1114" i="1" s="1"/>
  <c r="W1113" i="1"/>
  <c r="Y1113" i="1" s="1"/>
  <c r="F1114" i="1" l="1"/>
  <c r="D1112" i="1"/>
  <c r="G1112" i="1" s="1"/>
  <c r="L1111" i="1"/>
  <c r="T1111" i="1" s="1"/>
  <c r="U2247" i="1"/>
  <c r="AA2247" i="1"/>
  <c r="AC2248" i="1"/>
  <c r="AB2248" i="1"/>
  <c r="H2248" i="1"/>
  <c r="R2247" i="1"/>
  <c r="S2247" i="1" s="1"/>
  <c r="Q2248" i="1"/>
  <c r="A2249" i="1"/>
  <c r="O1107" i="1"/>
  <c r="P1107" i="1" s="1"/>
  <c r="N1108" i="1"/>
  <c r="W1114" i="1"/>
  <c r="Y1114" i="1" s="1"/>
  <c r="J1115" i="1"/>
  <c r="K1115" i="1" s="1"/>
  <c r="E1115" i="1" s="1"/>
  <c r="I1116" i="1"/>
  <c r="F1115" i="1" l="1"/>
  <c r="D1113" i="1"/>
  <c r="G1113" i="1" s="1"/>
  <c r="L1112" i="1"/>
  <c r="T1112" i="1" s="1"/>
  <c r="S1107" i="1"/>
  <c r="U2248" i="1"/>
  <c r="Q2249" i="1"/>
  <c r="A2250" i="1"/>
  <c r="AC2249" i="1"/>
  <c r="AB2249" i="1"/>
  <c r="H2249" i="1"/>
  <c r="R2248" i="1"/>
  <c r="S2248" i="1" s="1"/>
  <c r="AA2248" i="1"/>
  <c r="N1109" i="1"/>
  <c r="O1108" i="1"/>
  <c r="Z1107" i="1"/>
  <c r="W1115" i="1"/>
  <c r="Y1115" i="1" s="1"/>
  <c r="J1116" i="1"/>
  <c r="K1116" i="1" s="1"/>
  <c r="E1116" i="1" s="1"/>
  <c r="I1117" i="1"/>
  <c r="D1114" i="1" l="1"/>
  <c r="L1114" i="1" s="1"/>
  <c r="T1114" i="1" s="1"/>
  <c r="F1116" i="1"/>
  <c r="U1107" i="1"/>
  <c r="L1113" i="1"/>
  <c r="T1113" i="1" s="1"/>
  <c r="AA1107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U2249" i="1"/>
  <c r="Q2250" i="1"/>
  <c r="A2251" i="1"/>
  <c r="AC2250" i="1"/>
  <c r="AB2250" i="1"/>
  <c r="R2249" i="1"/>
  <c r="S2249" i="1" s="1"/>
  <c r="H2250" i="1"/>
  <c r="AA2249" i="1"/>
  <c r="B1107" i="1"/>
  <c r="G1114" i="1"/>
  <c r="N1110" i="1"/>
  <c r="O1109" i="1"/>
  <c r="I1118" i="1"/>
  <c r="J1117" i="1"/>
  <c r="K1117" i="1" s="1"/>
  <c r="E1117" i="1" s="1"/>
  <c r="W1116" i="1"/>
  <c r="Y1116" i="1" s="1"/>
  <c r="D1115" i="1" l="1"/>
  <c r="G1115" i="1" s="1"/>
  <c r="F1117" i="1"/>
  <c r="P1109" i="1"/>
  <c r="Z1109" i="1" s="1"/>
  <c r="B1109" i="1" s="1"/>
  <c r="P1108" i="1"/>
  <c r="Z1108" i="1" s="1"/>
  <c r="B1108" i="1" s="1"/>
  <c r="U2250" i="1"/>
  <c r="Q2251" i="1"/>
  <c r="A2252" i="1"/>
  <c r="AB2251" i="1"/>
  <c r="H2251" i="1"/>
  <c r="R2250" i="1"/>
  <c r="S2250" i="1" s="1"/>
  <c r="AA2250" i="1"/>
  <c r="AC2251" i="1"/>
  <c r="N1111" i="1"/>
  <c r="O1110" i="1"/>
  <c r="P1110" i="1" s="1"/>
  <c r="Z1110" i="1" s="1"/>
  <c r="B1110" i="1" s="1"/>
  <c r="W1117" i="1"/>
  <c r="Y1117" i="1" s="1"/>
  <c r="J1118" i="1"/>
  <c r="K1118" i="1" s="1"/>
  <c r="I1119" i="1"/>
  <c r="L1115" i="1" l="1"/>
  <c r="T1115" i="1" s="1"/>
  <c r="D1116" i="1"/>
  <c r="G1116" i="1" s="1"/>
  <c r="E1118" i="1"/>
  <c r="F1118" i="1"/>
  <c r="U2251" i="1"/>
  <c r="A2253" i="1"/>
  <c r="Q2252" i="1"/>
  <c r="AA2251" i="1"/>
  <c r="AB2252" i="1"/>
  <c r="R2251" i="1"/>
  <c r="S2251" i="1" s="1"/>
  <c r="AC2252" i="1"/>
  <c r="H2252" i="1"/>
  <c r="L1116" i="1"/>
  <c r="T1116" i="1" s="1"/>
  <c r="N1112" i="1"/>
  <c r="O1111" i="1"/>
  <c r="P1111" i="1" s="1"/>
  <c r="Z1111" i="1" s="1"/>
  <c r="B1111" i="1" s="1"/>
  <c r="I1120" i="1"/>
  <c r="J1119" i="1"/>
  <c r="K1119" i="1" s="1"/>
  <c r="E1119" i="1" s="1"/>
  <c r="W1118" i="1"/>
  <c r="Y1118" i="1" s="1"/>
  <c r="D1117" i="1"/>
  <c r="L1117" i="1" s="1"/>
  <c r="T1117" i="1" s="1"/>
  <c r="F1119" i="1" l="1"/>
  <c r="U2252" i="1"/>
  <c r="AB2253" i="1"/>
  <c r="AC2253" i="1"/>
  <c r="H2253" i="1"/>
  <c r="R2252" i="1"/>
  <c r="S2252" i="1" s="1"/>
  <c r="AA2252" i="1"/>
  <c r="Q2253" i="1"/>
  <c r="A2254" i="1"/>
  <c r="N1113" i="1"/>
  <c r="O1112" i="1"/>
  <c r="P1112" i="1" s="1"/>
  <c r="Z1112" i="1" s="1"/>
  <c r="B1112" i="1" s="1"/>
  <c r="W1119" i="1"/>
  <c r="Y1119" i="1" s="1"/>
  <c r="D1118" i="1"/>
  <c r="G1118" i="1" s="1"/>
  <c r="G1117" i="1"/>
  <c r="I1121" i="1"/>
  <c r="J1120" i="1"/>
  <c r="K1120" i="1" s="1"/>
  <c r="E1120" i="1" s="1"/>
  <c r="F1120" i="1" l="1"/>
  <c r="U2253" i="1"/>
  <c r="A2255" i="1"/>
  <c r="Q2254" i="1"/>
  <c r="AC2254" i="1"/>
  <c r="AB2254" i="1"/>
  <c r="R2253" i="1"/>
  <c r="S2253" i="1" s="1"/>
  <c r="H2254" i="1"/>
  <c r="AA2253" i="1"/>
  <c r="L1118" i="1"/>
  <c r="T1118" i="1" s="1"/>
  <c r="N1114" i="1"/>
  <c r="O1113" i="1"/>
  <c r="P1113" i="1" s="1"/>
  <c r="Z1113" i="1" s="1"/>
  <c r="B1113" i="1" s="1"/>
  <c r="W1120" i="1"/>
  <c r="Y1120" i="1" s="1"/>
  <c r="D1119" i="1"/>
  <c r="G1119" i="1" s="1"/>
  <c r="J1121" i="1"/>
  <c r="K1121" i="1" s="1"/>
  <c r="E1121" i="1" s="1"/>
  <c r="I1122" i="1"/>
  <c r="F1121" i="1" l="1"/>
  <c r="U2254" i="1"/>
  <c r="AB2255" i="1"/>
  <c r="H2255" i="1"/>
  <c r="R2254" i="1"/>
  <c r="S2254" i="1" s="1"/>
  <c r="AC2255" i="1"/>
  <c r="AA2254" i="1"/>
  <c r="A2256" i="1"/>
  <c r="Q2255" i="1"/>
  <c r="L1119" i="1"/>
  <c r="T1119" i="1" s="1"/>
  <c r="N1115" i="1"/>
  <c r="O1114" i="1"/>
  <c r="P1114" i="1" s="1"/>
  <c r="Z1114" i="1" s="1"/>
  <c r="B1114" i="1" s="1"/>
  <c r="I1123" i="1"/>
  <c r="J1122" i="1"/>
  <c r="K1122" i="1" s="1"/>
  <c r="E1122" i="1" s="1"/>
  <c r="W1121" i="1"/>
  <c r="Y1121" i="1" s="1"/>
  <c r="D1120" i="1"/>
  <c r="G1120" i="1" s="1"/>
  <c r="F1122" i="1" l="1"/>
  <c r="U2255" i="1"/>
  <c r="R2255" i="1"/>
  <c r="S2255" i="1" s="1"/>
  <c r="AA2255" i="1"/>
  <c r="AC2256" i="1"/>
  <c r="AB2256" i="1"/>
  <c r="H2256" i="1"/>
  <c r="A2257" i="1"/>
  <c r="Q2256" i="1"/>
  <c r="L1120" i="1"/>
  <c r="T1120" i="1" s="1"/>
  <c r="N1116" i="1"/>
  <c r="O1115" i="1"/>
  <c r="P1115" i="1" s="1"/>
  <c r="Z1115" i="1" s="1"/>
  <c r="B1115" i="1" s="1"/>
  <c r="W1122" i="1"/>
  <c r="Y1122" i="1" s="1"/>
  <c r="D1121" i="1"/>
  <c r="L1121" i="1" s="1"/>
  <c r="T1121" i="1" s="1"/>
  <c r="I1124" i="1"/>
  <c r="J1123" i="1"/>
  <c r="K1123" i="1" s="1"/>
  <c r="E1123" i="1" s="1"/>
  <c r="F1123" i="1" l="1"/>
  <c r="U2256" i="1"/>
  <c r="AC2257" i="1"/>
  <c r="H2257" i="1"/>
  <c r="AB2257" i="1"/>
  <c r="R2256" i="1"/>
  <c r="S2256" i="1" s="1"/>
  <c r="AA2256" i="1"/>
  <c r="A2258" i="1"/>
  <c r="Q2257" i="1"/>
  <c r="G1121" i="1"/>
  <c r="N1117" i="1"/>
  <c r="O1116" i="1"/>
  <c r="P1116" i="1" s="1"/>
  <c r="Z1116" i="1" s="1"/>
  <c r="B1116" i="1" s="1"/>
  <c r="J1124" i="1"/>
  <c r="K1124" i="1" s="1"/>
  <c r="E1124" i="1" s="1"/>
  <c r="I1125" i="1"/>
  <c r="D1122" i="1"/>
  <c r="L1122" i="1" s="1"/>
  <c r="T1122" i="1" s="1"/>
  <c r="W1123" i="1"/>
  <c r="Y1123" i="1" s="1"/>
  <c r="F1124" i="1" l="1"/>
  <c r="U2257" i="1"/>
  <c r="AC2258" i="1"/>
  <c r="AB2258" i="1"/>
  <c r="AA2257" i="1"/>
  <c r="H2258" i="1"/>
  <c r="R2257" i="1"/>
  <c r="S2257" i="1" s="1"/>
  <c r="A2259" i="1"/>
  <c r="Q2258" i="1"/>
  <c r="N1118" i="1"/>
  <c r="O1117" i="1"/>
  <c r="P1117" i="1" s="1"/>
  <c r="Z1117" i="1" s="1"/>
  <c r="B1117" i="1" s="1"/>
  <c r="G1122" i="1"/>
  <c r="D1123" i="1"/>
  <c r="L1123" i="1" s="1"/>
  <c r="T1123" i="1" s="1"/>
  <c r="I1126" i="1"/>
  <c r="J1125" i="1"/>
  <c r="K1125" i="1" s="1"/>
  <c r="E1125" i="1" s="1"/>
  <c r="W1124" i="1"/>
  <c r="Y1124" i="1" s="1"/>
  <c r="F1125" i="1" l="1"/>
  <c r="U2258" i="1"/>
  <c r="Q2259" i="1"/>
  <c r="A2260" i="1"/>
  <c r="H2259" i="1"/>
  <c r="R2258" i="1"/>
  <c r="S2258" i="1" s="1"/>
  <c r="AA2258" i="1"/>
  <c r="AB2259" i="1"/>
  <c r="AC2259" i="1"/>
  <c r="G1123" i="1"/>
  <c r="N1119" i="1"/>
  <c r="O1118" i="1"/>
  <c r="P1118" i="1" s="1"/>
  <c r="Z1118" i="1" s="1"/>
  <c r="B1118" i="1" s="1"/>
  <c r="W1125" i="1"/>
  <c r="Y1125" i="1" s="1"/>
  <c r="J1126" i="1"/>
  <c r="K1126" i="1" s="1"/>
  <c r="E1126" i="1" s="1"/>
  <c r="I1127" i="1"/>
  <c r="D1124" i="1"/>
  <c r="L1124" i="1" s="1"/>
  <c r="T1124" i="1" s="1"/>
  <c r="F1126" i="1" l="1"/>
  <c r="U2259" i="1"/>
  <c r="Q2260" i="1"/>
  <c r="A2261" i="1"/>
  <c r="AA2259" i="1"/>
  <c r="AB2260" i="1"/>
  <c r="H2260" i="1"/>
  <c r="R2259" i="1"/>
  <c r="S2259" i="1" s="1"/>
  <c r="AC2260" i="1"/>
  <c r="G1124" i="1"/>
  <c r="N1120" i="1"/>
  <c r="O1119" i="1"/>
  <c r="P1119" i="1" s="1"/>
  <c r="Z1119" i="1" s="1"/>
  <c r="B1119" i="1" s="1"/>
  <c r="I1128" i="1"/>
  <c r="J1127" i="1"/>
  <c r="K1127" i="1" s="1"/>
  <c r="E1127" i="1" s="1"/>
  <c r="D1125" i="1"/>
  <c r="G1125" i="1" s="1"/>
  <c r="W1126" i="1"/>
  <c r="Y1126" i="1" s="1"/>
  <c r="F1127" i="1" l="1"/>
  <c r="U2260" i="1"/>
  <c r="A2262" i="1"/>
  <c r="Q2261" i="1"/>
  <c r="AB2261" i="1"/>
  <c r="AC2261" i="1"/>
  <c r="H2261" i="1"/>
  <c r="AA2260" i="1"/>
  <c r="R2260" i="1"/>
  <c r="S2260" i="1" s="1"/>
  <c r="N1121" i="1"/>
  <c r="O1120" i="1"/>
  <c r="P1120" i="1" s="1"/>
  <c r="Z1120" i="1" s="1"/>
  <c r="B1120" i="1" s="1"/>
  <c r="I1129" i="1"/>
  <c r="J1128" i="1"/>
  <c r="K1128" i="1" s="1"/>
  <c r="E1128" i="1" s="1"/>
  <c r="W1127" i="1"/>
  <c r="Y1127" i="1" s="1"/>
  <c r="L1125" i="1"/>
  <c r="T1125" i="1" s="1"/>
  <c r="D1126" i="1"/>
  <c r="G1126" i="1" s="1"/>
  <c r="F1128" i="1" l="1"/>
  <c r="U2261" i="1"/>
  <c r="AC2262" i="1"/>
  <c r="AB2262" i="1"/>
  <c r="H2262" i="1"/>
  <c r="AA2261" i="1"/>
  <c r="R2261" i="1"/>
  <c r="S2261" i="1" s="1"/>
  <c r="A2263" i="1"/>
  <c r="Q2262" i="1"/>
  <c r="N1122" i="1"/>
  <c r="O1121" i="1"/>
  <c r="P1121" i="1" s="1"/>
  <c r="Z1121" i="1" s="1"/>
  <c r="B1121" i="1" s="1"/>
  <c r="D1127" i="1"/>
  <c r="G1127" i="1" s="1"/>
  <c r="W1128" i="1"/>
  <c r="Y1128" i="1" s="1"/>
  <c r="L1126" i="1"/>
  <c r="T1126" i="1" s="1"/>
  <c r="I1130" i="1"/>
  <c r="J1129" i="1"/>
  <c r="K1129" i="1" s="1"/>
  <c r="E1129" i="1" s="1"/>
  <c r="F1129" i="1" l="1"/>
  <c r="U2262" i="1"/>
  <c r="H2263" i="1"/>
  <c r="AA2262" i="1"/>
  <c r="AC2263" i="1"/>
  <c r="AB2263" i="1"/>
  <c r="R2262" i="1"/>
  <c r="S2262" i="1" s="1"/>
  <c r="Q2263" i="1"/>
  <c r="A2264" i="1"/>
  <c r="L1127" i="1"/>
  <c r="T1127" i="1" s="1"/>
  <c r="N1123" i="1"/>
  <c r="O1122" i="1"/>
  <c r="P1122" i="1" s="1"/>
  <c r="Z1122" i="1" s="1"/>
  <c r="B1122" i="1" s="1"/>
  <c r="I1131" i="1"/>
  <c r="J1130" i="1"/>
  <c r="K1130" i="1" s="1"/>
  <c r="E1130" i="1" s="1"/>
  <c r="D1128" i="1"/>
  <c r="L1128" i="1" s="1"/>
  <c r="T1128" i="1" s="1"/>
  <c r="W1129" i="1"/>
  <c r="Y1129" i="1" s="1"/>
  <c r="F1130" i="1" l="1"/>
  <c r="A2265" i="1"/>
  <c r="Q2264" i="1"/>
  <c r="AC2264" i="1"/>
  <c r="H2264" i="1"/>
  <c r="R2263" i="1"/>
  <c r="AB2264" i="1"/>
  <c r="W2264" i="1"/>
  <c r="Y2264" i="1" s="1"/>
  <c r="N1124" i="1"/>
  <c r="O1123" i="1"/>
  <c r="P1123" i="1" s="1"/>
  <c r="Z1123" i="1" s="1"/>
  <c r="B1123" i="1" s="1"/>
  <c r="G1128" i="1"/>
  <c r="W1130" i="1"/>
  <c r="Y1130" i="1" s="1"/>
  <c r="D1129" i="1"/>
  <c r="L1129" i="1" s="1"/>
  <c r="T1129" i="1" s="1"/>
  <c r="J1131" i="1"/>
  <c r="K1131" i="1" s="1"/>
  <c r="E1131" i="1" s="1"/>
  <c r="I1132" i="1"/>
  <c r="F1131" i="1" l="1"/>
  <c r="U2264" i="1"/>
  <c r="AC2265" i="1"/>
  <c r="AB2265" i="1"/>
  <c r="H2265" i="1"/>
  <c r="R2264" i="1"/>
  <c r="S2264" i="1" s="1"/>
  <c r="AA2264" i="1"/>
  <c r="Q2265" i="1"/>
  <c r="A2266" i="1"/>
  <c r="N1125" i="1"/>
  <c r="O1124" i="1"/>
  <c r="P1124" i="1" s="1"/>
  <c r="Z1124" i="1" s="1"/>
  <c r="B1124" i="1" s="1"/>
  <c r="G1129" i="1"/>
  <c r="D1130" i="1"/>
  <c r="G1130" i="1" s="1"/>
  <c r="W1131" i="1"/>
  <c r="Y1131" i="1" s="1"/>
  <c r="I1133" i="1"/>
  <c r="J1132" i="1"/>
  <c r="K1132" i="1" s="1"/>
  <c r="E1132" i="1" s="1"/>
  <c r="F1132" i="1" l="1"/>
  <c r="U2265" i="1"/>
  <c r="A2267" i="1"/>
  <c r="Q2266" i="1"/>
  <c r="AC2266" i="1"/>
  <c r="AB2266" i="1"/>
  <c r="H2266" i="1"/>
  <c r="R2265" i="1"/>
  <c r="S2265" i="1" s="1"/>
  <c r="AA2265" i="1"/>
  <c r="L1130" i="1"/>
  <c r="T1130" i="1" s="1"/>
  <c r="N1126" i="1"/>
  <c r="O1125" i="1"/>
  <c r="P1125" i="1" s="1"/>
  <c r="Z1125" i="1" s="1"/>
  <c r="B1125" i="1" s="1"/>
  <c r="J1133" i="1"/>
  <c r="K1133" i="1" s="1"/>
  <c r="E1133" i="1" s="1"/>
  <c r="I1134" i="1"/>
  <c r="D1131" i="1"/>
  <c r="G1131" i="1" s="1"/>
  <c r="W1132" i="1"/>
  <c r="Y1132" i="1" s="1"/>
  <c r="F1133" i="1" l="1"/>
  <c r="U2266" i="1"/>
  <c r="AB2267" i="1"/>
  <c r="H2267" i="1"/>
  <c r="AA2266" i="1"/>
  <c r="AC2267" i="1"/>
  <c r="R2266" i="1"/>
  <c r="S2266" i="1" s="1"/>
  <c r="Q2267" i="1"/>
  <c r="A2268" i="1"/>
  <c r="N1127" i="1"/>
  <c r="O1126" i="1"/>
  <c r="P1126" i="1" s="1"/>
  <c r="Z1126" i="1" s="1"/>
  <c r="B1126" i="1" s="1"/>
  <c r="L1131" i="1"/>
  <c r="T1131" i="1" s="1"/>
  <c r="W1133" i="1"/>
  <c r="Y1133" i="1" s="1"/>
  <c r="J1134" i="1"/>
  <c r="K1134" i="1" s="1"/>
  <c r="E1134" i="1" s="1"/>
  <c r="I1135" i="1"/>
  <c r="D1132" i="1"/>
  <c r="G1132" i="1" s="1"/>
  <c r="F1134" i="1" l="1"/>
  <c r="U2267" i="1"/>
  <c r="A2269" i="1"/>
  <c r="Q2268" i="1"/>
  <c r="AA2267" i="1"/>
  <c r="AB2268" i="1"/>
  <c r="R2267" i="1"/>
  <c r="S2267" i="1" s="1"/>
  <c r="AC2268" i="1"/>
  <c r="H2268" i="1"/>
  <c r="L1132" i="1"/>
  <c r="T1132" i="1" s="1"/>
  <c r="N1128" i="1"/>
  <c r="O1127" i="1"/>
  <c r="P1127" i="1" s="1"/>
  <c r="Z1127" i="1" s="1"/>
  <c r="B1127" i="1" s="1"/>
  <c r="W1134" i="1"/>
  <c r="Y1134" i="1" s="1"/>
  <c r="D1133" i="1"/>
  <c r="L1133" i="1" s="1"/>
  <c r="T1133" i="1" s="1"/>
  <c r="J1135" i="1"/>
  <c r="K1135" i="1" s="1"/>
  <c r="E1135" i="1" s="1"/>
  <c r="I1136" i="1"/>
  <c r="F1135" i="1" l="1"/>
  <c r="U2268" i="1"/>
  <c r="AC2269" i="1"/>
  <c r="AB2269" i="1"/>
  <c r="AA2268" i="1"/>
  <c r="H2269" i="1"/>
  <c r="R2268" i="1"/>
  <c r="S2268" i="1" s="1"/>
  <c r="Q2269" i="1"/>
  <c r="A2270" i="1"/>
  <c r="N1129" i="1"/>
  <c r="O1128" i="1"/>
  <c r="P1128" i="1" s="1"/>
  <c r="Z1128" i="1" s="1"/>
  <c r="B1128" i="1" s="1"/>
  <c r="G1133" i="1"/>
  <c r="W1135" i="1"/>
  <c r="Y1135" i="1" s="1"/>
  <c r="I1137" i="1"/>
  <c r="J1136" i="1"/>
  <c r="K1136" i="1" s="1"/>
  <c r="E1136" i="1" s="1"/>
  <c r="D1134" i="1"/>
  <c r="L1134" i="1" s="1"/>
  <c r="T1134" i="1" s="1"/>
  <c r="F1136" i="1" l="1"/>
  <c r="U2269" i="1"/>
  <c r="Q2270" i="1"/>
  <c r="A2271" i="1"/>
  <c r="AC2270" i="1"/>
  <c r="AB2270" i="1"/>
  <c r="H2270" i="1"/>
  <c r="R2269" i="1"/>
  <c r="S2269" i="1" s="1"/>
  <c r="AA2269" i="1"/>
  <c r="N1130" i="1"/>
  <c r="O1129" i="1"/>
  <c r="P1129" i="1" s="1"/>
  <c r="Z1129" i="1" s="1"/>
  <c r="B1129" i="1" s="1"/>
  <c r="W1136" i="1"/>
  <c r="Y1136" i="1" s="1"/>
  <c r="I1138" i="1"/>
  <c r="J1137" i="1"/>
  <c r="K1137" i="1" s="1"/>
  <c r="E1137" i="1" s="1"/>
  <c r="D1135" i="1"/>
  <c r="G1135" i="1" s="1"/>
  <c r="G1134" i="1"/>
  <c r="F1137" i="1" l="1"/>
  <c r="U2270" i="1"/>
  <c r="Q2271" i="1"/>
  <c r="A2272" i="1"/>
  <c r="H2271" i="1"/>
  <c r="R2270" i="1"/>
  <c r="S2270" i="1" s="1"/>
  <c r="AA2270" i="1"/>
  <c r="AC2271" i="1"/>
  <c r="AB2271" i="1"/>
  <c r="N1131" i="1"/>
  <c r="O1130" i="1"/>
  <c r="P1130" i="1" s="1"/>
  <c r="Z1130" i="1" s="1"/>
  <c r="B1130" i="1" s="1"/>
  <c r="I1139" i="1"/>
  <c r="J1138" i="1"/>
  <c r="K1138" i="1" s="1"/>
  <c r="E1138" i="1" s="1"/>
  <c r="D1136" i="1"/>
  <c r="L1136" i="1" s="1"/>
  <c r="T1136" i="1" s="1"/>
  <c r="W1137" i="1"/>
  <c r="Y1137" i="1" s="1"/>
  <c r="L1135" i="1"/>
  <c r="T1135" i="1" s="1"/>
  <c r="F1138" i="1" l="1"/>
  <c r="U2271" i="1"/>
  <c r="Q2272" i="1"/>
  <c r="A2273" i="1"/>
  <c r="AA2271" i="1"/>
  <c r="AC2272" i="1"/>
  <c r="AB2272" i="1"/>
  <c r="H2272" i="1"/>
  <c r="R2271" i="1"/>
  <c r="S2271" i="1" s="1"/>
  <c r="N1132" i="1"/>
  <c r="O1131" i="1"/>
  <c r="P1131" i="1" s="1"/>
  <c r="G1136" i="1"/>
  <c r="D1137" i="1"/>
  <c r="L1137" i="1" s="1"/>
  <c r="T1137" i="1" s="1"/>
  <c r="W1138" i="1"/>
  <c r="Y1138" i="1" s="1"/>
  <c r="I1140" i="1"/>
  <c r="J1139" i="1"/>
  <c r="K1139" i="1" s="1"/>
  <c r="E1139" i="1" l="1"/>
  <c r="F1139" i="1"/>
  <c r="U2272" i="1"/>
  <c r="Q2273" i="1"/>
  <c r="A2274" i="1"/>
  <c r="AC2273" i="1"/>
  <c r="AB2273" i="1"/>
  <c r="R2272" i="1"/>
  <c r="S2272" i="1" s="1"/>
  <c r="H2273" i="1"/>
  <c r="AA2272" i="1"/>
  <c r="W1139" i="1"/>
  <c r="Y1139" i="1" s="1"/>
  <c r="G1137" i="1"/>
  <c r="Z1131" i="1"/>
  <c r="B1131" i="1" s="1"/>
  <c r="N1133" i="1"/>
  <c r="O1132" i="1"/>
  <c r="P1132" i="1" s="1"/>
  <c r="Z1132" i="1" s="1"/>
  <c r="B1132" i="1" s="1"/>
  <c r="I1141" i="1"/>
  <c r="J1140" i="1"/>
  <c r="K1140" i="1" s="1"/>
  <c r="D1138" i="1"/>
  <c r="G1138" i="1" s="1"/>
  <c r="E1140" i="1" l="1"/>
  <c r="F1140" i="1"/>
  <c r="U2273" i="1"/>
  <c r="Q2274" i="1"/>
  <c r="A2275" i="1"/>
  <c r="AC2274" i="1"/>
  <c r="AB2274" i="1"/>
  <c r="R2273" i="1"/>
  <c r="S2273" i="1" s="1"/>
  <c r="H2274" i="1"/>
  <c r="AA2273" i="1"/>
  <c r="N1134" i="1"/>
  <c r="O1133" i="1"/>
  <c r="P1133" i="1" s="1"/>
  <c r="Z1133" i="1" s="1"/>
  <c r="B1133" i="1" s="1"/>
  <c r="L1138" i="1"/>
  <c r="T1138" i="1" s="1"/>
  <c r="D1139" i="1"/>
  <c r="L1139" i="1" s="1"/>
  <c r="T1139" i="1" s="1"/>
  <c r="W1140" i="1"/>
  <c r="Y1140" i="1" s="1"/>
  <c r="J1141" i="1"/>
  <c r="K1141" i="1" s="1"/>
  <c r="E1141" i="1" s="1"/>
  <c r="I1142" i="1"/>
  <c r="F1141" i="1" l="1"/>
  <c r="U2274" i="1"/>
  <c r="A2276" i="1"/>
  <c r="Q2275" i="1"/>
  <c r="AB2275" i="1"/>
  <c r="R2274" i="1"/>
  <c r="S2274" i="1" s="1"/>
  <c r="H2275" i="1"/>
  <c r="AA2274" i="1"/>
  <c r="AC2275" i="1"/>
  <c r="G1139" i="1"/>
  <c r="N1135" i="1"/>
  <c r="O1134" i="1"/>
  <c r="P1134" i="1" s="1"/>
  <c r="Z1134" i="1" s="1"/>
  <c r="B1134" i="1" s="1"/>
  <c r="W1141" i="1"/>
  <c r="Y1141" i="1" s="1"/>
  <c r="D1140" i="1"/>
  <c r="G1140" i="1" s="1"/>
  <c r="J1142" i="1"/>
  <c r="K1142" i="1" s="1"/>
  <c r="E1142" i="1" s="1"/>
  <c r="I1143" i="1"/>
  <c r="F1142" i="1" l="1"/>
  <c r="U2275" i="1"/>
  <c r="AA2275" i="1"/>
  <c r="AC2276" i="1"/>
  <c r="AB2276" i="1"/>
  <c r="H2276" i="1"/>
  <c r="R2275" i="1"/>
  <c r="S2275" i="1" s="1"/>
  <c r="A2277" i="1"/>
  <c r="Q2276" i="1"/>
  <c r="N1136" i="1"/>
  <c r="O1135" i="1"/>
  <c r="P1135" i="1" s="1"/>
  <c r="Z1135" i="1" s="1"/>
  <c r="B1135" i="1" s="1"/>
  <c r="I1144" i="1"/>
  <c r="J1143" i="1"/>
  <c r="K1143" i="1" s="1"/>
  <c r="E1143" i="1" s="1"/>
  <c r="D1141" i="1"/>
  <c r="L1141" i="1" s="1"/>
  <c r="T1141" i="1" s="1"/>
  <c r="W1142" i="1"/>
  <c r="Y1142" i="1" s="1"/>
  <c r="L1140" i="1"/>
  <c r="T1140" i="1" s="1"/>
  <c r="F1143" i="1" l="1"/>
  <c r="U2276" i="1"/>
  <c r="AC2277" i="1"/>
  <c r="AB2277" i="1"/>
  <c r="H2277" i="1"/>
  <c r="AA2276" i="1"/>
  <c r="R2276" i="1"/>
  <c r="S2276" i="1" s="1"/>
  <c r="Q2277" i="1"/>
  <c r="A2278" i="1"/>
  <c r="N1137" i="1"/>
  <c r="O1136" i="1"/>
  <c r="P1136" i="1" s="1"/>
  <c r="Z1136" i="1" s="1"/>
  <c r="B1136" i="1" s="1"/>
  <c r="G1141" i="1"/>
  <c r="W1143" i="1"/>
  <c r="Y1143" i="1" s="1"/>
  <c r="J1144" i="1"/>
  <c r="K1144" i="1" s="1"/>
  <c r="E1144" i="1" s="1"/>
  <c r="I1145" i="1"/>
  <c r="D1142" i="1"/>
  <c r="G1142" i="1" s="1"/>
  <c r="F1144" i="1" l="1"/>
  <c r="U2277" i="1"/>
  <c r="A2279" i="1"/>
  <c r="Q2278" i="1"/>
  <c r="AC2278" i="1"/>
  <c r="AB2278" i="1"/>
  <c r="H2278" i="1"/>
  <c r="R2277" i="1"/>
  <c r="S2277" i="1" s="1"/>
  <c r="AA2277" i="1"/>
  <c r="N1138" i="1"/>
  <c r="O1137" i="1"/>
  <c r="P1137" i="1" s="1"/>
  <c r="Z1137" i="1" s="1"/>
  <c r="B1137" i="1" s="1"/>
  <c r="W1144" i="1"/>
  <c r="Y1144" i="1" s="1"/>
  <c r="I1146" i="1"/>
  <c r="J1145" i="1"/>
  <c r="K1145" i="1" s="1"/>
  <c r="E1145" i="1" s="1"/>
  <c r="D1143" i="1"/>
  <c r="G1143" i="1" s="1"/>
  <c r="L1142" i="1"/>
  <c r="T1142" i="1" s="1"/>
  <c r="F1145" i="1" l="1"/>
  <c r="U2278" i="1"/>
  <c r="AC2279" i="1"/>
  <c r="AB2279" i="1"/>
  <c r="H2279" i="1"/>
  <c r="R2278" i="1"/>
  <c r="S2278" i="1" s="1"/>
  <c r="AA2278" i="1"/>
  <c r="A2280" i="1"/>
  <c r="Q2279" i="1"/>
  <c r="O1138" i="1"/>
  <c r="P1138" i="1" s="1"/>
  <c r="N1139" i="1"/>
  <c r="L1143" i="1"/>
  <c r="T1143" i="1" s="1"/>
  <c r="J1146" i="1"/>
  <c r="K1146" i="1" s="1"/>
  <c r="E1146" i="1" s="1"/>
  <c r="I1147" i="1"/>
  <c r="W1145" i="1"/>
  <c r="Y1145" i="1" s="1"/>
  <c r="D1144" i="1"/>
  <c r="G1144" i="1" s="1"/>
  <c r="F1146" i="1" l="1"/>
  <c r="S1138" i="1"/>
  <c r="U2279" i="1"/>
  <c r="A2281" i="1"/>
  <c r="Q2280" i="1"/>
  <c r="R2279" i="1"/>
  <c r="S2279" i="1" s="1"/>
  <c r="AB2280" i="1"/>
  <c r="H2280" i="1"/>
  <c r="AA2279" i="1"/>
  <c r="AC2280" i="1"/>
  <c r="N1140" i="1"/>
  <c r="O1139" i="1"/>
  <c r="Z1138" i="1"/>
  <c r="L1144" i="1"/>
  <c r="T1144" i="1" s="1"/>
  <c r="I1148" i="1"/>
  <c r="J1147" i="1"/>
  <c r="K1147" i="1" s="1"/>
  <c r="E1147" i="1" s="1"/>
  <c r="D1145" i="1"/>
  <c r="L1145" i="1" s="1"/>
  <c r="T1145" i="1" s="1"/>
  <c r="W1146" i="1"/>
  <c r="Y1146" i="1" s="1"/>
  <c r="F1147" i="1" l="1"/>
  <c r="U1138" i="1"/>
  <c r="AA1138" i="1"/>
  <c r="C1139" i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U2280" i="1"/>
  <c r="AA2280" i="1"/>
  <c r="AC2281" i="1"/>
  <c r="H2281" i="1"/>
  <c r="R2280" i="1"/>
  <c r="S2280" i="1" s="1"/>
  <c r="AB2281" i="1"/>
  <c r="Q2281" i="1"/>
  <c r="A2282" i="1"/>
  <c r="G1145" i="1"/>
  <c r="B1138" i="1"/>
  <c r="N1141" i="1"/>
  <c r="O1140" i="1"/>
  <c r="W1147" i="1"/>
  <c r="Y1147" i="1" s="1"/>
  <c r="J1148" i="1"/>
  <c r="K1148" i="1" s="1"/>
  <c r="E1148" i="1" s="1"/>
  <c r="I1149" i="1"/>
  <c r="D1146" i="1"/>
  <c r="G1146" i="1" s="1"/>
  <c r="F1148" i="1" l="1"/>
  <c r="P1140" i="1"/>
  <c r="Z1140" i="1" s="1"/>
  <c r="B1140" i="1" s="1"/>
  <c r="P1139" i="1"/>
  <c r="Z1139" i="1" s="1"/>
  <c r="B1139" i="1" s="1"/>
  <c r="U2281" i="1"/>
  <c r="A2283" i="1"/>
  <c r="Q2282" i="1"/>
  <c r="R2281" i="1"/>
  <c r="S2281" i="1" s="1"/>
  <c r="AA2281" i="1"/>
  <c r="AC2282" i="1"/>
  <c r="H2282" i="1"/>
  <c r="AB2282" i="1"/>
  <c r="S1140" i="1"/>
  <c r="AA1140" i="1" s="1"/>
  <c r="L1146" i="1"/>
  <c r="T1146" i="1" s="1"/>
  <c r="N1142" i="1"/>
  <c r="O1141" i="1"/>
  <c r="P1141" i="1" s="1"/>
  <c r="W1148" i="1"/>
  <c r="Y1148" i="1" s="1"/>
  <c r="D1147" i="1"/>
  <c r="G1147" i="1" s="1"/>
  <c r="J1149" i="1"/>
  <c r="K1149" i="1" s="1"/>
  <c r="E1149" i="1" s="1"/>
  <c r="I1150" i="1"/>
  <c r="F1149" i="1" l="1"/>
  <c r="U2282" i="1"/>
  <c r="AA2282" i="1"/>
  <c r="H2283" i="1"/>
  <c r="R2282" i="1"/>
  <c r="S2282" i="1" s="1"/>
  <c r="AC2283" i="1"/>
  <c r="AB2283" i="1"/>
  <c r="Q2283" i="1"/>
  <c r="A2284" i="1"/>
  <c r="Z1141" i="1"/>
  <c r="B1141" i="1" s="1"/>
  <c r="N1143" i="1"/>
  <c r="O1142" i="1"/>
  <c r="P1142" i="1" s="1"/>
  <c r="Z1142" i="1" s="1"/>
  <c r="B1142" i="1" s="1"/>
  <c r="L1147" i="1"/>
  <c r="T1147" i="1" s="1"/>
  <c r="W1149" i="1"/>
  <c r="Y1149" i="1" s="1"/>
  <c r="D1148" i="1"/>
  <c r="L1148" i="1" s="1"/>
  <c r="T1148" i="1" s="1"/>
  <c r="J1150" i="1"/>
  <c r="K1150" i="1" s="1"/>
  <c r="E1150" i="1" s="1"/>
  <c r="I1151" i="1"/>
  <c r="F1150" i="1" l="1"/>
  <c r="U2283" i="1"/>
  <c r="Q2284" i="1"/>
  <c r="A2285" i="1"/>
  <c r="H2284" i="1"/>
  <c r="AA2283" i="1"/>
  <c r="AB2284" i="1"/>
  <c r="AC2284" i="1"/>
  <c r="R2283" i="1"/>
  <c r="S2283" i="1" s="1"/>
  <c r="N1144" i="1"/>
  <c r="O1143" i="1"/>
  <c r="P1143" i="1" s="1"/>
  <c r="Z1143" i="1" s="1"/>
  <c r="B1143" i="1" s="1"/>
  <c r="I1152" i="1"/>
  <c r="J1151" i="1"/>
  <c r="K1151" i="1" s="1"/>
  <c r="E1151" i="1" s="1"/>
  <c r="W1150" i="1"/>
  <c r="Y1150" i="1" s="1"/>
  <c r="G1148" i="1"/>
  <c r="D1149" i="1"/>
  <c r="L1149" i="1" s="1"/>
  <c r="T1149" i="1" s="1"/>
  <c r="F1151" i="1" l="1"/>
  <c r="U2284" i="1"/>
  <c r="Q2285" i="1"/>
  <c r="A2286" i="1"/>
  <c r="R2284" i="1"/>
  <c r="S2284" i="1" s="1"/>
  <c r="AB2285" i="1"/>
  <c r="H2285" i="1"/>
  <c r="AC2285" i="1"/>
  <c r="AA2284" i="1"/>
  <c r="G1149" i="1"/>
  <c r="N1145" i="1"/>
  <c r="O1144" i="1"/>
  <c r="P1144" i="1" s="1"/>
  <c r="Z1144" i="1" s="1"/>
  <c r="B1144" i="1" s="1"/>
  <c r="W1151" i="1"/>
  <c r="Y1151" i="1" s="1"/>
  <c r="D1150" i="1"/>
  <c r="L1150" i="1" s="1"/>
  <c r="T1150" i="1" s="1"/>
  <c r="I1153" i="1"/>
  <c r="J1152" i="1"/>
  <c r="K1152" i="1" s="1"/>
  <c r="E1152" i="1" s="1"/>
  <c r="F1152" i="1" l="1"/>
  <c r="U2285" i="1"/>
  <c r="A2287" i="1"/>
  <c r="Q2286" i="1"/>
  <c r="AC2286" i="1"/>
  <c r="R2285" i="1"/>
  <c r="S2285" i="1" s="1"/>
  <c r="AA2285" i="1"/>
  <c r="AB2286" i="1"/>
  <c r="H2286" i="1"/>
  <c r="N1146" i="1"/>
  <c r="O1145" i="1"/>
  <c r="P1145" i="1" s="1"/>
  <c r="Z1145" i="1" s="1"/>
  <c r="B1145" i="1" s="1"/>
  <c r="G1150" i="1"/>
  <c r="W1152" i="1"/>
  <c r="Y1152" i="1" s="1"/>
  <c r="D1151" i="1"/>
  <c r="L1151" i="1" s="1"/>
  <c r="T1151" i="1" s="1"/>
  <c r="I1154" i="1"/>
  <c r="J1153" i="1"/>
  <c r="K1153" i="1" s="1"/>
  <c r="E1153" i="1" s="1"/>
  <c r="F1153" i="1" l="1"/>
  <c r="U2286" i="1"/>
  <c r="H2287" i="1"/>
  <c r="R2286" i="1"/>
  <c r="S2286" i="1" s="1"/>
  <c r="AC2287" i="1"/>
  <c r="AA2286" i="1"/>
  <c r="AB2287" i="1"/>
  <c r="A2288" i="1"/>
  <c r="Q2287" i="1"/>
  <c r="N1147" i="1"/>
  <c r="O1146" i="1"/>
  <c r="P1146" i="1" s="1"/>
  <c r="Z1146" i="1" s="1"/>
  <c r="B1146" i="1" s="1"/>
  <c r="G1151" i="1"/>
  <c r="D1152" i="1"/>
  <c r="G1152" i="1" s="1"/>
  <c r="W1153" i="1"/>
  <c r="Y1153" i="1" s="1"/>
  <c r="I1155" i="1"/>
  <c r="J1154" i="1"/>
  <c r="K1154" i="1" s="1"/>
  <c r="E1154" i="1" s="1"/>
  <c r="F1154" i="1" l="1"/>
  <c r="U2287" i="1"/>
  <c r="AA2287" i="1"/>
  <c r="AC2288" i="1"/>
  <c r="AB2288" i="1"/>
  <c r="H2288" i="1"/>
  <c r="R2287" i="1"/>
  <c r="S2287" i="1" s="1"/>
  <c r="Q2288" i="1"/>
  <c r="A2289" i="1"/>
  <c r="L1152" i="1"/>
  <c r="T1152" i="1" s="1"/>
  <c r="N1148" i="1"/>
  <c r="O1147" i="1"/>
  <c r="P1147" i="1" s="1"/>
  <c r="Z1147" i="1" s="1"/>
  <c r="B1147" i="1" s="1"/>
  <c r="J1155" i="1"/>
  <c r="K1155" i="1" s="1"/>
  <c r="E1155" i="1" s="1"/>
  <c r="I1156" i="1"/>
  <c r="D1153" i="1"/>
  <c r="G1153" i="1" s="1"/>
  <c r="W1154" i="1"/>
  <c r="Y1154" i="1" s="1"/>
  <c r="F1155" i="1" l="1"/>
  <c r="U2288" i="1"/>
  <c r="Q2289" i="1"/>
  <c r="A2290" i="1"/>
  <c r="R2288" i="1"/>
  <c r="S2288" i="1" s="1"/>
  <c r="AA2288" i="1"/>
  <c r="AB2289" i="1"/>
  <c r="AC2289" i="1"/>
  <c r="H2289" i="1"/>
  <c r="N1149" i="1"/>
  <c r="O1148" i="1"/>
  <c r="P1148" i="1" s="1"/>
  <c r="Z1148" i="1" s="1"/>
  <c r="B1148" i="1" s="1"/>
  <c r="L1153" i="1"/>
  <c r="T1153" i="1" s="1"/>
  <c r="J1156" i="1"/>
  <c r="K1156" i="1" s="1"/>
  <c r="E1156" i="1" s="1"/>
  <c r="I1157" i="1"/>
  <c r="D1154" i="1"/>
  <c r="L1154" i="1" s="1"/>
  <c r="T1154" i="1" s="1"/>
  <c r="W1155" i="1"/>
  <c r="Y1155" i="1" s="1"/>
  <c r="F1156" i="1" l="1"/>
  <c r="U2289" i="1"/>
  <c r="Q2290" i="1"/>
  <c r="A2291" i="1"/>
  <c r="AA2289" i="1"/>
  <c r="AC2290" i="1"/>
  <c r="AB2290" i="1"/>
  <c r="R2289" i="1"/>
  <c r="S2289" i="1" s="1"/>
  <c r="H2290" i="1"/>
  <c r="N1150" i="1"/>
  <c r="O1149" i="1"/>
  <c r="P1149" i="1" s="1"/>
  <c r="Z1149" i="1" s="1"/>
  <c r="B1149" i="1" s="1"/>
  <c r="G1154" i="1"/>
  <c r="W1156" i="1"/>
  <c r="Y1156" i="1" s="1"/>
  <c r="I1158" i="1"/>
  <c r="J1157" i="1"/>
  <c r="K1157" i="1" s="1"/>
  <c r="E1157" i="1" s="1"/>
  <c r="D1155" i="1"/>
  <c r="L1155" i="1" s="1"/>
  <c r="T1155" i="1" s="1"/>
  <c r="F1157" i="1" l="1"/>
  <c r="U2290" i="1"/>
  <c r="A2292" i="1"/>
  <c r="Q2291" i="1"/>
  <c r="H2291" i="1"/>
  <c r="AA2290" i="1"/>
  <c r="R2290" i="1"/>
  <c r="S2290" i="1" s="1"/>
  <c r="AC2291" i="1"/>
  <c r="AB2291" i="1"/>
  <c r="N1151" i="1"/>
  <c r="O1150" i="1"/>
  <c r="P1150" i="1" s="1"/>
  <c r="Z1150" i="1" s="1"/>
  <c r="B1150" i="1" s="1"/>
  <c r="G1155" i="1"/>
  <c r="W1157" i="1"/>
  <c r="Y1157" i="1" s="1"/>
  <c r="D1156" i="1"/>
  <c r="L1156" i="1" s="1"/>
  <c r="T1156" i="1" s="1"/>
  <c r="J1158" i="1"/>
  <c r="K1158" i="1" s="1"/>
  <c r="E1158" i="1" s="1"/>
  <c r="I1159" i="1"/>
  <c r="F1158" i="1" l="1"/>
  <c r="U2291" i="1"/>
  <c r="R2291" i="1"/>
  <c r="S2291" i="1" s="1"/>
  <c r="AA2291" i="1"/>
  <c r="AB2292" i="1"/>
  <c r="H2292" i="1"/>
  <c r="AC2292" i="1"/>
  <c r="Q2292" i="1"/>
  <c r="A2293" i="1"/>
  <c r="G1156" i="1"/>
  <c r="N1152" i="1"/>
  <c r="O1151" i="1"/>
  <c r="P1151" i="1" s="1"/>
  <c r="Z1151" i="1" s="1"/>
  <c r="B1151" i="1" s="1"/>
  <c r="J1159" i="1"/>
  <c r="K1159" i="1" s="1"/>
  <c r="E1159" i="1" s="1"/>
  <c r="I1160" i="1"/>
  <c r="W1158" i="1"/>
  <c r="Y1158" i="1" s="1"/>
  <c r="D1157" i="1"/>
  <c r="L1157" i="1" s="1"/>
  <c r="T1157" i="1" s="1"/>
  <c r="F1159" i="1" l="1"/>
  <c r="U2292" i="1"/>
  <c r="AA2292" i="1"/>
  <c r="AB2293" i="1"/>
  <c r="AC2293" i="1"/>
  <c r="R2292" i="1"/>
  <c r="S2292" i="1" s="1"/>
  <c r="H2293" i="1"/>
  <c r="A2294" i="1"/>
  <c r="Q2293" i="1"/>
  <c r="N1153" i="1"/>
  <c r="O1152" i="1"/>
  <c r="P1152" i="1" s="1"/>
  <c r="Z1152" i="1" s="1"/>
  <c r="B1152" i="1" s="1"/>
  <c r="D1158" i="1"/>
  <c r="G1158" i="1" s="1"/>
  <c r="I1161" i="1"/>
  <c r="J1160" i="1"/>
  <c r="K1160" i="1" s="1"/>
  <c r="E1160" i="1" s="1"/>
  <c r="W1159" i="1"/>
  <c r="Y1159" i="1" s="1"/>
  <c r="G1157" i="1"/>
  <c r="F1160" i="1" l="1"/>
  <c r="U2293" i="1"/>
  <c r="AC2294" i="1"/>
  <c r="AB2294" i="1"/>
  <c r="H2294" i="1"/>
  <c r="R2293" i="1"/>
  <c r="S2293" i="1" s="1"/>
  <c r="AA2293" i="1"/>
  <c r="Q2294" i="1"/>
  <c r="A2295" i="1"/>
  <c r="L1158" i="1"/>
  <c r="T1158" i="1" s="1"/>
  <c r="N1154" i="1"/>
  <c r="O1153" i="1"/>
  <c r="P1153" i="1" s="1"/>
  <c r="Z1153" i="1" s="1"/>
  <c r="B1153" i="1" s="1"/>
  <c r="D1159" i="1"/>
  <c r="G1159" i="1" s="1"/>
  <c r="W1160" i="1"/>
  <c r="Y1160" i="1" s="1"/>
  <c r="I1162" i="1"/>
  <c r="J1161" i="1"/>
  <c r="K1161" i="1" s="1"/>
  <c r="E1161" i="1" s="1"/>
  <c r="F1161" i="1" l="1"/>
  <c r="A2296" i="1"/>
  <c r="Q2295" i="1"/>
  <c r="R2294" i="1"/>
  <c r="AB2295" i="1"/>
  <c r="H2295" i="1"/>
  <c r="AC2295" i="1"/>
  <c r="L1159" i="1"/>
  <c r="T1159" i="1" s="1"/>
  <c r="N1155" i="1"/>
  <c r="O1154" i="1"/>
  <c r="P1154" i="1" s="1"/>
  <c r="Z1154" i="1" s="1"/>
  <c r="B1154" i="1" s="1"/>
  <c r="J1162" i="1"/>
  <c r="K1162" i="1" s="1"/>
  <c r="E1162" i="1" s="1"/>
  <c r="I1163" i="1"/>
  <c r="D1160" i="1"/>
  <c r="L1160" i="1" s="1"/>
  <c r="T1160" i="1" s="1"/>
  <c r="W1161" i="1"/>
  <c r="Y1161" i="1" s="1"/>
  <c r="F1162" i="1" l="1"/>
  <c r="U2295" i="1"/>
  <c r="R2295" i="1"/>
  <c r="AC2296" i="1"/>
  <c r="AB2296" i="1"/>
  <c r="H2296" i="1"/>
  <c r="A2297" i="1"/>
  <c r="Q2296" i="1"/>
  <c r="N1156" i="1"/>
  <c r="O1155" i="1"/>
  <c r="P1155" i="1" s="1"/>
  <c r="Z1155" i="1" s="1"/>
  <c r="B1155" i="1" s="1"/>
  <c r="G1160" i="1"/>
  <c r="W1162" i="1"/>
  <c r="Y1162" i="1" s="1"/>
  <c r="I1164" i="1"/>
  <c r="J1163" i="1"/>
  <c r="K1163" i="1" s="1"/>
  <c r="E1163" i="1" s="1"/>
  <c r="D1161" i="1"/>
  <c r="G1161" i="1" s="1"/>
  <c r="F1163" i="1" l="1"/>
  <c r="U2296" i="1"/>
  <c r="Q2297" i="1"/>
  <c r="A2298" i="1"/>
  <c r="AB2297" i="1"/>
  <c r="H2297" i="1"/>
  <c r="R2296" i="1"/>
  <c r="S2296" i="1" s="1"/>
  <c r="AA2296" i="1"/>
  <c r="AC2297" i="1"/>
  <c r="N1157" i="1"/>
  <c r="O1156" i="1"/>
  <c r="P1156" i="1" s="1"/>
  <c r="Z1156" i="1" s="1"/>
  <c r="B1156" i="1" s="1"/>
  <c r="L1161" i="1"/>
  <c r="T1161" i="1" s="1"/>
  <c r="I1165" i="1"/>
  <c r="J1164" i="1"/>
  <c r="K1164" i="1" s="1"/>
  <c r="E1164" i="1" s="1"/>
  <c r="W1163" i="1"/>
  <c r="Y1163" i="1" s="1"/>
  <c r="D1162" i="1"/>
  <c r="G1162" i="1" s="1"/>
  <c r="F1164" i="1" l="1"/>
  <c r="U2297" i="1"/>
  <c r="Q2298" i="1"/>
  <c r="A2299" i="1"/>
  <c r="AC2298" i="1"/>
  <c r="H2298" i="1"/>
  <c r="R2297" i="1"/>
  <c r="S2297" i="1" s="1"/>
  <c r="AB2298" i="1"/>
  <c r="AA2297" i="1"/>
  <c r="N1158" i="1"/>
  <c r="O1157" i="1"/>
  <c r="P1157" i="1" s="1"/>
  <c r="Z1157" i="1" s="1"/>
  <c r="B1157" i="1" s="1"/>
  <c r="D1163" i="1"/>
  <c r="G1163" i="1" s="1"/>
  <c r="L1162" i="1"/>
  <c r="T1162" i="1" s="1"/>
  <c r="W1164" i="1"/>
  <c r="Y1164" i="1" s="1"/>
  <c r="I1166" i="1"/>
  <c r="J1165" i="1"/>
  <c r="K1165" i="1" s="1"/>
  <c r="E1165" i="1" s="1"/>
  <c r="F1165" i="1" l="1"/>
  <c r="U2298" i="1"/>
  <c r="A2300" i="1"/>
  <c r="Q2299" i="1"/>
  <c r="AB2299" i="1"/>
  <c r="H2299" i="1"/>
  <c r="R2298" i="1"/>
  <c r="S2298" i="1" s="1"/>
  <c r="AA2298" i="1"/>
  <c r="AC2299" i="1"/>
  <c r="L1163" i="1"/>
  <c r="T1163" i="1" s="1"/>
  <c r="N1159" i="1"/>
  <c r="O1158" i="1"/>
  <c r="P1158" i="1" s="1"/>
  <c r="Z1158" i="1" s="1"/>
  <c r="B1158" i="1" s="1"/>
  <c r="I1167" i="1"/>
  <c r="J1166" i="1"/>
  <c r="K1166" i="1" s="1"/>
  <c r="E1166" i="1" s="1"/>
  <c r="D1164" i="1"/>
  <c r="G1164" i="1" s="1"/>
  <c r="W1165" i="1"/>
  <c r="Y1165" i="1" s="1"/>
  <c r="F1166" i="1" l="1"/>
  <c r="U2299" i="1"/>
  <c r="AA2299" i="1"/>
  <c r="AB2300" i="1"/>
  <c r="AC2300" i="1"/>
  <c r="H2300" i="1"/>
  <c r="R2299" i="1"/>
  <c r="S2299" i="1" s="1"/>
  <c r="Q2300" i="1"/>
  <c r="A2301" i="1"/>
  <c r="N1160" i="1"/>
  <c r="O1159" i="1"/>
  <c r="P1159" i="1" s="1"/>
  <c r="Z1159" i="1" s="1"/>
  <c r="B1159" i="1" s="1"/>
  <c r="L1164" i="1"/>
  <c r="T1164" i="1" s="1"/>
  <c r="W1166" i="1"/>
  <c r="Y1166" i="1" s="1"/>
  <c r="D1165" i="1"/>
  <c r="L1165" i="1" s="1"/>
  <c r="T1165" i="1" s="1"/>
  <c r="I1168" i="1"/>
  <c r="I1169" i="1" s="1"/>
  <c r="J1167" i="1"/>
  <c r="K1167" i="1" s="1"/>
  <c r="E1167" i="1" s="1"/>
  <c r="F1167" i="1" l="1"/>
  <c r="U2300" i="1"/>
  <c r="Q2301" i="1"/>
  <c r="A2302" i="1"/>
  <c r="AC2301" i="1"/>
  <c r="AA2300" i="1"/>
  <c r="AB2301" i="1"/>
  <c r="H2301" i="1"/>
  <c r="R2300" i="1"/>
  <c r="S2300" i="1" s="1"/>
  <c r="I1170" i="1"/>
  <c r="G1165" i="1"/>
  <c r="N1161" i="1"/>
  <c r="O1160" i="1"/>
  <c r="P1160" i="1" s="1"/>
  <c r="Z1160" i="1" s="1"/>
  <c r="B1160" i="1" s="1"/>
  <c r="J1168" i="1"/>
  <c r="K1168" i="1" s="1"/>
  <c r="E1168" i="1" s="1"/>
  <c r="W1167" i="1"/>
  <c r="Y1167" i="1" s="1"/>
  <c r="D1166" i="1"/>
  <c r="G1166" i="1" s="1"/>
  <c r="F1168" i="1" l="1"/>
  <c r="U2301" i="1"/>
  <c r="A2303" i="1"/>
  <c r="Q2302" i="1"/>
  <c r="J1169" i="1"/>
  <c r="K1169" i="1" s="1"/>
  <c r="R2301" i="1"/>
  <c r="S2301" i="1" s="1"/>
  <c r="AC2302" i="1"/>
  <c r="AB2302" i="1"/>
  <c r="H2302" i="1"/>
  <c r="AA2301" i="1"/>
  <c r="I1171" i="1"/>
  <c r="L1166" i="1"/>
  <c r="T1166" i="1" s="1"/>
  <c r="N1162" i="1"/>
  <c r="O1161" i="1"/>
  <c r="P1161" i="1" s="1"/>
  <c r="Z1161" i="1" s="1"/>
  <c r="B1161" i="1" s="1"/>
  <c r="D1167" i="1"/>
  <c r="G1167" i="1" s="1"/>
  <c r="W1168" i="1"/>
  <c r="Y1168" i="1" s="1"/>
  <c r="F1169" i="1" l="1"/>
  <c r="W1169" i="1"/>
  <c r="Y1169" i="1" s="1"/>
  <c r="U2302" i="1"/>
  <c r="J1170" i="1"/>
  <c r="K1170" i="1" s="1"/>
  <c r="W1170" i="1" s="1"/>
  <c r="Y1170" i="1" s="1"/>
  <c r="E1169" i="1"/>
  <c r="H2303" i="1"/>
  <c r="R2302" i="1"/>
  <c r="S2302" i="1" s="1"/>
  <c r="AA2302" i="1"/>
  <c r="AC2303" i="1"/>
  <c r="AB2303" i="1"/>
  <c r="Q2303" i="1"/>
  <c r="A2304" i="1"/>
  <c r="I1172" i="1"/>
  <c r="J1171" i="1"/>
  <c r="K1171" i="1" s="1"/>
  <c r="L1167" i="1"/>
  <c r="T1167" i="1" s="1"/>
  <c r="N1163" i="1"/>
  <c r="O1162" i="1"/>
  <c r="P1162" i="1" s="1"/>
  <c r="Z1162" i="1" s="1"/>
  <c r="B1162" i="1" s="1"/>
  <c r="D1168" i="1"/>
  <c r="L1168" i="1" s="1"/>
  <c r="T1168" i="1" s="1"/>
  <c r="E1171" i="1" l="1"/>
  <c r="F1171" i="1"/>
  <c r="F1170" i="1"/>
  <c r="E1170" i="1"/>
  <c r="U2303" i="1"/>
  <c r="A2305" i="1"/>
  <c r="Q2304" i="1"/>
  <c r="AA2303" i="1"/>
  <c r="AC2304" i="1"/>
  <c r="AB2304" i="1"/>
  <c r="H2304" i="1"/>
  <c r="R2303" i="1"/>
  <c r="S2303" i="1" s="1"/>
  <c r="W1171" i="1"/>
  <c r="Y1171" i="1" s="1"/>
  <c r="I1173" i="1"/>
  <c r="J1172" i="1"/>
  <c r="K1172" i="1" s="1"/>
  <c r="D1169" i="1"/>
  <c r="N1164" i="1"/>
  <c r="O1163" i="1"/>
  <c r="P1163" i="1" s="1"/>
  <c r="Z1163" i="1" s="1"/>
  <c r="B1163" i="1" s="1"/>
  <c r="G1168" i="1"/>
  <c r="E1172" i="1" l="1"/>
  <c r="F1172" i="1"/>
  <c r="U2304" i="1"/>
  <c r="AC2305" i="1"/>
  <c r="H2305" i="1"/>
  <c r="R2304" i="1"/>
  <c r="S2304" i="1" s="1"/>
  <c r="AA2304" i="1"/>
  <c r="AB2305" i="1"/>
  <c r="Q2305" i="1"/>
  <c r="A2306" i="1"/>
  <c r="W1172" i="1"/>
  <c r="Y1172" i="1" s="1"/>
  <c r="I1174" i="1"/>
  <c r="J1173" i="1"/>
  <c r="K1173" i="1" s="1"/>
  <c r="L1169" i="1"/>
  <c r="T1169" i="1" s="1"/>
  <c r="G1169" i="1"/>
  <c r="D1170" i="1"/>
  <c r="N1165" i="1"/>
  <c r="O1164" i="1"/>
  <c r="P1164" i="1" s="1"/>
  <c r="Z1164" i="1" s="1"/>
  <c r="B1164" i="1" s="1"/>
  <c r="E1173" i="1" l="1"/>
  <c r="F1173" i="1"/>
  <c r="U2305" i="1"/>
  <c r="A2307" i="1"/>
  <c r="Q2306" i="1"/>
  <c r="AC2306" i="1"/>
  <c r="R2305" i="1"/>
  <c r="S2305" i="1" s="1"/>
  <c r="AA2305" i="1"/>
  <c r="AB2306" i="1"/>
  <c r="H2306" i="1"/>
  <c r="W1173" i="1"/>
  <c r="Y1173" i="1" s="1"/>
  <c r="I1175" i="1"/>
  <c r="J1174" i="1"/>
  <c r="K1174" i="1" s="1"/>
  <c r="L1170" i="1"/>
  <c r="T1170" i="1" s="1"/>
  <c r="D1171" i="1"/>
  <c r="G1170" i="1"/>
  <c r="N1166" i="1"/>
  <c r="O1165" i="1"/>
  <c r="P1165" i="1" s="1"/>
  <c r="Z1165" i="1" s="1"/>
  <c r="B1165" i="1" s="1"/>
  <c r="E1174" i="1" l="1"/>
  <c r="F1174" i="1"/>
  <c r="U2306" i="1"/>
  <c r="H2307" i="1"/>
  <c r="AA2306" i="1"/>
  <c r="R2306" i="1"/>
  <c r="S2306" i="1" s="1"/>
  <c r="AC2307" i="1"/>
  <c r="AB2307" i="1"/>
  <c r="Q2307" i="1"/>
  <c r="A2308" i="1"/>
  <c r="W1174" i="1"/>
  <c r="Y1174" i="1" s="1"/>
  <c r="J1175" i="1"/>
  <c r="K1175" i="1" s="1"/>
  <c r="E1175" i="1" s="1"/>
  <c r="I1176" i="1"/>
  <c r="G1171" i="1"/>
  <c r="L1171" i="1"/>
  <c r="T1171" i="1" s="1"/>
  <c r="D1172" i="1"/>
  <c r="N1167" i="1"/>
  <c r="O1166" i="1"/>
  <c r="P1166" i="1" s="1"/>
  <c r="Z1166" i="1" s="1"/>
  <c r="B1166" i="1" s="1"/>
  <c r="F1175" i="1" l="1"/>
  <c r="U2307" i="1"/>
  <c r="R2307" i="1"/>
  <c r="S2307" i="1" s="1"/>
  <c r="AA2307" i="1"/>
  <c r="AC2308" i="1"/>
  <c r="H2308" i="1"/>
  <c r="AB2308" i="1"/>
  <c r="A2309" i="1"/>
  <c r="Q2308" i="1"/>
  <c r="I1177" i="1"/>
  <c r="J1176" i="1"/>
  <c r="K1176" i="1" s="1"/>
  <c r="E1176" i="1" s="1"/>
  <c r="W1175" i="1"/>
  <c r="Y1175" i="1" s="1"/>
  <c r="G1172" i="1"/>
  <c r="L1172" i="1"/>
  <c r="T1172" i="1" s="1"/>
  <c r="D1173" i="1"/>
  <c r="N1168" i="1"/>
  <c r="N1169" i="1" s="1"/>
  <c r="O1167" i="1"/>
  <c r="P1167" i="1" s="1"/>
  <c r="Z1167" i="1" s="1"/>
  <c r="B1167" i="1" s="1"/>
  <c r="F1176" i="1" l="1"/>
  <c r="U2308" i="1"/>
  <c r="AB2309" i="1"/>
  <c r="AA2308" i="1"/>
  <c r="R2308" i="1"/>
  <c r="S2308" i="1" s="1"/>
  <c r="AC2309" i="1"/>
  <c r="H2309" i="1"/>
  <c r="A2310" i="1"/>
  <c r="Q2309" i="1"/>
  <c r="W1176" i="1"/>
  <c r="Y1176" i="1" s="1"/>
  <c r="I1178" i="1"/>
  <c r="J1177" i="1"/>
  <c r="K1177" i="1" s="1"/>
  <c r="E1177" i="1" s="1"/>
  <c r="N1170" i="1"/>
  <c r="O1169" i="1"/>
  <c r="P1169" i="1" s="1"/>
  <c r="Z1169" i="1" s="1"/>
  <c r="B1169" i="1" s="1"/>
  <c r="L1173" i="1"/>
  <c r="T1173" i="1" s="1"/>
  <c r="D1174" i="1"/>
  <c r="G1173" i="1"/>
  <c r="O1168" i="1"/>
  <c r="P1168" i="1" s="1"/>
  <c r="F1177" i="1" l="1"/>
  <c r="U2309" i="1"/>
  <c r="H2310" i="1"/>
  <c r="AB2310" i="1"/>
  <c r="AA2309" i="1"/>
  <c r="AC2310" i="1"/>
  <c r="R2309" i="1"/>
  <c r="S2309" i="1" s="1"/>
  <c r="Q2310" i="1"/>
  <c r="A2311" i="1"/>
  <c r="W1177" i="1"/>
  <c r="Y1177" i="1" s="1"/>
  <c r="J1178" i="1"/>
  <c r="K1178" i="1" s="1"/>
  <c r="E1178" i="1" s="1"/>
  <c r="I1179" i="1"/>
  <c r="G1174" i="1"/>
  <c r="L1174" i="1"/>
  <c r="T1174" i="1" s="1"/>
  <c r="D1175" i="1"/>
  <c r="N1171" i="1"/>
  <c r="O1170" i="1"/>
  <c r="P1170" i="1" s="1"/>
  <c r="Z1168" i="1"/>
  <c r="B1168" i="1" s="1"/>
  <c r="S1168" i="1"/>
  <c r="F1178" i="1" l="1"/>
  <c r="U2310" i="1"/>
  <c r="A2312" i="1"/>
  <c r="Q2311" i="1"/>
  <c r="AB2311" i="1"/>
  <c r="H2311" i="1"/>
  <c r="R2310" i="1"/>
  <c r="S2310" i="1" s="1"/>
  <c r="AA2310" i="1"/>
  <c r="AC2311" i="1"/>
  <c r="Z1170" i="1"/>
  <c r="B1170" i="1" s="1"/>
  <c r="S1170" i="1"/>
  <c r="J1179" i="1"/>
  <c r="K1179" i="1" s="1"/>
  <c r="E1179" i="1" s="1"/>
  <c r="I1180" i="1"/>
  <c r="W1178" i="1"/>
  <c r="Y1178" i="1" s="1"/>
  <c r="N1172" i="1"/>
  <c r="O1171" i="1"/>
  <c r="L1175" i="1"/>
  <c r="T1175" i="1" s="1"/>
  <c r="D1176" i="1"/>
  <c r="G1175" i="1"/>
  <c r="AA1168" i="1"/>
  <c r="F1179" i="1" l="1"/>
  <c r="C1171" i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U2311" i="1"/>
  <c r="AA1170" i="1"/>
  <c r="U1170" i="1"/>
  <c r="AA2311" i="1"/>
  <c r="AC2312" i="1"/>
  <c r="AB2312" i="1"/>
  <c r="H2312" i="1"/>
  <c r="R2311" i="1"/>
  <c r="S2311" i="1" s="1"/>
  <c r="Q2312" i="1"/>
  <c r="A2313" i="1"/>
  <c r="J1180" i="1"/>
  <c r="K1180" i="1" s="1"/>
  <c r="E1180" i="1" s="1"/>
  <c r="I1181" i="1"/>
  <c r="W1179" i="1"/>
  <c r="Y1179" i="1" s="1"/>
  <c r="G1176" i="1"/>
  <c r="D1177" i="1"/>
  <c r="L1176" i="1"/>
  <c r="T1176" i="1" s="1"/>
  <c r="N1173" i="1"/>
  <c r="O1172" i="1"/>
  <c r="F1180" i="1" l="1"/>
  <c r="U2312" i="1"/>
  <c r="P1172" i="1"/>
  <c r="Z1172" i="1" s="1"/>
  <c r="B1172" i="1" s="1"/>
  <c r="P1171" i="1"/>
  <c r="Z1171" i="1" s="1"/>
  <c r="B1171" i="1" s="1"/>
  <c r="Q2313" i="1"/>
  <c r="A2314" i="1"/>
  <c r="AA2312" i="1"/>
  <c r="AC2313" i="1"/>
  <c r="H2313" i="1"/>
  <c r="R2312" i="1"/>
  <c r="S2312" i="1" s="1"/>
  <c r="AB2313" i="1"/>
  <c r="J1181" i="1"/>
  <c r="K1181" i="1" s="1"/>
  <c r="I1182" i="1"/>
  <c r="W1180" i="1"/>
  <c r="Y1180" i="1" s="1"/>
  <c r="N1174" i="1"/>
  <c r="O1173" i="1"/>
  <c r="P1173" i="1" s="1"/>
  <c r="Z1173" i="1" s="1"/>
  <c r="B1173" i="1" s="1"/>
  <c r="L1177" i="1"/>
  <c r="T1177" i="1" s="1"/>
  <c r="G1177" i="1"/>
  <c r="D1178" i="1"/>
  <c r="E1181" i="1" l="1"/>
  <c r="F1181" i="1"/>
  <c r="U2313" i="1"/>
  <c r="Q2314" i="1"/>
  <c r="A2315" i="1"/>
  <c r="AC2314" i="1"/>
  <c r="AB2314" i="1"/>
  <c r="H2314" i="1"/>
  <c r="R2313" i="1"/>
  <c r="S2313" i="1" s="1"/>
  <c r="AA2313" i="1"/>
  <c r="J1182" i="1"/>
  <c r="K1182" i="1" s="1"/>
  <c r="E1182" i="1" s="1"/>
  <c r="I1183" i="1"/>
  <c r="W1181" i="1"/>
  <c r="Y1181" i="1" s="1"/>
  <c r="L1178" i="1"/>
  <c r="T1178" i="1" s="1"/>
  <c r="D1179" i="1"/>
  <c r="G1178" i="1"/>
  <c r="N1175" i="1"/>
  <c r="O1174" i="1"/>
  <c r="P1174" i="1" s="1"/>
  <c r="F1182" i="1" l="1"/>
  <c r="U2314" i="1"/>
  <c r="A2316" i="1"/>
  <c r="Q2315" i="1"/>
  <c r="AB2315" i="1"/>
  <c r="R2314" i="1"/>
  <c r="S2314" i="1" s="1"/>
  <c r="H2315" i="1"/>
  <c r="AA2314" i="1"/>
  <c r="AC2315" i="1"/>
  <c r="I1184" i="1"/>
  <c r="J1183" i="1"/>
  <c r="K1183" i="1" s="1"/>
  <c r="E1183" i="1" s="1"/>
  <c r="W1182" i="1"/>
  <c r="Y1182" i="1" s="1"/>
  <c r="Z1174" i="1"/>
  <c r="B1174" i="1" s="1"/>
  <c r="N1176" i="1"/>
  <c r="O1175" i="1"/>
  <c r="P1175" i="1" s="1"/>
  <c r="Z1175" i="1" s="1"/>
  <c r="B1175" i="1" s="1"/>
  <c r="G1179" i="1"/>
  <c r="L1179" i="1"/>
  <c r="T1179" i="1" s="1"/>
  <c r="D1180" i="1"/>
  <c r="F1183" i="1" l="1"/>
  <c r="U2315" i="1"/>
  <c r="R2315" i="1"/>
  <c r="S2315" i="1" s="1"/>
  <c r="H2316" i="1"/>
  <c r="AB2316" i="1"/>
  <c r="AA2315" i="1"/>
  <c r="AC2316" i="1"/>
  <c r="A2317" i="1"/>
  <c r="Q2316" i="1"/>
  <c r="W1183" i="1"/>
  <c r="Y1183" i="1" s="1"/>
  <c r="J1184" i="1"/>
  <c r="K1184" i="1" s="1"/>
  <c r="E1184" i="1" s="1"/>
  <c r="I1185" i="1"/>
  <c r="G1180" i="1"/>
  <c r="L1180" i="1"/>
  <c r="T1180" i="1" s="1"/>
  <c r="D1181" i="1"/>
  <c r="N1177" i="1"/>
  <c r="O1176" i="1"/>
  <c r="P1176" i="1" s="1"/>
  <c r="F1184" i="1" l="1"/>
  <c r="U2316" i="1"/>
  <c r="AA2316" i="1"/>
  <c r="AC2317" i="1"/>
  <c r="R2316" i="1"/>
  <c r="S2316" i="1" s="1"/>
  <c r="AB2317" i="1"/>
  <c r="H2317" i="1"/>
  <c r="A2318" i="1"/>
  <c r="Q2317" i="1"/>
  <c r="J1185" i="1"/>
  <c r="K1185" i="1" s="1"/>
  <c r="E1185" i="1" s="1"/>
  <c r="I1186" i="1"/>
  <c r="W1184" i="1"/>
  <c r="Y1184" i="1" s="1"/>
  <c r="N1178" i="1"/>
  <c r="O1177" i="1"/>
  <c r="P1177" i="1" s="1"/>
  <c r="Z1177" i="1" s="1"/>
  <c r="B1177" i="1" s="1"/>
  <c r="Z1176" i="1"/>
  <c r="B1176" i="1" s="1"/>
  <c r="L1181" i="1"/>
  <c r="T1181" i="1" s="1"/>
  <c r="G1181" i="1"/>
  <c r="D1182" i="1"/>
  <c r="F1185" i="1" l="1"/>
  <c r="U2317" i="1"/>
  <c r="H2318" i="1"/>
  <c r="AB2318" i="1"/>
  <c r="R2317" i="1"/>
  <c r="S2317" i="1" s="1"/>
  <c r="AA2317" i="1"/>
  <c r="AC2318" i="1"/>
  <c r="Q2318" i="1"/>
  <c r="A2319" i="1"/>
  <c r="J1186" i="1"/>
  <c r="K1186" i="1" s="1"/>
  <c r="E1186" i="1" s="1"/>
  <c r="I1187" i="1"/>
  <c r="W1185" i="1"/>
  <c r="Y1185" i="1" s="1"/>
  <c r="G1182" i="1"/>
  <c r="L1182" i="1"/>
  <c r="T1182" i="1" s="1"/>
  <c r="D1183" i="1"/>
  <c r="N1179" i="1"/>
  <c r="O1178" i="1"/>
  <c r="P1178" i="1" s="1"/>
  <c r="Z1178" i="1" s="1"/>
  <c r="B1178" i="1" s="1"/>
  <c r="F1186" i="1" l="1"/>
  <c r="U2318" i="1"/>
  <c r="H2319" i="1"/>
  <c r="AC2319" i="1"/>
  <c r="AB2319" i="1"/>
  <c r="R2318" i="1"/>
  <c r="S2318" i="1" s="1"/>
  <c r="AA2318" i="1"/>
  <c r="Q2319" i="1"/>
  <c r="A2320" i="1"/>
  <c r="W1186" i="1"/>
  <c r="Y1186" i="1" s="1"/>
  <c r="J1187" i="1"/>
  <c r="K1187" i="1" s="1"/>
  <c r="E1187" i="1" s="1"/>
  <c r="I1188" i="1"/>
  <c r="N1180" i="1"/>
  <c r="O1179" i="1"/>
  <c r="P1179" i="1" s="1"/>
  <c r="G1183" i="1"/>
  <c r="D1184" i="1"/>
  <c r="L1183" i="1"/>
  <c r="T1183" i="1" s="1"/>
  <c r="F1187" i="1" l="1"/>
  <c r="U2319" i="1"/>
  <c r="Q2320" i="1"/>
  <c r="A2321" i="1"/>
  <c r="AA2319" i="1"/>
  <c r="AC2320" i="1"/>
  <c r="AB2320" i="1"/>
  <c r="H2320" i="1"/>
  <c r="R2319" i="1"/>
  <c r="S2319" i="1" s="1"/>
  <c r="J1188" i="1"/>
  <c r="K1188" i="1" s="1"/>
  <c r="E1188" i="1" s="1"/>
  <c r="I1189" i="1"/>
  <c r="W1187" i="1"/>
  <c r="Y1187" i="1" s="1"/>
  <c r="Z1179" i="1"/>
  <c r="B1179" i="1" s="1"/>
  <c r="L1184" i="1"/>
  <c r="T1184" i="1" s="1"/>
  <c r="G1184" i="1"/>
  <c r="D1185" i="1"/>
  <c r="N1181" i="1"/>
  <c r="O1180" i="1"/>
  <c r="P1180" i="1" s="1"/>
  <c r="F1188" i="1" l="1"/>
  <c r="U2320" i="1"/>
  <c r="A2322" i="1"/>
  <c r="Q2321" i="1"/>
  <c r="AC2321" i="1"/>
  <c r="AB2321" i="1"/>
  <c r="H2321" i="1"/>
  <c r="R2320" i="1"/>
  <c r="S2320" i="1" s="1"/>
  <c r="AA2320" i="1"/>
  <c r="I1190" i="1"/>
  <c r="J1189" i="1"/>
  <c r="K1189" i="1" s="1"/>
  <c r="E1189" i="1" s="1"/>
  <c r="W1188" i="1"/>
  <c r="Y1188" i="1" s="1"/>
  <c r="Z1180" i="1"/>
  <c r="B1180" i="1" s="1"/>
  <c r="N1182" i="1"/>
  <c r="O1181" i="1"/>
  <c r="P1181" i="1" s="1"/>
  <c r="Z1181" i="1" s="1"/>
  <c r="B1181" i="1" s="1"/>
  <c r="L1185" i="1"/>
  <c r="T1185" i="1" s="1"/>
  <c r="G1185" i="1"/>
  <c r="D1186" i="1"/>
  <c r="F1189" i="1" l="1"/>
  <c r="U2321" i="1"/>
  <c r="AC2322" i="1"/>
  <c r="AB2322" i="1"/>
  <c r="H2322" i="1"/>
  <c r="R2321" i="1"/>
  <c r="S2321" i="1" s="1"/>
  <c r="AA2321" i="1"/>
  <c r="A2323" i="1"/>
  <c r="Q2322" i="1"/>
  <c r="W1189" i="1"/>
  <c r="Y1189" i="1" s="1"/>
  <c r="J1190" i="1"/>
  <c r="K1190" i="1" s="1"/>
  <c r="E1190" i="1" s="1"/>
  <c r="I1191" i="1"/>
  <c r="G1186" i="1"/>
  <c r="D1187" i="1"/>
  <c r="L1186" i="1"/>
  <c r="T1186" i="1" s="1"/>
  <c r="N1183" i="1"/>
  <c r="O1182" i="1"/>
  <c r="P1182" i="1" s="1"/>
  <c r="Z1182" i="1" s="1"/>
  <c r="B1182" i="1" s="1"/>
  <c r="F1190" i="1" l="1"/>
  <c r="U2322" i="1"/>
  <c r="H2323" i="1"/>
  <c r="R2322" i="1"/>
  <c r="S2322" i="1" s="1"/>
  <c r="AA2322" i="1"/>
  <c r="AC2323" i="1"/>
  <c r="AB2323" i="1"/>
  <c r="A2324" i="1"/>
  <c r="Q2323" i="1"/>
  <c r="J1191" i="1"/>
  <c r="K1191" i="1" s="1"/>
  <c r="E1191" i="1" s="1"/>
  <c r="I1192" i="1"/>
  <c r="W1190" i="1"/>
  <c r="Y1190" i="1" s="1"/>
  <c r="N1184" i="1"/>
  <c r="O1183" i="1"/>
  <c r="P1183" i="1" s="1"/>
  <c r="L1187" i="1"/>
  <c r="T1187" i="1" s="1"/>
  <c r="G1187" i="1"/>
  <c r="D1188" i="1"/>
  <c r="F1191" i="1" l="1"/>
  <c r="U2323" i="1"/>
  <c r="A2325" i="1"/>
  <c r="Q2324" i="1"/>
  <c r="H2324" i="1"/>
  <c r="AA2323" i="1"/>
  <c r="AB2324" i="1"/>
  <c r="AC2324" i="1"/>
  <c r="R2323" i="1"/>
  <c r="S2323" i="1" s="1"/>
  <c r="J1192" i="1"/>
  <c r="K1192" i="1" s="1"/>
  <c r="E1192" i="1" s="1"/>
  <c r="I1193" i="1"/>
  <c r="W1191" i="1"/>
  <c r="Y1191" i="1" s="1"/>
  <c r="Z1183" i="1"/>
  <c r="B1183" i="1" s="1"/>
  <c r="L1188" i="1"/>
  <c r="T1188" i="1" s="1"/>
  <c r="G1188" i="1"/>
  <c r="D1189" i="1"/>
  <c r="N1185" i="1"/>
  <c r="O1184" i="1"/>
  <c r="P1184" i="1" s="1"/>
  <c r="F1192" i="1" l="1"/>
  <c r="U2324" i="1"/>
  <c r="AC2325" i="1"/>
  <c r="AB2325" i="1"/>
  <c r="H2325" i="1"/>
  <c r="R2324" i="1"/>
  <c r="Q2325" i="1"/>
  <c r="A2326" i="1"/>
  <c r="I1194" i="1"/>
  <c r="J1193" i="1"/>
  <c r="K1193" i="1" s="1"/>
  <c r="E1193" i="1" s="1"/>
  <c r="W1192" i="1"/>
  <c r="Y1192" i="1" s="1"/>
  <c r="Z1184" i="1"/>
  <c r="B1184" i="1" s="1"/>
  <c r="L1189" i="1"/>
  <c r="T1189" i="1" s="1"/>
  <c r="G1189" i="1"/>
  <c r="D1190" i="1"/>
  <c r="N1186" i="1"/>
  <c r="O1185" i="1"/>
  <c r="P1185" i="1" s="1"/>
  <c r="Z1185" i="1" s="1"/>
  <c r="B1185" i="1" s="1"/>
  <c r="F1193" i="1" l="1"/>
  <c r="Q2326" i="1"/>
  <c r="A2327" i="1"/>
  <c r="AC2326" i="1"/>
  <c r="AB2326" i="1"/>
  <c r="H2326" i="1"/>
  <c r="R2325" i="1"/>
  <c r="J1194" i="1"/>
  <c r="K1194" i="1" s="1"/>
  <c r="E1194" i="1" s="1"/>
  <c r="I1195" i="1"/>
  <c r="W1193" i="1"/>
  <c r="Y1193" i="1" s="1"/>
  <c r="N1187" i="1"/>
  <c r="O1186" i="1"/>
  <c r="P1186" i="1" s="1"/>
  <c r="Z1186" i="1" s="1"/>
  <c r="B1186" i="1" s="1"/>
  <c r="G1190" i="1"/>
  <c r="L1190" i="1"/>
  <c r="T1190" i="1" s="1"/>
  <c r="D1191" i="1"/>
  <c r="F1194" i="1" l="1"/>
  <c r="U2326" i="1"/>
  <c r="A2328" i="1"/>
  <c r="Q2327" i="1"/>
  <c r="AC2327" i="1"/>
  <c r="H2327" i="1"/>
  <c r="R2326" i="1"/>
  <c r="S2326" i="1" s="1"/>
  <c r="AA2326" i="1"/>
  <c r="AB2327" i="1"/>
  <c r="J1195" i="1"/>
  <c r="K1195" i="1" s="1"/>
  <c r="E1195" i="1" s="1"/>
  <c r="I1196" i="1"/>
  <c r="W1194" i="1"/>
  <c r="Y1194" i="1" s="1"/>
  <c r="G1191" i="1"/>
  <c r="L1191" i="1"/>
  <c r="T1191" i="1" s="1"/>
  <c r="D1192" i="1"/>
  <c r="N1188" i="1"/>
  <c r="O1187" i="1"/>
  <c r="P1187" i="1" s="1"/>
  <c r="Z1187" i="1" s="1"/>
  <c r="B1187" i="1" s="1"/>
  <c r="F1195" i="1" l="1"/>
  <c r="U2327" i="1"/>
  <c r="AA2327" i="1"/>
  <c r="AC2328" i="1"/>
  <c r="AB2328" i="1"/>
  <c r="H2328" i="1"/>
  <c r="R2327" i="1"/>
  <c r="S2327" i="1" s="1"/>
  <c r="Q2328" i="1"/>
  <c r="A2329" i="1"/>
  <c r="W1195" i="1"/>
  <c r="Y1195" i="1" s="1"/>
  <c r="J1196" i="1"/>
  <c r="K1196" i="1" s="1"/>
  <c r="E1196" i="1" s="1"/>
  <c r="I1197" i="1"/>
  <c r="N1189" i="1"/>
  <c r="O1188" i="1"/>
  <c r="P1188" i="1" s="1"/>
  <c r="Z1188" i="1" s="1"/>
  <c r="B1188" i="1" s="1"/>
  <c r="G1192" i="1"/>
  <c r="L1192" i="1"/>
  <c r="T1192" i="1" s="1"/>
  <c r="D1193" i="1"/>
  <c r="F1196" i="1" l="1"/>
  <c r="U2328" i="1"/>
  <c r="A2330" i="1"/>
  <c r="Q2329" i="1"/>
  <c r="AA2328" i="1"/>
  <c r="AC2329" i="1"/>
  <c r="AB2329" i="1"/>
  <c r="H2329" i="1"/>
  <c r="R2328" i="1"/>
  <c r="S2328" i="1" s="1"/>
  <c r="I1198" i="1"/>
  <c r="J1197" i="1"/>
  <c r="K1197" i="1" s="1"/>
  <c r="E1197" i="1" s="1"/>
  <c r="W1196" i="1"/>
  <c r="Y1196" i="1" s="1"/>
  <c r="L1193" i="1"/>
  <c r="T1193" i="1" s="1"/>
  <c r="G1193" i="1"/>
  <c r="D1194" i="1"/>
  <c r="N1190" i="1"/>
  <c r="O1189" i="1"/>
  <c r="P1189" i="1" s="1"/>
  <c r="Z1189" i="1" s="1"/>
  <c r="B1189" i="1" s="1"/>
  <c r="F1197" i="1" l="1"/>
  <c r="U2329" i="1"/>
  <c r="AC2330" i="1"/>
  <c r="AB2330" i="1"/>
  <c r="H2330" i="1"/>
  <c r="R2329" i="1"/>
  <c r="S2329" i="1" s="1"/>
  <c r="AA2329" i="1"/>
  <c r="A2331" i="1"/>
  <c r="Q2330" i="1"/>
  <c r="W1197" i="1"/>
  <c r="Y1197" i="1" s="1"/>
  <c r="J1198" i="1"/>
  <c r="K1198" i="1" s="1"/>
  <c r="E1198" i="1" s="1"/>
  <c r="I1199" i="1"/>
  <c r="N1191" i="1"/>
  <c r="O1190" i="1"/>
  <c r="P1190" i="1" s="1"/>
  <c r="Z1190" i="1" s="1"/>
  <c r="B1190" i="1" s="1"/>
  <c r="L1194" i="1"/>
  <c r="T1194" i="1" s="1"/>
  <c r="G1194" i="1"/>
  <c r="D1195" i="1"/>
  <c r="F1198" i="1" l="1"/>
  <c r="U2330" i="1"/>
  <c r="AB2331" i="1"/>
  <c r="H2331" i="1"/>
  <c r="R2330" i="1"/>
  <c r="S2330" i="1" s="1"/>
  <c r="AA2330" i="1"/>
  <c r="AC2331" i="1"/>
  <c r="A2332" i="1"/>
  <c r="Q2331" i="1"/>
  <c r="W1198" i="1"/>
  <c r="Y1198" i="1" s="1"/>
  <c r="J1199" i="1"/>
  <c r="K1199" i="1" s="1"/>
  <c r="E1199" i="1" s="1"/>
  <c r="I1200" i="1"/>
  <c r="G1195" i="1"/>
  <c r="L1195" i="1"/>
  <c r="T1195" i="1" s="1"/>
  <c r="D1196" i="1"/>
  <c r="N1192" i="1"/>
  <c r="O1191" i="1"/>
  <c r="P1191" i="1" s="1"/>
  <c r="F1199" i="1" l="1"/>
  <c r="U2331" i="1"/>
  <c r="R2331" i="1"/>
  <c r="S2331" i="1" s="1"/>
  <c r="AA2331" i="1"/>
  <c r="AC2332" i="1"/>
  <c r="AB2332" i="1"/>
  <c r="H2332" i="1"/>
  <c r="Q2332" i="1"/>
  <c r="A2333" i="1"/>
  <c r="J1200" i="1"/>
  <c r="K1200" i="1" s="1"/>
  <c r="I1201" i="1"/>
  <c r="W1199" i="1"/>
  <c r="Y1199" i="1" s="1"/>
  <c r="Z1191" i="1"/>
  <c r="B1191" i="1" s="1"/>
  <c r="N1193" i="1"/>
  <c r="O1192" i="1"/>
  <c r="P1192" i="1" s="1"/>
  <c r="G1196" i="1"/>
  <c r="D1197" i="1"/>
  <c r="L1196" i="1"/>
  <c r="T1196" i="1" s="1"/>
  <c r="E1200" i="1" l="1"/>
  <c r="F1200" i="1"/>
  <c r="U2332" i="1"/>
  <c r="Q2333" i="1"/>
  <c r="A2334" i="1"/>
  <c r="AA2332" i="1"/>
  <c r="AC2333" i="1"/>
  <c r="AB2333" i="1"/>
  <c r="H2333" i="1"/>
  <c r="R2332" i="1"/>
  <c r="S2332" i="1" s="1"/>
  <c r="I1202" i="1"/>
  <c r="J1201" i="1"/>
  <c r="K1201" i="1" s="1"/>
  <c r="E1201" i="1" s="1"/>
  <c r="Z1192" i="1"/>
  <c r="B1192" i="1" s="1"/>
  <c r="L1197" i="1"/>
  <c r="T1197" i="1" s="1"/>
  <c r="G1197" i="1"/>
  <c r="D1198" i="1"/>
  <c r="N1194" i="1"/>
  <c r="O1193" i="1"/>
  <c r="P1193" i="1" s="1"/>
  <c r="Z1193" i="1" s="1"/>
  <c r="B1193" i="1" s="1"/>
  <c r="F1201" i="1" l="1"/>
  <c r="U2333" i="1"/>
  <c r="A2335" i="1"/>
  <c r="Q2334" i="1"/>
  <c r="AC2334" i="1"/>
  <c r="AB2334" i="1"/>
  <c r="H2334" i="1"/>
  <c r="R2333" i="1"/>
  <c r="S2333" i="1" s="1"/>
  <c r="AA2333" i="1"/>
  <c r="W1201" i="1"/>
  <c r="Y1201" i="1" s="1"/>
  <c r="J1202" i="1"/>
  <c r="K1202" i="1" s="1"/>
  <c r="E1202" i="1" s="1"/>
  <c r="I1203" i="1"/>
  <c r="L1198" i="1"/>
  <c r="T1198" i="1" s="1"/>
  <c r="G1198" i="1"/>
  <c r="D1199" i="1"/>
  <c r="N1195" i="1"/>
  <c r="O1194" i="1"/>
  <c r="P1194" i="1" s="1"/>
  <c r="Z1194" i="1" s="1"/>
  <c r="B1194" i="1" s="1"/>
  <c r="F1202" i="1" l="1"/>
  <c r="U2334" i="1"/>
  <c r="H2335" i="1"/>
  <c r="R2334" i="1"/>
  <c r="S2334" i="1" s="1"/>
  <c r="AA2334" i="1"/>
  <c r="AC2335" i="1"/>
  <c r="AB2335" i="1"/>
  <c r="A2336" i="1"/>
  <c r="Q2335" i="1"/>
  <c r="J1203" i="1"/>
  <c r="K1203" i="1" s="1"/>
  <c r="E1203" i="1" s="1"/>
  <c r="I1204" i="1"/>
  <c r="W1202" i="1"/>
  <c r="Y1202" i="1" s="1"/>
  <c r="N1196" i="1"/>
  <c r="O1195" i="1"/>
  <c r="P1195" i="1" s="1"/>
  <c r="G1199" i="1"/>
  <c r="L1199" i="1"/>
  <c r="T1199" i="1" s="1"/>
  <c r="D1200" i="1"/>
  <c r="F1203" i="1" l="1"/>
  <c r="U2335" i="1"/>
  <c r="AA2335" i="1"/>
  <c r="AC2336" i="1"/>
  <c r="AB2336" i="1"/>
  <c r="H2336" i="1"/>
  <c r="R2335" i="1"/>
  <c r="S2335" i="1" s="1"/>
  <c r="A2337" i="1"/>
  <c r="Q2336" i="1"/>
  <c r="J1204" i="1"/>
  <c r="K1204" i="1" s="1"/>
  <c r="E1204" i="1" s="1"/>
  <c r="I1205" i="1"/>
  <c r="W1203" i="1"/>
  <c r="Y1203" i="1" s="1"/>
  <c r="G1200" i="1"/>
  <c r="D1201" i="1"/>
  <c r="L1200" i="1"/>
  <c r="T1200" i="1" s="1"/>
  <c r="Z1195" i="1"/>
  <c r="B1195" i="1" s="1"/>
  <c r="N1197" i="1"/>
  <c r="O1196" i="1"/>
  <c r="P1196" i="1" s="1"/>
  <c r="F1204" i="1" l="1"/>
  <c r="U2336" i="1"/>
  <c r="AC2337" i="1"/>
  <c r="R2336" i="1"/>
  <c r="S2336" i="1" s="1"/>
  <c r="AB2337" i="1"/>
  <c r="H2337" i="1"/>
  <c r="AA2336" i="1"/>
  <c r="Q2337" i="1"/>
  <c r="A2338" i="1"/>
  <c r="I1206" i="1"/>
  <c r="J1205" i="1"/>
  <c r="K1205" i="1" s="1"/>
  <c r="E1205" i="1" s="1"/>
  <c r="W1204" i="1"/>
  <c r="Y1204" i="1" s="1"/>
  <c r="N1198" i="1"/>
  <c r="O1197" i="1"/>
  <c r="P1197" i="1" s="1"/>
  <c r="Z1197" i="1" s="1"/>
  <c r="B1197" i="1" s="1"/>
  <c r="L1201" i="1"/>
  <c r="T1201" i="1" s="1"/>
  <c r="G1201" i="1"/>
  <c r="D1202" i="1"/>
  <c r="Z1196" i="1"/>
  <c r="B1196" i="1" s="1"/>
  <c r="F1205" i="1" l="1"/>
  <c r="U2337" i="1"/>
  <c r="Q2338" i="1"/>
  <c r="A2339" i="1"/>
  <c r="H2338" i="1"/>
  <c r="R2337" i="1"/>
  <c r="S2337" i="1" s="1"/>
  <c r="AA2337" i="1"/>
  <c r="AC2338" i="1"/>
  <c r="AB2338" i="1"/>
  <c r="W1205" i="1"/>
  <c r="Y1205" i="1" s="1"/>
  <c r="J1206" i="1"/>
  <c r="K1206" i="1" s="1"/>
  <c r="E1206" i="1" s="1"/>
  <c r="I1207" i="1"/>
  <c r="G1202" i="1"/>
  <c r="D1203" i="1"/>
  <c r="L1202" i="1"/>
  <c r="T1202" i="1" s="1"/>
  <c r="N1199" i="1"/>
  <c r="O1198" i="1"/>
  <c r="P1198" i="1" s="1"/>
  <c r="Z1198" i="1" s="1"/>
  <c r="B1198" i="1" s="1"/>
  <c r="F1206" i="1" l="1"/>
  <c r="U2338" i="1"/>
  <c r="A2340" i="1"/>
  <c r="Q2339" i="1"/>
  <c r="AC2339" i="1"/>
  <c r="AB2339" i="1"/>
  <c r="R2338" i="1"/>
  <c r="S2338" i="1" s="1"/>
  <c r="H2339" i="1"/>
  <c r="AA2338" i="1"/>
  <c r="J1207" i="1"/>
  <c r="K1207" i="1" s="1"/>
  <c r="E1207" i="1" s="1"/>
  <c r="I1208" i="1"/>
  <c r="W1206" i="1"/>
  <c r="Y1206" i="1" s="1"/>
  <c r="N1200" i="1"/>
  <c r="O1199" i="1"/>
  <c r="P1199" i="1" s="1"/>
  <c r="G1203" i="1"/>
  <c r="D1204" i="1"/>
  <c r="L1203" i="1"/>
  <c r="T1203" i="1" s="1"/>
  <c r="F1207" i="1" l="1"/>
  <c r="U2339" i="1"/>
  <c r="AA2339" i="1"/>
  <c r="AB2340" i="1"/>
  <c r="H2340" i="1"/>
  <c r="AC2340" i="1"/>
  <c r="R2339" i="1"/>
  <c r="S2339" i="1" s="1"/>
  <c r="Q2340" i="1"/>
  <c r="A2341" i="1"/>
  <c r="W1207" i="1"/>
  <c r="Y1207" i="1" s="1"/>
  <c r="J1208" i="1"/>
  <c r="K1208" i="1" s="1"/>
  <c r="E1208" i="1" s="1"/>
  <c r="I1209" i="1"/>
  <c r="G1204" i="1"/>
  <c r="D1205" i="1"/>
  <c r="L1204" i="1"/>
  <c r="T1204" i="1" s="1"/>
  <c r="Z1199" i="1"/>
  <c r="B1199" i="1" s="1"/>
  <c r="S1199" i="1"/>
  <c r="N1201" i="1"/>
  <c r="O1200" i="1"/>
  <c r="F1208" i="1" l="1"/>
  <c r="U1199" i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U2340" i="1"/>
  <c r="AA1199" i="1"/>
  <c r="A2342" i="1"/>
  <c r="Q2341" i="1"/>
  <c r="AA2340" i="1"/>
  <c r="AB2341" i="1"/>
  <c r="H2341" i="1"/>
  <c r="AC2341" i="1"/>
  <c r="R2340" i="1"/>
  <c r="S2340" i="1" s="1"/>
  <c r="I1210" i="1"/>
  <c r="J1209" i="1"/>
  <c r="K1209" i="1" s="1"/>
  <c r="E1209" i="1" s="1"/>
  <c r="W1208" i="1"/>
  <c r="Y1208" i="1" s="1"/>
  <c r="N1202" i="1"/>
  <c r="O1201" i="1"/>
  <c r="L1205" i="1"/>
  <c r="T1205" i="1" s="1"/>
  <c r="G1205" i="1"/>
  <c r="D1206" i="1"/>
  <c r="F1209" i="1" l="1"/>
  <c r="P1201" i="1"/>
  <c r="Z1201" i="1" s="1"/>
  <c r="B1201" i="1" s="1"/>
  <c r="P1200" i="1"/>
  <c r="Z1200" i="1" s="1"/>
  <c r="B1200" i="1" s="1"/>
  <c r="U2341" i="1"/>
  <c r="R2341" i="1"/>
  <c r="S2341" i="1" s="1"/>
  <c r="AA2341" i="1"/>
  <c r="AB2342" i="1"/>
  <c r="H2342" i="1"/>
  <c r="AC2342" i="1"/>
  <c r="Q2342" i="1"/>
  <c r="A2343" i="1"/>
  <c r="W1209" i="1"/>
  <c r="Y1209" i="1" s="1"/>
  <c r="J1210" i="1"/>
  <c r="K1210" i="1" s="1"/>
  <c r="E1210" i="1" s="1"/>
  <c r="I1211" i="1"/>
  <c r="G1206" i="1"/>
  <c r="L1206" i="1"/>
  <c r="T1206" i="1" s="1"/>
  <c r="D1207" i="1"/>
  <c r="N1203" i="1"/>
  <c r="O1202" i="1"/>
  <c r="P1202" i="1" s="1"/>
  <c r="Z1202" i="1" s="1"/>
  <c r="B1202" i="1" s="1"/>
  <c r="F1210" i="1" l="1"/>
  <c r="U2342" i="1"/>
  <c r="A2344" i="1"/>
  <c r="Q2343" i="1"/>
  <c r="AB2343" i="1"/>
  <c r="R2342" i="1"/>
  <c r="S2342" i="1" s="1"/>
  <c r="H2343" i="1"/>
  <c r="AA2342" i="1"/>
  <c r="AC2343" i="1"/>
  <c r="I1212" i="1"/>
  <c r="J1211" i="1"/>
  <c r="K1211" i="1" s="1"/>
  <c r="E1211" i="1" s="1"/>
  <c r="W1210" i="1"/>
  <c r="Y1210" i="1" s="1"/>
  <c r="N1204" i="1"/>
  <c r="O1203" i="1"/>
  <c r="P1203" i="1" s="1"/>
  <c r="Z1203" i="1" s="1"/>
  <c r="B1203" i="1" s="1"/>
  <c r="G1207" i="1"/>
  <c r="L1207" i="1"/>
  <c r="T1207" i="1" s="1"/>
  <c r="D1208" i="1"/>
  <c r="F1211" i="1" l="1"/>
  <c r="U2343" i="1"/>
  <c r="AA2343" i="1"/>
  <c r="AC2344" i="1"/>
  <c r="AB2344" i="1"/>
  <c r="H2344" i="1"/>
  <c r="R2343" i="1"/>
  <c r="S2343" i="1" s="1"/>
  <c r="Q2344" i="1"/>
  <c r="A2345" i="1"/>
  <c r="W1211" i="1"/>
  <c r="Y1211" i="1" s="1"/>
  <c r="J1212" i="1"/>
  <c r="K1212" i="1" s="1"/>
  <c r="E1212" i="1" s="1"/>
  <c r="I1213" i="1"/>
  <c r="G1208" i="1"/>
  <c r="L1208" i="1"/>
  <c r="T1208" i="1" s="1"/>
  <c r="D1209" i="1"/>
  <c r="N1205" i="1"/>
  <c r="O1204" i="1"/>
  <c r="P1204" i="1" s="1"/>
  <c r="F1212" i="1" l="1"/>
  <c r="U2344" i="1"/>
  <c r="Q2345" i="1"/>
  <c r="A2346" i="1"/>
  <c r="AC2345" i="1"/>
  <c r="AB2345" i="1"/>
  <c r="H2345" i="1"/>
  <c r="R2344" i="1"/>
  <c r="S2344" i="1" s="1"/>
  <c r="AA2344" i="1"/>
  <c r="J1213" i="1"/>
  <c r="K1213" i="1" s="1"/>
  <c r="E1213" i="1" s="1"/>
  <c r="I1214" i="1"/>
  <c r="W1212" i="1"/>
  <c r="Y1212" i="1" s="1"/>
  <c r="N1206" i="1"/>
  <c r="O1205" i="1"/>
  <c r="P1205" i="1" s="1"/>
  <c r="Z1205" i="1" s="1"/>
  <c r="B1205" i="1" s="1"/>
  <c r="L1209" i="1"/>
  <c r="T1209" i="1" s="1"/>
  <c r="G1209" i="1"/>
  <c r="D1210" i="1"/>
  <c r="Z1204" i="1"/>
  <c r="B1204" i="1" s="1"/>
  <c r="F1213" i="1" l="1"/>
  <c r="U2345" i="1"/>
  <c r="Q2346" i="1"/>
  <c r="A2347" i="1"/>
  <c r="AC2346" i="1"/>
  <c r="AB2346" i="1"/>
  <c r="H2346" i="1"/>
  <c r="R2345" i="1"/>
  <c r="S2345" i="1" s="1"/>
  <c r="AA2345" i="1"/>
  <c r="J1214" i="1"/>
  <c r="K1214" i="1" s="1"/>
  <c r="E1214" i="1" s="1"/>
  <c r="I1215" i="1"/>
  <c r="W1213" i="1"/>
  <c r="Y1213" i="1" s="1"/>
  <c r="G1210" i="1"/>
  <c r="D1211" i="1"/>
  <c r="L1210" i="1"/>
  <c r="T1210" i="1" s="1"/>
  <c r="N1207" i="1"/>
  <c r="O1206" i="1"/>
  <c r="P1206" i="1" s="1"/>
  <c r="Z1206" i="1" s="1"/>
  <c r="B1206" i="1" s="1"/>
  <c r="F1214" i="1" l="1"/>
  <c r="U2346" i="1"/>
  <c r="A2348" i="1"/>
  <c r="Q2347" i="1"/>
  <c r="AC2347" i="1"/>
  <c r="AB2347" i="1"/>
  <c r="AA2346" i="1"/>
  <c r="H2347" i="1"/>
  <c r="R2346" i="1"/>
  <c r="S2346" i="1" s="1"/>
  <c r="J1215" i="1"/>
  <c r="K1215" i="1" s="1"/>
  <c r="E1215" i="1" s="1"/>
  <c r="I1216" i="1"/>
  <c r="W1214" i="1"/>
  <c r="Y1214" i="1" s="1"/>
  <c r="N1208" i="1"/>
  <c r="O1207" i="1"/>
  <c r="P1207" i="1" s="1"/>
  <c r="G1211" i="1"/>
  <c r="D1212" i="1"/>
  <c r="L1211" i="1"/>
  <c r="T1211" i="1" s="1"/>
  <c r="F1215" i="1" l="1"/>
  <c r="U2347" i="1"/>
  <c r="AB2348" i="1"/>
  <c r="AC2348" i="1"/>
  <c r="H2348" i="1"/>
  <c r="R2347" i="1"/>
  <c r="S2347" i="1" s="1"/>
  <c r="AA2347" i="1"/>
  <c r="A2349" i="1"/>
  <c r="Q2348" i="1"/>
  <c r="I1217" i="1"/>
  <c r="J1216" i="1"/>
  <c r="K1216" i="1" s="1"/>
  <c r="E1216" i="1" s="1"/>
  <c r="W1215" i="1"/>
  <c r="Y1215" i="1" s="1"/>
  <c r="Z1207" i="1"/>
  <c r="B1207" i="1" s="1"/>
  <c r="L1212" i="1"/>
  <c r="T1212" i="1" s="1"/>
  <c r="D1213" i="1"/>
  <c r="G1212" i="1"/>
  <c r="N1209" i="1"/>
  <c r="O1208" i="1"/>
  <c r="P1208" i="1" s="1"/>
  <c r="F1216" i="1" l="1"/>
  <c r="U2348" i="1"/>
  <c r="R2348" i="1"/>
  <c r="S2348" i="1" s="1"/>
  <c r="AA2348" i="1"/>
  <c r="H2349" i="1"/>
  <c r="AC2349" i="1"/>
  <c r="AB2349" i="1"/>
  <c r="A2350" i="1"/>
  <c r="Q2349" i="1"/>
  <c r="I1218" i="1"/>
  <c r="J1217" i="1"/>
  <c r="K1217" i="1" s="1"/>
  <c r="E1217" i="1" s="1"/>
  <c r="W1216" i="1"/>
  <c r="Y1216" i="1" s="1"/>
  <c r="Z1208" i="1"/>
  <c r="B1208" i="1" s="1"/>
  <c r="N1210" i="1"/>
  <c r="O1209" i="1"/>
  <c r="P1209" i="1" s="1"/>
  <c r="Z1209" i="1" s="1"/>
  <c r="B1209" i="1" s="1"/>
  <c r="L1213" i="1"/>
  <c r="T1213" i="1" s="1"/>
  <c r="G1213" i="1"/>
  <c r="D1214" i="1"/>
  <c r="F1217" i="1" l="1"/>
  <c r="U2349" i="1"/>
  <c r="AC2350" i="1"/>
  <c r="AB2350" i="1"/>
  <c r="H2350" i="1"/>
  <c r="AA2349" i="1"/>
  <c r="R2349" i="1"/>
  <c r="S2349" i="1" s="1"/>
  <c r="A2351" i="1"/>
  <c r="Q2350" i="1"/>
  <c r="W1217" i="1"/>
  <c r="Y1217" i="1" s="1"/>
  <c r="I1219" i="1"/>
  <c r="J1218" i="1"/>
  <c r="K1218" i="1" s="1"/>
  <c r="E1218" i="1" s="1"/>
  <c r="G1214" i="1"/>
  <c r="L1214" i="1"/>
  <c r="T1214" i="1" s="1"/>
  <c r="D1215" i="1"/>
  <c r="N1211" i="1"/>
  <c r="O1210" i="1"/>
  <c r="P1210" i="1" s="1"/>
  <c r="Z1210" i="1" s="1"/>
  <c r="B1210" i="1" s="1"/>
  <c r="F1218" i="1" l="1"/>
  <c r="U2350" i="1"/>
  <c r="AB2351" i="1"/>
  <c r="H2351" i="1"/>
  <c r="R2350" i="1"/>
  <c r="S2350" i="1" s="1"/>
  <c r="AA2350" i="1"/>
  <c r="AC2351" i="1"/>
  <c r="Q2351" i="1"/>
  <c r="A2352" i="1"/>
  <c r="W1218" i="1"/>
  <c r="Y1218" i="1" s="1"/>
  <c r="I1220" i="1"/>
  <c r="J1219" i="1"/>
  <c r="K1219" i="1" s="1"/>
  <c r="E1219" i="1" s="1"/>
  <c r="N1212" i="1"/>
  <c r="O1211" i="1"/>
  <c r="P1211" i="1" s="1"/>
  <c r="G1215" i="1"/>
  <c r="L1215" i="1"/>
  <c r="T1215" i="1" s="1"/>
  <c r="D1216" i="1"/>
  <c r="F1219" i="1" l="1"/>
  <c r="U2351" i="1"/>
  <c r="AC2352" i="1"/>
  <c r="AB2352" i="1"/>
  <c r="R2351" i="1"/>
  <c r="S2351" i="1" s="1"/>
  <c r="H2352" i="1"/>
  <c r="AA2351" i="1"/>
  <c r="A2353" i="1"/>
  <c r="Q2352" i="1"/>
  <c r="I1221" i="1"/>
  <c r="J1220" i="1"/>
  <c r="K1220" i="1" s="1"/>
  <c r="E1220" i="1" s="1"/>
  <c r="W1219" i="1"/>
  <c r="Y1219" i="1" s="1"/>
  <c r="L1216" i="1"/>
  <c r="T1216" i="1" s="1"/>
  <c r="D1217" i="1"/>
  <c r="G1216" i="1"/>
  <c r="N1213" i="1"/>
  <c r="O1212" i="1"/>
  <c r="P1212" i="1" s="1"/>
  <c r="Z1211" i="1"/>
  <c r="B1211" i="1" s="1"/>
  <c r="F1220" i="1" l="1"/>
  <c r="U2352" i="1"/>
  <c r="AA2352" i="1"/>
  <c r="AC2353" i="1"/>
  <c r="AB2353" i="1"/>
  <c r="H2353" i="1"/>
  <c r="R2352" i="1"/>
  <c r="S2352" i="1" s="1"/>
  <c r="A2354" i="1"/>
  <c r="Q2353" i="1"/>
  <c r="J1221" i="1"/>
  <c r="K1221" i="1" s="1"/>
  <c r="I1222" i="1"/>
  <c r="W1220" i="1"/>
  <c r="Y1220" i="1" s="1"/>
  <c r="L1217" i="1"/>
  <c r="T1217" i="1" s="1"/>
  <c r="G1217" i="1"/>
  <c r="D1218" i="1"/>
  <c r="Z1212" i="1"/>
  <c r="B1212" i="1" s="1"/>
  <c r="N1214" i="1"/>
  <c r="O1213" i="1"/>
  <c r="P1213" i="1" s="1"/>
  <c r="Z1213" i="1" s="1"/>
  <c r="B1213" i="1" s="1"/>
  <c r="E1221" i="1" l="1"/>
  <c r="F1221" i="1"/>
  <c r="U2353" i="1"/>
  <c r="AA2353" i="1"/>
  <c r="R2353" i="1"/>
  <c r="S2353" i="1" s="1"/>
  <c r="AC2354" i="1"/>
  <c r="H2354" i="1"/>
  <c r="AB2354" i="1"/>
  <c r="Q2354" i="1"/>
  <c r="A2355" i="1"/>
  <c r="J1222" i="1"/>
  <c r="K1222" i="1" s="1"/>
  <c r="E1222" i="1" s="1"/>
  <c r="I1223" i="1"/>
  <c r="W1221" i="1"/>
  <c r="Y1221" i="1" s="1"/>
  <c r="N1215" i="1"/>
  <c r="O1214" i="1"/>
  <c r="P1214" i="1" s="1"/>
  <c r="Z1214" i="1" s="1"/>
  <c r="B1214" i="1" s="1"/>
  <c r="G1218" i="1"/>
  <c r="L1218" i="1"/>
  <c r="T1218" i="1" s="1"/>
  <c r="D1219" i="1"/>
  <c r="F1222" i="1" l="1"/>
  <c r="U2354" i="1"/>
  <c r="AC2355" i="1"/>
  <c r="AB2355" i="1"/>
  <c r="H2355" i="1"/>
  <c r="R2354" i="1"/>
  <c r="S2354" i="1" s="1"/>
  <c r="AA2354" i="1"/>
  <c r="A2356" i="1"/>
  <c r="Q2355" i="1"/>
  <c r="I1224" i="1"/>
  <c r="J1223" i="1"/>
  <c r="K1223" i="1" s="1"/>
  <c r="E1223" i="1" s="1"/>
  <c r="W1222" i="1"/>
  <c r="Y1222" i="1" s="1"/>
  <c r="G1219" i="1"/>
  <c r="L1219" i="1"/>
  <c r="T1219" i="1" s="1"/>
  <c r="D1220" i="1"/>
  <c r="N1216" i="1"/>
  <c r="O1215" i="1"/>
  <c r="P1215" i="1" s="1"/>
  <c r="F1223" i="1" l="1"/>
  <c r="W2356" i="1"/>
  <c r="Y2356" i="1" s="1"/>
  <c r="R2355" i="1"/>
  <c r="H2356" i="1"/>
  <c r="AB2356" i="1"/>
  <c r="AC2356" i="1"/>
  <c r="A2357" i="1"/>
  <c r="Q2356" i="1"/>
  <c r="W1223" i="1"/>
  <c r="Y1223" i="1" s="1"/>
  <c r="J1224" i="1"/>
  <c r="K1224" i="1" s="1"/>
  <c r="E1224" i="1" s="1"/>
  <c r="I1225" i="1"/>
  <c r="Z1215" i="1"/>
  <c r="B1215" i="1" s="1"/>
  <c r="N1217" i="1"/>
  <c r="O1216" i="1"/>
  <c r="P1216" i="1" s="1"/>
  <c r="G1220" i="1"/>
  <c r="L1220" i="1"/>
  <c r="T1220" i="1" s="1"/>
  <c r="D1221" i="1"/>
  <c r="F1224" i="1" l="1"/>
  <c r="U2356" i="1"/>
  <c r="AB2357" i="1"/>
  <c r="R2356" i="1"/>
  <c r="S2356" i="1" s="1"/>
  <c r="AC2357" i="1"/>
  <c r="H2357" i="1"/>
  <c r="AA2356" i="1"/>
  <c r="Q2357" i="1"/>
  <c r="A2358" i="1"/>
  <c r="J1225" i="1"/>
  <c r="K1225" i="1" s="1"/>
  <c r="E1225" i="1" s="1"/>
  <c r="I1226" i="1"/>
  <c r="W1224" i="1"/>
  <c r="Y1224" i="1" s="1"/>
  <c r="L1221" i="1"/>
  <c r="T1221" i="1" s="1"/>
  <c r="G1221" i="1"/>
  <c r="D1222" i="1"/>
  <c r="Z1216" i="1"/>
  <c r="B1216" i="1" s="1"/>
  <c r="N1218" i="1"/>
  <c r="O1217" i="1"/>
  <c r="P1217" i="1" s="1"/>
  <c r="Z1217" i="1" s="1"/>
  <c r="B1217" i="1" s="1"/>
  <c r="F1225" i="1" l="1"/>
  <c r="U2357" i="1"/>
  <c r="A2359" i="1"/>
  <c r="Q2358" i="1"/>
  <c r="AC2358" i="1"/>
  <c r="H2358" i="1"/>
  <c r="R2357" i="1"/>
  <c r="S2357" i="1" s="1"/>
  <c r="AB2358" i="1"/>
  <c r="AA2357" i="1"/>
  <c r="I1227" i="1"/>
  <c r="J1226" i="1"/>
  <c r="K1226" i="1" s="1"/>
  <c r="E1226" i="1" s="1"/>
  <c r="W1225" i="1"/>
  <c r="Y1225" i="1" s="1"/>
  <c r="G1222" i="1"/>
  <c r="L1222" i="1"/>
  <c r="T1222" i="1" s="1"/>
  <c r="D1223" i="1"/>
  <c r="N1219" i="1"/>
  <c r="O1218" i="1"/>
  <c r="P1218" i="1" s="1"/>
  <c r="Z1218" i="1" s="1"/>
  <c r="B1218" i="1" s="1"/>
  <c r="F1226" i="1" l="1"/>
  <c r="U2358" i="1"/>
  <c r="AC2359" i="1"/>
  <c r="R2358" i="1"/>
  <c r="S2358" i="1" s="1"/>
  <c r="AA2358" i="1"/>
  <c r="AB2359" i="1"/>
  <c r="H2359" i="1"/>
  <c r="A2360" i="1"/>
  <c r="Q2359" i="1"/>
  <c r="J1227" i="1"/>
  <c r="K1227" i="1" s="1"/>
  <c r="E1227" i="1" s="1"/>
  <c r="I1228" i="1"/>
  <c r="W1226" i="1"/>
  <c r="Y1226" i="1" s="1"/>
  <c r="N1220" i="1"/>
  <c r="O1219" i="1"/>
  <c r="P1219" i="1" s="1"/>
  <c r="Z1219" i="1" s="1"/>
  <c r="B1219" i="1" s="1"/>
  <c r="L1223" i="1"/>
  <c r="T1223" i="1" s="1"/>
  <c r="G1223" i="1"/>
  <c r="D1224" i="1"/>
  <c r="F1227" i="1" l="1"/>
  <c r="U2359" i="1"/>
  <c r="AC2360" i="1"/>
  <c r="AA2359" i="1"/>
  <c r="AB2360" i="1"/>
  <c r="H2360" i="1"/>
  <c r="R2359" i="1"/>
  <c r="S2359" i="1" s="1"/>
  <c r="A2361" i="1"/>
  <c r="Q2360" i="1"/>
  <c r="J1228" i="1"/>
  <c r="K1228" i="1" s="1"/>
  <c r="E1228" i="1" s="1"/>
  <c r="I1229" i="1"/>
  <c r="W1227" i="1"/>
  <c r="Y1227" i="1" s="1"/>
  <c r="G1224" i="1"/>
  <c r="L1224" i="1"/>
  <c r="T1224" i="1" s="1"/>
  <c r="D1225" i="1"/>
  <c r="N1221" i="1"/>
  <c r="O1220" i="1"/>
  <c r="P1220" i="1" s="1"/>
  <c r="F1228" i="1" l="1"/>
  <c r="U2360" i="1"/>
  <c r="R2360" i="1"/>
  <c r="S2360" i="1" s="1"/>
  <c r="AB2361" i="1"/>
  <c r="AC2361" i="1"/>
  <c r="H2361" i="1"/>
  <c r="AA2360" i="1"/>
  <c r="Q2361" i="1"/>
  <c r="A2362" i="1"/>
  <c r="W1228" i="1"/>
  <c r="Y1228" i="1" s="1"/>
  <c r="J1229" i="1"/>
  <c r="K1229" i="1" s="1"/>
  <c r="E1229" i="1" s="1"/>
  <c r="I1230" i="1"/>
  <c r="Z1220" i="1"/>
  <c r="B1220" i="1" s="1"/>
  <c r="N1222" i="1"/>
  <c r="O1221" i="1"/>
  <c r="P1221" i="1" s="1"/>
  <c r="Z1221" i="1" s="1"/>
  <c r="B1221" i="1" s="1"/>
  <c r="L1225" i="1"/>
  <c r="T1225" i="1" s="1"/>
  <c r="G1225" i="1"/>
  <c r="D1226" i="1"/>
  <c r="F1229" i="1" l="1"/>
  <c r="U2361" i="1"/>
  <c r="Q2362" i="1"/>
  <c r="A2363" i="1"/>
  <c r="AB2362" i="1"/>
  <c r="AC2362" i="1"/>
  <c r="AA2361" i="1"/>
  <c r="H2362" i="1"/>
  <c r="R2361" i="1"/>
  <c r="S2361" i="1" s="1"/>
  <c r="I1231" i="1"/>
  <c r="J1230" i="1"/>
  <c r="K1230" i="1" s="1"/>
  <c r="W1229" i="1"/>
  <c r="Y1229" i="1" s="1"/>
  <c r="G1226" i="1"/>
  <c r="D1227" i="1"/>
  <c r="L1226" i="1"/>
  <c r="T1226" i="1" s="1"/>
  <c r="N1223" i="1"/>
  <c r="O1222" i="1"/>
  <c r="P1222" i="1" s="1"/>
  <c r="Z1222" i="1" s="1"/>
  <c r="B1222" i="1" s="1"/>
  <c r="E1230" i="1" l="1"/>
  <c r="F1230" i="1"/>
  <c r="U2362" i="1"/>
  <c r="Q2363" i="1"/>
  <c r="A2364" i="1"/>
  <c r="AA2362" i="1"/>
  <c r="AC2363" i="1"/>
  <c r="AB2363" i="1"/>
  <c r="H2363" i="1"/>
  <c r="R2362" i="1"/>
  <c r="S2362" i="1" s="1"/>
  <c r="W1230" i="1"/>
  <c r="Y1230" i="1" s="1"/>
  <c r="J1231" i="1"/>
  <c r="K1231" i="1" s="1"/>
  <c r="I1232" i="1"/>
  <c r="N1224" i="1"/>
  <c r="O1223" i="1"/>
  <c r="P1223" i="1" s="1"/>
  <c r="G1227" i="1"/>
  <c r="D1228" i="1"/>
  <c r="L1227" i="1"/>
  <c r="T1227" i="1" s="1"/>
  <c r="E1231" i="1" l="1"/>
  <c r="F1231" i="1"/>
  <c r="U2363" i="1"/>
  <c r="Q2364" i="1"/>
  <c r="A2365" i="1"/>
  <c r="AC2364" i="1"/>
  <c r="H2364" i="1"/>
  <c r="AB2364" i="1"/>
  <c r="R2363" i="1"/>
  <c r="S2363" i="1" s="1"/>
  <c r="AA2363" i="1"/>
  <c r="J1232" i="1"/>
  <c r="K1232" i="1" s="1"/>
  <c r="I1233" i="1"/>
  <c r="W1231" i="1"/>
  <c r="Y1231" i="1" s="1"/>
  <c r="G1228" i="1"/>
  <c r="L1228" i="1"/>
  <c r="T1228" i="1" s="1"/>
  <c r="D1229" i="1"/>
  <c r="Z1223" i="1"/>
  <c r="B1223" i="1" s="1"/>
  <c r="N1225" i="1"/>
  <c r="O1224" i="1"/>
  <c r="P1224" i="1" s="1"/>
  <c r="Z1224" i="1" s="1"/>
  <c r="B1224" i="1" s="1"/>
  <c r="F1232" i="1" l="1"/>
  <c r="U2364" i="1"/>
  <c r="W1232" i="1"/>
  <c r="Y1232" i="1" s="1"/>
  <c r="E1232" i="1"/>
  <c r="Q2365" i="1"/>
  <c r="A2366" i="1"/>
  <c r="H2365" i="1"/>
  <c r="AC2365" i="1"/>
  <c r="R2364" i="1"/>
  <c r="S2364" i="1" s="1"/>
  <c r="AB2365" i="1"/>
  <c r="AA2364" i="1"/>
  <c r="I1234" i="1"/>
  <c r="J1233" i="1"/>
  <c r="K1233" i="1" s="1"/>
  <c r="N1226" i="1"/>
  <c r="O1225" i="1"/>
  <c r="P1225" i="1" s="1"/>
  <c r="Z1225" i="1" s="1"/>
  <c r="B1225" i="1" s="1"/>
  <c r="G1229" i="1"/>
  <c r="L1229" i="1"/>
  <c r="T1229" i="1" s="1"/>
  <c r="D1230" i="1"/>
  <c r="F1233" i="1" l="1"/>
  <c r="U2365" i="1"/>
  <c r="E1233" i="1"/>
  <c r="A2367" i="1"/>
  <c r="Q2366" i="1"/>
  <c r="AB2366" i="1"/>
  <c r="H2366" i="1"/>
  <c r="R2365" i="1"/>
  <c r="S2365" i="1" s="1"/>
  <c r="AA2365" i="1"/>
  <c r="AC2366" i="1"/>
  <c r="W1233" i="1"/>
  <c r="Y1233" i="1" s="1"/>
  <c r="I1235" i="1"/>
  <c r="J1234" i="1"/>
  <c r="K1234" i="1" s="1"/>
  <c r="G1230" i="1"/>
  <c r="L1230" i="1"/>
  <c r="T1230" i="1" s="1"/>
  <c r="D1231" i="1"/>
  <c r="N1227" i="1"/>
  <c r="O1226" i="1"/>
  <c r="P1226" i="1" s="1"/>
  <c r="Z1226" i="1" s="1"/>
  <c r="B1226" i="1" s="1"/>
  <c r="F1234" i="1" l="1"/>
  <c r="U2366" i="1"/>
  <c r="E1234" i="1"/>
  <c r="AA2366" i="1"/>
  <c r="AB2367" i="1"/>
  <c r="AC2367" i="1"/>
  <c r="H2367" i="1"/>
  <c r="R2366" i="1"/>
  <c r="S2366" i="1" s="1"/>
  <c r="Q2367" i="1"/>
  <c r="A2368" i="1"/>
  <c r="I1236" i="1"/>
  <c r="J1235" i="1"/>
  <c r="K1235" i="1" s="1"/>
  <c r="E1235" i="1" s="1"/>
  <c r="W1234" i="1"/>
  <c r="Y1234" i="1" s="1"/>
  <c r="N1228" i="1"/>
  <c r="O1227" i="1"/>
  <c r="P1227" i="1" s="1"/>
  <c r="L1231" i="1"/>
  <c r="T1231" i="1" s="1"/>
  <c r="G1231" i="1"/>
  <c r="D1232" i="1"/>
  <c r="F1235" i="1" l="1"/>
  <c r="U2367" i="1"/>
  <c r="AC2368" i="1"/>
  <c r="AA2367" i="1"/>
  <c r="AB2368" i="1"/>
  <c r="H2368" i="1"/>
  <c r="R2367" i="1"/>
  <c r="S2367" i="1" s="1"/>
  <c r="A2369" i="1"/>
  <c r="Q2368" i="1"/>
  <c r="W1235" i="1"/>
  <c r="Y1235" i="1" s="1"/>
  <c r="J1236" i="1"/>
  <c r="K1236" i="1" s="1"/>
  <c r="E1236" i="1" s="1"/>
  <c r="I1237" i="1"/>
  <c r="G1232" i="1"/>
  <c r="L1232" i="1"/>
  <c r="T1232" i="1" s="1"/>
  <c r="D1233" i="1"/>
  <c r="Z1227" i="1"/>
  <c r="B1227" i="1" s="1"/>
  <c r="N1229" i="1"/>
  <c r="O1228" i="1"/>
  <c r="P1228" i="1" s="1"/>
  <c r="F1236" i="1" l="1"/>
  <c r="U2368" i="1"/>
  <c r="Q2369" i="1"/>
  <c r="A2370" i="1"/>
  <c r="AC2369" i="1"/>
  <c r="AB2369" i="1"/>
  <c r="H2369" i="1"/>
  <c r="AA2368" i="1"/>
  <c r="R2368" i="1"/>
  <c r="S2368" i="1" s="1"/>
  <c r="J1237" i="1"/>
  <c r="K1237" i="1" s="1"/>
  <c r="I1238" i="1"/>
  <c r="W1236" i="1"/>
  <c r="Y1236" i="1" s="1"/>
  <c r="N1230" i="1"/>
  <c r="O1229" i="1"/>
  <c r="P1229" i="1" s="1"/>
  <c r="L1233" i="1"/>
  <c r="T1233" i="1" s="1"/>
  <c r="G1233" i="1"/>
  <c r="D1234" i="1"/>
  <c r="Z1228" i="1"/>
  <c r="B1228" i="1" s="1"/>
  <c r="E1237" i="1" l="1"/>
  <c r="F1237" i="1"/>
  <c r="U2369" i="1"/>
  <c r="Z1229" i="1"/>
  <c r="B1229" i="1" s="1"/>
  <c r="S1229" i="1"/>
  <c r="A2371" i="1"/>
  <c r="Q2370" i="1"/>
  <c r="AB2370" i="1"/>
  <c r="AA2369" i="1"/>
  <c r="H2370" i="1"/>
  <c r="R2369" i="1"/>
  <c r="S2369" i="1" s="1"/>
  <c r="AC2370" i="1"/>
  <c r="J1238" i="1"/>
  <c r="K1238" i="1" s="1"/>
  <c r="E1238" i="1" s="1"/>
  <c r="I1239" i="1"/>
  <c r="W1237" i="1"/>
  <c r="Y1237" i="1" s="1"/>
  <c r="G1234" i="1"/>
  <c r="L1234" i="1"/>
  <c r="T1234" i="1" s="1"/>
  <c r="D1235" i="1"/>
  <c r="N1231" i="1"/>
  <c r="O1230" i="1"/>
  <c r="F1238" i="1" l="1"/>
  <c r="U1229" i="1"/>
  <c r="C1230" i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U2370" i="1"/>
  <c r="AA1229" i="1"/>
  <c r="AA2370" i="1"/>
  <c r="AC2371" i="1"/>
  <c r="AB2371" i="1"/>
  <c r="R2370" i="1"/>
  <c r="S2370" i="1" s="1"/>
  <c r="H2371" i="1"/>
  <c r="A2372" i="1"/>
  <c r="Q2371" i="1"/>
  <c r="W1238" i="1"/>
  <c r="Y1238" i="1" s="1"/>
  <c r="I1240" i="1"/>
  <c r="J1239" i="1"/>
  <c r="K1239" i="1" s="1"/>
  <c r="E1239" i="1" s="1"/>
  <c r="N1232" i="1"/>
  <c r="O1231" i="1"/>
  <c r="L1235" i="1"/>
  <c r="T1235" i="1" s="1"/>
  <c r="D1236" i="1"/>
  <c r="G1235" i="1"/>
  <c r="F1239" i="1" l="1"/>
  <c r="P1230" i="1"/>
  <c r="Z1230" i="1" s="1"/>
  <c r="B1230" i="1" s="1"/>
  <c r="P1231" i="1"/>
  <c r="Z1231" i="1" s="1"/>
  <c r="B1231" i="1" s="1"/>
  <c r="U2371" i="1"/>
  <c r="AC2372" i="1"/>
  <c r="AA2371" i="1"/>
  <c r="AB2372" i="1"/>
  <c r="R2371" i="1"/>
  <c r="S2371" i="1" s="1"/>
  <c r="H2372" i="1"/>
  <c r="Q2372" i="1"/>
  <c r="A2373" i="1"/>
  <c r="J1240" i="1"/>
  <c r="K1240" i="1" s="1"/>
  <c r="E1240" i="1" s="1"/>
  <c r="I1241" i="1"/>
  <c r="W1239" i="1"/>
  <c r="Y1239" i="1" s="1"/>
  <c r="G1236" i="1"/>
  <c r="L1236" i="1"/>
  <c r="T1236" i="1" s="1"/>
  <c r="D1237" i="1"/>
  <c r="S1231" i="1"/>
  <c r="N1233" i="1"/>
  <c r="O1232" i="1"/>
  <c r="P1232" i="1" s="1"/>
  <c r="Z1232" i="1" s="1"/>
  <c r="B1232" i="1" s="1"/>
  <c r="F1240" i="1" l="1"/>
  <c r="U2372" i="1"/>
  <c r="AA2372" i="1"/>
  <c r="AC2373" i="1"/>
  <c r="R2372" i="1"/>
  <c r="S2372" i="1" s="1"/>
  <c r="AB2373" i="1"/>
  <c r="H2373" i="1"/>
  <c r="A2374" i="1"/>
  <c r="Q2373" i="1"/>
  <c r="J1241" i="1"/>
  <c r="K1241" i="1" s="1"/>
  <c r="E1241" i="1" s="1"/>
  <c r="I1242" i="1"/>
  <c r="W1240" i="1"/>
  <c r="Y1240" i="1" s="1"/>
  <c r="AA1231" i="1"/>
  <c r="G1237" i="1"/>
  <c r="L1237" i="1"/>
  <c r="T1237" i="1" s="1"/>
  <c r="D1238" i="1"/>
  <c r="N1234" i="1"/>
  <c r="O1233" i="1"/>
  <c r="P1233" i="1" s="1"/>
  <c r="Z1233" i="1" s="1"/>
  <c r="B1233" i="1" s="1"/>
  <c r="F1241" i="1" l="1"/>
  <c r="U2373" i="1"/>
  <c r="A2375" i="1"/>
  <c r="Q2374" i="1"/>
  <c r="AB2374" i="1"/>
  <c r="H2374" i="1"/>
  <c r="AC2374" i="1"/>
  <c r="R2373" i="1"/>
  <c r="S2373" i="1" s="1"/>
  <c r="AA2373" i="1"/>
  <c r="I1243" i="1"/>
  <c r="J1242" i="1"/>
  <c r="K1242" i="1" s="1"/>
  <c r="E1242" i="1" s="1"/>
  <c r="W1241" i="1"/>
  <c r="Y1241" i="1" s="1"/>
  <c r="G1238" i="1"/>
  <c r="D1239" i="1"/>
  <c r="L1238" i="1"/>
  <c r="T1238" i="1" s="1"/>
  <c r="N1235" i="1"/>
  <c r="O1234" i="1"/>
  <c r="P1234" i="1" s="1"/>
  <c r="Z1234" i="1" s="1"/>
  <c r="B1234" i="1" s="1"/>
  <c r="F1242" i="1" l="1"/>
  <c r="U2374" i="1"/>
  <c r="R2374" i="1"/>
  <c r="S2374" i="1" s="1"/>
  <c r="AA2374" i="1"/>
  <c r="AC2375" i="1"/>
  <c r="AB2375" i="1"/>
  <c r="H2375" i="1"/>
  <c r="A2376" i="1"/>
  <c r="Q2375" i="1"/>
  <c r="W1242" i="1"/>
  <c r="Y1242" i="1" s="1"/>
  <c r="I1244" i="1"/>
  <c r="J1243" i="1"/>
  <c r="K1243" i="1" s="1"/>
  <c r="E1243" i="1" s="1"/>
  <c r="N1236" i="1"/>
  <c r="O1235" i="1"/>
  <c r="P1235" i="1" s="1"/>
  <c r="L1239" i="1"/>
  <c r="T1239" i="1" s="1"/>
  <c r="G1239" i="1"/>
  <c r="D1240" i="1"/>
  <c r="F1243" i="1" l="1"/>
  <c r="U2375" i="1"/>
  <c r="AA2375" i="1"/>
  <c r="AC2376" i="1"/>
  <c r="AB2376" i="1"/>
  <c r="H2376" i="1"/>
  <c r="R2375" i="1"/>
  <c r="S2375" i="1" s="1"/>
  <c r="A2377" i="1"/>
  <c r="Q2376" i="1"/>
  <c r="W1243" i="1"/>
  <c r="Y1243" i="1" s="1"/>
  <c r="J1244" i="1"/>
  <c r="K1244" i="1" s="1"/>
  <c r="E1244" i="1" s="1"/>
  <c r="I1245" i="1"/>
  <c r="G1240" i="1"/>
  <c r="L1240" i="1"/>
  <c r="T1240" i="1" s="1"/>
  <c r="D1241" i="1"/>
  <c r="Z1235" i="1"/>
  <c r="B1235" i="1" s="1"/>
  <c r="N1237" i="1"/>
  <c r="O1236" i="1"/>
  <c r="P1236" i="1" s="1"/>
  <c r="Z1236" i="1" s="1"/>
  <c r="B1236" i="1" s="1"/>
  <c r="F1244" i="1" l="1"/>
  <c r="U2376" i="1"/>
  <c r="AC2377" i="1"/>
  <c r="AB2377" i="1"/>
  <c r="R2376" i="1"/>
  <c r="S2376" i="1" s="1"/>
  <c r="AA2376" i="1"/>
  <c r="H2377" i="1"/>
  <c r="A2378" i="1"/>
  <c r="Q2377" i="1"/>
  <c r="J1245" i="1"/>
  <c r="K1245" i="1" s="1"/>
  <c r="E1245" i="1" s="1"/>
  <c r="I1246" i="1"/>
  <c r="W1244" i="1"/>
  <c r="Y1244" i="1" s="1"/>
  <c r="N1238" i="1"/>
  <c r="O1237" i="1"/>
  <c r="P1237" i="1" s="1"/>
  <c r="L1241" i="1"/>
  <c r="T1241" i="1" s="1"/>
  <c r="G1241" i="1"/>
  <c r="D1242" i="1"/>
  <c r="F1245" i="1" l="1"/>
  <c r="U2377" i="1"/>
  <c r="AB2378" i="1"/>
  <c r="H2378" i="1"/>
  <c r="R2377" i="1"/>
  <c r="S2377" i="1" s="1"/>
  <c r="AC2378" i="1"/>
  <c r="AA2377" i="1"/>
  <c r="Q2378" i="1"/>
  <c r="A2379" i="1"/>
  <c r="I1247" i="1"/>
  <c r="J1246" i="1"/>
  <c r="K1246" i="1" s="1"/>
  <c r="E1246" i="1" s="1"/>
  <c r="W1245" i="1"/>
  <c r="Y1245" i="1" s="1"/>
  <c r="L1242" i="1"/>
  <c r="T1242" i="1" s="1"/>
  <c r="G1242" i="1"/>
  <c r="D1243" i="1"/>
  <c r="Z1237" i="1"/>
  <c r="B1237" i="1" s="1"/>
  <c r="N1239" i="1"/>
  <c r="O1238" i="1"/>
  <c r="P1238" i="1" s="1"/>
  <c r="Z1238" i="1" s="1"/>
  <c r="B1238" i="1" s="1"/>
  <c r="F1246" i="1" l="1"/>
  <c r="U2378" i="1"/>
  <c r="A2380" i="1"/>
  <c r="Q2379" i="1"/>
  <c r="R2378" i="1"/>
  <c r="S2378" i="1" s="1"/>
  <c r="AA2378" i="1"/>
  <c r="H2379" i="1"/>
  <c r="AC2379" i="1"/>
  <c r="AB2379" i="1"/>
  <c r="W1246" i="1"/>
  <c r="Y1246" i="1" s="1"/>
  <c r="I1248" i="1"/>
  <c r="J1247" i="1"/>
  <c r="K1247" i="1" s="1"/>
  <c r="E1247" i="1" s="1"/>
  <c r="N1240" i="1"/>
  <c r="O1239" i="1"/>
  <c r="P1239" i="1" s="1"/>
  <c r="G1243" i="1"/>
  <c r="L1243" i="1"/>
  <c r="T1243" i="1" s="1"/>
  <c r="D1244" i="1"/>
  <c r="F1247" i="1" l="1"/>
  <c r="U2379" i="1"/>
  <c r="AA2379" i="1"/>
  <c r="H2380" i="1"/>
  <c r="AC2380" i="1"/>
  <c r="AB2380" i="1"/>
  <c r="R2379" i="1"/>
  <c r="S2379" i="1" s="1"/>
  <c r="A2381" i="1"/>
  <c r="Q2380" i="1"/>
  <c r="J1248" i="1"/>
  <c r="K1248" i="1" s="1"/>
  <c r="E1248" i="1" s="1"/>
  <c r="I1249" i="1"/>
  <c r="W1247" i="1"/>
  <c r="Y1247" i="1" s="1"/>
  <c r="L1244" i="1"/>
  <c r="T1244" i="1" s="1"/>
  <c r="G1244" i="1"/>
  <c r="D1245" i="1"/>
  <c r="Z1239" i="1"/>
  <c r="B1239" i="1" s="1"/>
  <c r="N1241" i="1"/>
  <c r="O1240" i="1"/>
  <c r="P1240" i="1" s="1"/>
  <c r="F1248" i="1" l="1"/>
  <c r="U2380" i="1"/>
  <c r="AC2381" i="1"/>
  <c r="H2381" i="1"/>
  <c r="AB2381" i="1"/>
  <c r="R2380" i="1"/>
  <c r="S2380" i="1" s="1"/>
  <c r="AA2380" i="1"/>
  <c r="Q2381" i="1"/>
  <c r="A2382" i="1"/>
  <c r="J1249" i="1"/>
  <c r="K1249" i="1" s="1"/>
  <c r="E1249" i="1" s="1"/>
  <c r="I1250" i="1"/>
  <c r="W1248" i="1"/>
  <c r="Y1248" i="1" s="1"/>
  <c r="Z1240" i="1"/>
  <c r="B1240" i="1" s="1"/>
  <c r="L1245" i="1"/>
  <c r="T1245" i="1" s="1"/>
  <c r="G1245" i="1"/>
  <c r="D1246" i="1"/>
  <c r="N1242" i="1"/>
  <c r="O1241" i="1"/>
  <c r="P1241" i="1" s="1"/>
  <c r="Z1241" i="1" s="1"/>
  <c r="B1241" i="1" s="1"/>
  <c r="F1249" i="1" l="1"/>
  <c r="U2381" i="1"/>
  <c r="Q2382" i="1"/>
  <c r="A2383" i="1"/>
  <c r="AA2381" i="1"/>
  <c r="AB2382" i="1"/>
  <c r="H2382" i="1"/>
  <c r="AC2382" i="1"/>
  <c r="R2381" i="1"/>
  <c r="S2381" i="1" s="1"/>
  <c r="W1249" i="1"/>
  <c r="Y1249" i="1" s="1"/>
  <c r="J1250" i="1"/>
  <c r="K1250" i="1" s="1"/>
  <c r="E1250" i="1" s="1"/>
  <c r="I1251" i="1"/>
  <c r="N1243" i="1"/>
  <c r="O1242" i="1"/>
  <c r="P1242" i="1" s="1"/>
  <c r="Z1242" i="1" s="1"/>
  <c r="B1242" i="1" s="1"/>
  <c r="G1246" i="1"/>
  <c r="L1246" i="1"/>
  <c r="T1246" i="1" s="1"/>
  <c r="D1247" i="1"/>
  <c r="F1250" i="1" l="1"/>
  <c r="U2382" i="1"/>
  <c r="A2384" i="1"/>
  <c r="Q2383" i="1"/>
  <c r="R2382" i="1"/>
  <c r="S2382" i="1" s="1"/>
  <c r="AA2382" i="1"/>
  <c r="H2383" i="1"/>
  <c r="AC2383" i="1"/>
  <c r="AB2383" i="1"/>
  <c r="J1251" i="1"/>
  <c r="K1251" i="1" s="1"/>
  <c r="E1251" i="1" s="1"/>
  <c r="I1252" i="1"/>
  <c r="W1250" i="1"/>
  <c r="Y1250" i="1" s="1"/>
  <c r="G1247" i="1"/>
  <c r="L1247" i="1"/>
  <c r="T1247" i="1" s="1"/>
  <c r="D1248" i="1"/>
  <c r="N1244" i="1"/>
  <c r="O1243" i="1"/>
  <c r="P1243" i="1" s="1"/>
  <c r="F1251" i="1" l="1"/>
  <c r="U2383" i="1"/>
  <c r="AB2384" i="1"/>
  <c r="R2383" i="1"/>
  <c r="S2383" i="1" s="1"/>
  <c r="AC2384" i="1"/>
  <c r="H2384" i="1"/>
  <c r="AA2383" i="1"/>
  <c r="Q2384" i="1"/>
  <c r="A2385" i="1"/>
  <c r="J1252" i="1"/>
  <c r="K1252" i="1" s="1"/>
  <c r="E1252" i="1" s="1"/>
  <c r="I1253" i="1"/>
  <c r="W1251" i="1"/>
  <c r="Y1251" i="1" s="1"/>
  <c r="Z1243" i="1"/>
  <c r="B1243" i="1" s="1"/>
  <c r="N1245" i="1"/>
  <c r="O1244" i="1"/>
  <c r="P1244" i="1" s="1"/>
  <c r="L1248" i="1"/>
  <c r="T1248" i="1" s="1"/>
  <c r="D1249" i="1"/>
  <c r="G1248" i="1"/>
  <c r="F1252" i="1" l="1"/>
  <c r="U2384" i="1"/>
  <c r="A2386" i="1"/>
  <c r="Q2385" i="1"/>
  <c r="AA2384" i="1"/>
  <c r="AB2385" i="1"/>
  <c r="R2384" i="1"/>
  <c r="S2384" i="1" s="1"/>
  <c r="AC2385" i="1"/>
  <c r="H2385" i="1"/>
  <c r="I1254" i="1"/>
  <c r="J1253" i="1"/>
  <c r="K1253" i="1" s="1"/>
  <c r="E1253" i="1" s="1"/>
  <c r="W1252" i="1"/>
  <c r="Y1252" i="1" s="1"/>
  <c r="L1249" i="1"/>
  <c r="T1249" i="1" s="1"/>
  <c r="G1249" i="1"/>
  <c r="D1250" i="1"/>
  <c r="Z1244" i="1"/>
  <c r="B1244" i="1" s="1"/>
  <c r="N1246" i="1"/>
  <c r="O1245" i="1"/>
  <c r="P1245" i="1" s="1"/>
  <c r="Z1245" i="1" s="1"/>
  <c r="B1245" i="1" s="1"/>
  <c r="F1253" i="1" l="1"/>
  <c r="U2385" i="1"/>
  <c r="AB2386" i="1"/>
  <c r="H2386" i="1"/>
  <c r="R2385" i="1"/>
  <c r="S2385" i="1" s="1"/>
  <c r="AC2386" i="1"/>
  <c r="AA2385" i="1"/>
  <c r="A2387" i="1"/>
  <c r="Q2386" i="1"/>
  <c r="W1253" i="1"/>
  <c r="Y1253" i="1" s="1"/>
  <c r="I1255" i="1"/>
  <c r="J1254" i="1"/>
  <c r="K1254" i="1" s="1"/>
  <c r="E1254" i="1" s="1"/>
  <c r="G1250" i="1"/>
  <c r="D1251" i="1"/>
  <c r="L1250" i="1"/>
  <c r="T1250" i="1" s="1"/>
  <c r="N1247" i="1"/>
  <c r="O1246" i="1"/>
  <c r="P1246" i="1" s="1"/>
  <c r="Z1246" i="1" s="1"/>
  <c r="B1246" i="1" s="1"/>
  <c r="F1254" i="1" l="1"/>
  <c r="U2386" i="1"/>
  <c r="H2387" i="1"/>
  <c r="AC2387" i="1"/>
  <c r="AB2387" i="1"/>
  <c r="R2386" i="1"/>
  <c r="Q2387" i="1"/>
  <c r="A2388" i="1"/>
  <c r="W1254" i="1"/>
  <c r="Y1254" i="1" s="1"/>
  <c r="J1255" i="1"/>
  <c r="K1255" i="1" s="1"/>
  <c r="E1255" i="1" s="1"/>
  <c r="I1256" i="1"/>
  <c r="N1248" i="1"/>
  <c r="O1247" i="1"/>
  <c r="P1247" i="1" s="1"/>
  <c r="Z1247" i="1" s="1"/>
  <c r="B1247" i="1" s="1"/>
  <c r="L1251" i="1"/>
  <c r="T1251" i="1" s="1"/>
  <c r="G1251" i="1"/>
  <c r="D1252" i="1"/>
  <c r="F1255" i="1" l="1"/>
  <c r="U2387" i="1"/>
  <c r="Q2388" i="1"/>
  <c r="A2389" i="1"/>
  <c r="AC2388" i="1"/>
  <c r="AA2387" i="1"/>
  <c r="AB2388" i="1"/>
  <c r="H2388" i="1"/>
  <c r="R2387" i="1"/>
  <c r="S2387" i="1" s="1"/>
  <c r="J1256" i="1"/>
  <c r="K1256" i="1" s="1"/>
  <c r="E1256" i="1" s="1"/>
  <c r="I1257" i="1"/>
  <c r="W1255" i="1"/>
  <c r="Y1255" i="1" s="1"/>
  <c r="G1252" i="1"/>
  <c r="L1252" i="1"/>
  <c r="T1252" i="1" s="1"/>
  <c r="D1253" i="1"/>
  <c r="N1249" i="1"/>
  <c r="O1248" i="1"/>
  <c r="P1248" i="1" s="1"/>
  <c r="F1256" i="1" l="1"/>
  <c r="A2390" i="1"/>
  <c r="Q2389" i="1"/>
  <c r="AC2389" i="1"/>
  <c r="H2389" i="1"/>
  <c r="AB2389" i="1"/>
  <c r="R2388" i="1"/>
  <c r="J1257" i="1"/>
  <c r="K1257" i="1" s="1"/>
  <c r="E1257" i="1" s="1"/>
  <c r="I1258" i="1"/>
  <c r="W1256" i="1"/>
  <c r="Y1256" i="1" s="1"/>
  <c r="Z1248" i="1"/>
  <c r="B1248" i="1" s="1"/>
  <c r="N1250" i="1"/>
  <c r="O1249" i="1"/>
  <c r="P1249" i="1" s="1"/>
  <c r="Z1249" i="1" s="1"/>
  <c r="B1249" i="1" s="1"/>
  <c r="G1253" i="1"/>
  <c r="D1254" i="1"/>
  <c r="L1253" i="1"/>
  <c r="T1253" i="1" s="1"/>
  <c r="F1257" i="1" l="1"/>
  <c r="U2389" i="1"/>
  <c r="AC2390" i="1"/>
  <c r="AA2389" i="1"/>
  <c r="AB2390" i="1"/>
  <c r="R2389" i="1"/>
  <c r="S2389" i="1" s="1"/>
  <c r="H2390" i="1"/>
  <c r="Q2390" i="1"/>
  <c r="A2391" i="1"/>
  <c r="J1258" i="1"/>
  <c r="K1258" i="1" s="1"/>
  <c r="E1258" i="1" s="1"/>
  <c r="I1259" i="1"/>
  <c r="W1257" i="1"/>
  <c r="Y1257" i="1" s="1"/>
  <c r="G1254" i="1"/>
  <c r="L1254" i="1"/>
  <c r="T1254" i="1" s="1"/>
  <c r="D1255" i="1"/>
  <c r="N1251" i="1"/>
  <c r="O1250" i="1"/>
  <c r="P1250" i="1" s="1"/>
  <c r="Z1250" i="1" s="1"/>
  <c r="B1250" i="1" s="1"/>
  <c r="F1258" i="1" l="1"/>
  <c r="U2390" i="1"/>
  <c r="AC2391" i="1"/>
  <c r="AB2391" i="1"/>
  <c r="AA2390" i="1"/>
  <c r="H2391" i="1"/>
  <c r="R2390" i="1"/>
  <c r="S2390" i="1" s="1"/>
  <c r="A2392" i="1"/>
  <c r="Q2391" i="1"/>
  <c r="W1258" i="1"/>
  <c r="Y1258" i="1" s="1"/>
  <c r="I1260" i="1"/>
  <c r="J1259" i="1"/>
  <c r="K1259" i="1" s="1"/>
  <c r="E1259" i="1" s="1"/>
  <c r="N1252" i="1"/>
  <c r="O1251" i="1"/>
  <c r="P1251" i="1" s="1"/>
  <c r="Z1251" i="1" s="1"/>
  <c r="B1251" i="1" s="1"/>
  <c r="G1255" i="1"/>
  <c r="L1255" i="1"/>
  <c r="T1255" i="1" s="1"/>
  <c r="D1256" i="1"/>
  <c r="F1259" i="1" l="1"/>
  <c r="U2391" i="1"/>
  <c r="AC2392" i="1"/>
  <c r="AB2392" i="1"/>
  <c r="H2392" i="1"/>
  <c r="R2391" i="1"/>
  <c r="S2391" i="1" s="1"/>
  <c r="AA2391" i="1"/>
  <c r="Q2392" i="1"/>
  <c r="A2393" i="1"/>
  <c r="W1259" i="1"/>
  <c r="Y1259" i="1" s="1"/>
  <c r="J1260" i="1"/>
  <c r="K1260" i="1" s="1"/>
  <c r="E1260" i="1" s="1"/>
  <c r="I1261" i="1"/>
  <c r="G1256" i="1"/>
  <c r="D1257" i="1"/>
  <c r="L1256" i="1"/>
  <c r="T1256" i="1" s="1"/>
  <c r="N1253" i="1"/>
  <c r="O1252" i="1"/>
  <c r="P1252" i="1" s="1"/>
  <c r="Z1252" i="1" s="1"/>
  <c r="B1252" i="1" s="1"/>
  <c r="F1260" i="1" l="1"/>
  <c r="U2392" i="1"/>
  <c r="Q2393" i="1"/>
  <c r="A2394" i="1"/>
  <c r="AC2393" i="1"/>
  <c r="R2392" i="1"/>
  <c r="S2392" i="1" s="1"/>
  <c r="AB2393" i="1"/>
  <c r="AA2392" i="1"/>
  <c r="H2393" i="1"/>
  <c r="I1262" i="1"/>
  <c r="J1261" i="1"/>
  <c r="K1261" i="1" s="1"/>
  <c r="W1260" i="1"/>
  <c r="Y1260" i="1" s="1"/>
  <c r="N1254" i="1"/>
  <c r="O1253" i="1"/>
  <c r="P1253" i="1" s="1"/>
  <c r="Z1253" i="1" s="1"/>
  <c r="B1253" i="1" s="1"/>
  <c r="L1257" i="1"/>
  <c r="T1257" i="1" s="1"/>
  <c r="G1257" i="1"/>
  <c r="D1258" i="1"/>
  <c r="F1261" i="1" l="1"/>
  <c r="W1261" i="1"/>
  <c r="Y1261" i="1" s="1"/>
  <c r="U2393" i="1"/>
  <c r="E1261" i="1"/>
  <c r="A2395" i="1"/>
  <c r="Q2394" i="1"/>
  <c r="AC2394" i="1"/>
  <c r="AB2394" i="1"/>
  <c r="AA2393" i="1"/>
  <c r="H2394" i="1"/>
  <c r="R2393" i="1"/>
  <c r="S2393" i="1" s="1"/>
  <c r="J1262" i="1"/>
  <c r="K1262" i="1" s="1"/>
  <c r="I1263" i="1"/>
  <c r="G1258" i="1"/>
  <c r="D1259" i="1"/>
  <c r="L1258" i="1"/>
  <c r="T1258" i="1" s="1"/>
  <c r="N1255" i="1"/>
  <c r="O1254" i="1"/>
  <c r="P1254" i="1" s="1"/>
  <c r="Z1254" i="1" s="1"/>
  <c r="B1254" i="1" s="1"/>
  <c r="E1262" i="1" l="1"/>
  <c r="F1262" i="1"/>
  <c r="U2394" i="1"/>
  <c r="H2395" i="1"/>
  <c r="AA2394" i="1"/>
  <c r="AC2395" i="1"/>
  <c r="AB2395" i="1"/>
  <c r="R2394" i="1"/>
  <c r="S2394" i="1" s="1"/>
  <c r="A2396" i="1"/>
  <c r="Q2395" i="1"/>
  <c r="J1263" i="1"/>
  <c r="K1263" i="1" s="1"/>
  <c r="E1263" i="1" s="1"/>
  <c r="I1264" i="1"/>
  <c r="W1262" i="1"/>
  <c r="Y1262" i="1" s="1"/>
  <c r="N1256" i="1"/>
  <c r="O1255" i="1"/>
  <c r="P1255" i="1" s="1"/>
  <c r="Z1255" i="1" s="1"/>
  <c r="B1255" i="1" s="1"/>
  <c r="G1259" i="1"/>
  <c r="L1259" i="1"/>
  <c r="T1259" i="1" s="1"/>
  <c r="D1260" i="1"/>
  <c r="F1263" i="1" l="1"/>
  <c r="U2395" i="1"/>
  <c r="AC2396" i="1"/>
  <c r="H2396" i="1"/>
  <c r="AB2396" i="1"/>
  <c r="AA2395" i="1"/>
  <c r="R2395" i="1"/>
  <c r="S2395" i="1" s="1"/>
  <c r="Q2396" i="1"/>
  <c r="A2397" i="1"/>
  <c r="J1264" i="1"/>
  <c r="K1264" i="1" s="1"/>
  <c r="E1264" i="1" s="1"/>
  <c r="I1265" i="1"/>
  <c r="W1263" i="1"/>
  <c r="Y1263" i="1" s="1"/>
  <c r="G1260" i="1"/>
  <c r="D1261" i="1"/>
  <c r="L1260" i="1"/>
  <c r="T1260" i="1" s="1"/>
  <c r="N1257" i="1"/>
  <c r="O1256" i="1"/>
  <c r="P1256" i="1" s="1"/>
  <c r="F1264" i="1" l="1"/>
  <c r="U2396" i="1"/>
  <c r="Q2397" i="1"/>
  <c r="A2398" i="1"/>
  <c r="AC2397" i="1"/>
  <c r="AB2397" i="1"/>
  <c r="H2397" i="1"/>
  <c r="R2396" i="1"/>
  <c r="S2396" i="1" s="1"/>
  <c r="AA2396" i="1"/>
  <c r="J1265" i="1"/>
  <c r="K1265" i="1" s="1"/>
  <c r="E1265" i="1" s="1"/>
  <c r="I1266" i="1"/>
  <c r="W1264" i="1"/>
  <c r="Y1264" i="1" s="1"/>
  <c r="Z1256" i="1"/>
  <c r="B1256" i="1" s="1"/>
  <c r="N1258" i="1"/>
  <c r="O1257" i="1"/>
  <c r="P1257" i="1" s="1"/>
  <c r="Z1257" i="1" s="1"/>
  <c r="B1257" i="1" s="1"/>
  <c r="L1261" i="1"/>
  <c r="T1261" i="1" s="1"/>
  <c r="G1261" i="1"/>
  <c r="D1262" i="1"/>
  <c r="F1265" i="1" l="1"/>
  <c r="U2397" i="1"/>
  <c r="Q2398" i="1"/>
  <c r="A2399" i="1"/>
  <c r="AC2398" i="1"/>
  <c r="AB2398" i="1"/>
  <c r="AA2397" i="1"/>
  <c r="H2398" i="1"/>
  <c r="R2397" i="1"/>
  <c r="S2397" i="1" s="1"/>
  <c r="I1267" i="1"/>
  <c r="J1266" i="1"/>
  <c r="K1266" i="1" s="1"/>
  <c r="E1266" i="1" s="1"/>
  <c r="W1265" i="1"/>
  <c r="Y1265" i="1" s="1"/>
  <c r="L1262" i="1"/>
  <c r="T1262" i="1" s="1"/>
  <c r="D1263" i="1"/>
  <c r="G1262" i="1"/>
  <c r="N1259" i="1"/>
  <c r="O1258" i="1"/>
  <c r="P1258" i="1" s="1"/>
  <c r="F1266" i="1" l="1"/>
  <c r="U2398" i="1"/>
  <c r="A2400" i="1"/>
  <c r="Q2399" i="1"/>
  <c r="R2398" i="1"/>
  <c r="S2398" i="1" s="1"/>
  <c r="AA2398" i="1"/>
  <c r="AC2399" i="1"/>
  <c r="AB2399" i="1"/>
  <c r="H2399" i="1"/>
  <c r="J1267" i="1"/>
  <c r="K1267" i="1" s="1"/>
  <c r="E1267" i="1" s="1"/>
  <c r="I1268" i="1"/>
  <c r="W1266" i="1"/>
  <c r="Y1266" i="1" s="1"/>
  <c r="Z1258" i="1"/>
  <c r="B1258" i="1" s="1"/>
  <c r="N1260" i="1"/>
  <c r="O1259" i="1"/>
  <c r="P1259" i="1" s="1"/>
  <c r="G1263" i="1"/>
  <c r="L1263" i="1"/>
  <c r="T1263" i="1" s="1"/>
  <c r="D1264" i="1"/>
  <c r="F1267" i="1" l="1"/>
  <c r="U2399" i="1"/>
  <c r="H2400" i="1"/>
  <c r="AA2399" i="1"/>
  <c r="R2399" i="1"/>
  <c r="S2399" i="1" s="1"/>
  <c r="AC2400" i="1"/>
  <c r="AB2400" i="1"/>
  <c r="A2401" i="1"/>
  <c r="Q2400" i="1"/>
  <c r="I1269" i="1"/>
  <c r="J1268" i="1"/>
  <c r="K1268" i="1" s="1"/>
  <c r="E1268" i="1" s="1"/>
  <c r="W1267" i="1"/>
  <c r="Y1267" i="1" s="1"/>
  <c r="G1264" i="1"/>
  <c r="L1264" i="1"/>
  <c r="T1264" i="1" s="1"/>
  <c r="D1265" i="1"/>
  <c r="Z1259" i="1"/>
  <c r="B1259" i="1" s="1"/>
  <c r="N1261" i="1"/>
  <c r="O1260" i="1"/>
  <c r="P1260" i="1" s="1"/>
  <c r="F1268" i="1" l="1"/>
  <c r="U2400" i="1"/>
  <c r="AC2401" i="1"/>
  <c r="R2400" i="1"/>
  <c r="S2400" i="1" s="1"/>
  <c r="AA2400" i="1"/>
  <c r="AB2401" i="1"/>
  <c r="H2401" i="1"/>
  <c r="Q2401" i="1"/>
  <c r="A2402" i="1"/>
  <c r="W1268" i="1"/>
  <c r="Y1268" i="1" s="1"/>
  <c r="I1270" i="1"/>
  <c r="J1269" i="1"/>
  <c r="K1269" i="1" s="1"/>
  <c r="E1269" i="1" s="1"/>
  <c r="Z1260" i="1"/>
  <c r="B1260" i="1" s="1"/>
  <c r="S1260" i="1"/>
  <c r="AA1260" i="1" s="1"/>
  <c r="N1262" i="1"/>
  <c r="O1261" i="1"/>
  <c r="P1261" i="1" s="1"/>
  <c r="L1265" i="1"/>
  <c r="T1265" i="1" s="1"/>
  <c r="G1265" i="1"/>
  <c r="D1266" i="1"/>
  <c r="F1269" i="1" l="1"/>
  <c r="U2401" i="1"/>
  <c r="A2403" i="1"/>
  <c r="Q2402" i="1"/>
  <c r="AB2402" i="1"/>
  <c r="H2402" i="1"/>
  <c r="R2401" i="1"/>
  <c r="S2401" i="1" s="1"/>
  <c r="AA2401" i="1"/>
  <c r="AC2402" i="1"/>
  <c r="Z1261" i="1"/>
  <c r="S1261" i="1"/>
  <c r="W1269" i="1"/>
  <c r="Y1269" i="1" s="1"/>
  <c r="J1270" i="1"/>
  <c r="K1270" i="1" s="1"/>
  <c r="E1270" i="1" s="1"/>
  <c r="I1271" i="1"/>
  <c r="G1266" i="1"/>
  <c r="L1266" i="1"/>
  <c r="T1266" i="1" s="1"/>
  <c r="D1267" i="1"/>
  <c r="N1263" i="1"/>
  <c r="O1262" i="1"/>
  <c r="C1262" i="1" l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B1261" i="1"/>
  <c r="F1270" i="1"/>
  <c r="U2402" i="1"/>
  <c r="AA1261" i="1"/>
  <c r="U1261" i="1"/>
  <c r="R2402" i="1"/>
  <c r="S2402" i="1" s="1"/>
  <c r="AA2402" i="1"/>
  <c r="AB2403" i="1"/>
  <c r="AC2403" i="1"/>
  <c r="H2403" i="1"/>
  <c r="A2404" i="1"/>
  <c r="Q2403" i="1"/>
  <c r="J1271" i="1"/>
  <c r="K1271" i="1" s="1"/>
  <c r="E1271" i="1" s="1"/>
  <c r="I1272" i="1"/>
  <c r="W1270" i="1"/>
  <c r="Y1270" i="1" s="1"/>
  <c r="N1264" i="1"/>
  <c r="O1263" i="1"/>
  <c r="L1267" i="1"/>
  <c r="T1267" i="1" s="1"/>
  <c r="D1268" i="1"/>
  <c r="G1267" i="1"/>
  <c r="F1271" i="1" l="1"/>
  <c r="U2403" i="1"/>
  <c r="P1263" i="1"/>
  <c r="Z1263" i="1" s="1"/>
  <c r="B1263" i="1" s="1"/>
  <c r="P1262" i="1"/>
  <c r="Z1262" i="1" s="1"/>
  <c r="B1262" i="1" s="1"/>
  <c r="AC2404" i="1"/>
  <c r="AB2404" i="1"/>
  <c r="H2404" i="1"/>
  <c r="R2403" i="1"/>
  <c r="S2403" i="1" s="1"/>
  <c r="AA2403" i="1"/>
  <c r="Q2404" i="1"/>
  <c r="A2405" i="1"/>
  <c r="J1272" i="1"/>
  <c r="K1272" i="1" s="1"/>
  <c r="E1272" i="1" s="1"/>
  <c r="I1273" i="1"/>
  <c r="W1271" i="1"/>
  <c r="Y1271" i="1" s="1"/>
  <c r="G1268" i="1"/>
  <c r="D1269" i="1"/>
  <c r="L1268" i="1"/>
  <c r="T1268" i="1" s="1"/>
  <c r="N1265" i="1"/>
  <c r="O1264" i="1"/>
  <c r="P1264" i="1" s="1"/>
  <c r="F1272" i="1" l="1"/>
  <c r="U2404" i="1"/>
  <c r="Q2405" i="1"/>
  <c r="A2406" i="1"/>
  <c r="AC2405" i="1"/>
  <c r="AB2405" i="1"/>
  <c r="H2405" i="1"/>
  <c r="AA2404" i="1"/>
  <c r="R2404" i="1"/>
  <c r="S2404" i="1" s="1"/>
  <c r="I1274" i="1"/>
  <c r="J1273" i="1"/>
  <c r="K1273" i="1" s="1"/>
  <c r="E1273" i="1" s="1"/>
  <c r="W1272" i="1"/>
  <c r="Y1272" i="1" s="1"/>
  <c r="Z1264" i="1"/>
  <c r="B1264" i="1" s="1"/>
  <c r="G1269" i="1"/>
  <c r="L1269" i="1"/>
  <c r="T1269" i="1" s="1"/>
  <c r="D1270" i="1"/>
  <c r="N1266" i="1"/>
  <c r="O1265" i="1"/>
  <c r="P1265" i="1" s="1"/>
  <c r="Z1265" i="1" s="1"/>
  <c r="B1265" i="1" s="1"/>
  <c r="F1273" i="1" l="1"/>
  <c r="U2405" i="1"/>
  <c r="Q2406" i="1"/>
  <c r="A2407" i="1"/>
  <c r="AB2406" i="1"/>
  <c r="AA2405" i="1"/>
  <c r="H2406" i="1"/>
  <c r="R2405" i="1"/>
  <c r="S2405" i="1" s="1"/>
  <c r="AC2406" i="1"/>
  <c r="W1273" i="1"/>
  <c r="Y1273" i="1" s="1"/>
  <c r="J1274" i="1"/>
  <c r="K1274" i="1" s="1"/>
  <c r="E1274" i="1" s="1"/>
  <c r="I1275" i="1"/>
  <c r="N1267" i="1"/>
  <c r="O1266" i="1"/>
  <c r="P1266" i="1" s="1"/>
  <c r="Z1266" i="1" s="1"/>
  <c r="B1266" i="1" s="1"/>
  <c r="G1270" i="1"/>
  <c r="L1270" i="1"/>
  <c r="T1270" i="1" s="1"/>
  <c r="D1271" i="1"/>
  <c r="F1274" i="1" l="1"/>
  <c r="U2406" i="1"/>
  <c r="Q2407" i="1"/>
  <c r="A2408" i="1"/>
  <c r="AA2406" i="1"/>
  <c r="AC2407" i="1"/>
  <c r="AB2407" i="1"/>
  <c r="R2406" i="1"/>
  <c r="S2406" i="1" s="1"/>
  <c r="H2407" i="1"/>
  <c r="J1275" i="1"/>
  <c r="K1275" i="1" s="1"/>
  <c r="E1275" i="1" s="1"/>
  <c r="I1276" i="1"/>
  <c r="W1274" i="1"/>
  <c r="Y1274" i="1" s="1"/>
  <c r="G1271" i="1"/>
  <c r="L1271" i="1"/>
  <c r="T1271" i="1" s="1"/>
  <c r="D1272" i="1"/>
  <c r="N1268" i="1"/>
  <c r="O1267" i="1"/>
  <c r="P1267" i="1" s="1"/>
  <c r="F1275" i="1" l="1"/>
  <c r="U2407" i="1"/>
  <c r="Q2408" i="1"/>
  <c r="A2409" i="1"/>
  <c r="AC2408" i="1"/>
  <c r="AB2408" i="1"/>
  <c r="H2408" i="1"/>
  <c r="R2407" i="1"/>
  <c r="S2407" i="1" s="1"/>
  <c r="AA2407" i="1"/>
  <c r="I1277" i="1"/>
  <c r="J1276" i="1"/>
  <c r="K1276" i="1" s="1"/>
  <c r="E1276" i="1" s="1"/>
  <c r="W1275" i="1"/>
  <c r="Y1275" i="1" s="1"/>
  <c r="N1269" i="1"/>
  <c r="O1268" i="1"/>
  <c r="P1268" i="1" s="1"/>
  <c r="Z1268" i="1" s="1"/>
  <c r="B1268" i="1" s="1"/>
  <c r="Z1267" i="1"/>
  <c r="B1267" i="1" s="1"/>
  <c r="L1272" i="1"/>
  <c r="T1272" i="1" s="1"/>
  <c r="G1272" i="1"/>
  <c r="D1273" i="1"/>
  <c r="F1276" i="1" l="1"/>
  <c r="U2408" i="1"/>
  <c r="Q2409" i="1"/>
  <c r="A2410" i="1"/>
  <c r="AC2409" i="1"/>
  <c r="AB2409" i="1"/>
  <c r="H2409" i="1"/>
  <c r="R2408" i="1"/>
  <c r="S2408" i="1" s="1"/>
  <c r="AA2408" i="1"/>
  <c r="W1276" i="1"/>
  <c r="Y1276" i="1" s="1"/>
  <c r="I1278" i="1"/>
  <c r="J1277" i="1"/>
  <c r="K1277" i="1" s="1"/>
  <c r="E1277" i="1" s="1"/>
  <c r="L1273" i="1"/>
  <c r="T1273" i="1" s="1"/>
  <c r="G1273" i="1"/>
  <c r="D1274" i="1"/>
  <c r="N1270" i="1"/>
  <c r="O1269" i="1"/>
  <c r="P1269" i="1" s="1"/>
  <c r="Z1269" i="1" s="1"/>
  <c r="B1269" i="1" s="1"/>
  <c r="F1277" i="1" l="1"/>
  <c r="U2409" i="1"/>
  <c r="Q2410" i="1"/>
  <c r="A2411" i="1"/>
  <c r="AC2410" i="1"/>
  <c r="AB2410" i="1"/>
  <c r="AA2409" i="1"/>
  <c r="H2410" i="1"/>
  <c r="R2409" i="1"/>
  <c r="S2409" i="1" s="1"/>
  <c r="W1277" i="1"/>
  <c r="Y1277" i="1" s="1"/>
  <c r="J1278" i="1"/>
  <c r="K1278" i="1" s="1"/>
  <c r="E1278" i="1" s="1"/>
  <c r="I1279" i="1"/>
  <c r="G1274" i="1"/>
  <c r="L1274" i="1"/>
  <c r="T1274" i="1" s="1"/>
  <c r="D1275" i="1"/>
  <c r="N1271" i="1"/>
  <c r="O1270" i="1"/>
  <c r="P1270" i="1" s="1"/>
  <c r="Z1270" i="1" s="1"/>
  <c r="B1270" i="1" s="1"/>
  <c r="F1278" i="1" l="1"/>
  <c r="U2410" i="1"/>
  <c r="A2412" i="1"/>
  <c r="Q2411" i="1"/>
  <c r="R2410" i="1"/>
  <c r="S2410" i="1" s="1"/>
  <c r="AA2410" i="1"/>
  <c r="H2411" i="1"/>
  <c r="AC2411" i="1"/>
  <c r="AB2411" i="1"/>
  <c r="J1279" i="1"/>
  <c r="K1279" i="1" s="1"/>
  <c r="E1279" i="1" s="1"/>
  <c r="I1280" i="1"/>
  <c r="W1278" i="1"/>
  <c r="Y1278" i="1" s="1"/>
  <c r="N1272" i="1"/>
  <c r="O1271" i="1"/>
  <c r="P1271" i="1" s="1"/>
  <c r="Z1271" i="1" s="1"/>
  <c r="B1271" i="1" s="1"/>
  <c r="G1275" i="1"/>
  <c r="D1276" i="1"/>
  <c r="L1275" i="1"/>
  <c r="T1275" i="1" s="1"/>
  <c r="F1279" i="1" l="1"/>
  <c r="U2411" i="1"/>
  <c r="H2412" i="1"/>
  <c r="AA2411" i="1"/>
  <c r="AC2412" i="1"/>
  <c r="AB2412" i="1"/>
  <c r="R2411" i="1"/>
  <c r="S2411" i="1" s="1"/>
  <c r="Q2412" i="1"/>
  <c r="A2413" i="1"/>
  <c r="J1280" i="1"/>
  <c r="K1280" i="1" s="1"/>
  <c r="E1280" i="1" s="1"/>
  <c r="I1281" i="1"/>
  <c r="W1279" i="1"/>
  <c r="Y1279" i="1" s="1"/>
  <c r="G1276" i="1"/>
  <c r="L1276" i="1"/>
  <c r="T1276" i="1" s="1"/>
  <c r="D1277" i="1"/>
  <c r="N1273" i="1"/>
  <c r="O1272" i="1"/>
  <c r="P1272" i="1" s="1"/>
  <c r="F1280" i="1" l="1"/>
  <c r="U2412" i="1"/>
  <c r="Q2413" i="1"/>
  <c r="A2414" i="1"/>
  <c r="AC2413" i="1"/>
  <c r="AB2413" i="1"/>
  <c r="H2413" i="1"/>
  <c r="AA2412" i="1"/>
  <c r="R2412" i="1"/>
  <c r="S2412" i="1" s="1"/>
  <c r="W1280" i="1"/>
  <c r="Y1280" i="1" s="1"/>
  <c r="I1282" i="1"/>
  <c r="J1281" i="1"/>
  <c r="K1281" i="1" s="1"/>
  <c r="E1281" i="1" s="1"/>
  <c r="Z1272" i="1"/>
  <c r="B1272" i="1" s="1"/>
  <c r="N1274" i="1"/>
  <c r="O1273" i="1"/>
  <c r="P1273" i="1" s="1"/>
  <c r="Z1273" i="1" s="1"/>
  <c r="B1273" i="1" s="1"/>
  <c r="G1277" i="1"/>
  <c r="L1277" i="1"/>
  <c r="T1277" i="1" s="1"/>
  <c r="D1278" i="1"/>
  <c r="F1281" i="1" l="1"/>
  <c r="U2413" i="1"/>
  <c r="Q2414" i="1"/>
  <c r="A2415" i="1"/>
  <c r="AB2414" i="1"/>
  <c r="AC2414" i="1"/>
  <c r="H2414" i="1"/>
  <c r="R2413" i="1"/>
  <c r="S2413" i="1" s="1"/>
  <c r="AA2413" i="1"/>
  <c r="W1281" i="1"/>
  <c r="Y1281" i="1" s="1"/>
  <c r="J1282" i="1"/>
  <c r="K1282" i="1" s="1"/>
  <c r="E1282" i="1" s="1"/>
  <c r="I1283" i="1"/>
  <c r="G1278" i="1"/>
  <c r="D1279" i="1"/>
  <c r="L1278" i="1"/>
  <c r="T1278" i="1" s="1"/>
  <c r="N1275" i="1"/>
  <c r="O1274" i="1"/>
  <c r="P1274" i="1" s="1"/>
  <c r="Z1274" i="1" s="1"/>
  <c r="B1274" i="1" s="1"/>
  <c r="F1282" i="1" l="1"/>
  <c r="U2414" i="1"/>
  <c r="A2416" i="1"/>
  <c r="Q2415" i="1"/>
  <c r="R2414" i="1"/>
  <c r="S2414" i="1" s="1"/>
  <c r="AC2415" i="1"/>
  <c r="AA2414" i="1"/>
  <c r="AB2415" i="1"/>
  <c r="H2415" i="1"/>
  <c r="W1282" i="1"/>
  <c r="Y1282" i="1" s="1"/>
  <c r="I1284" i="1"/>
  <c r="J1283" i="1"/>
  <c r="K1283" i="1" s="1"/>
  <c r="E1283" i="1" s="1"/>
  <c r="N1276" i="1"/>
  <c r="O1275" i="1"/>
  <c r="P1275" i="1" s="1"/>
  <c r="G1279" i="1"/>
  <c r="L1279" i="1"/>
  <c r="T1279" i="1" s="1"/>
  <c r="D1280" i="1"/>
  <c r="F1283" i="1" l="1"/>
  <c r="U2415" i="1"/>
  <c r="AC2416" i="1"/>
  <c r="R2415" i="1"/>
  <c r="S2415" i="1" s="1"/>
  <c r="AB2416" i="1"/>
  <c r="H2416" i="1"/>
  <c r="AA2415" i="1"/>
  <c r="Q2416" i="1"/>
  <c r="A2417" i="1"/>
  <c r="I1285" i="1"/>
  <c r="J1284" i="1"/>
  <c r="K1284" i="1" s="1"/>
  <c r="E1284" i="1" s="1"/>
  <c r="W1283" i="1"/>
  <c r="Y1283" i="1" s="1"/>
  <c r="L1280" i="1"/>
  <c r="T1280" i="1" s="1"/>
  <c r="D1281" i="1"/>
  <c r="G1280" i="1"/>
  <c r="Z1275" i="1"/>
  <c r="B1275" i="1" s="1"/>
  <c r="N1277" i="1"/>
  <c r="O1276" i="1"/>
  <c r="P1276" i="1" s="1"/>
  <c r="Z1276" i="1" s="1"/>
  <c r="B1276" i="1" s="1"/>
  <c r="F1284" i="1" l="1"/>
  <c r="Q2417" i="1"/>
  <c r="A2418" i="1"/>
  <c r="W2417" i="1"/>
  <c r="Y2417" i="1" s="1"/>
  <c r="AB2417" i="1"/>
  <c r="H2417" i="1"/>
  <c r="AC2417" i="1"/>
  <c r="R2416" i="1"/>
  <c r="W1284" i="1"/>
  <c r="Y1284" i="1" s="1"/>
  <c r="I1286" i="1"/>
  <c r="J1285" i="1"/>
  <c r="K1285" i="1" s="1"/>
  <c r="E1285" i="1" s="1"/>
  <c r="N1278" i="1"/>
  <c r="O1277" i="1"/>
  <c r="P1277" i="1" s="1"/>
  <c r="Z1277" i="1" s="1"/>
  <c r="B1277" i="1" s="1"/>
  <c r="L1281" i="1"/>
  <c r="T1281" i="1" s="1"/>
  <c r="G1281" i="1"/>
  <c r="D1282" i="1"/>
  <c r="F1285" i="1" l="1"/>
  <c r="U2417" i="1"/>
  <c r="A2419" i="1"/>
  <c r="Q2418" i="1"/>
  <c r="AB2418" i="1"/>
  <c r="H2418" i="1"/>
  <c r="AC2418" i="1"/>
  <c r="R2417" i="1"/>
  <c r="S2417" i="1" s="1"/>
  <c r="AA2417" i="1"/>
  <c r="W1285" i="1"/>
  <c r="Y1285" i="1" s="1"/>
  <c r="J1286" i="1"/>
  <c r="K1286" i="1" s="1"/>
  <c r="E1286" i="1" s="1"/>
  <c r="I1287" i="1"/>
  <c r="L1282" i="1"/>
  <c r="T1282" i="1" s="1"/>
  <c r="G1282" i="1"/>
  <c r="D1283" i="1"/>
  <c r="N1279" i="1"/>
  <c r="O1278" i="1"/>
  <c r="P1278" i="1" s="1"/>
  <c r="Z1278" i="1" s="1"/>
  <c r="B1278" i="1" s="1"/>
  <c r="F1286" i="1" l="1"/>
  <c r="U2418" i="1"/>
  <c r="R2418" i="1"/>
  <c r="S2418" i="1" s="1"/>
  <c r="AB2419" i="1"/>
  <c r="AA2418" i="1"/>
  <c r="AC2419" i="1"/>
  <c r="H2419" i="1"/>
  <c r="A2420" i="1"/>
  <c r="Q2419" i="1"/>
  <c r="J1287" i="1"/>
  <c r="K1287" i="1" s="1"/>
  <c r="E1287" i="1" s="1"/>
  <c r="I1288" i="1"/>
  <c r="W1286" i="1"/>
  <c r="Y1286" i="1" s="1"/>
  <c r="N1280" i="1"/>
  <c r="O1279" i="1"/>
  <c r="P1279" i="1" s="1"/>
  <c r="G1283" i="1"/>
  <c r="D1284" i="1"/>
  <c r="L1283" i="1"/>
  <c r="T1283" i="1" s="1"/>
  <c r="F1287" i="1" l="1"/>
  <c r="U2419" i="1"/>
  <c r="AB2420" i="1"/>
  <c r="AA2419" i="1"/>
  <c r="H2420" i="1"/>
  <c r="R2419" i="1"/>
  <c r="S2419" i="1" s="1"/>
  <c r="AC2420" i="1"/>
  <c r="Q2420" i="1"/>
  <c r="A2421" i="1"/>
  <c r="J1288" i="1"/>
  <c r="K1288" i="1" s="1"/>
  <c r="E1288" i="1" s="1"/>
  <c r="I1289" i="1"/>
  <c r="W1287" i="1"/>
  <c r="Y1287" i="1" s="1"/>
  <c r="Z1279" i="1"/>
  <c r="B1279" i="1" s="1"/>
  <c r="L1284" i="1"/>
  <c r="T1284" i="1" s="1"/>
  <c r="G1284" i="1"/>
  <c r="D1285" i="1"/>
  <c r="N1281" i="1"/>
  <c r="O1280" i="1"/>
  <c r="P1280" i="1" s="1"/>
  <c r="F1288" i="1" l="1"/>
  <c r="U2420" i="1"/>
  <c r="Q2421" i="1"/>
  <c r="A2422" i="1"/>
  <c r="H2421" i="1"/>
  <c r="R2420" i="1"/>
  <c r="S2420" i="1" s="1"/>
  <c r="AC2421" i="1"/>
  <c r="AA2420" i="1"/>
  <c r="AB2421" i="1"/>
  <c r="W1288" i="1"/>
  <c r="Y1288" i="1" s="1"/>
  <c r="J1289" i="1"/>
  <c r="K1289" i="1" s="1"/>
  <c r="E1289" i="1" s="1"/>
  <c r="I1290" i="1"/>
  <c r="L1285" i="1"/>
  <c r="T1285" i="1" s="1"/>
  <c r="G1285" i="1"/>
  <c r="D1286" i="1"/>
  <c r="N1282" i="1"/>
  <c r="O1281" i="1"/>
  <c r="P1281" i="1" s="1"/>
  <c r="Z1281" i="1" s="1"/>
  <c r="B1281" i="1" s="1"/>
  <c r="Z1280" i="1"/>
  <c r="B1280" i="1" s="1"/>
  <c r="F1289" i="1" l="1"/>
  <c r="U2421" i="1"/>
  <c r="A2423" i="1"/>
  <c r="Q2422" i="1"/>
  <c r="R2421" i="1"/>
  <c r="S2421" i="1" s="1"/>
  <c r="AA2421" i="1"/>
  <c r="AB2422" i="1"/>
  <c r="AC2422" i="1"/>
  <c r="H2422" i="1"/>
  <c r="J1290" i="1"/>
  <c r="K1290" i="1" s="1"/>
  <c r="E1290" i="1" s="1"/>
  <c r="I1291" i="1"/>
  <c r="W1289" i="1"/>
  <c r="Y1289" i="1" s="1"/>
  <c r="N1283" i="1"/>
  <c r="O1282" i="1"/>
  <c r="P1282" i="1" s="1"/>
  <c r="Z1282" i="1" s="1"/>
  <c r="B1282" i="1" s="1"/>
  <c r="L1286" i="1"/>
  <c r="T1286" i="1" s="1"/>
  <c r="D1287" i="1"/>
  <c r="G1286" i="1"/>
  <c r="F1290" i="1" l="1"/>
  <c r="U2422" i="1"/>
  <c r="AA2422" i="1"/>
  <c r="AC2423" i="1"/>
  <c r="AB2423" i="1"/>
  <c r="H2423" i="1"/>
  <c r="R2422" i="1"/>
  <c r="S2422" i="1" s="1"/>
  <c r="Q2423" i="1"/>
  <c r="A2424" i="1"/>
  <c r="J1291" i="1"/>
  <c r="K1291" i="1" s="1"/>
  <c r="E1291" i="1" s="1"/>
  <c r="I1292" i="1"/>
  <c r="W1290" i="1"/>
  <c r="Y1290" i="1" s="1"/>
  <c r="L1287" i="1"/>
  <c r="T1287" i="1" s="1"/>
  <c r="D1288" i="1"/>
  <c r="G1287" i="1"/>
  <c r="N1284" i="1"/>
  <c r="O1283" i="1"/>
  <c r="P1283" i="1" s="1"/>
  <c r="Z1283" i="1" s="1"/>
  <c r="B1283" i="1" s="1"/>
  <c r="F1291" i="1" l="1"/>
  <c r="U2423" i="1"/>
  <c r="Q2424" i="1"/>
  <c r="A2425" i="1"/>
  <c r="AC2424" i="1"/>
  <c r="AB2424" i="1"/>
  <c r="H2424" i="1"/>
  <c r="R2423" i="1"/>
  <c r="S2423" i="1" s="1"/>
  <c r="AA2423" i="1"/>
  <c r="I1293" i="1"/>
  <c r="J1292" i="1"/>
  <c r="K1292" i="1" s="1"/>
  <c r="W1291" i="1"/>
  <c r="Y1291" i="1" s="1"/>
  <c r="G1288" i="1"/>
  <c r="L1288" i="1"/>
  <c r="T1288" i="1" s="1"/>
  <c r="D1289" i="1"/>
  <c r="N1285" i="1"/>
  <c r="O1284" i="1"/>
  <c r="P1284" i="1" s="1"/>
  <c r="Z1284" i="1" s="1"/>
  <c r="B1284" i="1" s="1"/>
  <c r="E1292" i="1" l="1"/>
  <c r="F1292" i="1"/>
  <c r="U2424" i="1"/>
  <c r="Q2425" i="1"/>
  <c r="A2426" i="1"/>
  <c r="AC2425" i="1"/>
  <c r="AB2425" i="1"/>
  <c r="H2425" i="1"/>
  <c r="AA2424" i="1"/>
  <c r="R2424" i="1"/>
  <c r="S2424" i="1" s="1"/>
  <c r="I1294" i="1"/>
  <c r="J1293" i="1"/>
  <c r="K1293" i="1" s="1"/>
  <c r="N1286" i="1"/>
  <c r="O1285" i="1"/>
  <c r="P1285" i="1" s="1"/>
  <c r="Z1285" i="1" s="1"/>
  <c r="B1285" i="1" s="1"/>
  <c r="L1289" i="1"/>
  <c r="T1289" i="1" s="1"/>
  <c r="G1289" i="1"/>
  <c r="D1290" i="1"/>
  <c r="E1293" i="1" l="1"/>
  <c r="F1293" i="1"/>
  <c r="U2425" i="1"/>
  <c r="A2427" i="1"/>
  <c r="Q2426" i="1"/>
  <c r="AB2426" i="1"/>
  <c r="H2426" i="1"/>
  <c r="R2425" i="1"/>
  <c r="S2425" i="1" s="1"/>
  <c r="AA2425" i="1"/>
  <c r="AC2426" i="1"/>
  <c r="J1294" i="1"/>
  <c r="K1294" i="1" s="1"/>
  <c r="I1295" i="1"/>
  <c r="W1293" i="1"/>
  <c r="Y1293" i="1" s="1"/>
  <c r="G1290" i="1"/>
  <c r="L1290" i="1"/>
  <c r="T1290" i="1" s="1"/>
  <c r="D1291" i="1"/>
  <c r="N1287" i="1"/>
  <c r="O1286" i="1"/>
  <c r="P1286" i="1" s="1"/>
  <c r="Z1286" i="1" s="1"/>
  <c r="B1286" i="1" s="1"/>
  <c r="E1294" i="1" l="1"/>
  <c r="F1294" i="1"/>
  <c r="U2426" i="1"/>
  <c r="AA2426" i="1"/>
  <c r="AB2427" i="1"/>
  <c r="AC2427" i="1"/>
  <c r="H2427" i="1"/>
  <c r="R2426" i="1"/>
  <c r="S2426" i="1" s="1"/>
  <c r="Q2427" i="1"/>
  <c r="A2428" i="1"/>
  <c r="J1295" i="1"/>
  <c r="K1295" i="1" s="1"/>
  <c r="I1296" i="1"/>
  <c r="W1294" i="1"/>
  <c r="Y1294" i="1" s="1"/>
  <c r="N1288" i="1"/>
  <c r="O1287" i="1"/>
  <c r="P1287" i="1" s="1"/>
  <c r="L1291" i="1"/>
  <c r="T1291" i="1" s="1"/>
  <c r="G1291" i="1"/>
  <c r="D1292" i="1"/>
  <c r="E1295" i="1" l="1"/>
  <c r="F1295" i="1"/>
  <c r="U2427" i="1"/>
  <c r="Q2428" i="1"/>
  <c r="A2429" i="1"/>
  <c r="AC2428" i="1"/>
  <c r="AB2428" i="1"/>
  <c r="H2428" i="1"/>
  <c r="R2427" i="1"/>
  <c r="S2427" i="1" s="1"/>
  <c r="AA2427" i="1"/>
  <c r="J1296" i="1"/>
  <c r="K1296" i="1" s="1"/>
  <c r="E1296" i="1" s="1"/>
  <c r="I1297" i="1"/>
  <c r="W1295" i="1"/>
  <c r="Y1295" i="1" s="1"/>
  <c r="L1292" i="1"/>
  <c r="T1292" i="1" s="1"/>
  <c r="D1293" i="1"/>
  <c r="G1292" i="1"/>
  <c r="Z1287" i="1"/>
  <c r="B1287" i="1" s="1"/>
  <c r="N1289" i="1"/>
  <c r="O1288" i="1"/>
  <c r="P1288" i="1" s="1"/>
  <c r="F1296" i="1" l="1"/>
  <c r="U2428" i="1"/>
  <c r="Q2429" i="1"/>
  <c r="A2430" i="1"/>
  <c r="AC2429" i="1"/>
  <c r="AB2429" i="1"/>
  <c r="H2429" i="1"/>
  <c r="R2428" i="1"/>
  <c r="S2428" i="1" s="1"/>
  <c r="AA2428" i="1"/>
  <c r="J1297" i="1"/>
  <c r="K1297" i="1" s="1"/>
  <c r="E1297" i="1" s="1"/>
  <c r="I1298" i="1"/>
  <c r="W1296" i="1"/>
  <c r="Y1296" i="1" s="1"/>
  <c r="Z1288" i="1"/>
  <c r="B1288" i="1" s="1"/>
  <c r="N1290" i="1"/>
  <c r="O1289" i="1"/>
  <c r="P1289" i="1" s="1"/>
  <c r="Z1289" i="1" s="1"/>
  <c r="B1289" i="1" s="1"/>
  <c r="L1293" i="1"/>
  <c r="T1293" i="1" s="1"/>
  <c r="G1293" i="1"/>
  <c r="D1294" i="1"/>
  <c r="F1297" i="1" l="1"/>
  <c r="U2429" i="1"/>
  <c r="Q2430" i="1"/>
  <c r="A2431" i="1"/>
  <c r="AB2430" i="1"/>
  <c r="H2430" i="1"/>
  <c r="AC2430" i="1"/>
  <c r="R2429" i="1"/>
  <c r="S2429" i="1" s="1"/>
  <c r="AA2429" i="1"/>
  <c r="I1299" i="1"/>
  <c r="J1298" i="1"/>
  <c r="K1298" i="1" s="1"/>
  <c r="E1298" i="1" s="1"/>
  <c r="W1297" i="1"/>
  <c r="Y1297" i="1" s="1"/>
  <c r="G1294" i="1"/>
  <c r="D1295" i="1"/>
  <c r="L1294" i="1"/>
  <c r="T1294" i="1" s="1"/>
  <c r="N1291" i="1"/>
  <c r="O1290" i="1"/>
  <c r="P1290" i="1" s="1"/>
  <c r="Z1290" i="1" s="1"/>
  <c r="B1290" i="1" s="1"/>
  <c r="F1298" i="1" l="1"/>
  <c r="U2430" i="1"/>
  <c r="A2432" i="1"/>
  <c r="Q2431" i="1"/>
  <c r="AA2430" i="1"/>
  <c r="AC2431" i="1"/>
  <c r="AB2431" i="1"/>
  <c r="H2431" i="1"/>
  <c r="R2430" i="1"/>
  <c r="S2430" i="1" s="1"/>
  <c r="W1298" i="1"/>
  <c r="Y1298" i="1" s="1"/>
  <c r="J1299" i="1"/>
  <c r="K1299" i="1" s="1"/>
  <c r="E1299" i="1" s="1"/>
  <c r="I1300" i="1"/>
  <c r="N1292" i="1"/>
  <c r="O1291" i="1"/>
  <c r="P1291" i="1" s="1"/>
  <c r="G1295" i="1"/>
  <c r="L1295" i="1"/>
  <c r="T1295" i="1" s="1"/>
  <c r="D1296" i="1"/>
  <c r="F1299" i="1" l="1"/>
  <c r="U2431" i="1"/>
  <c r="AC2432" i="1"/>
  <c r="AB2432" i="1"/>
  <c r="H2432" i="1"/>
  <c r="R2431" i="1"/>
  <c r="S2431" i="1" s="1"/>
  <c r="AA2431" i="1"/>
  <c r="Q2432" i="1"/>
  <c r="A2433" i="1"/>
  <c r="I1301" i="1"/>
  <c r="J1300" i="1"/>
  <c r="K1300" i="1" s="1"/>
  <c r="E1300" i="1" s="1"/>
  <c r="W1299" i="1"/>
  <c r="Y1299" i="1" s="1"/>
  <c r="G1296" i="1"/>
  <c r="D1297" i="1"/>
  <c r="L1296" i="1"/>
  <c r="T1296" i="1" s="1"/>
  <c r="S1291" i="1"/>
  <c r="Z1291" i="1"/>
  <c r="N1293" i="1"/>
  <c r="O1292" i="1"/>
  <c r="U1291" i="1" l="1"/>
  <c r="B1291" i="1"/>
  <c r="F1300" i="1"/>
  <c r="C1292" i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U2432" i="1"/>
  <c r="Q2433" i="1"/>
  <c r="A2434" i="1"/>
  <c r="H2433" i="1"/>
  <c r="AA2432" i="1"/>
  <c r="AC2433" i="1"/>
  <c r="AB2433" i="1"/>
  <c r="R2432" i="1"/>
  <c r="S2432" i="1" s="1"/>
  <c r="W1300" i="1"/>
  <c r="Y1300" i="1" s="1"/>
  <c r="J1301" i="1"/>
  <c r="K1301" i="1" s="1"/>
  <c r="E1301" i="1" s="1"/>
  <c r="I1302" i="1"/>
  <c r="N1294" i="1"/>
  <c r="O1293" i="1"/>
  <c r="AA1291" i="1"/>
  <c r="L1297" i="1"/>
  <c r="T1297" i="1" s="1"/>
  <c r="G1297" i="1"/>
  <c r="D1298" i="1"/>
  <c r="F1301" i="1" l="1"/>
  <c r="P1293" i="1"/>
  <c r="Z1293" i="1" s="1"/>
  <c r="B1293" i="1" s="1"/>
  <c r="P1292" i="1"/>
  <c r="Z1292" i="1" s="1"/>
  <c r="B1292" i="1" s="1"/>
  <c r="U2433" i="1"/>
  <c r="A2435" i="1"/>
  <c r="Q2434" i="1"/>
  <c r="AA2433" i="1"/>
  <c r="AB2434" i="1"/>
  <c r="H2434" i="1"/>
  <c r="R2433" i="1"/>
  <c r="S2433" i="1" s="1"/>
  <c r="AC2434" i="1"/>
  <c r="I1303" i="1"/>
  <c r="J1302" i="1"/>
  <c r="K1302" i="1" s="1"/>
  <c r="W1301" i="1"/>
  <c r="Y1301" i="1" s="1"/>
  <c r="L1298" i="1"/>
  <c r="T1298" i="1" s="1"/>
  <c r="G1298" i="1"/>
  <c r="D1299" i="1"/>
  <c r="N1295" i="1"/>
  <c r="O1294" i="1"/>
  <c r="P1294" i="1" s="1"/>
  <c r="Z1294" i="1" s="1"/>
  <c r="B1294" i="1" s="1"/>
  <c r="E1302" i="1" l="1"/>
  <c r="F1302" i="1"/>
  <c r="U2434" i="1"/>
  <c r="R2434" i="1"/>
  <c r="S2434" i="1" s="1"/>
  <c r="AB2435" i="1"/>
  <c r="AA2434" i="1"/>
  <c r="H2435" i="1"/>
  <c r="AC2435" i="1"/>
  <c r="A2436" i="1"/>
  <c r="Q2435" i="1"/>
  <c r="W1302" i="1"/>
  <c r="Y1302" i="1" s="1"/>
  <c r="I1304" i="1"/>
  <c r="J1303" i="1"/>
  <c r="K1303" i="1" s="1"/>
  <c r="E1303" i="1" s="1"/>
  <c r="G1299" i="1"/>
  <c r="L1299" i="1"/>
  <c r="T1299" i="1" s="1"/>
  <c r="D1300" i="1"/>
  <c r="N1296" i="1"/>
  <c r="O1295" i="1"/>
  <c r="P1295" i="1" s="1"/>
  <c r="Z1295" i="1" s="1"/>
  <c r="B1295" i="1" s="1"/>
  <c r="F1303" i="1" l="1"/>
  <c r="U2435" i="1"/>
  <c r="AC2436" i="1"/>
  <c r="AB2436" i="1"/>
  <c r="H2436" i="1"/>
  <c r="AA2435" i="1"/>
  <c r="R2435" i="1"/>
  <c r="S2435" i="1" s="1"/>
  <c r="Q2436" i="1"/>
  <c r="A2437" i="1"/>
  <c r="W1303" i="1"/>
  <c r="Y1303" i="1" s="1"/>
  <c r="J1304" i="1"/>
  <c r="K1304" i="1" s="1"/>
  <c r="E1304" i="1" s="1"/>
  <c r="I1305" i="1"/>
  <c r="N1297" i="1"/>
  <c r="O1296" i="1"/>
  <c r="P1296" i="1" s="1"/>
  <c r="G1300" i="1"/>
  <c r="L1300" i="1"/>
  <c r="T1300" i="1" s="1"/>
  <c r="D1301" i="1"/>
  <c r="F1304" i="1" l="1"/>
  <c r="U2436" i="1"/>
  <c r="Q2437" i="1"/>
  <c r="A2438" i="1"/>
  <c r="AC2437" i="1"/>
  <c r="AB2437" i="1"/>
  <c r="H2437" i="1"/>
  <c r="R2436" i="1"/>
  <c r="S2436" i="1" s="1"/>
  <c r="AA2436" i="1"/>
  <c r="J1305" i="1"/>
  <c r="K1305" i="1" s="1"/>
  <c r="E1305" i="1" s="1"/>
  <c r="I1306" i="1"/>
  <c r="W1304" i="1"/>
  <c r="Y1304" i="1" s="1"/>
  <c r="L1301" i="1"/>
  <c r="T1301" i="1" s="1"/>
  <c r="G1301" i="1"/>
  <c r="D1302" i="1"/>
  <c r="Z1296" i="1"/>
  <c r="B1296" i="1" s="1"/>
  <c r="N1298" i="1"/>
  <c r="O1297" i="1"/>
  <c r="P1297" i="1" s="1"/>
  <c r="Z1297" i="1" s="1"/>
  <c r="B1297" i="1" s="1"/>
  <c r="F1305" i="1" l="1"/>
  <c r="U2437" i="1"/>
  <c r="Q2438" i="1"/>
  <c r="A2439" i="1"/>
  <c r="AC2438" i="1"/>
  <c r="AB2438" i="1"/>
  <c r="AA2437" i="1"/>
  <c r="H2438" i="1"/>
  <c r="R2437" i="1"/>
  <c r="S2437" i="1" s="1"/>
  <c r="J1306" i="1"/>
  <c r="K1306" i="1" s="1"/>
  <c r="E1306" i="1" s="1"/>
  <c r="I1307" i="1"/>
  <c r="W1305" i="1"/>
  <c r="Y1305" i="1" s="1"/>
  <c r="N1299" i="1"/>
  <c r="O1298" i="1"/>
  <c r="P1298" i="1" s="1"/>
  <c r="Z1298" i="1" s="1"/>
  <c r="B1298" i="1" s="1"/>
  <c r="L1302" i="1"/>
  <c r="T1302" i="1" s="1"/>
  <c r="G1302" i="1"/>
  <c r="D1303" i="1"/>
  <c r="F1306" i="1" l="1"/>
  <c r="U2438" i="1"/>
  <c r="A2440" i="1"/>
  <c r="Q2439" i="1"/>
  <c r="R2438" i="1"/>
  <c r="S2438" i="1" s="1"/>
  <c r="H2439" i="1"/>
  <c r="AB2439" i="1"/>
  <c r="AA2438" i="1"/>
  <c r="AC2439" i="1"/>
  <c r="J1307" i="1"/>
  <c r="K1307" i="1" s="1"/>
  <c r="E1307" i="1" s="1"/>
  <c r="I1308" i="1"/>
  <c r="W1306" i="1"/>
  <c r="Y1306" i="1" s="1"/>
  <c r="G1303" i="1"/>
  <c r="D1304" i="1"/>
  <c r="L1303" i="1"/>
  <c r="T1303" i="1" s="1"/>
  <c r="N1300" i="1"/>
  <c r="O1299" i="1"/>
  <c r="P1299" i="1" s="1"/>
  <c r="F1307" i="1" l="1"/>
  <c r="U2439" i="1"/>
  <c r="AC2440" i="1"/>
  <c r="AA2439" i="1"/>
  <c r="AB2440" i="1"/>
  <c r="R2439" i="1"/>
  <c r="S2439" i="1" s="1"/>
  <c r="H2440" i="1"/>
  <c r="Q2440" i="1"/>
  <c r="A2441" i="1"/>
  <c r="I1309" i="1"/>
  <c r="J1308" i="1"/>
  <c r="K1308" i="1" s="1"/>
  <c r="E1308" i="1" s="1"/>
  <c r="W1307" i="1"/>
  <c r="Y1307" i="1" s="1"/>
  <c r="N1301" i="1"/>
  <c r="O1300" i="1"/>
  <c r="P1300" i="1" s="1"/>
  <c r="G1304" i="1"/>
  <c r="D1305" i="1"/>
  <c r="L1304" i="1"/>
  <c r="T1304" i="1" s="1"/>
  <c r="Z1299" i="1"/>
  <c r="B1299" i="1" s="1"/>
  <c r="F1308" i="1" l="1"/>
  <c r="U2440" i="1"/>
  <c r="A2442" i="1"/>
  <c r="Q2441" i="1"/>
  <c r="AB2441" i="1"/>
  <c r="H2441" i="1"/>
  <c r="AC2441" i="1"/>
  <c r="R2440" i="1"/>
  <c r="S2440" i="1" s="1"/>
  <c r="AA2440" i="1"/>
  <c r="W1308" i="1"/>
  <c r="Y1308" i="1" s="1"/>
  <c r="I1310" i="1"/>
  <c r="J1309" i="1"/>
  <c r="K1309" i="1" s="1"/>
  <c r="E1309" i="1" s="1"/>
  <c r="L1305" i="1"/>
  <c r="T1305" i="1" s="1"/>
  <c r="G1305" i="1"/>
  <c r="D1306" i="1"/>
  <c r="Z1300" i="1"/>
  <c r="B1300" i="1" s="1"/>
  <c r="N1302" i="1"/>
  <c r="O1301" i="1"/>
  <c r="P1301" i="1" s="1"/>
  <c r="Z1301" i="1" s="1"/>
  <c r="B1301" i="1" s="1"/>
  <c r="F1309" i="1" l="1"/>
  <c r="U2441" i="1"/>
  <c r="AB2442" i="1"/>
  <c r="H2442" i="1"/>
  <c r="AA2441" i="1"/>
  <c r="AC2442" i="1"/>
  <c r="R2441" i="1"/>
  <c r="S2441" i="1" s="1"/>
  <c r="A2443" i="1"/>
  <c r="Q2442" i="1"/>
  <c r="W1309" i="1"/>
  <c r="Y1309" i="1" s="1"/>
  <c r="J1310" i="1"/>
  <c r="K1310" i="1" s="1"/>
  <c r="E1310" i="1" s="1"/>
  <c r="I1311" i="1"/>
  <c r="N1303" i="1"/>
  <c r="O1302" i="1"/>
  <c r="P1302" i="1" s="1"/>
  <c r="Z1302" i="1" s="1"/>
  <c r="B1302" i="1" s="1"/>
  <c r="G1306" i="1"/>
  <c r="L1306" i="1"/>
  <c r="T1306" i="1" s="1"/>
  <c r="D1307" i="1"/>
  <c r="F1310" i="1" l="1"/>
  <c r="U2442" i="1"/>
  <c r="R2442" i="1"/>
  <c r="S2442" i="1" s="1"/>
  <c r="AB2443" i="1"/>
  <c r="AA2442" i="1"/>
  <c r="AC2443" i="1"/>
  <c r="H2443" i="1"/>
  <c r="A2444" i="1"/>
  <c r="Q2443" i="1"/>
  <c r="I1312" i="1"/>
  <c r="J1311" i="1"/>
  <c r="K1311" i="1" s="1"/>
  <c r="E1311" i="1" s="1"/>
  <c r="W1310" i="1"/>
  <c r="Y1310" i="1" s="1"/>
  <c r="G1307" i="1"/>
  <c r="L1307" i="1"/>
  <c r="T1307" i="1" s="1"/>
  <c r="D1308" i="1"/>
  <c r="N1304" i="1"/>
  <c r="O1303" i="1"/>
  <c r="P1303" i="1" s="1"/>
  <c r="Z1303" i="1" s="1"/>
  <c r="B1303" i="1" s="1"/>
  <c r="F1311" i="1" l="1"/>
  <c r="U2443" i="1"/>
  <c r="AA2443" i="1"/>
  <c r="AC2444" i="1"/>
  <c r="R2443" i="1"/>
  <c r="S2443" i="1" s="1"/>
  <c r="AB2444" i="1"/>
  <c r="H2444" i="1"/>
  <c r="A2445" i="1"/>
  <c r="Q2444" i="1"/>
  <c r="W1311" i="1"/>
  <c r="Y1311" i="1" s="1"/>
  <c r="J1312" i="1"/>
  <c r="K1312" i="1" s="1"/>
  <c r="E1312" i="1" s="1"/>
  <c r="I1313" i="1"/>
  <c r="N1305" i="1"/>
  <c r="O1304" i="1"/>
  <c r="P1304" i="1" s="1"/>
  <c r="Z1304" i="1" s="1"/>
  <c r="B1304" i="1" s="1"/>
  <c r="L1308" i="1"/>
  <c r="T1308" i="1" s="1"/>
  <c r="G1308" i="1"/>
  <c r="D1309" i="1"/>
  <c r="F1312" i="1" l="1"/>
  <c r="U2444" i="1"/>
  <c r="A2446" i="1"/>
  <c r="Q2445" i="1"/>
  <c r="R2444" i="1"/>
  <c r="S2444" i="1" s="1"/>
  <c r="AA2444" i="1"/>
  <c r="AB2445" i="1"/>
  <c r="AC2445" i="1"/>
  <c r="H2445" i="1"/>
  <c r="I1314" i="1"/>
  <c r="J1313" i="1"/>
  <c r="K1313" i="1" s="1"/>
  <c r="E1313" i="1" s="1"/>
  <c r="W1312" i="1"/>
  <c r="Y1312" i="1" s="1"/>
  <c r="L1309" i="1"/>
  <c r="T1309" i="1" s="1"/>
  <c r="G1309" i="1"/>
  <c r="D1310" i="1"/>
  <c r="N1306" i="1"/>
  <c r="O1305" i="1"/>
  <c r="P1305" i="1" s="1"/>
  <c r="Z1305" i="1" s="1"/>
  <c r="B1305" i="1" s="1"/>
  <c r="F1313" i="1" l="1"/>
  <c r="U2445" i="1"/>
  <c r="AB2446" i="1"/>
  <c r="R2445" i="1"/>
  <c r="S2445" i="1" s="1"/>
  <c r="H2446" i="1"/>
  <c r="AA2445" i="1"/>
  <c r="AC2446" i="1"/>
  <c r="A2447" i="1"/>
  <c r="Q2446" i="1"/>
  <c r="W1313" i="1"/>
  <c r="Y1313" i="1" s="1"/>
  <c r="I1315" i="1"/>
  <c r="J1314" i="1"/>
  <c r="K1314" i="1" s="1"/>
  <c r="E1314" i="1" s="1"/>
  <c r="G1310" i="1"/>
  <c r="D1311" i="1"/>
  <c r="L1310" i="1"/>
  <c r="T1310" i="1" s="1"/>
  <c r="N1307" i="1"/>
  <c r="O1306" i="1"/>
  <c r="P1306" i="1" s="1"/>
  <c r="Z1306" i="1" s="1"/>
  <c r="B1306" i="1" s="1"/>
  <c r="F1314" i="1" l="1"/>
  <c r="U2446" i="1"/>
  <c r="R2446" i="1"/>
  <c r="S2446" i="1" s="1"/>
  <c r="H2447" i="1"/>
  <c r="AA2446" i="1"/>
  <c r="AC2447" i="1"/>
  <c r="AB2447" i="1"/>
  <c r="A2448" i="1"/>
  <c r="Q2447" i="1"/>
  <c r="W1314" i="1"/>
  <c r="Y1314" i="1" s="1"/>
  <c r="I1316" i="1"/>
  <c r="J1315" i="1"/>
  <c r="K1315" i="1" s="1"/>
  <c r="E1315" i="1" s="1"/>
  <c r="N1308" i="1"/>
  <c r="O1307" i="1"/>
  <c r="P1307" i="1" s="1"/>
  <c r="L1311" i="1"/>
  <c r="T1311" i="1" s="1"/>
  <c r="D1312" i="1"/>
  <c r="G1311" i="1"/>
  <c r="F1315" i="1" l="1"/>
  <c r="H2448" i="1"/>
  <c r="R2447" i="1"/>
  <c r="AC2448" i="1"/>
  <c r="AB2448" i="1"/>
  <c r="Q2448" i="1"/>
  <c r="A2449" i="1"/>
  <c r="J1316" i="1"/>
  <c r="K1316" i="1" s="1"/>
  <c r="E1316" i="1" s="1"/>
  <c r="I1317" i="1"/>
  <c r="W1315" i="1"/>
  <c r="Y1315" i="1" s="1"/>
  <c r="G1312" i="1"/>
  <c r="L1312" i="1"/>
  <c r="T1312" i="1" s="1"/>
  <c r="D1313" i="1"/>
  <c r="Z1307" i="1"/>
  <c r="B1307" i="1" s="1"/>
  <c r="N1309" i="1"/>
  <c r="O1308" i="1"/>
  <c r="P1308" i="1" s="1"/>
  <c r="F1316" i="1" l="1"/>
  <c r="U2448" i="1"/>
  <c r="Q2449" i="1"/>
  <c r="A2450" i="1"/>
  <c r="AC2449" i="1"/>
  <c r="AB2449" i="1"/>
  <c r="H2449" i="1"/>
  <c r="R2448" i="1"/>
  <c r="S2448" i="1" s="1"/>
  <c r="AA2448" i="1"/>
  <c r="I1318" i="1"/>
  <c r="J1317" i="1"/>
  <c r="K1317" i="1" s="1"/>
  <c r="E1317" i="1" s="1"/>
  <c r="W1316" i="1"/>
  <c r="Y1316" i="1" s="1"/>
  <c r="N1310" i="1"/>
  <c r="O1309" i="1"/>
  <c r="P1309" i="1" s="1"/>
  <c r="Z1309" i="1" s="1"/>
  <c r="B1309" i="1" s="1"/>
  <c r="Z1308" i="1"/>
  <c r="B1308" i="1" s="1"/>
  <c r="L1313" i="1"/>
  <c r="T1313" i="1" s="1"/>
  <c r="G1313" i="1"/>
  <c r="D1314" i="1"/>
  <c r="F1317" i="1" l="1"/>
  <c r="U2449" i="1"/>
  <c r="A2451" i="1"/>
  <c r="Q2450" i="1"/>
  <c r="AB2450" i="1"/>
  <c r="H2450" i="1"/>
  <c r="R2449" i="1"/>
  <c r="AC2450" i="1"/>
  <c r="W1317" i="1"/>
  <c r="Y1317" i="1" s="1"/>
  <c r="J1318" i="1"/>
  <c r="K1318" i="1" s="1"/>
  <c r="E1318" i="1" s="1"/>
  <c r="I1319" i="1"/>
  <c r="G1314" i="1"/>
  <c r="L1314" i="1"/>
  <c r="T1314" i="1" s="1"/>
  <c r="D1315" i="1"/>
  <c r="N1311" i="1"/>
  <c r="O1310" i="1"/>
  <c r="P1310" i="1" s="1"/>
  <c r="Z1310" i="1" s="1"/>
  <c r="B1310" i="1" s="1"/>
  <c r="F1318" i="1" l="1"/>
  <c r="U2450" i="1"/>
  <c r="AA2450" i="1"/>
  <c r="AC2451" i="1"/>
  <c r="AB2451" i="1"/>
  <c r="R2450" i="1"/>
  <c r="S2450" i="1" s="1"/>
  <c r="H2451" i="1"/>
  <c r="Q2451" i="1"/>
  <c r="A2452" i="1"/>
  <c r="J1319" i="1"/>
  <c r="K1319" i="1" s="1"/>
  <c r="E1319" i="1" s="1"/>
  <c r="I1320" i="1"/>
  <c r="W1318" i="1"/>
  <c r="Y1318" i="1" s="1"/>
  <c r="N1312" i="1"/>
  <c r="O1311" i="1"/>
  <c r="P1311" i="1" s="1"/>
  <c r="L1315" i="1"/>
  <c r="T1315" i="1" s="1"/>
  <c r="G1315" i="1"/>
  <c r="D1316" i="1"/>
  <c r="F1319" i="1" l="1"/>
  <c r="U2451" i="1"/>
  <c r="AC2452" i="1"/>
  <c r="AB2452" i="1"/>
  <c r="H2452" i="1"/>
  <c r="R2451" i="1"/>
  <c r="S2451" i="1" s="1"/>
  <c r="AA2451" i="1"/>
  <c r="Q2452" i="1"/>
  <c r="A2453" i="1"/>
  <c r="I1321" i="1"/>
  <c r="J1320" i="1"/>
  <c r="K1320" i="1" s="1"/>
  <c r="E1320" i="1" s="1"/>
  <c r="W1319" i="1"/>
  <c r="Y1319" i="1" s="1"/>
  <c r="L1316" i="1"/>
  <c r="T1316" i="1" s="1"/>
  <c r="G1316" i="1"/>
  <c r="D1317" i="1"/>
  <c r="Z1311" i="1"/>
  <c r="B1311" i="1" s="1"/>
  <c r="N1313" i="1"/>
  <c r="O1312" i="1"/>
  <c r="P1312" i="1" s="1"/>
  <c r="F1320" i="1" l="1"/>
  <c r="U2452" i="1"/>
  <c r="Q2453" i="1"/>
  <c r="A2454" i="1"/>
  <c r="AC2453" i="1"/>
  <c r="R2452" i="1"/>
  <c r="S2452" i="1" s="1"/>
  <c r="AA2452" i="1"/>
  <c r="AB2453" i="1"/>
  <c r="H2453" i="1"/>
  <c r="W1320" i="1"/>
  <c r="Y1320" i="1" s="1"/>
  <c r="I1322" i="1"/>
  <c r="J1321" i="1"/>
  <c r="K1321" i="1" s="1"/>
  <c r="E1321" i="1" s="1"/>
  <c r="N1314" i="1"/>
  <c r="O1313" i="1"/>
  <c r="P1313" i="1" s="1"/>
  <c r="Z1313" i="1" s="1"/>
  <c r="B1313" i="1" s="1"/>
  <c r="Z1312" i="1"/>
  <c r="B1312" i="1" s="1"/>
  <c r="G1317" i="1"/>
  <c r="L1317" i="1"/>
  <c r="T1317" i="1" s="1"/>
  <c r="D1318" i="1"/>
  <c r="F1321" i="1" l="1"/>
  <c r="U2453" i="1"/>
  <c r="A2455" i="1"/>
  <c r="Q2454" i="1"/>
  <c r="AB2454" i="1"/>
  <c r="H2454" i="1"/>
  <c r="R2453" i="1"/>
  <c r="S2453" i="1" s="1"/>
  <c r="AA2453" i="1"/>
  <c r="AC2454" i="1"/>
  <c r="W1321" i="1"/>
  <c r="Y1321" i="1" s="1"/>
  <c r="I1323" i="1"/>
  <c r="J1322" i="1"/>
  <c r="K1322" i="1" s="1"/>
  <c r="G1318" i="1"/>
  <c r="D1319" i="1"/>
  <c r="L1318" i="1"/>
  <c r="T1318" i="1" s="1"/>
  <c r="N1315" i="1"/>
  <c r="O1314" i="1"/>
  <c r="P1314" i="1" s="1"/>
  <c r="Z1314" i="1" s="1"/>
  <c r="B1314" i="1" s="1"/>
  <c r="E1322" i="1" l="1"/>
  <c r="F1322" i="1"/>
  <c r="U2454" i="1"/>
  <c r="H2455" i="1"/>
  <c r="R2454" i="1"/>
  <c r="S2454" i="1" s="1"/>
  <c r="AA2454" i="1"/>
  <c r="AC2455" i="1"/>
  <c r="AB2455" i="1"/>
  <c r="Q2455" i="1"/>
  <c r="A2456" i="1"/>
  <c r="W1322" i="1"/>
  <c r="Y1322" i="1" s="1"/>
  <c r="J1323" i="1"/>
  <c r="K1323" i="1" s="1"/>
  <c r="F1323" i="1" s="1"/>
  <c r="I1324" i="1"/>
  <c r="N1316" i="1"/>
  <c r="O1315" i="1"/>
  <c r="P1315" i="1" s="1"/>
  <c r="L1319" i="1"/>
  <c r="T1319" i="1" s="1"/>
  <c r="G1319" i="1"/>
  <c r="D1320" i="1"/>
  <c r="U2455" i="1" l="1"/>
  <c r="W1323" i="1"/>
  <c r="Y1323" i="1" s="1"/>
  <c r="E1323" i="1"/>
  <c r="A2457" i="1"/>
  <c r="Q2456" i="1"/>
  <c r="AC2456" i="1"/>
  <c r="H2456" i="1"/>
  <c r="R2455" i="1"/>
  <c r="S2455" i="1" s="1"/>
  <c r="AB2456" i="1"/>
  <c r="AA2455" i="1"/>
  <c r="J1324" i="1"/>
  <c r="K1324" i="1" s="1"/>
  <c r="I1325" i="1"/>
  <c r="G1320" i="1"/>
  <c r="D1321" i="1"/>
  <c r="L1320" i="1"/>
  <c r="T1320" i="1" s="1"/>
  <c r="Z1315" i="1"/>
  <c r="B1315" i="1" s="1"/>
  <c r="N1317" i="1"/>
  <c r="O1316" i="1"/>
  <c r="P1316" i="1" s="1"/>
  <c r="Z1316" i="1" s="1"/>
  <c r="B1316" i="1" s="1"/>
  <c r="E1324" i="1" l="1"/>
  <c r="F1324" i="1"/>
  <c r="U2456" i="1"/>
  <c r="H2457" i="1"/>
  <c r="R2456" i="1"/>
  <c r="S2456" i="1" s="1"/>
  <c r="AC2457" i="1"/>
  <c r="AB2457" i="1"/>
  <c r="AA2456" i="1"/>
  <c r="Q2457" i="1"/>
  <c r="A2458" i="1"/>
  <c r="J1325" i="1"/>
  <c r="K1325" i="1" s="1"/>
  <c r="I1326" i="1"/>
  <c r="W1324" i="1"/>
  <c r="Y1324" i="1" s="1"/>
  <c r="N1318" i="1"/>
  <c r="O1317" i="1"/>
  <c r="P1317" i="1" s="1"/>
  <c r="L1321" i="1"/>
  <c r="T1321" i="1" s="1"/>
  <c r="G1321" i="1"/>
  <c r="D1322" i="1"/>
  <c r="E1325" i="1" l="1"/>
  <c r="F1325" i="1"/>
  <c r="U2457" i="1"/>
  <c r="Q2458" i="1"/>
  <c r="A2459" i="1"/>
  <c r="AA2457" i="1"/>
  <c r="H2458" i="1"/>
  <c r="AC2458" i="1"/>
  <c r="R2457" i="1"/>
  <c r="S2457" i="1" s="1"/>
  <c r="AB2458" i="1"/>
  <c r="J1326" i="1"/>
  <c r="K1326" i="1" s="1"/>
  <c r="E1326" i="1" s="1"/>
  <c r="I1327" i="1"/>
  <c r="W1325" i="1"/>
  <c r="Y1325" i="1" s="1"/>
  <c r="G1322" i="1"/>
  <c r="L1322" i="1"/>
  <c r="T1322" i="1" s="1"/>
  <c r="D1323" i="1"/>
  <c r="Z1317" i="1"/>
  <c r="B1317" i="1" s="1"/>
  <c r="N1319" i="1"/>
  <c r="O1318" i="1"/>
  <c r="P1318" i="1" s="1"/>
  <c r="Z1318" i="1" s="1"/>
  <c r="B1318" i="1" s="1"/>
  <c r="F1326" i="1" l="1"/>
  <c r="U2458" i="1"/>
  <c r="Q2459" i="1"/>
  <c r="A2460" i="1"/>
  <c r="AC2459" i="1"/>
  <c r="AA2458" i="1"/>
  <c r="AB2459" i="1"/>
  <c r="H2459" i="1"/>
  <c r="R2458" i="1"/>
  <c r="S2458" i="1" s="1"/>
  <c r="I1328" i="1"/>
  <c r="J1327" i="1"/>
  <c r="K1327" i="1" s="1"/>
  <c r="E1327" i="1" s="1"/>
  <c r="W1326" i="1"/>
  <c r="Y1326" i="1" s="1"/>
  <c r="N1320" i="1"/>
  <c r="O1319" i="1"/>
  <c r="P1319" i="1" s="1"/>
  <c r="Z1319" i="1" s="1"/>
  <c r="B1319" i="1" s="1"/>
  <c r="G1323" i="1"/>
  <c r="D1324" i="1"/>
  <c r="L1323" i="1"/>
  <c r="T1323" i="1" s="1"/>
  <c r="F1327" i="1" l="1"/>
  <c r="U2459" i="1"/>
  <c r="Q2460" i="1"/>
  <c r="A2461" i="1"/>
  <c r="AB2460" i="1"/>
  <c r="R2459" i="1"/>
  <c r="S2459" i="1" s="1"/>
  <c r="AC2460" i="1"/>
  <c r="AA2459" i="1"/>
  <c r="H2460" i="1"/>
  <c r="W1327" i="1"/>
  <c r="Y1327" i="1" s="1"/>
  <c r="I1329" i="1"/>
  <c r="J1328" i="1"/>
  <c r="K1328" i="1" s="1"/>
  <c r="E1328" i="1" s="1"/>
  <c r="L1324" i="1"/>
  <c r="T1324" i="1" s="1"/>
  <c r="D1325" i="1"/>
  <c r="G1324" i="1"/>
  <c r="N1321" i="1"/>
  <c r="O1320" i="1"/>
  <c r="P1320" i="1" s="1"/>
  <c r="Z1320" i="1" s="1"/>
  <c r="B1320" i="1" s="1"/>
  <c r="F1328" i="1" l="1"/>
  <c r="U2460" i="1"/>
  <c r="Q2461" i="1"/>
  <c r="A2462" i="1"/>
  <c r="AC2461" i="1"/>
  <c r="AB2461" i="1"/>
  <c r="AA2460" i="1"/>
  <c r="H2461" i="1"/>
  <c r="R2460" i="1"/>
  <c r="S2460" i="1" s="1"/>
  <c r="W1328" i="1"/>
  <c r="Y1328" i="1" s="1"/>
  <c r="I1330" i="1"/>
  <c r="J1329" i="1"/>
  <c r="K1329" i="1" s="1"/>
  <c r="E1329" i="1" s="1"/>
  <c r="N1322" i="1"/>
  <c r="O1321" i="1"/>
  <c r="P1321" i="1" s="1"/>
  <c r="L1325" i="1"/>
  <c r="T1325" i="1" s="1"/>
  <c r="D1326" i="1"/>
  <c r="G1325" i="1"/>
  <c r="F1329" i="1" l="1"/>
  <c r="S1321" i="1"/>
  <c r="U2461" i="1"/>
  <c r="Q2462" i="1"/>
  <c r="A2463" i="1"/>
  <c r="AA2461" i="1"/>
  <c r="AC2462" i="1"/>
  <c r="H2462" i="1"/>
  <c r="R2461" i="1"/>
  <c r="S2461" i="1" s="1"/>
  <c r="AB2462" i="1"/>
  <c r="I1331" i="1"/>
  <c r="J1330" i="1"/>
  <c r="K1330" i="1" s="1"/>
  <c r="E1330" i="1" s="1"/>
  <c r="W1329" i="1"/>
  <c r="Y1329" i="1" s="1"/>
  <c r="L1326" i="1"/>
  <c r="T1326" i="1" s="1"/>
  <c r="G1326" i="1"/>
  <c r="D1327" i="1"/>
  <c r="Z1321" i="1"/>
  <c r="B1321" i="1" s="1"/>
  <c r="N1323" i="1"/>
  <c r="O1322" i="1"/>
  <c r="U1321" i="1" l="1"/>
  <c r="F1330" i="1"/>
  <c r="C1322" i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U2462" i="1"/>
  <c r="AA1321" i="1"/>
  <c r="A2464" i="1"/>
  <c r="Q2463" i="1"/>
  <c r="AA2462" i="1"/>
  <c r="AC2463" i="1"/>
  <c r="H2463" i="1"/>
  <c r="AB2463" i="1"/>
  <c r="R2462" i="1"/>
  <c r="S2462" i="1" s="1"/>
  <c r="W1330" i="1"/>
  <c r="Y1330" i="1" s="1"/>
  <c r="I1332" i="1"/>
  <c r="J1331" i="1"/>
  <c r="K1331" i="1" s="1"/>
  <c r="E1331" i="1" s="1"/>
  <c r="S1322" i="1"/>
  <c r="AA1322" i="1" s="1"/>
  <c r="N1324" i="1"/>
  <c r="O1323" i="1"/>
  <c r="L1327" i="1"/>
  <c r="T1327" i="1" s="1"/>
  <c r="G1327" i="1"/>
  <c r="D1328" i="1"/>
  <c r="P1323" i="1" l="1"/>
  <c r="Z1323" i="1" s="1"/>
  <c r="B1323" i="1" s="1"/>
  <c r="F1331" i="1"/>
  <c r="P1322" i="1"/>
  <c r="Z1322" i="1" s="1"/>
  <c r="B1322" i="1" s="1"/>
  <c r="U2463" i="1"/>
  <c r="AB2464" i="1"/>
  <c r="H2464" i="1"/>
  <c r="R2463" i="1"/>
  <c r="S2463" i="1" s="1"/>
  <c r="AC2464" i="1"/>
  <c r="AA2463" i="1"/>
  <c r="A2465" i="1"/>
  <c r="Q2464" i="1"/>
  <c r="W1331" i="1"/>
  <c r="Y1331" i="1" s="1"/>
  <c r="J1332" i="1"/>
  <c r="K1332" i="1" s="1"/>
  <c r="E1332" i="1" s="1"/>
  <c r="I1333" i="1"/>
  <c r="N1325" i="1"/>
  <c r="O1324" i="1"/>
  <c r="P1324" i="1" s="1"/>
  <c r="Z1324" i="1" s="1"/>
  <c r="B1324" i="1" s="1"/>
  <c r="G1328" i="1"/>
  <c r="L1328" i="1"/>
  <c r="T1328" i="1" s="1"/>
  <c r="D1329" i="1"/>
  <c r="F1332" i="1" l="1"/>
  <c r="U2464" i="1"/>
  <c r="Q2465" i="1"/>
  <c r="A2466" i="1"/>
  <c r="AC2465" i="1"/>
  <c r="H2465" i="1"/>
  <c r="AA2464" i="1"/>
  <c r="AB2465" i="1"/>
  <c r="R2464" i="1"/>
  <c r="S2464" i="1" s="1"/>
  <c r="J1333" i="1"/>
  <c r="K1333" i="1" s="1"/>
  <c r="E1333" i="1" s="1"/>
  <c r="I1334" i="1"/>
  <c r="W1332" i="1"/>
  <c r="Y1332" i="1" s="1"/>
  <c r="G1329" i="1"/>
  <c r="L1329" i="1"/>
  <c r="T1329" i="1" s="1"/>
  <c r="D1330" i="1"/>
  <c r="N1326" i="1"/>
  <c r="O1325" i="1"/>
  <c r="P1325" i="1" s="1"/>
  <c r="Z1325" i="1" s="1"/>
  <c r="B1325" i="1" s="1"/>
  <c r="F1333" i="1" l="1"/>
  <c r="U2465" i="1"/>
  <c r="Q2466" i="1"/>
  <c r="A2467" i="1"/>
  <c r="H2466" i="1"/>
  <c r="R2465" i="1"/>
  <c r="S2465" i="1" s="1"/>
  <c r="AA2465" i="1"/>
  <c r="AC2466" i="1"/>
  <c r="AB2466" i="1"/>
  <c r="I1335" i="1"/>
  <c r="J1334" i="1"/>
  <c r="K1334" i="1" s="1"/>
  <c r="E1334" i="1" s="1"/>
  <c r="W1333" i="1"/>
  <c r="Y1333" i="1" s="1"/>
  <c r="N1327" i="1"/>
  <c r="O1326" i="1"/>
  <c r="P1326" i="1" s="1"/>
  <c r="G1330" i="1"/>
  <c r="D1331" i="1"/>
  <c r="L1330" i="1"/>
  <c r="T1330" i="1" s="1"/>
  <c r="F1334" i="1" l="1"/>
  <c r="U2466" i="1"/>
  <c r="A2468" i="1"/>
  <c r="Q2467" i="1"/>
  <c r="AC2467" i="1"/>
  <c r="AB2467" i="1"/>
  <c r="AA2466" i="1"/>
  <c r="H2467" i="1"/>
  <c r="R2466" i="1"/>
  <c r="S2466" i="1" s="1"/>
  <c r="J1335" i="1"/>
  <c r="K1335" i="1" s="1"/>
  <c r="I1336" i="1"/>
  <c r="W1334" i="1"/>
  <c r="Y1334" i="1" s="1"/>
  <c r="Z1326" i="1"/>
  <c r="B1326" i="1" s="1"/>
  <c r="L1331" i="1"/>
  <c r="T1331" i="1" s="1"/>
  <c r="G1331" i="1"/>
  <c r="D1332" i="1"/>
  <c r="N1328" i="1"/>
  <c r="O1327" i="1"/>
  <c r="P1327" i="1" s="1"/>
  <c r="Z1327" i="1" s="1"/>
  <c r="B1327" i="1" s="1"/>
  <c r="E1335" i="1" l="1"/>
  <c r="F1335" i="1"/>
  <c r="U2467" i="1"/>
  <c r="R2467" i="1"/>
  <c r="S2467" i="1" s="1"/>
  <c r="AC2468" i="1"/>
  <c r="AB2468" i="1"/>
  <c r="H2468" i="1"/>
  <c r="AA2467" i="1"/>
  <c r="Q2468" i="1"/>
  <c r="A2469" i="1"/>
  <c r="J1336" i="1"/>
  <c r="K1336" i="1" s="1"/>
  <c r="E1336" i="1" s="1"/>
  <c r="I1337" i="1"/>
  <c r="W1335" i="1"/>
  <c r="Y1335" i="1" s="1"/>
  <c r="N1329" i="1"/>
  <c r="O1328" i="1"/>
  <c r="P1328" i="1" s="1"/>
  <c r="Z1328" i="1" s="1"/>
  <c r="B1328" i="1" s="1"/>
  <c r="L1332" i="1"/>
  <c r="T1332" i="1" s="1"/>
  <c r="D1333" i="1"/>
  <c r="G1332" i="1"/>
  <c r="F1336" i="1" l="1"/>
  <c r="U2468" i="1"/>
  <c r="H2469" i="1"/>
  <c r="AB2469" i="1"/>
  <c r="R2468" i="1"/>
  <c r="S2468" i="1" s="1"/>
  <c r="AA2468" i="1"/>
  <c r="AC2469" i="1"/>
  <c r="Q2469" i="1"/>
  <c r="A2470" i="1"/>
  <c r="I1338" i="1"/>
  <c r="J1337" i="1"/>
  <c r="K1337" i="1" s="1"/>
  <c r="E1337" i="1" s="1"/>
  <c r="W1336" i="1"/>
  <c r="Y1336" i="1" s="1"/>
  <c r="L1333" i="1"/>
  <c r="T1333" i="1" s="1"/>
  <c r="G1333" i="1"/>
  <c r="D1334" i="1"/>
  <c r="N1330" i="1"/>
  <c r="O1329" i="1"/>
  <c r="P1329" i="1" s="1"/>
  <c r="Z1329" i="1" s="1"/>
  <c r="B1329" i="1" s="1"/>
  <c r="F1337" i="1" l="1"/>
  <c r="U2469" i="1"/>
  <c r="Q2470" i="1"/>
  <c r="A2471" i="1"/>
  <c r="AB2470" i="1"/>
  <c r="H2470" i="1"/>
  <c r="R2469" i="1"/>
  <c r="S2469" i="1" s="1"/>
  <c r="AA2469" i="1"/>
  <c r="AC2470" i="1"/>
  <c r="W1337" i="1"/>
  <c r="Y1337" i="1" s="1"/>
  <c r="J1338" i="1"/>
  <c r="K1338" i="1" s="1"/>
  <c r="E1338" i="1" s="1"/>
  <c r="I1339" i="1"/>
  <c r="N1331" i="1"/>
  <c r="O1330" i="1"/>
  <c r="P1330" i="1" s="1"/>
  <c r="Z1330" i="1" s="1"/>
  <c r="B1330" i="1" s="1"/>
  <c r="G1334" i="1"/>
  <c r="L1334" i="1"/>
  <c r="T1334" i="1" s="1"/>
  <c r="D1335" i="1"/>
  <c r="F1338" i="1" l="1"/>
  <c r="U2470" i="1"/>
  <c r="A2472" i="1"/>
  <c r="Q2471" i="1"/>
  <c r="R2470" i="1"/>
  <c r="S2470" i="1" s="1"/>
  <c r="AA2470" i="1"/>
  <c r="AC2471" i="1"/>
  <c r="AB2471" i="1"/>
  <c r="H2471" i="1"/>
  <c r="I1340" i="1"/>
  <c r="J1339" i="1"/>
  <c r="K1339" i="1" s="1"/>
  <c r="E1339" i="1" s="1"/>
  <c r="W1338" i="1"/>
  <c r="Y1338" i="1" s="1"/>
  <c r="L1335" i="1"/>
  <c r="T1335" i="1" s="1"/>
  <c r="G1335" i="1"/>
  <c r="D1336" i="1"/>
  <c r="N1332" i="1"/>
  <c r="O1331" i="1"/>
  <c r="P1331" i="1" s="1"/>
  <c r="Z1331" i="1" s="1"/>
  <c r="B1331" i="1" s="1"/>
  <c r="F1339" i="1" l="1"/>
  <c r="U2471" i="1"/>
  <c r="AB2472" i="1"/>
  <c r="H2472" i="1"/>
  <c r="R2471" i="1"/>
  <c r="S2471" i="1" s="1"/>
  <c r="AC2472" i="1"/>
  <c r="AA2471" i="1"/>
  <c r="Q2472" i="1"/>
  <c r="A2473" i="1"/>
  <c r="W1339" i="1"/>
  <c r="Y1339" i="1" s="1"/>
  <c r="I1341" i="1"/>
  <c r="J1340" i="1"/>
  <c r="K1340" i="1" s="1"/>
  <c r="E1340" i="1" s="1"/>
  <c r="N1333" i="1"/>
  <c r="O1332" i="1"/>
  <c r="P1332" i="1" s="1"/>
  <c r="Z1332" i="1" s="1"/>
  <c r="B1332" i="1" s="1"/>
  <c r="G1336" i="1"/>
  <c r="L1336" i="1"/>
  <c r="T1336" i="1" s="1"/>
  <c r="D1337" i="1"/>
  <c r="F1340" i="1" l="1"/>
  <c r="U2472" i="1"/>
  <c r="AB2473" i="1"/>
  <c r="AA2472" i="1"/>
  <c r="R2472" i="1"/>
  <c r="S2472" i="1" s="1"/>
  <c r="AC2473" i="1"/>
  <c r="H2473" i="1"/>
  <c r="Q2473" i="1"/>
  <c r="A2474" i="1"/>
  <c r="W1340" i="1"/>
  <c r="Y1340" i="1" s="1"/>
  <c r="J1341" i="1"/>
  <c r="K1341" i="1" s="1"/>
  <c r="E1341" i="1" s="1"/>
  <c r="I1342" i="1"/>
  <c r="G1337" i="1"/>
  <c r="D1338" i="1"/>
  <c r="L1337" i="1"/>
  <c r="T1337" i="1" s="1"/>
  <c r="N1334" i="1"/>
  <c r="O1333" i="1"/>
  <c r="P1333" i="1" s="1"/>
  <c r="Z1333" i="1" s="1"/>
  <c r="B1333" i="1" s="1"/>
  <c r="F1341" i="1" l="1"/>
  <c r="U2473" i="1"/>
  <c r="Q2474" i="1"/>
  <c r="A2475" i="1"/>
  <c r="H2474" i="1"/>
  <c r="AB2474" i="1"/>
  <c r="R2473" i="1"/>
  <c r="S2473" i="1" s="1"/>
  <c r="AA2473" i="1"/>
  <c r="AC2474" i="1"/>
  <c r="W1341" i="1"/>
  <c r="Y1341" i="1" s="1"/>
  <c r="I1343" i="1"/>
  <c r="J1342" i="1"/>
  <c r="K1342" i="1" s="1"/>
  <c r="E1342" i="1" s="1"/>
  <c r="N1335" i="1"/>
  <c r="O1334" i="1"/>
  <c r="P1334" i="1" s="1"/>
  <c r="Z1334" i="1" s="1"/>
  <c r="B1334" i="1" s="1"/>
  <c r="G1338" i="1"/>
  <c r="L1338" i="1"/>
  <c r="T1338" i="1" s="1"/>
  <c r="D1339" i="1"/>
  <c r="F1342" i="1" l="1"/>
  <c r="U2474" i="1"/>
  <c r="A2476" i="1"/>
  <c r="Q2475" i="1"/>
  <c r="H2475" i="1"/>
  <c r="AB2475" i="1"/>
  <c r="AC2475" i="1"/>
  <c r="AA2474" i="1"/>
  <c r="R2474" i="1"/>
  <c r="S2474" i="1" s="1"/>
  <c r="J1343" i="1"/>
  <c r="K1343" i="1" s="1"/>
  <c r="E1343" i="1" s="1"/>
  <c r="I1344" i="1"/>
  <c r="W1342" i="1"/>
  <c r="Y1342" i="1" s="1"/>
  <c r="L1339" i="1"/>
  <c r="T1339" i="1" s="1"/>
  <c r="G1339" i="1"/>
  <c r="D1340" i="1"/>
  <c r="N1336" i="1"/>
  <c r="O1335" i="1"/>
  <c r="P1335" i="1" s="1"/>
  <c r="Z1335" i="1" s="1"/>
  <c r="B1335" i="1" s="1"/>
  <c r="F1343" i="1" l="1"/>
  <c r="U2475" i="1"/>
  <c r="AC2476" i="1"/>
  <c r="AA2475" i="1"/>
  <c r="AB2476" i="1"/>
  <c r="R2475" i="1"/>
  <c r="S2475" i="1" s="1"/>
  <c r="H2476" i="1"/>
  <c r="Q2476" i="1"/>
  <c r="A2477" i="1"/>
  <c r="J1344" i="1"/>
  <c r="K1344" i="1" s="1"/>
  <c r="E1344" i="1" s="1"/>
  <c r="I1345" i="1"/>
  <c r="W1343" i="1"/>
  <c r="Y1343" i="1" s="1"/>
  <c r="N1337" i="1"/>
  <c r="O1336" i="1"/>
  <c r="P1336" i="1" s="1"/>
  <c r="Z1336" i="1" s="1"/>
  <c r="B1336" i="1" s="1"/>
  <c r="G1340" i="1"/>
  <c r="D1341" i="1"/>
  <c r="L1340" i="1"/>
  <c r="T1340" i="1" s="1"/>
  <c r="F1344" i="1" l="1"/>
  <c r="U2476" i="1"/>
  <c r="AA2476" i="1"/>
  <c r="AC2477" i="1"/>
  <c r="H2477" i="1"/>
  <c r="AB2477" i="1"/>
  <c r="R2476" i="1"/>
  <c r="S2476" i="1" s="1"/>
  <c r="Q2477" i="1"/>
  <c r="A2478" i="1"/>
  <c r="W1344" i="1"/>
  <c r="Y1344" i="1" s="1"/>
  <c r="I1346" i="1"/>
  <c r="J1345" i="1"/>
  <c r="K1345" i="1" s="1"/>
  <c r="E1345" i="1" s="1"/>
  <c r="G1341" i="1"/>
  <c r="D1342" i="1"/>
  <c r="L1341" i="1"/>
  <c r="T1341" i="1" s="1"/>
  <c r="N1338" i="1"/>
  <c r="O1337" i="1"/>
  <c r="P1337" i="1" s="1"/>
  <c r="F1345" i="1" l="1"/>
  <c r="U2477" i="1"/>
  <c r="A2479" i="1"/>
  <c r="Q2478" i="1"/>
  <c r="R2477" i="1"/>
  <c r="AB2478" i="1"/>
  <c r="H2478" i="1"/>
  <c r="AC2478" i="1"/>
  <c r="W1345" i="1"/>
  <c r="Y1345" i="1" s="1"/>
  <c r="J1346" i="1"/>
  <c r="K1346" i="1" s="1"/>
  <c r="E1346" i="1" s="1"/>
  <c r="I1347" i="1"/>
  <c r="Z1337" i="1"/>
  <c r="B1337" i="1" s="1"/>
  <c r="N1339" i="1"/>
  <c r="O1338" i="1"/>
  <c r="P1338" i="1" s="1"/>
  <c r="G1342" i="1"/>
  <c r="L1342" i="1"/>
  <c r="T1342" i="1" s="1"/>
  <c r="D1343" i="1"/>
  <c r="F1346" i="1" l="1"/>
  <c r="U2478" i="1"/>
  <c r="R2478" i="1"/>
  <c r="S2478" i="1" s="1"/>
  <c r="AC2479" i="1"/>
  <c r="AB2479" i="1"/>
  <c r="H2479" i="1"/>
  <c r="AA2478" i="1"/>
  <c r="Q2479" i="1"/>
  <c r="A2480" i="1"/>
  <c r="J1347" i="1"/>
  <c r="K1347" i="1" s="1"/>
  <c r="E1347" i="1" s="1"/>
  <c r="I1348" i="1"/>
  <c r="W1346" i="1"/>
  <c r="Y1346" i="1" s="1"/>
  <c r="L1343" i="1"/>
  <c r="T1343" i="1" s="1"/>
  <c r="G1343" i="1"/>
  <c r="D1344" i="1"/>
  <c r="N1340" i="1"/>
  <c r="O1339" i="1"/>
  <c r="P1339" i="1" s="1"/>
  <c r="Z1339" i="1" s="1"/>
  <c r="B1339" i="1" s="1"/>
  <c r="Z1338" i="1"/>
  <c r="B1338" i="1" s="1"/>
  <c r="F1347" i="1" l="1"/>
  <c r="Q2480" i="1"/>
  <c r="A2481" i="1"/>
  <c r="AB2480" i="1"/>
  <c r="H2480" i="1"/>
  <c r="R2479" i="1"/>
  <c r="AC2480" i="1"/>
  <c r="J1348" i="1"/>
  <c r="K1348" i="1" s="1"/>
  <c r="E1348" i="1" s="1"/>
  <c r="I1349" i="1"/>
  <c r="W1347" i="1"/>
  <c r="Y1347" i="1" s="1"/>
  <c r="G1344" i="1"/>
  <c r="D1345" i="1"/>
  <c r="L1344" i="1"/>
  <c r="T1344" i="1" s="1"/>
  <c r="N1341" i="1"/>
  <c r="O1340" i="1"/>
  <c r="P1340" i="1" s="1"/>
  <c r="F1348" i="1" l="1"/>
  <c r="U2480" i="1"/>
  <c r="Q2481" i="1"/>
  <c r="A2482" i="1"/>
  <c r="AA2480" i="1"/>
  <c r="H2481" i="1"/>
  <c r="R2480" i="1"/>
  <c r="S2480" i="1" s="1"/>
  <c r="AC2481" i="1"/>
  <c r="AB2481" i="1"/>
  <c r="I1350" i="1"/>
  <c r="J1349" i="1"/>
  <c r="K1349" i="1" s="1"/>
  <c r="E1349" i="1" s="1"/>
  <c r="W1348" i="1"/>
  <c r="Y1348" i="1" s="1"/>
  <c r="Z1340" i="1"/>
  <c r="B1340" i="1" s="1"/>
  <c r="N1342" i="1"/>
  <c r="O1341" i="1"/>
  <c r="P1341" i="1" s="1"/>
  <c r="Z1341" i="1" s="1"/>
  <c r="B1341" i="1" s="1"/>
  <c r="G1345" i="1"/>
  <c r="D1346" i="1"/>
  <c r="L1345" i="1"/>
  <c r="T1345" i="1" s="1"/>
  <c r="F1349" i="1" l="1"/>
  <c r="U2481" i="1"/>
  <c r="Q2482" i="1"/>
  <c r="A2483" i="1"/>
  <c r="AC2482" i="1"/>
  <c r="AB2482" i="1"/>
  <c r="H2482" i="1"/>
  <c r="R2481" i="1"/>
  <c r="S2481" i="1" s="1"/>
  <c r="AA2481" i="1"/>
  <c r="W1349" i="1"/>
  <c r="Y1349" i="1" s="1"/>
  <c r="J1350" i="1"/>
  <c r="K1350" i="1" s="1"/>
  <c r="E1350" i="1" s="1"/>
  <c r="I1351" i="1"/>
  <c r="G1346" i="1"/>
  <c r="D1347" i="1"/>
  <c r="L1346" i="1"/>
  <c r="T1346" i="1" s="1"/>
  <c r="N1343" i="1"/>
  <c r="O1342" i="1"/>
  <c r="P1342" i="1" s="1"/>
  <c r="F1350" i="1" l="1"/>
  <c r="U2482" i="1"/>
  <c r="A2484" i="1"/>
  <c r="Q2483" i="1"/>
  <c r="H2483" i="1"/>
  <c r="AC2483" i="1"/>
  <c r="AB2483" i="1"/>
  <c r="R2482" i="1"/>
  <c r="S2482" i="1" s="1"/>
  <c r="AA2482" i="1"/>
  <c r="J1351" i="1"/>
  <c r="K1351" i="1" s="1"/>
  <c r="E1351" i="1" s="1"/>
  <c r="I1352" i="1"/>
  <c r="W1350" i="1"/>
  <c r="Y1350" i="1" s="1"/>
  <c r="Z1342" i="1"/>
  <c r="B1342" i="1" s="1"/>
  <c r="N1344" i="1"/>
  <c r="O1343" i="1"/>
  <c r="P1343" i="1" s="1"/>
  <c r="Z1343" i="1" s="1"/>
  <c r="B1343" i="1" s="1"/>
  <c r="L1347" i="1"/>
  <c r="T1347" i="1" s="1"/>
  <c r="G1347" i="1"/>
  <c r="D1348" i="1"/>
  <c r="F1351" i="1" l="1"/>
  <c r="U2483" i="1"/>
  <c r="AB2484" i="1"/>
  <c r="H2484" i="1"/>
  <c r="AC2484" i="1"/>
  <c r="R2483" i="1"/>
  <c r="S2483" i="1" s="1"/>
  <c r="AA2483" i="1"/>
  <c r="A2485" i="1"/>
  <c r="Q2484" i="1"/>
  <c r="J1352" i="1"/>
  <c r="K1352" i="1" s="1"/>
  <c r="E1352" i="1" s="1"/>
  <c r="I1353" i="1"/>
  <c r="W1351" i="1"/>
  <c r="Y1351" i="1" s="1"/>
  <c r="N1345" i="1"/>
  <c r="O1344" i="1"/>
  <c r="P1344" i="1" s="1"/>
  <c r="Z1344" i="1" s="1"/>
  <c r="B1344" i="1" s="1"/>
  <c r="G1348" i="1"/>
  <c r="L1348" i="1"/>
  <c r="T1348" i="1" s="1"/>
  <c r="D1349" i="1"/>
  <c r="F1352" i="1" l="1"/>
  <c r="U2484" i="1"/>
  <c r="Q2485" i="1"/>
  <c r="A2486" i="1"/>
  <c r="AA2484" i="1"/>
  <c r="AC2485" i="1"/>
  <c r="AB2485" i="1"/>
  <c r="R2484" i="1"/>
  <c r="S2484" i="1" s="1"/>
  <c r="H2485" i="1"/>
  <c r="I1354" i="1"/>
  <c r="J1353" i="1"/>
  <c r="K1353" i="1" s="1"/>
  <c r="W1352" i="1"/>
  <c r="Y1352" i="1" s="1"/>
  <c r="G1349" i="1"/>
  <c r="L1349" i="1"/>
  <c r="T1349" i="1" s="1"/>
  <c r="D1350" i="1"/>
  <c r="N1346" i="1"/>
  <c r="O1345" i="1"/>
  <c r="P1345" i="1" s="1"/>
  <c r="Z1345" i="1" s="1"/>
  <c r="B1345" i="1" s="1"/>
  <c r="E1353" i="1" l="1"/>
  <c r="F1353" i="1"/>
  <c r="U2485" i="1"/>
  <c r="Q2486" i="1"/>
  <c r="A2487" i="1"/>
  <c r="AC2486" i="1"/>
  <c r="AB2486" i="1"/>
  <c r="AA2485" i="1"/>
  <c r="H2486" i="1"/>
  <c r="R2485" i="1"/>
  <c r="S2485" i="1" s="1"/>
  <c r="I1355" i="1"/>
  <c r="J1354" i="1"/>
  <c r="K1354" i="1" s="1"/>
  <c r="E1354" i="1" s="1"/>
  <c r="N1347" i="1"/>
  <c r="O1346" i="1"/>
  <c r="P1346" i="1" s="1"/>
  <c r="Z1346" i="1" s="1"/>
  <c r="B1346" i="1" s="1"/>
  <c r="G1350" i="1"/>
  <c r="L1350" i="1"/>
  <c r="T1350" i="1" s="1"/>
  <c r="D1351" i="1"/>
  <c r="F1354" i="1" l="1"/>
  <c r="U2486" i="1"/>
  <c r="A2488" i="1"/>
  <c r="Q2487" i="1"/>
  <c r="AC2487" i="1"/>
  <c r="AB2487" i="1"/>
  <c r="AA2486" i="1"/>
  <c r="H2487" i="1"/>
  <c r="R2486" i="1"/>
  <c r="S2486" i="1" s="1"/>
  <c r="J1355" i="1"/>
  <c r="K1355" i="1" s="1"/>
  <c r="E1355" i="1" s="1"/>
  <c r="I1356" i="1"/>
  <c r="W1354" i="1"/>
  <c r="Y1354" i="1" s="1"/>
  <c r="L1351" i="1"/>
  <c r="T1351" i="1" s="1"/>
  <c r="G1351" i="1"/>
  <c r="D1352" i="1"/>
  <c r="N1348" i="1"/>
  <c r="O1347" i="1"/>
  <c r="P1347" i="1" s="1"/>
  <c r="Z1347" i="1" s="1"/>
  <c r="B1347" i="1" s="1"/>
  <c r="F1355" i="1" l="1"/>
  <c r="U2487" i="1"/>
  <c r="AC2488" i="1"/>
  <c r="R2487" i="1"/>
  <c r="S2487" i="1" s="1"/>
  <c r="AB2488" i="1"/>
  <c r="H2488" i="1"/>
  <c r="AA2487" i="1"/>
  <c r="Q2488" i="1"/>
  <c r="A2489" i="1"/>
  <c r="I1357" i="1"/>
  <c r="J1356" i="1"/>
  <c r="K1356" i="1" s="1"/>
  <c r="E1356" i="1" s="1"/>
  <c r="W1355" i="1"/>
  <c r="Y1355" i="1" s="1"/>
  <c r="N1349" i="1"/>
  <c r="O1348" i="1"/>
  <c r="P1348" i="1" s="1"/>
  <c r="Z1348" i="1" s="1"/>
  <c r="B1348" i="1" s="1"/>
  <c r="G1352" i="1"/>
  <c r="D1353" i="1"/>
  <c r="L1352" i="1"/>
  <c r="T1352" i="1" s="1"/>
  <c r="F1356" i="1" l="1"/>
  <c r="U2488" i="1"/>
  <c r="Q2489" i="1"/>
  <c r="A2490" i="1"/>
  <c r="AA2488" i="1"/>
  <c r="AC2489" i="1"/>
  <c r="AB2489" i="1"/>
  <c r="R2488" i="1"/>
  <c r="S2488" i="1" s="1"/>
  <c r="H2489" i="1"/>
  <c r="W1356" i="1"/>
  <c r="Y1356" i="1" s="1"/>
  <c r="J1357" i="1"/>
  <c r="K1357" i="1" s="1"/>
  <c r="I1358" i="1"/>
  <c r="G1353" i="1"/>
  <c r="D1354" i="1"/>
  <c r="L1353" i="1"/>
  <c r="T1353" i="1" s="1"/>
  <c r="N1350" i="1"/>
  <c r="O1349" i="1"/>
  <c r="P1349" i="1" s="1"/>
  <c r="Z1349" i="1" s="1"/>
  <c r="B1349" i="1" s="1"/>
  <c r="E1357" i="1" l="1"/>
  <c r="F1357" i="1"/>
  <c r="U2489" i="1"/>
  <c r="A2491" i="1"/>
  <c r="Q2490" i="1"/>
  <c r="AA2489" i="1"/>
  <c r="H2490" i="1"/>
  <c r="AC2490" i="1"/>
  <c r="R2489" i="1"/>
  <c r="S2489" i="1" s="1"/>
  <c r="AB2490" i="1"/>
  <c r="W1357" i="1"/>
  <c r="Y1357" i="1" s="1"/>
  <c r="I1359" i="1"/>
  <c r="J1358" i="1"/>
  <c r="K1358" i="1" s="1"/>
  <c r="E1358" i="1" s="1"/>
  <c r="N1351" i="1"/>
  <c r="O1350" i="1"/>
  <c r="P1350" i="1" s="1"/>
  <c r="L1354" i="1"/>
  <c r="T1354" i="1" s="1"/>
  <c r="G1354" i="1"/>
  <c r="D1355" i="1"/>
  <c r="F1358" i="1" l="1"/>
  <c r="U2490" i="1"/>
  <c r="AA2490" i="1"/>
  <c r="H2491" i="1"/>
  <c r="AB2491" i="1"/>
  <c r="AC2491" i="1"/>
  <c r="R2490" i="1"/>
  <c r="S2490" i="1" s="1"/>
  <c r="A2492" i="1"/>
  <c r="Q2491" i="1"/>
  <c r="J1359" i="1"/>
  <c r="K1359" i="1" s="1"/>
  <c r="E1359" i="1" s="1"/>
  <c r="I1360" i="1"/>
  <c r="W1358" i="1"/>
  <c r="Y1358" i="1" s="1"/>
  <c r="G1355" i="1"/>
  <c r="D1356" i="1"/>
  <c r="L1355" i="1"/>
  <c r="T1355" i="1" s="1"/>
  <c r="Z1350" i="1"/>
  <c r="B1350" i="1" s="1"/>
  <c r="N1352" i="1"/>
  <c r="O1351" i="1"/>
  <c r="P1351" i="1" s="1"/>
  <c r="Z1351" i="1" s="1"/>
  <c r="B1351" i="1" s="1"/>
  <c r="F1359" i="1" l="1"/>
  <c r="U2491" i="1"/>
  <c r="AB2492" i="1"/>
  <c r="H2492" i="1"/>
  <c r="R2491" i="1"/>
  <c r="S2491" i="1" s="1"/>
  <c r="AA2491" i="1"/>
  <c r="AC2492" i="1"/>
  <c r="A2493" i="1"/>
  <c r="Q2492" i="1"/>
  <c r="J1360" i="1"/>
  <c r="K1360" i="1" s="1"/>
  <c r="E1360" i="1" s="1"/>
  <c r="I1361" i="1"/>
  <c r="W1359" i="1"/>
  <c r="Y1359" i="1" s="1"/>
  <c r="N1353" i="1"/>
  <c r="O1352" i="1"/>
  <c r="P1352" i="1" s="1"/>
  <c r="G1356" i="1"/>
  <c r="L1356" i="1"/>
  <c r="T1356" i="1" s="1"/>
  <c r="D1357" i="1"/>
  <c r="F1360" i="1" l="1"/>
  <c r="U2492" i="1"/>
  <c r="R2492" i="1"/>
  <c r="S2492" i="1" s="1"/>
  <c r="AC2493" i="1"/>
  <c r="AB2493" i="1"/>
  <c r="AA2492" i="1"/>
  <c r="H2493" i="1"/>
  <c r="A2494" i="1"/>
  <c r="Q2493" i="1"/>
  <c r="J1361" i="1"/>
  <c r="K1361" i="1" s="1"/>
  <c r="E1361" i="1" s="1"/>
  <c r="I1362" i="1"/>
  <c r="W1360" i="1"/>
  <c r="Y1360" i="1" s="1"/>
  <c r="G1357" i="1"/>
  <c r="L1357" i="1"/>
  <c r="T1357" i="1" s="1"/>
  <c r="D1358" i="1"/>
  <c r="S1352" i="1"/>
  <c r="Z1352" i="1"/>
  <c r="N1354" i="1"/>
  <c r="O1353" i="1"/>
  <c r="B1352" i="1" l="1"/>
  <c r="U1352" i="1"/>
  <c r="F1361" i="1"/>
  <c r="C1353" i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U2493" i="1"/>
  <c r="R2493" i="1"/>
  <c r="S2493" i="1" s="1"/>
  <c r="AC2494" i="1"/>
  <c r="AB2494" i="1"/>
  <c r="H2494" i="1"/>
  <c r="AA2493" i="1"/>
  <c r="Q2494" i="1"/>
  <c r="A2495" i="1"/>
  <c r="I1363" i="1"/>
  <c r="J1362" i="1"/>
  <c r="K1362" i="1" s="1"/>
  <c r="E1362" i="1" s="1"/>
  <c r="W1361" i="1"/>
  <c r="Y1361" i="1" s="1"/>
  <c r="AA1352" i="1"/>
  <c r="G1358" i="1"/>
  <c r="L1358" i="1"/>
  <c r="T1358" i="1" s="1"/>
  <c r="D1359" i="1"/>
  <c r="N1355" i="1"/>
  <c r="O1354" i="1"/>
  <c r="F1362" i="1" l="1"/>
  <c r="P1354" i="1"/>
  <c r="Z1354" i="1" s="1"/>
  <c r="B1354" i="1" s="1"/>
  <c r="P1353" i="1"/>
  <c r="Z1353" i="1" s="1"/>
  <c r="B1353" i="1" s="1"/>
  <c r="U2494" i="1"/>
  <c r="Q2495" i="1"/>
  <c r="A2496" i="1"/>
  <c r="AC2495" i="1"/>
  <c r="AB2495" i="1"/>
  <c r="R2494" i="1"/>
  <c r="S2494" i="1" s="1"/>
  <c r="H2495" i="1"/>
  <c r="AA2494" i="1"/>
  <c r="W1362" i="1"/>
  <c r="Y1362" i="1" s="1"/>
  <c r="I1364" i="1"/>
  <c r="J1363" i="1"/>
  <c r="K1363" i="1" s="1"/>
  <c r="E1363" i="1" s="1"/>
  <c r="N1356" i="1"/>
  <c r="O1355" i="1"/>
  <c r="P1355" i="1" s="1"/>
  <c r="Z1355" i="1" s="1"/>
  <c r="B1355" i="1" s="1"/>
  <c r="L1359" i="1"/>
  <c r="T1359" i="1" s="1"/>
  <c r="G1359" i="1"/>
  <c r="D1360" i="1"/>
  <c r="F1363" i="1" l="1"/>
  <c r="U2495" i="1"/>
  <c r="A2497" i="1"/>
  <c r="Q2496" i="1"/>
  <c r="AB2496" i="1"/>
  <c r="H2496" i="1"/>
  <c r="R2495" i="1"/>
  <c r="S2495" i="1" s="1"/>
  <c r="AA2495" i="1"/>
  <c r="AC2496" i="1"/>
  <c r="I1365" i="1"/>
  <c r="J1364" i="1"/>
  <c r="K1364" i="1" s="1"/>
  <c r="E1364" i="1" s="1"/>
  <c r="W1363" i="1"/>
  <c r="Y1363" i="1" s="1"/>
  <c r="G1360" i="1"/>
  <c r="D1361" i="1"/>
  <c r="L1360" i="1"/>
  <c r="T1360" i="1" s="1"/>
  <c r="N1357" i="1"/>
  <c r="O1356" i="1"/>
  <c r="P1356" i="1" s="1"/>
  <c r="Z1356" i="1" s="1"/>
  <c r="B1356" i="1" s="1"/>
  <c r="F1364" i="1" l="1"/>
  <c r="U2496" i="1"/>
  <c r="R2496" i="1"/>
  <c r="S2496" i="1" s="1"/>
  <c r="AC2497" i="1"/>
  <c r="AB2497" i="1"/>
  <c r="H2497" i="1"/>
  <c r="AA2496" i="1"/>
  <c r="A2498" i="1"/>
  <c r="Q2497" i="1"/>
  <c r="W1364" i="1"/>
  <c r="Y1364" i="1" s="1"/>
  <c r="J1365" i="1"/>
  <c r="K1365" i="1" s="1"/>
  <c r="E1365" i="1" s="1"/>
  <c r="I1366" i="1"/>
  <c r="N1358" i="1"/>
  <c r="O1357" i="1"/>
  <c r="P1357" i="1" s="1"/>
  <c r="L1361" i="1"/>
  <c r="T1361" i="1" s="1"/>
  <c r="D1362" i="1"/>
  <c r="G1361" i="1"/>
  <c r="F1365" i="1" l="1"/>
  <c r="U2497" i="1"/>
  <c r="H2498" i="1"/>
  <c r="AC2498" i="1"/>
  <c r="AB2498" i="1"/>
  <c r="R2497" i="1"/>
  <c r="S2497" i="1" s="1"/>
  <c r="AA2497" i="1"/>
  <c r="Q2498" i="1"/>
  <c r="A2499" i="1"/>
  <c r="J1366" i="1"/>
  <c r="K1366" i="1" s="1"/>
  <c r="E1366" i="1" s="1"/>
  <c r="I1367" i="1"/>
  <c r="W1365" i="1"/>
  <c r="Y1365" i="1" s="1"/>
  <c r="G1362" i="1"/>
  <c r="L1362" i="1"/>
  <c r="T1362" i="1" s="1"/>
  <c r="D1363" i="1"/>
  <c r="Z1357" i="1"/>
  <c r="B1357" i="1" s="1"/>
  <c r="N1359" i="1"/>
  <c r="O1358" i="1"/>
  <c r="P1358" i="1" s="1"/>
  <c r="F1366" i="1" l="1"/>
  <c r="U2498" i="1"/>
  <c r="A2500" i="1"/>
  <c r="Q2499" i="1"/>
  <c r="AA2498" i="1"/>
  <c r="AB2499" i="1"/>
  <c r="AC2499" i="1"/>
  <c r="H2499" i="1"/>
  <c r="R2498" i="1"/>
  <c r="S2498" i="1" s="1"/>
  <c r="J1367" i="1"/>
  <c r="K1367" i="1" s="1"/>
  <c r="E1367" i="1" s="1"/>
  <c r="I1368" i="1"/>
  <c r="W1366" i="1"/>
  <c r="Y1366" i="1" s="1"/>
  <c r="Z1358" i="1"/>
  <c r="B1358" i="1" s="1"/>
  <c r="N1360" i="1"/>
  <c r="O1359" i="1"/>
  <c r="P1359" i="1" s="1"/>
  <c r="Z1359" i="1" s="1"/>
  <c r="B1359" i="1" s="1"/>
  <c r="L1363" i="1"/>
  <c r="T1363" i="1" s="1"/>
  <c r="G1363" i="1"/>
  <c r="D1364" i="1"/>
  <c r="F1367" i="1" l="1"/>
  <c r="U2499" i="1"/>
  <c r="AA2499" i="1"/>
  <c r="AB2500" i="1"/>
  <c r="H2500" i="1"/>
  <c r="R2499" i="1"/>
  <c r="S2499" i="1" s="1"/>
  <c r="AC2500" i="1"/>
  <c r="A2501" i="1"/>
  <c r="Q2500" i="1"/>
  <c r="J1368" i="1"/>
  <c r="K1368" i="1" s="1"/>
  <c r="E1368" i="1" s="1"/>
  <c r="I1369" i="1"/>
  <c r="W1367" i="1"/>
  <c r="Y1367" i="1" s="1"/>
  <c r="N1361" i="1"/>
  <c r="O1360" i="1"/>
  <c r="P1360" i="1" s="1"/>
  <c r="Z1360" i="1" s="1"/>
  <c r="B1360" i="1" s="1"/>
  <c r="L1364" i="1"/>
  <c r="T1364" i="1" s="1"/>
  <c r="D1365" i="1"/>
  <c r="G1364" i="1"/>
  <c r="F1368" i="1" l="1"/>
  <c r="U2500" i="1"/>
  <c r="R2500" i="1"/>
  <c r="S2500" i="1" s="1"/>
  <c r="H2501" i="1"/>
  <c r="AC2501" i="1"/>
  <c r="AA2500" i="1"/>
  <c r="AB2501" i="1"/>
  <c r="A2502" i="1"/>
  <c r="Q2501" i="1"/>
  <c r="I1370" i="1"/>
  <c r="J1369" i="1"/>
  <c r="K1369" i="1" s="1"/>
  <c r="E1369" i="1" s="1"/>
  <c r="W1368" i="1"/>
  <c r="Y1368" i="1" s="1"/>
  <c r="G1365" i="1"/>
  <c r="D1366" i="1"/>
  <c r="L1365" i="1"/>
  <c r="T1365" i="1" s="1"/>
  <c r="N1362" i="1"/>
  <c r="O1361" i="1"/>
  <c r="P1361" i="1" s="1"/>
  <c r="F1369" i="1" l="1"/>
  <c r="U2501" i="1"/>
  <c r="AA2501" i="1"/>
  <c r="R2501" i="1"/>
  <c r="S2501" i="1" s="1"/>
  <c r="AC2502" i="1"/>
  <c r="AB2502" i="1"/>
  <c r="H2502" i="1"/>
  <c r="Q2502" i="1"/>
  <c r="A2503" i="1"/>
  <c r="W1369" i="1"/>
  <c r="Y1369" i="1" s="1"/>
  <c r="J1370" i="1"/>
  <c r="K1370" i="1" s="1"/>
  <c r="E1370" i="1" s="1"/>
  <c r="I1371" i="1"/>
  <c r="N1363" i="1"/>
  <c r="O1362" i="1"/>
  <c r="P1362" i="1" s="1"/>
  <c r="Z1362" i="1" s="1"/>
  <c r="B1362" i="1" s="1"/>
  <c r="L1366" i="1"/>
  <c r="T1366" i="1" s="1"/>
  <c r="G1366" i="1"/>
  <c r="D1367" i="1"/>
  <c r="Z1361" i="1"/>
  <c r="B1361" i="1" s="1"/>
  <c r="F1370" i="1" l="1"/>
  <c r="U2502" i="1"/>
  <c r="A2504" i="1"/>
  <c r="Q2503" i="1"/>
  <c r="R2502" i="1"/>
  <c r="S2502" i="1" s="1"/>
  <c r="AA2502" i="1"/>
  <c r="AC2503" i="1"/>
  <c r="AB2503" i="1"/>
  <c r="H2503" i="1"/>
  <c r="I1372" i="1"/>
  <c r="J1371" i="1"/>
  <c r="K1371" i="1" s="1"/>
  <c r="E1371" i="1" s="1"/>
  <c r="W1370" i="1"/>
  <c r="Y1370" i="1" s="1"/>
  <c r="L1367" i="1"/>
  <c r="T1367" i="1" s="1"/>
  <c r="G1367" i="1"/>
  <c r="D1368" i="1"/>
  <c r="N1364" i="1"/>
  <c r="O1363" i="1"/>
  <c r="P1363" i="1" s="1"/>
  <c r="Z1363" i="1" s="1"/>
  <c r="B1363" i="1" s="1"/>
  <c r="F1371" i="1" l="1"/>
  <c r="U2503" i="1"/>
  <c r="AB2504" i="1"/>
  <c r="H2504" i="1"/>
  <c r="R2503" i="1"/>
  <c r="S2503" i="1" s="1"/>
  <c r="AA2503" i="1"/>
  <c r="AC2504" i="1"/>
  <c r="A2505" i="1"/>
  <c r="Q2504" i="1"/>
  <c r="W1371" i="1"/>
  <c r="Y1371" i="1" s="1"/>
  <c r="J1372" i="1"/>
  <c r="K1372" i="1" s="1"/>
  <c r="E1372" i="1" s="1"/>
  <c r="I1373" i="1"/>
  <c r="L1368" i="1"/>
  <c r="T1368" i="1" s="1"/>
  <c r="D1369" i="1"/>
  <c r="G1368" i="1"/>
  <c r="N1365" i="1"/>
  <c r="O1364" i="1"/>
  <c r="P1364" i="1" s="1"/>
  <c r="Z1364" i="1" s="1"/>
  <c r="B1364" i="1" s="1"/>
  <c r="F1372" i="1" l="1"/>
  <c r="U2504" i="1"/>
  <c r="AA2504" i="1"/>
  <c r="AB2505" i="1"/>
  <c r="H2505" i="1"/>
  <c r="AC2505" i="1"/>
  <c r="R2504" i="1"/>
  <c r="S2504" i="1" s="1"/>
  <c r="Q2505" i="1"/>
  <c r="A2506" i="1"/>
  <c r="J1373" i="1"/>
  <c r="K1373" i="1" s="1"/>
  <c r="E1373" i="1" s="1"/>
  <c r="I1374" i="1"/>
  <c r="W1372" i="1"/>
  <c r="Y1372" i="1" s="1"/>
  <c r="N1366" i="1"/>
  <c r="O1365" i="1"/>
  <c r="P1365" i="1" s="1"/>
  <c r="G1369" i="1"/>
  <c r="L1369" i="1"/>
  <c r="T1369" i="1" s="1"/>
  <c r="D1370" i="1"/>
  <c r="F1373" i="1" l="1"/>
  <c r="U2505" i="1"/>
  <c r="A2507" i="1"/>
  <c r="Q2506" i="1"/>
  <c r="AA2505" i="1"/>
  <c r="AC2506" i="1"/>
  <c r="R2505" i="1"/>
  <c r="S2505" i="1" s="1"/>
  <c r="AB2506" i="1"/>
  <c r="H2506" i="1"/>
  <c r="J1374" i="1"/>
  <c r="K1374" i="1" s="1"/>
  <c r="E1374" i="1" s="1"/>
  <c r="I1375" i="1"/>
  <c r="W1373" i="1"/>
  <c r="Y1373" i="1" s="1"/>
  <c r="L1370" i="1"/>
  <c r="T1370" i="1" s="1"/>
  <c r="G1370" i="1"/>
  <c r="D1371" i="1"/>
  <c r="Z1365" i="1"/>
  <c r="B1365" i="1" s="1"/>
  <c r="N1367" i="1"/>
  <c r="O1366" i="1"/>
  <c r="P1366" i="1" s="1"/>
  <c r="F1374" i="1" l="1"/>
  <c r="U2506" i="1"/>
  <c r="AC2507" i="1"/>
  <c r="AB2507" i="1"/>
  <c r="H2507" i="1"/>
  <c r="R2506" i="1"/>
  <c r="S2506" i="1" s="1"/>
  <c r="AA2506" i="1"/>
  <c r="A2508" i="1"/>
  <c r="Q2507" i="1"/>
  <c r="I1376" i="1"/>
  <c r="J1375" i="1"/>
  <c r="K1375" i="1" s="1"/>
  <c r="W1374" i="1"/>
  <c r="Y1374" i="1" s="1"/>
  <c r="Z1366" i="1"/>
  <c r="B1366" i="1" s="1"/>
  <c r="L1371" i="1"/>
  <c r="T1371" i="1" s="1"/>
  <c r="G1371" i="1"/>
  <c r="D1372" i="1"/>
  <c r="N1368" i="1"/>
  <c r="O1367" i="1"/>
  <c r="P1367" i="1" s="1"/>
  <c r="Z1367" i="1" s="1"/>
  <c r="B1367" i="1" s="1"/>
  <c r="E1375" i="1" l="1"/>
  <c r="F1375" i="1"/>
  <c r="U2507" i="1"/>
  <c r="AB2508" i="1"/>
  <c r="H2508" i="1"/>
  <c r="R2507" i="1"/>
  <c r="S2507" i="1" s="1"/>
  <c r="AA2507" i="1"/>
  <c r="AC2508" i="1"/>
  <c r="A2509" i="1"/>
  <c r="Q2508" i="1"/>
  <c r="W1375" i="1"/>
  <c r="Y1375" i="1" s="1"/>
  <c r="I1377" i="1"/>
  <c r="J1376" i="1"/>
  <c r="K1376" i="1" s="1"/>
  <c r="E1376" i="1" s="1"/>
  <c r="N1369" i="1"/>
  <c r="O1368" i="1"/>
  <c r="P1368" i="1" s="1"/>
  <c r="Z1368" i="1" s="1"/>
  <c r="B1368" i="1" s="1"/>
  <c r="G1372" i="1"/>
  <c r="D1373" i="1"/>
  <c r="L1372" i="1"/>
  <c r="T1372" i="1" s="1"/>
  <c r="F1376" i="1" l="1"/>
  <c r="W2509" i="1"/>
  <c r="Y2509" i="1" s="1"/>
  <c r="AB2509" i="1"/>
  <c r="R2508" i="1"/>
  <c r="AC2509" i="1"/>
  <c r="H2509" i="1"/>
  <c r="A2510" i="1"/>
  <c r="Q2509" i="1"/>
  <c r="W1376" i="1"/>
  <c r="Y1376" i="1" s="1"/>
  <c r="I1378" i="1"/>
  <c r="J1377" i="1"/>
  <c r="K1377" i="1" s="1"/>
  <c r="E1377" i="1" s="1"/>
  <c r="G1373" i="1"/>
  <c r="L1373" i="1"/>
  <c r="T1373" i="1" s="1"/>
  <c r="D1374" i="1"/>
  <c r="N1370" i="1"/>
  <c r="O1369" i="1"/>
  <c r="P1369" i="1" s="1"/>
  <c r="F1377" i="1" l="1"/>
  <c r="U2509" i="1"/>
  <c r="AC2510" i="1"/>
  <c r="AB2510" i="1"/>
  <c r="H2510" i="1"/>
  <c r="R2509" i="1"/>
  <c r="S2509" i="1" s="1"/>
  <c r="AA2509" i="1"/>
  <c r="Q2510" i="1"/>
  <c r="A2511" i="1"/>
  <c r="W1377" i="1"/>
  <c r="Y1377" i="1" s="1"/>
  <c r="J1378" i="1"/>
  <c r="K1378" i="1" s="1"/>
  <c r="E1378" i="1" s="1"/>
  <c r="I1379" i="1"/>
  <c r="Z1369" i="1"/>
  <c r="B1369" i="1" s="1"/>
  <c r="N1371" i="1"/>
  <c r="O1370" i="1"/>
  <c r="P1370" i="1" s="1"/>
  <c r="G1374" i="1"/>
  <c r="L1374" i="1"/>
  <c r="T1374" i="1" s="1"/>
  <c r="D1375" i="1"/>
  <c r="F1378" i="1" l="1"/>
  <c r="U2510" i="1"/>
  <c r="Q2511" i="1"/>
  <c r="A2512" i="1"/>
  <c r="AC2511" i="1"/>
  <c r="AB2511" i="1"/>
  <c r="H2511" i="1"/>
  <c r="R2510" i="1"/>
  <c r="S2510" i="1" s="1"/>
  <c r="AA2510" i="1"/>
  <c r="W1378" i="1"/>
  <c r="Y1378" i="1" s="1"/>
  <c r="I1380" i="1"/>
  <c r="J1379" i="1"/>
  <c r="K1379" i="1" s="1"/>
  <c r="E1379" i="1" s="1"/>
  <c r="L1375" i="1"/>
  <c r="T1375" i="1" s="1"/>
  <c r="G1375" i="1"/>
  <c r="D1376" i="1"/>
  <c r="Z1370" i="1"/>
  <c r="B1370" i="1" s="1"/>
  <c r="N1372" i="1"/>
  <c r="O1371" i="1"/>
  <c r="P1371" i="1" s="1"/>
  <c r="Z1371" i="1" s="1"/>
  <c r="B1371" i="1" s="1"/>
  <c r="F1379" i="1" l="1"/>
  <c r="U2511" i="1"/>
  <c r="A2513" i="1"/>
  <c r="Q2512" i="1"/>
  <c r="AB2512" i="1"/>
  <c r="H2512" i="1"/>
  <c r="AC2512" i="1"/>
  <c r="R2511" i="1"/>
  <c r="S2511" i="1" s="1"/>
  <c r="AA2511" i="1"/>
  <c r="W1379" i="1"/>
  <c r="Y1379" i="1" s="1"/>
  <c r="J1380" i="1"/>
  <c r="K1380" i="1" s="1"/>
  <c r="E1380" i="1" s="1"/>
  <c r="I1381" i="1"/>
  <c r="N1373" i="1"/>
  <c r="O1372" i="1"/>
  <c r="P1372" i="1" s="1"/>
  <c r="G1376" i="1"/>
  <c r="L1376" i="1"/>
  <c r="T1376" i="1" s="1"/>
  <c r="D1377" i="1"/>
  <c r="F1380" i="1" l="1"/>
  <c r="U2512" i="1"/>
  <c r="R2512" i="1"/>
  <c r="S2512" i="1" s="1"/>
  <c r="AC2513" i="1"/>
  <c r="AB2513" i="1"/>
  <c r="AA2512" i="1"/>
  <c r="H2513" i="1"/>
  <c r="A2514" i="1"/>
  <c r="Q2513" i="1"/>
  <c r="W1380" i="1"/>
  <c r="Y1380" i="1" s="1"/>
  <c r="I1382" i="1"/>
  <c r="J1381" i="1"/>
  <c r="K1381" i="1" s="1"/>
  <c r="E1381" i="1" s="1"/>
  <c r="G1377" i="1"/>
  <c r="L1377" i="1"/>
  <c r="T1377" i="1" s="1"/>
  <c r="D1378" i="1"/>
  <c r="Z1372" i="1"/>
  <c r="B1372" i="1" s="1"/>
  <c r="N1374" i="1"/>
  <c r="O1373" i="1"/>
  <c r="P1373" i="1" s="1"/>
  <c r="Z1373" i="1" s="1"/>
  <c r="B1373" i="1" s="1"/>
  <c r="F1381" i="1" l="1"/>
  <c r="U2513" i="1"/>
  <c r="AA2513" i="1"/>
  <c r="R2513" i="1"/>
  <c r="S2513" i="1" s="1"/>
  <c r="AC2514" i="1"/>
  <c r="AB2514" i="1"/>
  <c r="H2514" i="1"/>
  <c r="A2515" i="1"/>
  <c r="Q2514" i="1"/>
  <c r="W1381" i="1"/>
  <c r="Y1381" i="1" s="1"/>
  <c r="J1382" i="1"/>
  <c r="K1382" i="1" s="1"/>
  <c r="E1382" i="1" s="1"/>
  <c r="I1383" i="1"/>
  <c r="N1375" i="1"/>
  <c r="O1374" i="1"/>
  <c r="P1374" i="1" s="1"/>
  <c r="Z1374" i="1" s="1"/>
  <c r="B1374" i="1" s="1"/>
  <c r="L1378" i="1"/>
  <c r="T1378" i="1" s="1"/>
  <c r="G1378" i="1"/>
  <c r="D1379" i="1"/>
  <c r="F1382" i="1" l="1"/>
  <c r="U2514" i="1"/>
  <c r="AC2515" i="1"/>
  <c r="AB2515" i="1"/>
  <c r="H2515" i="1"/>
  <c r="R2514" i="1"/>
  <c r="S2514" i="1" s="1"/>
  <c r="AA2514" i="1"/>
  <c r="Q2515" i="1"/>
  <c r="A2516" i="1"/>
  <c r="J1383" i="1"/>
  <c r="K1383" i="1" s="1"/>
  <c r="I1384" i="1"/>
  <c r="W1382" i="1"/>
  <c r="Y1382" i="1" s="1"/>
  <c r="L1379" i="1"/>
  <c r="T1379" i="1" s="1"/>
  <c r="G1379" i="1"/>
  <c r="D1380" i="1"/>
  <c r="N1376" i="1"/>
  <c r="O1375" i="1"/>
  <c r="P1375" i="1" s="1"/>
  <c r="Z1375" i="1" s="1"/>
  <c r="B1375" i="1" s="1"/>
  <c r="F1383" i="1" l="1"/>
  <c r="W1383" i="1"/>
  <c r="Y1383" i="1" s="1"/>
  <c r="U2515" i="1"/>
  <c r="E1383" i="1"/>
  <c r="Q2516" i="1"/>
  <c r="A2517" i="1"/>
  <c r="AB2516" i="1"/>
  <c r="H2516" i="1"/>
  <c r="R2515" i="1"/>
  <c r="S2515" i="1" s="1"/>
  <c r="AC2516" i="1"/>
  <c r="AA2515" i="1"/>
  <c r="J1384" i="1"/>
  <c r="K1384" i="1" s="1"/>
  <c r="I1385" i="1"/>
  <c r="N1377" i="1"/>
  <c r="O1376" i="1"/>
  <c r="P1376" i="1" s="1"/>
  <c r="Z1376" i="1" s="1"/>
  <c r="B1376" i="1" s="1"/>
  <c r="G1380" i="1"/>
  <c r="L1380" i="1"/>
  <c r="T1380" i="1" s="1"/>
  <c r="D1381" i="1"/>
  <c r="E1384" i="1" l="1"/>
  <c r="F1384" i="1"/>
  <c r="U2516" i="1"/>
  <c r="A2518" i="1"/>
  <c r="Q2517" i="1"/>
  <c r="R2516" i="1"/>
  <c r="S2516" i="1" s="1"/>
  <c r="AA2516" i="1"/>
  <c r="H2517" i="1"/>
  <c r="AB2517" i="1"/>
  <c r="AC2517" i="1"/>
  <c r="J1385" i="1"/>
  <c r="K1385" i="1" s="1"/>
  <c r="E1385" i="1" s="1"/>
  <c r="I1386" i="1"/>
  <c r="W1384" i="1"/>
  <c r="Y1384" i="1" s="1"/>
  <c r="L1381" i="1"/>
  <c r="T1381" i="1" s="1"/>
  <c r="G1381" i="1"/>
  <c r="D1382" i="1"/>
  <c r="N1378" i="1"/>
  <c r="O1377" i="1"/>
  <c r="P1377" i="1" s="1"/>
  <c r="F1385" i="1" l="1"/>
  <c r="U2517" i="1"/>
  <c r="AC2518" i="1"/>
  <c r="AB2518" i="1"/>
  <c r="H2518" i="1"/>
  <c r="R2517" i="1"/>
  <c r="S2517" i="1" s="1"/>
  <c r="AA2517" i="1"/>
  <c r="A2519" i="1"/>
  <c r="Q2518" i="1"/>
  <c r="J1386" i="1"/>
  <c r="K1386" i="1" s="1"/>
  <c r="E1386" i="1" s="1"/>
  <c r="I1387" i="1"/>
  <c r="W1385" i="1"/>
  <c r="Y1385" i="1" s="1"/>
  <c r="G1382" i="1"/>
  <c r="D1383" i="1"/>
  <c r="L1382" i="1"/>
  <c r="T1382" i="1" s="1"/>
  <c r="Z1377" i="1"/>
  <c r="B1377" i="1" s="1"/>
  <c r="N1379" i="1"/>
  <c r="O1378" i="1"/>
  <c r="P1378" i="1" s="1"/>
  <c r="F1386" i="1" l="1"/>
  <c r="U2518" i="1"/>
  <c r="AB2519" i="1"/>
  <c r="AA2518" i="1"/>
  <c r="AC2519" i="1"/>
  <c r="H2519" i="1"/>
  <c r="R2518" i="1"/>
  <c r="S2518" i="1" s="1"/>
  <c r="Q2519" i="1"/>
  <c r="A2520" i="1"/>
  <c r="I1388" i="1"/>
  <c r="J1387" i="1"/>
  <c r="K1387" i="1" s="1"/>
  <c r="E1387" i="1" s="1"/>
  <c r="W1386" i="1"/>
  <c r="Y1386" i="1" s="1"/>
  <c r="Z1378" i="1"/>
  <c r="B1378" i="1" s="1"/>
  <c r="N1380" i="1"/>
  <c r="O1379" i="1"/>
  <c r="P1379" i="1" s="1"/>
  <c r="Z1379" i="1" s="1"/>
  <c r="B1379" i="1" s="1"/>
  <c r="L1383" i="1"/>
  <c r="T1383" i="1" s="1"/>
  <c r="G1383" i="1"/>
  <c r="D1384" i="1"/>
  <c r="F1387" i="1" l="1"/>
  <c r="U2519" i="1"/>
  <c r="Q2520" i="1"/>
  <c r="A2521" i="1"/>
  <c r="AB2520" i="1"/>
  <c r="AC2520" i="1"/>
  <c r="H2520" i="1"/>
  <c r="R2519" i="1"/>
  <c r="S2519" i="1" s="1"/>
  <c r="AA2519" i="1"/>
  <c r="W1387" i="1"/>
  <c r="Y1387" i="1" s="1"/>
  <c r="I1389" i="1"/>
  <c r="J1388" i="1"/>
  <c r="K1388" i="1" s="1"/>
  <c r="E1388" i="1" s="1"/>
  <c r="L1384" i="1"/>
  <c r="T1384" i="1" s="1"/>
  <c r="D1385" i="1"/>
  <c r="G1384" i="1"/>
  <c r="N1381" i="1"/>
  <c r="O1380" i="1"/>
  <c r="P1380" i="1" s="1"/>
  <c r="Z1380" i="1" s="1"/>
  <c r="B1380" i="1" s="1"/>
  <c r="F1388" i="1" l="1"/>
  <c r="U2520" i="1"/>
  <c r="Q2521" i="1"/>
  <c r="A2522" i="1"/>
  <c r="AA2520" i="1"/>
  <c r="AC2521" i="1"/>
  <c r="R2520" i="1"/>
  <c r="S2520" i="1" s="1"/>
  <c r="AB2521" i="1"/>
  <c r="H2521" i="1"/>
  <c r="W1388" i="1"/>
  <c r="Y1388" i="1" s="1"/>
  <c r="I1390" i="1"/>
  <c r="J1389" i="1"/>
  <c r="K1389" i="1" s="1"/>
  <c r="G1385" i="1"/>
  <c r="D1386" i="1"/>
  <c r="L1385" i="1"/>
  <c r="T1385" i="1" s="1"/>
  <c r="N1382" i="1"/>
  <c r="O1381" i="1"/>
  <c r="P1381" i="1" s="1"/>
  <c r="E1389" i="1" l="1"/>
  <c r="F1389" i="1"/>
  <c r="U2521" i="1"/>
  <c r="Q2522" i="1"/>
  <c r="A2523" i="1"/>
  <c r="AC2522" i="1"/>
  <c r="H2522" i="1"/>
  <c r="R2521" i="1"/>
  <c r="S2521" i="1" s="1"/>
  <c r="AA2521" i="1"/>
  <c r="AB2522" i="1"/>
  <c r="W1389" i="1"/>
  <c r="Y1389" i="1" s="1"/>
  <c r="I1391" i="1"/>
  <c r="J1390" i="1"/>
  <c r="K1390" i="1" s="1"/>
  <c r="N1383" i="1"/>
  <c r="O1382" i="1"/>
  <c r="P1382" i="1" s="1"/>
  <c r="G1386" i="1"/>
  <c r="L1386" i="1"/>
  <c r="T1386" i="1" s="1"/>
  <c r="D1387" i="1"/>
  <c r="Z1381" i="1"/>
  <c r="B1381" i="1" s="1"/>
  <c r="E1390" i="1" l="1"/>
  <c r="F1390" i="1"/>
  <c r="U2522" i="1"/>
  <c r="A2524" i="1"/>
  <c r="Q2523" i="1"/>
  <c r="AB2523" i="1"/>
  <c r="AC2523" i="1"/>
  <c r="H2523" i="1"/>
  <c r="AA2522" i="1"/>
  <c r="R2522" i="1"/>
  <c r="S2522" i="1" s="1"/>
  <c r="W1390" i="1"/>
  <c r="Y1390" i="1" s="1"/>
  <c r="J1391" i="1"/>
  <c r="K1391" i="1" s="1"/>
  <c r="E1391" i="1" s="1"/>
  <c r="I1392" i="1"/>
  <c r="L1387" i="1"/>
  <c r="T1387" i="1" s="1"/>
  <c r="G1387" i="1"/>
  <c r="D1388" i="1"/>
  <c r="S1382" i="1"/>
  <c r="Z1382" i="1"/>
  <c r="B1382" i="1" s="1"/>
  <c r="N1384" i="1"/>
  <c r="O1383" i="1"/>
  <c r="P1383" i="1" s="1"/>
  <c r="F1391" i="1" l="1"/>
  <c r="U2523" i="1"/>
  <c r="AB2524" i="1"/>
  <c r="H2524" i="1"/>
  <c r="R2523" i="1"/>
  <c r="S2523" i="1" s="1"/>
  <c r="AC2524" i="1"/>
  <c r="AA2523" i="1"/>
  <c r="Z1383" i="1"/>
  <c r="B1383" i="1" s="1"/>
  <c r="S1383" i="1"/>
  <c r="A2525" i="1"/>
  <c r="Q2524" i="1"/>
  <c r="J1392" i="1"/>
  <c r="K1392" i="1" s="1"/>
  <c r="E1392" i="1" s="1"/>
  <c r="I1393" i="1"/>
  <c r="W1391" i="1"/>
  <c r="Y1391" i="1" s="1"/>
  <c r="AA1382" i="1"/>
  <c r="N1385" i="1"/>
  <c r="O1384" i="1"/>
  <c r="L1388" i="1"/>
  <c r="T1388" i="1" s="1"/>
  <c r="G1388" i="1"/>
  <c r="D1389" i="1"/>
  <c r="U1383" i="1" l="1"/>
  <c r="F1392" i="1"/>
  <c r="C1384" i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U2524" i="1"/>
  <c r="AA1383" i="1"/>
  <c r="AA2524" i="1"/>
  <c r="AC2525" i="1"/>
  <c r="AB2525" i="1"/>
  <c r="H2525" i="1"/>
  <c r="R2524" i="1"/>
  <c r="S2524" i="1" s="1"/>
  <c r="Q2525" i="1"/>
  <c r="A2526" i="1"/>
  <c r="I1394" i="1"/>
  <c r="J1393" i="1"/>
  <c r="K1393" i="1" s="1"/>
  <c r="E1393" i="1" s="1"/>
  <c r="W1392" i="1"/>
  <c r="Y1392" i="1" s="1"/>
  <c r="G1389" i="1"/>
  <c r="D1390" i="1"/>
  <c r="L1389" i="1"/>
  <c r="T1389" i="1" s="1"/>
  <c r="N1386" i="1"/>
  <c r="O1385" i="1"/>
  <c r="F1393" i="1" l="1"/>
  <c r="P1385" i="1"/>
  <c r="Z1385" i="1" s="1"/>
  <c r="B1385" i="1" s="1"/>
  <c r="P1384" i="1"/>
  <c r="Z1384" i="1" s="1"/>
  <c r="B1384" i="1" s="1"/>
  <c r="U2525" i="1"/>
  <c r="A2527" i="1"/>
  <c r="Q2526" i="1"/>
  <c r="AC2526" i="1"/>
  <c r="AB2526" i="1"/>
  <c r="H2526" i="1"/>
  <c r="R2525" i="1"/>
  <c r="S2525" i="1" s="1"/>
  <c r="AA2525" i="1"/>
  <c r="W1393" i="1"/>
  <c r="Y1393" i="1" s="1"/>
  <c r="I1395" i="1"/>
  <c r="J1394" i="1"/>
  <c r="K1394" i="1" s="1"/>
  <c r="E1394" i="1" s="1"/>
  <c r="G1390" i="1"/>
  <c r="L1390" i="1"/>
  <c r="T1390" i="1" s="1"/>
  <c r="D1391" i="1"/>
  <c r="N1387" i="1"/>
  <c r="O1386" i="1"/>
  <c r="P1386" i="1" s="1"/>
  <c r="Z1386" i="1" s="1"/>
  <c r="B1386" i="1" s="1"/>
  <c r="F1394" i="1" l="1"/>
  <c r="U2526" i="1"/>
  <c r="AC2527" i="1"/>
  <c r="AB2527" i="1"/>
  <c r="H2527" i="1"/>
  <c r="AA2526" i="1"/>
  <c r="R2526" i="1"/>
  <c r="S2526" i="1" s="1"/>
  <c r="Q2527" i="1"/>
  <c r="A2528" i="1"/>
  <c r="I1396" i="1"/>
  <c r="J1395" i="1"/>
  <c r="K1395" i="1" s="1"/>
  <c r="E1395" i="1" s="1"/>
  <c r="W1394" i="1"/>
  <c r="Y1394" i="1" s="1"/>
  <c r="N1388" i="1"/>
  <c r="O1387" i="1"/>
  <c r="P1387" i="1" s="1"/>
  <c r="Z1387" i="1" s="1"/>
  <c r="B1387" i="1" s="1"/>
  <c r="L1391" i="1"/>
  <c r="T1391" i="1" s="1"/>
  <c r="G1391" i="1"/>
  <c r="D1392" i="1"/>
  <c r="F1395" i="1" l="1"/>
  <c r="U2527" i="1"/>
  <c r="Q2528" i="1"/>
  <c r="A2529" i="1"/>
  <c r="AB2528" i="1"/>
  <c r="H2528" i="1"/>
  <c r="R2527" i="1"/>
  <c r="S2527" i="1" s="1"/>
  <c r="AC2528" i="1"/>
  <c r="AA2527" i="1"/>
  <c r="W1395" i="1"/>
  <c r="Y1395" i="1" s="1"/>
  <c r="J1396" i="1"/>
  <c r="K1396" i="1" s="1"/>
  <c r="E1396" i="1" s="1"/>
  <c r="I1397" i="1"/>
  <c r="G1392" i="1"/>
  <c r="L1392" i="1"/>
  <c r="T1392" i="1" s="1"/>
  <c r="D1393" i="1"/>
  <c r="N1389" i="1"/>
  <c r="O1388" i="1"/>
  <c r="P1388" i="1" s="1"/>
  <c r="Z1388" i="1" s="1"/>
  <c r="B1388" i="1" s="1"/>
  <c r="F1396" i="1" l="1"/>
  <c r="U2528" i="1"/>
  <c r="A2530" i="1"/>
  <c r="Q2529" i="1"/>
  <c r="R2528" i="1"/>
  <c r="S2528" i="1" s="1"/>
  <c r="AC2529" i="1"/>
  <c r="H2529" i="1"/>
  <c r="AB2529" i="1"/>
  <c r="AA2528" i="1"/>
  <c r="J1397" i="1"/>
  <c r="K1397" i="1" s="1"/>
  <c r="E1397" i="1" s="1"/>
  <c r="I1398" i="1"/>
  <c r="W1396" i="1"/>
  <c r="Y1396" i="1" s="1"/>
  <c r="N1390" i="1"/>
  <c r="O1389" i="1"/>
  <c r="P1389" i="1" s="1"/>
  <c r="Z1389" i="1" s="1"/>
  <c r="B1389" i="1" s="1"/>
  <c r="G1393" i="1"/>
  <c r="L1393" i="1"/>
  <c r="T1393" i="1" s="1"/>
  <c r="D1394" i="1"/>
  <c r="F1397" i="1" l="1"/>
  <c r="U2529" i="1"/>
  <c r="AA2529" i="1"/>
  <c r="AB2530" i="1"/>
  <c r="H2530" i="1"/>
  <c r="R2529" i="1"/>
  <c r="S2529" i="1" s="1"/>
  <c r="AC2530" i="1"/>
  <c r="A2531" i="1"/>
  <c r="Q2530" i="1"/>
  <c r="J1398" i="1"/>
  <c r="K1398" i="1" s="1"/>
  <c r="E1398" i="1" s="1"/>
  <c r="I1399" i="1"/>
  <c r="W1397" i="1"/>
  <c r="Y1397" i="1" s="1"/>
  <c r="G1394" i="1"/>
  <c r="D1395" i="1"/>
  <c r="L1394" i="1"/>
  <c r="T1394" i="1" s="1"/>
  <c r="N1391" i="1"/>
  <c r="O1390" i="1"/>
  <c r="P1390" i="1" s="1"/>
  <c r="F1398" i="1" l="1"/>
  <c r="U2530" i="1"/>
  <c r="AC2531" i="1"/>
  <c r="AA2530" i="1"/>
  <c r="AB2531" i="1"/>
  <c r="R2530" i="1"/>
  <c r="S2530" i="1" s="1"/>
  <c r="H2531" i="1"/>
  <c r="A2532" i="1"/>
  <c r="Q2531" i="1"/>
  <c r="J1399" i="1"/>
  <c r="K1399" i="1" s="1"/>
  <c r="E1399" i="1" s="1"/>
  <c r="I1400" i="1"/>
  <c r="W1398" i="1"/>
  <c r="Y1398" i="1" s="1"/>
  <c r="Z1390" i="1"/>
  <c r="B1390" i="1" s="1"/>
  <c r="N1392" i="1"/>
  <c r="O1391" i="1"/>
  <c r="P1391" i="1" s="1"/>
  <c r="Z1391" i="1" s="1"/>
  <c r="B1391" i="1" s="1"/>
  <c r="L1395" i="1"/>
  <c r="T1395" i="1" s="1"/>
  <c r="G1395" i="1"/>
  <c r="D1396" i="1"/>
  <c r="F1399" i="1" l="1"/>
  <c r="U2531" i="1"/>
  <c r="AB2532" i="1"/>
  <c r="H2532" i="1"/>
  <c r="AC2532" i="1"/>
  <c r="AA2531" i="1"/>
  <c r="R2531" i="1"/>
  <c r="S2531" i="1" s="1"/>
  <c r="A2533" i="1"/>
  <c r="Q2532" i="1"/>
  <c r="I1401" i="1"/>
  <c r="J1400" i="1"/>
  <c r="K1400" i="1" s="1"/>
  <c r="E1400" i="1" s="1"/>
  <c r="W1399" i="1"/>
  <c r="Y1399" i="1" s="1"/>
  <c r="G1396" i="1"/>
  <c r="L1396" i="1"/>
  <c r="T1396" i="1" s="1"/>
  <c r="D1397" i="1"/>
  <c r="N1393" i="1"/>
  <c r="O1392" i="1"/>
  <c r="P1392" i="1" s="1"/>
  <c r="Z1392" i="1" s="1"/>
  <c r="B1392" i="1" s="1"/>
  <c r="F1400" i="1" l="1"/>
  <c r="U2532" i="1"/>
  <c r="R2532" i="1"/>
  <c r="S2532" i="1" s="1"/>
  <c r="AA2532" i="1"/>
  <c r="AC2533" i="1"/>
  <c r="H2533" i="1"/>
  <c r="AB2533" i="1"/>
  <c r="Q2533" i="1"/>
  <c r="A2534" i="1"/>
  <c r="W1400" i="1"/>
  <c r="Y1400" i="1" s="1"/>
  <c r="I1402" i="1"/>
  <c r="J1401" i="1"/>
  <c r="K1401" i="1" s="1"/>
  <c r="E1401" i="1" s="1"/>
  <c r="N1394" i="1"/>
  <c r="O1393" i="1"/>
  <c r="P1393" i="1" s="1"/>
  <c r="G1397" i="1"/>
  <c r="L1397" i="1"/>
  <c r="T1397" i="1" s="1"/>
  <c r="D1398" i="1"/>
  <c r="F1401" i="1" l="1"/>
  <c r="U2533" i="1"/>
  <c r="Q2534" i="1"/>
  <c r="A2535" i="1"/>
  <c r="AC2534" i="1"/>
  <c r="AB2534" i="1"/>
  <c r="H2534" i="1"/>
  <c r="R2533" i="1"/>
  <c r="S2533" i="1" s="1"/>
  <c r="AA2533" i="1"/>
  <c r="J1402" i="1"/>
  <c r="K1402" i="1" s="1"/>
  <c r="E1402" i="1" s="1"/>
  <c r="I1403" i="1"/>
  <c r="W1401" i="1"/>
  <c r="Y1401" i="1" s="1"/>
  <c r="G1398" i="1"/>
  <c r="L1398" i="1"/>
  <c r="T1398" i="1" s="1"/>
  <c r="D1399" i="1"/>
  <c r="Z1393" i="1"/>
  <c r="B1393" i="1" s="1"/>
  <c r="N1395" i="1"/>
  <c r="O1394" i="1"/>
  <c r="P1394" i="1" s="1"/>
  <c r="F1402" i="1" l="1"/>
  <c r="U2534" i="1"/>
  <c r="A2536" i="1"/>
  <c r="Q2535" i="1"/>
  <c r="AC2535" i="1"/>
  <c r="AB2535" i="1"/>
  <c r="R2534" i="1"/>
  <c r="S2534" i="1" s="1"/>
  <c r="AA2534" i="1"/>
  <c r="H2535" i="1"/>
  <c r="J1403" i="1"/>
  <c r="K1403" i="1" s="1"/>
  <c r="E1403" i="1" s="1"/>
  <c r="I1404" i="1"/>
  <c r="W1402" i="1"/>
  <c r="Y1402" i="1" s="1"/>
  <c r="Z1394" i="1"/>
  <c r="B1394" i="1" s="1"/>
  <c r="N1396" i="1"/>
  <c r="O1395" i="1"/>
  <c r="P1395" i="1" s="1"/>
  <c r="Z1395" i="1" s="1"/>
  <c r="B1395" i="1" s="1"/>
  <c r="L1399" i="1"/>
  <c r="T1399" i="1" s="1"/>
  <c r="G1399" i="1"/>
  <c r="D1400" i="1"/>
  <c r="F1403" i="1" l="1"/>
  <c r="U2535" i="1"/>
  <c r="R2535" i="1"/>
  <c r="S2535" i="1" s="1"/>
  <c r="AB2536" i="1"/>
  <c r="AA2535" i="1"/>
  <c r="H2536" i="1"/>
  <c r="AC2536" i="1"/>
  <c r="Q2536" i="1"/>
  <c r="A2537" i="1"/>
  <c r="I1405" i="1"/>
  <c r="J1404" i="1"/>
  <c r="K1404" i="1" s="1"/>
  <c r="E1404" i="1" s="1"/>
  <c r="W1403" i="1"/>
  <c r="Y1403" i="1" s="1"/>
  <c r="G1400" i="1"/>
  <c r="L1400" i="1"/>
  <c r="T1400" i="1" s="1"/>
  <c r="D1401" i="1"/>
  <c r="N1397" i="1"/>
  <c r="O1396" i="1"/>
  <c r="P1396" i="1" s="1"/>
  <c r="F1404" i="1" l="1"/>
  <c r="U2536" i="1"/>
  <c r="A2538" i="1"/>
  <c r="Q2537" i="1"/>
  <c r="H2537" i="1"/>
  <c r="AC2537" i="1"/>
  <c r="AB2537" i="1"/>
  <c r="AA2536" i="1"/>
  <c r="R2536" i="1"/>
  <c r="S2536" i="1" s="1"/>
  <c r="W1404" i="1"/>
  <c r="Y1404" i="1" s="1"/>
  <c r="J1405" i="1"/>
  <c r="K1405" i="1" s="1"/>
  <c r="E1405" i="1" s="1"/>
  <c r="I1406" i="1"/>
  <c r="Z1396" i="1"/>
  <c r="B1396" i="1" s="1"/>
  <c r="G1401" i="1"/>
  <c r="D1402" i="1"/>
  <c r="L1401" i="1"/>
  <c r="T1401" i="1" s="1"/>
  <c r="N1398" i="1"/>
  <c r="O1397" i="1"/>
  <c r="P1397" i="1" s="1"/>
  <c r="F1405" i="1" l="1"/>
  <c r="U2537" i="1"/>
  <c r="R2537" i="1"/>
  <c r="S2537" i="1" s="1"/>
  <c r="H2538" i="1"/>
  <c r="AB2538" i="1"/>
  <c r="AA2537" i="1"/>
  <c r="AC2538" i="1"/>
  <c r="A2539" i="1"/>
  <c r="Q2538" i="1"/>
  <c r="W1405" i="1"/>
  <c r="Y1405" i="1" s="1"/>
  <c r="J1406" i="1"/>
  <c r="K1406" i="1" s="1"/>
  <c r="E1406" i="1" s="1"/>
  <c r="I1407" i="1"/>
  <c r="G1402" i="1"/>
  <c r="L1402" i="1"/>
  <c r="T1402" i="1" s="1"/>
  <c r="D1403" i="1"/>
  <c r="Z1397" i="1"/>
  <c r="B1397" i="1" s="1"/>
  <c r="N1399" i="1"/>
  <c r="O1398" i="1"/>
  <c r="P1398" i="1" s="1"/>
  <c r="Z1398" i="1" s="1"/>
  <c r="B1398" i="1" s="1"/>
  <c r="F1406" i="1" l="1"/>
  <c r="U2538" i="1"/>
  <c r="AB2539" i="1"/>
  <c r="R2538" i="1"/>
  <c r="S2538" i="1" s="1"/>
  <c r="H2539" i="1"/>
  <c r="AC2539" i="1"/>
  <c r="AA2538" i="1"/>
  <c r="Q2539" i="1"/>
  <c r="A2540" i="1"/>
  <c r="J1407" i="1"/>
  <c r="K1407" i="1" s="1"/>
  <c r="E1407" i="1" s="1"/>
  <c r="I1408" i="1"/>
  <c r="W1406" i="1"/>
  <c r="Y1406" i="1" s="1"/>
  <c r="N1400" i="1"/>
  <c r="O1399" i="1"/>
  <c r="P1399" i="1" s="1"/>
  <c r="Z1399" i="1" s="1"/>
  <c r="B1399" i="1" s="1"/>
  <c r="G1403" i="1"/>
  <c r="D1404" i="1"/>
  <c r="L1403" i="1"/>
  <c r="T1403" i="1" s="1"/>
  <c r="F1407" i="1" l="1"/>
  <c r="Q2540" i="1"/>
  <c r="A2541" i="1"/>
  <c r="AB2540" i="1"/>
  <c r="H2540" i="1"/>
  <c r="AC2540" i="1"/>
  <c r="R2539" i="1"/>
  <c r="I1409" i="1"/>
  <c r="J1408" i="1"/>
  <c r="K1408" i="1" s="1"/>
  <c r="E1408" i="1" s="1"/>
  <c r="W1407" i="1"/>
  <c r="Y1407" i="1" s="1"/>
  <c r="G1404" i="1"/>
  <c r="D1405" i="1"/>
  <c r="L1404" i="1"/>
  <c r="T1404" i="1" s="1"/>
  <c r="N1401" i="1"/>
  <c r="O1400" i="1"/>
  <c r="P1400" i="1" s="1"/>
  <c r="Z1400" i="1" s="1"/>
  <c r="B1400" i="1" s="1"/>
  <c r="F1408" i="1" l="1"/>
  <c r="U2540" i="1"/>
  <c r="A2542" i="1"/>
  <c r="Q2541" i="1"/>
  <c r="R2540" i="1"/>
  <c r="AB2541" i="1"/>
  <c r="H2541" i="1"/>
  <c r="AC2541" i="1"/>
  <c r="W1408" i="1"/>
  <c r="Y1408" i="1" s="1"/>
  <c r="J1409" i="1"/>
  <c r="K1409" i="1" s="1"/>
  <c r="E1409" i="1" s="1"/>
  <c r="I1410" i="1"/>
  <c r="N1402" i="1"/>
  <c r="O1401" i="1"/>
  <c r="P1401" i="1" s="1"/>
  <c r="G1405" i="1"/>
  <c r="L1405" i="1"/>
  <c r="T1405" i="1" s="1"/>
  <c r="D1406" i="1"/>
  <c r="F1409" i="1" l="1"/>
  <c r="U2541" i="1"/>
  <c r="R2541" i="1"/>
  <c r="S2541" i="1" s="1"/>
  <c r="H2542" i="1"/>
  <c r="AB2542" i="1"/>
  <c r="AA2541" i="1"/>
  <c r="AC2542" i="1"/>
  <c r="Q2542" i="1"/>
  <c r="A2543" i="1"/>
  <c r="J1410" i="1"/>
  <c r="K1410" i="1" s="1"/>
  <c r="E1410" i="1" s="1"/>
  <c r="I1411" i="1"/>
  <c r="W1409" i="1"/>
  <c r="Y1409" i="1" s="1"/>
  <c r="G1406" i="1"/>
  <c r="D1407" i="1"/>
  <c r="L1406" i="1"/>
  <c r="T1406" i="1" s="1"/>
  <c r="Z1401" i="1"/>
  <c r="B1401" i="1" s="1"/>
  <c r="N1403" i="1"/>
  <c r="O1402" i="1"/>
  <c r="P1402" i="1" s="1"/>
  <c r="Z1402" i="1" s="1"/>
  <c r="B1402" i="1" s="1"/>
  <c r="F1410" i="1" l="1"/>
  <c r="U2542" i="1"/>
  <c r="Q2543" i="1"/>
  <c r="A2544" i="1"/>
  <c r="AB2543" i="1"/>
  <c r="H2543" i="1"/>
  <c r="AA2542" i="1"/>
  <c r="AC2543" i="1"/>
  <c r="R2542" i="1"/>
  <c r="S2542" i="1" s="1"/>
  <c r="J1411" i="1"/>
  <c r="K1411" i="1" s="1"/>
  <c r="E1411" i="1" s="1"/>
  <c r="I1412" i="1"/>
  <c r="W1410" i="1"/>
  <c r="Y1410" i="1" s="1"/>
  <c r="N1404" i="1"/>
  <c r="O1403" i="1"/>
  <c r="P1403" i="1" s="1"/>
  <c r="Z1403" i="1" s="1"/>
  <c r="B1403" i="1" s="1"/>
  <c r="L1407" i="1"/>
  <c r="T1407" i="1" s="1"/>
  <c r="G1407" i="1"/>
  <c r="D1408" i="1"/>
  <c r="F1411" i="1" l="1"/>
  <c r="U2543" i="1"/>
  <c r="Q2544" i="1"/>
  <c r="A2545" i="1"/>
  <c r="AB2544" i="1"/>
  <c r="AC2544" i="1"/>
  <c r="H2544" i="1"/>
  <c r="R2543" i="1"/>
  <c r="S2543" i="1" s="1"/>
  <c r="AA2543" i="1"/>
  <c r="J1412" i="1"/>
  <c r="K1412" i="1" s="1"/>
  <c r="E1412" i="1" s="1"/>
  <c r="I1413" i="1"/>
  <c r="W1411" i="1"/>
  <c r="Y1411" i="1" s="1"/>
  <c r="G1408" i="1"/>
  <c r="L1408" i="1"/>
  <c r="T1408" i="1" s="1"/>
  <c r="D1409" i="1"/>
  <c r="N1405" i="1"/>
  <c r="O1404" i="1"/>
  <c r="P1404" i="1" s="1"/>
  <c r="Z1404" i="1" s="1"/>
  <c r="B1404" i="1" s="1"/>
  <c r="F1412" i="1" l="1"/>
  <c r="U2544" i="1"/>
  <c r="Q2545" i="1"/>
  <c r="A2546" i="1"/>
  <c r="AA2544" i="1"/>
  <c r="H2545" i="1"/>
  <c r="AC2545" i="1"/>
  <c r="AB2545" i="1"/>
  <c r="R2544" i="1"/>
  <c r="S2544" i="1" s="1"/>
  <c r="J1413" i="1"/>
  <c r="K1413" i="1" s="1"/>
  <c r="E1413" i="1" s="1"/>
  <c r="I1414" i="1"/>
  <c r="W1412" i="1"/>
  <c r="Y1412" i="1" s="1"/>
  <c r="N1406" i="1"/>
  <c r="O1405" i="1"/>
  <c r="P1405" i="1" s="1"/>
  <c r="Z1405" i="1" s="1"/>
  <c r="B1405" i="1" s="1"/>
  <c r="L1409" i="1"/>
  <c r="T1409" i="1" s="1"/>
  <c r="G1409" i="1"/>
  <c r="D1410" i="1"/>
  <c r="F1413" i="1" l="1"/>
  <c r="U2545" i="1"/>
  <c r="Q2546" i="1"/>
  <c r="A2547" i="1"/>
  <c r="AC2546" i="1"/>
  <c r="AB2546" i="1"/>
  <c r="AA2545" i="1"/>
  <c r="R2545" i="1"/>
  <c r="S2545" i="1" s="1"/>
  <c r="H2546" i="1"/>
  <c r="J1414" i="1"/>
  <c r="K1414" i="1" s="1"/>
  <c r="I1415" i="1"/>
  <c r="W1413" i="1"/>
  <c r="Y1413" i="1" s="1"/>
  <c r="L1410" i="1"/>
  <c r="T1410" i="1" s="1"/>
  <c r="D1411" i="1"/>
  <c r="G1410" i="1"/>
  <c r="N1407" i="1"/>
  <c r="O1406" i="1"/>
  <c r="P1406" i="1" s="1"/>
  <c r="Z1406" i="1" s="1"/>
  <c r="B1406" i="1" s="1"/>
  <c r="F1414" i="1" l="1"/>
  <c r="W1414" i="1"/>
  <c r="Y1414" i="1" s="1"/>
  <c r="U2546" i="1"/>
  <c r="E1414" i="1"/>
  <c r="Q2547" i="1"/>
  <c r="A2548" i="1"/>
  <c r="H2547" i="1"/>
  <c r="AB2547" i="1"/>
  <c r="R2546" i="1"/>
  <c r="S2546" i="1" s="1"/>
  <c r="AA2546" i="1"/>
  <c r="AC2547" i="1"/>
  <c r="J1415" i="1"/>
  <c r="K1415" i="1" s="1"/>
  <c r="I1416" i="1"/>
  <c r="N1408" i="1"/>
  <c r="O1407" i="1"/>
  <c r="P1407" i="1" s="1"/>
  <c r="Z1407" i="1" s="1"/>
  <c r="B1407" i="1" s="1"/>
  <c r="G1411" i="1"/>
  <c r="D1412" i="1"/>
  <c r="L1411" i="1"/>
  <c r="T1411" i="1" s="1"/>
  <c r="F1415" i="1" l="1"/>
  <c r="U2547" i="1"/>
  <c r="E1415" i="1"/>
  <c r="A2549" i="1"/>
  <c r="Q2548" i="1"/>
  <c r="AB2548" i="1"/>
  <c r="R2547" i="1"/>
  <c r="S2547" i="1" s="1"/>
  <c r="AA2547" i="1"/>
  <c r="H2548" i="1"/>
  <c r="AC2548" i="1"/>
  <c r="I1417" i="1"/>
  <c r="J1416" i="1"/>
  <c r="K1416" i="1" s="1"/>
  <c r="W1415" i="1"/>
  <c r="Y1415" i="1" s="1"/>
  <c r="G1412" i="1"/>
  <c r="L1412" i="1"/>
  <c r="T1412" i="1" s="1"/>
  <c r="D1413" i="1"/>
  <c r="N1409" i="1"/>
  <c r="O1408" i="1"/>
  <c r="P1408" i="1" s="1"/>
  <c r="E1416" i="1" l="1"/>
  <c r="F1416" i="1"/>
  <c r="U2548" i="1"/>
  <c r="R2548" i="1"/>
  <c r="S2548" i="1" s="1"/>
  <c r="AA2548" i="1"/>
  <c r="H2549" i="1"/>
  <c r="AC2549" i="1"/>
  <c r="AB2549" i="1"/>
  <c r="A2550" i="1"/>
  <c r="Q2549" i="1"/>
  <c r="W1416" i="1"/>
  <c r="Y1416" i="1" s="1"/>
  <c r="I1418" i="1"/>
  <c r="J1417" i="1"/>
  <c r="K1417" i="1" s="1"/>
  <c r="E1417" i="1" s="1"/>
  <c r="Z1408" i="1"/>
  <c r="B1408" i="1" s="1"/>
  <c r="N1410" i="1"/>
  <c r="O1409" i="1"/>
  <c r="P1409" i="1" s="1"/>
  <c r="G1413" i="1"/>
  <c r="L1413" i="1"/>
  <c r="T1413" i="1" s="1"/>
  <c r="D1414" i="1"/>
  <c r="F1417" i="1" l="1"/>
  <c r="U2549" i="1"/>
  <c r="R2549" i="1"/>
  <c r="S2549" i="1" s="1"/>
  <c r="H2550" i="1"/>
  <c r="AC2550" i="1"/>
  <c r="AA2549" i="1"/>
  <c r="AB2550" i="1"/>
  <c r="A2551" i="1"/>
  <c r="Q2550" i="1"/>
  <c r="J1418" i="1"/>
  <c r="K1418" i="1" s="1"/>
  <c r="E1418" i="1" s="1"/>
  <c r="I1419" i="1"/>
  <c r="W1417" i="1"/>
  <c r="Y1417" i="1" s="1"/>
  <c r="G1414" i="1"/>
  <c r="L1414" i="1"/>
  <c r="T1414" i="1" s="1"/>
  <c r="D1415" i="1"/>
  <c r="Z1409" i="1"/>
  <c r="B1409" i="1" s="1"/>
  <c r="N1411" i="1"/>
  <c r="O1410" i="1"/>
  <c r="P1410" i="1" s="1"/>
  <c r="F1418" i="1" l="1"/>
  <c r="U2550" i="1"/>
  <c r="H2551" i="1"/>
  <c r="AB2551" i="1"/>
  <c r="AC2551" i="1"/>
  <c r="R2550" i="1"/>
  <c r="S2550" i="1" s="1"/>
  <c r="AA2550" i="1"/>
  <c r="Q2551" i="1"/>
  <c r="A2552" i="1"/>
  <c r="I1420" i="1"/>
  <c r="J1419" i="1"/>
  <c r="K1419" i="1" s="1"/>
  <c r="E1419" i="1" s="1"/>
  <c r="W1418" i="1"/>
  <c r="Y1418" i="1" s="1"/>
  <c r="N1412" i="1"/>
  <c r="O1411" i="1"/>
  <c r="P1411" i="1" s="1"/>
  <c r="Z1411" i="1" s="1"/>
  <c r="B1411" i="1" s="1"/>
  <c r="Z1410" i="1"/>
  <c r="B1410" i="1" s="1"/>
  <c r="L1415" i="1"/>
  <c r="T1415" i="1" s="1"/>
  <c r="G1415" i="1"/>
  <c r="D1416" i="1"/>
  <c r="F1419" i="1" l="1"/>
  <c r="U2551" i="1"/>
  <c r="Q2552" i="1"/>
  <c r="A2553" i="1"/>
  <c r="R2551" i="1"/>
  <c r="S2551" i="1" s="1"/>
  <c r="AC2552" i="1"/>
  <c r="AB2552" i="1"/>
  <c r="AA2551" i="1"/>
  <c r="H2552" i="1"/>
  <c r="W1419" i="1"/>
  <c r="Y1419" i="1" s="1"/>
  <c r="J1420" i="1"/>
  <c r="K1420" i="1" s="1"/>
  <c r="E1420" i="1" s="1"/>
  <c r="I1421" i="1"/>
  <c r="G1416" i="1"/>
  <c r="D1417" i="1"/>
  <c r="L1416" i="1"/>
  <c r="T1416" i="1" s="1"/>
  <c r="N1413" i="1"/>
  <c r="O1412" i="1"/>
  <c r="P1412" i="1" s="1"/>
  <c r="Z1412" i="1" s="1"/>
  <c r="B1412" i="1" s="1"/>
  <c r="F1420" i="1" l="1"/>
  <c r="U2552" i="1"/>
  <c r="Q2553" i="1"/>
  <c r="A2554" i="1"/>
  <c r="AC2553" i="1"/>
  <c r="AB2553" i="1"/>
  <c r="R2552" i="1"/>
  <c r="S2552" i="1" s="1"/>
  <c r="AA2552" i="1"/>
  <c r="H2553" i="1"/>
  <c r="J1421" i="1"/>
  <c r="K1421" i="1" s="1"/>
  <c r="E1421" i="1" s="1"/>
  <c r="I1422" i="1"/>
  <c r="W1420" i="1"/>
  <c r="Y1420" i="1" s="1"/>
  <c r="N1414" i="1"/>
  <c r="O1413" i="1"/>
  <c r="P1413" i="1" s="1"/>
  <c r="G1417" i="1"/>
  <c r="D1418" i="1"/>
  <c r="L1417" i="1"/>
  <c r="T1417" i="1" s="1"/>
  <c r="F1421" i="1" l="1"/>
  <c r="U2553" i="1"/>
  <c r="A2555" i="1"/>
  <c r="Q2554" i="1"/>
  <c r="R2553" i="1"/>
  <c r="S2553" i="1" s="1"/>
  <c r="AC2554" i="1"/>
  <c r="AA2553" i="1"/>
  <c r="AB2554" i="1"/>
  <c r="H2554" i="1"/>
  <c r="W1421" i="1"/>
  <c r="Y1421" i="1" s="1"/>
  <c r="J1422" i="1"/>
  <c r="K1422" i="1" s="1"/>
  <c r="E1422" i="1" s="1"/>
  <c r="I1423" i="1"/>
  <c r="L1418" i="1"/>
  <c r="T1418" i="1" s="1"/>
  <c r="G1418" i="1"/>
  <c r="D1419" i="1"/>
  <c r="S1413" i="1"/>
  <c r="Z1413" i="1"/>
  <c r="B1413" i="1" s="1"/>
  <c r="N1415" i="1"/>
  <c r="O1414" i="1"/>
  <c r="P1414" i="1" s="1"/>
  <c r="F1422" i="1" l="1"/>
  <c r="U2554" i="1"/>
  <c r="AB2555" i="1"/>
  <c r="AA2554" i="1"/>
  <c r="H2555" i="1"/>
  <c r="R2554" i="1"/>
  <c r="S2554" i="1" s="1"/>
  <c r="AC2555" i="1"/>
  <c r="Q2555" i="1"/>
  <c r="A2556" i="1"/>
  <c r="J1423" i="1"/>
  <c r="K1423" i="1" s="1"/>
  <c r="E1423" i="1" s="1"/>
  <c r="I1424" i="1"/>
  <c r="W1422" i="1"/>
  <c r="Y1422" i="1" s="1"/>
  <c r="AA1413" i="1"/>
  <c r="N1416" i="1"/>
  <c r="O1415" i="1"/>
  <c r="P1415" i="1" s="1"/>
  <c r="L1419" i="1"/>
  <c r="T1419" i="1" s="1"/>
  <c r="G1419" i="1"/>
  <c r="D1420" i="1"/>
  <c r="Z1414" i="1"/>
  <c r="B1414" i="1" s="1"/>
  <c r="F1423" i="1" l="1"/>
  <c r="U2555" i="1"/>
  <c r="Q2556" i="1"/>
  <c r="A2557" i="1"/>
  <c r="AA2555" i="1"/>
  <c r="H2556" i="1"/>
  <c r="AB2556" i="1"/>
  <c r="AC2556" i="1"/>
  <c r="R2555" i="1"/>
  <c r="S2555" i="1" s="1"/>
  <c r="Z1415" i="1"/>
  <c r="B1415" i="1" s="1"/>
  <c r="S1415" i="1"/>
  <c r="J1424" i="1"/>
  <c r="K1424" i="1" s="1"/>
  <c r="E1424" i="1" s="1"/>
  <c r="I1425" i="1"/>
  <c r="W1423" i="1"/>
  <c r="Y1423" i="1" s="1"/>
  <c r="G1420" i="1"/>
  <c r="D1421" i="1"/>
  <c r="L1420" i="1"/>
  <c r="T1420" i="1" s="1"/>
  <c r="N1417" i="1"/>
  <c r="O1416" i="1"/>
  <c r="U1415" i="1" l="1"/>
  <c r="F1424" i="1"/>
  <c r="C1416" i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U2556" i="1"/>
  <c r="AA1415" i="1"/>
  <c r="Q2557" i="1"/>
  <c r="A2558" i="1"/>
  <c r="AC2557" i="1"/>
  <c r="H2557" i="1"/>
  <c r="AB2557" i="1"/>
  <c r="AA2556" i="1"/>
  <c r="R2556" i="1"/>
  <c r="S2556" i="1" s="1"/>
  <c r="I1426" i="1"/>
  <c r="J1425" i="1"/>
  <c r="K1425" i="1" s="1"/>
  <c r="E1425" i="1" s="1"/>
  <c r="W1424" i="1"/>
  <c r="Y1424" i="1" s="1"/>
  <c r="N1418" i="1"/>
  <c r="O1417" i="1"/>
  <c r="L1421" i="1"/>
  <c r="T1421" i="1" s="1"/>
  <c r="D1422" i="1"/>
  <c r="G1421" i="1"/>
  <c r="F1425" i="1" l="1"/>
  <c r="P1417" i="1"/>
  <c r="Z1417" i="1" s="1"/>
  <c r="B1417" i="1" s="1"/>
  <c r="P1416" i="1"/>
  <c r="Z1416" i="1" s="1"/>
  <c r="B1416" i="1" s="1"/>
  <c r="U2557" i="1"/>
  <c r="Q2558" i="1"/>
  <c r="A2559" i="1"/>
  <c r="R2557" i="1"/>
  <c r="S2557" i="1" s="1"/>
  <c r="AB2558" i="1"/>
  <c r="AA2557" i="1"/>
  <c r="H2558" i="1"/>
  <c r="AC2558" i="1"/>
  <c r="W1425" i="1"/>
  <c r="Y1425" i="1" s="1"/>
  <c r="J1426" i="1"/>
  <c r="K1426" i="1" s="1"/>
  <c r="E1426" i="1" s="1"/>
  <c r="I1427" i="1"/>
  <c r="G1422" i="1"/>
  <c r="L1422" i="1"/>
  <c r="T1422" i="1" s="1"/>
  <c r="D1423" i="1"/>
  <c r="N1419" i="1"/>
  <c r="O1418" i="1"/>
  <c r="P1418" i="1" s="1"/>
  <c r="F1426" i="1" l="1"/>
  <c r="U2558" i="1"/>
  <c r="A2560" i="1"/>
  <c r="Q2559" i="1"/>
  <c r="AC2559" i="1"/>
  <c r="H2559" i="1"/>
  <c r="AA2558" i="1"/>
  <c r="R2558" i="1"/>
  <c r="S2558" i="1" s="1"/>
  <c r="AB2559" i="1"/>
  <c r="J1427" i="1"/>
  <c r="K1427" i="1" s="1"/>
  <c r="E1427" i="1" s="1"/>
  <c r="I1428" i="1"/>
  <c r="W1426" i="1"/>
  <c r="Y1426" i="1" s="1"/>
  <c r="Z1418" i="1"/>
  <c r="B1418" i="1" s="1"/>
  <c r="N1420" i="1"/>
  <c r="O1419" i="1"/>
  <c r="P1419" i="1" s="1"/>
  <c r="Z1419" i="1" s="1"/>
  <c r="B1419" i="1" s="1"/>
  <c r="G1423" i="1"/>
  <c r="D1424" i="1"/>
  <c r="L1423" i="1"/>
  <c r="T1423" i="1" s="1"/>
  <c r="F1427" i="1" l="1"/>
  <c r="U2559" i="1"/>
  <c r="AA2559" i="1"/>
  <c r="AB2560" i="1"/>
  <c r="AC2560" i="1"/>
  <c r="H2560" i="1"/>
  <c r="R2559" i="1"/>
  <c r="S2559" i="1" s="1"/>
  <c r="Q2560" i="1"/>
  <c r="A2561" i="1"/>
  <c r="J1428" i="1"/>
  <c r="K1428" i="1" s="1"/>
  <c r="E1428" i="1" s="1"/>
  <c r="I1429" i="1"/>
  <c r="W1427" i="1"/>
  <c r="Y1427" i="1" s="1"/>
  <c r="G1424" i="1"/>
  <c r="L1424" i="1"/>
  <c r="T1424" i="1" s="1"/>
  <c r="D1425" i="1"/>
  <c r="N1421" i="1"/>
  <c r="O1420" i="1"/>
  <c r="P1420" i="1" s="1"/>
  <c r="Z1420" i="1" s="1"/>
  <c r="B1420" i="1" s="1"/>
  <c r="F1428" i="1" l="1"/>
  <c r="U2560" i="1"/>
  <c r="A2562" i="1"/>
  <c r="Q2561" i="1"/>
  <c r="R2560" i="1"/>
  <c r="S2560" i="1" s="1"/>
  <c r="AC2561" i="1"/>
  <c r="H2561" i="1"/>
  <c r="AA2560" i="1"/>
  <c r="AB2561" i="1"/>
  <c r="W1428" i="1"/>
  <c r="Y1428" i="1" s="1"/>
  <c r="J1429" i="1"/>
  <c r="K1429" i="1" s="1"/>
  <c r="E1429" i="1" s="1"/>
  <c r="I1430" i="1"/>
  <c r="G1425" i="1"/>
  <c r="L1425" i="1"/>
  <c r="T1425" i="1" s="1"/>
  <c r="D1426" i="1"/>
  <c r="N1422" i="1"/>
  <c r="O1421" i="1"/>
  <c r="P1421" i="1" s="1"/>
  <c r="F1429" i="1" l="1"/>
  <c r="U2561" i="1"/>
  <c r="AA2561" i="1"/>
  <c r="AC2562" i="1"/>
  <c r="AB2562" i="1"/>
  <c r="R2561" i="1"/>
  <c r="S2561" i="1" s="1"/>
  <c r="H2562" i="1"/>
  <c r="A2563" i="1"/>
  <c r="Q2562" i="1"/>
  <c r="J1430" i="1"/>
  <c r="K1430" i="1" s="1"/>
  <c r="E1430" i="1" s="1"/>
  <c r="I1431" i="1"/>
  <c r="W1429" i="1"/>
  <c r="Y1429" i="1" s="1"/>
  <c r="Z1421" i="1"/>
  <c r="B1421" i="1" s="1"/>
  <c r="N1423" i="1"/>
  <c r="O1422" i="1"/>
  <c r="P1422" i="1" s="1"/>
  <c r="Z1422" i="1" s="1"/>
  <c r="B1422" i="1" s="1"/>
  <c r="G1426" i="1"/>
  <c r="D1427" i="1"/>
  <c r="L1426" i="1"/>
  <c r="T1426" i="1" s="1"/>
  <c r="F1430" i="1" l="1"/>
  <c r="U2562" i="1"/>
  <c r="AA2562" i="1"/>
  <c r="R2562" i="1"/>
  <c r="S2562" i="1" s="1"/>
  <c r="AC2563" i="1"/>
  <c r="H2563" i="1"/>
  <c r="AB2563" i="1"/>
  <c r="A2564" i="1"/>
  <c r="Q2563" i="1"/>
  <c r="J1431" i="1"/>
  <c r="K1431" i="1" s="1"/>
  <c r="E1431" i="1" s="1"/>
  <c r="I1432" i="1"/>
  <c r="W1430" i="1"/>
  <c r="Y1430" i="1" s="1"/>
  <c r="L1427" i="1"/>
  <c r="T1427" i="1" s="1"/>
  <c r="G1427" i="1"/>
  <c r="D1428" i="1"/>
  <c r="N1424" i="1"/>
  <c r="O1423" i="1"/>
  <c r="P1423" i="1" s="1"/>
  <c r="Z1423" i="1" s="1"/>
  <c r="B1423" i="1" s="1"/>
  <c r="F1431" i="1" l="1"/>
  <c r="U2563" i="1"/>
  <c r="H2564" i="1"/>
  <c r="AC2564" i="1"/>
  <c r="R2563" i="1"/>
  <c r="S2563" i="1" s="1"/>
  <c r="AA2563" i="1"/>
  <c r="AB2564" i="1"/>
  <c r="Q2564" i="1"/>
  <c r="A2565" i="1"/>
  <c r="W1431" i="1"/>
  <c r="Y1431" i="1" s="1"/>
  <c r="J1432" i="1"/>
  <c r="K1432" i="1" s="1"/>
  <c r="E1432" i="1" s="1"/>
  <c r="I1433" i="1"/>
  <c r="N1425" i="1"/>
  <c r="O1424" i="1"/>
  <c r="P1424" i="1" s="1"/>
  <c r="Z1424" i="1" s="1"/>
  <c r="B1424" i="1" s="1"/>
  <c r="G1428" i="1"/>
  <c r="D1429" i="1"/>
  <c r="L1428" i="1"/>
  <c r="T1428" i="1" s="1"/>
  <c r="F1432" i="1" l="1"/>
  <c r="U2564" i="1"/>
  <c r="A2566" i="1"/>
  <c r="Q2565" i="1"/>
  <c r="AB2565" i="1"/>
  <c r="H2565" i="1"/>
  <c r="AC2565" i="1"/>
  <c r="R2564" i="1"/>
  <c r="S2564" i="1" s="1"/>
  <c r="AA2564" i="1"/>
  <c r="I1434" i="1"/>
  <c r="J1433" i="1"/>
  <c r="K1433" i="1" s="1"/>
  <c r="E1433" i="1" s="1"/>
  <c r="W1432" i="1"/>
  <c r="Y1432" i="1" s="1"/>
  <c r="L1429" i="1"/>
  <c r="T1429" i="1" s="1"/>
  <c r="G1429" i="1"/>
  <c r="D1430" i="1"/>
  <c r="N1426" i="1"/>
  <c r="O1425" i="1"/>
  <c r="P1425" i="1" s="1"/>
  <c r="Z1425" i="1" s="1"/>
  <c r="B1425" i="1" s="1"/>
  <c r="F1433" i="1" l="1"/>
  <c r="U2565" i="1"/>
  <c r="AA2565" i="1"/>
  <c r="AC2566" i="1"/>
  <c r="AB2566" i="1"/>
  <c r="H2566" i="1"/>
  <c r="R2565" i="1"/>
  <c r="S2565" i="1" s="1"/>
  <c r="A2567" i="1"/>
  <c r="Q2566" i="1"/>
  <c r="W1433" i="1"/>
  <c r="Y1433" i="1" s="1"/>
  <c r="J1434" i="1"/>
  <c r="K1434" i="1" s="1"/>
  <c r="E1434" i="1" s="1"/>
  <c r="I1435" i="1"/>
  <c r="L1430" i="1"/>
  <c r="T1430" i="1" s="1"/>
  <c r="G1430" i="1"/>
  <c r="D1431" i="1"/>
  <c r="N1427" i="1"/>
  <c r="O1426" i="1"/>
  <c r="P1426" i="1" s="1"/>
  <c r="Z1426" i="1" s="1"/>
  <c r="B1426" i="1" s="1"/>
  <c r="F1434" i="1" l="1"/>
  <c r="U2566" i="1"/>
  <c r="AA2566" i="1"/>
  <c r="H2567" i="1"/>
  <c r="AC2567" i="1"/>
  <c r="AB2567" i="1"/>
  <c r="R2566" i="1"/>
  <c r="S2566" i="1" s="1"/>
  <c r="A2568" i="1"/>
  <c r="Q2567" i="1"/>
  <c r="J1435" i="1"/>
  <c r="K1435" i="1" s="1"/>
  <c r="E1435" i="1" s="1"/>
  <c r="I1436" i="1"/>
  <c r="W1434" i="1"/>
  <c r="Y1434" i="1" s="1"/>
  <c r="N1428" i="1"/>
  <c r="O1427" i="1"/>
  <c r="P1427" i="1" s="1"/>
  <c r="Z1427" i="1" s="1"/>
  <c r="B1427" i="1" s="1"/>
  <c r="G1431" i="1"/>
  <c r="L1431" i="1"/>
  <c r="T1431" i="1" s="1"/>
  <c r="D1432" i="1"/>
  <c r="F1435" i="1" l="1"/>
  <c r="U2567" i="1"/>
  <c r="Q2568" i="1"/>
  <c r="A2569" i="1"/>
  <c r="AA2567" i="1"/>
  <c r="AB2568" i="1"/>
  <c r="AC2568" i="1"/>
  <c r="H2568" i="1"/>
  <c r="R2567" i="1"/>
  <c r="S2567" i="1" s="1"/>
  <c r="I1437" i="1"/>
  <c r="J1436" i="1"/>
  <c r="K1436" i="1" s="1"/>
  <c r="E1436" i="1" s="1"/>
  <c r="W1435" i="1"/>
  <c r="Y1435" i="1" s="1"/>
  <c r="G1432" i="1"/>
  <c r="D1433" i="1"/>
  <c r="L1432" i="1"/>
  <c r="T1432" i="1" s="1"/>
  <c r="N1429" i="1"/>
  <c r="O1428" i="1"/>
  <c r="P1428" i="1" s="1"/>
  <c r="F1436" i="1" l="1"/>
  <c r="U2568" i="1"/>
  <c r="Q2569" i="1"/>
  <c r="A2570" i="1"/>
  <c r="R2568" i="1"/>
  <c r="AB2569" i="1"/>
  <c r="H2569" i="1"/>
  <c r="AC2569" i="1"/>
  <c r="W1436" i="1"/>
  <c r="Y1436" i="1" s="1"/>
  <c r="I1438" i="1"/>
  <c r="J1437" i="1"/>
  <c r="K1437" i="1" s="1"/>
  <c r="E1437" i="1" s="1"/>
  <c r="N1430" i="1"/>
  <c r="O1429" i="1"/>
  <c r="P1429" i="1" s="1"/>
  <c r="Z1428" i="1"/>
  <c r="B1428" i="1" s="1"/>
  <c r="G1433" i="1"/>
  <c r="L1433" i="1"/>
  <c r="T1433" i="1" s="1"/>
  <c r="D1434" i="1"/>
  <c r="F1437" i="1" l="1"/>
  <c r="U2569" i="1"/>
  <c r="A2571" i="1"/>
  <c r="Q2570" i="1"/>
  <c r="AA2569" i="1"/>
  <c r="AC2570" i="1"/>
  <c r="AB2570" i="1"/>
  <c r="H2570" i="1"/>
  <c r="R2569" i="1"/>
  <c r="S2569" i="1" s="1"/>
  <c r="J1438" i="1"/>
  <c r="K1438" i="1" s="1"/>
  <c r="E1438" i="1" s="1"/>
  <c r="I1439" i="1"/>
  <c r="W1437" i="1"/>
  <c r="Y1437" i="1" s="1"/>
  <c r="L1434" i="1"/>
  <c r="T1434" i="1" s="1"/>
  <c r="G1434" i="1"/>
  <c r="D1435" i="1"/>
  <c r="Z1429" i="1"/>
  <c r="B1429" i="1" s="1"/>
  <c r="N1431" i="1"/>
  <c r="O1430" i="1"/>
  <c r="P1430" i="1" s="1"/>
  <c r="F1438" i="1" l="1"/>
  <c r="W2571" i="1"/>
  <c r="Y2571" i="1" s="1"/>
  <c r="AC2571" i="1"/>
  <c r="AB2571" i="1"/>
  <c r="H2571" i="1"/>
  <c r="R2570" i="1"/>
  <c r="A2572" i="1"/>
  <c r="Q2571" i="1"/>
  <c r="J1439" i="1"/>
  <c r="K1439" i="1" s="1"/>
  <c r="E1439" i="1" s="1"/>
  <c r="I1440" i="1"/>
  <c r="W1438" i="1"/>
  <c r="Y1438" i="1" s="1"/>
  <c r="Z1430" i="1"/>
  <c r="B1430" i="1" s="1"/>
  <c r="N1432" i="1"/>
  <c r="O1431" i="1"/>
  <c r="P1431" i="1" s="1"/>
  <c r="Z1431" i="1" s="1"/>
  <c r="B1431" i="1" s="1"/>
  <c r="L1435" i="1"/>
  <c r="T1435" i="1" s="1"/>
  <c r="G1435" i="1"/>
  <c r="D1436" i="1"/>
  <c r="F1439" i="1" l="1"/>
  <c r="U2571" i="1"/>
  <c r="AC2572" i="1"/>
  <c r="AB2572" i="1"/>
  <c r="R2571" i="1"/>
  <c r="S2571" i="1" s="1"/>
  <c r="H2572" i="1"/>
  <c r="AA2571" i="1"/>
  <c r="Q2572" i="1"/>
  <c r="A2573" i="1"/>
  <c r="J1440" i="1"/>
  <c r="K1440" i="1" s="1"/>
  <c r="E1440" i="1" s="1"/>
  <c r="I1441" i="1"/>
  <c r="W1439" i="1"/>
  <c r="Y1439" i="1" s="1"/>
  <c r="N1433" i="1"/>
  <c r="O1432" i="1"/>
  <c r="P1432" i="1" s="1"/>
  <c r="Z1432" i="1" s="1"/>
  <c r="B1432" i="1" s="1"/>
  <c r="L1436" i="1"/>
  <c r="T1436" i="1" s="1"/>
  <c r="G1436" i="1"/>
  <c r="D1437" i="1"/>
  <c r="F1440" i="1" l="1"/>
  <c r="U2572" i="1"/>
  <c r="AB2573" i="1"/>
  <c r="H2573" i="1"/>
  <c r="R2572" i="1"/>
  <c r="S2572" i="1" s="1"/>
  <c r="AA2572" i="1"/>
  <c r="AC2573" i="1"/>
  <c r="A2574" i="1"/>
  <c r="Q2573" i="1"/>
  <c r="J1441" i="1"/>
  <c r="K1441" i="1" s="1"/>
  <c r="E1441" i="1" s="1"/>
  <c r="I1442" i="1"/>
  <c r="W1440" i="1"/>
  <c r="Y1440" i="1" s="1"/>
  <c r="G1437" i="1"/>
  <c r="L1437" i="1"/>
  <c r="T1437" i="1" s="1"/>
  <c r="D1438" i="1"/>
  <c r="N1434" i="1"/>
  <c r="O1433" i="1"/>
  <c r="P1433" i="1" s="1"/>
  <c r="Z1433" i="1" s="1"/>
  <c r="B1433" i="1" s="1"/>
  <c r="F1441" i="1" l="1"/>
  <c r="U2573" i="1"/>
  <c r="AC2574" i="1"/>
  <c r="AB2574" i="1"/>
  <c r="H2574" i="1"/>
  <c r="R2573" i="1"/>
  <c r="S2573" i="1" s="1"/>
  <c r="AA2573" i="1"/>
  <c r="A2575" i="1"/>
  <c r="Q2574" i="1"/>
  <c r="W1441" i="1"/>
  <c r="Y1441" i="1" s="1"/>
  <c r="I1443" i="1"/>
  <c r="J1442" i="1"/>
  <c r="K1442" i="1" s="1"/>
  <c r="E1442" i="1" s="1"/>
  <c r="N1435" i="1"/>
  <c r="O1434" i="1"/>
  <c r="P1434" i="1" s="1"/>
  <c r="L1438" i="1"/>
  <c r="T1438" i="1" s="1"/>
  <c r="G1438" i="1"/>
  <c r="D1439" i="1"/>
  <c r="F1442" i="1" l="1"/>
  <c r="U2574" i="1"/>
  <c r="Q2575" i="1"/>
  <c r="A2576" i="1"/>
  <c r="AC2575" i="1"/>
  <c r="AB2575" i="1"/>
  <c r="H2575" i="1"/>
  <c r="R2574" i="1"/>
  <c r="S2574" i="1" s="1"/>
  <c r="AA2574" i="1"/>
  <c r="I1444" i="1"/>
  <c r="J1443" i="1"/>
  <c r="K1443" i="1" s="1"/>
  <c r="E1443" i="1" s="1"/>
  <c r="W1442" i="1"/>
  <c r="Y1442" i="1" s="1"/>
  <c r="L1439" i="1"/>
  <c r="T1439" i="1" s="1"/>
  <c r="G1439" i="1"/>
  <c r="D1440" i="1"/>
  <c r="Z1434" i="1"/>
  <c r="B1434" i="1" s="1"/>
  <c r="N1436" i="1"/>
  <c r="O1435" i="1"/>
  <c r="P1435" i="1" s="1"/>
  <c r="Z1435" i="1" s="1"/>
  <c r="B1435" i="1" s="1"/>
  <c r="F1443" i="1" l="1"/>
  <c r="U2575" i="1"/>
  <c r="Q2576" i="1"/>
  <c r="A2577" i="1"/>
  <c r="AA2575" i="1"/>
  <c r="AB2576" i="1"/>
  <c r="H2576" i="1"/>
  <c r="AC2576" i="1"/>
  <c r="R2575" i="1"/>
  <c r="S2575" i="1" s="1"/>
  <c r="W1443" i="1"/>
  <c r="Y1443" i="1" s="1"/>
  <c r="J1444" i="1"/>
  <c r="K1444" i="1" s="1"/>
  <c r="E1444" i="1" s="1"/>
  <c r="I1445" i="1"/>
  <c r="N1437" i="1"/>
  <c r="O1436" i="1"/>
  <c r="P1436" i="1" s="1"/>
  <c r="Z1436" i="1" s="1"/>
  <c r="B1436" i="1" s="1"/>
  <c r="L1440" i="1"/>
  <c r="T1440" i="1" s="1"/>
  <c r="D1441" i="1"/>
  <c r="G1440" i="1"/>
  <c r="F1444" i="1" l="1"/>
  <c r="U2576" i="1"/>
  <c r="Q2577" i="1"/>
  <c r="A2578" i="1"/>
  <c r="AC2577" i="1"/>
  <c r="H2577" i="1"/>
  <c r="R2576" i="1"/>
  <c r="S2576" i="1" s="1"/>
  <c r="AA2576" i="1"/>
  <c r="AB2577" i="1"/>
  <c r="I1446" i="1"/>
  <c r="J1445" i="1"/>
  <c r="K1445" i="1" s="1"/>
  <c r="W1444" i="1"/>
  <c r="Y1444" i="1" s="1"/>
  <c r="G1441" i="1"/>
  <c r="L1441" i="1"/>
  <c r="T1441" i="1" s="1"/>
  <c r="D1442" i="1"/>
  <c r="N1438" i="1"/>
  <c r="O1437" i="1"/>
  <c r="P1437" i="1" s="1"/>
  <c r="E1445" i="1" l="1"/>
  <c r="F1445" i="1"/>
  <c r="U2577" i="1"/>
  <c r="A2579" i="1"/>
  <c r="Q2578" i="1"/>
  <c r="H2578" i="1"/>
  <c r="R2577" i="1"/>
  <c r="S2577" i="1" s="1"/>
  <c r="AA2577" i="1"/>
  <c r="AC2578" i="1"/>
  <c r="AB2578" i="1"/>
  <c r="I1447" i="1"/>
  <c r="J1446" i="1"/>
  <c r="K1446" i="1" s="1"/>
  <c r="E1446" i="1" s="1"/>
  <c r="N1439" i="1"/>
  <c r="O1438" i="1"/>
  <c r="P1438" i="1" s="1"/>
  <c r="Z1437" i="1"/>
  <c r="B1437" i="1" s="1"/>
  <c r="G1442" i="1"/>
  <c r="L1442" i="1"/>
  <c r="T1442" i="1" s="1"/>
  <c r="D1443" i="1"/>
  <c r="F1446" i="1" l="1"/>
  <c r="U2578" i="1"/>
  <c r="H2579" i="1"/>
  <c r="R2578" i="1"/>
  <c r="S2578" i="1" s="1"/>
  <c r="AA2578" i="1"/>
  <c r="AC2579" i="1"/>
  <c r="AB2579" i="1"/>
  <c r="A2580" i="1"/>
  <c r="Q2579" i="1"/>
  <c r="W1446" i="1"/>
  <c r="Y1446" i="1" s="1"/>
  <c r="J1447" i="1"/>
  <c r="K1447" i="1" s="1"/>
  <c r="E1447" i="1" s="1"/>
  <c r="I1448" i="1"/>
  <c r="G1443" i="1"/>
  <c r="L1443" i="1"/>
  <c r="T1443" i="1" s="1"/>
  <c r="D1444" i="1"/>
  <c r="Z1438" i="1"/>
  <c r="B1438" i="1" s="1"/>
  <c r="N1440" i="1"/>
  <c r="O1439" i="1"/>
  <c r="P1439" i="1" s="1"/>
  <c r="Z1439" i="1" s="1"/>
  <c r="B1439" i="1" s="1"/>
  <c r="F1447" i="1" l="1"/>
  <c r="U2579" i="1"/>
  <c r="Q2580" i="1"/>
  <c r="A2581" i="1"/>
  <c r="AB2580" i="1"/>
  <c r="R2579" i="1"/>
  <c r="S2579" i="1" s="1"/>
  <c r="AC2580" i="1"/>
  <c r="H2580" i="1"/>
  <c r="AA2579" i="1"/>
  <c r="J1448" i="1"/>
  <c r="K1448" i="1" s="1"/>
  <c r="E1448" i="1" s="1"/>
  <c r="I1449" i="1"/>
  <c r="W1447" i="1"/>
  <c r="Y1447" i="1" s="1"/>
  <c r="N1441" i="1"/>
  <c r="O1440" i="1"/>
  <c r="P1440" i="1" s="1"/>
  <c r="Z1440" i="1" s="1"/>
  <c r="B1440" i="1" s="1"/>
  <c r="L1444" i="1"/>
  <c r="T1444" i="1" s="1"/>
  <c r="G1444" i="1"/>
  <c r="D1445" i="1"/>
  <c r="F1448" i="1" l="1"/>
  <c r="U2580" i="1"/>
  <c r="A2582" i="1"/>
  <c r="Q2581" i="1"/>
  <c r="AB2581" i="1"/>
  <c r="AA2580" i="1"/>
  <c r="AC2581" i="1"/>
  <c r="H2581" i="1"/>
  <c r="R2580" i="1"/>
  <c r="S2580" i="1" s="1"/>
  <c r="J1449" i="1"/>
  <c r="K1449" i="1" s="1"/>
  <c r="E1449" i="1" s="1"/>
  <c r="I1450" i="1"/>
  <c r="W1448" i="1"/>
  <c r="Y1448" i="1" s="1"/>
  <c r="G1445" i="1"/>
  <c r="L1445" i="1"/>
  <c r="T1445" i="1" s="1"/>
  <c r="D1446" i="1"/>
  <c r="N1442" i="1"/>
  <c r="O1441" i="1"/>
  <c r="P1441" i="1" s="1"/>
  <c r="F1449" i="1" l="1"/>
  <c r="U2581" i="1"/>
  <c r="H2582" i="1"/>
  <c r="R2581" i="1"/>
  <c r="S2581" i="1" s="1"/>
  <c r="AA2581" i="1"/>
  <c r="AC2582" i="1"/>
  <c r="AB2582" i="1"/>
  <c r="A2583" i="1"/>
  <c r="Q2582" i="1"/>
  <c r="I1451" i="1"/>
  <c r="J1450" i="1"/>
  <c r="K1450" i="1" s="1"/>
  <c r="E1450" i="1" s="1"/>
  <c r="W1449" i="1"/>
  <c r="Y1449" i="1" s="1"/>
  <c r="Z1441" i="1"/>
  <c r="B1441" i="1" s="1"/>
  <c r="N1443" i="1"/>
  <c r="O1442" i="1"/>
  <c r="P1442" i="1" s="1"/>
  <c r="G1446" i="1"/>
  <c r="L1446" i="1"/>
  <c r="T1446" i="1" s="1"/>
  <c r="D1447" i="1"/>
  <c r="F1450" i="1" l="1"/>
  <c r="U2582" i="1"/>
  <c r="Q2583" i="1"/>
  <c r="A2584" i="1"/>
  <c r="AB2583" i="1"/>
  <c r="H2583" i="1"/>
  <c r="R2582" i="1"/>
  <c r="S2582" i="1" s="1"/>
  <c r="AA2582" i="1"/>
  <c r="AC2583" i="1"/>
  <c r="W1450" i="1"/>
  <c r="Y1450" i="1" s="1"/>
  <c r="J1451" i="1"/>
  <c r="K1451" i="1" s="1"/>
  <c r="E1451" i="1" s="1"/>
  <c r="I1452" i="1"/>
  <c r="Z1442" i="1"/>
  <c r="B1442" i="1" s="1"/>
  <c r="L1447" i="1"/>
  <c r="T1447" i="1" s="1"/>
  <c r="G1447" i="1"/>
  <c r="D1448" i="1"/>
  <c r="N1444" i="1"/>
  <c r="O1443" i="1"/>
  <c r="P1443" i="1" s="1"/>
  <c r="Z1443" i="1" s="1"/>
  <c r="B1443" i="1" s="1"/>
  <c r="F1451" i="1" l="1"/>
  <c r="U2583" i="1"/>
  <c r="Q2584" i="1"/>
  <c r="A2585" i="1"/>
  <c r="AB2584" i="1"/>
  <c r="H2584" i="1"/>
  <c r="R2583" i="1"/>
  <c r="S2583" i="1" s="1"/>
  <c r="AA2583" i="1"/>
  <c r="AC2584" i="1"/>
  <c r="I1453" i="1"/>
  <c r="J1452" i="1"/>
  <c r="K1452" i="1" s="1"/>
  <c r="E1452" i="1" s="1"/>
  <c r="W1451" i="1"/>
  <c r="Y1451" i="1" s="1"/>
  <c r="L1448" i="1"/>
  <c r="T1448" i="1" s="1"/>
  <c r="G1448" i="1"/>
  <c r="D1449" i="1"/>
  <c r="N1445" i="1"/>
  <c r="O1444" i="1"/>
  <c r="P1444" i="1" s="1"/>
  <c r="F1452" i="1" l="1"/>
  <c r="U2584" i="1"/>
  <c r="Q2585" i="1"/>
  <c r="A2586" i="1"/>
  <c r="AC2585" i="1"/>
  <c r="AB2585" i="1"/>
  <c r="H2585" i="1"/>
  <c r="R2584" i="1"/>
  <c r="S2584" i="1" s="1"/>
  <c r="AA2584" i="1"/>
  <c r="W1452" i="1"/>
  <c r="Y1452" i="1" s="1"/>
  <c r="J1453" i="1"/>
  <c r="K1453" i="1" s="1"/>
  <c r="E1453" i="1" s="1"/>
  <c r="I1454" i="1"/>
  <c r="S1444" i="1"/>
  <c r="Z1444" i="1"/>
  <c r="B1444" i="1" s="1"/>
  <c r="N1446" i="1"/>
  <c r="O1445" i="1"/>
  <c r="G1449" i="1"/>
  <c r="L1449" i="1"/>
  <c r="T1449" i="1" s="1"/>
  <c r="D1450" i="1"/>
  <c r="U1444" i="1" l="1"/>
  <c r="F1453" i="1"/>
  <c r="C1445" i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U2585" i="1"/>
  <c r="A2587" i="1"/>
  <c r="Q2586" i="1"/>
  <c r="AB2586" i="1"/>
  <c r="H2586" i="1"/>
  <c r="R2585" i="1"/>
  <c r="S2585" i="1" s="1"/>
  <c r="AA2585" i="1"/>
  <c r="AC2586" i="1"/>
  <c r="I1455" i="1"/>
  <c r="J1454" i="1"/>
  <c r="K1454" i="1" s="1"/>
  <c r="E1454" i="1" s="1"/>
  <c r="W1453" i="1"/>
  <c r="Y1453" i="1" s="1"/>
  <c r="AA1444" i="1"/>
  <c r="N1447" i="1"/>
  <c r="O1446" i="1"/>
  <c r="G1450" i="1"/>
  <c r="D1451" i="1"/>
  <c r="L1450" i="1"/>
  <c r="T1450" i="1" s="1"/>
  <c r="F1454" i="1" l="1"/>
  <c r="P1446" i="1"/>
  <c r="Z1446" i="1" s="1"/>
  <c r="B1446" i="1" s="1"/>
  <c r="P1445" i="1"/>
  <c r="Z1445" i="1" s="1"/>
  <c r="B1445" i="1" s="1"/>
  <c r="U2586" i="1"/>
  <c r="H2587" i="1"/>
  <c r="R2586" i="1"/>
  <c r="S2586" i="1" s="1"/>
  <c r="AA2586" i="1"/>
  <c r="AC2587" i="1"/>
  <c r="AB2587" i="1"/>
  <c r="A2588" i="1"/>
  <c r="Q2587" i="1"/>
  <c r="W1454" i="1"/>
  <c r="Y1454" i="1" s="1"/>
  <c r="J1455" i="1"/>
  <c r="K1455" i="1" s="1"/>
  <c r="E1455" i="1" s="1"/>
  <c r="I1456" i="1"/>
  <c r="L1451" i="1"/>
  <c r="T1451" i="1" s="1"/>
  <c r="G1451" i="1"/>
  <c r="D1452" i="1"/>
  <c r="N1448" i="1"/>
  <c r="O1447" i="1"/>
  <c r="P1447" i="1" s="1"/>
  <c r="Z1447" i="1" s="1"/>
  <c r="B1447" i="1" s="1"/>
  <c r="F1455" i="1" l="1"/>
  <c r="U2587" i="1"/>
  <c r="A2589" i="1"/>
  <c r="Q2588" i="1"/>
  <c r="AC2588" i="1"/>
  <c r="AB2588" i="1"/>
  <c r="H2588" i="1"/>
  <c r="R2587" i="1"/>
  <c r="S2587" i="1" s="1"/>
  <c r="AA2587" i="1"/>
  <c r="J1456" i="1"/>
  <c r="K1456" i="1" s="1"/>
  <c r="E1456" i="1" s="1"/>
  <c r="I1457" i="1"/>
  <c r="W1455" i="1"/>
  <c r="Y1455" i="1" s="1"/>
  <c r="N1449" i="1"/>
  <c r="O1448" i="1"/>
  <c r="P1448" i="1" s="1"/>
  <c r="Z1448" i="1" s="1"/>
  <c r="B1448" i="1" s="1"/>
  <c r="G1452" i="1"/>
  <c r="D1453" i="1"/>
  <c r="L1452" i="1"/>
  <c r="T1452" i="1" s="1"/>
  <c r="F1456" i="1" l="1"/>
  <c r="U2588" i="1"/>
  <c r="AB2589" i="1"/>
  <c r="H2589" i="1"/>
  <c r="R2588" i="1"/>
  <c r="S2588" i="1" s="1"/>
  <c r="AA2588" i="1"/>
  <c r="AC2589" i="1"/>
  <c r="A2590" i="1"/>
  <c r="Q2589" i="1"/>
  <c r="J1457" i="1"/>
  <c r="K1457" i="1" s="1"/>
  <c r="E1457" i="1" s="1"/>
  <c r="I1458" i="1"/>
  <c r="W1456" i="1"/>
  <c r="Y1456" i="1" s="1"/>
  <c r="L1453" i="1"/>
  <c r="T1453" i="1" s="1"/>
  <c r="D1454" i="1"/>
  <c r="G1453" i="1"/>
  <c r="N1450" i="1"/>
  <c r="O1449" i="1"/>
  <c r="P1449" i="1" s="1"/>
  <c r="F1457" i="1" l="1"/>
  <c r="U2589" i="1"/>
  <c r="A2591" i="1"/>
  <c r="Q2590" i="1"/>
  <c r="AC2590" i="1"/>
  <c r="AB2590" i="1"/>
  <c r="H2590" i="1"/>
  <c r="R2589" i="1"/>
  <c r="S2589" i="1" s="1"/>
  <c r="AA2589" i="1"/>
  <c r="J1458" i="1"/>
  <c r="K1458" i="1" s="1"/>
  <c r="E1458" i="1" s="1"/>
  <c r="I1459" i="1"/>
  <c r="W1457" i="1"/>
  <c r="Y1457" i="1" s="1"/>
  <c r="N1451" i="1"/>
  <c r="O1450" i="1"/>
  <c r="P1450" i="1" s="1"/>
  <c r="Z1450" i="1" s="1"/>
  <c r="B1450" i="1" s="1"/>
  <c r="Z1449" i="1"/>
  <c r="B1449" i="1" s="1"/>
  <c r="G1454" i="1"/>
  <c r="L1454" i="1"/>
  <c r="T1454" i="1" s="1"/>
  <c r="D1455" i="1"/>
  <c r="F1458" i="1" l="1"/>
  <c r="U2590" i="1"/>
  <c r="AC2591" i="1"/>
  <c r="AB2591" i="1"/>
  <c r="H2591" i="1"/>
  <c r="R2590" i="1"/>
  <c r="S2590" i="1" s="1"/>
  <c r="AA2590" i="1"/>
  <c r="A2592" i="1"/>
  <c r="Q2591" i="1"/>
  <c r="I1460" i="1"/>
  <c r="J1459" i="1"/>
  <c r="K1459" i="1" s="1"/>
  <c r="E1459" i="1" s="1"/>
  <c r="W1458" i="1"/>
  <c r="Y1458" i="1" s="1"/>
  <c r="L1455" i="1"/>
  <c r="T1455" i="1" s="1"/>
  <c r="G1455" i="1"/>
  <c r="D1456" i="1"/>
  <c r="N1452" i="1"/>
  <c r="O1451" i="1"/>
  <c r="P1451" i="1" s="1"/>
  <c r="Z1451" i="1" s="1"/>
  <c r="B1451" i="1" s="1"/>
  <c r="F1459" i="1" l="1"/>
  <c r="U2591" i="1"/>
  <c r="A2593" i="1"/>
  <c r="Q2592" i="1"/>
  <c r="AA2591" i="1"/>
  <c r="AC2592" i="1"/>
  <c r="AB2592" i="1"/>
  <c r="H2592" i="1"/>
  <c r="R2591" i="1"/>
  <c r="S2591" i="1" s="1"/>
  <c r="W1459" i="1"/>
  <c r="Y1459" i="1" s="1"/>
  <c r="I1461" i="1"/>
  <c r="J1460" i="1"/>
  <c r="K1460" i="1" s="1"/>
  <c r="E1460" i="1" s="1"/>
  <c r="N1453" i="1"/>
  <c r="O1452" i="1"/>
  <c r="P1452" i="1" s="1"/>
  <c r="Z1452" i="1" s="1"/>
  <c r="B1452" i="1" s="1"/>
  <c r="G1456" i="1"/>
  <c r="L1456" i="1"/>
  <c r="T1456" i="1" s="1"/>
  <c r="D1457" i="1"/>
  <c r="F1460" i="1" l="1"/>
  <c r="U2592" i="1"/>
  <c r="H2593" i="1"/>
  <c r="R2592" i="1"/>
  <c r="S2592" i="1" s="1"/>
  <c r="AA2592" i="1"/>
  <c r="AC2593" i="1"/>
  <c r="AB2593" i="1"/>
  <c r="Q2593" i="1"/>
  <c r="A2594" i="1"/>
  <c r="I1462" i="1"/>
  <c r="J1461" i="1"/>
  <c r="K1461" i="1" s="1"/>
  <c r="E1461" i="1" s="1"/>
  <c r="W1460" i="1"/>
  <c r="Y1460" i="1" s="1"/>
  <c r="L1457" i="1"/>
  <c r="T1457" i="1" s="1"/>
  <c r="G1457" i="1"/>
  <c r="D1458" i="1"/>
  <c r="N1454" i="1"/>
  <c r="O1453" i="1"/>
  <c r="P1453" i="1" s="1"/>
  <c r="F1461" i="1" l="1"/>
  <c r="U2593" i="1"/>
  <c r="AB2594" i="1"/>
  <c r="H2594" i="1"/>
  <c r="R2593" i="1"/>
  <c r="S2593" i="1" s="1"/>
  <c r="AA2593" i="1"/>
  <c r="AC2594" i="1"/>
  <c r="A2595" i="1"/>
  <c r="Q2594" i="1"/>
  <c r="W1461" i="1"/>
  <c r="Y1461" i="1" s="1"/>
  <c r="I1463" i="1"/>
  <c r="J1462" i="1"/>
  <c r="K1462" i="1" s="1"/>
  <c r="E1462" i="1" s="1"/>
  <c r="Z1453" i="1"/>
  <c r="B1453" i="1" s="1"/>
  <c r="N1455" i="1"/>
  <c r="O1454" i="1"/>
  <c r="P1454" i="1" s="1"/>
  <c r="L1458" i="1"/>
  <c r="T1458" i="1" s="1"/>
  <c r="G1458" i="1"/>
  <c r="D1459" i="1"/>
  <c r="F1462" i="1" l="1"/>
  <c r="U2594" i="1"/>
  <c r="Q2595" i="1"/>
  <c r="A2596" i="1"/>
  <c r="AB2595" i="1"/>
  <c r="H2595" i="1"/>
  <c r="R2594" i="1"/>
  <c r="S2594" i="1" s="1"/>
  <c r="AA2594" i="1"/>
  <c r="AC2595" i="1"/>
  <c r="W1462" i="1"/>
  <c r="Y1462" i="1" s="1"/>
  <c r="I1464" i="1"/>
  <c r="J1463" i="1"/>
  <c r="K1463" i="1" s="1"/>
  <c r="E1463" i="1" s="1"/>
  <c r="Z1454" i="1"/>
  <c r="B1454" i="1" s="1"/>
  <c r="N1456" i="1"/>
  <c r="O1455" i="1"/>
  <c r="P1455" i="1" s="1"/>
  <c r="Z1455" i="1" s="1"/>
  <c r="B1455" i="1" s="1"/>
  <c r="L1459" i="1"/>
  <c r="T1459" i="1" s="1"/>
  <c r="G1459" i="1"/>
  <c r="D1460" i="1"/>
  <c r="F1463" i="1" l="1"/>
  <c r="U2595" i="1"/>
  <c r="A2597" i="1"/>
  <c r="Q2596" i="1"/>
  <c r="AC2596" i="1"/>
  <c r="AB2596" i="1"/>
  <c r="R2595" i="1"/>
  <c r="S2595" i="1" s="1"/>
  <c r="H2596" i="1"/>
  <c r="AA2595" i="1"/>
  <c r="I1465" i="1"/>
  <c r="J1464" i="1"/>
  <c r="K1464" i="1" s="1"/>
  <c r="E1464" i="1" s="1"/>
  <c r="W1463" i="1"/>
  <c r="Y1463" i="1" s="1"/>
  <c r="L1460" i="1"/>
  <c r="T1460" i="1" s="1"/>
  <c r="G1460" i="1"/>
  <c r="D1461" i="1"/>
  <c r="N1457" i="1"/>
  <c r="O1456" i="1"/>
  <c r="P1456" i="1" s="1"/>
  <c r="Z1456" i="1" s="1"/>
  <c r="B1456" i="1" s="1"/>
  <c r="F1464" i="1" l="1"/>
  <c r="U2596" i="1"/>
  <c r="AC2597" i="1"/>
  <c r="H2597" i="1"/>
  <c r="R2596" i="1"/>
  <c r="S2596" i="1" s="1"/>
  <c r="AA2596" i="1"/>
  <c r="AB2597" i="1"/>
  <c r="A2598" i="1"/>
  <c r="Q2597" i="1"/>
  <c r="W1464" i="1"/>
  <c r="Y1464" i="1" s="1"/>
  <c r="J1465" i="1"/>
  <c r="K1465" i="1" s="1"/>
  <c r="E1465" i="1" s="1"/>
  <c r="I1466" i="1"/>
  <c r="N1458" i="1"/>
  <c r="O1457" i="1"/>
  <c r="P1457" i="1" s="1"/>
  <c r="G1461" i="1"/>
  <c r="L1461" i="1"/>
  <c r="T1461" i="1" s="1"/>
  <c r="D1462" i="1"/>
  <c r="F1465" i="1" l="1"/>
  <c r="U2597" i="1"/>
  <c r="A2599" i="1"/>
  <c r="Q2598" i="1"/>
  <c r="AC2598" i="1"/>
  <c r="AB2598" i="1"/>
  <c r="AA2597" i="1"/>
  <c r="H2598" i="1"/>
  <c r="R2597" i="1"/>
  <c r="S2597" i="1" s="1"/>
  <c r="J1466" i="1"/>
  <c r="K1466" i="1" s="1"/>
  <c r="E1466" i="1" s="1"/>
  <c r="I1467" i="1"/>
  <c r="W1465" i="1"/>
  <c r="Y1465" i="1" s="1"/>
  <c r="G1462" i="1"/>
  <c r="L1462" i="1"/>
  <c r="T1462" i="1" s="1"/>
  <c r="D1463" i="1"/>
  <c r="Z1457" i="1"/>
  <c r="B1457" i="1" s="1"/>
  <c r="N1459" i="1"/>
  <c r="O1458" i="1"/>
  <c r="P1458" i="1" s="1"/>
  <c r="F1466" i="1" l="1"/>
  <c r="U2598" i="1"/>
  <c r="H2599" i="1"/>
  <c r="AC2599" i="1"/>
  <c r="AB2599" i="1"/>
  <c r="R2598" i="1"/>
  <c r="S2598" i="1" s="1"/>
  <c r="AA2598" i="1"/>
  <c r="Q2599" i="1"/>
  <c r="A2600" i="1"/>
  <c r="J1467" i="1"/>
  <c r="K1467" i="1" s="1"/>
  <c r="E1467" i="1" s="1"/>
  <c r="I1468" i="1"/>
  <c r="W1466" i="1"/>
  <c r="Y1466" i="1" s="1"/>
  <c r="N1460" i="1"/>
  <c r="O1459" i="1"/>
  <c r="P1459" i="1" s="1"/>
  <c r="Z1459" i="1" s="1"/>
  <c r="B1459" i="1" s="1"/>
  <c r="Z1458" i="1"/>
  <c r="B1458" i="1" s="1"/>
  <c r="G1463" i="1"/>
  <c r="D1464" i="1"/>
  <c r="L1463" i="1"/>
  <c r="T1463" i="1" s="1"/>
  <c r="F1467" i="1" l="1"/>
  <c r="W2600" i="1"/>
  <c r="Y2600" i="1" s="1"/>
  <c r="H2600" i="1"/>
  <c r="R2599" i="1"/>
  <c r="AC2600" i="1"/>
  <c r="AB2600" i="1"/>
  <c r="Q2600" i="1"/>
  <c r="A2601" i="1"/>
  <c r="J1468" i="1"/>
  <c r="K1468" i="1" s="1"/>
  <c r="E1468" i="1" s="1"/>
  <c r="I1469" i="1"/>
  <c r="W1467" i="1"/>
  <c r="Y1467" i="1" s="1"/>
  <c r="G1464" i="1"/>
  <c r="D1465" i="1"/>
  <c r="L1464" i="1"/>
  <c r="T1464" i="1" s="1"/>
  <c r="N1461" i="1"/>
  <c r="O1460" i="1"/>
  <c r="P1460" i="1" s="1"/>
  <c r="Z1460" i="1" s="1"/>
  <c r="B1460" i="1" s="1"/>
  <c r="F1468" i="1" l="1"/>
  <c r="U2600" i="1"/>
  <c r="A2602" i="1"/>
  <c r="Q2601" i="1"/>
  <c r="H2601" i="1"/>
  <c r="R2600" i="1"/>
  <c r="S2600" i="1" s="1"/>
  <c r="AA2600" i="1"/>
  <c r="AC2601" i="1"/>
  <c r="AB2601" i="1"/>
  <c r="I1470" i="1"/>
  <c r="J1469" i="1"/>
  <c r="K1469" i="1" s="1"/>
  <c r="E1469" i="1" s="1"/>
  <c r="W1468" i="1"/>
  <c r="Y1468" i="1" s="1"/>
  <c r="N1462" i="1"/>
  <c r="O1461" i="1"/>
  <c r="P1461" i="1" s="1"/>
  <c r="G1465" i="1"/>
  <c r="L1465" i="1"/>
  <c r="T1465" i="1" s="1"/>
  <c r="D1466" i="1"/>
  <c r="F1469" i="1" l="1"/>
  <c r="U2601" i="1"/>
  <c r="AC2602" i="1"/>
  <c r="AB2602" i="1"/>
  <c r="H2602" i="1"/>
  <c r="R2601" i="1"/>
  <c r="S2601" i="1" s="1"/>
  <c r="AA2601" i="1"/>
  <c r="A2603" i="1"/>
  <c r="Q2602" i="1"/>
  <c r="W1469" i="1"/>
  <c r="Y1469" i="1" s="1"/>
  <c r="I1471" i="1"/>
  <c r="J1470" i="1"/>
  <c r="K1470" i="1" s="1"/>
  <c r="E1470" i="1" s="1"/>
  <c r="G1466" i="1"/>
  <c r="L1466" i="1"/>
  <c r="T1466" i="1" s="1"/>
  <c r="D1467" i="1"/>
  <c r="Z1461" i="1"/>
  <c r="B1461" i="1" s="1"/>
  <c r="N1463" i="1"/>
  <c r="O1462" i="1"/>
  <c r="P1462" i="1" s="1"/>
  <c r="F1470" i="1" l="1"/>
  <c r="U2602" i="1"/>
  <c r="A2604" i="1"/>
  <c r="Q2603" i="1"/>
  <c r="H2603" i="1"/>
  <c r="R2602" i="1"/>
  <c r="S2602" i="1" s="1"/>
  <c r="AA2602" i="1"/>
  <c r="AC2603" i="1"/>
  <c r="AB2603" i="1"/>
  <c r="W1470" i="1"/>
  <c r="Y1470" i="1" s="1"/>
  <c r="I1472" i="1"/>
  <c r="J1471" i="1"/>
  <c r="K1471" i="1" s="1"/>
  <c r="E1471" i="1" s="1"/>
  <c r="N1464" i="1"/>
  <c r="O1463" i="1"/>
  <c r="P1463" i="1" s="1"/>
  <c r="Z1463" i="1" s="1"/>
  <c r="B1463" i="1" s="1"/>
  <c r="Z1462" i="1"/>
  <c r="B1462" i="1" s="1"/>
  <c r="L1467" i="1"/>
  <c r="T1467" i="1" s="1"/>
  <c r="G1467" i="1"/>
  <c r="D1468" i="1"/>
  <c r="F1471" i="1" l="1"/>
  <c r="U2603" i="1"/>
  <c r="AA2603" i="1"/>
  <c r="H2604" i="1"/>
  <c r="AC2604" i="1"/>
  <c r="AB2604" i="1"/>
  <c r="R2603" i="1"/>
  <c r="S2603" i="1" s="1"/>
  <c r="A2605" i="1"/>
  <c r="Q2604" i="1"/>
  <c r="W1471" i="1"/>
  <c r="Y1471" i="1" s="1"/>
  <c r="J1472" i="1"/>
  <c r="K1472" i="1" s="1"/>
  <c r="E1472" i="1" s="1"/>
  <c r="I1473" i="1"/>
  <c r="L1468" i="1"/>
  <c r="T1468" i="1" s="1"/>
  <c r="G1468" i="1"/>
  <c r="D1469" i="1"/>
  <c r="N1465" i="1"/>
  <c r="O1464" i="1"/>
  <c r="P1464" i="1" s="1"/>
  <c r="Z1464" i="1" s="1"/>
  <c r="B1464" i="1" s="1"/>
  <c r="F1472" i="1" l="1"/>
  <c r="U2604" i="1"/>
  <c r="Q2605" i="1"/>
  <c r="A2606" i="1"/>
  <c r="R2604" i="1"/>
  <c r="S2604" i="1" s="1"/>
  <c r="AA2604" i="1"/>
  <c r="AC2605" i="1"/>
  <c r="AB2605" i="1"/>
  <c r="H2605" i="1"/>
  <c r="W1472" i="1"/>
  <c r="Y1472" i="1" s="1"/>
  <c r="I1474" i="1"/>
  <c r="J1473" i="1"/>
  <c r="K1473" i="1" s="1"/>
  <c r="N1466" i="1"/>
  <c r="O1465" i="1"/>
  <c r="P1465" i="1" s="1"/>
  <c r="Z1465" i="1" s="1"/>
  <c r="B1465" i="1" s="1"/>
  <c r="G1469" i="1"/>
  <c r="D1470" i="1"/>
  <c r="L1469" i="1"/>
  <c r="T1469" i="1" s="1"/>
  <c r="E1473" i="1" l="1"/>
  <c r="F1473" i="1"/>
  <c r="U2605" i="1"/>
  <c r="A2607" i="1"/>
  <c r="Q2606" i="1"/>
  <c r="AC2606" i="1"/>
  <c r="AA2605" i="1"/>
  <c r="AB2606" i="1"/>
  <c r="H2606" i="1"/>
  <c r="R2605" i="1"/>
  <c r="S2605" i="1" s="1"/>
  <c r="J1474" i="1"/>
  <c r="K1474" i="1" s="1"/>
  <c r="E1474" i="1" s="1"/>
  <c r="I1475" i="1"/>
  <c r="G1470" i="1"/>
  <c r="L1470" i="1"/>
  <c r="T1470" i="1" s="1"/>
  <c r="D1471" i="1"/>
  <c r="N1467" i="1"/>
  <c r="O1466" i="1"/>
  <c r="P1466" i="1" s="1"/>
  <c r="Z1466" i="1" s="1"/>
  <c r="B1466" i="1" s="1"/>
  <c r="F1474" i="1" l="1"/>
  <c r="U2606" i="1"/>
  <c r="R2606" i="1"/>
  <c r="S2606" i="1" s="1"/>
  <c r="AA2606" i="1"/>
  <c r="AC2607" i="1"/>
  <c r="AB2607" i="1"/>
  <c r="H2607" i="1"/>
  <c r="A2608" i="1"/>
  <c r="Q2607" i="1"/>
  <c r="I1476" i="1"/>
  <c r="J1475" i="1"/>
  <c r="K1475" i="1" s="1"/>
  <c r="E1475" i="1" s="1"/>
  <c r="W1474" i="1"/>
  <c r="Y1474" i="1" s="1"/>
  <c r="N1468" i="1"/>
  <c r="O1467" i="1"/>
  <c r="P1467" i="1" s="1"/>
  <c r="Z1467" i="1" s="1"/>
  <c r="B1467" i="1" s="1"/>
  <c r="G1471" i="1"/>
  <c r="L1471" i="1"/>
  <c r="T1471" i="1" s="1"/>
  <c r="D1472" i="1"/>
  <c r="F1475" i="1" l="1"/>
  <c r="U2607" i="1"/>
  <c r="R2607" i="1"/>
  <c r="S2607" i="1" s="1"/>
  <c r="AC2608" i="1"/>
  <c r="AA2607" i="1"/>
  <c r="AB2608" i="1"/>
  <c r="H2608" i="1"/>
  <c r="A2609" i="1"/>
  <c r="Q2608" i="1"/>
  <c r="W1475" i="1"/>
  <c r="Y1475" i="1" s="1"/>
  <c r="I1477" i="1"/>
  <c r="J1476" i="1"/>
  <c r="K1476" i="1" s="1"/>
  <c r="E1476" i="1" s="1"/>
  <c r="G1472" i="1"/>
  <c r="L1472" i="1"/>
  <c r="T1472" i="1" s="1"/>
  <c r="D1473" i="1"/>
  <c r="N1469" i="1"/>
  <c r="O1468" i="1"/>
  <c r="P1468" i="1" s="1"/>
  <c r="Z1468" i="1" s="1"/>
  <c r="B1468" i="1" s="1"/>
  <c r="F1476" i="1" l="1"/>
  <c r="U2608" i="1"/>
  <c r="H2609" i="1"/>
  <c r="AC2609" i="1"/>
  <c r="R2608" i="1"/>
  <c r="S2608" i="1" s="1"/>
  <c r="AA2608" i="1"/>
  <c r="AB2609" i="1"/>
  <c r="A2610" i="1"/>
  <c r="Q2609" i="1"/>
  <c r="W1476" i="1"/>
  <c r="Y1476" i="1" s="1"/>
  <c r="I1478" i="1"/>
  <c r="J1477" i="1"/>
  <c r="K1477" i="1" s="1"/>
  <c r="N1470" i="1"/>
  <c r="O1469" i="1"/>
  <c r="P1469" i="1" s="1"/>
  <c r="Z1469" i="1" s="1"/>
  <c r="B1469" i="1" s="1"/>
  <c r="G1473" i="1"/>
  <c r="D1474" i="1"/>
  <c r="L1473" i="1"/>
  <c r="T1473" i="1" s="1"/>
  <c r="E1477" i="1" l="1"/>
  <c r="F1477" i="1"/>
  <c r="U2609" i="1"/>
  <c r="AA2609" i="1"/>
  <c r="AC2610" i="1"/>
  <c r="R2609" i="1"/>
  <c r="S2609" i="1" s="1"/>
  <c r="AB2610" i="1"/>
  <c r="H2610" i="1"/>
  <c r="A2611" i="1"/>
  <c r="Q2610" i="1"/>
  <c r="J1478" i="1"/>
  <c r="K1478" i="1" s="1"/>
  <c r="E1478" i="1" s="1"/>
  <c r="I1479" i="1"/>
  <c r="W1477" i="1"/>
  <c r="Y1477" i="1" s="1"/>
  <c r="G1474" i="1"/>
  <c r="D1475" i="1"/>
  <c r="L1474" i="1"/>
  <c r="T1474" i="1" s="1"/>
  <c r="N1471" i="1"/>
  <c r="O1470" i="1"/>
  <c r="P1470" i="1" s="1"/>
  <c r="F1478" i="1" l="1"/>
  <c r="U2610" i="1"/>
  <c r="AC2611" i="1"/>
  <c r="AB2611" i="1"/>
  <c r="H2611" i="1"/>
  <c r="AA2610" i="1"/>
  <c r="R2610" i="1"/>
  <c r="S2610" i="1" s="1"/>
  <c r="A2612" i="1"/>
  <c r="Q2611" i="1"/>
  <c r="J1479" i="1"/>
  <c r="K1479" i="1" s="1"/>
  <c r="E1479" i="1" s="1"/>
  <c r="I1480" i="1"/>
  <c r="W1478" i="1"/>
  <c r="Y1478" i="1" s="1"/>
  <c r="Z1470" i="1"/>
  <c r="B1470" i="1" s="1"/>
  <c r="N1472" i="1"/>
  <c r="O1471" i="1"/>
  <c r="P1471" i="1" s="1"/>
  <c r="Z1471" i="1" s="1"/>
  <c r="B1471" i="1" s="1"/>
  <c r="L1475" i="1"/>
  <c r="T1475" i="1" s="1"/>
  <c r="G1475" i="1"/>
  <c r="D1476" i="1"/>
  <c r="F1479" i="1" l="1"/>
  <c r="U2611" i="1"/>
  <c r="A2613" i="1"/>
  <c r="Q2612" i="1"/>
  <c r="AA2611" i="1"/>
  <c r="AB2612" i="1"/>
  <c r="AC2612" i="1"/>
  <c r="H2612" i="1"/>
  <c r="R2611" i="1"/>
  <c r="S2611" i="1" s="1"/>
  <c r="J1480" i="1"/>
  <c r="K1480" i="1" s="1"/>
  <c r="E1480" i="1" s="1"/>
  <c r="I1481" i="1"/>
  <c r="W1479" i="1"/>
  <c r="Y1479" i="1" s="1"/>
  <c r="G1476" i="1"/>
  <c r="L1476" i="1"/>
  <c r="T1476" i="1" s="1"/>
  <c r="D1477" i="1"/>
  <c r="N1473" i="1"/>
  <c r="O1472" i="1"/>
  <c r="P1472" i="1" s="1"/>
  <c r="F1480" i="1" l="1"/>
  <c r="U2612" i="1"/>
  <c r="R2612" i="1"/>
  <c r="S2612" i="1" s="1"/>
  <c r="AB2613" i="1"/>
  <c r="H2613" i="1"/>
  <c r="AA2612" i="1"/>
  <c r="AC2613" i="1"/>
  <c r="A2614" i="1"/>
  <c r="Q2613" i="1"/>
  <c r="I1482" i="1"/>
  <c r="J1481" i="1"/>
  <c r="K1481" i="1" s="1"/>
  <c r="E1481" i="1" s="1"/>
  <c r="W1480" i="1"/>
  <c r="Y1480" i="1" s="1"/>
  <c r="S1472" i="1"/>
  <c r="Z1472" i="1"/>
  <c r="B1472" i="1" s="1"/>
  <c r="G1477" i="1"/>
  <c r="D1478" i="1"/>
  <c r="L1477" i="1"/>
  <c r="T1477" i="1" s="1"/>
  <c r="N1474" i="1"/>
  <c r="O1473" i="1"/>
  <c r="U1472" i="1" l="1"/>
  <c r="F1481" i="1"/>
  <c r="C1473" i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U2613" i="1"/>
  <c r="Q2614" i="1"/>
  <c r="A2615" i="1"/>
  <c r="R2613" i="1"/>
  <c r="S2613" i="1" s="1"/>
  <c r="AC2614" i="1"/>
  <c r="AB2614" i="1"/>
  <c r="AA2613" i="1"/>
  <c r="H2614" i="1"/>
  <c r="W1481" i="1"/>
  <c r="Y1481" i="1" s="1"/>
  <c r="I1483" i="1"/>
  <c r="J1482" i="1"/>
  <c r="K1482" i="1" s="1"/>
  <c r="E1482" i="1" s="1"/>
  <c r="G1478" i="1"/>
  <c r="D1479" i="1"/>
  <c r="L1478" i="1"/>
  <c r="T1478" i="1" s="1"/>
  <c r="N1475" i="1"/>
  <c r="O1474" i="1"/>
  <c r="AA1472" i="1"/>
  <c r="F1482" i="1" l="1"/>
  <c r="P1473" i="1"/>
  <c r="Z1473" i="1" s="1"/>
  <c r="B1473" i="1" s="1"/>
  <c r="P1474" i="1"/>
  <c r="Z1474" i="1" s="1"/>
  <c r="B1474" i="1" s="1"/>
  <c r="U2614" i="1"/>
  <c r="A2616" i="1"/>
  <c r="Q2615" i="1"/>
  <c r="AA2614" i="1"/>
  <c r="AB2615" i="1"/>
  <c r="AC2615" i="1"/>
  <c r="H2615" i="1"/>
  <c r="R2614" i="1"/>
  <c r="S2614" i="1" s="1"/>
  <c r="J1483" i="1"/>
  <c r="K1483" i="1" s="1"/>
  <c r="E1483" i="1" s="1"/>
  <c r="I1484" i="1"/>
  <c r="W1482" i="1"/>
  <c r="Y1482" i="1" s="1"/>
  <c r="N1476" i="1"/>
  <c r="O1475" i="1"/>
  <c r="P1475" i="1" s="1"/>
  <c r="Z1475" i="1" s="1"/>
  <c r="B1475" i="1" s="1"/>
  <c r="L1479" i="1"/>
  <c r="T1479" i="1" s="1"/>
  <c r="G1479" i="1"/>
  <c r="D1480" i="1"/>
  <c r="F1483" i="1" l="1"/>
  <c r="U2615" i="1"/>
  <c r="H2616" i="1"/>
  <c r="AB2616" i="1"/>
  <c r="R2615" i="1"/>
  <c r="S2615" i="1" s="1"/>
  <c r="AA2615" i="1"/>
  <c r="AC2616" i="1"/>
  <c r="Q2616" i="1"/>
  <c r="A2617" i="1"/>
  <c r="I1485" i="1"/>
  <c r="J1484" i="1"/>
  <c r="K1484" i="1" s="1"/>
  <c r="E1484" i="1" s="1"/>
  <c r="W1483" i="1"/>
  <c r="Y1483" i="1" s="1"/>
  <c r="G1480" i="1"/>
  <c r="L1480" i="1"/>
  <c r="T1480" i="1" s="1"/>
  <c r="D1481" i="1"/>
  <c r="N1477" i="1"/>
  <c r="O1476" i="1"/>
  <c r="P1476" i="1" s="1"/>
  <c r="F1484" i="1" l="1"/>
  <c r="U2616" i="1"/>
  <c r="AC2617" i="1"/>
  <c r="H2617" i="1"/>
  <c r="AB2617" i="1"/>
  <c r="AA2616" i="1"/>
  <c r="R2616" i="1"/>
  <c r="S2616" i="1" s="1"/>
  <c r="Q2617" i="1"/>
  <c r="A2618" i="1"/>
  <c r="W1484" i="1"/>
  <c r="Y1484" i="1" s="1"/>
  <c r="I1486" i="1"/>
  <c r="J1485" i="1"/>
  <c r="K1485" i="1" s="1"/>
  <c r="E1485" i="1" s="1"/>
  <c r="N1478" i="1"/>
  <c r="O1477" i="1"/>
  <c r="P1477" i="1" s="1"/>
  <c r="Z1477" i="1" s="1"/>
  <c r="B1477" i="1" s="1"/>
  <c r="Z1476" i="1"/>
  <c r="B1476" i="1" s="1"/>
  <c r="L1481" i="1"/>
  <c r="T1481" i="1" s="1"/>
  <c r="G1481" i="1"/>
  <c r="D1482" i="1"/>
  <c r="F1485" i="1" l="1"/>
  <c r="U2617" i="1"/>
  <c r="Q2618" i="1"/>
  <c r="A2619" i="1"/>
  <c r="H2618" i="1"/>
  <c r="AB2618" i="1"/>
  <c r="AC2618" i="1"/>
  <c r="R2617" i="1"/>
  <c r="S2617" i="1" s="1"/>
  <c r="AA2617" i="1"/>
  <c r="W1485" i="1"/>
  <c r="Y1485" i="1" s="1"/>
  <c r="I1487" i="1"/>
  <c r="J1486" i="1"/>
  <c r="K1486" i="1" s="1"/>
  <c r="E1486" i="1" s="1"/>
  <c r="L1482" i="1"/>
  <c r="T1482" i="1" s="1"/>
  <c r="G1482" i="1"/>
  <c r="D1483" i="1"/>
  <c r="N1479" i="1"/>
  <c r="O1478" i="1"/>
  <c r="P1478" i="1" s="1"/>
  <c r="Z1478" i="1" s="1"/>
  <c r="B1478" i="1" s="1"/>
  <c r="F1486" i="1" l="1"/>
  <c r="U2618" i="1"/>
  <c r="A2620" i="1"/>
  <c r="Q2619" i="1"/>
  <c r="AB2619" i="1"/>
  <c r="R2618" i="1"/>
  <c r="S2618" i="1" s="1"/>
  <c r="AC2619" i="1"/>
  <c r="AA2618" i="1"/>
  <c r="H2619" i="1"/>
  <c r="W1486" i="1"/>
  <c r="Y1486" i="1" s="1"/>
  <c r="J1487" i="1"/>
  <c r="K1487" i="1" s="1"/>
  <c r="E1487" i="1" s="1"/>
  <c r="I1488" i="1"/>
  <c r="N1480" i="1"/>
  <c r="O1479" i="1"/>
  <c r="P1479" i="1" s="1"/>
  <c r="Z1479" i="1" s="1"/>
  <c r="B1479" i="1" s="1"/>
  <c r="L1483" i="1"/>
  <c r="T1483" i="1" s="1"/>
  <c r="G1483" i="1"/>
  <c r="D1484" i="1"/>
  <c r="F1487" i="1" l="1"/>
  <c r="U2619" i="1"/>
  <c r="R2619" i="1"/>
  <c r="S2619" i="1" s="1"/>
  <c r="AC2620" i="1"/>
  <c r="H2620" i="1"/>
  <c r="AB2620" i="1"/>
  <c r="AA2619" i="1"/>
  <c r="Q2620" i="1"/>
  <c r="A2621" i="1"/>
  <c r="J1488" i="1"/>
  <c r="K1488" i="1" s="1"/>
  <c r="E1488" i="1" s="1"/>
  <c r="I1489" i="1"/>
  <c r="W1487" i="1"/>
  <c r="Y1487" i="1" s="1"/>
  <c r="G1484" i="1"/>
  <c r="D1485" i="1"/>
  <c r="L1484" i="1"/>
  <c r="T1484" i="1" s="1"/>
  <c r="N1481" i="1"/>
  <c r="O1480" i="1"/>
  <c r="P1480" i="1" s="1"/>
  <c r="Z1480" i="1" s="1"/>
  <c r="B1480" i="1" s="1"/>
  <c r="F1488" i="1" l="1"/>
  <c r="U2620" i="1"/>
  <c r="AC2621" i="1"/>
  <c r="H2621" i="1"/>
  <c r="AA2620" i="1"/>
  <c r="AB2621" i="1"/>
  <c r="R2620" i="1"/>
  <c r="S2620" i="1" s="1"/>
  <c r="Q2621" i="1"/>
  <c r="A2622" i="1"/>
  <c r="J1489" i="1"/>
  <c r="K1489" i="1" s="1"/>
  <c r="E1489" i="1" s="1"/>
  <c r="I1490" i="1"/>
  <c r="W1488" i="1"/>
  <c r="Y1488" i="1" s="1"/>
  <c r="N1482" i="1"/>
  <c r="O1481" i="1"/>
  <c r="P1481" i="1" s="1"/>
  <c r="Z1481" i="1" s="1"/>
  <c r="B1481" i="1" s="1"/>
  <c r="G1485" i="1"/>
  <c r="L1485" i="1"/>
  <c r="T1485" i="1" s="1"/>
  <c r="D1486" i="1"/>
  <c r="F1489" i="1" l="1"/>
  <c r="U2621" i="1"/>
  <c r="R2621" i="1"/>
  <c r="S2621" i="1" s="1"/>
  <c r="AB2622" i="1"/>
  <c r="AC2622" i="1"/>
  <c r="AA2621" i="1"/>
  <c r="H2622" i="1"/>
  <c r="A2623" i="1"/>
  <c r="Q2622" i="1"/>
  <c r="J1490" i="1"/>
  <c r="K1490" i="1" s="1"/>
  <c r="E1490" i="1" s="1"/>
  <c r="I1491" i="1"/>
  <c r="W1489" i="1"/>
  <c r="Y1489" i="1" s="1"/>
  <c r="G1486" i="1"/>
  <c r="L1486" i="1"/>
  <c r="T1486" i="1" s="1"/>
  <c r="D1487" i="1"/>
  <c r="N1483" i="1"/>
  <c r="O1482" i="1"/>
  <c r="P1482" i="1" s="1"/>
  <c r="F1490" i="1" l="1"/>
  <c r="U2622" i="1"/>
  <c r="R2622" i="1"/>
  <c r="S2622" i="1" s="1"/>
  <c r="AA2622" i="1"/>
  <c r="AC2623" i="1"/>
  <c r="H2623" i="1"/>
  <c r="AB2623" i="1"/>
  <c r="Q2623" i="1"/>
  <c r="A2624" i="1"/>
  <c r="W1490" i="1"/>
  <c r="Y1490" i="1" s="1"/>
  <c r="I1492" i="1"/>
  <c r="J1491" i="1"/>
  <c r="K1491" i="1" s="1"/>
  <c r="E1491" i="1" s="1"/>
  <c r="N1484" i="1"/>
  <c r="O1483" i="1"/>
  <c r="P1483" i="1" s="1"/>
  <c r="Z1483" i="1" s="1"/>
  <c r="B1483" i="1" s="1"/>
  <c r="Z1482" i="1"/>
  <c r="B1482" i="1" s="1"/>
  <c r="L1487" i="1"/>
  <c r="T1487" i="1" s="1"/>
  <c r="G1487" i="1"/>
  <c r="D1488" i="1"/>
  <c r="F1491" i="1" l="1"/>
  <c r="U2623" i="1"/>
  <c r="Q2624" i="1"/>
  <c r="A2625" i="1"/>
  <c r="H2624" i="1"/>
  <c r="R2623" i="1"/>
  <c r="S2623" i="1" s="1"/>
  <c r="AC2624" i="1"/>
  <c r="AB2624" i="1"/>
  <c r="AA2623" i="1"/>
  <c r="J1492" i="1"/>
  <c r="K1492" i="1" s="1"/>
  <c r="E1492" i="1" s="1"/>
  <c r="I1493" i="1"/>
  <c r="W1491" i="1"/>
  <c r="Y1491" i="1" s="1"/>
  <c r="G1488" i="1"/>
  <c r="L1488" i="1"/>
  <c r="T1488" i="1" s="1"/>
  <c r="D1489" i="1"/>
  <c r="N1485" i="1"/>
  <c r="O1484" i="1"/>
  <c r="P1484" i="1" s="1"/>
  <c r="Z1484" i="1" s="1"/>
  <c r="B1484" i="1" s="1"/>
  <c r="F1492" i="1" l="1"/>
  <c r="U2624" i="1"/>
  <c r="A2626" i="1"/>
  <c r="Q2625" i="1"/>
  <c r="H2625" i="1"/>
  <c r="R2624" i="1"/>
  <c r="S2624" i="1" s="1"/>
  <c r="AB2625" i="1"/>
  <c r="AA2624" i="1"/>
  <c r="AC2625" i="1"/>
  <c r="J1493" i="1"/>
  <c r="K1493" i="1" s="1"/>
  <c r="E1493" i="1" s="1"/>
  <c r="I1494" i="1"/>
  <c r="W1492" i="1"/>
  <c r="Y1492" i="1" s="1"/>
  <c r="N1486" i="1"/>
  <c r="O1485" i="1"/>
  <c r="P1485" i="1" s="1"/>
  <c r="G1489" i="1"/>
  <c r="D1490" i="1"/>
  <c r="L1489" i="1"/>
  <c r="T1489" i="1" s="1"/>
  <c r="F1493" i="1" l="1"/>
  <c r="U2625" i="1"/>
  <c r="R2625" i="1"/>
  <c r="S2625" i="1" s="1"/>
  <c r="H2626" i="1"/>
  <c r="AC2626" i="1"/>
  <c r="AA2625" i="1"/>
  <c r="AB2626" i="1"/>
  <c r="Q2626" i="1"/>
  <c r="A2627" i="1"/>
  <c r="J1494" i="1"/>
  <c r="K1494" i="1" s="1"/>
  <c r="E1494" i="1" s="1"/>
  <c r="I1495" i="1"/>
  <c r="W1493" i="1"/>
  <c r="Y1493" i="1" s="1"/>
  <c r="Z1485" i="1"/>
  <c r="B1485" i="1" s="1"/>
  <c r="G1490" i="1"/>
  <c r="L1490" i="1"/>
  <c r="T1490" i="1" s="1"/>
  <c r="D1491" i="1"/>
  <c r="N1487" i="1"/>
  <c r="O1486" i="1"/>
  <c r="P1486" i="1" s="1"/>
  <c r="Z1486" i="1" s="1"/>
  <c r="B1486" i="1" s="1"/>
  <c r="F1494" i="1" l="1"/>
  <c r="U2626" i="1"/>
  <c r="AC2627" i="1"/>
  <c r="H2627" i="1"/>
  <c r="AB2627" i="1"/>
  <c r="AA2626" i="1"/>
  <c r="R2626" i="1"/>
  <c r="S2626" i="1" s="1"/>
  <c r="A2628" i="1"/>
  <c r="Q2627" i="1"/>
  <c r="I1496" i="1"/>
  <c r="J1495" i="1"/>
  <c r="K1495" i="1" s="1"/>
  <c r="E1495" i="1" s="1"/>
  <c r="W1494" i="1"/>
  <c r="Y1494" i="1" s="1"/>
  <c r="N1488" i="1"/>
  <c r="O1487" i="1"/>
  <c r="P1487" i="1" s="1"/>
  <c r="Z1487" i="1" s="1"/>
  <c r="B1487" i="1" s="1"/>
  <c r="G1491" i="1"/>
  <c r="L1491" i="1"/>
  <c r="T1491" i="1" s="1"/>
  <c r="D1492" i="1"/>
  <c r="F1495" i="1" l="1"/>
  <c r="U2627" i="1"/>
  <c r="Q2628" i="1"/>
  <c r="A2629" i="1"/>
  <c r="H2628" i="1"/>
  <c r="AC2628" i="1"/>
  <c r="AB2628" i="1"/>
  <c r="AA2627" i="1"/>
  <c r="R2627" i="1"/>
  <c r="S2627" i="1" s="1"/>
  <c r="W1495" i="1"/>
  <c r="Y1495" i="1" s="1"/>
  <c r="I1497" i="1"/>
  <c r="J1496" i="1"/>
  <c r="K1496" i="1" s="1"/>
  <c r="E1496" i="1" s="1"/>
  <c r="L1492" i="1"/>
  <c r="T1492" i="1" s="1"/>
  <c r="G1492" i="1"/>
  <c r="D1493" i="1"/>
  <c r="N1489" i="1"/>
  <c r="O1488" i="1"/>
  <c r="P1488" i="1" s="1"/>
  <c r="Z1488" i="1" s="1"/>
  <c r="B1488" i="1" s="1"/>
  <c r="F1496" i="1" l="1"/>
  <c r="U2628" i="1"/>
  <c r="A2630" i="1"/>
  <c r="Q2629" i="1"/>
  <c r="AB2629" i="1"/>
  <c r="H2629" i="1"/>
  <c r="AA2628" i="1"/>
  <c r="AC2629" i="1"/>
  <c r="R2628" i="1"/>
  <c r="S2628" i="1" s="1"/>
  <c r="W1496" i="1"/>
  <c r="Y1496" i="1" s="1"/>
  <c r="I1498" i="1"/>
  <c r="J1497" i="1"/>
  <c r="K1497" i="1" s="1"/>
  <c r="E1497" i="1" s="1"/>
  <c r="G1493" i="1"/>
  <c r="D1494" i="1"/>
  <c r="L1493" i="1"/>
  <c r="T1493" i="1" s="1"/>
  <c r="N1490" i="1"/>
  <c r="O1489" i="1"/>
  <c r="P1489" i="1" s="1"/>
  <c r="Z1489" i="1" s="1"/>
  <c r="B1489" i="1" s="1"/>
  <c r="F1497" i="1" l="1"/>
  <c r="W2630" i="1"/>
  <c r="Y2630" i="1" s="1"/>
  <c r="R2629" i="1"/>
  <c r="AB2630" i="1"/>
  <c r="AC2630" i="1"/>
  <c r="H2630" i="1"/>
  <c r="A2631" i="1"/>
  <c r="Q2630" i="1"/>
  <c r="W1497" i="1"/>
  <c r="Y1497" i="1" s="1"/>
  <c r="J1498" i="1"/>
  <c r="K1498" i="1" s="1"/>
  <c r="E1498" i="1" s="1"/>
  <c r="I1499" i="1"/>
  <c r="N1491" i="1"/>
  <c r="O1490" i="1"/>
  <c r="P1490" i="1" s="1"/>
  <c r="G1494" i="1"/>
  <c r="L1494" i="1"/>
  <c r="T1494" i="1" s="1"/>
  <c r="D1495" i="1"/>
  <c r="F1498" i="1" l="1"/>
  <c r="U2630" i="1"/>
  <c r="A2632" i="1"/>
  <c r="Q2631" i="1"/>
  <c r="AA2630" i="1"/>
  <c r="AB2631" i="1"/>
  <c r="R2630" i="1"/>
  <c r="S2630" i="1" s="1"/>
  <c r="AC2631" i="1"/>
  <c r="H2631" i="1"/>
  <c r="I1500" i="1"/>
  <c r="J1499" i="1"/>
  <c r="K1499" i="1" s="1"/>
  <c r="E1499" i="1" s="1"/>
  <c r="W1498" i="1"/>
  <c r="Y1498" i="1" s="1"/>
  <c r="L1495" i="1"/>
  <c r="T1495" i="1" s="1"/>
  <c r="G1495" i="1"/>
  <c r="D1496" i="1"/>
  <c r="Z1490" i="1"/>
  <c r="B1490" i="1" s="1"/>
  <c r="N1492" i="1"/>
  <c r="O1491" i="1"/>
  <c r="P1491" i="1" s="1"/>
  <c r="Z1491" i="1" s="1"/>
  <c r="B1491" i="1" s="1"/>
  <c r="F1499" i="1" l="1"/>
  <c r="U2631" i="1"/>
  <c r="AB2632" i="1"/>
  <c r="AA2631" i="1"/>
  <c r="H2632" i="1"/>
  <c r="AC2632" i="1"/>
  <c r="R2631" i="1"/>
  <c r="S2631" i="1" s="1"/>
  <c r="A2633" i="1"/>
  <c r="Q2632" i="1"/>
  <c r="W1499" i="1"/>
  <c r="Y1499" i="1" s="1"/>
  <c r="J1500" i="1"/>
  <c r="K1500" i="1" s="1"/>
  <c r="E1500" i="1" s="1"/>
  <c r="I1501" i="1"/>
  <c r="N1493" i="1"/>
  <c r="O1492" i="1"/>
  <c r="P1492" i="1" s="1"/>
  <c r="Z1492" i="1" s="1"/>
  <c r="B1492" i="1" s="1"/>
  <c r="G1496" i="1"/>
  <c r="L1496" i="1"/>
  <c r="T1496" i="1" s="1"/>
  <c r="D1497" i="1"/>
  <c r="F1500" i="1" l="1"/>
  <c r="U2632" i="1"/>
  <c r="A2634" i="1"/>
  <c r="Q2633" i="1"/>
  <c r="AB2633" i="1"/>
  <c r="H2633" i="1"/>
  <c r="AA2632" i="1"/>
  <c r="R2632" i="1"/>
  <c r="S2632" i="1" s="1"/>
  <c r="AC2633" i="1"/>
  <c r="I1502" i="1"/>
  <c r="J1501" i="1"/>
  <c r="K1501" i="1" s="1"/>
  <c r="E1501" i="1" s="1"/>
  <c r="W1500" i="1"/>
  <c r="Y1500" i="1" s="1"/>
  <c r="G1497" i="1"/>
  <c r="D1498" i="1"/>
  <c r="L1497" i="1"/>
  <c r="T1497" i="1" s="1"/>
  <c r="N1494" i="1"/>
  <c r="O1493" i="1"/>
  <c r="P1493" i="1" s="1"/>
  <c r="Z1493" i="1" s="1"/>
  <c r="B1493" i="1" s="1"/>
  <c r="F1501" i="1" l="1"/>
  <c r="U2633" i="1"/>
  <c r="AB2634" i="1"/>
  <c r="AA2633" i="1"/>
  <c r="AC2634" i="1"/>
  <c r="R2633" i="1"/>
  <c r="S2633" i="1" s="1"/>
  <c r="H2634" i="1"/>
  <c r="Q2634" i="1"/>
  <c r="A2635" i="1"/>
  <c r="W1501" i="1"/>
  <c r="Y1501" i="1" s="1"/>
  <c r="J1502" i="1"/>
  <c r="K1502" i="1" s="1"/>
  <c r="E1502" i="1" s="1"/>
  <c r="I1503" i="1"/>
  <c r="N1495" i="1"/>
  <c r="O1494" i="1"/>
  <c r="P1494" i="1" s="1"/>
  <c r="G1498" i="1"/>
  <c r="L1498" i="1"/>
  <c r="T1498" i="1" s="1"/>
  <c r="D1499" i="1"/>
  <c r="F1502" i="1" l="1"/>
  <c r="U2634" i="1"/>
  <c r="AA2634" i="1"/>
  <c r="AC2635" i="1"/>
  <c r="H2635" i="1"/>
  <c r="R2634" i="1"/>
  <c r="S2634" i="1" s="1"/>
  <c r="AB2635" i="1"/>
  <c r="A2636" i="1"/>
  <c r="Q2635" i="1"/>
  <c r="J1503" i="1"/>
  <c r="K1503" i="1" s="1"/>
  <c r="E1503" i="1" s="1"/>
  <c r="I1504" i="1"/>
  <c r="W1502" i="1"/>
  <c r="Y1502" i="1" s="1"/>
  <c r="L1499" i="1"/>
  <c r="T1499" i="1" s="1"/>
  <c r="G1499" i="1"/>
  <c r="D1500" i="1"/>
  <c r="Z1494" i="1"/>
  <c r="B1494" i="1" s="1"/>
  <c r="N1496" i="1"/>
  <c r="O1495" i="1"/>
  <c r="P1495" i="1" s="1"/>
  <c r="Z1495" i="1" s="1"/>
  <c r="B1495" i="1" s="1"/>
  <c r="F1503" i="1" l="1"/>
  <c r="U2635" i="1"/>
  <c r="A2637" i="1"/>
  <c r="Q2636" i="1"/>
  <c r="R2635" i="1"/>
  <c r="S2635" i="1" s="1"/>
  <c r="AC2636" i="1"/>
  <c r="AB2636" i="1"/>
  <c r="AA2635" i="1"/>
  <c r="H2636" i="1"/>
  <c r="J1504" i="1"/>
  <c r="K1504" i="1" s="1"/>
  <c r="I1505" i="1"/>
  <c r="W1503" i="1"/>
  <c r="Y1503" i="1" s="1"/>
  <c r="N1497" i="1"/>
  <c r="O1496" i="1"/>
  <c r="P1496" i="1" s="1"/>
  <c r="G1500" i="1"/>
  <c r="L1500" i="1"/>
  <c r="T1500" i="1" s="1"/>
  <c r="D1501" i="1"/>
  <c r="E1504" i="1" l="1"/>
  <c r="F1504" i="1"/>
  <c r="U2636" i="1"/>
  <c r="R2636" i="1"/>
  <c r="S2636" i="1" s="1"/>
  <c r="AB2637" i="1"/>
  <c r="AC2637" i="1"/>
  <c r="H2637" i="1"/>
  <c r="AA2636" i="1"/>
  <c r="A2638" i="1"/>
  <c r="Q2637" i="1"/>
  <c r="J1505" i="1"/>
  <c r="K1505" i="1" s="1"/>
  <c r="I1506" i="1"/>
  <c r="W1504" i="1"/>
  <c r="Y1504" i="1" s="1"/>
  <c r="L1501" i="1"/>
  <c r="T1501" i="1" s="1"/>
  <c r="G1501" i="1"/>
  <c r="D1502" i="1"/>
  <c r="Z1496" i="1"/>
  <c r="B1496" i="1" s="1"/>
  <c r="N1498" i="1"/>
  <c r="O1497" i="1"/>
  <c r="P1497" i="1" s="1"/>
  <c r="Z1497" i="1" s="1"/>
  <c r="B1497" i="1" s="1"/>
  <c r="E1505" i="1" l="1"/>
  <c r="F1505" i="1"/>
  <c r="U2637" i="1"/>
  <c r="A2639" i="1"/>
  <c r="Q2638" i="1"/>
  <c r="AB2638" i="1"/>
  <c r="R2637" i="1"/>
  <c r="S2637" i="1" s="1"/>
  <c r="AC2638" i="1"/>
  <c r="AA2637" i="1"/>
  <c r="H2638" i="1"/>
  <c r="J1506" i="1"/>
  <c r="K1506" i="1" s="1"/>
  <c r="F1506" i="1" s="1"/>
  <c r="I1507" i="1"/>
  <c r="W1505" i="1"/>
  <c r="Y1505" i="1" s="1"/>
  <c r="N1499" i="1"/>
  <c r="O1498" i="1"/>
  <c r="P1498" i="1" s="1"/>
  <c r="G1502" i="1"/>
  <c r="L1502" i="1"/>
  <c r="T1502" i="1" s="1"/>
  <c r="D1503" i="1"/>
  <c r="U2638" i="1" l="1"/>
  <c r="W1506" i="1"/>
  <c r="Y1506" i="1" s="1"/>
  <c r="E1506" i="1"/>
  <c r="AC2639" i="1"/>
  <c r="R2638" i="1"/>
  <c r="S2638" i="1" s="1"/>
  <c r="H2639" i="1"/>
  <c r="AA2638" i="1"/>
  <c r="AB2639" i="1"/>
  <c r="Q2639" i="1"/>
  <c r="A2640" i="1"/>
  <c r="J1507" i="1"/>
  <c r="K1507" i="1" s="1"/>
  <c r="F1507" i="1" s="1"/>
  <c r="I1508" i="1"/>
  <c r="G1503" i="1"/>
  <c r="L1503" i="1"/>
  <c r="T1503" i="1" s="1"/>
  <c r="D1504" i="1"/>
  <c r="Z1498" i="1"/>
  <c r="B1498" i="1" s="1"/>
  <c r="N1500" i="1"/>
  <c r="O1499" i="1"/>
  <c r="P1499" i="1" s="1"/>
  <c r="Z1499" i="1" s="1"/>
  <c r="B1499" i="1" s="1"/>
  <c r="U2639" i="1" l="1"/>
  <c r="E1507" i="1"/>
  <c r="A2641" i="1"/>
  <c r="Q2640" i="1"/>
  <c r="AA2639" i="1"/>
  <c r="R2639" i="1"/>
  <c r="S2639" i="1" s="1"/>
  <c r="AC2640" i="1"/>
  <c r="H2640" i="1"/>
  <c r="AB2640" i="1"/>
  <c r="J1508" i="1"/>
  <c r="K1508" i="1" s="1"/>
  <c r="F1508" i="1" s="1"/>
  <c r="I1509" i="1"/>
  <c r="W1507" i="1"/>
  <c r="Y1507" i="1" s="1"/>
  <c r="N1501" i="1"/>
  <c r="O1500" i="1"/>
  <c r="P1500" i="1" s="1"/>
  <c r="Z1500" i="1" s="1"/>
  <c r="B1500" i="1" s="1"/>
  <c r="G1504" i="1"/>
  <c r="L1504" i="1"/>
  <c r="T1504" i="1" s="1"/>
  <c r="D1505" i="1"/>
  <c r="U2640" i="1" l="1"/>
  <c r="E1508" i="1"/>
  <c r="R2640" i="1"/>
  <c r="S2640" i="1" s="1"/>
  <c r="AA2640" i="1"/>
  <c r="H2641" i="1"/>
  <c r="AC2641" i="1"/>
  <c r="AB2641" i="1"/>
  <c r="A2642" i="1"/>
  <c r="Q2641" i="1"/>
  <c r="I1510" i="1"/>
  <c r="J1509" i="1"/>
  <c r="K1509" i="1" s="1"/>
  <c r="W1508" i="1"/>
  <c r="Y1508" i="1" s="1"/>
  <c r="G1505" i="1"/>
  <c r="L1505" i="1"/>
  <c r="T1505" i="1" s="1"/>
  <c r="D1506" i="1"/>
  <c r="N1502" i="1"/>
  <c r="O1501" i="1"/>
  <c r="P1501" i="1" s="1"/>
  <c r="E1509" i="1" l="1"/>
  <c r="F1509" i="1"/>
  <c r="U2641" i="1"/>
  <c r="AA2641" i="1"/>
  <c r="AB2642" i="1"/>
  <c r="R2641" i="1"/>
  <c r="S2641" i="1" s="1"/>
  <c r="H2642" i="1"/>
  <c r="AC2642" i="1"/>
  <c r="A2643" i="1"/>
  <c r="Q2642" i="1"/>
  <c r="W1509" i="1"/>
  <c r="Y1509" i="1" s="1"/>
  <c r="I1511" i="1"/>
  <c r="J1510" i="1"/>
  <c r="K1510" i="1" s="1"/>
  <c r="E1510" i="1" s="1"/>
  <c r="Z1501" i="1"/>
  <c r="B1501" i="1" s="1"/>
  <c r="N1503" i="1"/>
  <c r="O1502" i="1"/>
  <c r="P1502" i="1" s="1"/>
  <c r="Z1502" i="1" s="1"/>
  <c r="B1502" i="1" s="1"/>
  <c r="G1506" i="1"/>
  <c r="L1506" i="1"/>
  <c r="T1506" i="1" s="1"/>
  <c r="D1507" i="1"/>
  <c r="F1510" i="1" l="1"/>
  <c r="U2642" i="1"/>
  <c r="H2643" i="1"/>
  <c r="AC2643" i="1"/>
  <c r="AA2642" i="1"/>
  <c r="R2642" i="1"/>
  <c r="S2642" i="1" s="1"/>
  <c r="AB2643" i="1"/>
  <c r="Q2643" i="1"/>
  <c r="A2644" i="1"/>
  <c r="W1510" i="1"/>
  <c r="Y1510" i="1" s="1"/>
  <c r="J1511" i="1"/>
  <c r="K1511" i="1" s="1"/>
  <c r="E1511" i="1" s="1"/>
  <c r="I1512" i="1"/>
  <c r="N1504" i="1"/>
  <c r="O1503" i="1"/>
  <c r="P1503" i="1" s="1"/>
  <c r="L1507" i="1"/>
  <c r="T1507" i="1" s="1"/>
  <c r="G1507" i="1"/>
  <c r="D1508" i="1"/>
  <c r="F1511" i="1" l="1"/>
  <c r="U2643" i="1"/>
  <c r="A2645" i="1"/>
  <c r="Q2644" i="1"/>
  <c r="H2644" i="1"/>
  <c r="R2643" i="1"/>
  <c r="S2643" i="1" s="1"/>
  <c r="AA2643" i="1"/>
  <c r="AB2644" i="1"/>
  <c r="AC2644" i="1"/>
  <c r="Z1503" i="1"/>
  <c r="B1503" i="1" s="1"/>
  <c r="S1503" i="1"/>
  <c r="J1512" i="1"/>
  <c r="K1512" i="1" s="1"/>
  <c r="E1512" i="1" s="1"/>
  <c r="I1513" i="1"/>
  <c r="W1511" i="1"/>
  <c r="Y1511" i="1" s="1"/>
  <c r="L1508" i="1"/>
  <c r="T1508" i="1" s="1"/>
  <c r="G1508" i="1"/>
  <c r="D1509" i="1"/>
  <c r="N1505" i="1"/>
  <c r="O1504" i="1"/>
  <c r="C1504" i="1" l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F1512" i="1"/>
  <c r="U2644" i="1"/>
  <c r="AA1503" i="1"/>
  <c r="U1503" i="1"/>
  <c r="AC2645" i="1"/>
  <c r="AB2645" i="1"/>
  <c r="H2645" i="1"/>
  <c r="R2644" i="1"/>
  <c r="S2644" i="1" s="1"/>
  <c r="AA2644" i="1"/>
  <c r="Q2645" i="1"/>
  <c r="A2646" i="1"/>
  <c r="J1513" i="1"/>
  <c r="K1513" i="1" s="1"/>
  <c r="E1513" i="1" s="1"/>
  <c r="I1514" i="1"/>
  <c r="W1512" i="1"/>
  <c r="Y1512" i="1" s="1"/>
  <c r="N1506" i="1"/>
  <c r="O1505" i="1"/>
  <c r="G1509" i="1"/>
  <c r="D1510" i="1"/>
  <c r="L1509" i="1"/>
  <c r="T1509" i="1" s="1"/>
  <c r="F1513" i="1" l="1"/>
  <c r="U2645" i="1"/>
  <c r="P1505" i="1"/>
  <c r="Z1505" i="1" s="1"/>
  <c r="B1505" i="1" s="1"/>
  <c r="P1504" i="1"/>
  <c r="Z1504" i="1" s="1"/>
  <c r="B1504" i="1" s="1"/>
  <c r="A2647" i="1"/>
  <c r="Q2646" i="1"/>
  <c r="H2646" i="1"/>
  <c r="AC2646" i="1"/>
  <c r="R2645" i="1"/>
  <c r="S2645" i="1" s="1"/>
  <c r="AA2645" i="1"/>
  <c r="AB2646" i="1"/>
  <c r="I1515" i="1"/>
  <c r="J1514" i="1"/>
  <c r="K1514" i="1" s="1"/>
  <c r="E1514" i="1" s="1"/>
  <c r="W1513" i="1"/>
  <c r="Y1513" i="1" s="1"/>
  <c r="S1505" i="1"/>
  <c r="AA1505" i="1" s="1"/>
  <c r="G1510" i="1"/>
  <c r="D1511" i="1"/>
  <c r="L1510" i="1"/>
  <c r="T1510" i="1" s="1"/>
  <c r="N1507" i="1"/>
  <c r="O1506" i="1"/>
  <c r="P1506" i="1" s="1"/>
  <c r="Z1506" i="1" s="1"/>
  <c r="B1506" i="1" s="1"/>
  <c r="F1514" i="1" l="1"/>
  <c r="U2646" i="1"/>
  <c r="AB2647" i="1"/>
  <c r="AA2646" i="1"/>
  <c r="AC2647" i="1"/>
  <c r="H2647" i="1"/>
  <c r="R2646" i="1"/>
  <c r="S2646" i="1" s="1"/>
  <c r="A2648" i="1"/>
  <c r="Q2647" i="1"/>
  <c r="W1514" i="1"/>
  <c r="Y1514" i="1" s="1"/>
  <c r="J1515" i="1"/>
  <c r="K1515" i="1" s="1"/>
  <c r="E1515" i="1" s="1"/>
  <c r="I1516" i="1"/>
  <c r="G1511" i="1"/>
  <c r="L1511" i="1"/>
  <c r="T1511" i="1" s="1"/>
  <c r="D1512" i="1"/>
  <c r="N1508" i="1"/>
  <c r="O1507" i="1"/>
  <c r="P1507" i="1" s="1"/>
  <c r="Z1507" i="1" s="1"/>
  <c r="B1507" i="1" s="1"/>
  <c r="F1515" i="1" l="1"/>
  <c r="U2647" i="1"/>
  <c r="H2648" i="1"/>
  <c r="R2647" i="1"/>
  <c r="S2647" i="1" s="1"/>
  <c r="AC2648" i="1"/>
  <c r="AB2648" i="1"/>
  <c r="AA2647" i="1"/>
  <c r="Q2648" i="1"/>
  <c r="A2649" i="1"/>
  <c r="J1516" i="1"/>
  <c r="K1516" i="1" s="1"/>
  <c r="E1516" i="1" s="1"/>
  <c r="I1517" i="1"/>
  <c r="W1515" i="1"/>
  <c r="Y1515" i="1" s="1"/>
  <c r="N1509" i="1"/>
  <c r="O1508" i="1"/>
  <c r="P1508" i="1" s="1"/>
  <c r="Z1508" i="1" s="1"/>
  <c r="B1508" i="1" s="1"/>
  <c r="G1512" i="1"/>
  <c r="D1513" i="1"/>
  <c r="L1512" i="1"/>
  <c r="T1512" i="1" s="1"/>
  <c r="F1516" i="1" l="1"/>
  <c r="U2648" i="1"/>
  <c r="AC2649" i="1"/>
  <c r="R2648" i="1"/>
  <c r="S2648" i="1" s="1"/>
  <c r="AB2649" i="1"/>
  <c r="H2649" i="1"/>
  <c r="AA2648" i="1"/>
  <c r="Q2649" i="1"/>
  <c r="A2650" i="1"/>
  <c r="J1517" i="1"/>
  <c r="K1517" i="1" s="1"/>
  <c r="E1517" i="1" s="1"/>
  <c r="I1518" i="1"/>
  <c r="W1516" i="1"/>
  <c r="Y1516" i="1" s="1"/>
  <c r="L1513" i="1"/>
  <c r="T1513" i="1" s="1"/>
  <c r="G1513" i="1"/>
  <c r="D1514" i="1"/>
  <c r="N1510" i="1"/>
  <c r="O1509" i="1"/>
  <c r="P1509" i="1" s="1"/>
  <c r="F1517" i="1" l="1"/>
  <c r="U2649" i="1"/>
  <c r="AC2650" i="1"/>
  <c r="AA2649" i="1"/>
  <c r="AB2650" i="1"/>
  <c r="H2650" i="1"/>
  <c r="R2649" i="1"/>
  <c r="S2649" i="1" s="1"/>
  <c r="Q2650" i="1"/>
  <c r="A2651" i="1"/>
  <c r="W1517" i="1"/>
  <c r="Y1517" i="1" s="1"/>
  <c r="J1518" i="1"/>
  <c r="K1518" i="1" s="1"/>
  <c r="E1518" i="1" s="1"/>
  <c r="I1519" i="1"/>
  <c r="Z1509" i="1"/>
  <c r="B1509" i="1" s="1"/>
  <c r="N1511" i="1"/>
  <c r="O1510" i="1"/>
  <c r="P1510" i="1" s="1"/>
  <c r="L1514" i="1"/>
  <c r="T1514" i="1" s="1"/>
  <c r="G1514" i="1"/>
  <c r="D1515" i="1"/>
  <c r="F1518" i="1" l="1"/>
  <c r="U2650" i="1"/>
  <c r="AB2651" i="1"/>
  <c r="AA2650" i="1"/>
  <c r="H2651" i="1"/>
  <c r="R2650" i="1"/>
  <c r="S2650" i="1" s="1"/>
  <c r="AC2651" i="1"/>
  <c r="A2652" i="1"/>
  <c r="Q2651" i="1"/>
  <c r="W1518" i="1"/>
  <c r="Y1518" i="1" s="1"/>
  <c r="J1519" i="1"/>
  <c r="K1519" i="1" s="1"/>
  <c r="E1519" i="1" s="1"/>
  <c r="I1520" i="1"/>
  <c r="N1512" i="1"/>
  <c r="O1511" i="1"/>
  <c r="P1511" i="1" s="1"/>
  <c r="Z1511" i="1" s="1"/>
  <c r="B1511" i="1" s="1"/>
  <c r="L1515" i="1"/>
  <c r="T1515" i="1" s="1"/>
  <c r="G1515" i="1"/>
  <c r="D1516" i="1"/>
  <c r="Z1510" i="1"/>
  <c r="B1510" i="1" s="1"/>
  <c r="F1519" i="1" l="1"/>
  <c r="U2651" i="1"/>
  <c r="Q2652" i="1"/>
  <c r="A2653" i="1"/>
  <c r="AB2652" i="1"/>
  <c r="H2652" i="1"/>
  <c r="AC2652" i="1"/>
  <c r="R2651" i="1"/>
  <c r="S2651" i="1" s="1"/>
  <c r="AA2651" i="1"/>
  <c r="W1519" i="1"/>
  <c r="Y1519" i="1" s="1"/>
  <c r="J1520" i="1"/>
  <c r="K1520" i="1" s="1"/>
  <c r="E1520" i="1" s="1"/>
  <c r="I1521" i="1"/>
  <c r="G1516" i="1"/>
  <c r="L1516" i="1"/>
  <c r="T1516" i="1" s="1"/>
  <c r="D1517" i="1"/>
  <c r="N1513" i="1"/>
  <c r="O1512" i="1"/>
  <c r="P1512" i="1" s="1"/>
  <c r="Z1512" i="1" s="1"/>
  <c r="B1512" i="1" s="1"/>
  <c r="F1520" i="1" l="1"/>
  <c r="U2652" i="1"/>
  <c r="A2654" i="1"/>
  <c r="Q2653" i="1"/>
  <c r="H2653" i="1"/>
  <c r="R2652" i="1"/>
  <c r="S2652" i="1" s="1"/>
  <c r="AC2653" i="1"/>
  <c r="AB2653" i="1"/>
  <c r="AA2652" i="1"/>
  <c r="I1522" i="1"/>
  <c r="J1521" i="1"/>
  <c r="K1521" i="1" s="1"/>
  <c r="E1521" i="1" s="1"/>
  <c r="W1520" i="1"/>
  <c r="Y1520" i="1" s="1"/>
  <c r="N1514" i="1"/>
  <c r="O1513" i="1"/>
  <c r="P1513" i="1" s="1"/>
  <c r="G1517" i="1"/>
  <c r="D1518" i="1"/>
  <c r="L1517" i="1"/>
  <c r="T1517" i="1" s="1"/>
  <c r="F1521" i="1" l="1"/>
  <c r="U2653" i="1"/>
  <c r="AC2654" i="1"/>
  <c r="AB2654" i="1"/>
  <c r="AA2653" i="1"/>
  <c r="R2653" i="1"/>
  <c r="S2653" i="1" s="1"/>
  <c r="H2654" i="1"/>
  <c r="Q2654" i="1"/>
  <c r="A2655" i="1"/>
  <c r="W1521" i="1"/>
  <c r="Y1521" i="1" s="1"/>
  <c r="I1523" i="1"/>
  <c r="J1522" i="1"/>
  <c r="K1522" i="1" s="1"/>
  <c r="E1522" i="1" s="1"/>
  <c r="Z1513" i="1"/>
  <c r="B1513" i="1" s="1"/>
  <c r="G1518" i="1"/>
  <c r="D1519" i="1"/>
  <c r="L1518" i="1"/>
  <c r="T1518" i="1" s="1"/>
  <c r="N1515" i="1"/>
  <c r="O1514" i="1"/>
  <c r="P1514" i="1" s="1"/>
  <c r="F1522" i="1" l="1"/>
  <c r="U2654" i="1"/>
  <c r="AB2655" i="1"/>
  <c r="R2654" i="1"/>
  <c r="S2654" i="1" s="1"/>
  <c r="AC2655" i="1"/>
  <c r="H2655" i="1"/>
  <c r="AA2654" i="1"/>
  <c r="A2656" i="1"/>
  <c r="Q2655" i="1"/>
  <c r="W1522" i="1"/>
  <c r="Y1522" i="1" s="1"/>
  <c r="J1523" i="1"/>
  <c r="K1523" i="1" s="1"/>
  <c r="E1523" i="1" s="1"/>
  <c r="I1524" i="1"/>
  <c r="Z1514" i="1"/>
  <c r="B1514" i="1" s="1"/>
  <c r="N1516" i="1"/>
  <c r="O1515" i="1"/>
  <c r="P1515" i="1" s="1"/>
  <c r="Z1515" i="1" s="1"/>
  <c r="B1515" i="1" s="1"/>
  <c r="G1519" i="1"/>
  <c r="D1520" i="1"/>
  <c r="L1519" i="1"/>
  <c r="T1519" i="1" s="1"/>
  <c r="F1523" i="1" l="1"/>
  <c r="U2655" i="1"/>
  <c r="A2657" i="1"/>
  <c r="Q2656" i="1"/>
  <c r="AC2656" i="1"/>
  <c r="AB2656" i="1"/>
  <c r="H2656" i="1"/>
  <c r="AA2655" i="1"/>
  <c r="R2655" i="1"/>
  <c r="S2655" i="1" s="1"/>
  <c r="W1523" i="1"/>
  <c r="Y1523" i="1" s="1"/>
  <c r="J1524" i="1"/>
  <c r="K1524" i="1" s="1"/>
  <c r="E1524" i="1" s="1"/>
  <c r="I1525" i="1"/>
  <c r="G1520" i="1"/>
  <c r="L1520" i="1"/>
  <c r="T1520" i="1" s="1"/>
  <c r="D1521" i="1"/>
  <c r="N1517" i="1"/>
  <c r="O1516" i="1"/>
  <c r="P1516" i="1" s="1"/>
  <c r="Z1516" i="1" s="1"/>
  <c r="B1516" i="1" s="1"/>
  <c r="F1524" i="1" l="1"/>
  <c r="U2656" i="1"/>
  <c r="R2656" i="1"/>
  <c r="S2656" i="1" s="1"/>
  <c r="AC2657" i="1"/>
  <c r="AA2656" i="1"/>
  <c r="H2657" i="1"/>
  <c r="AB2657" i="1"/>
  <c r="A2658" i="1"/>
  <c r="Q2657" i="1"/>
  <c r="I1526" i="1"/>
  <c r="J1525" i="1"/>
  <c r="K1525" i="1" s="1"/>
  <c r="E1525" i="1" s="1"/>
  <c r="W1524" i="1"/>
  <c r="Y1524" i="1" s="1"/>
  <c r="N1518" i="1"/>
  <c r="O1517" i="1"/>
  <c r="P1517" i="1" s="1"/>
  <c r="Z1517" i="1" s="1"/>
  <c r="B1517" i="1" s="1"/>
  <c r="G1521" i="1"/>
  <c r="L1521" i="1"/>
  <c r="T1521" i="1" s="1"/>
  <c r="D1522" i="1"/>
  <c r="F1525" i="1" l="1"/>
  <c r="U2657" i="1"/>
  <c r="Q2658" i="1"/>
  <c r="A2659" i="1"/>
  <c r="H2658" i="1"/>
  <c r="AA2657" i="1"/>
  <c r="R2657" i="1"/>
  <c r="S2657" i="1" s="1"/>
  <c r="AB2658" i="1"/>
  <c r="AC2658" i="1"/>
  <c r="W1525" i="1"/>
  <c r="Y1525" i="1" s="1"/>
  <c r="I1527" i="1"/>
  <c r="J1526" i="1"/>
  <c r="K1526" i="1" s="1"/>
  <c r="E1526" i="1" s="1"/>
  <c r="G1522" i="1"/>
  <c r="L1522" i="1"/>
  <c r="T1522" i="1" s="1"/>
  <c r="D1523" i="1"/>
  <c r="N1519" i="1"/>
  <c r="O1518" i="1"/>
  <c r="P1518" i="1" s="1"/>
  <c r="Z1518" i="1" s="1"/>
  <c r="B1518" i="1" s="1"/>
  <c r="F1526" i="1" l="1"/>
  <c r="U2658" i="1"/>
  <c r="Q2659" i="1"/>
  <c r="A2660" i="1"/>
  <c r="AB2659" i="1"/>
  <c r="H2659" i="1"/>
  <c r="AA2658" i="1"/>
  <c r="R2658" i="1"/>
  <c r="S2658" i="1" s="1"/>
  <c r="AC2659" i="1"/>
  <c r="W1526" i="1"/>
  <c r="Y1526" i="1" s="1"/>
  <c r="J1527" i="1"/>
  <c r="K1527" i="1" s="1"/>
  <c r="E1527" i="1" s="1"/>
  <c r="I1528" i="1"/>
  <c r="N1520" i="1"/>
  <c r="O1519" i="1"/>
  <c r="P1519" i="1" s="1"/>
  <c r="Z1519" i="1" s="1"/>
  <c r="B1519" i="1" s="1"/>
  <c r="G1523" i="1"/>
  <c r="L1523" i="1"/>
  <c r="T1523" i="1" s="1"/>
  <c r="D1524" i="1"/>
  <c r="F1527" i="1" l="1"/>
  <c r="U2659" i="1"/>
  <c r="Q2660" i="1"/>
  <c r="A2661" i="1"/>
  <c r="AA2659" i="1"/>
  <c r="AB2660" i="1"/>
  <c r="AC2660" i="1"/>
  <c r="H2660" i="1"/>
  <c r="R2659" i="1"/>
  <c r="S2659" i="1" s="1"/>
  <c r="W1527" i="1"/>
  <c r="Y1527" i="1" s="1"/>
  <c r="J1528" i="1"/>
  <c r="K1528" i="1" s="1"/>
  <c r="E1528" i="1" s="1"/>
  <c r="I1529" i="1"/>
  <c r="L1524" i="1"/>
  <c r="T1524" i="1" s="1"/>
  <c r="G1524" i="1"/>
  <c r="D1525" i="1"/>
  <c r="N1521" i="1"/>
  <c r="O1520" i="1"/>
  <c r="P1520" i="1" s="1"/>
  <c r="Z1520" i="1" s="1"/>
  <c r="B1520" i="1" s="1"/>
  <c r="F1528" i="1" l="1"/>
  <c r="U2660" i="1"/>
  <c r="Q2661" i="1"/>
  <c r="W2662" i="1" s="1"/>
  <c r="Y2662" i="1" s="1"/>
  <c r="A2662" i="1"/>
  <c r="AA2660" i="1"/>
  <c r="AC2661" i="1"/>
  <c r="AB2661" i="1"/>
  <c r="H2661" i="1"/>
  <c r="R2660" i="1"/>
  <c r="S2660" i="1" s="1"/>
  <c r="J1529" i="1"/>
  <c r="K1529" i="1" s="1"/>
  <c r="E1529" i="1" s="1"/>
  <c r="I1530" i="1"/>
  <c r="W1528" i="1"/>
  <c r="Y1528" i="1" s="1"/>
  <c r="N1522" i="1"/>
  <c r="O1521" i="1"/>
  <c r="P1521" i="1" s="1"/>
  <c r="Z1521" i="1" s="1"/>
  <c r="B1521" i="1" s="1"/>
  <c r="L1525" i="1"/>
  <c r="T1525" i="1" s="1"/>
  <c r="G1525" i="1"/>
  <c r="D1526" i="1"/>
  <c r="F1529" i="1" l="1"/>
  <c r="Q2662" i="1"/>
  <c r="A2663" i="1"/>
  <c r="R2661" i="1"/>
  <c r="H2662" i="1"/>
  <c r="AB2662" i="1"/>
  <c r="AC2662" i="1"/>
  <c r="J1530" i="1"/>
  <c r="K1530" i="1" s="1"/>
  <c r="E1530" i="1" s="1"/>
  <c r="I1531" i="1"/>
  <c r="W1529" i="1"/>
  <c r="Y1529" i="1" s="1"/>
  <c r="G1526" i="1"/>
  <c r="L1526" i="1"/>
  <c r="T1526" i="1" s="1"/>
  <c r="D1527" i="1"/>
  <c r="N1523" i="1"/>
  <c r="O1522" i="1"/>
  <c r="P1522" i="1" s="1"/>
  <c r="Z1522" i="1" s="1"/>
  <c r="B1522" i="1" s="1"/>
  <c r="F1530" i="1" l="1"/>
  <c r="U2662" i="1"/>
  <c r="A2664" i="1"/>
  <c r="Q2663" i="1"/>
  <c r="AA2662" i="1"/>
  <c r="AB2663" i="1"/>
  <c r="AC2663" i="1"/>
  <c r="H2663" i="1"/>
  <c r="R2662" i="1"/>
  <c r="S2662" i="1" s="1"/>
  <c r="W1530" i="1"/>
  <c r="Y1530" i="1" s="1"/>
  <c r="J1531" i="1"/>
  <c r="K1531" i="1" s="1"/>
  <c r="E1531" i="1" s="1"/>
  <c r="I1532" i="1"/>
  <c r="N1524" i="1"/>
  <c r="O1523" i="1"/>
  <c r="P1523" i="1" s="1"/>
  <c r="Z1523" i="1" s="1"/>
  <c r="B1523" i="1" s="1"/>
  <c r="G1527" i="1"/>
  <c r="L1527" i="1"/>
  <c r="T1527" i="1" s="1"/>
  <c r="D1528" i="1"/>
  <c r="F1531" i="1" l="1"/>
  <c r="U2663" i="1"/>
  <c r="AC2664" i="1"/>
  <c r="AB2664" i="1"/>
  <c r="AA2663" i="1"/>
  <c r="R2663" i="1"/>
  <c r="S2663" i="1" s="1"/>
  <c r="H2664" i="1"/>
  <c r="Q2664" i="1"/>
  <c r="A2665" i="1"/>
  <c r="W1531" i="1"/>
  <c r="Y1531" i="1" s="1"/>
  <c r="I1533" i="1"/>
  <c r="J1532" i="1"/>
  <c r="K1532" i="1" s="1"/>
  <c r="E1532" i="1" s="1"/>
  <c r="L1528" i="1"/>
  <c r="T1528" i="1" s="1"/>
  <c r="G1528" i="1"/>
  <c r="D1529" i="1"/>
  <c r="N1525" i="1"/>
  <c r="O1524" i="1"/>
  <c r="P1524" i="1" s="1"/>
  <c r="Z1524" i="1" s="1"/>
  <c r="B1524" i="1" s="1"/>
  <c r="F1532" i="1" l="1"/>
  <c r="U2664" i="1"/>
  <c r="AA2664" i="1"/>
  <c r="AB2665" i="1"/>
  <c r="R2664" i="1"/>
  <c r="S2664" i="1" s="1"/>
  <c r="AC2665" i="1"/>
  <c r="H2665" i="1"/>
  <c r="A2666" i="1"/>
  <c r="Q2665" i="1"/>
  <c r="W1532" i="1"/>
  <c r="Y1532" i="1" s="1"/>
  <c r="J1533" i="1"/>
  <c r="K1533" i="1" s="1"/>
  <c r="E1533" i="1" s="1"/>
  <c r="I1534" i="1"/>
  <c r="N1526" i="1"/>
  <c r="O1525" i="1"/>
  <c r="P1525" i="1" s="1"/>
  <c r="Z1525" i="1" s="1"/>
  <c r="B1525" i="1" s="1"/>
  <c r="L1529" i="1"/>
  <c r="T1529" i="1" s="1"/>
  <c r="G1529" i="1"/>
  <c r="D1530" i="1"/>
  <c r="F1533" i="1" l="1"/>
  <c r="U2665" i="1"/>
  <c r="A2667" i="1"/>
  <c r="Q2666" i="1"/>
  <c r="H2666" i="1"/>
  <c r="AB2666" i="1"/>
  <c r="R2665" i="1"/>
  <c r="S2665" i="1" s="1"/>
  <c r="AA2665" i="1"/>
  <c r="AC2666" i="1"/>
  <c r="J1534" i="1"/>
  <c r="K1534" i="1" s="1"/>
  <c r="I1535" i="1"/>
  <c r="W1533" i="1"/>
  <c r="Y1533" i="1" s="1"/>
  <c r="G1530" i="1"/>
  <c r="L1530" i="1"/>
  <c r="T1530" i="1" s="1"/>
  <c r="D1531" i="1"/>
  <c r="N1527" i="1"/>
  <c r="O1526" i="1"/>
  <c r="P1526" i="1" s="1"/>
  <c r="F1534" i="1" l="1"/>
  <c r="W1534" i="1"/>
  <c r="Y1534" i="1" s="1"/>
  <c r="U2666" i="1"/>
  <c r="E1534" i="1"/>
  <c r="AC2667" i="1"/>
  <c r="AA2666" i="1"/>
  <c r="AB2667" i="1"/>
  <c r="H2667" i="1"/>
  <c r="R2666" i="1"/>
  <c r="S2666" i="1" s="1"/>
  <c r="Q2667" i="1"/>
  <c r="A2668" i="1"/>
  <c r="I1536" i="1"/>
  <c r="J1535" i="1"/>
  <c r="K1535" i="1" s="1"/>
  <c r="Z1526" i="1"/>
  <c r="B1526" i="1" s="1"/>
  <c r="N1528" i="1"/>
  <c r="O1527" i="1"/>
  <c r="P1527" i="1" s="1"/>
  <c r="Z1527" i="1" s="1"/>
  <c r="B1527" i="1" s="1"/>
  <c r="G1531" i="1"/>
  <c r="D1532" i="1"/>
  <c r="L1531" i="1"/>
  <c r="T1531" i="1" s="1"/>
  <c r="E1535" i="1" l="1"/>
  <c r="F1535" i="1"/>
  <c r="U2667" i="1"/>
  <c r="AB2668" i="1"/>
  <c r="AC2668" i="1"/>
  <c r="AA2667" i="1"/>
  <c r="H2668" i="1"/>
  <c r="R2667" i="1"/>
  <c r="S2667" i="1" s="1"/>
  <c r="A2669" i="1"/>
  <c r="Q2668" i="1"/>
  <c r="W1535" i="1"/>
  <c r="Y1535" i="1" s="1"/>
  <c r="I1537" i="1"/>
  <c r="J1536" i="1"/>
  <c r="K1536" i="1" s="1"/>
  <c r="E1536" i="1" s="1"/>
  <c r="N1529" i="1"/>
  <c r="O1528" i="1"/>
  <c r="P1528" i="1" s="1"/>
  <c r="Z1528" i="1" s="1"/>
  <c r="B1528" i="1" s="1"/>
  <c r="L1532" i="1"/>
  <c r="T1532" i="1" s="1"/>
  <c r="G1532" i="1"/>
  <c r="D1533" i="1"/>
  <c r="F1536" i="1" l="1"/>
  <c r="U2668" i="1"/>
  <c r="A2670" i="1"/>
  <c r="Q2669" i="1"/>
  <c r="AB2669" i="1"/>
  <c r="AC2669" i="1"/>
  <c r="H2669" i="1"/>
  <c r="AA2668" i="1"/>
  <c r="R2668" i="1"/>
  <c r="S2668" i="1" s="1"/>
  <c r="W1536" i="1"/>
  <c r="Y1536" i="1" s="1"/>
  <c r="J1537" i="1"/>
  <c r="K1537" i="1" s="1"/>
  <c r="E1537" i="1" s="1"/>
  <c r="I1538" i="1"/>
  <c r="L1533" i="1"/>
  <c r="T1533" i="1" s="1"/>
  <c r="G1533" i="1"/>
  <c r="D1534" i="1"/>
  <c r="N1530" i="1"/>
  <c r="O1529" i="1"/>
  <c r="P1529" i="1" s="1"/>
  <c r="Z1529" i="1" s="1"/>
  <c r="B1529" i="1" s="1"/>
  <c r="F1537" i="1" l="1"/>
  <c r="U2669" i="1"/>
  <c r="H2670" i="1"/>
  <c r="AA2669" i="1"/>
  <c r="AC2670" i="1"/>
  <c r="R2669" i="1"/>
  <c r="S2669" i="1" s="1"/>
  <c r="AB2670" i="1"/>
  <c r="A2671" i="1"/>
  <c r="Q2670" i="1"/>
  <c r="I1539" i="1"/>
  <c r="J1538" i="1"/>
  <c r="K1538" i="1" s="1"/>
  <c r="E1538" i="1" s="1"/>
  <c r="W1537" i="1"/>
  <c r="Y1537" i="1" s="1"/>
  <c r="N1531" i="1"/>
  <c r="O1530" i="1"/>
  <c r="P1530" i="1" s="1"/>
  <c r="Z1530" i="1" s="1"/>
  <c r="B1530" i="1" s="1"/>
  <c r="G1534" i="1"/>
  <c r="L1534" i="1"/>
  <c r="T1534" i="1" s="1"/>
  <c r="D1535" i="1"/>
  <c r="F1538" i="1" l="1"/>
  <c r="U2670" i="1"/>
  <c r="H2671" i="1"/>
  <c r="R2670" i="1"/>
  <c r="S2670" i="1" s="1"/>
  <c r="AB2671" i="1"/>
  <c r="AC2671" i="1"/>
  <c r="AA2670" i="1"/>
  <c r="Q2671" i="1"/>
  <c r="A2672" i="1"/>
  <c r="W1538" i="1"/>
  <c r="Y1538" i="1" s="1"/>
  <c r="J1539" i="1"/>
  <c r="K1539" i="1" s="1"/>
  <c r="E1539" i="1" s="1"/>
  <c r="I1540" i="1"/>
  <c r="G1535" i="1"/>
  <c r="D1536" i="1"/>
  <c r="L1535" i="1"/>
  <c r="T1535" i="1" s="1"/>
  <c r="N1532" i="1"/>
  <c r="O1531" i="1"/>
  <c r="P1531" i="1" s="1"/>
  <c r="Z1531" i="1" s="1"/>
  <c r="B1531" i="1" s="1"/>
  <c r="F1539" i="1" l="1"/>
  <c r="U2671" i="1"/>
  <c r="H2672" i="1"/>
  <c r="R2671" i="1"/>
  <c r="S2671" i="1" s="1"/>
  <c r="AC2672" i="1"/>
  <c r="AB2672" i="1"/>
  <c r="AA2671" i="1"/>
  <c r="Q2672" i="1"/>
  <c r="A2673" i="1"/>
  <c r="W1539" i="1"/>
  <c r="Y1539" i="1" s="1"/>
  <c r="I1541" i="1"/>
  <c r="J1540" i="1"/>
  <c r="K1540" i="1" s="1"/>
  <c r="E1540" i="1" s="1"/>
  <c r="N1533" i="1"/>
  <c r="O1532" i="1"/>
  <c r="P1532" i="1" s="1"/>
  <c r="Z1532" i="1" s="1"/>
  <c r="B1532" i="1" s="1"/>
  <c r="L1536" i="1"/>
  <c r="T1536" i="1" s="1"/>
  <c r="G1536" i="1"/>
  <c r="D1537" i="1"/>
  <c r="F1540" i="1" l="1"/>
  <c r="U2672" i="1"/>
  <c r="AB2673" i="1"/>
  <c r="AC2673" i="1"/>
  <c r="H2673" i="1"/>
  <c r="R2672" i="1"/>
  <c r="S2672" i="1" s="1"/>
  <c r="AA2672" i="1"/>
  <c r="A2674" i="1"/>
  <c r="Q2673" i="1"/>
  <c r="W1540" i="1"/>
  <c r="Y1540" i="1" s="1"/>
  <c r="J1541" i="1"/>
  <c r="K1541" i="1" s="1"/>
  <c r="E1541" i="1" s="1"/>
  <c r="I1542" i="1"/>
  <c r="L1537" i="1"/>
  <c r="T1537" i="1" s="1"/>
  <c r="G1537" i="1"/>
  <c r="D1538" i="1"/>
  <c r="N1534" i="1"/>
  <c r="O1533" i="1"/>
  <c r="P1533" i="1" s="1"/>
  <c r="F1541" i="1" l="1"/>
  <c r="U2673" i="1"/>
  <c r="H2674" i="1"/>
  <c r="AC2674" i="1"/>
  <c r="AA2673" i="1"/>
  <c r="AB2674" i="1"/>
  <c r="R2673" i="1"/>
  <c r="S2673" i="1" s="1"/>
  <c r="A2675" i="1"/>
  <c r="Q2674" i="1"/>
  <c r="J1542" i="1"/>
  <c r="K1542" i="1" s="1"/>
  <c r="E1542" i="1" s="1"/>
  <c r="I1543" i="1"/>
  <c r="W1541" i="1"/>
  <c r="Y1541" i="1" s="1"/>
  <c r="S1533" i="1"/>
  <c r="Z1533" i="1"/>
  <c r="B1533" i="1" s="1"/>
  <c r="N1535" i="1"/>
  <c r="O1534" i="1"/>
  <c r="P1534" i="1" s="1"/>
  <c r="L1538" i="1"/>
  <c r="T1538" i="1" s="1"/>
  <c r="D1539" i="1"/>
  <c r="G1538" i="1"/>
  <c r="F1542" i="1" l="1"/>
  <c r="S1534" i="1"/>
  <c r="U1534" i="1" s="1"/>
  <c r="U2674" i="1"/>
  <c r="A2676" i="1"/>
  <c r="Q2675" i="1"/>
  <c r="AC2675" i="1"/>
  <c r="R2674" i="1"/>
  <c r="S2674" i="1" s="1"/>
  <c r="AB2675" i="1"/>
  <c r="H2675" i="1"/>
  <c r="AA2674" i="1"/>
  <c r="I1544" i="1"/>
  <c r="J1543" i="1"/>
  <c r="K1543" i="1" s="1"/>
  <c r="E1543" i="1" s="1"/>
  <c r="W1542" i="1"/>
  <c r="Y1542" i="1" s="1"/>
  <c r="AA1533" i="1"/>
  <c r="L1539" i="1"/>
  <c r="T1539" i="1" s="1"/>
  <c r="G1539" i="1"/>
  <c r="D1540" i="1"/>
  <c r="N1536" i="1"/>
  <c r="O1535" i="1"/>
  <c r="Z1534" i="1"/>
  <c r="B1534" i="1" s="1"/>
  <c r="F1543" i="1" l="1"/>
  <c r="C1535" i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U2675" i="1"/>
  <c r="AA2675" i="1"/>
  <c r="AC2676" i="1"/>
  <c r="AB2676" i="1"/>
  <c r="R2675" i="1"/>
  <c r="S2675" i="1" s="1"/>
  <c r="H2676" i="1"/>
  <c r="Q2676" i="1"/>
  <c r="A2677" i="1"/>
  <c r="AA1534" i="1"/>
  <c r="J1544" i="1"/>
  <c r="K1544" i="1" s="1"/>
  <c r="E1544" i="1" s="1"/>
  <c r="I1545" i="1"/>
  <c r="W1543" i="1"/>
  <c r="Y1543" i="1" s="1"/>
  <c r="N1537" i="1"/>
  <c r="O1536" i="1"/>
  <c r="G1540" i="1"/>
  <c r="L1540" i="1"/>
  <c r="T1540" i="1" s="1"/>
  <c r="D1541" i="1"/>
  <c r="F1544" i="1" l="1"/>
  <c r="P1536" i="1"/>
  <c r="Z1536" i="1" s="1"/>
  <c r="B1536" i="1" s="1"/>
  <c r="P1535" i="1"/>
  <c r="Z1535" i="1" s="1"/>
  <c r="B1535" i="1" s="1"/>
  <c r="U2676" i="1"/>
  <c r="AB2677" i="1"/>
  <c r="H2677" i="1"/>
  <c r="R2676" i="1"/>
  <c r="S2676" i="1" s="1"/>
  <c r="AC2677" i="1"/>
  <c r="AA2676" i="1"/>
  <c r="A2678" i="1"/>
  <c r="Q2677" i="1"/>
  <c r="J1545" i="1"/>
  <c r="K1545" i="1" s="1"/>
  <c r="E1545" i="1" s="1"/>
  <c r="I1546" i="1"/>
  <c r="W1544" i="1"/>
  <c r="Y1544" i="1" s="1"/>
  <c r="L1541" i="1"/>
  <c r="T1541" i="1" s="1"/>
  <c r="G1541" i="1"/>
  <c r="D1542" i="1"/>
  <c r="N1538" i="1"/>
  <c r="O1537" i="1"/>
  <c r="P1537" i="1" s="1"/>
  <c r="Z1537" i="1" s="1"/>
  <c r="B1537" i="1" s="1"/>
  <c r="F1545" i="1" l="1"/>
  <c r="U2677" i="1"/>
  <c r="Q2678" i="1"/>
  <c r="A2679" i="1"/>
  <c r="AC2678" i="1"/>
  <c r="AA2677" i="1"/>
  <c r="R2677" i="1"/>
  <c r="S2677" i="1" s="1"/>
  <c r="AB2678" i="1"/>
  <c r="H2678" i="1"/>
  <c r="W1545" i="1"/>
  <c r="Y1545" i="1" s="1"/>
  <c r="I1547" i="1"/>
  <c r="J1546" i="1"/>
  <c r="K1546" i="1" s="1"/>
  <c r="E1546" i="1" s="1"/>
  <c r="G1542" i="1"/>
  <c r="L1542" i="1"/>
  <c r="T1542" i="1" s="1"/>
  <c r="D1543" i="1"/>
  <c r="N1539" i="1"/>
  <c r="O1538" i="1"/>
  <c r="P1538" i="1" s="1"/>
  <c r="Z1538" i="1" s="1"/>
  <c r="B1538" i="1" s="1"/>
  <c r="F1546" i="1" l="1"/>
  <c r="U2678" i="1"/>
  <c r="Q2679" i="1"/>
  <c r="A2680" i="1"/>
  <c r="H2679" i="1"/>
  <c r="AC2679" i="1"/>
  <c r="AB2679" i="1"/>
  <c r="AA2678" i="1"/>
  <c r="R2678" i="1"/>
  <c r="S2678" i="1" s="1"/>
  <c r="W1546" i="1"/>
  <c r="Y1546" i="1" s="1"/>
  <c r="I1548" i="1"/>
  <c r="J1547" i="1"/>
  <c r="K1547" i="1" s="1"/>
  <c r="E1547" i="1" s="1"/>
  <c r="G1543" i="1"/>
  <c r="D1544" i="1"/>
  <c r="L1543" i="1"/>
  <c r="T1543" i="1" s="1"/>
  <c r="N1540" i="1"/>
  <c r="O1539" i="1"/>
  <c r="P1539" i="1" s="1"/>
  <c r="Z1539" i="1" s="1"/>
  <c r="B1539" i="1" s="1"/>
  <c r="F1547" i="1" l="1"/>
  <c r="U2679" i="1"/>
  <c r="A2681" i="1"/>
  <c r="Q2680" i="1"/>
  <c r="R2679" i="1"/>
  <c r="S2679" i="1" s="1"/>
  <c r="AA2679" i="1"/>
  <c r="AC2680" i="1"/>
  <c r="H2680" i="1"/>
  <c r="AB2680" i="1"/>
  <c r="W1547" i="1"/>
  <c r="Y1547" i="1" s="1"/>
  <c r="J1548" i="1"/>
  <c r="K1548" i="1" s="1"/>
  <c r="E1548" i="1" s="1"/>
  <c r="I1549" i="1"/>
  <c r="N1541" i="1"/>
  <c r="O1540" i="1"/>
  <c r="P1540" i="1" s="1"/>
  <c r="Z1540" i="1" s="1"/>
  <c r="B1540" i="1" s="1"/>
  <c r="L1544" i="1"/>
  <c r="T1544" i="1" s="1"/>
  <c r="G1544" i="1"/>
  <c r="D1545" i="1"/>
  <c r="F1548" i="1" l="1"/>
  <c r="U2680" i="1"/>
  <c r="AB2681" i="1"/>
  <c r="H2681" i="1"/>
  <c r="R2680" i="1"/>
  <c r="S2680" i="1" s="1"/>
  <c r="AA2680" i="1"/>
  <c r="AC2681" i="1"/>
  <c r="Q2681" i="1"/>
  <c r="A2682" i="1"/>
  <c r="I1550" i="1"/>
  <c r="J1549" i="1"/>
  <c r="K1549" i="1" s="1"/>
  <c r="E1549" i="1" s="1"/>
  <c r="W1548" i="1"/>
  <c r="Y1548" i="1" s="1"/>
  <c r="L1545" i="1"/>
  <c r="T1545" i="1" s="1"/>
  <c r="G1545" i="1"/>
  <c r="D1546" i="1"/>
  <c r="N1542" i="1"/>
  <c r="O1541" i="1"/>
  <c r="P1541" i="1" s="1"/>
  <c r="Z1541" i="1" s="1"/>
  <c r="B1541" i="1" s="1"/>
  <c r="F1549" i="1" l="1"/>
  <c r="U2681" i="1"/>
  <c r="AB2682" i="1"/>
  <c r="AA2681" i="1"/>
  <c r="AC2682" i="1"/>
  <c r="H2682" i="1"/>
  <c r="R2681" i="1"/>
  <c r="S2681" i="1" s="1"/>
  <c r="A2683" i="1"/>
  <c r="Q2682" i="1"/>
  <c r="I1551" i="1"/>
  <c r="J1550" i="1"/>
  <c r="K1550" i="1" s="1"/>
  <c r="E1550" i="1" s="1"/>
  <c r="W1549" i="1"/>
  <c r="Y1549" i="1" s="1"/>
  <c r="N1543" i="1"/>
  <c r="O1542" i="1"/>
  <c r="P1542" i="1" s="1"/>
  <c r="Z1542" i="1" s="1"/>
  <c r="B1542" i="1" s="1"/>
  <c r="L1546" i="1"/>
  <c r="T1546" i="1" s="1"/>
  <c r="D1547" i="1"/>
  <c r="G1546" i="1"/>
  <c r="F1550" i="1" l="1"/>
  <c r="U2682" i="1"/>
  <c r="AA2682" i="1"/>
  <c r="AC2683" i="1"/>
  <c r="AB2683" i="1"/>
  <c r="H2683" i="1"/>
  <c r="R2682" i="1"/>
  <c r="S2682" i="1" s="1"/>
  <c r="Q2683" i="1"/>
  <c r="A2684" i="1"/>
  <c r="W1550" i="1"/>
  <c r="Y1550" i="1" s="1"/>
  <c r="J1551" i="1"/>
  <c r="K1551" i="1" s="1"/>
  <c r="E1551" i="1" s="1"/>
  <c r="I1552" i="1"/>
  <c r="G1547" i="1"/>
  <c r="D1548" i="1"/>
  <c r="L1547" i="1"/>
  <c r="T1547" i="1" s="1"/>
  <c r="N1544" i="1"/>
  <c r="O1543" i="1"/>
  <c r="P1543" i="1" s="1"/>
  <c r="F1551" i="1" l="1"/>
  <c r="U2683" i="1"/>
  <c r="Q2684" i="1"/>
  <c r="A2685" i="1"/>
  <c r="AB2684" i="1"/>
  <c r="AA2683" i="1"/>
  <c r="H2684" i="1"/>
  <c r="R2683" i="1"/>
  <c r="S2683" i="1" s="1"/>
  <c r="AC2684" i="1"/>
  <c r="J1552" i="1"/>
  <c r="K1552" i="1" s="1"/>
  <c r="E1552" i="1" s="1"/>
  <c r="I1553" i="1"/>
  <c r="W1551" i="1"/>
  <c r="Y1551" i="1" s="1"/>
  <c r="Z1543" i="1"/>
  <c r="B1543" i="1" s="1"/>
  <c r="N1545" i="1"/>
  <c r="O1544" i="1"/>
  <c r="P1544" i="1" s="1"/>
  <c r="Z1544" i="1" s="1"/>
  <c r="B1544" i="1" s="1"/>
  <c r="L1548" i="1"/>
  <c r="T1548" i="1" s="1"/>
  <c r="G1548" i="1"/>
  <c r="D1549" i="1"/>
  <c r="F1552" i="1" l="1"/>
  <c r="U2684" i="1"/>
  <c r="A2686" i="1"/>
  <c r="Q2685" i="1"/>
  <c r="R2684" i="1"/>
  <c r="S2684" i="1" s="1"/>
  <c r="AA2684" i="1"/>
  <c r="AC2685" i="1"/>
  <c r="H2685" i="1"/>
  <c r="AB2685" i="1"/>
  <c r="I1554" i="1"/>
  <c r="J1553" i="1"/>
  <c r="K1553" i="1" s="1"/>
  <c r="W1552" i="1"/>
  <c r="Y1552" i="1" s="1"/>
  <c r="L1549" i="1"/>
  <c r="T1549" i="1" s="1"/>
  <c r="G1549" i="1"/>
  <c r="D1550" i="1"/>
  <c r="N1546" i="1"/>
  <c r="O1545" i="1"/>
  <c r="P1545" i="1" s="1"/>
  <c r="Z1545" i="1" s="1"/>
  <c r="B1545" i="1" s="1"/>
  <c r="E1553" i="1" l="1"/>
  <c r="F1553" i="1"/>
  <c r="U2685" i="1"/>
  <c r="AA2685" i="1"/>
  <c r="AC2686" i="1"/>
  <c r="AB2686" i="1"/>
  <c r="H2686" i="1"/>
  <c r="R2685" i="1"/>
  <c r="S2685" i="1" s="1"/>
  <c r="Q2686" i="1"/>
  <c r="A2687" i="1"/>
  <c r="W1553" i="1"/>
  <c r="Y1553" i="1" s="1"/>
  <c r="J1554" i="1"/>
  <c r="K1554" i="1" s="1"/>
  <c r="E1554" i="1" s="1"/>
  <c r="I1555" i="1"/>
  <c r="N1547" i="1"/>
  <c r="O1546" i="1"/>
  <c r="P1546" i="1" s="1"/>
  <c r="Z1546" i="1" s="1"/>
  <c r="B1546" i="1" s="1"/>
  <c r="L1550" i="1"/>
  <c r="T1550" i="1" s="1"/>
  <c r="G1550" i="1"/>
  <c r="D1551" i="1"/>
  <c r="F1554" i="1" l="1"/>
  <c r="U2686" i="1"/>
  <c r="Q2687" i="1"/>
  <c r="A2688" i="1"/>
  <c r="AC2687" i="1"/>
  <c r="H2687" i="1"/>
  <c r="AB2687" i="1"/>
  <c r="R2686" i="1"/>
  <c r="S2686" i="1" s="1"/>
  <c r="AA2686" i="1"/>
  <c r="I1556" i="1"/>
  <c r="J1555" i="1"/>
  <c r="K1555" i="1" s="1"/>
  <c r="E1555" i="1" s="1"/>
  <c r="W1554" i="1"/>
  <c r="Y1554" i="1" s="1"/>
  <c r="L1551" i="1"/>
  <c r="T1551" i="1" s="1"/>
  <c r="G1551" i="1"/>
  <c r="D1552" i="1"/>
  <c r="N1548" i="1"/>
  <c r="O1547" i="1"/>
  <c r="P1547" i="1" s="1"/>
  <c r="F1555" i="1" l="1"/>
  <c r="U2687" i="1"/>
  <c r="A2689" i="1"/>
  <c r="Q2688" i="1"/>
  <c r="AC2688" i="1"/>
  <c r="AB2688" i="1"/>
  <c r="H2688" i="1"/>
  <c r="R2687" i="1"/>
  <c r="S2687" i="1" s="1"/>
  <c r="AA2687" i="1"/>
  <c r="W1555" i="1"/>
  <c r="Y1555" i="1" s="1"/>
  <c r="J1556" i="1"/>
  <c r="K1556" i="1" s="1"/>
  <c r="E1556" i="1" s="1"/>
  <c r="I1557" i="1"/>
  <c r="N1549" i="1"/>
  <c r="O1548" i="1"/>
  <c r="P1548" i="1" s="1"/>
  <c r="Z1548" i="1" s="1"/>
  <c r="B1548" i="1" s="1"/>
  <c r="L1552" i="1"/>
  <c r="T1552" i="1" s="1"/>
  <c r="G1552" i="1"/>
  <c r="D1553" i="1"/>
  <c r="Z1547" i="1"/>
  <c r="B1547" i="1" s="1"/>
  <c r="F1556" i="1" l="1"/>
  <c r="U2688" i="1"/>
  <c r="AA2688" i="1"/>
  <c r="AB2689" i="1"/>
  <c r="H2689" i="1"/>
  <c r="R2688" i="1"/>
  <c r="S2688" i="1" s="1"/>
  <c r="AC2689" i="1"/>
  <c r="A2690" i="1"/>
  <c r="Q2689" i="1"/>
  <c r="J1557" i="1"/>
  <c r="K1557" i="1" s="1"/>
  <c r="E1557" i="1" s="1"/>
  <c r="I1558" i="1"/>
  <c r="W1556" i="1"/>
  <c r="Y1556" i="1" s="1"/>
  <c r="L1553" i="1"/>
  <c r="T1553" i="1" s="1"/>
  <c r="G1553" i="1"/>
  <c r="D1554" i="1"/>
  <c r="N1550" i="1"/>
  <c r="O1549" i="1"/>
  <c r="P1549" i="1" s="1"/>
  <c r="Z1549" i="1" s="1"/>
  <c r="B1549" i="1" s="1"/>
  <c r="F1557" i="1" l="1"/>
  <c r="U2689" i="1"/>
  <c r="AB2690" i="1"/>
  <c r="H2690" i="1"/>
  <c r="R2689" i="1"/>
  <c r="S2689" i="1" s="1"/>
  <c r="AC2690" i="1"/>
  <c r="AA2689" i="1"/>
  <c r="Q2690" i="1"/>
  <c r="A2691" i="1"/>
  <c r="I1559" i="1"/>
  <c r="J1558" i="1"/>
  <c r="K1558" i="1" s="1"/>
  <c r="E1558" i="1" s="1"/>
  <c r="W1557" i="1"/>
  <c r="Y1557" i="1" s="1"/>
  <c r="N1551" i="1"/>
  <c r="O1550" i="1"/>
  <c r="P1550" i="1" s="1"/>
  <c r="Z1550" i="1" s="1"/>
  <c r="B1550" i="1" s="1"/>
  <c r="G1554" i="1"/>
  <c r="D1555" i="1"/>
  <c r="L1554" i="1"/>
  <c r="T1554" i="1" s="1"/>
  <c r="F1558" i="1" l="1"/>
  <c r="AC2691" i="1"/>
  <c r="H2691" i="1"/>
  <c r="AB2691" i="1"/>
  <c r="R2690" i="1"/>
  <c r="W2691" i="1"/>
  <c r="Y2691" i="1" s="1"/>
  <c r="A2692" i="1"/>
  <c r="Q2691" i="1"/>
  <c r="J1559" i="1"/>
  <c r="K1559" i="1" s="1"/>
  <c r="E1559" i="1" s="1"/>
  <c r="I1560" i="1"/>
  <c r="W1558" i="1"/>
  <c r="Y1558" i="1" s="1"/>
  <c r="G1555" i="1"/>
  <c r="D1556" i="1"/>
  <c r="L1555" i="1"/>
  <c r="T1555" i="1" s="1"/>
  <c r="N1552" i="1"/>
  <c r="O1551" i="1"/>
  <c r="P1551" i="1" s="1"/>
  <c r="F1559" i="1" l="1"/>
  <c r="U2691" i="1"/>
  <c r="A2693" i="1"/>
  <c r="Q2692" i="1"/>
  <c r="AC2692" i="1"/>
  <c r="R2691" i="1"/>
  <c r="S2691" i="1" s="1"/>
  <c r="AB2692" i="1"/>
  <c r="H2692" i="1"/>
  <c r="AA2691" i="1"/>
  <c r="J1560" i="1"/>
  <c r="K1560" i="1" s="1"/>
  <c r="E1560" i="1" s="1"/>
  <c r="I1561" i="1"/>
  <c r="W1559" i="1"/>
  <c r="Y1559" i="1" s="1"/>
  <c r="Z1551" i="1"/>
  <c r="B1551" i="1" s="1"/>
  <c r="N1553" i="1"/>
  <c r="O1552" i="1"/>
  <c r="P1552" i="1" s="1"/>
  <c r="Z1552" i="1" s="1"/>
  <c r="B1552" i="1" s="1"/>
  <c r="G1556" i="1"/>
  <c r="L1556" i="1"/>
  <c r="T1556" i="1" s="1"/>
  <c r="D1557" i="1"/>
  <c r="F1560" i="1" l="1"/>
  <c r="U2692" i="1"/>
  <c r="AC2693" i="1"/>
  <c r="H2693" i="1"/>
  <c r="AA2692" i="1"/>
  <c r="AB2693" i="1"/>
  <c r="R2692" i="1"/>
  <c r="S2692" i="1" s="1"/>
  <c r="Q2693" i="1"/>
  <c r="A2694" i="1"/>
  <c r="J1561" i="1"/>
  <c r="K1561" i="1" s="1"/>
  <c r="E1561" i="1" s="1"/>
  <c r="I1562" i="1"/>
  <c r="W1560" i="1"/>
  <c r="Y1560" i="1" s="1"/>
  <c r="G1557" i="1"/>
  <c r="L1557" i="1"/>
  <c r="T1557" i="1" s="1"/>
  <c r="D1558" i="1"/>
  <c r="N1554" i="1"/>
  <c r="O1553" i="1"/>
  <c r="P1553" i="1" s="1"/>
  <c r="Z1553" i="1" s="1"/>
  <c r="B1553" i="1" s="1"/>
  <c r="F1561" i="1" l="1"/>
  <c r="U2693" i="1"/>
  <c r="Q2694" i="1"/>
  <c r="A2695" i="1"/>
  <c r="AB2694" i="1"/>
  <c r="AA2693" i="1"/>
  <c r="AC2694" i="1"/>
  <c r="R2693" i="1"/>
  <c r="S2693" i="1" s="1"/>
  <c r="H2694" i="1"/>
  <c r="I1563" i="1"/>
  <c r="J1562" i="1"/>
  <c r="K1562" i="1" s="1"/>
  <c r="E1562" i="1" s="1"/>
  <c r="W1561" i="1"/>
  <c r="Y1561" i="1" s="1"/>
  <c r="N1555" i="1"/>
  <c r="O1554" i="1"/>
  <c r="P1554" i="1" s="1"/>
  <c r="Z1554" i="1" s="1"/>
  <c r="B1554" i="1" s="1"/>
  <c r="L1558" i="1"/>
  <c r="T1558" i="1" s="1"/>
  <c r="G1558" i="1"/>
  <c r="D1559" i="1"/>
  <c r="F1562" i="1" l="1"/>
  <c r="U2694" i="1"/>
  <c r="A2696" i="1"/>
  <c r="Q2695" i="1"/>
  <c r="H2695" i="1"/>
  <c r="AB2695" i="1"/>
  <c r="AA2694" i="1"/>
  <c r="AC2695" i="1"/>
  <c r="R2694" i="1"/>
  <c r="S2694" i="1" s="1"/>
  <c r="W1562" i="1"/>
  <c r="Y1562" i="1" s="1"/>
  <c r="J1563" i="1"/>
  <c r="K1563" i="1" s="1"/>
  <c r="E1563" i="1" s="1"/>
  <c r="I1564" i="1"/>
  <c r="G1559" i="1"/>
  <c r="D1560" i="1"/>
  <c r="L1559" i="1"/>
  <c r="T1559" i="1" s="1"/>
  <c r="N1556" i="1"/>
  <c r="O1555" i="1"/>
  <c r="P1555" i="1" s="1"/>
  <c r="Z1555" i="1" s="1"/>
  <c r="B1555" i="1" s="1"/>
  <c r="F1563" i="1" l="1"/>
  <c r="U2695" i="1"/>
  <c r="H2696" i="1"/>
  <c r="R2695" i="1"/>
  <c r="S2695" i="1" s="1"/>
  <c r="AA2695" i="1"/>
  <c r="AC2696" i="1"/>
  <c r="AB2696" i="1"/>
  <c r="Q2696" i="1"/>
  <c r="A2697" i="1"/>
  <c r="J1564" i="1"/>
  <c r="K1564" i="1" s="1"/>
  <c r="E1564" i="1" s="1"/>
  <c r="I1565" i="1"/>
  <c r="W1563" i="1"/>
  <c r="Y1563" i="1" s="1"/>
  <c r="N1557" i="1"/>
  <c r="O1556" i="1"/>
  <c r="P1556" i="1" s="1"/>
  <c r="Z1556" i="1" s="1"/>
  <c r="B1556" i="1" s="1"/>
  <c r="L1560" i="1"/>
  <c r="T1560" i="1" s="1"/>
  <c r="G1560" i="1"/>
  <c r="D1561" i="1"/>
  <c r="F1564" i="1" l="1"/>
  <c r="U2696" i="1"/>
  <c r="A2698" i="1"/>
  <c r="Q2697" i="1"/>
  <c r="R2696" i="1"/>
  <c r="S2696" i="1" s="1"/>
  <c r="AA2696" i="1"/>
  <c r="AB2697" i="1"/>
  <c r="H2697" i="1"/>
  <c r="AC2697" i="1"/>
  <c r="J1565" i="1"/>
  <c r="K1565" i="1" s="1"/>
  <c r="I1566" i="1"/>
  <c r="W1564" i="1"/>
  <c r="Y1564" i="1" s="1"/>
  <c r="L1561" i="1"/>
  <c r="T1561" i="1" s="1"/>
  <c r="G1561" i="1"/>
  <c r="D1562" i="1"/>
  <c r="N1558" i="1"/>
  <c r="O1557" i="1"/>
  <c r="P1557" i="1" s="1"/>
  <c r="Z1557" i="1" s="1"/>
  <c r="B1557" i="1" s="1"/>
  <c r="E1565" i="1" l="1"/>
  <c r="F1565" i="1"/>
  <c r="U2697" i="1"/>
  <c r="AB2698" i="1"/>
  <c r="R2697" i="1"/>
  <c r="S2697" i="1" s="1"/>
  <c r="H2698" i="1"/>
  <c r="AC2698" i="1"/>
  <c r="AA2697" i="1"/>
  <c r="Q2698" i="1"/>
  <c r="A2699" i="1"/>
  <c r="I1567" i="1"/>
  <c r="J1566" i="1"/>
  <c r="K1566" i="1" s="1"/>
  <c r="E1566" i="1" s="1"/>
  <c r="N1559" i="1"/>
  <c r="O1558" i="1"/>
  <c r="P1558" i="1" s="1"/>
  <c r="Z1558" i="1" s="1"/>
  <c r="B1558" i="1" s="1"/>
  <c r="G1562" i="1"/>
  <c r="D1563" i="1"/>
  <c r="L1562" i="1"/>
  <c r="T1562" i="1" s="1"/>
  <c r="F1566" i="1" l="1"/>
  <c r="U2698" i="1"/>
  <c r="AA2698" i="1"/>
  <c r="AC2699" i="1"/>
  <c r="AB2699" i="1"/>
  <c r="H2699" i="1"/>
  <c r="R2698" i="1"/>
  <c r="S2698" i="1" s="1"/>
  <c r="Q2699" i="1"/>
  <c r="A2700" i="1"/>
  <c r="W1566" i="1"/>
  <c r="Y1566" i="1" s="1"/>
  <c r="J1567" i="1"/>
  <c r="K1567" i="1" s="1"/>
  <c r="E1567" i="1" s="1"/>
  <c r="I1568" i="1"/>
  <c r="G1563" i="1"/>
  <c r="D1564" i="1"/>
  <c r="L1563" i="1"/>
  <c r="T1563" i="1" s="1"/>
  <c r="N1560" i="1"/>
  <c r="O1559" i="1"/>
  <c r="P1559" i="1" s="1"/>
  <c r="Z1559" i="1" s="1"/>
  <c r="B1559" i="1" s="1"/>
  <c r="F1567" i="1" l="1"/>
  <c r="U2699" i="1"/>
  <c r="H2700" i="1"/>
  <c r="R2699" i="1"/>
  <c r="S2699" i="1" s="1"/>
  <c r="AA2699" i="1"/>
  <c r="AB2700" i="1"/>
  <c r="AC2700" i="1"/>
  <c r="A2701" i="1"/>
  <c r="Q2700" i="1"/>
  <c r="J1568" i="1"/>
  <c r="K1568" i="1" s="1"/>
  <c r="E1568" i="1" s="1"/>
  <c r="I1569" i="1"/>
  <c r="W1567" i="1"/>
  <c r="Y1567" i="1" s="1"/>
  <c r="N1561" i="1"/>
  <c r="O1560" i="1"/>
  <c r="P1560" i="1" s="1"/>
  <c r="Z1560" i="1" s="1"/>
  <c r="B1560" i="1" s="1"/>
  <c r="G1564" i="1"/>
  <c r="L1564" i="1"/>
  <c r="T1564" i="1" s="1"/>
  <c r="D1565" i="1"/>
  <c r="F1568" i="1" l="1"/>
  <c r="U2700" i="1"/>
  <c r="A2702" i="1"/>
  <c r="Q2701" i="1"/>
  <c r="H2701" i="1"/>
  <c r="R2700" i="1"/>
  <c r="S2700" i="1" s="1"/>
  <c r="AA2700" i="1"/>
  <c r="AC2701" i="1"/>
  <c r="AB2701" i="1"/>
  <c r="J1569" i="1"/>
  <c r="K1569" i="1" s="1"/>
  <c r="E1569" i="1" s="1"/>
  <c r="I1570" i="1"/>
  <c r="W1568" i="1"/>
  <c r="Y1568" i="1" s="1"/>
  <c r="L1565" i="1"/>
  <c r="T1565" i="1" s="1"/>
  <c r="G1565" i="1"/>
  <c r="D1566" i="1"/>
  <c r="N1562" i="1"/>
  <c r="O1561" i="1"/>
  <c r="P1561" i="1" s="1"/>
  <c r="Z1561" i="1" s="1"/>
  <c r="B1561" i="1" s="1"/>
  <c r="F1569" i="1" l="1"/>
  <c r="U2701" i="1"/>
  <c r="AA2701" i="1"/>
  <c r="AC2702" i="1"/>
  <c r="AB2702" i="1"/>
  <c r="H2702" i="1"/>
  <c r="R2701" i="1"/>
  <c r="S2701" i="1" s="1"/>
  <c r="A2703" i="1"/>
  <c r="Q2702" i="1"/>
  <c r="I1571" i="1"/>
  <c r="J1570" i="1"/>
  <c r="K1570" i="1" s="1"/>
  <c r="E1570" i="1" s="1"/>
  <c r="W1569" i="1"/>
  <c r="Y1569" i="1" s="1"/>
  <c r="N1563" i="1"/>
  <c r="O1562" i="1"/>
  <c r="P1562" i="1" s="1"/>
  <c r="Z1562" i="1" s="1"/>
  <c r="B1562" i="1" s="1"/>
  <c r="L1566" i="1"/>
  <c r="T1566" i="1" s="1"/>
  <c r="G1566" i="1"/>
  <c r="D1567" i="1"/>
  <c r="F1570" i="1" l="1"/>
  <c r="U2702" i="1"/>
  <c r="Q2703" i="1"/>
  <c r="A2704" i="1"/>
  <c r="H2703" i="1"/>
  <c r="R2702" i="1"/>
  <c r="S2702" i="1" s="1"/>
  <c r="AA2702" i="1"/>
  <c r="AC2703" i="1"/>
  <c r="AB2703" i="1"/>
  <c r="W1570" i="1"/>
  <c r="Y1570" i="1" s="1"/>
  <c r="J1571" i="1"/>
  <c r="K1571" i="1" s="1"/>
  <c r="E1571" i="1" s="1"/>
  <c r="I1572" i="1"/>
  <c r="G1567" i="1"/>
  <c r="D1568" i="1"/>
  <c r="L1567" i="1"/>
  <c r="T1567" i="1" s="1"/>
  <c r="N1564" i="1"/>
  <c r="O1563" i="1"/>
  <c r="P1563" i="1" s="1"/>
  <c r="Z1563" i="1" s="1"/>
  <c r="B1563" i="1" s="1"/>
  <c r="F1571" i="1" l="1"/>
  <c r="U2703" i="1"/>
  <c r="A2705" i="1"/>
  <c r="Q2704" i="1"/>
  <c r="H2704" i="1"/>
  <c r="R2703" i="1"/>
  <c r="S2703" i="1" s="1"/>
  <c r="AC2704" i="1"/>
  <c r="AB2704" i="1"/>
  <c r="AA2703" i="1"/>
  <c r="I1573" i="1"/>
  <c r="J1572" i="1"/>
  <c r="K1572" i="1" s="1"/>
  <c r="E1572" i="1" s="1"/>
  <c r="W1571" i="1"/>
  <c r="Y1571" i="1" s="1"/>
  <c r="N1565" i="1"/>
  <c r="O1564" i="1"/>
  <c r="P1564" i="1" s="1"/>
  <c r="L1568" i="1"/>
  <c r="T1568" i="1" s="1"/>
  <c r="G1568" i="1"/>
  <c r="D1569" i="1"/>
  <c r="F1572" i="1" l="1"/>
  <c r="U2704" i="1"/>
  <c r="AC2705" i="1"/>
  <c r="AB2705" i="1"/>
  <c r="H2705" i="1"/>
  <c r="R2704" i="1"/>
  <c r="S2704" i="1" s="1"/>
  <c r="AA2704" i="1"/>
  <c r="Q2705" i="1"/>
  <c r="A2706" i="1"/>
  <c r="W1572" i="1"/>
  <c r="Y1572" i="1" s="1"/>
  <c r="J1573" i="1"/>
  <c r="K1573" i="1" s="1"/>
  <c r="I1574" i="1"/>
  <c r="L1569" i="1"/>
  <c r="T1569" i="1" s="1"/>
  <c r="D1570" i="1"/>
  <c r="G1569" i="1"/>
  <c r="Z1564" i="1"/>
  <c r="B1564" i="1" s="1"/>
  <c r="S1564" i="1"/>
  <c r="U1564" i="1" s="1"/>
  <c r="N1566" i="1"/>
  <c r="O1565" i="1"/>
  <c r="E1573" i="1" l="1"/>
  <c r="F1573" i="1"/>
  <c r="C1565" i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U2705" i="1"/>
  <c r="AC2706" i="1"/>
  <c r="R2705" i="1"/>
  <c r="S2705" i="1" s="1"/>
  <c r="H2706" i="1"/>
  <c r="AB2706" i="1"/>
  <c r="AA2705" i="1"/>
  <c r="A2707" i="1"/>
  <c r="Q2706" i="1"/>
  <c r="W1573" i="1"/>
  <c r="Y1573" i="1" s="1"/>
  <c r="J1574" i="1"/>
  <c r="K1574" i="1" s="1"/>
  <c r="E1574" i="1" s="1"/>
  <c r="I1575" i="1"/>
  <c r="N1567" i="1"/>
  <c r="O1566" i="1"/>
  <c r="G1570" i="1"/>
  <c r="D1571" i="1"/>
  <c r="L1570" i="1"/>
  <c r="T1570" i="1" s="1"/>
  <c r="AA1564" i="1"/>
  <c r="F1574" i="1" l="1"/>
  <c r="P1566" i="1"/>
  <c r="Z1566" i="1" s="1"/>
  <c r="B1566" i="1" s="1"/>
  <c r="P1565" i="1"/>
  <c r="Z1565" i="1" s="1"/>
  <c r="B1565" i="1" s="1"/>
  <c r="U2706" i="1"/>
  <c r="A2708" i="1"/>
  <c r="Q2707" i="1"/>
  <c r="AC2707" i="1"/>
  <c r="R2706" i="1"/>
  <c r="S2706" i="1" s="1"/>
  <c r="AA2706" i="1"/>
  <c r="AB2707" i="1"/>
  <c r="H2707" i="1"/>
  <c r="J1575" i="1"/>
  <c r="K1575" i="1" s="1"/>
  <c r="E1575" i="1" s="1"/>
  <c r="I1576" i="1"/>
  <c r="W1574" i="1"/>
  <c r="Y1574" i="1" s="1"/>
  <c r="G1571" i="1"/>
  <c r="D1572" i="1"/>
  <c r="L1571" i="1"/>
  <c r="T1571" i="1" s="1"/>
  <c r="N1568" i="1"/>
  <c r="O1567" i="1"/>
  <c r="P1567" i="1" s="1"/>
  <c r="F1575" i="1" l="1"/>
  <c r="U2707" i="1"/>
  <c r="AC2708" i="1"/>
  <c r="AB2708" i="1"/>
  <c r="R2707" i="1"/>
  <c r="S2707" i="1" s="1"/>
  <c r="H2708" i="1"/>
  <c r="AA2707" i="1"/>
  <c r="A2709" i="1"/>
  <c r="Q2708" i="1"/>
  <c r="I1577" i="1"/>
  <c r="J1576" i="1"/>
  <c r="K1576" i="1" s="1"/>
  <c r="E1576" i="1" s="1"/>
  <c r="W1575" i="1"/>
  <c r="Y1575" i="1" s="1"/>
  <c r="Z1567" i="1"/>
  <c r="B1567" i="1" s="1"/>
  <c r="N1569" i="1"/>
  <c r="O1568" i="1"/>
  <c r="P1568" i="1" s="1"/>
  <c r="Z1568" i="1" s="1"/>
  <c r="B1568" i="1" s="1"/>
  <c r="L1572" i="1"/>
  <c r="T1572" i="1" s="1"/>
  <c r="G1572" i="1"/>
  <c r="D1573" i="1"/>
  <c r="F1576" i="1" l="1"/>
  <c r="U2708" i="1"/>
  <c r="A2710" i="1"/>
  <c r="Q2709" i="1"/>
  <c r="R2708" i="1"/>
  <c r="S2708" i="1" s="1"/>
  <c r="AA2708" i="1"/>
  <c r="H2709" i="1"/>
  <c r="AC2709" i="1"/>
  <c r="AB2709" i="1"/>
  <c r="W1576" i="1"/>
  <c r="Y1576" i="1" s="1"/>
  <c r="J1577" i="1"/>
  <c r="K1577" i="1" s="1"/>
  <c r="I1578" i="1"/>
  <c r="L1573" i="1"/>
  <c r="T1573" i="1" s="1"/>
  <c r="G1573" i="1"/>
  <c r="D1574" i="1"/>
  <c r="N1570" i="1"/>
  <c r="O1569" i="1"/>
  <c r="P1569" i="1" s="1"/>
  <c r="Z1569" i="1" s="1"/>
  <c r="B1569" i="1" s="1"/>
  <c r="E1577" i="1" l="1"/>
  <c r="F1577" i="1"/>
  <c r="U2709" i="1"/>
  <c r="AA2709" i="1"/>
  <c r="AC2710" i="1"/>
  <c r="R2709" i="1"/>
  <c r="S2709" i="1" s="1"/>
  <c r="AB2710" i="1"/>
  <c r="H2710" i="1"/>
  <c r="Q2710" i="1"/>
  <c r="A2711" i="1"/>
  <c r="J1578" i="1"/>
  <c r="K1578" i="1" s="1"/>
  <c r="E1578" i="1" s="1"/>
  <c r="I1579" i="1"/>
  <c r="W1577" i="1"/>
  <c r="Y1577" i="1" s="1"/>
  <c r="N1571" i="1"/>
  <c r="O1570" i="1"/>
  <c r="P1570" i="1" s="1"/>
  <c r="Z1570" i="1" s="1"/>
  <c r="B1570" i="1" s="1"/>
  <c r="L1574" i="1"/>
  <c r="T1574" i="1" s="1"/>
  <c r="G1574" i="1"/>
  <c r="D1575" i="1"/>
  <c r="F1578" i="1" l="1"/>
  <c r="U2710" i="1"/>
  <c r="AC2711" i="1"/>
  <c r="AB2711" i="1"/>
  <c r="H2711" i="1"/>
  <c r="R2710" i="1"/>
  <c r="S2710" i="1" s="1"/>
  <c r="AA2710" i="1"/>
  <c r="Q2711" i="1"/>
  <c r="A2712" i="1"/>
  <c r="J1579" i="1"/>
  <c r="K1579" i="1" s="1"/>
  <c r="E1579" i="1" s="1"/>
  <c r="I1580" i="1"/>
  <c r="W1578" i="1"/>
  <c r="Y1578" i="1" s="1"/>
  <c r="G1575" i="1"/>
  <c r="D1576" i="1"/>
  <c r="L1575" i="1"/>
  <c r="T1575" i="1" s="1"/>
  <c r="N1572" i="1"/>
  <c r="O1571" i="1"/>
  <c r="P1571" i="1" s="1"/>
  <c r="F1579" i="1" l="1"/>
  <c r="U2711" i="1"/>
  <c r="R2711" i="1"/>
  <c r="S2711" i="1" s="1"/>
  <c r="AC2712" i="1"/>
  <c r="AA2711" i="1"/>
  <c r="H2712" i="1"/>
  <c r="AB2712" i="1"/>
  <c r="A2713" i="1"/>
  <c r="Q2712" i="1"/>
  <c r="J1580" i="1"/>
  <c r="K1580" i="1" s="1"/>
  <c r="E1580" i="1" s="1"/>
  <c r="I1581" i="1"/>
  <c r="W1579" i="1"/>
  <c r="Y1579" i="1" s="1"/>
  <c r="Z1571" i="1"/>
  <c r="B1571" i="1" s="1"/>
  <c r="N1573" i="1"/>
  <c r="O1572" i="1"/>
  <c r="P1572" i="1" s="1"/>
  <c r="Z1572" i="1" s="1"/>
  <c r="B1572" i="1" s="1"/>
  <c r="L1576" i="1"/>
  <c r="T1576" i="1" s="1"/>
  <c r="G1576" i="1"/>
  <c r="D1577" i="1"/>
  <c r="F1580" i="1" l="1"/>
  <c r="U2712" i="1"/>
  <c r="A2714" i="1"/>
  <c r="Q2713" i="1"/>
  <c r="AB2713" i="1"/>
  <c r="H2713" i="1"/>
  <c r="R2712" i="1"/>
  <c r="S2712" i="1" s="1"/>
  <c r="AA2712" i="1"/>
  <c r="AC2713" i="1"/>
  <c r="J1581" i="1"/>
  <c r="K1581" i="1" s="1"/>
  <c r="E1581" i="1" s="1"/>
  <c r="I1582" i="1"/>
  <c r="W1580" i="1"/>
  <c r="Y1580" i="1" s="1"/>
  <c r="L1577" i="1"/>
  <c r="T1577" i="1" s="1"/>
  <c r="G1577" i="1"/>
  <c r="D1578" i="1"/>
  <c r="N1574" i="1"/>
  <c r="O1573" i="1"/>
  <c r="P1573" i="1" s="1"/>
  <c r="Z1573" i="1" s="1"/>
  <c r="B1573" i="1" s="1"/>
  <c r="F1581" i="1" l="1"/>
  <c r="U2713" i="1"/>
  <c r="H2714" i="1"/>
  <c r="R2713" i="1"/>
  <c r="S2713" i="1" s="1"/>
  <c r="AA2713" i="1"/>
  <c r="AC2714" i="1"/>
  <c r="AB2714" i="1"/>
  <c r="Q2714" i="1"/>
  <c r="A2715" i="1"/>
  <c r="I1583" i="1"/>
  <c r="J1582" i="1"/>
  <c r="K1582" i="1" s="1"/>
  <c r="E1582" i="1" s="1"/>
  <c r="W1581" i="1"/>
  <c r="Y1581" i="1" s="1"/>
  <c r="N1575" i="1"/>
  <c r="O1574" i="1"/>
  <c r="P1574" i="1" s="1"/>
  <c r="Z1574" i="1" s="1"/>
  <c r="B1574" i="1" s="1"/>
  <c r="G1578" i="1"/>
  <c r="D1579" i="1"/>
  <c r="L1578" i="1"/>
  <c r="T1578" i="1" s="1"/>
  <c r="F1582" i="1" l="1"/>
  <c r="U2714" i="1"/>
  <c r="Q2715" i="1"/>
  <c r="A2716" i="1"/>
  <c r="H2715" i="1"/>
  <c r="R2714" i="1"/>
  <c r="S2714" i="1" s="1"/>
  <c r="AA2714" i="1"/>
  <c r="AC2715" i="1"/>
  <c r="AB2715" i="1"/>
  <c r="W1582" i="1"/>
  <c r="Y1582" i="1" s="1"/>
  <c r="I1584" i="1"/>
  <c r="J1583" i="1"/>
  <c r="K1583" i="1" s="1"/>
  <c r="E1583" i="1" s="1"/>
  <c r="G1579" i="1"/>
  <c r="L1579" i="1"/>
  <c r="T1579" i="1" s="1"/>
  <c r="D1580" i="1"/>
  <c r="N1576" i="1"/>
  <c r="O1575" i="1"/>
  <c r="P1575" i="1" s="1"/>
  <c r="F1583" i="1" l="1"/>
  <c r="U2715" i="1"/>
  <c r="A2717" i="1"/>
  <c r="Q2716" i="1"/>
  <c r="AC2716" i="1"/>
  <c r="AB2716" i="1"/>
  <c r="AA2715" i="1"/>
  <c r="H2716" i="1"/>
  <c r="R2715" i="1"/>
  <c r="S2715" i="1" s="1"/>
  <c r="W1583" i="1"/>
  <c r="Y1583" i="1" s="1"/>
  <c r="J1584" i="1"/>
  <c r="K1584" i="1" s="1"/>
  <c r="E1584" i="1" s="1"/>
  <c r="I1585" i="1"/>
  <c r="Z1575" i="1"/>
  <c r="B1575" i="1" s="1"/>
  <c r="N1577" i="1"/>
  <c r="O1576" i="1"/>
  <c r="P1576" i="1" s="1"/>
  <c r="Z1576" i="1" s="1"/>
  <c r="B1576" i="1" s="1"/>
  <c r="L1580" i="1"/>
  <c r="T1580" i="1" s="1"/>
  <c r="G1580" i="1"/>
  <c r="D1581" i="1"/>
  <c r="F1584" i="1" l="1"/>
  <c r="U2716" i="1"/>
  <c r="AC2717" i="1"/>
  <c r="AB2717" i="1"/>
  <c r="H2717" i="1"/>
  <c r="AA2716" i="1"/>
  <c r="R2716" i="1"/>
  <c r="S2716" i="1" s="1"/>
  <c r="A2718" i="1"/>
  <c r="Q2717" i="1"/>
  <c r="W1584" i="1"/>
  <c r="Y1584" i="1" s="1"/>
  <c r="J1585" i="1"/>
  <c r="K1585" i="1" s="1"/>
  <c r="E1585" i="1" s="1"/>
  <c r="I1586" i="1"/>
  <c r="L1581" i="1"/>
  <c r="T1581" i="1" s="1"/>
  <c r="G1581" i="1"/>
  <c r="D1582" i="1"/>
  <c r="N1578" i="1"/>
  <c r="O1577" i="1"/>
  <c r="P1577" i="1" s="1"/>
  <c r="Z1577" i="1" s="1"/>
  <c r="B1577" i="1" s="1"/>
  <c r="F1585" i="1" l="1"/>
  <c r="U2717" i="1"/>
  <c r="Q2718" i="1"/>
  <c r="A2719" i="1"/>
  <c r="AC2718" i="1"/>
  <c r="R2717" i="1"/>
  <c r="S2717" i="1" s="1"/>
  <c r="H2718" i="1"/>
  <c r="AA2717" i="1"/>
  <c r="AB2718" i="1"/>
  <c r="I1587" i="1"/>
  <c r="J1586" i="1"/>
  <c r="K1586" i="1" s="1"/>
  <c r="E1586" i="1" s="1"/>
  <c r="W1585" i="1"/>
  <c r="Y1585" i="1" s="1"/>
  <c r="N1579" i="1"/>
  <c r="O1578" i="1"/>
  <c r="P1578" i="1" s="1"/>
  <c r="Z1578" i="1" s="1"/>
  <c r="B1578" i="1" s="1"/>
  <c r="G1582" i="1"/>
  <c r="L1582" i="1"/>
  <c r="T1582" i="1" s="1"/>
  <c r="D1583" i="1"/>
  <c r="F1586" i="1" l="1"/>
  <c r="U2718" i="1"/>
  <c r="Q2719" i="1"/>
  <c r="A2720" i="1"/>
  <c r="AC2719" i="1"/>
  <c r="H2719" i="1"/>
  <c r="AB2719" i="1"/>
  <c r="R2718" i="1"/>
  <c r="S2718" i="1" s="1"/>
  <c r="AA2718" i="1"/>
  <c r="W1586" i="1"/>
  <c r="Y1586" i="1" s="1"/>
  <c r="J1587" i="1"/>
  <c r="K1587" i="1" s="1"/>
  <c r="E1587" i="1" s="1"/>
  <c r="I1588" i="1"/>
  <c r="G1583" i="1"/>
  <c r="L1583" i="1"/>
  <c r="T1583" i="1" s="1"/>
  <c r="D1584" i="1"/>
  <c r="N1580" i="1"/>
  <c r="O1579" i="1"/>
  <c r="P1579" i="1" s="1"/>
  <c r="Z1579" i="1" s="1"/>
  <c r="B1579" i="1" s="1"/>
  <c r="F1587" i="1" l="1"/>
  <c r="U2719" i="1"/>
  <c r="A2721" i="1"/>
  <c r="Q2720" i="1"/>
  <c r="AC2720" i="1"/>
  <c r="AA2719" i="1"/>
  <c r="R2719" i="1"/>
  <c r="S2719" i="1" s="1"/>
  <c r="AB2720" i="1"/>
  <c r="H2720" i="1"/>
  <c r="W1587" i="1"/>
  <c r="Y1587" i="1" s="1"/>
  <c r="J1588" i="1"/>
  <c r="K1588" i="1" s="1"/>
  <c r="E1588" i="1" s="1"/>
  <c r="I1589" i="1"/>
  <c r="N1581" i="1"/>
  <c r="O1580" i="1"/>
  <c r="P1580" i="1" s="1"/>
  <c r="Z1580" i="1" s="1"/>
  <c r="B1580" i="1" s="1"/>
  <c r="G1584" i="1"/>
  <c r="D1585" i="1"/>
  <c r="L1584" i="1"/>
  <c r="T1584" i="1" s="1"/>
  <c r="F1588" i="1" l="1"/>
  <c r="U2720" i="1"/>
  <c r="R2720" i="1"/>
  <c r="S2720" i="1" s="1"/>
  <c r="H2721" i="1"/>
  <c r="AB2721" i="1"/>
  <c r="AA2720" i="1"/>
  <c r="AC2721" i="1"/>
  <c r="A2722" i="1"/>
  <c r="Q2721" i="1"/>
  <c r="W2722" i="1" s="1"/>
  <c r="Y2722" i="1" s="1"/>
  <c r="I1590" i="1"/>
  <c r="J1589" i="1"/>
  <c r="K1589" i="1" s="1"/>
  <c r="E1589" i="1" s="1"/>
  <c r="W1588" i="1"/>
  <c r="Y1588" i="1" s="1"/>
  <c r="L1585" i="1"/>
  <c r="T1585" i="1" s="1"/>
  <c r="G1585" i="1"/>
  <c r="D1586" i="1"/>
  <c r="N1582" i="1"/>
  <c r="O1581" i="1"/>
  <c r="P1581" i="1" s="1"/>
  <c r="Z1581" i="1" s="1"/>
  <c r="B1581" i="1" s="1"/>
  <c r="F1589" i="1" l="1"/>
  <c r="R2721" i="1"/>
  <c r="AC2722" i="1"/>
  <c r="H2722" i="1"/>
  <c r="AB2722" i="1"/>
  <c r="A2723" i="1"/>
  <c r="Q2722" i="1"/>
  <c r="W1589" i="1"/>
  <c r="Y1589" i="1" s="1"/>
  <c r="I1591" i="1"/>
  <c r="J1590" i="1"/>
  <c r="K1590" i="1" s="1"/>
  <c r="E1590" i="1" s="1"/>
  <c r="N1583" i="1"/>
  <c r="O1582" i="1"/>
  <c r="P1582" i="1" s="1"/>
  <c r="Z1582" i="1" s="1"/>
  <c r="B1582" i="1" s="1"/>
  <c r="G1586" i="1"/>
  <c r="D1587" i="1"/>
  <c r="L1586" i="1"/>
  <c r="T1586" i="1" s="1"/>
  <c r="F1590" i="1" l="1"/>
  <c r="U2722" i="1"/>
  <c r="R2722" i="1"/>
  <c r="S2722" i="1" s="1"/>
  <c r="AA2722" i="1"/>
  <c r="H2723" i="1"/>
  <c r="AC2723" i="1"/>
  <c r="AB2723" i="1"/>
  <c r="A2724" i="1"/>
  <c r="Q2723" i="1"/>
  <c r="W1590" i="1"/>
  <c r="Y1590" i="1" s="1"/>
  <c r="J1591" i="1"/>
  <c r="K1591" i="1" s="1"/>
  <c r="E1591" i="1" s="1"/>
  <c r="I1592" i="1"/>
  <c r="G1587" i="1"/>
  <c r="L1587" i="1"/>
  <c r="T1587" i="1" s="1"/>
  <c r="D1588" i="1"/>
  <c r="N1584" i="1"/>
  <c r="O1583" i="1"/>
  <c r="P1583" i="1" s="1"/>
  <c r="F1591" i="1" l="1"/>
  <c r="U2723" i="1"/>
  <c r="Q2724" i="1"/>
  <c r="A2725" i="1"/>
  <c r="AC2724" i="1"/>
  <c r="AB2724" i="1"/>
  <c r="AA2723" i="1"/>
  <c r="R2723" i="1"/>
  <c r="S2723" i="1" s="1"/>
  <c r="H2724" i="1"/>
  <c r="J1592" i="1"/>
  <c r="K1592" i="1" s="1"/>
  <c r="E1592" i="1" s="1"/>
  <c r="I1593" i="1"/>
  <c r="W1591" i="1"/>
  <c r="Y1591" i="1" s="1"/>
  <c r="N1585" i="1"/>
  <c r="O1584" i="1"/>
  <c r="P1584" i="1" s="1"/>
  <c r="Z1584" i="1" s="1"/>
  <c r="B1584" i="1" s="1"/>
  <c r="G1588" i="1"/>
  <c r="L1588" i="1"/>
  <c r="T1588" i="1" s="1"/>
  <c r="D1589" i="1"/>
  <c r="Z1583" i="1"/>
  <c r="B1583" i="1" s="1"/>
  <c r="F1592" i="1" l="1"/>
  <c r="U2724" i="1"/>
  <c r="Q2725" i="1"/>
  <c r="A2726" i="1"/>
  <c r="R2724" i="1"/>
  <c r="S2724" i="1" s="1"/>
  <c r="AB2725" i="1"/>
  <c r="H2725" i="1"/>
  <c r="AA2724" i="1"/>
  <c r="AC2725" i="1"/>
  <c r="I1594" i="1"/>
  <c r="J1593" i="1"/>
  <c r="K1593" i="1" s="1"/>
  <c r="E1593" i="1" s="1"/>
  <c r="W1592" i="1"/>
  <c r="Y1592" i="1" s="1"/>
  <c r="L1589" i="1"/>
  <c r="T1589" i="1" s="1"/>
  <c r="G1589" i="1"/>
  <c r="D1590" i="1"/>
  <c r="N1586" i="1"/>
  <c r="O1585" i="1"/>
  <c r="P1585" i="1" s="1"/>
  <c r="Z1585" i="1" s="1"/>
  <c r="B1585" i="1" s="1"/>
  <c r="F1593" i="1" l="1"/>
  <c r="U2725" i="1"/>
  <c r="Q2726" i="1"/>
  <c r="A2727" i="1"/>
  <c r="H2726" i="1"/>
  <c r="AB2726" i="1"/>
  <c r="R2725" i="1"/>
  <c r="S2725" i="1" s="1"/>
  <c r="AA2725" i="1"/>
  <c r="AC2726" i="1"/>
  <c r="W1593" i="1"/>
  <c r="Y1593" i="1" s="1"/>
  <c r="I1595" i="1"/>
  <c r="J1594" i="1"/>
  <c r="K1594" i="1" s="1"/>
  <c r="E1594" i="1" s="1"/>
  <c r="N1587" i="1"/>
  <c r="O1586" i="1"/>
  <c r="P1586" i="1" s="1"/>
  <c r="Z1586" i="1" s="1"/>
  <c r="B1586" i="1" s="1"/>
  <c r="G1590" i="1"/>
  <c r="L1590" i="1"/>
  <c r="T1590" i="1" s="1"/>
  <c r="D1591" i="1"/>
  <c r="F1594" i="1" l="1"/>
  <c r="U2726" i="1"/>
  <c r="Q2727" i="1"/>
  <c r="A2728" i="1"/>
  <c r="R2726" i="1"/>
  <c r="S2726" i="1" s="1"/>
  <c r="H2727" i="1"/>
  <c r="AB2727" i="1"/>
  <c r="AA2726" i="1"/>
  <c r="AC2727" i="1"/>
  <c r="J1595" i="1"/>
  <c r="K1595" i="1" s="1"/>
  <c r="I1596" i="1"/>
  <c r="W1594" i="1"/>
  <c r="Y1594" i="1" s="1"/>
  <c r="G1591" i="1"/>
  <c r="D1592" i="1"/>
  <c r="L1591" i="1"/>
  <c r="T1591" i="1" s="1"/>
  <c r="N1588" i="1"/>
  <c r="O1587" i="1"/>
  <c r="P1587" i="1" s="1"/>
  <c r="E1595" i="1" l="1"/>
  <c r="F1595" i="1"/>
  <c r="U2727" i="1"/>
  <c r="A2729" i="1"/>
  <c r="Q2728" i="1"/>
  <c r="H2728" i="1"/>
  <c r="AC2728" i="1"/>
  <c r="AB2728" i="1"/>
  <c r="R2727" i="1"/>
  <c r="S2727" i="1" s="1"/>
  <c r="AA2727" i="1"/>
  <c r="I1597" i="1"/>
  <c r="J1596" i="1"/>
  <c r="K1596" i="1" s="1"/>
  <c r="F1596" i="1" s="1"/>
  <c r="W1595" i="1"/>
  <c r="Y1595" i="1" s="1"/>
  <c r="Z1587" i="1"/>
  <c r="B1587" i="1" s="1"/>
  <c r="N1589" i="1"/>
  <c r="O1588" i="1"/>
  <c r="P1588" i="1" s="1"/>
  <c r="Z1588" i="1" s="1"/>
  <c r="B1588" i="1" s="1"/>
  <c r="L1592" i="1"/>
  <c r="T1592" i="1" s="1"/>
  <c r="G1592" i="1"/>
  <c r="D1593" i="1"/>
  <c r="U2728" i="1" l="1"/>
  <c r="W1596" i="1"/>
  <c r="Y1596" i="1" s="1"/>
  <c r="E1596" i="1"/>
  <c r="H2729" i="1"/>
  <c r="AC2729" i="1"/>
  <c r="AA2728" i="1"/>
  <c r="AB2729" i="1"/>
  <c r="R2728" i="1"/>
  <c r="S2728" i="1" s="1"/>
  <c r="Q2729" i="1"/>
  <c r="A2730" i="1"/>
  <c r="I1598" i="1"/>
  <c r="J1597" i="1"/>
  <c r="K1597" i="1" s="1"/>
  <c r="N1590" i="1"/>
  <c r="O1589" i="1"/>
  <c r="P1589" i="1" s="1"/>
  <c r="Z1589" i="1" s="1"/>
  <c r="B1589" i="1" s="1"/>
  <c r="L1593" i="1"/>
  <c r="T1593" i="1" s="1"/>
  <c r="G1593" i="1"/>
  <c r="D1594" i="1"/>
  <c r="E1597" i="1" l="1"/>
  <c r="F1597" i="1"/>
  <c r="U2729" i="1"/>
  <c r="A2731" i="1"/>
  <c r="Q2730" i="1"/>
  <c r="H2730" i="1"/>
  <c r="AB2730" i="1"/>
  <c r="R2729" i="1"/>
  <c r="S2729" i="1" s="1"/>
  <c r="AA2729" i="1"/>
  <c r="AC2730" i="1"/>
  <c r="J1598" i="1"/>
  <c r="K1598" i="1" s="1"/>
  <c r="E1598" i="1" s="1"/>
  <c r="I1599" i="1"/>
  <c r="W1597" i="1"/>
  <c r="Y1597" i="1" s="1"/>
  <c r="L1594" i="1"/>
  <c r="T1594" i="1" s="1"/>
  <c r="G1594" i="1"/>
  <c r="D1595" i="1"/>
  <c r="N1591" i="1"/>
  <c r="O1590" i="1"/>
  <c r="P1590" i="1" s="1"/>
  <c r="Z1590" i="1" s="1"/>
  <c r="B1590" i="1" s="1"/>
  <c r="F1598" i="1" l="1"/>
  <c r="U2730" i="1"/>
  <c r="R2730" i="1"/>
  <c r="S2730" i="1" s="1"/>
  <c r="AC2731" i="1"/>
  <c r="AA2730" i="1"/>
  <c r="H2731" i="1"/>
  <c r="AB2731" i="1"/>
  <c r="A2732" i="1"/>
  <c r="Q2731" i="1"/>
  <c r="J1599" i="1"/>
  <c r="K1599" i="1" s="1"/>
  <c r="E1599" i="1" s="1"/>
  <c r="I1600" i="1"/>
  <c r="W1598" i="1"/>
  <c r="Y1598" i="1" s="1"/>
  <c r="G1595" i="1"/>
  <c r="L1595" i="1"/>
  <c r="T1595" i="1" s="1"/>
  <c r="D1596" i="1"/>
  <c r="N1592" i="1"/>
  <c r="O1591" i="1"/>
  <c r="P1591" i="1" s="1"/>
  <c r="F1599" i="1" l="1"/>
  <c r="U2731" i="1"/>
  <c r="H2732" i="1"/>
  <c r="AB2732" i="1"/>
  <c r="AC2732" i="1"/>
  <c r="R2731" i="1"/>
  <c r="S2731" i="1" s="1"/>
  <c r="AA2731" i="1"/>
  <c r="Q2732" i="1"/>
  <c r="A2733" i="1"/>
  <c r="J1600" i="1"/>
  <c r="K1600" i="1" s="1"/>
  <c r="E1600" i="1" s="1"/>
  <c r="I1601" i="1"/>
  <c r="W1599" i="1"/>
  <c r="Y1599" i="1" s="1"/>
  <c r="Z1591" i="1"/>
  <c r="B1591" i="1" s="1"/>
  <c r="N1593" i="1"/>
  <c r="O1592" i="1"/>
  <c r="P1592" i="1" s="1"/>
  <c r="Z1592" i="1" s="1"/>
  <c r="B1592" i="1" s="1"/>
  <c r="L1596" i="1"/>
  <c r="T1596" i="1" s="1"/>
  <c r="G1596" i="1"/>
  <c r="D1597" i="1"/>
  <c r="F1600" i="1" l="1"/>
  <c r="U2732" i="1"/>
  <c r="Q2733" i="1"/>
  <c r="A2734" i="1"/>
  <c r="H2733" i="1"/>
  <c r="R2732" i="1"/>
  <c r="S2732" i="1" s="1"/>
  <c r="AA2732" i="1"/>
  <c r="AC2733" i="1"/>
  <c r="AB2733" i="1"/>
  <c r="J1601" i="1"/>
  <c r="K1601" i="1" s="1"/>
  <c r="E1601" i="1" s="1"/>
  <c r="I1602" i="1"/>
  <c r="W1600" i="1"/>
  <c r="Y1600" i="1" s="1"/>
  <c r="N1594" i="1"/>
  <c r="O1593" i="1"/>
  <c r="P1593" i="1" s="1"/>
  <c r="Z1593" i="1" s="1"/>
  <c r="B1593" i="1" s="1"/>
  <c r="L1597" i="1"/>
  <c r="T1597" i="1" s="1"/>
  <c r="G1597" i="1"/>
  <c r="D1598" i="1"/>
  <c r="F1601" i="1" l="1"/>
  <c r="U2733" i="1"/>
  <c r="A2735" i="1"/>
  <c r="Q2734" i="1"/>
  <c r="AC2734" i="1"/>
  <c r="R2733" i="1"/>
  <c r="S2733" i="1" s="1"/>
  <c r="H2734" i="1"/>
  <c r="AB2734" i="1"/>
  <c r="AA2733" i="1"/>
  <c r="I1603" i="1"/>
  <c r="J1602" i="1"/>
  <c r="K1602" i="1" s="1"/>
  <c r="E1602" i="1" s="1"/>
  <c r="W1601" i="1"/>
  <c r="Y1601" i="1" s="1"/>
  <c r="G1598" i="1"/>
  <c r="L1598" i="1"/>
  <c r="T1598" i="1" s="1"/>
  <c r="D1599" i="1"/>
  <c r="N1595" i="1"/>
  <c r="O1594" i="1"/>
  <c r="P1594" i="1" s="1"/>
  <c r="F1602" i="1" l="1"/>
  <c r="U2734" i="1"/>
  <c r="AB2735" i="1"/>
  <c r="R2734" i="1"/>
  <c r="S2734" i="1" s="1"/>
  <c r="AC2735" i="1"/>
  <c r="AA2734" i="1"/>
  <c r="H2735" i="1"/>
  <c r="A2736" i="1"/>
  <c r="Q2735" i="1"/>
  <c r="Z1594" i="1"/>
  <c r="B1594" i="1" s="1"/>
  <c r="S1594" i="1"/>
  <c r="U1594" i="1" s="1"/>
  <c r="W1602" i="1"/>
  <c r="Y1602" i="1" s="1"/>
  <c r="J1603" i="1"/>
  <c r="K1603" i="1" s="1"/>
  <c r="E1603" i="1" s="1"/>
  <c r="I1604" i="1"/>
  <c r="N1596" i="1"/>
  <c r="O1595" i="1"/>
  <c r="G1599" i="1"/>
  <c r="D1600" i="1"/>
  <c r="L1599" i="1"/>
  <c r="T1599" i="1" s="1"/>
  <c r="F1603" i="1" l="1"/>
  <c r="C1595" i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U2735" i="1"/>
  <c r="AA1594" i="1"/>
  <c r="R2735" i="1"/>
  <c r="S2735" i="1" s="1"/>
  <c r="H2736" i="1"/>
  <c r="AA2735" i="1"/>
  <c r="AC2736" i="1"/>
  <c r="AB2736" i="1"/>
  <c r="A2737" i="1"/>
  <c r="Q2736" i="1"/>
  <c r="J1604" i="1"/>
  <c r="K1604" i="1" s="1"/>
  <c r="E1604" i="1" s="1"/>
  <c r="I1605" i="1"/>
  <c r="W1603" i="1"/>
  <c r="Y1603" i="1" s="1"/>
  <c r="S1595" i="1"/>
  <c r="AA1595" i="1" s="1"/>
  <c r="L1600" i="1"/>
  <c r="T1600" i="1" s="1"/>
  <c r="G1600" i="1"/>
  <c r="D1601" i="1"/>
  <c r="N1597" i="1"/>
  <c r="O1596" i="1"/>
  <c r="F1604" i="1" l="1"/>
  <c r="P1596" i="1"/>
  <c r="Z1596" i="1" s="1"/>
  <c r="B1596" i="1" s="1"/>
  <c r="P1595" i="1"/>
  <c r="Z1595" i="1" s="1"/>
  <c r="B1595" i="1" s="1"/>
  <c r="U2736" i="1"/>
  <c r="Q2737" i="1"/>
  <c r="A2738" i="1"/>
  <c r="H2737" i="1"/>
  <c r="AC2737" i="1"/>
  <c r="AA2736" i="1"/>
  <c r="R2736" i="1"/>
  <c r="S2736" i="1" s="1"/>
  <c r="AB2737" i="1"/>
  <c r="I1606" i="1"/>
  <c r="J1605" i="1"/>
  <c r="K1605" i="1" s="1"/>
  <c r="E1605" i="1" s="1"/>
  <c r="W1604" i="1"/>
  <c r="Y1604" i="1" s="1"/>
  <c r="N1598" i="1"/>
  <c r="O1597" i="1"/>
  <c r="P1597" i="1" s="1"/>
  <c r="Z1597" i="1" s="1"/>
  <c r="B1597" i="1" s="1"/>
  <c r="L1601" i="1"/>
  <c r="T1601" i="1" s="1"/>
  <c r="G1601" i="1"/>
  <c r="D1602" i="1"/>
  <c r="F1605" i="1" l="1"/>
  <c r="U2737" i="1"/>
  <c r="A2739" i="1"/>
  <c r="Q2738" i="1"/>
  <c r="H2738" i="1"/>
  <c r="AB2738" i="1"/>
  <c r="AC2738" i="1"/>
  <c r="AA2737" i="1"/>
  <c r="R2737" i="1"/>
  <c r="S2737" i="1" s="1"/>
  <c r="W1605" i="1"/>
  <c r="Y1605" i="1" s="1"/>
  <c r="I1607" i="1"/>
  <c r="J1606" i="1"/>
  <c r="K1606" i="1" s="1"/>
  <c r="E1606" i="1" s="1"/>
  <c r="G1602" i="1"/>
  <c r="L1602" i="1"/>
  <c r="T1602" i="1" s="1"/>
  <c r="D1603" i="1"/>
  <c r="N1599" i="1"/>
  <c r="O1598" i="1"/>
  <c r="P1598" i="1" s="1"/>
  <c r="Z1598" i="1" s="1"/>
  <c r="B1598" i="1" s="1"/>
  <c r="F1606" i="1" l="1"/>
  <c r="U2738" i="1"/>
  <c r="AA2738" i="1"/>
  <c r="AB2739" i="1"/>
  <c r="R2738" i="1"/>
  <c r="S2738" i="1" s="1"/>
  <c r="H2739" i="1"/>
  <c r="AC2739" i="1"/>
  <c r="A2740" i="1"/>
  <c r="Q2739" i="1"/>
  <c r="W1606" i="1"/>
  <c r="Y1606" i="1" s="1"/>
  <c r="J1607" i="1"/>
  <c r="K1607" i="1" s="1"/>
  <c r="E1607" i="1" s="1"/>
  <c r="I1608" i="1"/>
  <c r="N1600" i="1"/>
  <c r="O1599" i="1"/>
  <c r="P1599" i="1" s="1"/>
  <c r="G1603" i="1"/>
  <c r="L1603" i="1"/>
  <c r="T1603" i="1" s="1"/>
  <c r="D1604" i="1"/>
  <c r="F1607" i="1" l="1"/>
  <c r="U2739" i="1"/>
  <c r="A2741" i="1"/>
  <c r="Q2740" i="1"/>
  <c r="AC2740" i="1"/>
  <c r="AB2740" i="1"/>
  <c r="H2740" i="1"/>
  <c r="AA2739" i="1"/>
  <c r="R2739" i="1"/>
  <c r="S2739" i="1" s="1"/>
  <c r="I1609" i="1"/>
  <c r="J1608" i="1"/>
  <c r="K1608" i="1" s="1"/>
  <c r="E1608" i="1" s="1"/>
  <c r="W1607" i="1"/>
  <c r="Y1607" i="1" s="1"/>
  <c r="L1604" i="1"/>
  <c r="T1604" i="1" s="1"/>
  <c r="G1604" i="1"/>
  <c r="D1605" i="1"/>
  <c r="Z1599" i="1"/>
  <c r="B1599" i="1" s="1"/>
  <c r="N1601" i="1"/>
  <c r="O1600" i="1"/>
  <c r="P1600" i="1" s="1"/>
  <c r="Z1600" i="1" s="1"/>
  <c r="B1600" i="1" s="1"/>
  <c r="F1608" i="1" l="1"/>
  <c r="U2740" i="1"/>
  <c r="AB2741" i="1"/>
  <c r="AC2741" i="1"/>
  <c r="AA2740" i="1"/>
  <c r="H2741" i="1"/>
  <c r="R2740" i="1"/>
  <c r="S2740" i="1" s="1"/>
  <c r="A2742" i="1"/>
  <c r="Q2741" i="1"/>
  <c r="W1608" i="1"/>
  <c r="Y1608" i="1" s="1"/>
  <c r="J1609" i="1"/>
  <c r="K1609" i="1" s="1"/>
  <c r="E1609" i="1" s="1"/>
  <c r="I1610" i="1"/>
  <c r="N1602" i="1"/>
  <c r="O1601" i="1"/>
  <c r="P1601" i="1" s="1"/>
  <c r="Z1601" i="1" s="1"/>
  <c r="B1601" i="1" s="1"/>
  <c r="L1605" i="1"/>
  <c r="T1605" i="1" s="1"/>
  <c r="G1605" i="1"/>
  <c r="D1606" i="1"/>
  <c r="F1609" i="1" l="1"/>
  <c r="U2741" i="1"/>
  <c r="Q2742" i="1"/>
  <c r="A2743" i="1"/>
  <c r="AB2742" i="1"/>
  <c r="AA2741" i="1"/>
  <c r="H2742" i="1"/>
  <c r="R2741" i="1"/>
  <c r="S2741" i="1" s="1"/>
  <c r="AC2742" i="1"/>
  <c r="J1610" i="1"/>
  <c r="K1610" i="1" s="1"/>
  <c r="E1610" i="1" s="1"/>
  <c r="I1611" i="1"/>
  <c r="W1609" i="1"/>
  <c r="Y1609" i="1" s="1"/>
  <c r="G1606" i="1"/>
  <c r="D1607" i="1"/>
  <c r="L1606" i="1"/>
  <c r="T1606" i="1" s="1"/>
  <c r="N1603" i="1"/>
  <c r="O1602" i="1"/>
  <c r="P1602" i="1" s="1"/>
  <c r="Z1602" i="1" s="1"/>
  <c r="B1602" i="1" s="1"/>
  <c r="F1610" i="1" l="1"/>
  <c r="U2742" i="1"/>
  <c r="AC2743" i="1"/>
  <c r="AB2743" i="1"/>
  <c r="AA2742" i="1"/>
  <c r="H2743" i="1"/>
  <c r="R2742" i="1"/>
  <c r="S2742" i="1" s="1"/>
  <c r="Q2743" i="1"/>
  <c r="A2744" i="1"/>
  <c r="I1612" i="1"/>
  <c r="J1611" i="1"/>
  <c r="K1611" i="1" s="1"/>
  <c r="E1611" i="1" s="1"/>
  <c r="W1610" i="1"/>
  <c r="Y1610" i="1" s="1"/>
  <c r="N1604" i="1"/>
  <c r="O1603" i="1"/>
  <c r="P1603" i="1" s="1"/>
  <c r="G1607" i="1"/>
  <c r="D1608" i="1"/>
  <c r="L1607" i="1"/>
  <c r="T1607" i="1" s="1"/>
  <c r="F1611" i="1" l="1"/>
  <c r="U2743" i="1"/>
  <c r="A2745" i="1"/>
  <c r="Q2744" i="1"/>
  <c r="AC2744" i="1"/>
  <c r="AA2743" i="1"/>
  <c r="AB2744" i="1"/>
  <c r="R2743" i="1"/>
  <c r="S2743" i="1" s="1"/>
  <c r="H2744" i="1"/>
  <c r="I1613" i="1"/>
  <c r="J1612" i="1"/>
  <c r="K1612" i="1" s="1"/>
  <c r="E1612" i="1" s="1"/>
  <c r="W1611" i="1"/>
  <c r="Y1611" i="1" s="1"/>
  <c r="L1608" i="1"/>
  <c r="T1608" i="1" s="1"/>
  <c r="G1608" i="1"/>
  <c r="D1609" i="1"/>
  <c r="Z1603" i="1"/>
  <c r="B1603" i="1" s="1"/>
  <c r="N1605" i="1"/>
  <c r="O1604" i="1"/>
  <c r="P1604" i="1" s="1"/>
  <c r="Z1604" i="1" s="1"/>
  <c r="B1604" i="1" s="1"/>
  <c r="F1612" i="1" l="1"/>
  <c r="U2744" i="1"/>
  <c r="R2744" i="1"/>
  <c r="S2744" i="1" s="1"/>
  <c r="AB2745" i="1"/>
  <c r="AC2745" i="1"/>
  <c r="AA2744" i="1"/>
  <c r="H2745" i="1"/>
  <c r="A2746" i="1"/>
  <c r="Q2745" i="1"/>
  <c r="W1612" i="1"/>
  <c r="Y1612" i="1" s="1"/>
  <c r="J1613" i="1"/>
  <c r="K1613" i="1" s="1"/>
  <c r="E1613" i="1" s="1"/>
  <c r="I1614" i="1"/>
  <c r="N1606" i="1"/>
  <c r="O1605" i="1"/>
  <c r="P1605" i="1" s="1"/>
  <c r="Z1605" i="1" s="1"/>
  <c r="B1605" i="1" s="1"/>
  <c r="L1609" i="1"/>
  <c r="T1609" i="1" s="1"/>
  <c r="G1609" i="1"/>
  <c r="D1610" i="1"/>
  <c r="F1613" i="1" l="1"/>
  <c r="U2745" i="1"/>
  <c r="A2747" i="1"/>
  <c r="Q2746" i="1"/>
  <c r="AC2746" i="1"/>
  <c r="AA2745" i="1"/>
  <c r="H2746" i="1"/>
  <c r="AB2746" i="1"/>
  <c r="R2745" i="1"/>
  <c r="S2745" i="1" s="1"/>
  <c r="J1614" i="1"/>
  <c r="K1614" i="1" s="1"/>
  <c r="E1614" i="1" s="1"/>
  <c r="I1615" i="1"/>
  <c r="W1613" i="1"/>
  <c r="Y1613" i="1" s="1"/>
  <c r="G1610" i="1"/>
  <c r="L1610" i="1"/>
  <c r="T1610" i="1" s="1"/>
  <c r="D1611" i="1"/>
  <c r="N1607" i="1"/>
  <c r="O1606" i="1"/>
  <c r="P1606" i="1" s="1"/>
  <c r="Z1606" i="1" s="1"/>
  <c r="B1606" i="1" s="1"/>
  <c r="F1614" i="1" l="1"/>
  <c r="U2746" i="1"/>
  <c r="R2746" i="1"/>
  <c r="S2746" i="1" s="1"/>
  <c r="AC2747" i="1"/>
  <c r="AB2747" i="1"/>
  <c r="AA2746" i="1"/>
  <c r="H2747" i="1"/>
  <c r="A2748" i="1"/>
  <c r="Q2747" i="1"/>
  <c r="J1615" i="1"/>
  <c r="K1615" i="1" s="1"/>
  <c r="E1615" i="1" s="1"/>
  <c r="I1616" i="1"/>
  <c r="W1614" i="1"/>
  <c r="Y1614" i="1" s="1"/>
  <c r="N1608" i="1"/>
  <c r="O1607" i="1"/>
  <c r="P1607" i="1" s="1"/>
  <c r="Z1607" i="1" s="1"/>
  <c r="B1607" i="1" s="1"/>
  <c r="G1611" i="1"/>
  <c r="D1612" i="1"/>
  <c r="L1611" i="1"/>
  <c r="T1611" i="1" s="1"/>
  <c r="F1615" i="1" l="1"/>
  <c r="U2747" i="1"/>
  <c r="Q2748" i="1"/>
  <c r="A2749" i="1"/>
  <c r="AA2747" i="1"/>
  <c r="AC2748" i="1"/>
  <c r="AB2748" i="1"/>
  <c r="H2748" i="1"/>
  <c r="R2747" i="1"/>
  <c r="S2747" i="1" s="1"/>
  <c r="W1615" i="1"/>
  <c r="Y1615" i="1" s="1"/>
  <c r="J1616" i="1"/>
  <c r="K1616" i="1" s="1"/>
  <c r="E1616" i="1" s="1"/>
  <c r="I1617" i="1"/>
  <c r="G1612" i="1"/>
  <c r="L1612" i="1"/>
  <c r="T1612" i="1" s="1"/>
  <c r="D1613" i="1"/>
  <c r="N1609" i="1"/>
  <c r="O1608" i="1"/>
  <c r="P1608" i="1" s="1"/>
  <c r="Z1608" i="1" s="1"/>
  <c r="B1608" i="1" s="1"/>
  <c r="F1616" i="1" l="1"/>
  <c r="U2748" i="1"/>
  <c r="A2750" i="1"/>
  <c r="Q2749" i="1"/>
  <c r="AB2749" i="1"/>
  <c r="AC2749" i="1"/>
  <c r="AA2748" i="1"/>
  <c r="H2749" i="1"/>
  <c r="R2748" i="1"/>
  <c r="S2748" i="1" s="1"/>
  <c r="J1617" i="1"/>
  <c r="K1617" i="1" s="1"/>
  <c r="E1617" i="1" s="1"/>
  <c r="I1618" i="1"/>
  <c r="W1616" i="1"/>
  <c r="Y1616" i="1" s="1"/>
  <c r="N1610" i="1"/>
  <c r="O1609" i="1"/>
  <c r="P1609" i="1" s="1"/>
  <c r="Z1609" i="1" s="1"/>
  <c r="B1609" i="1" s="1"/>
  <c r="L1613" i="1"/>
  <c r="T1613" i="1" s="1"/>
  <c r="G1613" i="1"/>
  <c r="D1614" i="1"/>
  <c r="F1617" i="1" l="1"/>
  <c r="U2749" i="1"/>
  <c r="AB2750" i="1"/>
  <c r="AA2749" i="1"/>
  <c r="AC2750" i="1"/>
  <c r="H2750" i="1"/>
  <c r="R2749" i="1"/>
  <c r="S2749" i="1" s="1"/>
  <c r="Q2750" i="1"/>
  <c r="A2751" i="1"/>
  <c r="I1619" i="1"/>
  <c r="J1618" i="1"/>
  <c r="K1618" i="1" s="1"/>
  <c r="E1618" i="1" s="1"/>
  <c r="W1617" i="1"/>
  <c r="Y1617" i="1" s="1"/>
  <c r="L1614" i="1"/>
  <c r="T1614" i="1" s="1"/>
  <c r="D1615" i="1"/>
  <c r="G1614" i="1"/>
  <c r="N1611" i="1"/>
  <c r="O1610" i="1"/>
  <c r="P1610" i="1" s="1"/>
  <c r="Z1610" i="1" s="1"/>
  <c r="B1610" i="1" s="1"/>
  <c r="F1618" i="1" l="1"/>
  <c r="U2750" i="1"/>
  <c r="R2750" i="1"/>
  <c r="S2750" i="1" s="1"/>
  <c r="AC2751" i="1"/>
  <c r="AB2751" i="1"/>
  <c r="AA2750" i="1"/>
  <c r="H2751" i="1"/>
  <c r="A2752" i="1"/>
  <c r="Q2751" i="1"/>
  <c r="W1618" i="1"/>
  <c r="Y1618" i="1" s="1"/>
  <c r="I1620" i="1"/>
  <c r="J1619" i="1"/>
  <c r="K1619" i="1" s="1"/>
  <c r="E1619" i="1" s="1"/>
  <c r="N1612" i="1"/>
  <c r="O1611" i="1"/>
  <c r="P1611" i="1" s="1"/>
  <c r="L1615" i="1"/>
  <c r="T1615" i="1" s="1"/>
  <c r="G1615" i="1"/>
  <c r="D1616" i="1"/>
  <c r="F1619" i="1" l="1"/>
  <c r="U2751" i="1"/>
  <c r="R2751" i="1"/>
  <c r="S2751" i="1" s="1"/>
  <c r="AA2751" i="1"/>
  <c r="AC2752" i="1"/>
  <c r="AB2752" i="1"/>
  <c r="H2752" i="1"/>
  <c r="A2753" i="1"/>
  <c r="Q2752" i="1"/>
  <c r="W2753" i="1" s="1"/>
  <c r="Y2753" i="1" s="1"/>
  <c r="J1620" i="1"/>
  <c r="K1620" i="1" s="1"/>
  <c r="E1620" i="1" s="1"/>
  <c r="I1621" i="1"/>
  <c r="W1619" i="1"/>
  <c r="Y1619" i="1" s="1"/>
  <c r="G1616" i="1"/>
  <c r="L1616" i="1"/>
  <c r="T1616" i="1" s="1"/>
  <c r="D1617" i="1"/>
  <c r="Z1611" i="1"/>
  <c r="B1611" i="1" s="1"/>
  <c r="N1613" i="1"/>
  <c r="O1612" i="1"/>
  <c r="P1612" i="1" s="1"/>
  <c r="Z1612" i="1" s="1"/>
  <c r="B1612" i="1" s="1"/>
  <c r="F1620" i="1" l="1"/>
  <c r="A2754" i="1"/>
  <c r="Q2753" i="1"/>
  <c r="AC2753" i="1"/>
  <c r="AB2753" i="1"/>
  <c r="H2753" i="1"/>
  <c r="R2752" i="1"/>
  <c r="J1621" i="1"/>
  <c r="K1621" i="1" s="1"/>
  <c r="E1621" i="1" s="1"/>
  <c r="I1622" i="1"/>
  <c r="W1620" i="1"/>
  <c r="Y1620" i="1" s="1"/>
  <c r="N1614" i="1"/>
  <c r="O1613" i="1"/>
  <c r="P1613" i="1" s="1"/>
  <c r="Z1613" i="1" s="1"/>
  <c r="B1613" i="1" s="1"/>
  <c r="L1617" i="1"/>
  <c r="T1617" i="1" s="1"/>
  <c r="G1617" i="1"/>
  <c r="D1618" i="1"/>
  <c r="F1621" i="1" l="1"/>
  <c r="U2753" i="1"/>
  <c r="R2753" i="1"/>
  <c r="S2753" i="1" s="1"/>
  <c r="AB2754" i="1"/>
  <c r="AA2753" i="1"/>
  <c r="H2754" i="1"/>
  <c r="AC2754" i="1"/>
  <c r="A2755" i="1"/>
  <c r="Q2754" i="1"/>
  <c r="I1623" i="1"/>
  <c r="J1622" i="1"/>
  <c r="K1622" i="1" s="1"/>
  <c r="E1622" i="1" s="1"/>
  <c r="W1621" i="1"/>
  <c r="Y1621" i="1" s="1"/>
  <c r="G1618" i="1"/>
  <c r="D1619" i="1"/>
  <c r="L1618" i="1"/>
  <c r="T1618" i="1" s="1"/>
  <c r="N1615" i="1"/>
  <c r="O1614" i="1"/>
  <c r="P1614" i="1" s="1"/>
  <c r="Z1614" i="1" s="1"/>
  <c r="B1614" i="1" s="1"/>
  <c r="F1622" i="1" l="1"/>
  <c r="U2754" i="1"/>
  <c r="A2756" i="1"/>
  <c r="Q2755" i="1"/>
  <c r="R2754" i="1"/>
  <c r="S2754" i="1" s="1"/>
  <c r="AA2754" i="1"/>
  <c r="H2755" i="1"/>
  <c r="AB2755" i="1"/>
  <c r="AC2755" i="1"/>
  <c r="W1622" i="1"/>
  <c r="Y1622" i="1" s="1"/>
  <c r="J1623" i="1"/>
  <c r="K1623" i="1" s="1"/>
  <c r="E1623" i="1" s="1"/>
  <c r="I1624" i="1"/>
  <c r="N1616" i="1"/>
  <c r="O1615" i="1"/>
  <c r="P1615" i="1" s="1"/>
  <c r="G1619" i="1"/>
  <c r="D1620" i="1"/>
  <c r="L1619" i="1"/>
  <c r="T1619" i="1" s="1"/>
  <c r="F1623" i="1" l="1"/>
  <c r="U2755" i="1"/>
  <c r="R2755" i="1"/>
  <c r="S2755" i="1" s="1"/>
  <c r="AA2755" i="1"/>
  <c r="AB2756" i="1"/>
  <c r="H2756" i="1"/>
  <c r="AC2756" i="1"/>
  <c r="A2757" i="1"/>
  <c r="Q2756" i="1"/>
  <c r="I1625" i="1"/>
  <c r="J1624" i="1"/>
  <c r="K1624" i="1" s="1"/>
  <c r="E1624" i="1" s="1"/>
  <c r="W1623" i="1"/>
  <c r="Y1623" i="1" s="1"/>
  <c r="G1620" i="1"/>
  <c r="D1621" i="1"/>
  <c r="L1620" i="1"/>
  <c r="T1620" i="1" s="1"/>
  <c r="Z1615" i="1"/>
  <c r="B1615" i="1" s="1"/>
  <c r="N1617" i="1"/>
  <c r="O1616" i="1"/>
  <c r="P1616" i="1" s="1"/>
  <c r="F1624" i="1" l="1"/>
  <c r="U2756" i="1"/>
  <c r="AA2756" i="1"/>
  <c r="AC2757" i="1"/>
  <c r="H2757" i="1"/>
  <c r="AB2757" i="1"/>
  <c r="R2756" i="1"/>
  <c r="S2756" i="1" s="1"/>
  <c r="A2758" i="1"/>
  <c r="Q2757" i="1"/>
  <c r="W1624" i="1"/>
  <c r="Y1624" i="1" s="1"/>
  <c r="J1625" i="1"/>
  <c r="K1625" i="1" s="1"/>
  <c r="E1625" i="1" s="1"/>
  <c r="I1626" i="1"/>
  <c r="Z1616" i="1"/>
  <c r="B1616" i="1" s="1"/>
  <c r="G1621" i="1"/>
  <c r="L1621" i="1"/>
  <c r="T1621" i="1" s="1"/>
  <c r="D1622" i="1"/>
  <c r="N1618" i="1"/>
  <c r="O1617" i="1"/>
  <c r="P1617" i="1" s="1"/>
  <c r="Z1617" i="1" s="1"/>
  <c r="B1617" i="1" s="1"/>
  <c r="F1625" i="1" l="1"/>
  <c r="U2757" i="1"/>
  <c r="AB2758" i="1"/>
  <c r="R2757" i="1"/>
  <c r="S2757" i="1" s="1"/>
  <c r="AC2758" i="1"/>
  <c r="H2758" i="1"/>
  <c r="AA2757" i="1"/>
  <c r="A2759" i="1"/>
  <c r="Q2758" i="1"/>
  <c r="J1626" i="1"/>
  <c r="K1626" i="1" s="1"/>
  <c r="I1627" i="1"/>
  <c r="W1625" i="1"/>
  <c r="Y1625" i="1" s="1"/>
  <c r="L1622" i="1"/>
  <c r="T1622" i="1" s="1"/>
  <c r="D1623" i="1"/>
  <c r="G1622" i="1"/>
  <c r="N1619" i="1"/>
  <c r="O1618" i="1"/>
  <c r="P1618" i="1" s="1"/>
  <c r="E1626" i="1" l="1"/>
  <c r="F1626" i="1"/>
  <c r="U2758" i="1"/>
  <c r="Q2759" i="1"/>
  <c r="A2760" i="1"/>
  <c r="AC2759" i="1"/>
  <c r="AB2759" i="1"/>
  <c r="H2759" i="1"/>
  <c r="AA2758" i="1"/>
  <c r="R2758" i="1"/>
  <c r="S2758" i="1" s="1"/>
  <c r="I1628" i="1"/>
  <c r="J1627" i="1"/>
  <c r="K1627" i="1" s="1"/>
  <c r="N1620" i="1"/>
  <c r="O1619" i="1"/>
  <c r="P1619" i="1" s="1"/>
  <c r="Z1619" i="1" s="1"/>
  <c r="B1619" i="1" s="1"/>
  <c r="Z1618" i="1"/>
  <c r="B1618" i="1" s="1"/>
  <c r="L1623" i="1"/>
  <c r="T1623" i="1" s="1"/>
  <c r="G1623" i="1"/>
  <c r="D1624" i="1"/>
  <c r="E1627" i="1" l="1"/>
  <c r="F1627" i="1"/>
  <c r="U2759" i="1"/>
  <c r="Q2760" i="1"/>
  <c r="A2761" i="1"/>
  <c r="H2760" i="1"/>
  <c r="AA2759" i="1"/>
  <c r="AC2760" i="1"/>
  <c r="AB2760" i="1"/>
  <c r="R2759" i="1"/>
  <c r="S2759" i="1" s="1"/>
  <c r="W1627" i="1"/>
  <c r="Y1627" i="1" s="1"/>
  <c r="I1629" i="1"/>
  <c r="J1628" i="1"/>
  <c r="K1628" i="1" s="1"/>
  <c r="G1624" i="1"/>
  <c r="L1624" i="1"/>
  <c r="T1624" i="1" s="1"/>
  <c r="D1625" i="1"/>
  <c r="N1621" i="1"/>
  <c r="O1620" i="1"/>
  <c r="P1620" i="1" s="1"/>
  <c r="Z1620" i="1" s="1"/>
  <c r="B1620" i="1" s="1"/>
  <c r="E1628" i="1" l="1"/>
  <c r="F1628" i="1"/>
  <c r="U2760" i="1"/>
  <c r="A2762" i="1"/>
  <c r="Q2761" i="1"/>
  <c r="AA2760" i="1"/>
  <c r="R2760" i="1"/>
  <c r="S2760" i="1" s="1"/>
  <c r="H2761" i="1"/>
  <c r="AC2761" i="1"/>
  <c r="AB2761" i="1"/>
  <c r="W1628" i="1"/>
  <c r="Y1628" i="1" s="1"/>
  <c r="J1629" i="1"/>
  <c r="K1629" i="1" s="1"/>
  <c r="I1630" i="1"/>
  <c r="N1622" i="1"/>
  <c r="O1621" i="1"/>
  <c r="P1621" i="1" s="1"/>
  <c r="Z1621" i="1" s="1"/>
  <c r="B1621" i="1" s="1"/>
  <c r="L1625" i="1"/>
  <c r="T1625" i="1" s="1"/>
  <c r="G1625" i="1"/>
  <c r="D1626" i="1"/>
  <c r="E1629" i="1" l="1"/>
  <c r="F1629" i="1"/>
  <c r="U2761" i="1"/>
  <c r="H2762" i="1"/>
  <c r="R2761" i="1"/>
  <c r="S2761" i="1" s="1"/>
  <c r="AC2762" i="1"/>
  <c r="AA2761" i="1"/>
  <c r="AB2762" i="1"/>
  <c r="Q2762" i="1"/>
  <c r="A2763" i="1"/>
  <c r="J1630" i="1"/>
  <c r="K1630" i="1" s="1"/>
  <c r="E1630" i="1" s="1"/>
  <c r="I1631" i="1"/>
  <c r="W1629" i="1"/>
  <c r="Y1629" i="1" s="1"/>
  <c r="G1626" i="1"/>
  <c r="D1627" i="1"/>
  <c r="L1626" i="1"/>
  <c r="T1626" i="1" s="1"/>
  <c r="N1623" i="1"/>
  <c r="O1622" i="1"/>
  <c r="P1622" i="1" s="1"/>
  <c r="Z1622" i="1" s="1"/>
  <c r="B1622" i="1" s="1"/>
  <c r="F1630" i="1" l="1"/>
  <c r="U2762" i="1"/>
  <c r="AA2762" i="1"/>
  <c r="AC2763" i="1"/>
  <c r="AB2763" i="1"/>
  <c r="R2762" i="1"/>
  <c r="S2762" i="1" s="1"/>
  <c r="H2763" i="1"/>
  <c r="A2764" i="1"/>
  <c r="Q2763" i="1"/>
  <c r="I1632" i="1"/>
  <c r="J1631" i="1"/>
  <c r="K1631" i="1" s="1"/>
  <c r="E1631" i="1" s="1"/>
  <c r="W1630" i="1"/>
  <c r="Y1630" i="1" s="1"/>
  <c r="N1624" i="1"/>
  <c r="O1623" i="1"/>
  <c r="P1623" i="1" s="1"/>
  <c r="G1627" i="1"/>
  <c r="D1628" i="1"/>
  <c r="L1627" i="1"/>
  <c r="T1627" i="1" s="1"/>
  <c r="F1631" i="1" l="1"/>
  <c r="U2763" i="1"/>
  <c r="AC2764" i="1"/>
  <c r="AB2764" i="1"/>
  <c r="H2764" i="1"/>
  <c r="R2763" i="1"/>
  <c r="S2763" i="1" s="1"/>
  <c r="AA2763" i="1"/>
  <c r="A2765" i="1"/>
  <c r="Q2764" i="1"/>
  <c r="J1632" i="1"/>
  <c r="K1632" i="1" s="1"/>
  <c r="E1632" i="1" s="1"/>
  <c r="I1633" i="1"/>
  <c r="W1631" i="1"/>
  <c r="Y1631" i="1" s="1"/>
  <c r="Z1623" i="1"/>
  <c r="B1623" i="1" s="1"/>
  <c r="L1628" i="1"/>
  <c r="T1628" i="1" s="1"/>
  <c r="G1628" i="1"/>
  <c r="D1629" i="1"/>
  <c r="N1625" i="1"/>
  <c r="O1624" i="1"/>
  <c r="P1624" i="1" s="1"/>
  <c r="Z1624" i="1" s="1"/>
  <c r="B1624" i="1" s="1"/>
  <c r="F1632" i="1" l="1"/>
  <c r="U2764" i="1"/>
  <c r="AB2765" i="1"/>
  <c r="H2765" i="1"/>
  <c r="R2764" i="1"/>
  <c r="S2764" i="1" s="1"/>
  <c r="AA2764" i="1"/>
  <c r="AC2765" i="1"/>
  <c r="A2766" i="1"/>
  <c r="Q2765" i="1"/>
  <c r="I1634" i="1"/>
  <c r="J1633" i="1"/>
  <c r="K1633" i="1" s="1"/>
  <c r="E1633" i="1" s="1"/>
  <c r="W1632" i="1"/>
  <c r="Y1632" i="1" s="1"/>
  <c r="L1629" i="1"/>
  <c r="T1629" i="1" s="1"/>
  <c r="G1629" i="1"/>
  <c r="D1630" i="1"/>
  <c r="N1626" i="1"/>
  <c r="O1625" i="1"/>
  <c r="P1625" i="1" s="1"/>
  <c r="F1633" i="1" l="1"/>
  <c r="U2765" i="1"/>
  <c r="A2767" i="1"/>
  <c r="Q2766" i="1"/>
  <c r="AB2766" i="1"/>
  <c r="H2766" i="1"/>
  <c r="R2765" i="1"/>
  <c r="S2765" i="1" s="1"/>
  <c r="AA2765" i="1"/>
  <c r="AC2766" i="1"/>
  <c r="W1633" i="1"/>
  <c r="Y1633" i="1" s="1"/>
  <c r="I1635" i="1"/>
  <c r="J1634" i="1"/>
  <c r="K1634" i="1" s="1"/>
  <c r="E1634" i="1" s="1"/>
  <c r="L1630" i="1"/>
  <c r="T1630" i="1" s="1"/>
  <c r="D1631" i="1"/>
  <c r="G1630" i="1"/>
  <c r="N1627" i="1"/>
  <c r="O1626" i="1"/>
  <c r="S1625" i="1"/>
  <c r="U1625" i="1" s="1"/>
  <c r="Z1625" i="1"/>
  <c r="B1625" i="1" s="1"/>
  <c r="F1634" i="1" l="1"/>
  <c r="C1626" i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U2766" i="1"/>
  <c r="AB2767" i="1"/>
  <c r="H2767" i="1"/>
  <c r="R2766" i="1"/>
  <c r="S2766" i="1" s="1"/>
  <c r="AA2766" i="1"/>
  <c r="AC2767" i="1"/>
  <c r="A2768" i="1"/>
  <c r="Q2767" i="1"/>
  <c r="AA1625" i="1"/>
  <c r="J1635" i="1"/>
  <c r="K1635" i="1" s="1"/>
  <c r="E1635" i="1" s="1"/>
  <c r="I1636" i="1"/>
  <c r="W1634" i="1"/>
  <c r="Y1634" i="1" s="1"/>
  <c r="N1628" i="1"/>
  <c r="O1627" i="1"/>
  <c r="L1631" i="1"/>
  <c r="T1631" i="1" s="1"/>
  <c r="G1631" i="1"/>
  <c r="D1632" i="1"/>
  <c r="F1635" i="1" l="1"/>
  <c r="P1627" i="1"/>
  <c r="Z1627" i="1" s="1"/>
  <c r="B1627" i="1" s="1"/>
  <c r="P1626" i="1"/>
  <c r="Z1626" i="1" s="1"/>
  <c r="B1626" i="1" s="1"/>
  <c r="U2767" i="1"/>
  <c r="A2769" i="1"/>
  <c r="Q2768" i="1"/>
  <c r="AC2768" i="1"/>
  <c r="AB2768" i="1"/>
  <c r="H2768" i="1"/>
  <c r="R2767" i="1"/>
  <c r="S2767" i="1" s="1"/>
  <c r="AA2767" i="1"/>
  <c r="J1636" i="1"/>
  <c r="K1636" i="1" s="1"/>
  <c r="E1636" i="1" s="1"/>
  <c r="I1637" i="1"/>
  <c r="W1635" i="1"/>
  <c r="Y1635" i="1" s="1"/>
  <c r="N1629" i="1"/>
  <c r="O1628" i="1"/>
  <c r="P1628" i="1" s="1"/>
  <c r="Z1628" i="1" s="1"/>
  <c r="B1628" i="1" s="1"/>
  <c r="L1632" i="1"/>
  <c r="T1632" i="1" s="1"/>
  <c r="D1633" i="1"/>
  <c r="G1632" i="1"/>
  <c r="F1636" i="1" l="1"/>
  <c r="U2768" i="1"/>
  <c r="AC2769" i="1"/>
  <c r="H2769" i="1"/>
  <c r="AA2768" i="1"/>
  <c r="R2768" i="1"/>
  <c r="S2768" i="1" s="1"/>
  <c r="AB2769" i="1"/>
  <c r="A2770" i="1"/>
  <c r="Q2769" i="1"/>
  <c r="J1637" i="1"/>
  <c r="K1637" i="1" s="1"/>
  <c r="E1637" i="1" s="1"/>
  <c r="I1638" i="1"/>
  <c r="W1636" i="1"/>
  <c r="Y1636" i="1" s="1"/>
  <c r="L1633" i="1"/>
  <c r="T1633" i="1" s="1"/>
  <c r="G1633" i="1"/>
  <c r="D1634" i="1"/>
  <c r="N1630" i="1"/>
  <c r="O1629" i="1"/>
  <c r="P1629" i="1" s="1"/>
  <c r="Z1629" i="1" s="1"/>
  <c r="B1629" i="1" s="1"/>
  <c r="F1637" i="1" l="1"/>
  <c r="U2769" i="1"/>
  <c r="Q2770" i="1"/>
  <c r="A2771" i="1"/>
  <c r="AC2770" i="1"/>
  <c r="H2770" i="1"/>
  <c r="R2769" i="1"/>
  <c r="S2769" i="1" s="1"/>
  <c r="AB2770" i="1"/>
  <c r="AA2769" i="1"/>
  <c r="I1639" i="1"/>
  <c r="J1638" i="1"/>
  <c r="K1638" i="1" s="1"/>
  <c r="E1638" i="1" s="1"/>
  <c r="W1637" i="1"/>
  <c r="Y1637" i="1" s="1"/>
  <c r="N1631" i="1"/>
  <c r="O1630" i="1"/>
  <c r="P1630" i="1" s="1"/>
  <c r="Z1630" i="1" s="1"/>
  <c r="B1630" i="1" s="1"/>
  <c r="G1634" i="1"/>
  <c r="L1634" i="1"/>
  <c r="T1634" i="1" s="1"/>
  <c r="D1635" i="1"/>
  <c r="F1638" i="1" l="1"/>
  <c r="U2770" i="1"/>
  <c r="A2772" i="1"/>
  <c r="Q2771" i="1"/>
  <c r="R2770" i="1"/>
  <c r="S2770" i="1" s="1"/>
  <c r="AA2770" i="1"/>
  <c r="AC2771" i="1"/>
  <c r="H2771" i="1"/>
  <c r="AB2771" i="1"/>
  <c r="W1638" i="1"/>
  <c r="Y1638" i="1" s="1"/>
  <c r="J1639" i="1"/>
  <c r="K1639" i="1" s="1"/>
  <c r="E1639" i="1" s="1"/>
  <c r="I1640" i="1"/>
  <c r="G1635" i="1"/>
  <c r="L1635" i="1"/>
  <c r="T1635" i="1" s="1"/>
  <c r="D1636" i="1"/>
  <c r="N1632" i="1"/>
  <c r="O1631" i="1"/>
  <c r="P1631" i="1" s="1"/>
  <c r="Z1631" i="1" s="1"/>
  <c r="B1631" i="1" s="1"/>
  <c r="F1639" i="1" l="1"/>
  <c r="U2771" i="1"/>
  <c r="AB2772" i="1"/>
  <c r="H2772" i="1"/>
  <c r="AA2771" i="1"/>
  <c r="AC2772" i="1"/>
  <c r="R2771" i="1"/>
  <c r="S2771" i="1" s="1"/>
  <c r="Q2772" i="1"/>
  <c r="A2773" i="1"/>
  <c r="J1640" i="1"/>
  <c r="K1640" i="1" s="1"/>
  <c r="E1640" i="1" s="1"/>
  <c r="I1641" i="1"/>
  <c r="W1639" i="1"/>
  <c r="Y1639" i="1" s="1"/>
  <c r="N1633" i="1"/>
  <c r="O1632" i="1"/>
  <c r="P1632" i="1" s="1"/>
  <c r="Z1632" i="1" s="1"/>
  <c r="B1632" i="1" s="1"/>
  <c r="G1636" i="1"/>
  <c r="L1636" i="1"/>
  <c r="T1636" i="1" s="1"/>
  <c r="D1637" i="1"/>
  <c r="F1640" i="1" l="1"/>
  <c r="U2772" i="1"/>
  <c r="AA2772" i="1"/>
  <c r="H2773" i="1"/>
  <c r="AC2773" i="1"/>
  <c r="R2772" i="1"/>
  <c r="S2772" i="1" s="1"/>
  <c r="AB2773" i="1"/>
  <c r="Q2773" i="1"/>
  <c r="A2774" i="1"/>
  <c r="J1641" i="1"/>
  <c r="K1641" i="1" s="1"/>
  <c r="E1641" i="1" s="1"/>
  <c r="I1642" i="1"/>
  <c r="W1640" i="1"/>
  <c r="Y1640" i="1" s="1"/>
  <c r="L1637" i="1"/>
  <c r="T1637" i="1" s="1"/>
  <c r="G1637" i="1"/>
  <c r="D1638" i="1"/>
  <c r="N1634" i="1"/>
  <c r="O1633" i="1"/>
  <c r="P1633" i="1" s="1"/>
  <c r="Z1633" i="1" s="1"/>
  <c r="B1633" i="1" s="1"/>
  <c r="F1641" i="1" l="1"/>
  <c r="U2773" i="1"/>
  <c r="AA2773" i="1"/>
  <c r="AC2774" i="1"/>
  <c r="H2774" i="1"/>
  <c r="AB2774" i="1"/>
  <c r="R2773" i="1"/>
  <c r="S2773" i="1" s="1"/>
  <c r="A2775" i="1"/>
  <c r="Q2774" i="1"/>
  <c r="J1642" i="1"/>
  <c r="K1642" i="1" s="1"/>
  <c r="E1642" i="1" s="1"/>
  <c r="I1643" i="1"/>
  <c r="W1641" i="1"/>
  <c r="Y1641" i="1" s="1"/>
  <c r="N1635" i="1"/>
  <c r="O1634" i="1"/>
  <c r="P1634" i="1" s="1"/>
  <c r="Z1634" i="1" s="1"/>
  <c r="B1634" i="1" s="1"/>
  <c r="G1638" i="1"/>
  <c r="D1639" i="1"/>
  <c r="L1638" i="1"/>
  <c r="T1638" i="1" s="1"/>
  <c r="F1642" i="1" l="1"/>
  <c r="U2774" i="1"/>
  <c r="H2775" i="1"/>
  <c r="AA2774" i="1"/>
  <c r="AB2775" i="1"/>
  <c r="R2774" i="1"/>
  <c r="S2774" i="1" s="1"/>
  <c r="AC2775" i="1"/>
  <c r="A2776" i="1"/>
  <c r="Q2775" i="1"/>
  <c r="W1642" i="1"/>
  <c r="Y1642" i="1" s="1"/>
  <c r="J1643" i="1"/>
  <c r="K1643" i="1" s="1"/>
  <c r="E1643" i="1" s="1"/>
  <c r="I1644" i="1"/>
  <c r="G1639" i="1"/>
  <c r="D1640" i="1"/>
  <c r="L1639" i="1"/>
  <c r="T1639" i="1" s="1"/>
  <c r="N1636" i="1"/>
  <c r="O1635" i="1"/>
  <c r="P1635" i="1" s="1"/>
  <c r="Z1635" i="1" s="1"/>
  <c r="B1635" i="1" s="1"/>
  <c r="F1643" i="1" l="1"/>
  <c r="U2775" i="1"/>
  <c r="A2777" i="1"/>
  <c r="Q2776" i="1"/>
  <c r="AC2776" i="1"/>
  <c r="AB2776" i="1"/>
  <c r="H2776" i="1"/>
  <c r="R2775" i="1"/>
  <c r="S2775" i="1" s="1"/>
  <c r="AA2775" i="1"/>
  <c r="J1644" i="1"/>
  <c r="K1644" i="1" s="1"/>
  <c r="E1644" i="1" s="1"/>
  <c r="I1645" i="1"/>
  <c r="W1643" i="1"/>
  <c r="Y1643" i="1" s="1"/>
  <c r="N1637" i="1"/>
  <c r="O1636" i="1"/>
  <c r="P1636" i="1" s="1"/>
  <c r="Z1636" i="1" s="1"/>
  <c r="B1636" i="1" s="1"/>
  <c r="L1640" i="1"/>
  <c r="T1640" i="1" s="1"/>
  <c r="D1641" i="1"/>
  <c r="G1640" i="1"/>
  <c r="F1644" i="1" l="1"/>
  <c r="U2776" i="1"/>
  <c r="AB2777" i="1"/>
  <c r="R2776" i="1"/>
  <c r="S2776" i="1" s="1"/>
  <c r="AA2776" i="1"/>
  <c r="H2777" i="1"/>
  <c r="AC2777" i="1"/>
  <c r="A2778" i="1"/>
  <c r="Q2777" i="1"/>
  <c r="J1645" i="1"/>
  <c r="K1645" i="1" s="1"/>
  <c r="E1645" i="1" s="1"/>
  <c r="I1646" i="1"/>
  <c r="W1644" i="1"/>
  <c r="Y1644" i="1" s="1"/>
  <c r="L1641" i="1"/>
  <c r="T1641" i="1" s="1"/>
  <c r="G1641" i="1"/>
  <c r="D1642" i="1"/>
  <c r="N1638" i="1"/>
  <c r="O1637" i="1"/>
  <c r="P1637" i="1" s="1"/>
  <c r="Z1637" i="1" s="1"/>
  <c r="B1637" i="1" s="1"/>
  <c r="F1645" i="1" l="1"/>
  <c r="U2777" i="1"/>
  <c r="Q2778" i="1"/>
  <c r="A2779" i="1"/>
  <c r="AB2778" i="1"/>
  <c r="H2778" i="1"/>
  <c r="AA2777" i="1"/>
  <c r="AC2778" i="1"/>
  <c r="R2777" i="1"/>
  <c r="S2777" i="1" s="1"/>
  <c r="I1647" i="1"/>
  <c r="J1646" i="1"/>
  <c r="K1646" i="1" s="1"/>
  <c r="E1646" i="1" s="1"/>
  <c r="W1645" i="1"/>
  <c r="Y1645" i="1" s="1"/>
  <c r="N1639" i="1"/>
  <c r="O1638" i="1"/>
  <c r="P1638" i="1" s="1"/>
  <c r="Z1638" i="1" s="1"/>
  <c r="B1638" i="1" s="1"/>
  <c r="G1642" i="1"/>
  <c r="L1642" i="1"/>
  <c r="T1642" i="1" s="1"/>
  <c r="D1643" i="1"/>
  <c r="F1646" i="1" l="1"/>
  <c r="U2778" i="1"/>
  <c r="Q2779" i="1"/>
  <c r="A2780" i="1"/>
  <c r="AC2779" i="1"/>
  <c r="AB2779" i="1"/>
  <c r="H2779" i="1"/>
  <c r="AA2778" i="1"/>
  <c r="R2778" i="1"/>
  <c r="S2778" i="1" s="1"/>
  <c r="W1646" i="1"/>
  <c r="Y1646" i="1" s="1"/>
  <c r="I1648" i="1"/>
  <c r="J1647" i="1"/>
  <c r="K1647" i="1" s="1"/>
  <c r="E1647" i="1" s="1"/>
  <c r="L1643" i="1"/>
  <c r="T1643" i="1" s="1"/>
  <c r="G1643" i="1"/>
  <c r="D1644" i="1"/>
  <c r="N1640" i="1"/>
  <c r="O1639" i="1"/>
  <c r="P1639" i="1" s="1"/>
  <c r="Z1639" i="1" s="1"/>
  <c r="B1639" i="1" s="1"/>
  <c r="F1647" i="1" l="1"/>
  <c r="U2779" i="1"/>
  <c r="Q2780" i="1"/>
  <c r="A2781" i="1"/>
  <c r="H2780" i="1"/>
  <c r="AA2779" i="1"/>
  <c r="AB2780" i="1"/>
  <c r="R2779" i="1"/>
  <c r="S2779" i="1" s="1"/>
  <c r="AC2780" i="1"/>
  <c r="W1647" i="1"/>
  <c r="Y1647" i="1" s="1"/>
  <c r="I1649" i="1"/>
  <c r="J1648" i="1"/>
  <c r="K1648" i="1" s="1"/>
  <c r="E1648" i="1" s="1"/>
  <c r="N1641" i="1"/>
  <c r="O1640" i="1"/>
  <c r="P1640" i="1" s="1"/>
  <c r="Z1640" i="1" s="1"/>
  <c r="B1640" i="1" s="1"/>
  <c r="L1644" i="1"/>
  <c r="T1644" i="1" s="1"/>
  <c r="G1644" i="1"/>
  <c r="D1645" i="1"/>
  <c r="F1648" i="1" l="1"/>
  <c r="U2780" i="1"/>
  <c r="Q2781" i="1"/>
  <c r="A2782" i="1"/>
  <c r="H2781" i="1"/>
  <c r="AA2780" i="1"/>
  <c r="AB2781" i="1"/>
  <c r="R2780" i="1"/>
  <c r="S2780" i="1" s="1"/>
  <c r="AC2781" i="1"/>
  <c r="W1648" i="1"/>
  <c r="Y1648" i="1" s="1"/>
  <c r="I1650" i="1"/>
  <c r="J1649" i="1"/>
  <c r="K1649" i="1" s="1"/>
  <c r="E1649" i="1" s="1"/>
  <c r="L1645" i="1"/>
  <c r="T1645" i="1" s="1"/>
  <c r="G1645" i="1"/>
  <c r="D1646" i="1"/>
  <c r="N1642" i="1"/>
  <c r="O1641" i="1"/>
  <c r="P1641" i="1" s="1"/>
  <c r="Z1641" i="1" s="1"/>
  <c r="B1641" i="1" s="1"/>
  <c r="F1649" i="1" l="1"/>
  <c r="U2781" i="1"/>
  <c r="A2783" i="1"/>
  <c r="Q2782" i="1"/>
  <c r="R2781" i="1"/>
  <c r="S2781" i="1" s="1"/>
  <c r="AC2782" i="1"/>
  <c r="AB2782" i="1"/>
  <c r="AA2781" i="1"/>
  <c r="H2782" i="1"/>
  <c r="I1651" i="1"/>
  <c r="J1650" i="1"/>
  <c r="K1650" i="1" s="1"/>
  <c r="E1650" i="1" s="1"/>
  <c r="W1649" i="1"/>
  <c r="Y1649" i="1" s="1"/>
  <c r="N1643" i="1"/>
  <c r="O1642" i="1"/>
  <c r="P1642" i="1" s="1"/>
  <c r="Z1642" i="1" s="1"/>
  <c r="B1642" i="1" s="1"/>
  <c r="G1646" i="1"/>
  <c r="L1646" i="1"/>
  <c r="T1646" i="1" s="1"/>
  <c r="D1647" i="1"/>
  <c r="F1650" i="1" l="1"/>
  <c r="W2783" i="1"/>
  <c r="Y2783" i="1" s="1"/>
  <c r="AB2783" i="1"/>
  <c r="H2783" i="1"/>
  <c r="R2782" i="1"/>
  <c r="AC2783" i="1"/>
  <c r="A2784" i="1"/>
  <c r="Q2783" i="1"/>
  <c r="W1650" i="1"/>
  <c r="Y1650" i="1" s="1"/>
  <c r="J1651" i="1"/>
  <c r="K1651" i="1" s="1"/>
  <c r="E1651" i="1" s="1"/>
  <c r="I1652" i="1"/>
  <c r="L1647" i="1"/>
  <c r="T1647" i="1" s="1"/>
  <c r="D1648" i="1"/>
  <c r="G1647" i="1"/>
  <c r="N1644" i="1"/>
  <c r="O1643" i="1"/>
  <c r="P1643" i="1" s="1"/>
  <c r="F1651" i="1" l="1"/>
  <c r="U2783" i="1"/>
  <c r="R2783" i="1"/>
  <c r="S2783" i="1" s="1"/>
  <c r="AA2783" i="1"/>
  <c r="AC2784" i="1"/>
  <c r="AB2784" i="1"/>
  <c r="H2784" i="1"/>
  <c r="Q2784" i="1"/>
  <c r="A2785" i="1"/>
  <c r="J1652" i="1"/>
  <c r="K1652" i="1" s="1"/>
  <c r="E1652" i="1" s="1"/>
  <c r="I1653" i="1"/>
  <c r="W1651" i="1"/>
  <c r="Y1651" i="1" s="1"/>
  <c r="N1645" i="1"/>
  <c r="O1644" i="1"/>
  <c r="P1644" i="1" s="1"/>
  <c r="Z1644" i="1" s="1"/>
  <c r="B1644" i="1" s="1"/>
  <c r="Z1643" i="1"/>
  <c r="B1643" i="1" s="1"/>
  <c r="L1648" i="1"/>
  <c r="T1648" i="1" s="1"/>
  <c r="G1648" i="1"/>
  <c r="D1649" i="1"/>
  <c r="F1652" i="1" l="1"/>
  <c r="U2784" i="1"/>
  <c r="A2786" i="1"/>
  <c r="Q2785" i="1"/>
  <c r="AA2784" i="1"/>
  <c r="H2785" i="1"/>
  <c r="R2784" i="1"/>
  <c r="S2784" i="1" s="1"/>
  <c r="AB2785" i="1"/>
  <c r="AC2785" i="1"/>
  <c r="I1654" i="1"/>
  <c r="J1653" i="1"/>
  <c r="K1653" i="1" s="1"/>
  <c r="E1653" i="1" s="1"/>
  <c r="W1652" i="1"/>
  <c r="Y1652" i="1" s="1"/>
  <c r="L1649" i="1"/>
  <c r="T1649" i="1" s="1"/>
  <c r="G1649" i="1"/>
  <c r="D1650" i="1"/>
  <c r="N1646" i="1"/>
  <c r="O1645" i="1"/>
  <c r="P1645" i="1" s="1"/>
  <c r="Z1645" i="1" s="1"/>
  <c r="B1645" i="1" s="1"/>
  <c r="F1653" i="1" l="1"/>
  <c r="U2785" i="1"/>
  <c r="H2786" i="1"/>
  <c r="AB2786" i="1"/>
  <c r="AA2785" i="1"/>
  <c r="AC2786" i="1"/>
  <c r="R2785" i="1"/>
  <c r="S2785" i="1" s="1"/>
  <c r="Q2786" i="1"/>
  <c r="A2787" i="1"/>
  <c r="J1654" i="1"/>
  <c r="K1654" i="1" s="1"/>
  <c r="E1654" i="1" s="1"/>
  <c r="I1655" i="1"/>
  <c r="W1653" i="1"/>
  <c r="Y1653" i="1" s="1"/>
  <c r="N1647" i="1"/>
  <c r="O1646" i="1"/>
  <c r="P1646" i="1" s="1"/>
  <c r="Z1646" i="1" s="1"/>
  <c r="B1646" i="1" s="1"/>
  <c r="G1650" i="1"/>
  <c r="L1650" i="1"/>
  <c r="T1650" i="1" s="1"/>
  <c r="D1651" i="1"/>
  <c r="F1654" i="1" l="1"/>
  <c r="U2786" i="1"/>
  <c r="A2788" i="1"/>
  <c r="Q2787" i="1"/>
  <c r="H2787" i="1"/>
  <c r="AA2786" i="1"/>
  <c r="AB2787" i="1"/>
  <c r="AC2787" i="1"/>
  <c r="R2786" i="1"/>
  <c r="S2786" i="1" s="1"/>
  <c r="J1655" i="1"/>
  <c r="K1655" i="1" s="1"/>
  <c r="E1655" i="1" s="1"/>
  <c r="I1656" i="1"/>
  <c r="W1654" i="1"/>
  <c r="Y1654" i="1" s="1"/>
  <c r="G1651" i="1"/>
  <c r="L1651" i="1"/>
  <c r="T1651" i="1" s="1"/>
  <c r="D1652" i="1"/>
  <c r="N1648" i="1"/>
  <c r="O1647" i="1"/>
  <c r="P1647" i="1" s="1"/>
  <c r="F1655" i="1" l="1"/>
  <c r="U2787" i="1"/>
  <c r="AB2788" i="1"/>
  <c r="AC2788" i="1"/>
  <c r="AA2787" i="1"/>
  <c r="R2787" i="1"/>
  <c r="S2787" i="1" s="1"/>
  <c r="H2788" i="1"/>
  <c r="Q2788" i="1"/>
  <c r="A2789" i="1"/>
  <c r="W1655" i="1"/>
  <c r="Y1655" i="1" s="1"/>
  <c r="J1656" i="1"/>
  <c r="K1656" i="1" s="1"/>
  <c r="E1656" i="1" s="1"/>
  <c r="I1657" i="1"/>
  <c r="N1649" i="1"/>
  <c r="O1648" i="1"/>
  <c r="P1648" i="1" s="1"/>
  <c r="Z1648" i="1" s="1"/>
  <c r="B1648" i="1" s="1"/>
  <c r="L1652" i="1"/>
  <c r="T1652" i="1" s="1"/>
  <c r="G1652" i="1"/>
  <c r="D1653" i="1"/>
  <c r="Z1647" i="1"/>
  <c r="B1647" i="1" s="1"/>
  <c r="F1656" i="1" l="1"/>
  <c r="U2788" i="1"/>
  <c r="A2790" i="1"/>
  <c r="Q2789" i="1"/>
  <c r="H2789" i="1"/>
  <c r="AC2789" i="1"/>
  <c r="AB2789" i="1"/>
  <c r="R2788" i="1"/>
  <c r="S2788" i="1" s="1"/>
  <c r="AA2788" i="1"/>
  <c r="W1656" i="1"/>
  <c r="Y1656" i="1" s="1"/>
  <c r="J1657" i="1"/>
  <c r="K1657" i="1" s="1"/>
  <c r="I1658" i="1"/>
  <c r="L1653" i="1"/>
  <c r="T1653" i="1" s="1"/>
  <c r="G1653" i="1"/>
  <c r="D1654" i="1"/>
  <c r="N1650" i="1"/>
  <c r="O1649" i="1"/>
  <c r="P1649" i="1" s="1"/>
  <c r="Z1649" i="1" s="1"/>
  <c r="B1649" i="1" s="1"/>
  <c r="E1657" i="1" l="1"/>
  <c r="F1657" i="1"/>
  <c r="U2789" i="1"/>
  <c r="AB2790" i="1"/>
  <c r="R2789" i="1"/>
  <c r="S2789" i="1" s="1"/>
  <c r="AC2790" i="1"/>
  <c r="H2790" i="1"/>
  <c r="AA2789" i="1"/>
  <c r="A2791" i="1"/>
  <c r="Q2790" i="1"/>
  <c r="J1658" i="1"/>
  <c r="K1658" i="1" s="1"/>
  <c r="I1659" i="1"/>
  <c r="W1657" i="1"/>
  <c r="Y1657" i="1" s="1"/>
  <c r="N1651" i="1"/>
  <c r="O1650" i="1"/>
  <c r="P1650" i="1" s="1"/>
  <c r="Z1650" i="1" s="1"/>
  <c r="B1650" i="1" s="1"/>
  <c r="L1654" i="1"/>
  <c r="T1654" i="1" s="1"/>
  <c r="D1655" i="1"/>
  <c r="G1654" i="1"/>
  <c r="E1658" i="1" l="1"/>
  <c r="F1658" i="1"/>
  <c r="U2790" i="1"/>
  <c r="A2792" i="1"/>
  <c r="Q2791" i="1"/>
  <c r="H2791" i="1"/>
  <c r="R2790" i="1"/>
  <c r="S2790" i="1" s="1"/>
  <c r="AC2791" i="1"/>
  <c r="AB2791" i="1"/>
  <c r="AA2790" i="1"/>
  <c r="I1660" i="1"/>
  <c r="J1659" i="1"/>
  <c r="K1659" i="1" s="1"/>
  <c r="F1659" i="1" s="1"/>
  <c r="W1658" i="1"/>
  <c r="Y1658" i="1" s="1"/>
  <c r="G1655" i="1"/>
  <c r="D1656" i="1"/>
  <c r="L1655" i="1"/>
  <c r="T1655" i="1" s="1"/>
  <c r="N1652" i="1"/>
  <c r="O1651" i="1"/>
  <c r="P1651" i="1" s="1"/>
  <c r="Z1651" i="1" s="1"/>
  <c r="B1651" i="1" s="1"/>
  <c r="W1659" i="1" l="1"/>
  <c r="Y1659" i="1" s="1"/>
  <c r="U2791" i="1"/>
  <c r="E1659" i="1"/>
  <c r="AB2792" i="1"/>
  <c r="R2791" i="1"/>
  <c r="S2791" i="1" s="1"/>
  <c r="AA2791" i="1"/>
  <c r="AC2792" i="1"/>
  <c r="H2792" i="1"/>
  <c r="Q2792" i="1"/>
  <c r="A2793" i="1"/>
  <c r="J1660" i="1"/>
  <c r="K1660" i="1" s="1"/>
  <c r="F1660" i="1" s="1"/>
  <c r="I1661" i="1"/>
  <c r="N1653" i="1"/>
  <c r="O1652" i="1"/>
  <c r="P1652" i="1" s="1"/>
  <c r="Z1652" i="1" s="1"/>
  <c r="B1652" i="1" s="1"/>
  <c r="L1656" i="1"/>
  <c r="T1656" i="1" s="1"/>
  <c r="G1656" i="1"/>
  <c r="D1657" i="1"/>
  <c r="U2792" i="1" l="1"/>
  <c r="E1660" i="1"/>
  <c r="A2794" i="1"/>
  <c r="Q2793" i="1"/>
  <c r="R2792" i="1"/>
  <c r="S2792" i="1" s="1"/>
  <c r="H2793" i="1"/>
  <c r="AA2792" i="1"/>
  <c r="AB2793" i="1"/>
  <c r="AC2793" i="1"/>
  <c r="W1660" i="1"/>
  <c r="Y1660" i="1" s="1"/>
  <c r="J1661" i="1"/>
  <c r="K1661" i="1" s="1"/>
  <c r="F1661" i="1" s="1"/>
  <c r="I1662" i="1"/>
  <c r="L1657" i="1"/>
  <c r="T1657" i="1" s="1"/>
  <c r="G1657" i="1"/>
  <c r="D1658" i="1"/>
  <c r="N1654" i="1"/>
  <c r="O1653" i="1"/>
  <c r="P1653" i="1" s="1"/>
  <c r="Z1653" i="1" s="1"/>
  <c r="B1653" i="1" s="1"/>
  <c r="U2793" i="1" l="1"/>
  <c r="E1661" i="1"/>
  <c r="AB2794" i="1"/>
  <c r="H2794" i="1"/>
  <c r="R2793" i="1"/>
  <c r="S2793" i="1" s="1"/>
  <c r="AA2793" i="1"/>
  <c r="AC2794" i="1"/>
  <c r="A2795" i="1"/>
  <c r="Q2794" i="1"/>
  <c r="I1663" i="1"/>
  <c r="J1662" i="1"/>
  <c r="K1662" i="1" s="1"/>
  <c r="F1662" i="1" s="1"/>
  <c r="W1661" i="1"/>
  <c r="Y1661" i="1" s="1"/>
  <c r="N1655" i="1"/>
  <c r="O1654" i="1"/>
  <c r="P1654" i="1" s="1"/>
  <c r="Z1654" i="1" s="1"/>
  <c r="B1654" i="1" s="1"/>
  <c r="L1658" i="1"/>
  <c r="T1658" i="1" s="1"/>
  <c r="G1658" i="1"/>
  <c r="D1659" i="1"/>
  <c r="U2794" i="1" l="1"/>
  <c r="E1662" i="1"/>
  <c r="Q2795" i="1"/>
  <c r="A2796" i="1"/>
  <c r="AB2795" i="1"/>
  <c r="R2794" i="1"/>
  <c r="S2794" i="1" s="1"/>
  <c r="H2795" i="1"/>
  <c r="AC2795" i="1"/>
  <c r="AA2794" i="1"/>
  <c r="W1662" i="1"/>
  <c r="Y1662" i="1" s="1"/>
  <c r="J1663" i="1"/>
  <c r="K1663" i="1" s="1"/>
  <c r="F1663" i="1" s="1"/>
  <c r="I1664" i="1"/>
  <c r="G1659" i="1"/>
  <c r="L1659" i="1"/>
  <c r="T1659" i="1" s="1"/>
  <c r="D1660" i="1"/>
  <c r="N1656" i="1"/>
  <c r="O1655" i="1"/>
  <c r="P1655" i="1" s="1"/>
  <c r="Z1655" i="1" s="1"/>
  <c r="B1655" i="1" s="1"/>
  <c r="U2795" i="1" l="1"/>
  <c r="E1663" i="1"/>
  <c r="A2797" i="1"/>
  <c r="Q2796" i="1"/>
  <c r="AC2796" i="1"/>
  <c r="AB2796" i="1"/>
  <c r="R2795" i="1"/>
  <c r="S2795" i="1" s="1"/>
  <c r="AA2795" i="1"/>
  <c r="H2796" i="1"/>
  <c r="W1663" i="1"/>
  <c r="Y1663" i="1" s="1"/>
  <c r="J1664" i="1"/>
  <c r="K1664" i="1" s="1"/>
  <c r="F1664" i="1" s="1"/>
  <c r="I1665" i="1"/>
  <c r="N1657" i="1"/>
  <c r="O1656" i="1"/>
  <c r="P1656" i="1" s="1"/>
  <c r="L1660" i="1"/>
  <c r="T1660" i="1" s="1"/>
  <c r="G1660" i="1"/>
  <c r="D1661" i="1"/>
  <c r="U2796" i="1" l="1"/>
  <c r="E1664" i="1"/>
  <c r="AA2796" i="1"/>
  <c r="AC2797" i="1"/>
  <c r="H2797" i="1"/>
  <c r="AB2797" i="1"/>
  <c r="R2796" i="1"/>
  <c r="S2796" i="1" s="1"/>
  <c r="Q2797" i="1"/>
  <c r="A2798" i="1"/>
  <c r="Z1656" i="1"/>
  <c r="B1656" i="1" s="1"/>
  <c r="S1656" i="1"/>
  <c r="U1656" i="1" s="1"/>
  <c r="I1666" i="1"/>
  <c r="J1665" i="1"/>
  <c r="K1665" i="1" s="1"/>
  <c r="F1665" i="1" s="1"/>
  <c r="W1664" i="1"/>
  <c r="Y1664" i="1" s="1"/>
  <c r="L1661" i="1"/>
  <c r="T1661" i="1" s="1"/>
  <c r="G1661" i="1"/>
  <c r="D1662" i="1"/>
  <c r="N1658" i="1"/>
  <c r="O1657" i="1"/>
  <c r="C1657" i="1" l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U2797" i="1"/>
  <c r="AA1656" i="1"/>
  <c r="E1665" i="1"/>
  <c r="A2799" i="1"/>
  <c r="Q2798" i="1"/>
  <c r="AA2797" i="1"/>
  <c r="AC2798" i="1"/>
  <c r="H2798" i="1"/>
  <c r="AB2798" i="1"/>
  <c r="R2797" i="1"/>
  <c r="S2797" i="1" s="1"/>
  <c r="W1665" i="1"/>
  <c r="Y1665" i="1" s="1"/>
  <c r="I1667" i="1"/>
  <c r="J1666" i="1"/>
  <c r="K1666" i="1" s="1"/>
  <c r="F1666" i="1" s="1"/>
  <c r="N1659" i="1"/>
  <c r="O1658" i="1"/>
  <c r="G1662" i="1"/>
  <c r="L1662" i="1"/>
  <c r="T1662" i="1" s="1"/>
  <c r="D1663" i="1"/>
  <c r="P1658" i="1" l="1"/>
  <c r="P1657" i="1"/>
  <c r="Z1657" i="1" s="1"/>
  <c r="B1657" i="1" s="1"/>
  <c r="U2798" i="1"/>
  <c r="E1666" i="1"/>
  <c r="R2798" i="1"/>
  <c r="S2798" i="1" s="1"/>
  <c r="H2799" i="1"/>
  <c r="AA2798" i="1"/>
  <c r="AC2799" i="1"/>
  <c r="AB2799" i="1"/>
  <c r="Q2799" i="1"/>
  <c r="A2800" i="1"/>
  <c r="W1666" i="1"/>
  <c r="Y1666" i="1" s="1"/>
  <c r="J1667" i="1"/>
  <c r="K1667" i="1" s="1"/>
  <c r="F1667" i="1" s="1"/>
  <c r="I1668" i="1"/>
  <c r="G1663" i="1"/>
  <c r="D1664" i="1"/>
  <c r="L1663" i="1"/>
  <c r="T1663" i="1" s="1"/>
  <c r="Z1658" i="1"/>
  <c r="B1658" i="1" s="1"/>
  <c r="S1658" i="1"/>
  <c r="AA1658" i="1" s="1"/>
  <c r="N1660" i="1"/>
  <c r="O1659" i="1"/>
  <c r="P1659" i="1" s="1"/>
  <c r="Z1659" i="1" s="1"/>
  <c r="B1659" i="1" s="1"/>
  <c r="U2799" i="1" l="1"/>
  <c r="E1667" i="1"/>
  <c r="AB2800" i="1"/>
  <c r="R2799" i="1"/>
  <c r="S2799" i="1" s="1"/>
  <c r="AC2800" i="1"/>
  <c r="AA2799" i="1"/>
  <c r="H2800" i="1"/>
  <c r="A2801" i="1"/>
  <c r="Q2800" i="1"/>
  <c r="W1667" i="1"/>
  <c r="Y1667" i="1" s="1"/>
  <c r="I1669" i="1"/>
  <c r="J1668" i="1"/>
  <c r="K1668" i="1" s="1"/>
  <c r="F1668" i="1" s="1"/>
  <c r="N1661" i="1"/>
  <c r="O1660" i="1"/>
  <c r="P1660" i="1" s="1"/>
  <c r="Z1660" i="1" s="1"/>
  <c r="B1660" i="1" s="1"/>
  <c r="L1664" i="1"/>
  <c r="T1664" i="1" s="1"/>
  <c r="G1664" i="1"/>
  <c r="D1665" i="1"/>
  <c r="U2800" i="1" l="1"/>
  <c r="E1668" i="1"/>
  <c r="Q2801" i="1"/>
  <c r="A2802" i="1"/>
  <c r="AA2800" i="1"/>
  <c r="AC2801" i="1"/>
  <c r="H2801" i="1"/>
  <c r="R2800" i="1"/>
  <c r="S2800" i="1" s="1"/>
  <c r="AB2801" i="1"/>
  <c r="J1669" i="1"/>
  <c r="K1669" i="1" s="1"/>
  <c r="F1669" i="1" s="1"/>
  <c r="I1670" i="1"/>
  <c r="W1668" i="1"/>
  <c r="Y1668" i="1" s="1"/>
  <c r="L1665" i="1"/>
  <c r="T1665" i="1" s="1"/>
  <c r="G1665" i="1"/>
  <c r="D1666" i="1"/>
  <c r="N1662" i="1"/>
  <c r="O1661" i="1"/>
  <c r="P1661" i="1" s="1"/>
  <c r="Z1661" i="1" s="1"/>
  <c r="B1661" i="1" s="1"/>
  <c r="U2801" i="1" l="1"/>
  <c r="E1669" i="1"/>
  <c r="Q2802" i="1"/>
  <c r="A2803" i="1"/>
  <c r="AB2802" i="1"/>
  <c r="AC2802" i="1"/>
  <c r="AA2801" i="1"/>
  <c r="H2802" i="1"/>
  <c r="R2801" i="1"/>
  <c r="S2801" i="1" s="1"/>
  <c r="W1669" i="1"/>
  <c r="Y1669" i="1" s="1"/>
  <c r="J1670" i="1"/>
  <c r="K1670" i="1" s="1"/>
  <c r="F1670" i="1" s="1"/>
  <c r="I1671" i="1"/>
  <c r="G1666" i="1"/>
  <c r="D1667" i="1"/>
  <c r="L1666" i="1"/>
  <c r="T1666" i="1" s="1"/>
  <c r="N1663" i="1"/>
  <c r="O1662" i="1"/>
  <c r="P1662" i="1" s="1"/>
  <c r="Z1662" i="1" s="1"/>
  <c r="B1662" i="1" s="1"/>
  <c r="U2802" i="1" l="1"/>
  <c r="E1670" i="1"/>
  <c r="Q2803" i="1"/>
  <c r="A2804" i="1"/>
  <c r="AC2803" i="1"/>
  <c r="AA2802" i="1"/>
  <c r="H2803" i="1"/>
  <c r="R2802" i="1"/>
  <c r="S2802" i="1" s="1"/>
  <c r="AB2803" i="1"/>
  <c r="I1672" i="1"/>
  <c r="J1671" i="1"/>
  <c r="K1671" i="1" s="1"/>
  <c r="F1671" i="1" s="1"/>
  <c r="W1670" i="1"/>
  <c r="Y1670" i="1" s="1"/>
  <c r="N1664" i="1"/>
  <c r="O1663" i="1"/>
  <c r="P1663" i="1" s="1"/>
  <c r="Z1663" i="1" s="1"/>
  <c r="B1663" i="1" s="1"/>
  <c r="G1667" i="1"/>
  <c r="D1668" i="1"/>
  <c r="L1667" i="1"/>
  <c r="T1667" i="1" s="1"/>
  <c r="U2803" i="1" l="1"/>
  <c r="E1671" i="1"/>
  <c r="A2805" i="1"/>
  <c r="Q2804" i="1"/>
  <c r="AC2804" i="1"/>
  <c r="AB2804" i="1"/>
  <c r="H2804" i="1"/>
  <c r="AA2803" i="1"/>
  <c r="R2803" i="1"/>
  <c r="S2803" i="1" s="1"/>
  <c r="W1671" i="1"/>
  <c r="Y1671" i="1" s="1"/>
  <c r="J1672" i="1"/>
  <c r="K1672" i="1" s="1"/>
  <c r="F1672" i="1" s="1"/>
  <c r="I1673" i="1"/>
  <c r="L1668" i="1"/>
  <c r="T1668" i="1" s="1"/>
  <c r="G1668" i="1"/>
  <c r="D1669" i="1"/>
  <c r="N1665" i="1"/>
  <c r="O1664" i="1"/>
  <c r="P1664" i="1" s="1"/>
  <c r="Z1664" i="1" s="1"/>
  <c r="B1664" i="1" s="1"/>
  <c r="U2804" i="1" l="1"/>
  <c r="E1672" i="1"/>
  <c r="H2805" i="1"/>
  <c r="R2804" i="1"/>
  <c r="S2804" i="1" s="1"/>
  <c r="AB2805" i="1"/>
  <c r="AC2805" i="1"/>
  <c r="AA2804" i="1"/>
  <c r="Q2805" i="1"/>
  <c r="A2806" i="1"/>
  <c r="I1674" i="1"/>
  <c r="J1673" i="1"/>
  <c r="K1673" i="1" s="1"/>
  <c r="F1673" i="1" s="1"/>
  <c r="W1672" i="1"/>
  <c r="Y1672" i="1" s="1"/>
  <c r="N1666" i="1"/>
  <c r="O1665" i="1"/>
  <c r="P1665" i="1" s="1"/>
  <c r="Z1665" i="1" s="1"/>
  <c r="B1665" i="1" s="1"/>
  <c r="L1669" i="1"/>
  <c r="T1669" i="1" s="1"/>
  <c r="G1669" i="1"/>
  <c r="D1670" i="1"/>
  <c r="U2805" i="1" l="1"/>
  <c r="E1673" i="1"/>
  <c r="R2805" i="1"/>
  <c r="S2805" i="1" s="1"/>
  <c r="AC2806" i="1"/>
  <c r="AA2805" i="1"/>
  <c r="AB2806" i="1"/>
  <c r="H2806" i="1"/>
  <c r="Q2806" i="1"/>
  <c r="A2807" i="1"/>
  <c r="W1673" i="1"/>
  <c r="Y1673" i="1" s="1"/>
  <c r="J1674" i="1"/>
  <c r="K1674" i="1" s="1"/>
  <c r="F1674" i="1" s="1"/>
  <c r="I1675" i="1"/>
  <c r="G1670" i="1"/>
  <c r="L1670" i="1"/>
  <c r="T1670" i="1" s="1"/>
  <c r="D1671" i="1"/>
  <c r="N1667" i="1"/>
  <c r="O1666" i="1"/>
  <c r="P1666" i="1" s="1"/>
  <c r="Z1666" i="1" s="1"/>
  <c r="B1666" i="1" s="1"/>
  <c r="U2806" i="1" l="1"/>
  <c r="E1674" i="1"/>
  <c r="A2808" i="1"/>
  <c r="Q2807" i="1"/>
  <c r="AB2807" i="1"/>
  <c r="R2806" i="1"/>
  <c r="S2806" i="1" s="1"/>
  <c r="AC2807" i="1"/>
  <c r="AA2806" i="1"/>
  <c r="H2807" i="1"/>
  <c r="J1675" i="1"/>
  <c r="K1675" i="1" s="1"/>
  <c r="F1675" i="1" s="1"/>
  <c r="I1676" i="1"/>
  <c r="W1674" i="1"/>
  <c r="Y1674" i="1" s="1"/>
  <c r="N1668" i="1"/>
  <c r="O1667" i="1"/>
  <c r="P1667" i="1" s="1"/>
  <c r="Z1667" i="1" s="1"/>
  <c r="B1667" i="1" s="1"/>
  <c r="L1671" i="1"/>
  <c r="T1671" i="1" s="1"/>
  <c r="G1671" i="1"/>
  <c r="D1672" i="1"/>
  <c r="U2807" i="1" l="1"/>
  <c r="E1675" i="1"/>
  <c r="H2808" i="1"/>
  <c r="AB2808" i="1"/>
  <c r="AA2807" i="1"/>
  <c r="R2807" i="1"/>
  <c r="S2807" i="1" s="1"/>
  <c r="AC2808" i="1"/>
  <c r="A2809" i="1"/>
  <c r="Q2808" i="1"/>
  <c r="J1676" i="1"/>
  <c r="K1676" i="1" s="1"/>
  <c r="F1676" i="1" s="1"/>
  <c r="I1677" i="1"/>
  <c r="W1675" i="1"/>
  <c r="Y1675" i="1" s="1"/>
  <c r="L1672" i="1"/>
  <c r="T1672" i="1" s="1"/>
  <c r="G1672" i="1"/>
  <c r="D1673" i="1"/>
  <c r="N1669" i="1"/>
  <c r="O1668" i="1"/>
  <c r="P1668" i="1" s="1"/>
  <c r="Z1668" i="1" s="1"/>
  <c r="B1668" i="1" s="1"/>
  <c r="U2808" i="1" l="1"/>
  <c r="E1676" i="1"/>
  <c r="A2810" i="1"/>
  <c r="Q2809" i="1"/>
  <c r="AA2808" i="1"/>
  <c r="R2808" i="1"/>
  <c r="S2808" i="1" s="1"/>
  <c r="AC2809" i="1"/>
  <c r="H2809" i="1"/>
  <c r="AB2809" i="1"/>
  <c r="I1678" i="1"/>
  <c r="J1677" i="1"/>
  <c r="K1677" i="1" s="1"/>
  <c r="F1677" i="1" s="1"/>
  <c r="W1676" i="1"/>
  <c r="Y1676" i="1" s="1"/>
  <c r="L1673" i="1"/>
  <c r="T1673" i="1" s="1"/>
  <c r="G1673" i="1"/>
  <c r="D1674" i="1"/>
  <c r="N1670" i="1"/>
  <c r="O1669" i="1"/>
  <c r="P1669" i="1" s="1"/>
  <c r="Z1669" i="1" s="1"/>
  <c r="B1669" i="1" s="1"/>
  <c r="U2809" i="1" l="1"/>
  <c r="E1677" i="1"/>
  <c r="AC2810" i="1"/>
  <c r="AA2809" i="1"/>
  <c r="R2809" i="1"/>
  <c r="S2809" i="1" s="1"/>
  <c r="AB2810" i="1"/>
  <c r="H2810" i="1"/>
  <c r="A2811" i="1"/>
  <c r="Q2810" i="1"/>
  <c r="W1677" i="1"/>
  <c r="Y1677" i="1" s="1"/>
  <c r="J1678" i="1"/>
  <c r="K1678" i="1" s="1"/>
  <c r="F1678" i="1" s="1"/>
  <c r="I1679" i="1"/>
  <c r="G1674" i="1"/>
  <c r="L1674" i="1"/>
  <c r="T1674" i="1" s="1"/>
  <c r="D1675" i="1"/>
  <c r="N1671" i="1"/>
  <c r="O1670" i="1"/>
  <c r="P1670" i="1" s="1"/>
  <c r="U2810" i="1" l="1"/>
  <c r="E1678" i="1"/>
  <c r="AA2810" i="1"/>
  <c r="AB2811" i="1"/>
  <c r="AC2811" i="1"/>
  <c r="R2810" i="1"/>
  <c r="S2810" i="1" s="1"/>
  <c r="H2811" i="1"/>
  <c r="Q2811" i="1"/>
  <c r="A2812" i="1"/>
  <c r="J1679" i="1"/>
  <c r="K1679" i="1" s="1"/>
  <c r="F1679" i="1" s="1"/>
  <c r="I1680" i="1"/>
  <c r="W1678" i="1"/>
  <c r="Y1678" i="1" s="1"/>
  <c r="Z1670" i="1"/>
  <c r="B1670" i="1" s="1"/>
  <c r="N1672" i="1"/>
  <c r="O1671" i="1"/>
  <c r="P1671" i="1" s="1"/>
  <c r="G1675" i="1"/>
  <c r="L1675" i="1"/>
  <c r="T1675" i="1" s="1"/>
  <c r="D1676" i="1"/>
  <c r="U2811" i="1" l="1"/>
  <c r="E1679" i="1"/>
  <c r="Q2812" i="1"/>
  <c r="A2813" i="1"/>
  <c r="R2811" i="1"/>
  <c r="S2811" i="1" s="1"/>
  <c r="AC2812" i="1"/>
  <c r="AB2812" i="1"/>
  <c r="AA2811" i="1"/>
  <c r="H2812" i="1"/>
  <c r="J1680" i="1"/>
  <c r="K1680" i="1" s="1"/>
  <c r="F1680" i="1" s="1"/>
  <c r="I1681" i="1"/>
  <c r="W1679" i="1"/>
  <c r="Y1679" i="1" s="1"/>
  <c r="L1676" i="1"/>
  <c r="T1676" i="1" s="1"/>
  <c r="G1676" i="1"/>
  <c r="D1677" i="1"/>
  <c r="Z1671" i="1"/>
  <c r="B1671" i="1" s="1"/>
  <c r="N1673" i="1"/>
  <c r="O1672" i="1"/>
  <c r="P1672" i="1" s="1"/>
  <c r="Z1672" i="1" s="1"/>
  <c r="B1672" i="1" s="1"/>
  <c r="U2812" i="1" l="1"/>
  <c r="E1680" i="1"/>
  <c r="A2814" i="1"/>
  <c r="Q2813" i="1"/>
  <c r="H2813" i="1"/>
  <c r="AA2812" i="1"/>
  <c r="R2812" i="1"/>
  <c r="S2812" i="1" s="1"/>
  <c r="AC2813" i="1"/>
  <c r="AB2813" i="1"/>
  <c r="J1681" i="1"/>
  <c r="K1681" i="1" s="1"/>
  <c r="F1681" i="1" s="1"/>
  <c r="I1682" i="1"/>
  <c r="W1680" i="1"/>
  <c r="Y1680" i="1" s="1"/>
  <c r="N1674" i="1"/>
  <c r="O1673" i="1"/>
  <c r="P1673" i="1" s="1"/>
  <c r="Z1673" i="1" s="1"/>
  <c r="B1673" i="1" s="1"/>
  <c r="L1677" i="1"/>
  <c r="T1677" i="1" s="1"/>
  <c r="G1677" i="1"/>
  <c r="D1678" i="1"/>
  <c r="U2813" i="1" l="1"/>
  <c r="E1681" i="1"/>
  <c r="H2814" i="1"/>
  <c r="R2813" i="1"/>
  <c r="S2813" i="1" s="1"/>
  <c r="AC2814" i="1"/>
  <c r="AB2814" i="1"/>
  <c r="AA2813" i="1"/>
  <c r="A2815" i="1"/>
  <c r="Q2814" i="1"/>
  <c r="J1682" i="1"/>
  <c r="K1682" i="1" s="1"/>
  <c r="F1682" i="1" s="1"/>
  <c r="I1683" i="1"/>
  <c r="W1681" i="1"/>
  <c r="Y1681" i="1" s="1"/>
  <c r="G1678" i="1"/>
  <c r="D1679" i="1"/>
  <c r="L1678" i="1"/>
  <c r="T1678" i="1" s="1"/>
  <c r="N1675" i="1"/>
  <c r="O1674" i="1"/>
  <c r="P1674" i="1" s="1"/>
  <c r="Z1674" i="1" s="1"/>
  <c r="B1674" i="1" s="1"/>
  <c r="U2814" i="1" l="1"/>
  <c r="E1682" i="1"/>
  <c r="Q2815" i="1"/>
  <c r="A2816" i="1"/>
  <c r="AA2814" i="1"/>
  <c r="H2815" i="1"/>
  <c r="R2814" i="1"/>
  <c r="S2814" i="1" s="1"/>
  <c r="AB2815" i="1"/>
  <c r="AC2815" i="1"/>
  <c r="J1683" i="1"/>
  <c r="K1683" i="1" s="1"/>
  <c r="F1683" i="1" s="1"/>
  <c r="I1684" i="1"/>
  <c r="W1682" i="1"/>
  <c r="Y1682" i="1" s="1"/>
  <c r="N1676" i="1"/>
  <c r="O1675" i="1"/>
  <c r="P1675" i="1" s="1"/>
  <c r="Z1675" i="1" s="1"/>
  <c r="B1675" i="1" s="1"/>
  <c r="G1679" i="1"/>
  <c r="D1680" i="1"/>
  <c r="L1679" i="1"/>
  <c r="T1679" i="1" s="1"/>
  <c r="E1683" i="1" l="1"/>
  <c r="Q2816" i="1"/>
  <c r="A2817" i="1"/>
  <c r="W2816" i="1"/>
  <c r="Y2816" i="1" s="1"/>
  <c r="AC2816" i="1"/>
  <c r="R2815" i="1"/>
  <c r="H2816" i="1"/>
  <c r="AB2816" i="1"/>
  <c r="I1685" i="1"/>
  <c r="J1684" i="1"/>
  <c r="K1684" i="1" s="1"/>
  <c r="F1684" i="1" s="1"/>
  <c r="W1683" i="1"/>
  <c r="Y1683" i="1" s="1"/>
  <c r="L1680" i="1"/>
  <c r="T1680" i="1" s="1"/>
  <c r="G1680" i="1"/>
  <c r="D1681" i="1"/>
  <c r="N1677" i="1"/>
  <c r="O1676" i="1"/>
  <c r="P1676" i="1" s="1"/>
  <c r="Z1676" i="1" s="1"/>
  <c r="B1676" i="1" s="1"/>
  <c r="U2816" i="1" l="1"/>
  <c r="E1684" i="1"/>
  <c r="A2818" i="1"/>
  <c r="Q2817" i="1"/>
  <c r="H2817" i="1"/>
  <c r="R2816" i="1"/>
  <c r="S2816" i="1" s="1"/>
  <c r="AC2817" i="1"/>
  <c r="AB2817" i="1"/>
  <c r="AA2816" i="1"/>
  <c r="J1685" i="1"/>
  <c r="K1685" i="1" s="1"/>
  <c r="F1685" i="1" s="1"/>
  <c r="I1686" i="1"/>
  <c r="W1684" i="1"/>
  <c r="Y1684" i="1" s="1"/>
  <c r="N1678" i="1"/>
  <c r="O1677" i="1"/>
  <c r="P1677" i="1" s="1"/>
  <c r="Z1677" i="1" s="1"/>
  <c r="B1677" i="1" s="1"/>
  <c r="L1681" i="1"/>
  <c r="T1681" i="1" s="1"/>
  <c r="G1681" i="1"/>
  <c r="D1682" i="1"/>
  <c r="U2817" i="1" l="1"/>
  <c r="E1685" i="1"/>
  <c r="AA2817" i="1"/>
  <c r="H2818" i="1"/>
  <c r="R2817" i="1"/>
  <c r="S2817" i="1" s="1"/>
  <c r="AB2818" i="1"/>
  <c r="AC2818" i="1"/>
  <c r="Q2818" i="1"/>
  <c r="A2819" i="1"/>
  <c r="J1686" i="1"/>
  <c r="K1686" i="1" s="1"/>
  <c r="F1686" i="1" s="1"/>
  <c r="I1687" i="1"/>
  <c r="W1685" i="1"/>
  <c r="Y1685" i="1" s="1"/>
  <c r="G1682" i="1"/>
  <c r="L1682" i="1"/>
  <c r="T1682" i="1" s="1"/>
  <c r="D1683" i="1"/>
  <c r="N1679" i="1"/>
  <c r="O1678" i="1"/>
  <c r="P1678" i="1" s="1"/>
  <c r="Z1678" i="1" s="1"/>
  <c r="B1678" i="1" s="1"/>
  <c r="U2818" i="1" l="1"/>
  <c r="E1686" i="1"/>
  <c r="AC2819" i="1"/>
  <c r="AB2819" i="1"/>
  <c r="R2818" i="1"/>
  <c r="S2818" i="1" s="1"/>
  <c r="AA2818" i="1"/>
  <c r="H2819" i="1"/>
  <c r="Q2819" i="1"/>
  <c r="A2820" i="1"/>
  <c r="I1688" i="1"/>
  <c r="J1687" i="1"/>
  <c r="K1687" i="1" s="1"/>
  <c r="F1687" i="1" s="1"/>
  <c r="W1686" i="1"/>
  <c r="Y1686" i="1" s="1"/>
  <c r="N1680" i="1"/>
  <c r="O1679" i="1"/>
  <c r="P1679" i="1" s="1"/>
  <c r="G1683" i="1"/>
  <c r="D1684" i="1"/>
  <c r="L1683" i="1"/>
  <c r="T1683" i="1" s="1"/>
  <c r="W1687" i="1" l="1"/>
  <c r="Y1687" i="1" s="1"/>
  <c r="U2819" i="1"/>
  <c r="E1687" i="1"/>
  <c r="AB2820" i="1"/>
  <c r="AA2819" i="1"/>
  <c r="H2820" i="1"/>
  <c r="R2819" i="1"/>
  <c r="S2819" i="1" s="1"/>
  <c r="AC2820" i="1"/>
  <c r="Q2820" i="1"/>
  <c r="A2821" i="1"/>
  <c r="J1688" i="1"/>
  <c r="K1688" i="1" s="1"/>
  <c r="F1688" i="1" s="1"/>
  <c r="I1689" i="1"/>
  <c r="L1684" i="1"/>
  <c r="T1684" i="1" s="1"/>
  <c r="G1684" i="1"/>
  <c r="D1685" i="1"/>
  <c r="Z1679" i="1"/>
  <c r="B1679" i="1" s="1"/>
  <c r="N1681" i="1"/>
  <c r="O1680" i="1"/>
  <c r="P1680" i="1" s="1"/>
  <c r="Z1680" i="1" s="1"/>
  <c r="B1680" i="1" s="1"/>
  <c r="U2820" i="1" l="1"/>
  <c r="E1688" i="1"/>
  <c r="AA2820" i="1"/>
  <c r="R2820" i="1"/>
  <c r="S2820" i="1" s="1"/>
  <c r="AC2821" i="1"/>
  <c r="AB2821" i="1"/>
  <c r="H2821" i="1"/>
  <c r="A2822" i="1"/>
  <c r="Q2821" i="1"/>
  <c r="J1689" i="1"/>
  <c r="K1689" i="1" s="1"/>
  <c r="I1690" i="1"/>
  <c r="W1688" i="1"/>
  <c r="Y1688" i="1" s="1"/>
  <c r="G1685" i="1"/>
  <c r="L1685" i="1"/>
  <c r="T1685" i="1" s="1"/>
  <c r="D1686" i="1"/>
  <c r="N1682" i="1"/>
  <c r="O1681" i="1"/>
  <c r="P1681" i="1" s="1"/>
  <c r="Z1681" i="1" s="1"/>
  <c r="B1681" i="1" s="1"/>
  <c r="E1689" i="1" l="1"/>
  <c r="F1689" i="1"/>
  <c r="U2821" i="1"/>
  <c r="Q2822" i="1"/>
  <c r="A2823" i="1"/>
  <c r="AA2821" i="1"/>
  <c r="AC2822" i="1"/>
  <c r="AB2822" i="1"/>
  <c r="R2821" i="1"/>
  <c r="S2821" i="1" s="1"/>
  <c r="H2822" i="1"/>
  <c r="J1690" i="1"/>
  <c r="K1690" i="1" s="1"/>
  <c r="I1691" i="1"/>
  <c r="W1689" i="1"/>
  <c r="Y1689" i="1" s="1"/>
  <c r="N1683" i="1"/>
  <c r="O1682" i="1"/>
  <c r="P1682" i="1" s="1"/>
  <c r="Z1682" i="1" s="1"/>
  <c r="B1682" i="1" s="1"/>
  <c r="L1686" i="1"/>
  <c r="T1686" i="1" s="1"/>
  <c r="D1687" i="1"/>
  <c r="G1686" i="1"/>
  <c r="E1690" i="1" l="1"/>
  <c r="F1690" i="1"/>
  <c r="U2822" i="1"/>
  <c r="A2824" i="1"/>
  <c r="Q2823" i="1"/>
  <c r="AC2823" i="1"/>
  <c r="H2823" i="1"/>
  <c r="AA2822" i="1"/>
  <c r="R2822" i="1"/>
  <c r="S2822" i="1" s="1"/>
  <c r="AB2823" i="1"/>
  <c r="J1691" i="1"/>
  <c r="K1691" i="1" s="1"/>
  <c r="I1692" i="1"/>
  <c r="W1690" i="1"/>
  <c r="Y1690" i="1" s="1"/>
  <c r="G1687" i="1"/>
  <c r="L1687" i="1"/>
  <c r="T1687" i="1" s="1"/>
  <c r="D1688" i="1"/>
  <c r="N1684" i="1"/>
  <c r="O1683" i="1"/>
  <c r="P1683" i="1" s="1"/>
  <c r="Z1683" i="1" s="1"/>
  <c r="B1683" i="1" s="1"/>
  <c r="E1691" i="1" l="1"/>
  <c r="F1691" i="1"/>
  <c r="U2823" i="1"/>
  <c r="AA2823" i="1"/>
  <c r="H2824" i="1"/>
  <c r="AC2824" i="1"/>
  <c r="R2823" i="1"/>
  <c r="S2823" i="1" s="1"/>
  <c r="AB2824" i="1"/>
  <c r="Q2824" i="1"/>
  <c r="A2825" i="1"/>
  <c r="J1692" i="1"/>
  <c r="K1692" i="1" s="1"/>
  <c r="I1693" i="1"/>
  <c r="W1691" i="1"/>
  <c r="Y1691" i="1" s="1"/>
  <c r="N1685" i="1"/>
  <c r="O1684" i="1"/>
  <c r="P1684" i="1" s="1"/>
  <c r="Z1684" i="1" s="1"/>
  <c r="B1684" i="1" s="1"/>
  <c r="L1688" i="1"/>
  <c r="T1688" i="1" s="1"/>
  <c r="G1688" i="1"/>
  <c r="D1689" i="1"/>
  <c r="E1692" i="1" l="1"/>
  <c r="F1692" i="1"/>
  <c r="U2824" i="1"/>
  <c r="AB2825" i="1"/>
  <c r="H2825" i="1"/>
  <c r="R2824" i="1"/>
  <c r="S2824" i="1" s="1"/>
  <c r="AC2825" i="1"/>
  <c r="AA2824" i="1"/>
  <c r="A2826" i="1"/>
  <c r="Q2825" i="1"/>
  <c r="J1693" i="1"/>
  <c r="K1693" i="1" s="1"/>
  <c r="I1694" i="1"/>
  <c r="W1692" i="1"/>
  <c r="Y1692" i="1" s="1"/>
  <c r="L1689" i="1"/>
  <c r="T1689" i="1" s="1"/>
  <c r="G1689" i="1"/>
  <c r="D1690" i="1"/>
  <c r="N1686" i="1"/>
  <c r="O1685" i="1"/>
  <c r="P1685" i="1" s="1"/>
  <c r="Z1685" i="1" s="1"/>
  <c r="B1685" i="1" s="1"/>
  <c r="E1693" i="1" l="1"/>
  <c r="F1693" i="1"/>
  <c r="U2825" i="1"/>
  <c r="AA2825" i="1"/>
  <c r="H2826" i="1"/>
  <c r="AC2826" i="1"/>
  <c r="R2825" i="1"/>
  <c r="S2825" i="1" s="1"/>
  <c r="AB2826" i="1"/>
  <c r="Q2826" i="1"/>
  <c r="A2827" i="1"/>
  <c r="I1695" i="1"/>
  <c r="J1694" i="1"/>
  <c r="K1694" i="1" s="1"/>
  <c r="E1694" i="1" s="1"/>
  <c r="W1693" i="1"/>
  <c r="Y1693" i="1" s="1"/>
  <c r="N1687" i="1"/>
  <c r="O1686" i="1"/>
  <c r="P1686" i="1" s="1"/>
  <c r="G1690" i="1"/>
  <c r="D1691" i="1"/>
  <c r="L1690" i="1"/>
  <c r="T1690" i="1" s="1"/>
  <c r="F1694" i="1" l="1"/>
  <c r="U2826" i="1"/>
  <c r="Q2827" i="1"/>
  <c r="A2828" i="1"/>
  <c r="H2827" i="1"/>
  <c r="R2826" i="1"/>
  <c r="S2826" i="1" s="1"/>
  <c r="AB2827" i="1"/>
  <c r="AC2827" i="1"/>
  <c r="AA2826" i="1"/>
  <c r="I1696" i="1"/>
  <c r="J1695" i="1"/>
  <c r="K1695" i="1" s="1"/>
  <c r="E1695" i="1" s="1"/>
  <c r="W1694" i="1"/>
  <c r="Y1694" i="1" s="1"/>
  <c r="L1691" i="1"/>
  <c r="T1691" i="1" s="1"/>
  <c r="G1691" i="1"/>
  <c r="D1692" i="1"/>
  <c r="Z1686" i="1"/>
  <c r="B1686" i="1" s="1"/>
  <c r="S1686" i="1"/>
  <c r="N1688" i="1"/>
  <c r="O1687" i="1"/>
  <c r="P1687" i="1" s="1"/>
  <c r="Z1687" i="1" s="1"/>
  <c r="B1687" i="1" s="1"/>
  <c r="F1695" i="1" l="1"/>
  <c r="U2827" i="1"/>
  <c r="A2829" i="1"/>
  <c r="Q2828" i="1"/>
  <c r="AB2828" i="1"/>
  <c r="H2828" i="1"/>
  <c r="AC2828" i="1"/>
  <c r="R2827" i="1"/>
  <c r="S2827" i="1" s="1"/>
  <c r="AA2827" i="1"/>
  <c r="W1695" i="1"/>
  <c r="Y1695" i="1" s="1"/>
  <c r="I1697" i="1"/>
  <c r="J1696" i="1"/>
  <c r="K1696" i="1" s="1"/>
  <c r="E1696" i="1" s="1"/>
  <c r="AA1686" i="1"/>
  <c r="N1689" i="1"/>
  <c r="O1688" i="1"/>
  <c r="P1688" i="1" s="1"/>
  <c r="L1692" i="1"/>
  <c r="T1692" i="1" s="1"/>
  <c r="G1692" i="1"/>
  <c r="D1693" i="1"/>
  <c r="F1696" i="1" l="1"/>
  <c r="U2828" i="1"/>
  <c r="H2829" i="1"/>
  <c r="AA2828" i="1"/>
  <c r="R2828" i="1"/>
  <c r="S2828" i="1" s="1"/>
  <c r="AB2829" i="1"/>
  <c r="AC2829" i="1"/>
  <c r="A2830" i="1"/>
  <c r="Q2829" i="1"/>
  <c r="Z1688" i="1"/>
  <c r="B1688" i="1" s="1"/>
  <c r="S1688" i="1"/>
  <c r="U1688" i="1" s="1"/>
  <c r="W1696" i="1"/>
  <c r="Y1696" i="1" s="1"/>
  <c r="J1697" i="1"/>
  <c r="K1697" i="1" s="1"/>
  <c r="E1697" i="1" s="1"/>
  <c r="I1698" i="1"/>
  <c r="L1693" i="1"/>
  <c r="T1693" i="1" s="1"/>
  <c r="G1693" i="1"/>
  <c r="D1694" i="1"/>
  <c r="N1690" i="1"/>
  <c r="O1689" i="1"/>
  <c r="F1697" i="1" l="1"/>
  <c r="C1689" i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U2829" i="1"/>
  <c r="AA1688" i="1"/>
  <c r="A2831" i="1"/>
  <c r="Q2830" i="1"/>
  <c r="H2830" i="1"/>
  <c r="R2829" i="1"/>
  <c r="S2829" i="1" s="1"/>
  <c r="AA2829" i="1"/>
  <c r="AC2830" i="1"/>
  <c r="AB2830" i="1"/>
  <c r="W1697" i="1"/>
  <c r="Y1697" i="1" s="1"/>
  <c r="J1698" i="1"/>
  <c r="K1698" i="1" s="1"/>
  <c r="E1698" i="1" s="1"/>
  <c r="I1699" i="1"/>
  <c r="N1691" i="1"/>
  <c r="O1690" i="1"/>
  <c r="G1694" i="1"/>
  <c r="D1695" i="1"/>
  <c r="L1694" i="1"/>
  <c r="T1694" i="1" s="1"/>
  <c r="F1698" i="1" l="1"/>
  <c r="P1690" i="1"/>
  <c r="Z1690" i="1" s="1"/>
  <c r="B1690" i="1" s="1"/>
  <c r="P1689" i="1"/>
  <c r="Z1689" i="1" s="1"/>
  <c r="B1689" i="1" s="1"/>
  <c r="U2830" i="1"/>
  <c r="AB2831" i="1"/>
  <c r="R2830" i="1"/>
  <c r="S2830" i="1" s="1"/>
  <c r="AC2831" i="1"/>
  <c r="AA2830" i="1"/>
  <c r="H2831" i="1"/>
  <c r="Q2831" i="1"/>
  <c r="A2832" i="1"/>
  <c r="I1700" i="1"/>
  <c r="J1699" i="1"/>
  <c r="K1699" i="1" s="1"/>
  <c r="E1699" i="1" s="1"/>
  <c r="W1698" i="1"/>
  <c r="Y1698" i="1" s="1"/>
  <c r="L1695" i="1"/>
  <c r="T1695" i="1" s="1"/>
  <c r="D1696" i="1"/>
  <c r="G1695" i="1"/>
  <c r="N1692" i="1"/>
  <c r="O1691" i="1"/>
  <c r="P1691" i="1" s="1"/>
  <c r="F1699" i="1" l="1"/>
  <c r="U2831" i="1"/>
  <c r="H2832" i="1"/>
  <c r="AC2832" i="1"/>
  <c r="AA2831" i="1"/>
  <c r="AB2832" i="1"/>
  <c r="R2831" i="1"/>
  <c r="S2831" i="1" s="1"/>
  <c r="Q2832" i="1"/>
  <c r="A2833" i="1"/>
  <c r="W1699" i="1"/>
  <c r="Y1699" i="1" s="1"/>
  <c r="J1700" i="1"/>
  <c r="K1700" i="1" s="1"/>
  <c r="E1700" i="1" s="1"/>
  <c r="I1701" i="1"/>
  <c r="Z1691" i="1"/>
  <c r="B1691" i="1" s="1"/>
  <c r="N1693" i="1"/>
  <c r="O1692" i="1"/>
  <c r="P1692" i="1" s="1"/>
  <c r="Z1692" i="1" s="1"/>
  <c r="B1692" i="1" s="1"/>
  <c r="L1696" i="1"/>
  <c r="T1696" i="1" s="1"/>
  <c r="G1696" i="1"/>
  <c r="D1697" i="1"/>
  <c r="F1700" i="1" l="1"/>
  <c r="U2832" i="1"/>
  <c r="Q2833" i="1"/>
  <c r="A2834" i="1"/>
  <c r="AC2833" i="1"/>
  <c r="H2833" i="1"/>
  <c r="R2832" i="1"/>
  <c r="S2832" i="1" s="1"/>
  <c r="AB2833" i="1"/>
  <c r="AA2832" i="1"/>
  <c r="W1700" i="1"/>
  <c r="Y1700" i="1" s="1"/>
  <c r="I1702" i="1"/>
  <c r="J1701" i="1"/>
  <c r="K1701" i="1" s="1"/>
  <c r="E1701" i="1" s="1"/>
  <c r="L1697" i="1"/>
  <c r="T1697" i="1" s="1"/>
  <c r="G1697" i="1"/>
  <c r="D1698" i="1"/>
  <c r="N1694" i="1"/>
  <c r="O1693" i="1"/>
  <c r="P1693" i="1" s="1"/>
  <c r="Z1693" i="1" s="1"/>
  <c r="B1693" i="1" s="1"/>
  <c r="F1701" i="1" l="1"/>
  <c r="U2833" i="1"/>
  <c r="A2835" i="1"/>
  <c r="Q2834" i="1"/>
  <c r="H2834" i="1"/>
  <c r="R2833" i="1"/>
  <c r="S2833" i="1" s="1"/>
  <c r="AB2834" i="1"/>
  <c r="AA2833" i="1"/>
  <c r="AC2834" i="1"/>
  <c r="W1701" i="1"/>
  <c r="Y1701" i="1" s="1"/>
  <c r="I1703" i="1"/>
  <c r="J1702" i="1"/>
  <c r="K1702" i="1" s="1"/>
  <c r="E1702" i="1" s="1"/>
  <c r="G1698" i="1"/>
  <c r="L1698" i="1"/>
  <c r="T1698" i="1" s="1"/>
  <c r="D1699" i="1"/>
  <c r="N1695" i="1"/>
  <c r="O1694" i="1"/>
  <c r="P1694" i="1" s="1"/>
  <c r="Z1694" i="1" s="1"/>
  <c r="B1694" i="1" s="1"/>
  <c r="F1702" i="1" l="1"/>
  <c r="U2834" i="1"/>
  <c r="R2834" i="1"/>
  <c r="S2834" i="1" s="1"/>
  <c r="AC2835" i="1"/>
  <c r="AB2835" i="1"/>
  <c r="H2835" i="1"/>
  <c r="AA2834" i="1"/>
  <c r="Q2835" i="1"/>
  <c r="A2836" i="1"/>
  <c r="W1702" i="1"/>
  <c r="Y1702" i="1" s="1"/>
  <c r="I1704" i="1"/>
  <c r="J1703" i="1"/>
  <c r="K1703" i="1" s="1"/>
  <c r="E1703" i="1" s="1"/>
  <c r="N1696" i="1"/>
  <c r="O1695" i="1"/>
  <c r="P1695" i="1" s="1"/>
  <c r="L1699" i="1"/>
  <c r="T1699" i="1" s="1"/>
  <c r="D1700" i="1"/>
  <c r="G1699" i="1"/>
  <c r="F1703" i="1" l="1"/>
  <c r="U2835" i="1"/>
  <c r="H2836" i="1"/>
  <c r="AC2836" i="1"/>
  <c r="AA2835" i="1"/>
  <c r="R2835" i="1"/>
  <c r="S2835" i="1" s="1"/>
  <c r="AB2836" i="1"/>
  <c r="Q2836" i="1"/>
  <c r="A2837" i="1"/>
  <c r="W1703" i="1"/>
  <c r="Y1703" i="1" s="1"/>
  <c r="J1704" i="1"/>
  <c r="K1704" i="1" s="1"/>
  <c r="E1704" i="1" s="1"/>
  <c r="I1705" i="1"/>
  <c r="L1700" i="1"/>
  <c r="T1700" i="1" s="1"/>
  <c r="G1700" i="1"/>
  <c r="D1701" i="1"/>
  <c r="Z1695" i="1"/>
  <c r="B1695" i="1" s="1"/>
  <c r="N1697" i="1"/>
  <c r="O1696" i="1"/>
  <c r="P1696" i="1" s="1"/>
  <c r="Z1696" i="1" s="1"/>
  <c r="B1696" i="1" s="1"/>
  <c r="F1704" i="1" l="1"/>
  <c r="U2836" i="1"/>
  <c r="Q2837" i="1"/>
  <c r="A2838" i="1"/>
  <c r="AC2837" i="1"/>
  <c r="H2837" i="1"/>
  <c r="R2836" i="1"/>
  <c r="S2836" i="1" s="1"/>
  <c r="AB2837" i="1"/>
  <c r="AA2836" i="1"/>
  <c r="I1706" i="1"/>
  <c r="J1705" i="1"/>
  <c r="K1705" i="1" s="1"/>
  <c r="E1705" i="1" s="1"/>
  <c r="W1704" i="1"/>
  <c r="Y1704" i="1" s="1"/>
  <c r="L1701" i="1"/>
  <c r="T1701" i="1" s="1"/>
  <c r="D1702" i="1"/>
  <c r="G1701" i="1"/>
  <c r="N1698" i="1"/>
  <c r="O1697" i="1"/>
  <c r="P1697" i="1" s="1"/>
  <c r="Z1697" i="1" s="1"/>
  <c r="B1697" i="1" s="1"/>
  <c r="F1705" i="1" l="1"/>
  <c r="U2837" i="1"/>
  <c r="A2839" i="1"/>
  <c r="Q2838" i="1"/>
  <c r="AC2838" i="1"/>
  <c r="R2837" i="1"/>
  <c r="S2837" i="1" s="1"/>
  <c r="AB2838" i="1"/>
  <c r="AA2837" i="1"/>
  <c r="H2838" i="1"/>
  <c r="W1705" i="1"/>
  <c r="Y1705" i="1" s="1"/>
  <c r="J1706" i="1"/>
  <c r="K1706" i="1" s="1"/>
  <c r="E1706" i="1" s="1"/>
  <c r="I1707" i="1"/>
  <c r="G1702" i="1"/>
  <c r="D1703" i="1"/>
  <c r="L1702" i="1"/>
  <c r="T1702" i="1" s="1"/>
  <c r="N1699" i="1"/>
  <c r="O1698" i="1"/>
  <c r="P1698" i="1" s="1"/>
  <c r="Z1698" i="1" s="1"/>
  <c r="B1698" i="1" s="1"/>
  <c r="F1706" i="1" l="1"/>
  <c r="U2838" i="1"/>
  <c r="AC2839" i="1"/>
  <c r="AA2838" i="1"/>
  <c r="R2838" i="1"/>
  <c r="S2838" i="1" s="1"/>
  <c r="AB2839" i="1"/>
  <c r="H2839" i="1"/>
  <c r="Q2839" i="1"/>
  <c r="A2840" i="1"/>
  <c r="J1707" i="1"/>
  <c r="K1707" i="1" s="1"/>
  <c r="E1707" i="1" s="1"/>
  <c r="I1708" i="1"/>
  <c r="W1706" i="1"/>
  <c r="Y1706" i="1" s="1"/>
  <c r="N1700" i="1"/>
  <c r="O1699" i="1"/>
  <c r="P1699" i="1" s="1"/>
  <c r="G1703" i="1"/>
  <c r="D1704" i="1"/>
  <c r="L1703" i="1"/>
  <c r="T1703" i="1" s="1"/>
  <c r="F1707" i="1" l="1"/>
  <c r="U2839" i="1"/>
  <c r="Q2840" i="1"/>
  <c r="A2841" i="1"/>
  <c r="AB2840" i="1"/>
  <c r="R2839" i="1"/>
  <c r="S2839" i="1" s="1"/>
  <c r="H2840" i="1"/>
  <c r="AC2840" i="1"/>
  <c r="AA2839" i="1"/>
  <c r="J1708" i="1"/>
  <c r="K1708" i="1" s="1"/>
  <c r="E1708" i="1" s="1"/>
  <c r="I1709" i="1"/>
  <c r="W1707" i="1"/>
  <c r="Y1707" i="1" s="1"/>
  <c r="Z1699" i="1"/>
  <c r="B1699" i="1" s="1"/>
  <c r="L1704" i="1"/>
  <c r="T1704" i="1" s="1"/>
  <c r="G1704" i="1"/>
  <c r="D1705" i="1"/>
  <c r="N1701" i="1"/>
  <c r="O1700" i="1"/>
  <c r="P1700" i="1" s="1"/>
  <c r="Z1700" i="1" s="1"/>
  <c r="B1700" i="1" s="1"/>
  <c r="F1708" i="1" l="1"/>
  <c r="U2840" i="1"/>
  <c r="Q2841" i="1"/>
  <c r="A2842" i="1"/>
  <c r="H2841" i="1"/>
  <c r="R2840" i="1"/>
  <c r="S2840" i="1" s="1"/>
  <c r="AC2841" i="1"/>
  <c r="AA2840" i="1"/>
  <c r="AB2841" i="1"/>
  <c r="W1708" i="1"/>
  <c r="Y1708" i="1" s="1"/>
  <c r="I1710" i="1"/>
  <c r="J1709" i="1"/>
  <c r="K1709" i="1" s="1"/>
  <c r="E1709" i="1" s="1"/>
  <c r="L1705" i="1"/>
  <c r="T1705" i="1" s="1"/>
  <c r="G1705" i="1"/>
  <c r="D1706" i="1"/>
  <c r="N1702" i="1"/>
  <c r="O1701" i="1"/>
  <c r="P1701" i="1" s="1"/>
  <c r="Z1701" i="1" s="1"/>
  <c r="B1701" i="1" s="1"/>
  <c r="F1709" i="1" l="1"/>
  <c r="U2841" i="1"/>
  <c r="Q2842" i="1"/>
  <c r="A2843" i="1"/>
  <c r="AA2841" i="1"/>
  <c r="AC2842" i="1"/>
  <c r="H2842" i="1"/>
  <c r="AB2842" i="1"/>
  <c r="R2841" i="1"/>
  <c r="S2841" i="1" s="1"/>
  <c r="W1709" i="1"/>
  <c r="Y1709" i="1" s="1"/>
  <c r="J1710" i="1"/>
  <c r="K1710" i="1" s="1"/>
  <c r="E1710" i="1" s="1"/>
  <c r="I1711" i="1"/>
  <c r="L1706" i="1"/>
  <c r="T1706" i="1" s="1"/>
  <c r="D1707" i="1"/>
  <c r="G1706" i="1"/>
  <c r="N1703" i="1"/>
  <c r="O1702" i="1"/>
  <c r="P1702" i="1" s="1"/>
  <c r="Z1702" i="1" s="1"/>
  <c r="B1702" i="1" s="1"/>
  <c r="F1710" i="1" l="1"/>
  <c r="U2842" i="1"/>
  <c r="A2844" i="1"/>
  <c r="Q2843" i="1"/>
  <c r="AC2843" i="1"/>
  <c r="AB2843" i="1"/>
  <c r="AA2842" i="1"/>
  <c r="H2843" i="1"/>
  <c r="R2842" i="1"/>
  <c r="S2842" i="1" s="1"/>
  <c r="J1711" i="1"/>
  <c r="K1711" i="1" s="1"/>
  <c r="E1711" i="1" s="1"/>
  <c r="I1712" i="1"/>
  <c r="W1710" i="1"/>
  <c r="Y1710" i="1" s="1"/>
  <c r="N1704" i="1"/>
  <c r="O1703" i="1"/>
  <c r="P1703" i="1" s="1"/>
  <c r="G1707" i="1"/>
  <c r="D1708" i="1"/>
  <c r="L1707" i="1"/>
  <c r="T1707" i="1" s="1"/>
  <c r="F1711" i="1" l="1"/>
  <c r="U2843" i="1"/>
  <c r="AB2844" i="1"/>
  <c r="R2843" i="1"/>
  <c r="S2843" i="1" s="1"/>
  <c r="H2844" i="1"/>
  <c r="AA2843" i="1"/>
  <c r="AC2844" i="1"/>
  <c r="Q2844" i="1"/>
  <c r="A2845" i="1"/>
  <c r="J1712" i="1"/>
  <c r="K1712" i="1" s="1"/>
  <c r="E1712" i="1" s="1"/>
  <c r="I1713" i="1"/>
  <c r="W1711" i="1"/>
  <c r="Y1711" i="1" s="1"/>
  <c r="L1708" i="1"/>
  <c r="T1708" i="1" s="1"/>
  <c r="G1708" i="1"/>
  <c r="D1709" i="1"/>
  <c r="Z1703" i="1"/>
  <c r="B1703" i="1" s="1"/>
  <c r="N1705" i="1"/>
  <c r="O1704" i="1"/>
  <c r="P1704" i="1" s="1"/>
  <c r="Z1704" i="1" s="1"/>
  <c r="B1704" i="1" s="1"/>
  <c r="F1712" i="1" l="1"/>
  <c r="Q2845" i="1"/>
  <c r="A2846" i="1"/>
  <c r="W2845" i="1"/>
  <c r="Y2845" i="1" s="1"/>
  <c r="AC2845" i="1"/>
  <c r="AB2845" i="1"/>
  <c r="R2844" i="1"/>
  <c r="H2845" i="1"/>
  <c r="J1713" i="1"/>
  <c r="K1713" i="1" s="1"/>
  <c r="E1713" i="1" s="1"/>
  <c r="I1714" i="1"/>
  <c r="W1712" i="1"/>
  <c r="Y1712" i="1" s="1"/>
  <c r="N1706" i="1"/>
  <c r="O1705" i="1"/>
  <c r="P1705" i="1" s="1"/>
  <c r="Z1705" i="1" s="1"/>
  <c r="B1705" i="1" s="1"/>
  <c r="L1709" i="1"/>
  <c r="T1709" i="1" s="1"/>
  <c r="G1709" i="1"/>
  <c r="D1710" i="1"/>
  <c r="F1713" i="1" l="1"/>
  <c r="U2845" i="1"/>
  <c r="Q2846" i="1"/>
  <c r="A2847" i="1"/>
  <c r="H2846" i="1"/>
  <c r="AC2846" i="1"/>
  <c r="AB2846" i="1"/>
  <c r="AA2845" i="1"/>
  <c r="R2845" i="1"/>
  <c r="S2845" i="1" s="1"/>
  <c r="J1714" i="1"/>
  <c r="K1714" i="1" s="1"/>
  <c r="E1714" i="1" s="1"/>
  <c r="I1715" i="1"/>
  <c r="W1713" i="1"/>
  <c r="Y1713" i="1" s="1"/>
  <c r="G1710" i="1"/>
  <c r="L1710" i="1"/>
  <c r="T1710" i="1" s="1"/>
  <c r="D1711" i="1"/>
  <c r="N1707" i="1"/>
  <c r="O1706" i="1"/>
  <c r="P1706" i="1" s="1"/>
  <c r="Z1706" i="1" s="1"/>
  <c r="B1706" i="1" s="1"/>
  <c r="F1714" i="1" l="1"/>
  <c r="U2846" i="1"/>
  <c r="A2848" i="1"/>
  <c r="Q2847" i="1"/>
  <c r="AB2847" i="1"/>
  <c r="R2846" i="1"/>
  <c r="S2846" i="1" s="1"/>
  <c r="AC2847" i="1"/>
  <c r="H2847" i="1"/>
  <c r="AA2846" i="1"/>
  <c r="J1715" i="1"/>
  <c r="K1715" i="1" s="1"/>
  <c r="E1715" i="1" s="1"/>
  <c r="I1716" i="1"/>
  <c r="W1714" i="1"/>
  <c r="Y1714" i="1" s="1"/>
  <c r="N1708" i="1"/>
  <c r="O1707" i="1"/>
  <c r="P1707" i="1" s="1"/>
  <c r="Z1707" i="1" s="1"/>
  <c r="B1707" i="1" s="1"/>
  <c r="G1711" i="1"/>
  <c r="D1712" i="1"/>
  <c r="L1711" i="1"/>
  <c r="T1711" i="1" s="1"/>
  <c r="F1715" i="1" l="1"/>
  <c r="U2847" i="1"/>
  <c r="AB2848" i="1"/>
  <c r="AA2847" i="1"/>
  <c r="AC2848" i="1"/>
  <c r="H2848" i="1"/>
  <c r="R2847" i="1"/>
  <c r="S2847" i="1" s="1"/>
  <c r="A2849" i="1"/>
  <c r="Q2848" i="1"/>
  <c r="J1716" i="1"/>
  <c r="K1716" i="1" s="1"/>
  <c r="E1716" i="1" s="1"/>
  <c r="I1717" i="1"/>
  <c r="W1715" i="1"/>
  <c r="Y1715" i="1" s="1"/>
  <c r="L1712" i="1"/>
  <c r="T1712" i="1" s="1"/>
  <c r="G1712" i="1"/>
  <c r="D1713" i="1"/>
  <c r="N1709" i="1"/>
  <c r="O1708" i="1"/>
  <c r="P1708" i="1" s="1"/>
  <c r="Z1708" i="1" s="1"/>
  <c r="B1708" i="1" s="1"/>
  <c r="F1716" i="1" l="1"/>
  <c r="U2848" i="1"/>
  <c r="Q2849" i="1"/>
  <c r="A2850" i="1"/>
  <c r="AB2849" i="1"/>
  <c r="R2848" i="1"/>
  <c r="S2848" i="1" s="1"/>
  <c r="AC2849" i="1"/>
  <c r="H2849" i="1"/>
  <c r="AA2848" i="1"/>
  <c r="W1716" i="1"/>
  <c r="Y1716" i="1" s="1"/>
  <c r="J1717" i="1"/>
  <c r="K1717" i="1" s="1"/>
  <c r="E1717" i="1" s="1"/>
  <c r="I1718" i="1"/>
  <c r="G1713" i="1"/>
  <c r="L1713" i="1"/>
  <c r="T1713" i="1" s="1"/>
  <c r="D1714" i="1"/>
  <c r="N1710" i="1"/>
  <c r="O1709" i="1"/>
  <c r="P1709" i="1" s="1"/>
  <c r="Z1709" i="1" s="1"/>
  <c r="B1709" i="1" s="1"/>
  <c r="F1717" i="1" l="1"/>
  <c r="U2849" i="1"/>
  <c r="A2851" i="1"/>
  <c r="Q2850" i="1"/>
  <c r="AC2850" i="1"/>
  <c r="AB2850" i="1"/>
  <c r="H2850" i="1"/>
  <c r="R2849" i="1"/>
  <c r="S2849" i="1" s="1"/>
  <c r="AA2849" i="1"/>
  <c r="W1717" i="1"/>
  <c r="Y1717" i="1" s="1"/>
  <c r="I1719" i="1"/>
  <c r="J1718" i="1"/>
  <c r="K1718" i="1" s="1"/>
  <c r="N1711" i="1"/>
  <c r="O1710" i="1"/>
  <c r="P1710" i="1" s="1"/>
  <c r="Z1710" i="1" s="1"/>
  <c r="B1710" i="1" s="1"/>
  <c r="G1714" i="1"/>
  <c r="D1715" i="1"/>
  <c r="L1714" i="1"/>
  <c r="T1714" i="1" s="1"/>
  <c r="E1718" i="1" l="1"/>
  <c r="F1718" i="1"/>
  <c r="U2850" i="1"/>
  <c r="AB2851" i="1"/>
  <c r="R2850" i="1"/>
  <c r="S2850" i="1" s="1"/>
  <c r="AA2850" i="1"/>
  <c r="AC2851" i="1"/>
  <c r="H2851" i="1"/>
  <c r="A2852" i="1"/>
  <c r="Q2851" i="1"/>
  <c r="J1719" i="1"/>
  <c r="K1719" i="1" s="1"/>
  <c r="I1720" i="1"/>
  <c r="G1715" i="1"/>
  <c r="L1715" i="1"/>
  <c r="T1715" i="1" s="1"/>
  <c r="D1716" i="1"/>
  <c r="N1712" i="1"/>
  <c r="O1711" i="1"/>
  <c r="P1711" i="1" s="1"/>
  <c r="E1719" i="1" l="1"/>
  <c r="F1719" i="1"/>
  <c r="U2851" i="1"/>
  <c r="Q2852" i="1"/>
  <c r="A2853" i="1"/>
  <c r="AB2852" i="1"/>
  <c r="AC2852" i="1"/>
  <c r="R2851" i="1"/>
  <c r="S2851" i="1" s="1"/>
  <c r="H2852" i="1"/>
  <c r="AA2851" i="1"/>
  <c r="J1720" i="1"/>
  <c r="K1720" i="1" s="1"/>
  <c r="E1720" i="1" s="1"/>
  <c r="I1721" i="1"/>
  <c r="W1719" i="1"/>
  <c r="Y1719" i="1" s="1"/>
  <c r="Z1711" i="1"/>
  <c r="B1711" i="1" s="1"/>
  <c r="N1713" i="1"/>
  <c r="O1712" i="1"/>
  <c r="P1712" i="1" s="1"/>
  <c r="Z1712" i="1" s="1"/>
  <c r="B1712" i="1" s="1"/>
  <c r="L1716" i="1"/>
  <c r="T1716" i="1" s="1"/>
  <c r="G1716" i="1"/>
  <c r="D1717" i="1"/>
  <c r="F1720" i="1" l="1"/>
  <c r="U2852" i="1"/>
  <c r="A2854" i="1"/>
  <c r="Q2853" i="1"/>
  <c r="AC2853" i="1"/>
  <c r="H2853" i="1"/>
  <c r="AA2852" i="1"/>
  <c r="AB2853" i="1"/>
  <c r="R2852" i="1"/>
  <c r="S2852" i="1" s="1"/>
  <c r="J1721" i="1"/>
  <c r="K1721" i="1" s="1"/>
  <c r="I1722" i="1"/>
  <c r="W1720" i="1"/>
  <c r="Y1720" i="1" s="1"/>
  <c r="L1717" i="1"/>
  <c r="T1717" i="1" s="1"/>
  <c r="G1717" i="1"/>
  <c r="D1718" i="1"/>
  <c r="N1714" i="1"/>
  <c r="O1713" i="1"/>
  <c r="P1713" i="1" s="1"/>
  <c r="Z1713" i="1" s="1"/>
  <c r="B1713" i="1" s="1"/>
  <c r="E1721" i="1" l="1"/>
  <c r="F1721" i="1"/>
  <c r="U2853" i="1"/>
  <c r="H2854" i="1"/>
  <c r="R2853" i="1"/>
  <c r="S2853" i="1" s="1"/>
  <c r="AB2854" i="1"/>
  <c r="AA2853" i="1"/>
  <c r="AC2854" i="1"/>
  <c r="A2855" i="1"/>
  <c r="Q2854" i="1"/>
  <c r="I1723" i="1"/>
  <c r="J1722" i="1"/>
  <c r="K1722" i="1" s="1"/>
  <c r="W1721" i="1"/>
  <c r="Y1721" i="1" s="1"/>
  <c r="L1718" i="1"/>
  <c r="T1718" i="1" s="1"/>
  <c r="D1719" i="1"/>
  <c r="G1718" i="1"/>
  <c r="N1715" i="1"/>
  <c r="O1714" i="1"/>
  <c r="P1714" i="1" s="1"/>
  <c r="Z1714" i="1" s="1"/>
  <c r="B1714" i="1" s="1"/>
  <c r="E1722" i="1" l="1"/>
  <c r="F1722" i="1"/>
  <c r="U2854" i="1"/>
  <c r="A2856" i="1"/>
  <c r="Q2855" i="1"/>
  <c r="AA2854" i="1"/>
  <c r="H2855" i="1"/>
  <c r="R2854" i="1"/>
  <c r="S2854" i="1" s="1"/>
  <c r="AC2855" i="1"/>
  <c r="AB2855" i="1"/>
  <c r="W1722" i="1"/>
  <c r="Y1722" i="1" s="1"/>
  <c r="I1724" i="1"/>
  <c r="J1723" i="1"/>
  <c r="K1723" i="1" s="1"/>
  <c r="N1716" i="1"/>
  <c r="O1715" i="1"/>
  <c r="P1715" i="1" s="1"/>
  <c r="Z1715" i="1" s="1"/>
  <c r="B1715" i="1" s="1"/>
  <c r="G1719" i="1"/>
  <c r="L1719" i="1"/>
  <c r="T1719" i="1" s="1"/>
  <c r="D1720" i="1"/>
  <c r="E1723" i="1" l="1"/>
  <c r="F1723" i="1"/>
  <c r="U2855" i="1"/>
  <c r="AB2856" i="1"/>
  <c r="R2855" i="1"/>
  <c r="S2855" i="1" s="1"/>
  <c r="AC2856" i="1"/>
  <c r="AA2855" i="1"/>
  <c r="H2856" i="1"/>
  <c r="A2857" i="1"/>
  <c r="Q2856" i="1"/>
  <c r="W1723" i="1"/>
  <c r="Y1723" i="1" s="1"/>
  <c r="J1724" i="1"/>
  <c r="K1724" i="1" s="1"/>
  <c r="E1724" i="1" s="1"/>
  <c r="I1725" i="1"/>
  <c r="L1720" i="1"/>
  <c r="T1720" i="1" s="1"/>
  <c r="G1720" i="1"/>
  <c r="D1721" i="1"/>
  <c r="N1717" i="1"/>
  <c r="O1716" i="1"/>
  <c r="P1716" i="1" s="1"/>
  <c r="Z1716" i="1" s="1"/>
  <c r="B1716" i="1" s="1"/>
  <c r="F1724" i="1" l="1"/>
  <c r="U2856" i="1"/>
  <c r="AC2857" i="1"/>
  <c r="H2857" i="1"/>
  <c r="AA2856" i="1"/>
  <c r="R2856" i="1"/>
  <c r="S2856" i="1" s="1"/>
  <c r="AB2857" i="1"/>
  <c r="A2858" i="1"/>
  <c r="Q2857" i="1"/>
  <c r="J1725" i="1"/>
  <c r="K1725" i="1" s="1"/>
  <c r="E1725" i="1" s="1"/>
  <c r="I1726" i="1"/>
  <c r="W1724" i="1"/>
  <c r="Y1724" i="1" s="1"/>
  <c r="L1721" i="1"/>
  <c r="T1721" i="1" s="1"/>
  <c r="G1721" i="1"/>
  <c r="D1722" i="1"/>
  <c r="N1718" i="1"/>
  <c r="O1717" i="1"/>
  <c r="P1717" i="1" s="1"/>
  <c r="F1725" i="1" l="1"/>
  <c r="U2857" i="1"/>
  <c r="A2859" i="1"/>
  <c r="Q2858" i="1"/>
  <c r="H2858" i="1"/>
  <c r="AB2858" i="1"/>
  <c r="AA2857" i="1"/>
  <c r="AC2858" i="1"/>
  <c r="R2857" i="1"/>
  <c r="S2857" i="1" s="1"/>
  <c r="I1727" i="1"/>
  <c r="J1726" i="1"/>
  <c r="K1726" i="1" s="1"/>
  <c r="E1726" i="1" s="1"/>
  <c r="W1725" i="1"/>
  <c r="Y1725" i="1" s="1"/>
  <c r="S1717" i="1"/>
  <c r="U1717" i="1" s="1"/>
  <c r="Z1717" i="1"/>
  <c r="B1717" i="1" s="1"/>
  <c r="L1722" i="1"/>
  <c r="T1722" i="1" s="1"/>
  <c r="G1722" i="1"/>
  <c r="D1723" i="1"/>
  <c r="N1719" i="1"/>
  <c r="O1718" i="1"/>
  <c r="F1726" i="1" l="1"/>
  <c r="C1718" i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U2858" i="1"/>
  <c r="H2859" i="1"/>
  <c r="AB2859" i="1"/>
  <c r="AA2858" i="1"/>
  <c r="R2858" i="1"/>
  <c r="S2858" i="1" s="1"/>
  <c r="AC2859" i="1"/>
  <c r="A2860" i="1"/>
  <c r="Q2859" i="1"/>
  <c r="W1726" i="1"/>
  <c r="Y1726" i="1" s="1"/>
  <c r="I1728" i="1"/>
  <c r="J1727" i="1"/>
  <c r="K1727" i="1" s="1"/>
  <c r="E1727" i="1" s="1"/>
  <c r="G1723" i="1"/>
  <c r="D1724" i="1"/>
  <c r="L1723" i="1"/>
  <c r="T1723" i="1" s="1"/>
  <c r="N1720" i="1"/>
  <c r="O1719" i="1"/>
  <c r="AA1717" i="1"/>
  <c r="F1727" i="1" l="1"/>
  <c r="P1719" i="1"/>
  <c r="Z1719" i="1" s="1"/>
  <c r="B1719" i="1" s="1"/>
  <c r="P1718" i="1"/>
  <c r="Z1718" i="1" s="1"/>
  <c r="B1718" i="1" s="1"/>
  <c r="U2859" i="1"/>
  <c r="H2860" i="1"/>
  <c r="AB2860" i="1"/>
  <c r="AA2859" i="1"/>
  <c r="R2859" i="1"/>
  <c r="S2859" i="1" s="1"/>
  <c r="AC2860" i="1"/>
  <c r="Q2860" i="1"/>
  <c r="A2861" i="1"/>
  <c r="W1727" i="1"/>
  <c r="Y1727" i="1" s="1"/>
  <c r="J1728" i="1"/>
  <c r="K1728" i="1" s="1"/>
  <c r="E1728" i="1" s="1"/>
  <c r="I1729" i="1"/>
  <c r="N1721" i="1"/>
  <c r="O1720" i="1"/>
  <c r="P1720" i="1" s="1"/>
  <c r="Z1720" i="1" s="1"/>
  <c r="B1720" i="1" s="1"/>
  <c r="L1724" i="1"/>
  <c r="T1724" i="1" s="1"/>
  <c r="G1724" i="1"/>
  <c r="D1725" i="1"/>
  <c r="F1728" i="1" l="1"/>
  <c r="U2860" i="1"/>
  <c r="Q2861" i="1"/>
  <c r="A2862" i="1"/>
  <c r="H2861" i="1"/>
  <c r="AC2861" i="1"/>
  <c r="AB2861" i="1"/>
  <c r="AA2860" i="1"/>
  <c r="R2860" i="1"/>
  <c r="S2860" i="1" s="1"/>
  <c r="W1728" i="1"/>
  <c r="Y1728" i="1" s="1"/>
  <c r="J1729" i="1"/>
  <c r="K1729" i="1" s="1"/>
  <c r="E1729" i="1" s="1"/>
  <c r="I1730" i="1"/>
  <c r="L1725" i="1"/>
  <c r="T1725" i="1" s="1"/>
  <c r="G1725" i="1"/>
  <c r="D1726" i="1"/>
  <c r="N1722" i="1"/>
  <c r="O1721" i="1"/>
  <c r="P1721" i="1" s="1"/>
  <c r="Z1721" i="1" s="1"/>
  <c r="B1721" i="1" s="1"/>
  <c r="F1729" i="1" l="1"/>
  <c r="U2861" i="1"/>
  <c r="A2863" i="1"/>
  <c r="Q2862" i="1"/>
  <c r="H2862" i="1"/>
  <c r="AC2862" i="1"/>
  <c r="AB2862" i="1"/>
  <c r="AA2861" i="1"/>
  <c r="R2861" i="1"/>
  <c r="S2861" i="1" s="1"/>
  <c r="J1730" i="1"/>
  <c r="K1730" i="1" s="1"/>
  <c r="E1730" i="1" s="1"/>
  <c r="I1731" i="1"/>
  <c r="W1729" i="1"/>
  <c r="Y1729" i="1" s="1"/>
  <c r="G1726" i="1"/>
  <c r="L1726" i="1"/>
  <c r="T1726" i="1" s="1"/>
  <c r="D1727" i="1"/>
  <c r="N1723" i="1"/>
  <c r="O1722" i="1"/>
  <c r="P1722" i="1" s="1"/>
  <c r="Z1722" i="1" s="1"/>
  <c r="B1722" i="1" s="1"/>
  <c r="F1730" i="1" l="1"/>
  <c r="U2862" i="1"/>
  <c r="AB2863" i="1"/>
  <c r="R2862" i="1"/>
  <c r="S2862" i="1" s="1"/>
  <c r="H2863" i="1"/>
  <c r="AA2862" i="1"/>
  <c r="AC2863" i="1"/>
  <c r="A2864" i="1"/>
  <c r="Q2863" i="1"/>
  <c r="J1731" i="1"/>
  <c r="K1731" i="1" s="1"/>
  <c r="E1731" i="1" s="1"/>
  <c r="I1732" i="1"/>
  <c r="W1730" i="1"/>
  <c r="Y1730" i="1" s="1"/>
  <c r="N1724" i="1"/>
  <c r="O1723" i="1"/>
  <c r="P1723" i="1" s="1"/>
  <c r="L1727" i="1"/>
  <c r="T1727" i="1" s="1"/>
  <c r="G1727" i="1"/>
  <c r="D1728" i="1"/>
  <c r="F1731" i="1" l="1"/>
  <c r="U2863" i="1"/>
  <c r="AB2864" i="1"/>
  <c r="R2863" i="1"/>
  <c r="S2863" i="1" s="1"/>
  <c r="AA2863" i="1"/>
  <c r="H2864" i="1"/>
  <c r="AC2864" i="1"/>
  <c r="Q2864" i="1"/>
  <c r="A2865" i="1"/>
  <c r="I1733" i="1"/>
  <c r="J1732" i="1"/>
  <c r="K1732" i="1" s="1"/>
  <c r="E1732" i="1" s="1"/>
  <c r="W1731" i="1"/>
  <c r="Y1731" i="1" s="1"/>
  <c r="L1728" i="1"/>
  <c r="T1728" i="1" s="1"/>
  <c r="G1728" i="1"/>
  <c r="D1729" i="1"/>
  <c r="Z1723" i="1"/>
  <c r="B1723" i="1" s="1"/>
  <c r="N1725" i="1"/>
  <c r="O1724" i="1"/>
  <c r="P1724" i="1" s="1"/>
  <c r="Z1724" i="1" s="1"/>
  <c r="B1724" i="1" s="1"/>
  <c r="F1732" i="1" l="1"/>
  <c r="U2864" i="1"/>
  <c r="AA2864" i="1"/>
  <c r="AC2865" i="1"/>
  <c r="R2864" i="1"/>
  <c r="S2864" i="1" s="1"/>
  <c r="AB2865" i="1"/>
  <c r="H2865" i="1"/>
  <c r="A2866" i="1"/>
  <c r="Q2865" i="1"/>
  <c r="W1732" i="1"/>
  <c r="Y1732" i="1" s="1"/>
  <c r="I1734" i="1"/>
  <c r="J1733" i="1"/>
  <c r="K1733" i="1" s="1"/>
  <c r="E1733" i="1" s="1"/>
  <c r="N1726" i="1"/>
  <c r="O1725" i="1"/>
  <c r="P1725" i="1" s="1"/>
  <c r="Z1725" i="1" s="1"/>
  <c r="B1725" i="1" s="1"/>
  <c r="G1729" i="1"/>
  <c r="L1729" i="1"/>
  <c r="T1729" i="1" s="1"/>
  <c r="D1730" i="1"/>
  <c r="F1733" i="1" l="1"/>
  <c r="U2865" i="1"/>
  <c r="Q2866" i="1"/>
  <c r="A2867" i="1"/>
  <c r="H2866" i="1"/>
  <c r="AC2866" i="1"/>
  <c r="AA2865" i="1"/>
  <c r="AB2866" i="1"/>
  <c r="R2865" i="1"/>
  <c r="S2865" i="1" s="1"/>
  <c r="J1734" i="1"/>
  <c r="K1734" i="1" s="1"/>
  <c r="E1734" i="1" s="1"/>
  <c r="I1735" i="1"/>
  <c r="W1733" i="1"/>
  <c r="Y1733" i="1" s="1"/>
  <c r="L1730" i="1"/>
  <c r="T1730" i="1" s="1"/>
  <c r="G1730" i="1"/>
  <c r="D1731" i="1"/>
  <c r="N1727" i="1"/>
  <c r="O1726" i="1"/>
  <c r="P1726" i="1" s="1"/>
  <c r="Z1726" i="1" s="1"/>
  <c r="B1726" i="1" s="1"/>
  <c r="F1734" i="1" l="1"/>
  <c r="U2866" i="1"/>
  <c r="A2868" i="1"/>
  <c r="Q2867" i="1"/>
  <c r="AC2867" i="1"/>
  <c r="R2866" i="1"/>
  <c r="S2866" i="1" s="1"/>
  <c r="AB2867" i="1"/>
  <c r="H2867" i="1"/>
  <c r="AA2866" i="1"/>
  <c r="J1735" i="1"/>
  <c r="K1735" i="1" s="1"/>
  <c r="E1735" i="1" s="1"/>
  <c r="I1736" i="1"/>
  <c r="W1734" i="1"/>
  <c r="Y1734" i="1" s="1"/>
  <c r="G1731" i="1"/>
  <c r="D1732" i="1"/>
  <c r="L1731" i="1"/>
  <c r="T1731" i="1" s="1"/>
  <c r="N1728" i="1"/>
  <c r="O1727" i="1"/>
  <c r="P1727" i="1" s="1"/>
  <c r="F1735" i="1" l="1"/>
  <c r="U2867" i="1"/>
  <c r="H2868" i="1"/>
  <c r="AC2868" i="1"/>
  <c r="R2867" i="1"/>
  <c r="S2867" i="1" s="1"/>
  <c r="AA2867" i="1"/>
  <c r="AB2868" i="1"/>
  <c r="A2869" i="1"/>
  <c r="Q2868" i="1"/>
  <c r="J1736" i="1"/>
  <c r="K1736" i="1" s="1"/>
  <c r="E1736" i="1" s="1"/>
  <c r="I1737" i="1"/>
  <c r="W1735" i="1"/>
  <c r="Y1735" i="1" s="1"/>
  <c r="Z1727" i="1"/>
  <c r="B1727" i="1" s="1"/>
  <c r="N1729" i="1"/>
  <c r="O1728" i="1"/>
  <c r="P1728" i="1" s="1"/>
  <c r="Z1728" i="1" s="1"/>
  <c r="B1728" i="1" s="1"/>
  <c r="L1732" i="1"/>
  <c r="T1732" i="1" s="1"/>
  <c r="G1732" i="1"/>
  <c r="D1733" i="1"/>
  <c r="F1736" i="1" l="1"/>
  <c r="U2868" i="1"/>
  <c r="Q2869" i="1"/>
  <c r="A2870" i="1"/>
  <c r="R2868" i="1"/>
  <c r="S2868" i="1" s="1"/>
  <c r="AC2869" i="1"/>
  <c r="AB2869" i="1"/>
  <c r="H2869" i="1"/>
  <c r="AA2868" i="1"/>
  <c r="J1737" i="1"/>
  <c r="K1737" i="1" s="1"/>
  <c r="E1737" i="1" s="1"/>
  <c r="I1738" i="1"/>
  <c r="W1736" i="1"/>
  <c r="Y1736" i="1" s="1"/>
  <c r="G1733" i="1"/>
  <c r="L1733" i="1"/>
  <c r="T1733" i="1" s="1"/>
  <c r="D1734" i="1"/>
  <c r="N1730" i="1"/>
  <c r="O1729" i="1"/>
  <c r="P1729" i="1" s="1"/>
  <c r="Z1729" i="1" s="1"/>
  <c r="B1729" i="1" s="1"/>
  <c r="F1737" i="1" l="1"/>
  <c r="U2869" i="1"/>
  <c r="Q2870" i="1"/>
  <c r="A2871" i="1"/>
  <c r="AB2870" i="1"/>
  <c r="R2869" i="1"/>
  <c r="S2869" i="1" s="1"/>
  <c r="AC2870" i="1"/>
  <c r="AA2869" i="1"/>
  <c r="H2870" i="1"/>
  <c r="J1738" i="1"/>
  <c r="K1738" i="1" s="1"/>
  <c r="E1738" i="1" s="1"/>
  <c r="I1739" i="1"/>
  <c r="W1737" i="1"/>
  <c r="Y1737" i="1" s="1"/>
  <c r="N1731" i="1"/>
  <c r="O1730" i="1"/>
  <c r="P1730" i="1" s="1"/>
  <c r="Z1730" i="1" s="1"/>
  <c r="B1730" i="1" s="1"/>
  <c r="L1734" i="1"/>
  <c r="T1734" i="1" s="1"/>
  <c r="G1734" i="1"/>
  <c r="D1735" i="1"/>
  <c r="F1738" i="1" l="1"/>
  <c r="U2870" i="1"/>
  <c r="A2872" i="1"/>
  <c r="Q2871" i="1"/>
  <c r="R2870" i="1"/>
  <c r="S2870" i="1" s="1"/>
  <c r="AB2871" i="1"/>
  <c r="AA2870" i="1"/>
  <c r="AC2871" i="1"/>
  <c r="H2871" i="1"/>
  <c r="I1740" i="1"/>
  <c r="J1739" i="1"/>
  <c r="K1739" i="1" s="1"/>
  <c r="E1739" i="1" s="1"/>
  <c r="W1738" i="1"/>
  <c r="Y1738" i="1" s="1"/>
  <c r="G1735" i="1"/>
  <c r="L1735" i="1"/>
  <c r="T1735" i="1" s="1"/>
  <c r="D1736" i="1"/>
  <c r="N1732" i="1"/>
  <c r="O1731" i="1"/>
  <c r="P1731" i="1" s="1"/>
  <c r="F1739" i="1" l="1"/>
  <c r="U2871" i="1"/>
  <c r="AB2872" i="1"/>
  <c r="H2872" i="1"/>
  <c r="R2871" i="1"/>
  <c r="S2871" i="1" s="1"/>
  <c r="AC2872" i="1"/>
  <c r="AA2871" i="1"/>
  <c r="Q2872" i="1"/>
  <c r="A2873" i="1"/>
  <c r="I1741" i="1"/>
  <c r="J1740" i="1"/>
  <c r="K1740" i="1" s="1"/>
  <c r="E1740" i="1" s="1"/>
  <c r="W1739" i="1"/>
  <c r="Y1739" i="1" s="1"/>
  <c r="Z1731" i="1"/>
  <c r="B1731" i="1" s="1"/>
  <c r="N1733" i="1"/>
  <c r="O1732" i="1"/>
  <c r="P1732" i="1" s="1"/>
  <c r="G1736" i="1"/>
  <c r="D1737" i="1"/>
  <c r="L1736" i="1"/>
  <c r="T1736" i="1" s="1"/>
  <c r="F1740" i="1" l="1"/>
  <c r="U2872" i="1"/>
  <c r="AC2873" i="1"/>
  <c r="H2873" i="1"/>
  <c r="AB2873" i="1"/>
  <c r="R2872" i="1"/>
  <c r="S2872" i="1" s="1"/>
  <c r="AA2872" i="1"/>
  <c r="Q2873" i="1"/>
  <c r="A2874" i="1"/>
  <c r="W1740" i="1"/>
  <c r="Y1740" i="1" s="1"/>
  <c r="I1742" i="1"/>
  <c r="J1741" i="1"/>
  <c r="K1741" i="1" s="1"/>
  <c r="E1741" i="1" s="1"/>
  <c r="Z1732" i="1"/>
  <c r="B1732" i="1" s="1"/>
  <c r="G1737" i="1"/>
  <c r="D1738" i="1"/>
  <c r="L1737" i="1"/>
  <c r="T1737" i="1" s="1"/>
  <c r="N1734" i="1"/>
  <c r="O1733" i="1"/>
  <c r="P1733" i="1" s="1"/>
  <c r="Z1733" i="1" s="1"/>
  <c r="B1733" i="1" s="1"/>
  <c r="F1741" i="1" l="1"/>
  <c r="U2873" i="1"/>
  <c r="AC2874" i="1"/>
  <c r="AA2873" i="1"/>
  <c r="R2873" i="1"/>
  <c r="S2873" i="1" s="1"/>
  <c r="AB2874" i="1"/>
  <c r="H2874" i="1"/>
  <c r="A2875" i="1"/>
  <c r="Q2874" i="1"/>
  <c r="W1741" i="1"/>
  <c r="Y1741" i="1" s="1"/>
  <c r="J1742" i="1"/>
  <c r="K1742" i="1" s="1"/>
  <c r="E1742" i="1" s="1"/>
  <c r="I1743" i="1"/>
  <c r="L1738" i="1"/>
  <c r="T1738" i="1" s="1"/>
  <c r="G1738" i="1"/>
  <c r="D1739" i="1"/>
  <c r="N1735" i="1"/>
  <c r="O1734" i="1"/>
  <c r="P1734" i="1" s="1"/>
  <c r="Z1734" i="1" s="1"/>
  <c r="B1734" i="1" s="1"/>
  <c r="F1742" i="1" l="1"/>
  <c r="W2875" i="1"/>
  <c r="Y2875" i="1" s="1"/>
  <c r="AB2875" i="1"/>
  <c r="H2875" i="1"/>
  <c r="R2874" i="1"/>
  <c r="AC2875" i="1"/>
  <c r="Q2875" i="1"/>
  <c r="A2876" i="1"/>
  <c r="J1743" i="1"/>
  <c r="K1743" i="1" s="1"/>
  <c r="E1743" i="1" s="1"/>
  <c r="I1744" i="1"/>
  <c r="W1742" i="1"/>
  <c r="Y1742" i="1" s="1"/>
  <c r="L1739" i="1"/>
  <c r="T1739" i="1" s="1"/>
  <c r="G1739" i="1"/>
  <c r="D1740" i="1"/>
  <c r="N1736" i="1"/>
  <c r="O1735" i="1"/>
  <c r="P1735" i="1" s="1"/>
  <c r="Z1735" i="1" s="1"/>
  <c r="B1735" i="1" s="1"/>
  <c r="F1743" i="1" l="1"/>
  <c r="U2875" i="1"/>
  <c r="Q2876" i="1"/>
  <c r="A2877" i="1"/>
  <c r="H2876" i="1"/>
  <c r="AB2876" i="1"/>
  <c r="R2875" i="1"/>
  <c r="S2875" i="1" s="1"/>
  <c r="AA2875" i="1"/>
  <c r="AC2876" i="1"/>
  <c r="J1744" i="1"/>
  <c r="K1744" i="1" s="1"/>
  <c r="E1744" i="1" s="1"/>
  <c r="I1745" i="1"/>
  <c r="W1743" i="1"/>
  <c r="Y1743" i="1" s="1"/>
  <c r="G1740" i="1"/>
  <c r="L1740" i="1"/>
  <c r="T1740" i="1" s="1"/>
  <c r="D1741" i="1"/>
  <c r="N1737" i="1"/>
  <c r="O1736" i="1"/>
  <c r="P1736" i="1" s="1"/>
  <c r="F1744" i="1" l="1"/>
  <c r="U2876" i="1"/>
  <c r="A2878" i="1"/>
  <c r="Q2877" i="1"/>
  <c r="R2876" i="1"/>
  <c r="S2876" i="1" s="1"/>
  <c r="AA2876" i="1"/>
  <c r="AC2877" i="1"/>
  <c r="AB2877" i="1"/>
  <c r="H2877" i="1"/>
  <c r="W1744" i="1"/>
  <c r="Y1744" i="1" s="1"/>
  <c r="I1746" i="1"/>
  <c r="J1745" i="1"/>
  <c r="K1745" i="1" s="1"/>
  <c r="E1745" i="1" s="1"/>
  <c r="Z1736" i="1"/>
  <c r="B1736" i="1" s="1"/>
  <c r="N1738" i="1"/>
  <c r="O1737" i="1"/>
  <c r="P1737" i="1" s="1"/>
  <c r="Z1737" i="1" s="1"/>
  <c r="B1737" i="1" s="1"/>
  <c r="L1741" i="1"/>
  <c r="T1741" i="1" s="1"/>
  <c r="G1741" i="1"/>
  <c r="D1742" i="1"/>
  <c r="F1745" i="1" l="1"/>
  <c r="U2877" i="1"/>
  <c r="R2877" i="1"/>
  <c r="S2877" i="1" s="1"/>
  <c r="AC2878" i="1"/>
  <c r="AB2878" i="1"/>
  <c r="H2878" i="1"/>
  <c r="AA2877" i="1"/>
  <c r="A2879" i="1"/>
  <c r="Q2878" i="1"/>
  <c r="W1745" i="1"/>
  <c r="Y1745" i="1" s="1"/>
  <c r="J1746" i="1"/>
  <c r="K1746" i="1" s="1"/>
  <c r="E1746" i="1" s="1"/>
  <c r="I1747" i="1"/>
  <c r="N1739" i="1"/>
  <c r="O1738" i="1"/>
  <c r="P1738" i="1" s="1"/>
  <c r="Z1738" i="1" s="1"/>
  <c r="B1738" i="1" s="1"/>
  <c r="G1742" i="1"/>
  <c r="L1742" i="1"/>
  <c r="T1742" i="1" s="1"/>
  <c r="D1743" i="1"/>
  <c r="F1746" i="1" l="1"/>
  <c r="U2878" i="1"/>
  <c r="Q2879" i="1"/>
  <c r="A2880" i="1"/>
  <c r="AB2879" i="1"/>
  <c r="AA2878" i="1"/>
  <c r="H2879" i="1"/>
  <c r="R2878" i="1"/>
  <c r="S2878" i="1" s="1"/>
  <c r="AC2879" i="1"/>
  <c r="W1746" i="1"/>
  <c r="Y1746" i="1" s="1"/>
  <c r="J1747" i="1"/>
  <c r="K1747" i="1" s="1"/>
  <c r="E1747" i="1" s="1"/>
  <c r="I1748" i="1"/>
  <c r="G1743" i="1"/>
  <c r="D1744" i="1"/>
  <c r="L1743" i="1"/>
  <c r="T1743" i="1" s="1"/>
  <c r="N1740" i="1"/>
  <c r="O1739" i="1"/>
  <c r="P1739" i="1" s="1"/>
  <c r="Z1739" i="1" s="1"/>
  <c r="B1739" i="1" s="1"/>
  <c r="F1747" i="1" l="1"/>
  <c r="U2879" i="1"/>
  <c r="Q2880" i="1"/>
  <c r="A2881" i="1"/>
  <c r="R2879" i="1"/>
  <c r="S2879" i="1" s="1"/>
  <c r="AA2879" i="1"/>
  <c r="AC2880" i="1"/>
  <c r="AB2880" i="1"/>
  <c r="H2880" i="1"/>
  <c r="J1748" i="1"/>
  <c r="K1748" i="1" s="1"/>
  <c r="E1748" i="1" s="1"/>
  <c r="I1749" i="1"/>
  <c r="W1747" i="1"/>
  <c r="Y1747" i="1" s="1"/>
  <c r="N1741" i="1"/>
  <c r="O1740" i="1"/>
  <c r="P1740" i="1" s="1"/>
  <c r="G1744" i="1"/>
  <c r="L1744" i="1"/>
  <c r="T1744" i="1" s="1"/>
  <c r="D1745" i="1"/>
  <c r="F1748" i="1" l="1"/>
  <c r="U2880" i="1"/>
  <c r="Q2881" i="1"/>
  <c r="A2882" i="1"/>
  <c r="AA2880" i="1"/>
  <c r="R2880" i="1"/>
  <c r="S2880" i="1" s="1"/>
  <c r="AB2881" i="1"/>
  <c r="H2881" i="1"/>
  <c r="AC2881" i="1"/>
  <c r="J1749" i="1"/>
  <c r="K1749" i="1" s="1"/>
  <c r="I1750" i="1"/>
  <c r="W1748" i="1"/>
  <c r="Y1748" i="1" s="1"/>
  <c r="L1745" i="1"/>
  <c r="T1745" i="1" s="1"/>
  <c r="G1745" i="1"/>
  <c r="D1746" i="1"/>
  <c r="Z1740" i="1"/>
  <c r="B1740" i="1" s="1"/>
  <c r="N1742" i="1"/>
  <c r="O1741" i="1"/>
  <c r="P1741" i="1" s="1"/>
  <c r="Z1741" i="1" s="1"/>
  <c r="B1741" i="1" s="1"/>
  <c r="E1749" i="1" l="1"/>
  <c r="F1749" i="1"/>
  <c r="U2881" i="1"/>
  <c r="Q2882" i="1"/>
  <c r="A2883" i="1"/>
  <c r="H2882" i="1"/>
  <c r="R2881" i="1"/>
  <c r="S2881" i="1" s="1"/>
  <c r="AC2882" i="1"/>
  <c r="AB2882" i="1"/>
  <c r="AA2881" i="1"/>
  <c r="J1750" i="1"/>
  <c r="K1750" i="1" s="1"/>
  <c r="F1750" i="1" s="1"/>
  <c r="I1751" i="1"/>
  <c r="W1749" i="1"/>
  <c r="Y1749" i="1" s="1"/>
  <c r="N1743" i="1"/>
  <c r="O1742" i="1"/>
  <c r="P1742" i="1" s="1"/>
  <c r="Z1742" i="1" s="1"/>
  <c r="B1742" i="1" s="1"/>
  <c r="L1746" i="1"/>
  <c r="T1746" i="1" s="1"/>
  <c r="G1746" i="1"/>
  <c r="D1747" i="1"/>
  <c r="U2882" i="1" l="1"/>
  <c r="W1750" i="1"/>
  <c r="Y1750" i="1" s="1"/>
  <c r="E1750" i="1"/>
  <c r="A2884" i="1"/>
  <c r="Q2883" i="1"/>
  <c r="H2883" i="1"/>
  <c r="AB2883" i="1"/>
  <c r="R2882" i="1"/>
  <c r="S2882" i="1" s="1"/>
  <c r="AA2882" i="1"/>
  <c r="AC2883" i="1"/>
  <c r="I1752" i="1"/>
  <c r="J1751" i="1"/>
  <c r="K1751" i="1" s="1"/>
  <c r="G1747" i="1"/>
  <c r="L1747" i="1"/>
  <c r="T1747" i="1" s="1"/>
  <c r="D1748" i="1"/>
  <c r="N1744" i="1"/>
  <c r="O1743" i="1"/>
  <c r="P1743" i="1" s="1"/>
  <c r="Z1743" i="1" s="1"/>
  <c r="B1743" i="1" s="1"/>
  <c r="E1751" i="1" l="1"/>
  <c r="F1751" i="1"/>
  <c r="U2883" i="1"/>
  <c r="AC2884" i="1"/>
  <c r="AB2884" i="1"/>
  <c r="AA2883" i="1"/>
  <c r="H2884" i="1"/>
  <c r="R2883" i="1"/>
  <c r="S2883" i="1" s="1"/>
  <c r="Q2884" i="1"/>
  <c r="A2885" i="1"/>
  <c r="W1751" i="1"/>
  <c r="Y1751" i="1" s="1"/>
  <c r="J1752" i="1"/>
  <c r="K1752" i="1" s="1"/>
  <c r="E1752" i="1" s="1"/>
  <c r="I1753" i="1"/>
  <c r="N1745" i="1"/>
  <c r="O1744" i="1"/>
  <c r="P1744" i="1" s="1"/>
  <c r="G1748" i="1"/>
  <c r="L1748" i="1"/>
  <c r="T1748" i="1" s="1"/>
  <c r="D1749" i="1"/>
  <c r="F1752" i="1" l="1"/>
  <c r="U2884" i="1"/>
  <c r="R2884" i="1"/>
  <c r="S2884" i="1" s="1"/>
  <c r="AC2885" i="1"/>
  <c r="AB2885" i="1"/>
  <c r="AA2884" i="1"/>
  <c r="H2885" i="1"/>
  <c r="A2886" i="1"/>
  <c r="Q2885" i="1"/>
  <c r="J1753" i="1"/>
  <c r="K1753" i="1" s="1"/>
  <c r="E1753" i="1" s="1"/>
  <c r="I1754" i="1"/>
  <c r="W1752" i="1"/>
  <c r="Y1752" i="1" s="1"/>
  <c r="L1749" i="1"/>
  <c r="T1749" i="1" s="1"/>
  <c r="G1749" i="1"/>
  <c r="D1750" i="1"/>
  <c r="Z1744" i="1"/>
  <c r="B1744" i="1" s="1"/>
  <c r="N1746" i="1"/>
  <c r="O1745" i="1"/>
  <c r="P1745" i="1" s="1"/>
  <c r="Z1745" i="1" s="1"/>
  <c r="B1745" i="1" s="1"/>
  <c r="F1753" i="1" l="1"/>
  <c r="U2885" i="1"/>
  <c r="AA2885" i="1"/>
  <c r="H2886" i="1"/>
  <c r="R2885" i="1"/>
  <c r="S2885" i="1" s="1"/>
  <c r="AC2886" i="1"/>
  <c r="AB2886" i="1"/>
  <c r="Q2886" i="1"/>
  <c r="A2887" i="1"/>
  <c r="J1754" i="1"/>
  <c r="K1754" i="1" s="1"/>
  <c r="I1755" i="1"/>
  <c r="W1753" i="1"/>
  <c r="Y1753" i="1" s="1"/>
  <c r="N1747" i="1"/>
  <c r="O1746" i="1"/>
  <c r="P1746" i="1" s="1"/>
  <c r="Z1746" i="1" s="1"/>
  <c r="B1746" i="1" s="1"/>
  <c r="L1750" i="1"/>
  <c r="T1750" i="1" s="1"/>
  <c r="G1750" i="1"/>
  <c r="D1751" i="1"/>
  <c r="E1754" i="1" l="1"/>
  <c r="F1754" i="1"/>
  <c r="U2886" i="1"/>
  <c r="A2888" i="1"/>
  <c r="Q2887" i="1"/>
  <c r="AB2887" i="1"/>
  <c r="H2887" i="1"/>
  <c r="AA2886" i="1"/>
  <c r="AC2887" i="1"/>
  <c r="R2886" i="1"/>
  <c r="S2886" i="1" s="1"/>
  <c r="I1756" i="1"/>
  <c r="J1755" i="1"/>
  <c r="K1755" i="1" s="1"/>
  <c r="W1754" i="1"/>
  <c r="Y1754" i="1" s="1"/>
  <c r="G1751" i="1"/>
  <c r="D1752" i="1"/>
  <c r="L1751" i="1"/>
  <c r="T1751" i="1" s="1"/>
  <c r="N1748" i="1"/>
  <c r="O1747" i="1"/>
  <c r="P1747" i="1" s="1"/>
  <c r="Z1747" i="1" s="1"/>
  <c r="B1747" i="1" s="1"/>
  <c r="E1755" i="1" l="1"/>
  <c r="F1755" i="1"/>
  <c r="U2887" i="1"/>
  <c r="AB2888" i="1"/>
  <c r="R2887" i="1"/>
  <c r="S2887" i="1" s="1"/>
  <c r="H2888" i="1"/>
  <c r="AC2888" i="1"/>
  <c r="AA2887" i="1"/>
  <c r="Q2888" i="1"/>
  <c r="A2889" i="1"/>
  <c r="W1755" i="1"/>
  <c r="Y1755" i="1" s="1"/>
  <c r="I1757" i="1"/>
  <c r="J1756" i="1"/>
  <c r="K1756" i="1" s="1"/>
  <c r="E1756" i="1" s="1"/>
  <c r="N1749" i="1"/>
  <c r="O1748" i="1"/>
  <c r="P1748" i="1" s="1"/>
  <c r="G1752" i="1"/>
  <c r="D1753" i="1"/>
  <c r="L1752" i="1"/>
  <c r="T1752" i="1" s="1"/>
  <c r="F1756" i="1" l="1"/>
  <c r="S1748" i="1"/>
  <c r="U1748" i="1" s="1"/>
  <c r="U2888" i="1"/>
  <c r="AA2888" i="1"/>
  <c r="H2889" i="1"/>
  <c r="AC2889" i="1"/>
  <c r="AB2889" i="1"/>
  <c r="R2888" i="1"/>
  <c r="S2888" i="1" s="1"/>
  <c r="A2890" i="1"/>
  <c r="Q2889" i="1"/>
  <c r="W1756" i="1"/>
  <c r="Y1756" i="1" s="1"/>
  <c r="J1757" i="1"/>
  <c r="K1757" i="1" s="1"/>
  <c r="E1757" i="1" s="1"/>
  <c r="I1758" i="1"/>
  <c r="L1753" i="1"/>
  <c r="T1753" i="1" s="1"/>
  <c r="G1753" i="1"/>
  <c r="D1754" i="1"/>
  <c r="Z1748" i="1"/>
  <c r="B1748" i="1" s="1"/>
  <c r="N1750" i="1"/>
  <c r="O1749" i="1"/>
  <c r="F1757" i="1" l="1"/>
  <c r="C1749" i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U2889" i="1"/>
  <c r="A2891" i="1"/>
  <c r="Q2890" i="1"/>
  <c r="R2889" i="1"/>
  <c r="S2889" i="1" s="1"/>
  <c r="H2890" i="1"/>
  <c r="AC2890" i="1"/>
  <c r="AB2890" i="1"/>
  <c r="AA2889" i="1"/>
  <c r="AA1748" i="1"/>
  <c r="J1758" i="1"/>
  <c r="K1758" i="1" s="1"/>
  <c r="E1758" i="1" s="1"/>
  <c r="I1759" i="1"/>
  <c r="W1757" i="1"/>
  <c r="Y1757" i="1" s="1"/>
  <c r="N1751" i="1"/>
  <c r="O1750" i="1"/>
  <c r="L1754" i="1"/>
  <c r="T1754" i="1" s="1"/>
  <c r="G1754" i="1"/>
  <c r="D1755" i="1"/>
  <c r="S1749" i="1"/>
  <c r="F1758" i="1" l="1"/>
  <c r="P1750" i="1"/>
  <c r="Z1750" i="1" s="1"/>
  <c r="B1750" i="1" s="1"/>
  <c r="P1749" i="1"/>
  <c r="Z1749" i="1" s="1"/>
  <c r="B1749" i="1" s="1"/>
  <c r="U2890" i="1"/>
  <c r="R2890" i="1"/>
  <c r="S2890" i="1" s="1"/>
  <c r="H2891" i="1"/>
  <c r="AA2890" i="1"/>
  <c r="AB2891" i="1"/>
  <c r="AC2891" i="1"/>
  <c r="A2892" i="1"/>
  <c r="Q2891" i="1"/>
  <c r="I1760" i="1"/>
  <c r="J1759" i="1"/>
  <c r="K1759" i="1" s="1"/>
  <c r="W1758" i="1"/>
  <c r="Y1758" i="1" s="1"/>
  <c r="AA1749" i="1"/>
  <c r="G1755" i="1"/>
  <c r="D1756" i="1"/>
  <c r="L1755" i="1"/>
  <c r="T1755" i="1" s="1"/>
  <c r="N1752" i="1"/>
  <c r="O1751" i="1"/>
  <c r="P1751" i="1" s="1"/>
  <c r="Z1751" i="1" s="1"/>
  <c r="B1751" i="1" s="1"/>
  <c r="E1759" i="1" l="1"/>
  <c r="F1759" i="1"/>
  <c r="U2891" i="1"/>
  <c r="AA2891" i="1"/>
  <c r="AB2892" i="1"/>
  <c r="AC2892" i="1"/>
  <c r="H2892" i="1"/>
  <c r="R2891" i="1"/>
  <c r="S2891" i="1" s="1"/>
  <c r="Q2892" i="1"/>
  <c r="A2893" i="1"/>
  <c r="W1759" i="1"/>
  <c r="Y1759" i="1" s="1"/>
  <c r="I1761" i="1"/>
  <c r="J1760" i="1"/>
  <c r="K1760" i="1" s="1"/>
  <c r="E1760" i="1" s="1"/>
  <c r="N1753" i="1"/>
  <c r="O1752" i="1"/>
  <c r="P1752" i="1" s="1"/>
  <c r="Z1752" i="1" s="1"/>
  <c r="B1752" i="1" s="1"/>
  <c r="L1756" i="1"/>
  <c r="T1756" i="1" s="1"/>
  <c r="D1757" i="1"/>
  <c r="G1756" i="1"/>
  <c r="F1760" i="1" l="1"/>
  <c r="U2892" i="1"/>
  <c r="A2894" i="1"/>
  <c r="Q2893" i="1"/>
  <c r="AA2892" i="1"/>
  <c r="R2892" i="1"/>
  <c r="S2892" i="1" s="1"/>
  <c r="H2893" i="1"/>
  <c r="AB2893" i="1"/>
  <c r="AC2893" i="1"/>
  <c r="W1760" i="1"/>
  <c r="Y1760" i="1" s="1"/>
  <c r="J1761" i="1"/>
  <c r="K1761" i="1" s="1"/>
  <c r="E1761" i="1" s="1"/>
  <c r="I1762" i="1"/>
  <c r="L1757" i="1"/>
  <c r="T1757" i="1" s="1"/>
  <c r="G1757" i="1"/>
  <c r="D1758" i="1"/>
  <c r="N1754" i="1"/>
  <c r="O1753" i="1"/>
  <c r="P1753" i="1" s="1"/>
  <c r="Z1753" i="1" s="1"/>
  <c r="B1753" i="1" s="1"/>
  <c r="F1761" i="1" l="1"/>
  <c r="U2893" i="1"/>
  <c r="AB2894" i="1"/>
  <c r="H2894" i="1"/>
  <c r="R2893" i="1"/>
  <c r="S2893" i="1" s="1"/>
  <c r="AA2893" i="1"/>
  <c r="AC2894" i="1"/>
  <c r="Q2894" i="1"/>
  <c r="A2895" i="1"/>
  <c r="I1763" i="1"/>
  <c r="J1762" i="1"/>
  <c r="K1762" i="1" s="1"/>
  <c r="W1761" i="1"/>
  <c r="Y1761" i="1" s="1"/>
  <c r="L1758" i="1"/>
  <c r="T1758" i="1" s="1"/>
  <c r="G1758" i="1"/>
  <c r="D1759" i="1"/>
  <c r="N1755" i="1"/>
  <c r="O1754" i="1"/>
  <c r="P1754" i="1" s="1"/>
  <c r="Z1754" i="1" s="1"/>
  <c r="B1754" i="1" s="1"/>
  <c r="E1762" i="1" l="1"/>
  <c r="F1762" i="1"/>
  <c r="U2894" i="1"/>
  <c r="Q2895" i="1"/>
  <c r="A2896" i="1"/>
  <c r="H2895" i="1"/>
  <c r="AC2895" i="1"/>
  <c r="R2894" i="1"/>
  <c r="S2894" i="1" s="1"/>
  <c r="AA2894" i="1"/>
  <c r="AB2895" i="1"/>
  <c r="W1762" i="1"/>
  <c r="Y1762" i="1" s="1"/>
  <c r="J1763" i="1"/>
  <c r="K1763" i="1" s="1"/>
  <c r="E1763" i="1" s="1"/>
  <c r="I1764" i="1"/>
  <c r="N1756" i="1"/>
  <c r="O1755" i="1"/>
  <c r="P1755" i="1" s="1"/>
  <c r="Z1755" i="1" s="1"/>
  <c r="B1755" i="1" s="1"/>
  <c r="L1759" i="1"/>
  <c r="T1759" i="1" s="1"/>
  <c r="G1759" i="1"/>
  <c r="D1760" i="1"/>
  <c r="F1763" i="1" l="1"/>
  <c r="U2895" i="1"/>
  <c r="Q2896" i="1"/>
  <c r="A2897" i="1"/>
  <c r="AB2896" i="1"/>
  <c r="R2895" i="1"/>
  <c r="S2895" i="1" s="1"/>
  <c r="H2896" i="1"/>
  <c r="AA2895" i="1"/>
  <c r="AC2896" i="1"/>
  <c r="W1763" i="1"/>
  <c r="Y1763" i="1" s="1"/>
  <c r="I1765" i="1"/>
  <c r="J1764" i="1"/>
  <c r="K1764" i="1" s="1"/>
  <c r="E1764" i="1" s="1"/>
  <c r="L1760" i="1"/>
  <c r="T1760" i="1" s="1"/>
  <c r="G1760" i="1"/>
  <c r="D1761" i="1"/>
  <c r="N1757" i="1"/>
  <c r="O1756" i="1"/>
  <c r="P1756" i="1" s="1"/>
  <c r="Z1756" i="1" s="1"/>
  <c r="B1756" i="1" s="1"/>
  <c r="F1764" i="1" l="1"/>
  <c r="U2896" i="1"/>
  <c r="Q2897" i="1"/>
  <c r="A2898" i="1"/>
  <c r="AA2896" i="1"/>
  <c r="AC2897" i="1"/>
  <c r="AB2897" i="1"/>
  <c r="H2897" i="1"/>
  <c r="R2896" i="1"/>
  <c r="S2896" i="1" s="1"/>
  <c r="W1764" i="1"/>
  <c r="Y1764" i="1" s="1"/>
  <c r="J1765" i="1"/>
  <c r="K1765" i="1" s="1"/>
  <c r="E1765" i="1" s="1"/>
  <c r="I1766" i="1"/>
  <c r="N1758" i="1"/>
  <c r="O1757" i="1"/>
  <c r="P1757" i="1" s="1"/>
  <c r="Z1757" i="1" s="1"/>
  <c r="B1757" i="1" s="1"/>
  <c r="L1761" i="1"/>
  <c r="T1761" i="1" s="1"/>
  <c r="G1761" i="1"/>
  <c r="D1762" i="1"/>
  <c r="F1765" i="1" l="1"/>
  <c r="U2897" i="1"/>
  <c r="A2899" i="1"/>
  <c r="Q2898" i="1"/>
  <c r="AB2898" i="1"/>
  <c r="R2897" i="1"/>
  <c r="S2897" i="1" s="1"/>
  <c r="H2898" i="1"/>
  <c r="AC2898" i="1"/>
  <c r="AA2897" i="1"/>
  <c r="J1766" i="1"/>
  <c r="K1766" i="1" s="1"/>
  <c r="E1766" i="1" s="1"/>
  <c r="I1767" i="1"/>
  <c r="W1765" i="1"/>
  <c r="Y1765" i="1" s="1"/>
  <c r="L1762" i="1"/>
  <c r="T1762" i="1" s="1"/>
  <c r="G1762" i="1"/>
  <c r="D1763" i="1"/>
  <c r="N1759" i="1"/>
  <c r="O1758" i="1"/>
  <c r="P1758" i="1" s="1"/>
  <c r="Z1758" i="1" s="1"/>
  <c r="B1758" i="1" s="1"/>
  <c r="F1766" i="1" l="1"/>
  <c r="U2898" i="1"/>
  <c r="R2898" i="1"/>
  <c r="S2898" i="1" s="1"/>
  <c r="AA2898" i="1"/>
  <c r="H2899" i="1"/>
  <c r="AC2899" i="1"/>
  <c r="AB2899" i="1"/>
  <c r="Q2899" i="1"/>
  <c r="A2900" i="1"/>
  <c r="J1767" i="1"/>
  <c r="K1767" i="1" s="1"/>
  <c r="E1767" i="1" s="1"/>
  <c r="I1768" i="1"/>
  <c r="W1766" i="1"/>
  <c r="Y1766" i="1" s="1"/>
  <c r="G1763" i="1"/>
  <c r="L1763" i="1"/>
  <c r="T1763" i="1" s="1"/>
  <c r="D1764" i="1"/>
  <c r="N1760" i="1"/>
  <c r="O1759" i="1"/>
  <c r="P1759" i="1" s="1"/>
  <c r="Z1759" i="1" s="1"/>
  <c r="B1759" i="1" s="1"/>
  <c r="F1767" i="1" l="1"/>
  <c r="U2899" i="1"/>
  <c r="H2900" i="1"/>
  <c r="R2899" i="1"/>
  <c r="S2899" i="1" s="1"/>
  <c r="AB2900" i="1"/>
  <c r="AA2899" i="1"/>
  <c r="AC2900" i="1"/>
  <c r="A2901" i="1"/>
  <c r="Q2900" i="1"/>
  <c r="J1768" i="1"/>
  <c r="K1768" i="1" s="1"/>
  <c r="E1768" i="1" s="1"/>
  <c r="I1769" i="1"/>
  <c r="W1767" i="1"/>
  <c r="Y1767" i="1" s="1"/>
  <c r="N1761" i="1"/>
  <c r="O1760" i="1"/>
  <c r="P1760" i="1" s="1"/>
  <c r="G1764" i="1"/>
  <c r="L1764" i="1"/>
  <c r="T1764" i="1" s="1"/>
  <c r="D1765" i="1"/>
  <c r="F1768" i="1" l="1"/>
  <c r="U2900" i="1"/>
  <c r="Q2901" i="1"/>
  <c r="A2902" i="1"/>
  <c r="AA2900" i="1"/>
  <c r="AB2901" i="1"/>
  <c r="AC2901" i="1"/>
  <c r="H2901" i="1"/>
  <c r="R2900" i="1"/>
  <c r="S2900" i="1" s="1"/>
  <c r="J1769" i="1"/>
  <c r="K1769" i="1" s="1"/>
  <c r="E1769" i="1" s="1"/>
  <c r="I1770" i="1"/>
  <c r="W1768" i="1"/>
  <c r="Y1768" i="1" s="1"/>
  <c r="L1765" i="1"/>
  <c r="T1765" i="1" s="1"/>
  <c r="G1765" i="1"/>
  <c r="D1766" i="1"/>
  <c r="Z1760" i="1"/>
  <c r="B1760" i="1" s="1"/>
  <c r="N1762" i="1"/>
  <c r="O1761" i="1"/>
  <c r="P1761" i="1" s="1"/>
  <c r="Z1761" i="1" s="1"/>
  <c r="B1761" i="1" s="1"/>
  <c r="F1769" i="1" l="1"/>
  <c r="U2901" i="1"/>
  <c r="Q2902" i="1"/>
  <c r="A2903" i="1"/>
  <c r="AC2902" i="1"/>
  <c r="AA2901" i="1"/>
  <c r="H2902" i="1"/>
  <c r="AB2902" i="1"/>
  <c r="R2901" i="1"/>
  <c r="S2901" i="1" s="1"/>
  <c r="J1770" i="1"/>
  <c r="K1770" i="1" s="1"/>
  <c r="E1770" i="1" s="1"/>
  <c r="I1771" i="1"/>
  <c r="W1769" i="1"/>
  <c r="Y1769" i="1" s="1"/>
  <c r="N1763" i="1"/>
  <c r="O1762" i="1"/>
  <c r="P1762" i="1" s="1"/>
  <c r="Z1762" i="1" s="1"/>
  <c r="B1762" i="1" s="1"/>
  <c r="L1766" i="1"/>
  <c r="T1766" i="1" s="1"/>
  <c r="G1766" i="1"/>
  <c r="D1767" i="1"/>
  <c r="F1770" i="1" l="1"/>
  <c r="U2902" i="1"/>
  <c r="Q2903" i="1"/>
  <c r="A2904" i="1"/>
  <c r="AB2903" i="1"/>
  <c r="AC2903" i="1"/>
  <c r="AA2902" i="1"/>
  <c r="H2903" i="1"/>
  <c r="R2902" i="1"/>
  <c r="S2902" i="1" s="1"/>
  <c r="J1771" i="1"/>
  <c r="K1771" i="1" s="1"/>
  <c r="E1771" i="1" s="1"/>
  <c r="I1772" i="1"/>
  <c r="W1770" i="1"/>
  <c r="Y1770" i="1" s="1"/>
  <c r="L1767" i="1"/>
  <c r="T1767" i="1" s="1"/>
  <c r="G1767" i="1"/>
  <c r="D1768" i="1"/>
  <c r="N1764" i="1"/>
  <c r="O1763" i="1"/>
  <c r="P1763" i="1" s="1"/>
  <c r="Z1763" i="1" s="1"/>
  <c r="B1763" i="1" s="1"/>
  <c r="F1771" i="1" l="1"/>
  <c r="U2903" i="1"/>
  <c r="A2905" i="1"/>
  <c r="Q2904" i="1"/>
  <c r="AA2903" i="1"/>
  <c r="AC2904" i="1"/>
  <c r="AB2904" i="1"/>
  <c r="H2904" i="1"/>
  <c r="R2903" i="1"/>
  <c r="S2903" i="1" s="1"/>
  <c r="J1772" i="1"/>
  <c r="K1772" i="1" s="1"/>
  <c r="E1772" i="1" s="1"/>
  <c r="I1773" i="1"/>
  <c r="W1771" i="1"/>
  <c r="Y1771" i="1" s="1"/>
  <c r="G1768" i="1"/>
  <c r="D1769" i="1"/>
  <c r="L1768" i="1"/>
  <c r="T1768" i="1" s="1"/>
  <c r="N1765" i="1"/>
  <c r="O1764" i="1"/>
  <c r="P1764" i="1" s="1"/>
  <c r="F1772" i="1" l="1"/>
  <c r="U2904" i="1"/>
  <c r="H2905" i="1"/>
  <c r="AB2905" i="1"/>
  <c r="R2904" i="1"/>
  <c r="S2904" i="1" s="1"/>
  <c r="AC2905" i="1"/>
  <c r="AA2904" i="1"/>
  <c r="A2906" i="1"/>
  <c r="Q2905" i="1"/>
  <c r="J1773" i="1"/>
  <c r="K1773" i="1" s="1"/>
  <c r="E1773" i="1" s="1"/>
  <c r="I1774" i="1"/>
  <c r="W1772" i="1"/>
  <c r="Y1772" i="1" s="1"/>
  <c r="Z1764" i="1"/>
  <c r="B1764" i="1" s="1"/>
  <c r="N1766" i="1"/>
  <c r="O1765" i="1"/>
  <c r="P1765" i="1" s="1"/>
  <c r="Z1765" i="1" s="1"/>
  <c r="B1765" i="1" s="1"/>
  <c r="L1769" i="1"/>
  <c r="T1769" i="1" s="1"/>
  <c r="G1769" i="1"/>
  <c r="D1770" i="1"/>
  <c r="F1773" i="1" l="1"/>
  <c r="U2905" i="1"/>
  <c r="A2907" i="1"/>
  <c r="Q2906" i="1"/>
  <c r="AA2905" i="1"/>
  <c r="R2905" i="1"/>
  <c r="S2905" i="1" s="1"/>
  <c r="AB2906" i="1"/>
  <c r="H2906" i="1"/>
  <c r="AC2906" i="1"/>
  <c r="I1775" i="1"/>
  <c r="J1774" i="1"/>
  <c r="K1774" i="1" s="1"/>
  <c r="E1774" i="1" s="1"/>
  <c r="W1773" i="1"/>
  <c r="Y1773" i="1" s="1"/>
  <c r="L1770" i="1"/>
  <c r="T1770" i="1" s="1"/>
  <c r="G1770" i="1"/>
  <c r="D1771" i="1"/>
  <c r="N1767" i="1"/>
  <c r="O1766" i="1"/>
  <c r="P1766" i="1" s="1"/>
  <c r="Z1766" i="1" s="1"/>
  <c r="B1766" i="1" s="1"/>
  <c r="F1774" i="1" l="1"/>
  <c r="H2907" i="1"/>
  <c r="AB2907" i="1"/>
  <c r="R2906" i="1"/>
  <c r="AC2907" i="1"/>
  <c r="A2908" i="1"/>
  <c r="Q2907" i="1"/>
  <c r="W2907" i="1"/>
  <c r="Y2907" i="1" s="1"/>
  <c r="I1776" i="1"/>
  <c r="J1775" i="1"/>
  <c r="K1775" i="1" s="1"/>
  <c r="E1775" i="1" s="1"/>
  <c r="W1774" i="1"/>
  <c r="Y1774" i="1" s="1"/>
  <c r="N1768" i="1"/>
  <c r="O1767" i="1"/>
  <c r="P1767" i="1" s="1"/>
  <c r="Z1767" i="1" s="1"/>
  <c r="B1767" i="1" s="1"/>
  <c r="G1771" i="1"/>
  <c r="L1771" i="1"/>
  <c r="T1771" i="1" s="1"/>
  <c r="D1772" i="1"/>
  <c r="F1775" i="1" l="1"/>
  <c r="U2907" i="1"/>
  <c r="A2909" i="1"/>
  <c r="Q2908" i="1"/>
  <c r="AC2908" i="1"/>
  <c r="H2908" i="1"/>
  <c r="AA2907" i="1"/>
  <c r="AB2908" i="1"/>
  <c r="R2907" i="1"/>
  <c r="S2907" i="1" s="1"/>
  <c r="W1775" i="1"/>
  <c r="Y1775" i="1" s="1"/>
  <c r="I1777" i="1"/>
  <c r="J1776" i="1"/>
  <c r="K1776" i="1" s="1"/>
  <c r="E1776" i="1" s="1"/>
  <c r="G1772" i="1"/>
  <c r="L1772" i="1"/>
  <c r="T1772" i="1" s="1"/>
  <c r="D1773" i="1"/>
  <c r="N1769" i="1"/>
  <c r="O1768" i="1"/>
  <c r="P1768" i="1" s="1"/>
  <c r="Z1768" i="1" s="1"/>
  <c r="B1768" i="1" s="1"/>
  <c r="F1776" i="1" l="1"/>
  <c r="U2908" i="1"/>
  <c r="AC2909" i="1"/>
  <c r="AB2909" i="1"/>
  <c r="H2909" i="1"/>
  <c r="R2908" i="1"/>
  <c r="S2908" i="1" s="1"/>
  <c r="AA2908" i="1"/>
  <c r="Q2909" i="1"/>
  <c r="A2910" i="1"/>
  <c r="W1776" i="1"/>
  <c r="Y1776" i="1" s="1"/>
  <c r="I1778" i="1"/>
  <c r="J1777" i="1"/>
  <c r="K1777" i="1" s="1"/>
  <c r="E1777" i="1" s="1"/>
  <c r="N1770" i="1"/>
  <c r="O1769" i="1"/>
  <c r="P1769" i="1" s="1"/>
  <c r="Z1769" i="1" s="1"/>
  <c r="B1769" i="1" s="1"/>
  <c r="L1773" i="1"/>
  <c r="T1773" i="1" s="1"/>
  <c r="G1773" i="1"/>
  <c r="D1774" i="1"/>
  <c r="F1777" i="1" l="1"/>
  <c r="U2909" i="1"/>
  <c r="Q2910" i="1"/>
  <c r="A2911" i="1"/>
  <c r="AB2910" i="1"/>
  <c r="R2909" i="1"/>
  <c r="S2909" i="1" s="1"/>
  <c r="AA2909" i="1"/>
  <c r="H2910" i="1"/>
  <c r="AC2910" i="1"/>
  <c r="W1777" i="1"/>
  <c r="Y1777" i="1" s="1"/>
  <c r="J1778" i="1"/>
  <c r="K1778" i="1" s="1"/>
  <c r="E1778" i="1" s="1"/>
  <c r="I1779" i="1"/>
  <c r="G1774" i="1"/>
  <c r="D1775" i="1"/>
  <c r="L1774" i="1"/>
  <c r="T1774" i="1" s="1"/>
  <c r="N1771" i="1"/>
  <c r="O1770" i="1"/>
  <c r="P1770" i="1" s="1"/>
  <c r="Z1770" i="1" s="1"/>
  <c r="B1770" i="1" s="1"/>
  <c r="F1778" i="1" l="1"/>
  <c r="U2910" i="1"/>
  <c r="A2912" i="1"/>
  <c r="Q2911" i="1"/>
  <c r="AA2910" i="1"/>
  <c r="AC2911" i="1"/>
  <c r="H2911" i="1"/>
  <c r="AB2911" i="1"/>
  <c r="R2910" i="1"/>
  <c r="S2910" i="1" s="1"/>
  <c r="W1778" i="1"/>
  <c r="Y1778" i="1" s="1"/>
  <c r="I1780" i="1"/>
  <c r="J1779" i="1"/>
  <c r="K1779" i="1" s="1"/>
  <c r="F1779" i="1" s="1"/>
  <c r="N1772" i="1"/>
  <c r="O1771" i="1"/>
  <c r="P1771" i="1" s="1"/>
  <c r="Z1771" i="1" s="1"/>
  <c r="B1771" i="1" s="1"/>
  <c r="G1775" i="1"/>
  <c r="D1776" i="1"/>
  <c r="L1775" i="1"/>
  <c r="T1775" i="1" s="1"/>
  <c r="W1779" i="1" l="1"/>
  <c r="Y1779" i="1" s="1"/>
  <c r="U2911" i="1"/>
  <c r="E1779" i="1"/>
  <c r="AA2911" i="1"/>
  <c r="AC2912" i="1"/>
  <c r="AB2912" i="1"/>
  <c r="H2912" i="1"/>
  <c r="R2911" i="1"/>
  <c r="S2911" i="1" s="1"/>
  <c r="A2913" i="1"/>
  <c r="Q2912" i="1"/>
  <c r="J1780" i="1"/>
  <c r="K1780" i="1" s="1"/>
  <c r="I1781" i="1"/>
  <c r="G1776" i="1"/>
  <c r="L1776" i="1"/>
  <c r="T1776" i="1" s="1"/>
  <c r="D1777" i="1"/>
  <c r="N1773" i="1"/>
  <c r="O1772" i="1"/>
  <c r="P1772" i="1" s="1"/>
  <c r="E1780" i="1" l="1"/>
  <c r="F1780" i="1"/>
  <c r="U2912" i="1"/>
  <c r="A2914" i="1"/>
  <c r="Q2913" i="1"/>
  <c r="R2912" i="1"/>
  <c r="S2912" i="1" s="1"/>
  <c r="AA2912" i="1"/>
  <c r="AB2913" i="1"/>
  <c r="H2913" i="1"/>
  <c r="AC2913" i="1"/>
  <c r="I1782" i="1"/>
  <c r="J1781" i="1"/>
  <c r="K1781" i="1" s="1"/>
  <c r="W1780" i="1"/>
  <c r="Y1780" i="1" s="1"/>
  <c r="Z1772" i="1"/>
  <c r="B1772" i="1" s="1"/>
  <c r="N1774" i="1"/>
  <c r="O1773" i="1"/>
  <c r="P1773" i="1" s="1"/>
  <c r="Z1773" i="1" s="1"/>
  <c r="B1773" i="1" s="1"/>
  <c r="G1777" i="1"/>
  <c r="L1777" i="1"/>
  <c r="T1777" i="1" s="1"/>
  <c r="D1778" i="1"/>
  <c r="E1781" i="1" l="1"/>
  <c r="F1781" i="1"/>
  <c r="U2913" i="1"/>
  <c r="H2914" i="1"/>
  <c r="AA2913" i="1"/>
  <c r="R2913" i="1"/>
  <c r="S2913" i="1" s="1"/>
  <c r="AC2914" i="1"/>
  <c r="AB2914" i="1"/>
  <c r="Q2914" i="1"/>
  <c r="A2915" i="1"/>
  <c r="W1781" i="1"/>
  <c r="Y1781" i="1" s="1"/>
  <c r="I1783" i="1"/>
  <c r="J1782" i="1"/>
  <c r="K1782" i="1" s="1"/>
  <c r="E1782" i="1" s="1"/>
  <c r="L1778" i="1"/>
  <c r="T1778" i="1" s="1"/>
  <c r="G1778" i="1"/>
  <c r="D1779" i="1"/>
  <c r="N1775" i="1"/>
  <c r="O1774" i="1"/>
  <c r="P1774" i="1" s="1"/>
  <c r="Z1774" i="1" s="1"/>
  <c r="B1774" i="1" s="1"/>
  <c r="F1782" i="1" l="1"/>
  <c r="U2914" i="1"/>
  <c r="AA2914" i="1"/>
  <c r="AC2915" i="1"/>
  <c r="AB2915" i="1"/>
  <c r="R2914" i="1"/>
  <c r="S2914" i="1" s="1"/>
  <c r="H2915" i="1"/>
  <c r="Q2915" i="1"/>
  <c r="A2916" i="1"/>
  <c r="W1782" i="1"/>
  <c r="Y1782" i="1" s="1"/>
  <c r="J1783" i="1"/>
  <c r="K1783" i="1" s="1"/>
  <c r="E1783" i="1" s="1"/>
  <c r="I1784" i="1"/>
  <c r="G1779" i="1"/>
  <c r="L1779" i="1"/>
  <c r="T1779" i="1" s="1"/>
  <c r="D1780" i="1"/>
  <c r="N1776" i="1"/>
  <c r="O1775" i="1"/>
  <c r="P1775" i="1" s="1"/>
  <c r="Z1775" i="1" s="1"/>
  <c r="B1775" i="1" s="1"/>
  <c r="F1783" i="1" l="1"/>
  <c r="U2915" i="1"/>
  <c r="AB2916" i="1"/>
  <c r="H2916" i="1"/>
  <c r="AA2915" i="1"/>
  <c r="R2915" i="1"/>
  <c r="S2915" i="1" s="1"/>
  <c r="AC2916" i="1"/>
  <c r="A2917" i="1"/>
  <c r="Q2916" i="1"/>
  <c r="W1783" i="1"/>
  <c r="Y1783" i="1" s="1"/>
  <c r="I1785" i="1"/>
  <c r="J1784" i="1"/>
  <c r="K1784" i="1" s="1"/>
  <c r="E1784" i="1" s="1"/>
  <c r="N1777" i="1"/>
  <c r="O1776" i="1"/>
  <c r="P1776" i="1" s="1"/>
  <c r="G1780" i="1"/>
  <c r="L1780" i="1"/>
  <c r="T1780" i="1" s="1"/>
  <c r="D1781" i="1"/>
  <c r="F1784" i="1" l="1"/>
  <c r="U2916" i="1"/>
  <c r="Q2917" i="1"/>
  <c r="A2918" i="1"/>
  <c r="R2916" i="1"/>
  <c r="S2916" i="1" s="1"/>
  <c r="AC2917" i="1"/>
  <c r="AA2916" i="1"/>
  <c r="H2917" i="1"/>
  <c r="AB2917" i="1"/>
  <c r="W1784" i="1"/>
  <c r="Y1784" i="1" s="1"/>
  <c r="J1785" i="1"/>
  <c r="K1785" i="1" s="1"/>
  <c r="E1785" i="1" s="1"/>
  <c r="I1786" i="1"/>
  <c r="L1781" i="1"/>
  <c r="T1781" i="1" s="1"/>
  <c r="G1781" i="1"/>
  <c r="D1782" i="1"/>
  <c r="Z1776" i="1"/>
  <c r="B1776" i="1" s="1"/>
  <c r="N1778" i="1"/>
  <c r="O1777" i="1"/>
  <c r="P1777" i="1" s="1"/>
  <c r="Z1777" i="1" s="1"/>
  <c r="B1777" i="1" s="1"/>
  <c r="F1785" i="1" l="1"/>
  <c r="U2917" i="1"/>
  <c r="Q2918" i="1"/>
  <c r="A2919" i="1"/>
  <c r="H2918" i="1"/>
  <c r="R2917" i="1"/>
  <c r="S2917" i="1" s="1"/>
  <c r="AB2918" i="1"/>
  <c r="AA2917" i="1"/>
  <c r="AC2918" i="1"/>
  <c r="J1786" i="1"/>
  <c r="K1786" i="1" s="1"/>
  <c r="E1786" i="1" s="1"/>
  <c r="I1787" i="1"/>
  <c r="W1785" i="1"/>
  <c r="Y1785" i="1" s="1"/>
  <c r="G1782" i="1"/>
  <c r="L1782" i="1"/>
  <c r="T1782" i="1" s="1"/>
  <c r="D1783" i="1"/>
  <c r="N1779" i="1"/>
  <c r="O1778" i="1"/>
  <c r="P1778" i="1" s="1"/>
  <c r="F1786" i="1" l="1"/>
  <c r="U2918" i="1"/>
  <c r="Q2919" i="1"/>
  <c r="A2920" i="1"/>
  <c r="AC2919" i="1"/>
  <c r="AB2919" i="1"/>
  <c r="H2919" i="1"/>
  <c r="R2918" i="1"/>
  <c r="S2918" i="1" s="1"/>
  <c r="AA2918" i="1"/>
  <c r="I1788" i="1"/>
  <c r="J1787" i="1"/>
  <c r="K1787" i="1" s="1"/>
  <c r="E1787" i="1" s="1"/>
  <c r="W1786" i="1"/>
  <c r="Y1786" i="1" s="1"/>
  <c r="Z1778" i="1"/>
  <c r="B1778" i="1" s="1"/>
  <c r="S1778" i="1"/>
  <c r="AA1778" i="1" s="1"/>
  <c r="N1780" i="1"/>
  <c r="O1779" i="1"/>
  <c r="P1779" i="1" s="1"/>
  <c r="L1783" i="1"/>
  <c r="T1783" i="1" s="1"/>
  <c r="G1783" i="1"/>
  <c r="D1784" i="1"/>
  <c r="F1787" i="1" l="1"/>
  <c r="U2919" i="1"/>
  <c r="Q2920" i="1"/>
  <c r="A2921" i="1"/>
  <c r="AC2920" i="1"/>
  <c r="AB2920" i="1"/>
  <c r="AA2919" i="1"/>
  <c r="H2920" i="1"/>
  <c r="R2919" i="1"/>
  <c r="S2919" i="1" s="1"/>
  <c r="Z1779" i="1"/>
  <c r="B1779" i="1" s="1"/>
  <c r="S1779" i="1"/>
  <c r="U1779" i="1" s="1"/>
  <c r="W1787" i="1"/>
  <c r="Y1787" i="1" s="1"/>
  <c r="J1788" i="1"/>
  <c r="K1788" i="1" s="1"/>
  <c r="E1788" i="1" s="1"/>
  <c r="I1789" i="1"/>
  <c r="G1784" i="1"/>
  <c r="D1785" i="1"/>
  <c r="L1784" i="1"/>
  <c r="T1784" i="1" s="1"/>
  <c r="N1781" i="1"/>
  <c r="O1780" i="1"/>
  <c r="F1788" i="1" l="1"/>
  <c r="C1780" i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U2920" i="1"/>
  <c r="AA1779" i="1"/>
  <c r="A2922" i="1"/>
  <c r="Q2921" i="1"/>
  <c r="H2921" i="1"/>
  <c r="R2920" i="1"/>
  <c r="S2920" i="1" s="1"/>
  <c r="AA2920" i="1"/>
  <c r="AC2921" i="1"/>
  <c r="AB2921" i="1"/>
  <c r="W1788" i="1"/>
  <c r="Y1788" i="1" s="1"/>
  <c r="J1789" i="1"/>
  <c r="K1789" i="1" s="1"/>
  <c r="E1789" i="1" s="1"/>
  <c r="I1790" i="1"/>
  <c r="N1782" i="1"/>
  <c r="O1781" i="1"/>
  <c r="L1785" i="1"/>
  <c r="T1785" i="1" s="1"/>
  <c r="G1785" i="1"/>
  <c r="D1786" i="1"/>
  <c r="F1789" i="1" l="1"/>
  <c r="P1781" i="1"/>
  <c r="Z1781" i="1" s="1"/>
  <c r="B1781" i="1" s="1"/>
  <c r="P1780" i="1"/>
  <c r="Z1780" i="1" s="1"/>
  <c r="B1780" i="1" s="1"/>
  <c r="U2921" i="1"/>
  <c r="H2922" i="1"/>
  <c r="R2921" i="1"/>
  <c r="S2921" i="1" s="1"/>
  <c r="AC2922" i="1"/>
  <c r="AB2922" i="1"/>
  <c r="AA2921" i="1"/>
  <c r="Q2922" i="1"/>
  <c r="A2923" i="1"/>
  <c r="W1789" i="1"/>
  <c r="Y1789" i="1" s="1"/>
  <c r="J1790" i="1"/>
  <c r="K1790" i="1" s="1"/>
  <c r="E1790" i="1" s="1"/>
  <c r="I1791" i="1"/>
  <c r="L1786" i="1"/>
  <c r="T1786" i="1" s="1"/>
  <c r="G1786" i="1"/>
  <c r="D1787" i="1"/>
  <c r="N1783" i="1"/>
  <c r="O1782" i="1"/>
  <c r="P1782" i="1" s="1"/>
  <c r="Z1782" i="1" s="1"/>
  <c r="B1782" i="1" s="1"/>
  <c r="F1790" i="1" l="1"/>
  <c r="U2922" i="1"/>
  <c r="AB2923" i="1"/>
  <c r="AC2923" i="1"/>
  <c r="H2923" i="1"/>
  <c r="R2922" i="1"/>
  <c r="S2922" i="1" s="1"/>
  <c r="AA2922" i="1"/>
  <c r="Q2923" i="1"/>
  <c r="A2924" i="1"/>
  <c r="J1791" i="1"/>
  <c r="K1791" i="1" s="1"/>
  <c r="E1791" i="1" s="1"/>
  <c r="I1792" i="1"/>
  <c r="W1790" i="1"/>
  <c r="Y1790" i="1" s="1"/>
  <c r="G1787" i="1"/>
  <c r="D1788" i="1"/>
  <c r="L1787" i="1"/>
  <c r="T1787" i="1" s="1"/>
  <c r="N1784" i="1"/>
  <c r="O1783" i="1"/>
  <c r="P1783" i="1" s="1"/>
  <c r="Z1783" i="1" s="1"/>
  <c r="B1783" i="1" s="1"/>
  <c r="F1791" i="1" l="1"/>
  <c r="U2923" i="1"/>
  <c r="A2925" i="1"/>
  <c r="Q2924" i="1"/>
  <c r="AC2924" i="1"/>
  <c r="AB2924" i="1"/>
  <c r="AA2923" i="1"/>
  <c r="H2924" i="1"/>
  <c r="R2923" i="1"/>
  <c r="S2923" i="1" s="1"/>
  <c r="J1792" i="1"/>
  <c r="K1792" i="1" s="1"/>
  <c r="E1792" i="1" s="1"/>
  <c r="I1793" i="1"/>
  <c r="W1791" i="1"/>
  <c r="Y1791" i="1" s="1"/>
  <c r="N1785" i="1"/>
  <c r="O1784" i="1"/>
  <c r="P1784" i="1" s="1"/>
  <c r="Z1784" i="1" s="1"/>
  <c r="B1784" i="1" s="1"/>
  <c r="L1788" i="1"/>
  <c r="T1788" i="1" s="1"/>
  <c r="D1789" i="1"/>
  <c r="G1788" i="1"/>
  <c r="F1792" i="1" l="1"/>
  <c r="U2924" i="1"/>
  <c r="H2925" i="1"/>
  <c r="R2924" i="1"/>
  <c r="S2924" i="1" s="1"/>
  <c r="AA2924" i="1"/>
  <c r="AC2925" i="1"/>
  <c r="AB2925" i="1"/>
  <c r="A2926" i="1"/>
  <c r="Q2925" i="1"/>
  <c r="I1794" i="1"/>
  <c r="J1793" i="1"/>
  <c r="K1793" i="1" s="1"/>
  <c r="E1793" i="1" s="1"/>
  <c r="W1792" i="1"/>
  <c r="Y1792" i="1" s="1"/>
  <c r="L1789" i="1"/>
  <c r="T1789" i="1" s="1"/>
  <c r="G1789" i="1"/>
  <c r="D1790" i="1"/>
  <c r="N1786" i="1"/>
  <c r="O1785" i="1"/>
  <c r="P1785" i="1" s="1"/>
  <c r="Z1785" i="1" s="1"/>
  <c r="B1785" i="1" s="1"/>
  <c r="F1793" i="1" l="1"/>
  <c r="U2925" i="1"/>
  <c r="A2927" i="1"/>
  <c r="Q2926" i="1"/>
  <c r="R2925" i="1"/>
  <c r="S2925" i="1" s="1"/>
  <c r="AC2926" i="1"/>
  <c r="AB2926" i="1"/>
  <c r="AA2925" i="1"/>
  <c r="H2926" i="1"/>
  <c r="W1793" i="1"/>
  <c r="Y1793" i="1" s="1"/>
  <c r="I1795" i="1"/>
  <c r="J1794" i="1"/>
  <c r="K1794" i="1" s="1"/>
  <c r="E1794" i="1" s="1"/>
  <c r="L1790" i="1"/>
  <c r="T1790" i="1" s="1"/>
  <c r="G1790" i="1"/>
  <c r="D1791" i="1"/>
  <c r="N1787" i="1"/>
  <c r="O1786" i="1"/>
  <c r="P1786" i="1" s="1"/>
  <c r="Z1786" i="1" s="1"/>
  <c r="B1786" i="1" s="1"/>
  <c r="F1794" i="1" l="1"/>
  <c r="U2926" i="1"/>
  <c r="AB2927" i="1"/>
  <c r="AC2927" i="1"/>
  <c r="H2927" i="1"/>
  <c r="R2926" i="1"/>
  <c r="S2926" i="1" s="1"/>
  <c r="AA2926" i="1"/>
  <c r="A2928" i="1"/>
  <c r="Q2927" i="1"/>
  <c r="W1794" i="1"/>
  <c r="Y1794" i="1" s="1"/>
  <c r="J1795" i="1"/>
  <c r="K1795" i="1" s="1"/>
  <c r="E1795" i="1" s="1"/>
  <c r="I1796" i="1"/>
  <c r="G1791" i="1"/>
  <c r="D1792" i="1"/>
  <c r="L1791" i="1"/>
  <c r="T1791" i="1" s="1"/>
  <c r="N1788" i="1"/>
  <c r="O1787" i="1"/>
  <c r="P1787" i="1" s="1"/>
  <c r="F1795" i="1" l="1"/>
  <c r="U2927" i="1"/>
  <c r="A2929" i="1"/>
  <c r="Q2928" i="1"/>
  <c r="AA2927" i="1"/>
  <c r="AC2928" i="1"/>
  <c r="H2928" i="1"/>
  <c r="R2927" i="1"/>
  <c r="S2927" i="1" s="1"/>
  <c r="AB2928" i="1"/>
  <c r="I1797" i="1"/>
  <c r="J1796" i="1"/>
  <c r="K1796" i="1" s="1"/>
  <c r="E1796" i="1" s="1"/>
  <c r="W1795" i="1"/>
  <c r="Y1795" i="1" s="1"/>
  <c r="Z1787" i="1"/>
  <c r="B1787" i="1" s="1"/>
  <c r="N1789" i="1"/>
  <c r="O1788" i="1"/>
  <c r="P1788" i="1" s="1"/>
  <c r="G1792" i="1"/>
  <c r="L1792" i="1"/>
  <c r="T1792" i="1" s="1"/>
  <c r="D1793" i="1"/>
  <c r="F1796" i="1" l="1"/>
  <c r="U2928" i="1"/>
  <c r="AA2928" i="1"/>
  <c r="AB2929" i="1"/>
  <c r="AC2929" i="1"/>
  <c r="R2928" i="1"/>
  <c r="S2928" i="1" s="1"/>
  <c r="H2929" i="1"/>
  <c r="A2930" i="1"/>
  <c r="Q2929" i="1"/>
  <c r="W1796" i="1"/>
  <c r="Y1796" i="1" s="1"/>
  <c r="J1797" i="1"/>
  <c r="K1797" i="1" s="1"/>
  <c r="E1797" i="1" s="1"/>
  <c r="I1798" i="1"/>
  <c r="L1793" i="1"/>
  <c r="T1793" i="1" s="1"/>
  <c r="G1793" i="1"/>
  <c r="D1794" i="1"/>
  <c r="Z1788" i="1"/>
  <c r="B1788" i="1" s="1"/>
  <c r="N1790" i="1"/>
  <c r="O1789" i="1"/>
  <c r="P1789" i="1" s="1"/>
  <c r="Z1789" i="1" s="1"/>
  <c r="B1789" i="1" s="1"/>
  <c r="F1797" i="1" l="1"/>
  <c r="U2929" i="1"/>
  <c r="Q2930" i="1"/>
  <c r="A2931" i="1"/>
  <c r="AB2930" i="1"/>
  <c r="AA2929" i="1"/>
  <c r="R2929" i="1"/>
  <c r="S2929" i="1" s="1"/>
  <c r="AC2930" i="1"/>
  <c r="H2930" i="1"/>
  <c r="I1799" i="1"/>
  <c r="J1798" i="1"/>
  <c r="K1798" i="1" s="1"/>
  <c r="E1798" i="1" s="1"/>
  <c r="W1797" i="1"/>
  <c r="Y1797" i="1" s="1"/>
  <c r="N1791" i="1"/>
  <c r="O1790" i="1"/>
  <c r="P1790" i="1" s="1"/>
  <c r="Z1790" i="1" s="1"/>
  <c r="B1790" i="1" s="1"/>
  <c r="L1794" i="1"/>
  <c r="T1794" i="1" s="1"/>
  <c r="G1794" i="1"/>
  <c r="D1795" i="1"/>
  <c r="F1798" i="1" l="1"/>
  <c r="U2930" i="1"/>
  <c r="Q2931" i="1"/>
  <c r="A2932" i="1"/>
  <c r="AB2931" i="1"/>
  <c r="AA2930" i="1"/>
  <c r="H2931" i="1"/>
  <c r="R2930" i="1"/>
  <c r="S2930" i="1" s="1"/>
  <c r="AC2931" i="1"/>
  <c r="W1798" i="1"/>
  <c r="Y1798" i="1" s="1"/>
  <c r="I1800" i="1"/>
  <c r="J1799" i="1"/>
  <c r="K1799" i="1" s="1"/>
  <c r="E1799" i="1" s="1"/>
  <c r="G1795" i="1"/>
  <c r="L1795" i="1"/>
  <c r="T1795" i="1" s="1"/>
  <c r="D1796" i="1"/>
  <c r="N1792" i="1"/>
  <c r="O1791" i="1"/>
  <c r="P1791" i="1" s="1"/>
  <c r="F1799" i="1" l="1"/>
  <c r="U2931" i="1"/>
  <c r="A2933" i="1"/>
  <c r="Q2932" i="1"/>
  <c r="AB2932" i="1"/>
  <c r="R2931" i="1"/>
  <c r="S2931" i="1" s="1"/>
  <c r="AC2932" i="1"/>
  <c r="H2932" i="1"/>
  <c r="AA2931" i="1"/>
  <c r="W1799" i="1"/>
  <c r="Y1799" i="1" s="1"/>
  <c r="I1801" i="1"/>
  <c r="J1800" i="1"/>
  <c r="K1800" i="1" s="1"/>
  <c r="E1800" i="1" s="1"/>
  <c r="N1793" i="1"/>
  <c r="O1792" i="1"/>
  <c r="P1792" i="1" s="1"/>
  <c r="G1796" i="1"/>
  <c r="D1797" i="1"/>
  <c r="L1796" i="1"/>
  <c r="T1796" i="1" s="1"/>
  <c r="Z1791" i="1"/>
  <c r="B1791" i="1" s="1"/>
  <c r="F1800" i="1" l="1"/>
  <c r="U2932" i="1"/>
  <c r="H2933" i="1"/>
  <c r="AB2933" i="1"/>
  <c r="AC2933" i="1"/>
  <c r="R2932" i="1"/>
  <c r="S2932" i="1" s="1"/>
  <c r="AA2932" i="1"/>
  <c r="Q2933" i="1"/>
  <c r="A2934" i="1"/>
  <c r="W1800" i="1"/>
  <c r="Y1800" i="1" s="1"/>
  <c r="J1801" i="1"/>
  <c r="K1801" i="1" s="1"/>
  <c r="E1801" i="1" s="1"/>
  <c r="I1802" i="1"/>
  <c r="Z1792" i="1"/>
  <c r="B1792" i="1" s="1"/>
  <c r="L1797" i="1"/>
  <c r="T1797" i="1" s="1"/>
  <c r="G1797" i="1"/>
  <c r="D1798" i="1"/>
  <c r="N1794" i="1"/>
  <c r="O1793" i="1"/>
  <c r="P1793" i="1" s="1"/>
  <c r="Z1793" i="1" s="1"/>
  <c r="B1793" i="1" s="1"/>
  <c r="F1801" i="1" l="1"/>
  <c r="U2933" i="1"/>
  <c r="R2933" i="1"/>
  <c r="S2933" i="1" s="1"/>
  <c r="AC2934" i="1"/>
  <c r="AA2933" i="1"/>
  <c r="AB2934" i="1"/>
  <c r="H2934" i="1"/>
  <c r="Q2934" i="1"/>
  <c r="W2935" i="1" s="1"/>
  <c r="Y2935" i="1" s="1"/>
  <c r="A2935" i="1"/>
  <c r="J1802" i="1"/>
  <c r="K1802" i="1" s="1"/>
  <c r="E1802" i="1" s="1"/>
  <c r="I1803" i="1"/>
  <c r="W1801" i="1"/>
  <c r="Y1801" i="1" s="1"/>
  <c r="N1795" i="1"/>
  <c r="O1794" i="1"/>
  <c r="P1794" i="1" s="1"/>
  <c r="Z1794" i="1" s="1"/>
  <c r="B1794" i="1" s="1"/>
  <c r="L1798" i="1"/>
  <c r="T1798" i="1" s="1"/>
  <c r="G1798" i="1"/>
  <c r="D1799" i="1"/>
  <c r="F1802" i="1" l="1"/>
  <c r="Q2935" i="1"/>
  <c r="A2936" i="1"/>
  <c r="H2935" i="1"/>
  <c r="AC2935" i="1"/>
  <c r="R2934" i="1"/>
  <c r="AB2935" i="1"/>
  <c r="J1803" i="1"/>
  <c r="K1803" i="1" s="1"/>
  <c r="E1803" i="1" s="1"/>
  <c r="I1804" i="1"/>
  <c r="W1802" i="1"/>
  <c r="Y1802" i="1" s="1"/>
  <c r="L1799" i="1"/>
  <c r="T1799" i="1" s="1"/>
  <c r="G1799" i="1"/>
  <c r="D1800" i="1"/>
  <c r="N1796" i="1"/>
  <c r="O1795" i="1"/>
  <c r="P1795" i="1" s="1"/>
  <c r="F1803" i="1" l="1"/>
  <c r="U2935" i="1"/>
  <c r="A2937" i="1"/>
  <c r="Q2936" i="1"/>
  <c r="H2936" i="1"/>
  <c r="R2935" i="1"/>
  <c r="S2935" i="1" s="1"/>
  <c r="AC2936" i="1"/>
  <c r="AA2935" i="1"/>
  <c r="AB2936" i="1"/>
  <c r="W1803" i="1"/>
  <c r="Y1803" i="1" s="1"/>
  <c r="J1804" i="1"/>
  <c r="K1804" i="1" s="1"/>
  <c r="E1804" i="1" s="1"/>
  <c r="I1805" i="1"/>
  <c r="Z1795" i="1"/>
  <c r="B1795" i="1" s="1"/>
  <c r="L1800" i="1"/>
  <c r="T1800" i="1" s="1"/>
  <c r="G1800" i="1"/>
  <c r="D1801" i="1"/>
  <c r="N1797" i="1"/>
  <c r="O1796" i="1"/>
  <c r="P1796" i="1" s="1"/>
  <c r="F1804" i="1" l="1"/>
  <c r="U2936" i="1"/>
  <c r="AA2936" i="1"/>
  <c r="AB2937" i="1"/>
  <c r="AC2937" i="1"/>
  <c r="H2937" i="1"/>
  <c r="R2936" i="1"/>
  <c r="S2936" i="1" s="1"/>
  <c r="Q2937" i="1"/>
  <c r="A2938" i="1"/>
  <c r="I1806" i="1"/>
  <c r="J1805" i="1"/>
  <c r="K1805" i="1" s="1"/>
  <c r="E1805" i="1" s="1"/>
  <c r="W1804" i="1"/>
  <c r="Y1804" i="1" s="1"/>
  <c r="N1798" i="1"/>
  <c r="O1797" i="1"/>
  <c r="P1797" i="1" s="1"/>
  <c r="Z1797" i="1" s="1"/>
  <c r="B1797" i="1" s="1"/>
  <c r="Z1796" i="1"/>
  <c r="B1796" i="1" s="1"/>
  <c r="L1801" i="1"/>
  <c r="T1801" i="1" s="1"/>
  <c r="G1801" i="1"/>
  <c r="D1802" i="1"/>
  <c r="F1805" i="1" l="1"/>
  <c r="U2937" i="1"/>
  <c r="R2937" i="1"/>
  <c r="S2937" i="1" s="1"/>
  <c r="AB2938" i="1"/>
  <c r="AC2938" i="1"/>
  <c r="H2938" i="1"/>
  <c r="AA2937" i="1"/>
  <c r="A2939" i="1"/>
  <c r="Q2938" i="1"/>
  <c r="W1805" i="1"/>
  <c r="Y1805" i="1" s="1"/>
  <c r="I1807" i="1"/>
  <c r="J1806" i="1"/>
  <c r="K1806" i="1" s="1"/>
  <c r="E1806" i="1" s="1"/>
  <c r="G1802" i="1"/>
  <c r="D1803" i="1"/>
  <c r="L1802" i="1"/>
  <c r="T1802" i="1" s="1"/>
  <c r="N1799" i="1"/>
  <c r="O1798" i="1"/>
  <c r="P1798" i="1" s="1"/>
  <c r="Z1798" i="1" s="1"/>
  <c r="B1798" i="1" s="1"/>
  <c r="F1806" i="1" l="1"/>
  <c r="U2938" i="1"/>
  <c r="AA2938" i="1"/>
  <c r="H2939" i="1"/>
  <c r="AC2939" i="1"/>
  <c r="AB2939" i="1"/>
  <c r="R2938" i="1"/>
  <c r="S2938" i="1" s="1"/>
  <c r="Q2939" i="1"/>
  <c r="A2940" i="1"/>
  <c r="W1806" i="1"/>
  <c r="Y1806" i="1" s="1"/>
  <c r="I1808" i="1"/>
  <c r="J1807" i="1"/>
  <c r="K1807" i="1" s="1"/>
  <c r="E1807" i="1" s="1"/>
  <c r="N1800" i="1"/>
  <c r="O1799" i="1"/>
  <c r="P1799" i="1" s="1"/>
  <c r="Z1799" i="1" s="1"/>
  <c r="B1799" i="1" s="1"/>
  <c r="G1803" i="1"/>
  <c r="L1803" i="1"/>
  <c r="T1803" i="1" s="1"/>
  <c r="D1804" i="1"/>
  <c r="F1807" i="1" l="1"/>
  <c r="U2939" i="1"/>
  <c r="Q2940" i="1"/>
  <c r="A2941" i="1"/>
  <c r="R2939" i="1"/>
  <c r="S2939" i="1" s="1"/>
  <c r="AB2940" i="1"/>
  <c r="AC2940" i="1"/>
  <c r="H2940" i="1"/>
  <c r="AA2939" i="1"/>
  <c r="W1807" i="1"/>
  <c r="Y1807" i="1" s="1"/>
  <c r="I1809" i="1"/>
  <c r="J1808" i="1"/>
  <c r="K1808" i="1" s="1"/>
  <c r="E1808" i="1" s="1"/>
  <c r="G1804" i="1"/>
  <c r="L1804" i="1"/>
  <c r="T1804" i="1" s="1"/>
  <c r="D1805" i="1"/>
  <c r="N1801" i="1"/>
  <c r="O1800" i="1"/>
  <c r="P1800" i="1" s="1"/>
  <c r="F1808" i="1" l="1"/>
  <c r="U2940" i="1"/>
  <c r="A2942" i="1"/>
  <c r="Q2941" i="1"/>
  <c r="AC2941" i="1"/>
  <c r="H2941" i="1"/>
  <c r="AA2940" i="1"/>
  <c r="R2940" i="1"/>
  <c r="S2940" i="1" s="1"/>
  <c r="AB2941" i="1"/>
  <c r="W1808" i="1"/>
  <c r="Y1808" i="1" s="1"/>
  <c r="J1809" i="1"/>
  <c r="K1809" i="1" s="1"/>
  <c r="E1809" i="1" s="1"/>
  <c r="I1810" i="1"/>
  <c r="Z1800" i="1"/>
  <c r="B1800" i="1" s="1"/>
  <c r="N1802" i="1"/>
  <c r="O1801" i="1"/>
  <c r="P1801" i="1" s="1"/>
  <c r="Z1801" i="1" s="1"/>
  <c r="B1801" i="1" s="1"/>
  <c r="L1805" i="1"/>
  <c r="T1805" i="1" s="1"/>
  <c r="G1805" i="1"/>
  <c r="D1806" i="1"/>
  <c r="F1809" i="1" l="1"/>
  <c r="U2941" i="1"/>
  <c r="AB2942" i="1"/>
  <c r="R2941" i="1"/>
  <c r="S2941" i="1" s="1"/>
  <c r="AC2942" i="1"/>
  <c r="H2942" i="1"/>
  <c r="AA2941" i="1"/>
  <c r="A2943" i="1"/>
  <c r="Q2942" i="1"/>
  <c r="J1810" i="1"/>
  <c r="K1810" i="1" s="1"/>
  <c r="I1811" i="1"/>
  <c r="W1809" i="1"/>
  <c r="Y1809" i="1" s="1"/>
  <c r="L1806" i="1"/>
  <c r="T1806" i="1" s="1"/>
  <c r="G1806" i="1"/>
  <c r="D1807" i="1"/>
  <c r="N1803" i="1"/>
  <c r="O1802" i="1"/>
  <c r="P1802" i="1" s="1"/>
  <c r="Z1802" i="1" s="1"/>
  <c r="B1802" i="1" s="1"/>
  <c r="E1810" i="1" l="1"/>
  <c r="F1810" i="1"/>
  <c r="U2942" i="1"/>
  <c r="A2944" i="1"/>
  <c r="Q2943" i="1"/>
  <c r="H2943" i="1"/>
  <c r="R2942" i="1"/>
  <c r="S2942" i="1" s="1"/>
  <c r="AC2943" i="1"/>
  <c r="AB2943" i="1"/>
  <c r="AA2942" i="1"/>
  <c r="J1811" i="1"/>
  <c r="K1811" i="1" s="1"/>
  <c r="I1812" i="1"/>
  <c r="N1804" i="1"/>
  <c r="O1803" i="1"/>
  <c r="P1803" i="1" s="1"/>
  <c r="Z1803" i="1" s="1"/>
  <c r="B1803" i="1" s="1"/>
  <c r="G1807" i="1"/>
  <c r="D1808" i="1"/>
  <c r="L1807" i="1"/>
  <c r="T1807" i="1" s="1"/>
  <c r="E1811" i="1" l="1"/>
  <c r="F1811" i="1"/>
  <c r="U2943" i="1"/>
  <c r="R2943" i="1"/>
  <c r="S2943" i="1" s="1"/>
  <c r="AA2943" i="1"/>
  <c r="AB2944" i="1"/>
  <c r="AC2944" i="1"/>
  <c r="H2944" i="1"/>
  <c r="A2945" i="1"/>
  <c r="Q2944" i="1"/>
  <c r="I1813" i="1"/>
  <c r="J1812" i="1"/>
  <c r="K1812" i="1" s="1"/>
  <c r="E1812" i="1" s="1"/>
  <c r="W1811" i="1"/>
  <c r="Y1811" i="1" s="1"/>
  <c r="G1808" i="1"/>
  <c r="D1809" i="1"/>
  <c r="L1808" i="1"/>
  <c r="T1808" i="1" s="1"/>
  <c r="N1805" i="1"/>
  <c r="O1804" i="1"/>
  <c r="P1804" i="1" s="1"/>
  <c r="F1812" i="1" l="1"/>
  <c r="U2944" i="1"/>
  <c r="A2946" i="1"/>
  <c r="Q2945" i="1"/>
  <c r="AA2944" i="1"/>
  <c r="AB2945" i="1"/>
  <c r="H2945" i="1"/>
  <c r="R2944" i="1"/>
  <c r="S2944" i="1" s="1"/>
  <c r="AC2945" i="1"/>
  <c r="W1812" i="1"/>
  <c r="Y1812" i="1" s="1"/>
  <c r="J1813" i="1"/>
  <c r="K1813" i="1" s="1"/>
  <c r="E1813" i="1" s="1"/>
  <c r="I1814" i="1"/>
  <c r="N1806" i="1"/>
  <c r="O1805" i="1"/>
  <c r="P1805" i="1" s="1"/>
  <c r="Z1805" i="1" s="1"/>
  <c r="B1805" i="1" s="1"/>
  <c r="Z1804" i="1"/>
  <c r="B1804" i="1" s="1"/>
  <c r="L1809" i="1"/>
  <c r="T1809" i="1" s="1"/>
  <c r="G1809" i="1"/>
  <c r="D1810" i="1"/>
  <c r="F1813" i="1" l="1"/>
  <c r="U2945" i="1"/>
  <c r="AB2946" i="1"/>
  <c r="AA2945" i="1"/>
  <c r="R2945" i="1"/>
  <c r="S2945" i="1" s="1"/>
  <c r="H2946" i="1"/>
  <c r="AC2946" i="1"/>
  <c r="Q2946" i="1"/>
  <c r="A2947" i="1"/>
  <c r="W1813" i="1"/>
  <c r="Y1813" i="1" s="1"/>
  <c r="J1814" i="1"/>
  <c r="K1814" i="1" s="1"/>
  <c r="E1814" i="1" s="1"/>
  <c r="I1815" i="1"/>
  <c r="L1810" i="1"/>
  <c r="T1810" i="1" s="1"/>
  <c r="G1810" i="1"/>
  <c r="D1811" i="1"/>
  <c r="N1807" i="1"/>
  <c r="O1806" i="1"/>
  <c r="P1806" i="1" s="1"/>
  <c r="Z1806" i="1" s="1"/>
  <c r="B1806" i="1" s="1"/>
  <c r="F1814" i="1" l="1"/>
  <c r="U2946" i="1"/>
  <c r="Q2947" i="1"/>
  <c r="A2948" i="1"/>
  <c r="H2947" i="1"/>
  <c r="R2946" i="1"/>
  <c r="S2946" i="1" s="1"/>
  <c r="AA2946" i="1"/>
  <c r="AB2947" i="1"/>
  <c r="AC2947" i="1"/>
  <c r="W1814" i="1"/>
  <c r="Y1814" i="1" s="1"/>
  <c r="J1815" i="1"/>
  <c r="K1815" i="1" s="1"/>
  <c r="I1816" i="1"/>
  <c r="N1808" i="1"/>
  <c r="O1807" i="1"/>
  <c r="P1807" i="1" s="1"/>
  <c r="Z1807" i="1" s="1"/>
  <c r="B1807" i="1" s="1"/>
  <c r="G1811" i="1"/>
  <c r="D1812" i="1"/>
  <c r="L1811" i="1"/>
  <c r="T1811" i="1" s="1"/>
  <c r="E1815" i="1" l="1"/>
  <c r="F1815" i="1"/>
  <c r="U2947" i="1"/>
  <c r="Q2948" i="1"/>
  <c r="A2949" i="1"/>
  <c r="AB2948" i="1"/>
  <c r="H2948" i="1"/>
  <c r="R2947" i="1"/>
  <c r="S2947" i="1" s="1"/>
  <c r="AC2948" i="1"/>
  <c r="AA2947" i="1"/>
  <c r="I1817" i="1"/>
  <c r="J1816" i="1"/>
  <c r="K1816" i="1" s="1"/>
  <c r="E1816" i="1" s="1"/>
  <c r="W1815" i="1"/>
  <c r="Y1815" i="1" s="1"/>
  <c r="G1812" i="1"/>
  <c r="D1813" i="1"/>
  <c r="L1812" i="1"/>
  <c r="T1812" i="1" s="1"/>
  <c r="N1809" i="1"/>
  <c r="O1808" i="1"/>
  <c r="P1808" i="1" s="1"/>
  <c r="F1816" i="1" l="1"/>
  <c r="U2948" i="1"/>
  <c r="Q2949" i="1"/>
  <c r="A2950" i="1"/>
  <c r="AC2949" i="1"/>
  <c r="AA2948" i="1"/>
  <c r="R2948" i="1"/>
  <c r="S2948" i="1" s="1"/>
  <c r="AB2949" i="1"/>
  <c r="H2949" i="1"/>
  <c r="W1816" i="1"/>
  <c r="Y1816" i="1" s="1"/>
  <c r="I1818" i="1"/>
  <c r="J1817" i="1"/>
  <c r="K1817" i="1" s="1"/>
  <c r="E1817" i="1" s="1"/>
  <c r="Z1808" i="1"/>
  <c r="B1808" i="1" s="1"/>
  <c r="N1810" i="1"/>
  <c r="O1809" i="1"/>
  <c r="P1809" i="1" s="1"/>
  <c r="L1813" i="1"/>
  <c r="T1813" i="1" s="1"/>
  <c r="G1813" i="1"/>
  <c r="D1814" i="1"/>
  <c r="F1817" i="1" l="1"/>
  <c r="U2949" i="1"/>
  <c r="A2951" i="1"/>
  <c r="Q2950" i="1"/>
  <c r="AC2950" i="1"/>
  <c r="R2949" i="1"/>
  <c r="S2949" i="1" s="1"/>
  <c r="AA2949" i="1"/>
  <c r="AB2950" i="1"/>
  <c r="H2950" i="1"/>
  <c r="W1817" i="1"/>
  <c r="Y1817" i="1" s="1"/>
  <c r="I1819" i="1"/>
  <c r="J1818" i="1"/>
  <c r="K1818" i="1" s="1"/>
  <c r="L1814" i="1"/>
  <c r="T1814" i="1" s="1"/>
  <c r="G1814" i="1"/>
  <c r="D1815" i="1"/>
  <c r="N1811" i="1"/>
  <c r="O1810" i="1"/>
  <c r="S1809" i="1"/>
  <c r="U1809" i="1" s="1"/>
  <c r="Z1809" i="1"/>
  <c r="B1809" i="1" s="1"/>
  <c r="E1818" i="1" l="1"/>
  <c r="F1818" i="1"/>
  <c r="C1810" i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U2950" i="1"/>
  <c r="AA2950" i="1"/>
  <c r="AB2951" i="1"/>
  <c r="R2950" i="1"/>
  <c r="S2950" i="1" s="1"/>
  <c r="AC2951" i="1"/>
  <c r="H2951" i="1"/>
  <c r="A2952" i="1"/>
  <c r="Q2951" i="1"/>
  <c r="W1818" i="1"/>
  <c r="Y1818" i="1" s="1"/>
  <c r="J1819" i="1"/>
  <c r="K1819" i="1" s="1"/>
  <c r="E1819" i="1" s="1"/>
  <c r="I1820" i="1"/>
  <c r="AA1809" i="1"/>
  <c r="N1812" i="1"/>
  <c r="O1811" i="1"/>
  <c r="G1815" i="1"/>
  <c r="D1816" i="1"/>
  <c r="L1815" i="1"/>
  <c r="T1815" i="1" s="1"/>
  <c r="F1819" i="1" l="1"/>
  <c r="P1811" i="1"/>
  <c r="Z1811" i="1" s="1"/>
  <c r="B1811" i="1" s="1"/>
  <c r="P1810" i="1"/>
  <c r="Z1810" i="1" s="1"/>
  <c r="B1810" i="1" s="1"/>
  <c r="U2951" i="1"/>
  <c r="Q2952" i="1"/>
  <c r="A2953" i="1"/>
  <c r="AC2952" i="1"/>
  <c r="AA2951" i="1"/>
  <c r="AB2952" i="1"/>
  <c r="H2952" i="1"/>
  <c r="R2951" i="1"/>
  <c r="S2951" i="1" s="1"/>
  <c r="J1820" i="1"/>
  <c r="K1820" i="1" s="1"/>
  <c r="E1820" i="1" s="1"/>
  <c r="I1821" i="1"/>
  <c r="W1819" i="1"/>
  <c r="Y1819" i="1" s="1"/>
  <c r="G1816" i="1"/>
  <c r="L1816" i="1"/>
  <c r="T1816" i="1" s="1"/>
  <c r="D1817" i="1"/>
  <c r="N1813" i="1"/>
  <c r="O1812" i="1"/>
  <c r="P1812" i="1" s="1"/>
  <c r="F1820" i="1" l="1"/>
  <c r="U2952" i="1"/>
  <c r="A2954" i="1"/>
  <c r="Q2953" i="1"/>
  <c r="AB2953" i="1"/>
  <c r="R2952" i="1"/>
  <c r="S2952" i="1" s="1"/>
  <c r="AC2953" i="1"/>
  <c r="AA2952" i="1"/>
  <c r="H2953" i="1"/>
  <c r="J1821" i="1"/>
  <c r="K1821" i="1" s="1"/>
  <c r="E1821" i="1" s="1"/>
  <c r="I1822" i="1"/>
  <c r="W1820" i="1"/>
  <c r="Y1820" i="1" s="1"/>
  <c r="N1814" i="1"/>
  <c r="O1813" i="1"/>
  <c r="P1813" i="1" s="1"/>
  <c r="Z1813" i="1" s="1"/>
  <c r="B1813" i="1" s="1"/>
  <c r="Z1812" i="1"/>
  <c r="B1812" i="1" s="1"/>
  <c r="L1817" i="1"/>
  <c r="T1817" i="1" s="1"/>
  <c r="G1817" i="1"/>
  <c r="D1818" i="1"/>
  <c r="F1821" i="1" l="1"/>
  <c r="U2953" i="1"/>
  <c r="AB2954" i="1"/>
  <c r="R2953" i="1"/>
  <c r="S2953" i="1" s="1"/>
  <c r="AC2954" i="1"/>
  <c r="H2954" i="1"/>
  <c r="AA2953" i="1"/>
  <c r="Q2954" i="1"/>
  <c r="A2955" i="1"/>
  <c r="J1822" i="1"/>
  <c r="K1822" i="1" s="1"/>
  <c r="E1822" i="1" s="1"/>
  <c r="I1823" i="1"/>
  <c r="W1821" i="1"/>
  <c r="Y1821" i="1" s="1"/>
  <c r="L1818" i="1"/>
  <c r="T1818" i="1" s="1"/>
  <c r="G1818" i="1"/>
  <c r="D1819" i="1"/>
  <c r="N1815" i="1"/>
  <c r="O1814" i="1"/>
  <c r="P1814" i="1" s="1"/>
  <c r="Z1814" i="1" s="1"/>
  <c r="B1814" i="1" s="1"/>
  <c r="F1822" i="1" l="1"/>
  <c r="U2954" i="1"/>
  <c r="H2955" i="1"/>
  <c r="AC2955" i="1"/>
  <c r="R2954" i="1"/>
  <c r="S2954" i="1" s="1"/>
  <c r="AA2954" i="1"/>
  <c r="AB2955" i="1"/>
  <c r="A2956" i="1"/>
  <c r="Q2955" i="1"/>
  <c r="J1823" i="1"/>
  <c r="K1823" i="1" s="1"/>
  <c r="E1823" i="1" s="1"/>
  <c r="I1824" i="1"/>
  <c r="W1822" i="1"/>
  <c r="Y1822" i="1" s="1"/>
  <c r="N1816" i="1"/>
  <c r="O1815" i="1"/>
  <c r="P1815" i="1" s="1"/>
  <c r="G1819" i="1"/>
  <c r="L1819" i="1"/>
  <c r="T1819" i="1" s="1"/>
  <c r="D1820" i="1"/>
  <c r="F1823" i="1" l="1"/>
  <c r="U2955" i="1"/>
  <c r="A2957" i="1"/>
  <c r="Q2956" i="1"/>
  <c r="R2955" i="1"/>
  <c r="S2955" i="1" s="1"/>
  <c r="H2956" i="1"/>
  <c r="AA2955" i="1"/>
  <c r="AC2956" i="1"/>
  <c r="AB2956" i="1"/>
  <c r="I1825" i="1"/>
  <c r="J1824" i="1"/>
  <c r="K1824" i="1" s="1"/>
  <c r="E1824" i="1" s="1"/>
  <c r="W1823" i="1"/>
  <c r="Y1823" i="1" s="1"/>
  <c r="G1820" i="1"/>
  <c r="L1820" i="1"/>
  <c r="T1820" i="1" s="1"/>
  <c r="D1821" i="1"/>
  <c r="Z1815" i="1"/>
  <c r="B1815" i="1" s="1"/>
  <c r="N1817" i="1"/>
  <c r="O1816" i="1"/>
  <c r="P1816" i="1" s="1"/>
  <c r="F1824" i="1" l="1"/>
  <c r="U2956" i="1"/>
  <c r="H2957" i="1"/>
  <c r="AA2956" i="1"/>
  <c r="AC2957" i="1"/>
  <c r="R2956" i="1"/>
  <c r="S2956" i="1" s="1"/>
  <c r="AB2957" i="1"/>
  <c r="Q2957" i="1"/>
  <c r="A2958" i="1"/>
  <c r="W1824" i="1"/>
  <c r="Y1824" i="1" s="1"/>
  <c r="J1825" i="1"/>
  <c r="K1825" i="1" s="1"/>
  <c r="E1825" i="1" s="1"/>
  <c r="I1826" i="1"/>
  <c r="Z1816" i="1"/>
  <c r="B1816" i="1" s="1"/>
  <c r="N1818" i="1"/>
  <c r="O1817" i="1"/>
  <c r="P1817" i="1" s="1"/>
  <c r="Z1817" i="1" s="1"/>
  <c r="B1817" i="1" s="1"/>
  <c r="G1821" i="1"/>
  <c r="L1821" i="1"/>
  <c r="T1821" i="1" s="1"/>
  <c r="D1822" i="1"/>
  <c r="F1825" i="1" l="1"/>
  <c r="U2957" i="1"/>
  <c r="A2959" i="1"/>
  <c r="Q2958" i="1"/>
  <c r="AB2958" i="1"/>
  <c r="H2958" i="1"/>
  <c r="R2957" i="1"/>
  <c r="S2957" i="1" s="1"/>
  <c r="AC2958" i="1"/>
  <c r="AA2957" i="1"/>
  <c r="W1825" i="1"/>
  <c r="Y1825" i="1" s="1"/>
  <c r="J1826" i="1"/>
  <c r="K1826" i="1" s="1"/>
  <c r="E1826" i="1" s="1"/>
  <c r="I1827" i="1"/>
  <c r="G1822" i="1"/>
  <c r="L1822" i="1"/>
  <c r="T1822" i="1" s="1"/>
  <c r="D1823" i="1"/>
  <c r="N1819" i="1"/>
  <c r="O1818" i="1"/>
  <c r="P1818" i="1" s="1"/>
  <c r="Z1818" i="1" s="1"/>
  <c r="B1818" i="1" s="1"/>
  <c r="F1826" i="1" l="1"/>
  <c r="U2958" i="1"/>
  <c r="AC2959" i="1"/>
  <c r="H2959" i="1"/>
  <c r="R2958" i="1"/>
  <c r="S2958" i="1" s="1"/>
  <c r="AB2959" i="1"/>
  <c r="AA2958" i="1"/>
  <c r="A2960" i="1"/>
  <c r="Q2959" i="1"/>
  <c r="J1827" i="1"/>
  <c r="K1827" i="1" s="1"/>
  <c r="E1827" i="1" s="1"/>
  <c r="I1828" i="1"/>
  <c r="W1826" i="1"/>
  <c r="Y1826" i="1" s="1"/>
  <c r="N1820" i="1"/>
  <c r="O1819" i="1"/>
  <c r="P1819" i="1" s="1"/>
  <c r="Z1819" i="1" s="1"/>
  <c r="B1819" i="1" s="1"/>
  <c r="G1823" i="1"/>
  <c r="L1823" i="1"/>
  <c r="T1823" i="1" s="1"/>
  <c r="D1824" i="1"/>
  <c r="F1827" i="1" l="1"/>
  <c r="U2959" i="1"/>
  <c r="A2961" i="1"/>
  <c r="Q2960" i="1"/>
  <c r="H2960" i="1"/>
  <c r="AA2959" i="1"/>
  <c r="R2959" i="1"/>
  <c r="S2959" i="1" s="1"/>
  <c r="AC2960" i="1"/>
  <c r="AB2960" i="1"/>
  <c r="I1829" i="1"/>
  <c r="J1828" i="1"/>
  <c r="K1828" i="1" s="1"/>
  <c r="E1828" i="1" s="1"/>
  <c r="W1827" i="1"/>
  <c r="Y1827" i="1" s="1"/>
  <c r="L1824" i="1"/>
  <c r="T1824" i="1" s="1"/>
  <c r="G1824" i="1"/>
  <c r="D1825" i="1"/>
  <c r="N1821" i="1"/>
  <c r="O1820" i="1"/>
  <c r="P1820" i="1" s="1"/>
  <c r="F1828" i="1" l="1"/>
  <c r="U2960" i="1"/>
  <c r="AA2960" i="1"/>
  <c r="R2960" i="1"/>
  <c r="S2960" i="1" s="1"/>
  <c r="AB2961" i="1"/>
  <c r="H2961" i="1"/>
  <c r="AC2961" i="1"/>
  <c r="Q2961" i="1"/>
  <c r="A2962" i="1"/>
  <c r="W1828" i="1"/>
  <c r="Y1828" i="1" s="1"/>
  <c r="I1830" i="1"/>
  <c r="J1829" i="1"/>
  <c r="K1829" i="1" s="1"/>
  <c r="E1829" i="1" s="1"/>
  <c r="N1822" i="1"/>
  <c r="O1821" i="1"/>
  <c r="P1821" i="1" s="1"/>
  <c r="Z1821" i="1" s="1"/>
  <c r="B1821" i="1" s="1"/>
  <c r="Z1820" i="1"/>
  <c r="B1820" i="1" s="1"/>
  <c r="L1825" i="1"/>
  <c r="T1825" i="1" s="1"/>
  <c r="G1825" i="1"/>
  <c r="D1826" i="1"/>
  <c r="F1829" i="1" l="1"/>
  <c r="U2961" i="1"/>
  <c r="Q2962" i="1"/>
  <c r="A2963" i="1"/>
  <c r="AC2962" i="1"/>
  <c r="H2962" i="1"/>
  <c r="R2961" i="1"/>
  <c r="S2961" i="1" s="1"/>
  <c r="AA2961" i="1"/>
  <c r="AB2962" i="1"/>
  <c r="J1830" i="1"/>
  <c r="K1830" i="1" s="1"/>
  <c r="E1830" i="1" s="1"/>
  <c r="I1831" i="1"/>
  <c r="W1829" i="1"/>
  <c r="Y1829" i="1" s="1"/>
  <c r="L1826" i="1"/>
  <c r="T1826" i="1" s="1"/>
  <c r="G1826" i="1"/>
  <c r="D1827" i="1"/>
  <c r="N1823" i="1"/>
  <c r="O1822" i="1"/>
  <c r="P1822" i="1" s="1"/>
  <c r="Z1822" i="1" s="1"/>
  <c r="B1822" i="1" s="1"/>
  <c r="F1830" i="1" l="1"/>
  <c r="U2962" i="1"/>
  <c r="A2964" i="1"/>
  <c r="Q2963" i="1"/>
  <c r="R2962" i="1"/>
  <c r="S2962" i="1" s="1"/>
  <c r="AB2963" i="1"/>
  <c r="AC2963" i="1"/>
  <c r="AA2962" i="1"/>
  <c r="H2963" i="1"/>
  <c r="J1831" i="1"/>
  <c r="K1831" i="1" s="1"/>
  <c r="E1831" i="1" s="1"/>
  <c r="I1832" i="1"/>
  <c r="W1830" i="1"/>
  <c r="Y1830" i="1" s="1"/>
  <c r="N1824" i="1"/>
  <c r="O1823" i="1"/>
  <c r="P1823" i="1" s="1"/>
  <c r="G1827" i="1"/>
  <c r="L1827" i="1"/>
  <c r="T1827" i="1" s="1"/>
  <c r="D1828" i="1"/>
  <c r="F1831" i="1" l="1"/>
  <c r="U2963" i="1"/>
  <c r="AB2964" i="1"/>
  <c r="H2964" i="1"/>
  <c r="AA2963" i="1"/>
  <c r="R2963" i="1"/>
  <c r="S2963" i="1" s="1"/>
  <c r="AC2964" i="1"/>
  <c r="Q2964" i="1"/>
  <c r="A2965" i="1"/>
  <c r="J1832" i="1"/>
  <c r="K1832" i="1" s="1"/>
  <c r="E1832" i="1" s="1"/>
  <c r="I1833" i="1"/>
  <c r="W1831" i="1"/>
  <c r="Y1831" i="1" s="1"/>
  <c r="L1828" i="1"/>
  <c r="T1828" i="1" s="1"/>
  <c r="G1828" i="1"/>
  <c r="D1829" i="1"/>
  <c r="Z1823" i="1"/>
  <c r="B1823" i="1" s="1"/>
  <c r="N1825" i="1"/>
  <c r="O1824" i="1"/>
  <c r="P1824" i="1" s="1"/>
  <c r="F1832" i="1" l="1"/>
  <c r="Q2965" i="1"/>
  <c r="A2966" i="1"/>
  <c r="W2965" i="1"/>
  <c r="Y2965" i="1" s="1"/>
  <c r="R2964" i="1"/>
  <c r="H2965" i="1"/>
  <c r="AC2965" i="1"/>
  <c r="AB2965" i="1"/>
  <c r="J1833" i="1"/>
  <c r="K1833" i="1" s="1"/>
  <c r="E1833" i="1" s="1"/>
  <c r="I1834" i="1"/>
  <c r="W1832" i="1"/>
  <c r="Y1832" i="1" s="1"/>
  <c r="N1826" i="1"/>
  <c r="O1825" i="1"/>
  <c r="P1825" i="1" s="1"/>
  <c r="Z1825" i="1" s="1"/>
  <c r="B1825" i="1" s="1"/>
  <c r="Z1824" i="1"/>
  <c r="B1824" i="1" s="1"/>
  <c r="G1829" i="1"/>
  <c r="L1829" i="1"/>
  <c r="T1829" i="1" s="1"/>
  <c r="D1830" i="1"/>
  <c r="F1833" i="1" l="1"/>
  <c r="U2965" i="1"/>
  <c r="Q2966" i="1"/>
  <c r="A2967" i="1"/>
  <c r="R2965" i="1"/>
  <c r="S2965" i="1" s="1"/>
  <c r="AC2966" i="1"/>
  <c r="AA2965" i="1"/>
  <c r="AB2966" i="1"/>
  <c r="H2966" i="1"/>
  <c r="J1834" i="1"/>
  <c r="K1834" i="1" s="1"/>
  <c r="E1834" i="1" s="1"/>
  <c r="I1835" i="1"/>
  <c r="W1833" i="1"/>
  <c r="Y1833" i="1" s="1"/>
  <c r="L1830" i="1"/>
  <c r="T1830" i="1" s="1"/>
  <c r="G1830" i="1"/>
  <c r="D1831" i="1"/>
  <c r="N1827" i="1"/>
  <c r="O1826" i="1"/>
  <c r="P1826" i="1" s="1"/>
  <c r="Z1826" i="1" s="1"/>
  <c r="B1826" i="1" s="1"/>
  <c r="F1834" i="1" l="1"/>
  <c r="U2966" i="1"/>
  <c r="Q2967" i="1"/>
  <c r="A2968" i="1"/>
  <c r="AA2966" i="1"/>
  <c r="H2967" i="1"/>
  <c r="R2966" i="1"/>
  <c r="S2966" i="1" s="1"/>
  <c r="AB2967" i="1"/>
  <c r="AC2967" i="1"/>
  <c r="J1835" i="1"/>
  <c r="K1835" i="1" s="1"/>
  <c r="E1835" i="1" s="1"/>
  <c r="I1836" i="1"/>
  <c r="W1834" i="1"/>
  <c r="Y1834" i="1" s="1"/>
  <c r="N1828" i="1"/>
  <c r="O1827" i="1"/>
  <c r="P1827" i="1" s="1"/>
  <c r="Z1827" i="1" s="1"/>
  <c r="B1827" i="1" s="1"/>
  <c r="L1831" i="1"/>
  <c r="T1831" i="1" s="1"/>
  <c r="G1831" i="1"/>
  <c r="D1832" i="1"/>
  <c r="F1835" i="1" l="1"/>
  <c r="U2967" i="1"/>
  <c r="A2969" i="1"/>
  <c r="Q2968" i="1"/>
  <c r="AB2968" i="1"/>
  <c r="AA2967" i="1"/>
  <c r="H2968" i="1"/>
  <c r="R2967" i="1"/>
  <c r="S2967" i="1" s="1"/>
  <c r="AC2968" i="1"/>
  <c r="I1837" i="1"/>
  <c r="J1836" i="1"/>
  <c r="K1836" i="1" s="1"/>
  <c r="E1836" i="1" s="1"/>
  <c r="W1835" i="1"/>
  <c r="Y1835" i="1" s="1"/>
  <c r="L1832" i="1"/>
  <c r="T1832" i="1" s="1"/>
  <c r="D1833" i="1"/>
  <c r="G1832" i="1"/>
  <c r="N1829" i="1"/>
  <c r="O1828" i="1"/>
  <c r="P1828" i="1" s="1"/>
  <c r="Z1828" i="1" s="1"/>
  <c r="B1828" i="1" s="1"/>
  <c r="F1836" i="1" l="1"/>
  <c r="U2968" i="1"/>
  <c r="AC2969" i="1"/>
  <c r="AB2969" i="1"/>
  <c r="R2968" i="1"/>
  <c r="S2968" i="1" s="1"/>
  <c r="AA2968" i="1"/>
  <c r="H2969" i="1"/>
  <c r="A2970" i="1"/>
  <c r="Q2969" i="1"/>
  <c r="W1836" i="1"/>
  <c r="Y1836" i="1" s="1"/>
  <c r="J1837" i="1"/>
  <c r="K1837" i="1" s="1"/>
  <c r="E1837" i="1" s="1"/>
  <c r="I1838" i="1"/>
  <c r="N1830" i="1"/>
  <c r="O1829" i="1"/>
  <c r="P1829" i="1" s="1"/>
  <c r="Z1829" i="1" s="1"/>
  <c r="B1829" i="1" s="1"/>
  <c r="L1833" i="1"/>
  <c r="T1833" i="1" s="1"/>
  <c r="G1833" i="1"/>
  <c r="D1834" i="1"/>
  <c r="F1837" i="1" l="1"/>
  <c r="U2969" i="1"/>
  <c r="A2971" i="1"/>
  <c r="Q2970" i="1"/>
  <c r="AC2970" i="1"/>
  <c r="R2969" i="1"/>
  <c r="S2969" i="1" s="1"/>
  <c r="AA2969" i="1"/>
  <c r="AB2970" i="1"/>
  <c r="H2970" i="1"/>
  <c r="I1839" i="1"/>
  <c r="J1838" i="1"/>
  <c r="K1838" i="1" s="1"/>
  <c r="W1837" i="1"/>
  <c r="Y1837" i="1" s="1"/>
  <c r="G1834" i="1"/>
  <c r="L1834" i="1"/>
  <c r="T1834" i="1" s="1"/>
  <c r="D1835" i="1"/>
  <c r="N1831" i="1"/>
  <c r="O1830" i="1"/>
  <c r="P1830" i="1" s="1"/>
  <c r="Z1830" i="1" s="1"/>
  <c r="B1830" i="1" s="1"/>
  <c r="E1838" i="1" l="1"/>
  <c r="F1838" i="1"/>
  <c r="U2970" i="1"/>
  <c r="AA2970" i="1"/>
  <c r="AB2971" i="1"/>
  <c r="AC2971" i="1"/>
  <c r="H2971" i="1"/>
  <c r="R2970" i="1"/>
  <c r="S2970" i="1" s="1"/>
  <c r="Q2971" i="1"/>
  <c r="A2972" i="1"/>
  <c r="I1840" i="1"/>
  <c r="J1839" i="1"/>
  <c r="K1839" i="1" s="1"/>
  <c r="N1832" i="1"/>
  <c r="O1831" i="1"/>
  <c r="P1831" i="1" s="1"/>
  <c r="Z1831" i="1" s="1"/>
  <c r="B1831" i="1" s="1"/>
  <c r="G1835" i="1"/>
  <c r="D1836" i="1"/>
  <c r="L1835" i="1"/>
  <c r="T1835" i="1" s="1"/>
  <c r="E1839" i="1" l="1"/>
  <c r="F1839" i="1"/>
  <c r="U2971" i="1"/>
  <c r="Q2972" i="1"/>
  <c r="A2973" i="1"/>
  <c r="R2971" i="1"/>
  <c r="S2971" i="1" s="1"/>
  <c r="AA2971" i="1"/>
  <c r="AC2972" i="1"/>
  <c r="AB2972" i="1"/>
  <c r="H2972" i="1"/>
  <c r="W1839" i="1"/>
  <c r="Y1839" i="1" s="1"/>
  <c r="J1840" i="1"/>
  <c r="K1840" i="1" s="1"/>
  <c r="E1840" i="1" s="1"/>
  <c r="I1841" i="1"/>
  <c r="G1836" i="1"/>
  <c r="L1836" i="1"/>
  <c r="T1836" i="1" s="1"/>
  <c r="D1837" i="1"/>
  <c r="N1833" i="1"/>
  <c r="O1832" i="1"/>
  <c r="P1832" i="1" s="1"/>
  <c r="F1840" i="1" l="1"/>
  <c r="U2972" i="1"/>
  <c r="A2974" i="1"/>
  <c r="Q2973" i="1"/>
  <c r="H2973" i="1"/>
  <c r="AB2973" i="1"/>
  <c r="R2972" i="1"/>
  <c r="S2972" i="1" s="1"/>
  <c r="AA2972" i="1"/>
  <c r="AC2973" i="1"/>
  <c r="I1842" i="1"/>
  <c r="J1841" i="1"/>
  <c r="K1841" i="1" s="1"/>
  <c r="E1841" i="1" s="1"/>
  <c r="W1840" i="1"/>
  <c r="Y1840" i="1" s="1"/>
  <c r="Z1832" i="1"/>
  <c r="B1832" i="1" s="1"/>
  <c r="N1834" i="1"/>
  <c r="O1833" i="1"/>
  <c r="P1833" i="1" s="1"/>
  <c r="Z1833" i="1" s="1"/>
  <c r="B1833" i="1" s="1"/>
  <c r="L1837" i="1"/>
  <c r="T1837" i="1" s="1"/>
  <c r="G1837" i="1"/>
  <c r="D1838" i="1"/>
  <c r="F1841" i="1" l="1"/>
  <c r="U2973" i="1"/>
  <c r="H2974" i="1"/>
  <c r="AA2973" i="1"/>
  <c r="AC2974" i="1"/>
  <c r="AB2974" i="1"/>
  <c r="R2973" i="1"/>
  <c r="S2973" i="1" s="1"/>
  <c r="A2975" i="1"/>
  <c r="Q2974" i="1"/>
  <c r="W1841" i="1"/>
  <c r="Y1841" i="1" s="1"/>
  <c r="J1842" i="1"/>
  <c r="K1842" i="1" s="1"/>
  <c r="E1842" i="1" s="1"/>
  <c r="I1843" i="1"/>
  <c r="N1835" i="1"/>
  <c r="O1834" i="1"/>
  <c r="P1834" i="1" s="1"/>
  <c r="Z1834" i="1" s="1"/>
  <c r="B1834" i="1" s="1"/>
  <c r="G1838" i="1"/>
  <c r="L1838" i="1"/>
  <c r="T1838" i="1" s="1"/>
  <c r="D1839" i="1"/>
  <c r="F1842" i="1" l="1"/>
  <c r="U2974" i="1"/>
  <c r="A2976" i="1"/>
  <c r="Q2975" i="1"/>
  <c r="R2974" i="1"/>
  <c r="S2974" i="1" s="1"/>
  <c r="AA2974" i="1"/>
  <c r="AB2975" i="1"/>
  <c r="AC2975" i="1"/>
  <c r="H2975" i="1"/>
  <c r="I1844" i="1"/>
  <c r="J1843" i="1"/>
  <c r="K1843" i="1" s="1"/>
  <c r="E1843" i="1" s="1"/>
  <c r="W1842" i="1"/>
  <c r="Y1842" i="1" s="1"/>
  <c r="G1839" i="1"/>
  <c r="L1839" i="1"/>
  <c r="T1839" i="1" s="1"/>
  <c r="D1840" i="1"/>
  <c r="N1836" i="1"/>
  <c r="O1835" i="1"/>
  <c r="P1835" i="1" s="1"/>
  <c r="Z1835" i="1" s="1"/>
  <c r="B1835" i="1" s="1"/>
  <c r="F1843" i="1" l="1"/>
  <c r="U2975" i="1"/>
  <c r="Q2976" i="1"/>
  <c r="A2977" i="1"/>
  <c r="H2976" i="1"/>
  <c r="R2975" i="1"/>
  <c r="S2975" i="1" s="1"/>
  <c r="AA2975" i="1"/>
  <c r="AC2976" i="1"/>
  <c r="AB2976" i="1"/>
  <c r="W1843" i="1"/>
  <c r="Y1843" i="1" s="1"/>
  <c r="I1845" i="1"/>
  <c r="J1844" i="1"/>
  <c r="K1844" i="1" s="1"/>
  <c r="E1844" i="1" s="1"/>
  <c r="N1837" i="1"/>
  <c r="O1836" i="1"/>
  <c r="P1836" i="1" s="1"/>
  <c r="Z1836" i="1" s="1"/>
  <c r="B1836" i="1" s="1"/>
  <c r="L1840" i="1"/>
  <c r="T1840" i="1" s="1"/>
  <c r="G1840" i="1"/>
  <c r="D1841" i="1"/>
  <c r="F1844" i="1" l="1"/>
  <c r="U2976" i="1"/>
  <c r="A2978" i="1"/>
  <c r="Q2977" i="1"/>
  <c r="R2976" i="1"/>
  <c r="S2976" i="1" s="1"/>
  <c r="AA2976" i="1"/>
  <c r="H2977" i="1"/>
  <c r="AC2977" i="1"/>
  <c r="AB2977" i="1"/>
  <c r="W1844" i="1"/>
  <c r="Y1844" i="1" s="1"/>
  <c r="J1845" i="1"/>
  <c r="K1845" i="1" s="1"/>
  <c r="E1845" i="1" s="1"/>
  <c r="I1846" i="1"/>
  <c r="L1841" i="1"/>
  <c r="T1841" i="1" s="1"/>
  <c r="G1841" i="1"/>
  <c r="D1842" i="1"/>
  <c r="N1838" i="1"/>
  <c r="O1837" i="1"/>
  <c r="P1837" i="1" s="1"/>
  <c r="F1845" i="1" l="1"/>
  <c r="U2977" i="1"/>
  <c r="H2978" i="1"/>
  <c r="AB2978" i="1"/>
  <c r="AA2977" i="1"/>
  <c r="R2977" i="1"/>
  <c r="S2977" i="1" s="1"/>
  <c r="AC2978" i="1"/>
  <c r="Q2978" i="1"/>
  <c r="A2979" i="1"/>
  <c r="J1846" i="1"/>
  <c r="K1846" i="1" s="1"/>
  <c r="E1846" i="1" s="1"/>
  <c r="I1847" i="1"/>
  <c r="W1845" i="1"/>
  <c r="Y1845" i="1" s="1"/>
  <c r="Z1837" i="1"/>
  <c r="B1837" i="1" s="1"/>
  <c r="S1837" i="1"/>
  <c r="U1837" i="1" s="1"/>
  <c r="L1842" i="1"/>
  <c r="T1842" i="1" s="1"/>
  <c r="G1842" i="1"/>
  <c r="D1843" i="1"/>
  <c r="N1839" i="1"/>
  <c r="O1838" i="1"/>
  <c r="F1846" i="1" l="1"/>
  <c r="C1838" i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U2978" i="1"/>
  <c r="AB2979" i="1"/>
  <c r="AA2978" i="1"/>
  <c r="H2979" i="1"/>
  <c r="R2978" i="1"/>
  <c r="S2978" i="1" s="1"/>
  <c r="AC2979" i="1"/>
  <c r="Q2979" i="1"/>
  <c r="A2980" i="1"/>
  <c r="AA1837" i="1"/>
  <c r="J1847" i="1"/>
  <c r="K1847" i="1" s="1"/>
  <c r="E1847" i="1" s="1"/>
  <c r="I1848" i="1"/>
  <c r="W1846" i="1"/>
  <c r="Y1846" i="1" s="1"/>
  <c r="G1843" i="1"/>
  <c r="L1843" i="1"/>
  <c r="T1843" i="1" s="1"/>
  <c r="D1844" i="1"/>
  <c r="N1840" i="1"/>
  <c r="O1839" i="1"/>
  <c r="F1847" i="1" l="1"/>
  <c r="P1839" i="1"/>
  <c r="Z1839" i="1" s="1"/>
  <c r="B1839" i="1" s="1"/>
  <c r="P1838" i="1"/>
  <c r="Z1838" i="1" s="1"/>
  <c r="B1838" i="1" s="1"/>
  <c r="U2979" i="1"/>
  <c r="H2980" i="1"/>
  <c r="AA2979" i="1"/>
  <c r="R2979" i="1"/>
  <c r="S2979" i="1" s="1"/>
  <c r="AC2980" i="1"/>
  <c r="AB2980" i="1"/>
  <c r="A2981" i="1"/>
  <c r="Q2980" i="1"/>
  <c r="W1847" i="1"/>
  <c r="Y1847" i="1" s="1"/>
  <c r="J1848" i="1"/>
  <c r="K1848" i="1" s="1"/>
  <c r="E1848" i="1" s="1"/>
  <c r="I1849" i="1"/>
  <c r="N1841" i="1"/>
  <c r="O1840" i="1"/>
  <c r="P1840" i="1" s="1"/>
  <c r="G1844" i="1"/>
  <c r="L1844" i="1"/>
  <c r="T1844" i="1" s="1"/>
  <c r="D1845" i="1"/>
  <c r="F1848" i="1" l="1"/>
  <c r="U2980" i="1"/>
  <c r="A2982" i="1"/>
  <c r="Q2981" i="1"/>
  <c r="AB2981" i="1"/>
  <c r="R2980" i="1"/>
  <c r="S2980" i="1" s="1"/>
  <c r="H2981" i="1"/>
  <c r="AA2980" i="1"/>
  <c r="AC2981" i="1"/>
  <c r="W1848" i="1"/>
  <c r="Y1848" i="1" s="1"/>
  <c r="I1850" i="1"/>
  <c r="J1849" i="1"/>
  <c r="K1849" i="1" s="1"/>
  <c r="E1849" i="1" s="1"/>
  <c r="Z1840" i="1"/>
  <c r="B1840" i="1" s="1"/>
  <c r="L1845" i="1"/>
  <c r="T1845" i="1" s="1"/>
  <c r="G1845" i="1"/>
  <c r="D1846" i="1"/>
  <c r="N1842" i="1"/>
  <c r="O1841" i="1"/>
  <c r="P1841" i="1" s="1"/>
  <c r="Z1841" i="1" s="1"/>
  <c r="B1841" i="1" s="1"/>
  <c r="F1849" i="1" l="1"/>
  <c r="U2981" i="1"/>
  <c r="R2981" i="1"/>
  <c r="S2981" i="1" s="1"/>
  <c r="AB2982" i="1"/>
  <c r="AC2982" i="1"/>
  <c r="H2982" i="1"/>
  <c r="AA2981" i="1"/>
  <c r="A2983" i="1"/>
  <c r="Q2982" i="1"/>
  <c r="W1849" i="1"/>
  <c r="Y1849" i="1" s="1"/>
  <c r="J1850" i="1"/>
  <c r="K1850" i="1" s="1"/>
  <c r="E1850" i="1" s="1"/>
  <c r="I1851" i="1"/>
  <c r="N1843" i="1"/>
  <c r="O1842" i="1"/>
  <c r="P1842" i="1" s="1"/>
  <c r="Z1842" i="1" s="1"/>
  <c r="B1842" i="1" s="1"/>
  <c r="L1846" i="1"/>
  <c r="T1846" i="1" s="1"/>
  <c r="G1846" i="1"/>
  <c r="D1847" i="1"/>
  <c r="F1850" i="1" l="1"/>
  <c r="U2982" i="1"/>
  <c r="Q2983" i="1"/>
  <c r="A2984" i="1"/>
  <c r="AA2982" i="1"/>
  <c r="H2983" i="1"/>
  <c r="AC2983" i="1"/>
  <c r="R2982" i="1"/>
  <c r="S2982" i="1" s="1"/>
  <c r="AB2983" i="1"/>
  <c r="J1851" i="1"/>
  <c r="K1851" i="1" s="1"/>
  <c r="E1851" i="1" s="1"/>
  <c r="I1852" i="1"/>
  <c r="W1850" i="1"/>
  <c r="Y1850" i="1" s="1"/>
  <c r="L1847" i="1"/>
  <c r="T1847" i="1" s="1"/>
  <c r="G1847" i="1"/>
  <c r="D1848" i="1"/>
  <c r="N1844" i="1"/>
  <c r="O1843" i="1"/>
  <c r="P1843" i="1" s="1"/>
  <c r="Z1843" i="1" s="1"/>
  <c r="B1843" i="1" s="1"/>
  <c r="F1851" i="1" l="1"/>
  <c r="U2983" i="1"/>
  <c r="A2985" i="1"/>
  <c r="Q2984" i="1"/>
  <c r="AA2983" i="1"/>
  <c r="R2983" i="1"/>
  <c r="S2983" i="1" s="1"/>
  <c r="AC2984" i="1"/>
  <c r="AB2984" i="1"/>
  <c r="H2984" i="1"/>
  <c r="W1851" i="1"/>
  <c r="Y1851" i="1" s="1"/>
  <c r="I1853" i="1"/>
  <c r="J1852" i="1"/>
  <c r="K1852" i="1" s="1"/>
  <c r="E1852" i="1" s="1"/>
  <c r="N1845" i="1"/>
  <c r="O1844" i="1"/>
  <c r="P1844" i="1" s="1"/>
  <c r="Z1844" i="1" s="1"/>
  <c r="B1844" i="1" s="1"/>
  <c r="G1848" i="1"/>
  <c r="L1848" i="1"/>
  <c r="T1848" i="1" s="1"/>
  <c r="D1849" i="1"/>
  <c r="F1852" i="1" l="1"/>
  <c r="U2984" i="1"/>
  <c r="AB2985" i="1"/>
  <c r="AA2984" i="1"/>
  <c r="H2985" i="1"/>
  <c r="AC2985" i="1"/>
  <c r="R2984" i="1"/>
  <c r="S2984" i="1" s="1"/>
  <c r="Q2985" i="1"/>
  <c r="A2986" i="1"/>
  <c r="W1852" i="1"/>
  <c r="Y1852" i="1" s="1"/>
  <c r="J1853" i="1"/>
  <c r="K1853" i="1" s="1"/>
  <c r="E1853" i="1" s="1"/>
  <c r="I1854" i="1"/>
  <c r="L1849" i="1"/>
  <c r="T1849" i="1" s="1"/>
  <c r="G1849" i="1"/>
  <c r="D1850" i="1"/>
  <c r="N1846" i="1"/>
  <c r="O1845" i="1"/>
  <c r="P1845" i="1" s="1"/>
  <c r="Z1845" i="1" s="1"/>
  <c r="B1845" i="1" s="1"/>
  <c r="F1853" i="1" l="1"/>
  <c r="U2985" i="1"/>
  <c r="R2985" i="1"/>
  <c r="S2985" i="1" s="1"/>
  <c r="H2986" i="1"/>
  <c r="AC2986" i="1"/>
  <c r="AB2986" i="1"/>
  <c r="AA2985" i="1"/>
  <c r="Q2986" i="1"/>
  <c r="A2987" i="1"/>
  <c r="I1855" i="1"/>
  <c r="J1854" i="1"/>
  <c r="K1854" i="1" s="1"/>
  <c r="E1854" i="1" s="1"/>
  <c r="W1853" i="1"/>
  <c r="Y1853" i="1" s="1"/>
  <c r="N1847" i="1"/>
  <c r="O1846" i="1"/>
  <c r="P1846" i="1" s="1"/>
  <c r="Z1846" i="1" s="1"/>
  <c r="B1846" i="1" s="1"/>
  <c r="L1850" i="1"/>
  <c r="T1850" i="1" s="1"/>
  <c r="G1850" i="1"/>
  <c r="D1851" i="1"/>
  <c r="F1854" i="1" l="1"/>
  <c r="U2986" i="1"/>
  <c r="AC2987" i="1"/>
  <c r="H2987" i="1"/>
  <c r="R2986" i="1"/>
  <c r="S2986" i="1" s="1"/>
  <c r="AA2986" i="1"/>
  <c r="AB2987" i="1"/>
  <c r="Q2987" i="1"/>
  <c r="A2988" i="1"/>
  <c r="W1854" i="1"/>
  <c r="Y1854" i="1" s="1"/>
  <c r="J1855" i="1"/>
  <c r="K1855" i="1" s="1"/>
  <c r="E1855" i="1" s="1"/>
  <c r="I1856" i="1"/>
  <c r="G1851" i="1"/>
  <c r="L1851" i="1"/>
  <c r="T1851" i="1" s="1"/>
  <c r="D1852" i="1"/>
  <c r="N1848" i="1"/>
  <c r="O1847" i="1"/>
  <c r="P1847" i="1" s="1"/>
  <c r="F1855" i="1" l="1"/>
  <c r="U2987" i="1"/>
  <c r="Q2988" i="1"/>
  <c r="A2989" i="1"/>
  <c r="AC2988" i="1"/>
  <c r="AB2988" i="1"/>
  <c r="H2988" i="1"/>
  <c r="R2987" i="1"/>
  <c r="S2987" i="1" s="1"/>
  <c r="AA2987" i="1"/>
  <c r="J1856" i="1"/>
  <c r="K1856" i="1" s="1"/>
  <c r="E1856" i="1" s="1"/>
  <c r="I1857" i="1"/>
  <c r="W1855" i="1"/>
  <c r="Y1855" i="1" s="1"/>
  <c r="N1849" i="1"/>
  <c r="O1848" i="1"/>
  <c r="P1848" i="1" s="1"/>
  <c r="Z1847" i="1"/>
  <c r="B1847" i="1" s="1"/>
  <c r="G1852" i="1"/>
  <c r="L1852" i="1"/>
  <c r="T1852" i="1" s="1"/>
  <c r="D1853" i="1"/>
  <c r="F1856" i="1" l="1"/>
  <c r="U2988" i="1"/>
  <c r="Q2989" i="1"/>
  <c r="A2990" i="1"/>
  <c r="AA2988" i="1"/>
  <c r="AB2989" i="1"/>
  <c r="H2989" i="1"/>
  <c r="AC2989" i="1"/>
  <c r="R2988" i="1"/>
  <c r="S2988" i="1" s="1"/>
  <c r="J1857" i="1"/>
  <c r="K1857" i="1" s="1"/>
  <c r="E1857" i="1" s="1"/>
  <c r="I1858" i="1"/>
  <c r="W1856" i="1"/>
  <c r="Y1856" i="1" s="1"/>
  <c r="L1853" i="1"/>
  <c r="T1853" i="1" s="1"/>
  <c r="G1853" i="1"/>
  <c r="D1854" i="1"/>
  <c r="Z1848" i="1"/>
  <c r="B1848" i="1" s="1"/>
  <c r="N1850" i="1"/>
  <c r="O1849" i="1"/>
  <c r="P1849" i="1" s="1"/>
  <c r="Z1849" i="1" s="1"/>
  <c r="B1849" i="1" s="1"/>
  <c r="F1857" i="1" l="1"/>
  <c r="U2989" i="1"/>
  <c r="A2991" i="1"/>
  <c r="Q2990" i="1"/>
  <c r="AB2990" i="1"/>
  <c r="AA2989" i="1"/>
  <c r="AC2990" i="1"/>
  <c r="R2989" i="1"/>
  <c r="S2989" i="1" s="1"/>
  <c r="H2990" i="1"/>
  <c r="I1859" i="1"/>
  <c r="J1858" i="1"/>
  <c r="K1858" i="1" s="1"/>
  <c r="E1858" i="1" s="1"/>
  <c r="W1857" i="1"/>
  <c r="Y1857" i="1" s="1"/>
  <c r="N1851" i="1"/>
  <c r="O1850" i="1"/>
  <c r="P1850" i="1" s="1"/>
  <c r="Z1850" i="1" s="1"/>
  <c r="B1850" i="1" s="1"/>
  <c r="L1854" i="1"/>
  <c r="T1854" i="1" s="1"/>
  <c r="G1854" i="1"/>
  <c r="D1855" i="1"/>
  <c r="F1858" i="1" l="1"/>
  <c r="U2990" i="1"/>
  <c r="H2991" i="1"/>
  <c r="R2990" i="1"/>
  <c r="S2990" i="1" s="1"/>
  <c r="AB2991" i="1"/>
  <c r="AA2990" i="1"/>
  <c r="AC2991" i="1"/>
  <c r="A2992" i="1"/>
  <c r="Q2991" i="1"/>
  <c r="W1858" i="1"/>
  <c r="Y1858" i="1" s="1"/>
  <c r="I1860" i="1"/>
  <c r="J1859" i="1"/>
  <c r="K1859" i="1" s="1"/>
  <c r="E1859" i="1" s="1"/>
  <c r="G1855" i="1"/>
  <c r="D1856" i="1"/>
  <c r="L1855" i="1"/>
  <c r="T1855" i="1" s="1"/>
  <c r="N1852" i="1"/>
  <c r="O1851" i="1"/>
  <c r="P1851" i="1" s="1"/>
  <c r="Z1851" i="1" s="1"/>
  <c r="B1851" i="1" s="1"/>
  <c r="F1859" i="1" l="1"/>
  <c r="U2991" i="1"/>
  <c r="A2993" i="1"/>
  <c r="Q2992" i="1"/>
  <c r="AC2992" i="1"/>
  <c r="AB2992" i="1"/>
  <c r="H2992" i="1"/>
  <c r="AA2991" i="1"/>
  <c r="R2991" i="1"/>
  <c r="S2991" i="1" s="1"/>
  <c r="J1860" i="1"/>
  <c r="K1860" i="1" s="1"/>
  <c r="E1860" i="1" s="1"/>
  <c r="I1861" i="1"/>
  <c r="W1859" i="1"/>
  <c r="Y1859" i="1" s="1"/>
  <c r="N1853" i="1"/>
  <c r="O1852" i="1"/>
  <c r="P1852" i="1" s="1"/>
  <c r="G1856" i="1"/>
  <c r="D1857" i="1"/>
  <c r="L1856" i="1"/>
  <c r="T1856" i="1" s="1"/>
  <c r="F1860" i="1" l="1"/>
  <c r="U2992" i="1"/>
  <c r="Q2993" i="1"/>
  <c r="A2994" i="1"/>
  <c r="AC2993" i="1"/>
  <c r="R2992" i="1"/>
  <c r="S2992" i="1" s="1"/>
  <c r="AB2993" i="1"/>
  <c r="AA2992" i="1"/>
  <c r="H2993" i="1"/>
  <c r="I1862" i="1"/>
  <c r="J1861" i="1"/>
  <c r="K1861" i="1" s="1"/>
  <c r="E1861" i="1" s="1"/>
  <c r="W1860" i="1"/>
  <c r="Y1860" i="1" s="1"/>
  <c r="Z1852" i="1"/>
  <c r="B1852" i="1" s="1"/>
  <c r="L1857" i="1"/>
  <c r="T1857" i="1" s="1"/>
  <c r="G1857" i="1"/>
  <c r="D1858" i="1"/>
  <c r="N1854" i="1"/>
  <c r="O1853" i="1"/>
  <c r="P1853" i="1" s="1"/>
  <c r="Z1853" i="1" s="1"/>
  <c r="B1853" i="1" s="1"/>
  <c r="F1861" i="1" l="1"/>
  <c r="U2993" i="1"/>
  <c r="A2995" i="1"/>
  <c r="Q2994" i="1"/>
  <c r="W2995" i="1" s="1"/>
  <c r="Y2995" i="1" s="1"/>
  <c r="R2993" i="1"/>
  <c r="S2993" i="1" s="1"/>
  <c r="AC2994" i="1"/>
  <c r="AB2994" i="1"/>
  <c r="H2994" i="1"/>
  <c r="AA2993" i="1"/>
  <c r="W1861" i="1"/>
  <c r="Y1861" i="1" s="1"/>
  <c r="I1863" i="1"/>
  <c r="J1862" i="1"/>
  <c r="K1862" i="1" s="1"/>
  <c r="E1862" i="1" s="1"/>
  <c r="N1855" i="1"/>
  <c r="O1854" i="1"/>
  <c r="P1854" i="1" s="1"/>
  <c r="Z1854" i="1" s="1"/>
  <c r="B1854" i="1" s="1"/>
  <c r="G1858" i="1"/>
  <c r="D1859" i="1"/>
  <c r="L1858" i="1"/>
  <c r="T1858" i="1" s="1"/>
  <c r="F1862" i="1" l="1"/>
  <c r="A2996" i="1"/>
  <c r="Q2995" i="1"/>
  <c r="R2994" i="1"/>
  <c r="AC2995" i="1"/>
  <c r="AB2995" i="1"/>
  <c r="H2995" i="1"/>
  <c r="W1862" i="1"/>
  <c r="Y1862" i="1" s="1"/>
  <c r="J1863" i="1"/>
  <c r="K1863" i="1" s="1"/>
  <c r="E1863" i="1" s="1"/>
  <c r="I1864" i="1"/>
  <c r="G1859" i="1"/>
  <c r="L1859" i="1"/>
  <c r="T1859" i="1" s="1"/>
  <c r="D1860" i="1"/>
  <c r="N1856" i="1"/>
  <c r="O1855" i="1"/>
  <c r="P1855" i="1" s="1"/>
  <c r="Z1855" i="1" s="1"/>
  <c r="B1855" i="1" s="1"/>
  <c r="F1863" i="1" l="1"/>
  <c r="U2995" i="1"/>
  <c r="AA2995" i="1"/>
  <c r="AC2996" i="1"/>
  <c r="AB2996" i="1"/>
  <c r="H2996" i="1"/>
  <c r="R2995" i="1"/>
  <c r="S2995" i="1" s="1"/>
  <c r="Q2996" i="1"/>
  <c r="A2997" i="1"/>
  <c r="W1863" i="1"/>
  <c r="Y1863" i="1" s="1"/>
  <c r="I1865" i="1"/>
  <c r="J1864" i="1"/>
  <c r="K1864" i="1" s="1"/>
  <c r="E1864" i="1" s="1"/>
  <c r="N1857" i="1"/>
  <c r="O1856" i="1"/>
  <c r="P1856" i="1" s="1"/>
  <c r="G1860" i="1"/>
  <c r="L1860" i="1"/>
  <c r="T1860" i="1" s="1"/>
  <c r="D1861" i="1"/>
  <c r="F1864" i="1" l="1"/>
  <c r="U2996" i="1"/>
  <c r="A2998" i="1"/>
  <c r="Q2997" i="1"/>
  <c r="AB2997" i="1"/>
  <c r="R2996" i="1"/>
  <c r="S2996" i="1" s="1"/>
  <c r="H2997" i="1"/>
  <c r="AC2997" i="1"/>
  <c r="AA2996" i="1"/>
  <c r="W1864" i="1"/>
  <c r="Y1864" i="1" s="1"/>
  <c r="J1865" i="1"/>
  <c r="K1865" i="1" s="1"/>
  <c r="E1865" i="1" s="1"/>
  <c r="I1866" i="1"/>
  <c r="G1861" i="1"/>
  <c r="D1862" i="1"/>
  <c r="L1861" i="1"/>
  <c r="T1861" i="1" s="1"/>
  <c r="Z1856" i="1"/>
  <c r="B1856" i="1" s="1"/>
  <c r="N1858" i="1"/>
  <c r="O1857" i="1"/>
  <c r="P1857" i="1" s="1"/>
  <c r="Z1857" i="1" s="1"/>
  <c r="B1857" i="1" s="1"/>
  <c r="F1865" i="1" l="1"/>
  <c r="U2997" i="1"/>
  <c r="AB2998" i="1"/>
  <c r="AA2997" i="1"/>
  <c r="R2997" i="1"/>
  <c r="S2997" i="1" s="1"/>
  <c r="AC2998" i="1"/>
  <c r="H2998" i="1"/>
  <c r="A2999" i="1"/>
  <c r="Q2998" i="1"/>
  <c r="W1865" i="1"/>
  <c r="Y1865" i="1" s="1"/>
  <c r="J1866" i="1"/>
  <c r="K1866" i="1" s="1"/>
  <c r="E1866" i="1" s="1"/>
  <c r="I1867" i="1"/>
  <c r="N1859" i="1"/>
  <c r="O1858" i="1"/>
  <c r="P1858" i="1" s="1"/>
  <c r="Z1858" i="1" s="1"/>
  <c r="B1858" i="1" s="1"/>
  <c r="L1862" i="1"/>
  <c r="T1862" i="1" s="1"/>
  <c r="G1862" i="1"/>
  <c r="D1863" i="1"/>
  <c r="F1866" i="1" l="1"/>
  <c r="U2998" i="1"/>
  <c r="R2998" i="1"/>
  <c r="S2998" i="1" s="1"/>
  <c r="AC2999" i="1"/>
  <c r="AB2999" i="1"/>
  <c r="AA2998" i="1"/>
  <c r="H2999" i="1"/>
  <c r="A3000" i="1"/>
  <c r="Q2999" i="1"/>
  <c r="W1866" i="1"/>
  <c r="Y1866" i="1" s="1"/>
  <c r="I1868" i="1"/>
  <c r="J1867" i="1"/>
  <c r="K1867" i="1" s="1"/>
  <c r="E1867" i="1" s="1"/>
  <c r="L1863" i="1"/>
  <c r="T1863" i="1" s="1"/>
  <c r="G1863" i="1"/>
  <c r="D1864" i="1"/>
  <c r="N1860" i="1"/>
  <c r="O1859" i="1"/>
  <c r="P1859" i="1" s="1"/>
  <c r="Z1859" i="1" s="1"/>
  <c r="B1859" i="1" s="1"/>
  <c r="F1867" i="1" l="1"/>
  <c r="U2999" i="1"/>
  <c r="AB3000" i="1"/>
  <c r="AA2999" i="1"/>
  <c r="R2999" i="1"/>
  <c r="S2999" i="1" s="1"/>
  <c r="AC3000" i="1"/>
  <c r="H3000" i="1"/>
  <c r="A3001" i="1"/>
  <c r="Q3000" i="1"/>
  <c r="W1867" i="1"/>
  <c r="Y1867" i="1" s="1"/>
  <c r="J1868" i="1"/>
  <c r="K1868" i="1" s="1"/>
  <c r="E1868" i="1" s="1"/>
  <c r="I1869" i="1"/>
  <c r="N1861" i="1"/>
  <c r="O1860" i="1"/>
  <c r="P1860" i="1" s="1"/>
  <c r="L1864" i="1"/>
  <c r="T1864" i="1" s="1"/>
  <c r="G1864" i="1"/>
  <c r="D1865" i="1"/>
  <c r="F1868" i="1" l="1"/>
  <c r="U3000" i="1"/>
  <c r="H3001" i="1"/>
  <c r="R3000" i="1"/>
  <c r="S3000" i="1" s="1"/>
  <c r="AA3000" i="1"/>
  <c r="AC3001" i="1"/>
  <c r="AB3001" i="1"/>
  <c r="Q3001" i="1"/>
  <c r="A3002" i="1"/>
  <c r="I1870" i="1"/>
  <c r="J1869" i="1"/>
  <c r="K1869" i="1" s="1"/>
  <c r="W1868" i="1"/>
  <c r="Y1868" i="1" s="1"/>
  <c r="L1865" i="1"/>
  <c r="T1865" i="1" s="1"/>
  <c r="G1865" i="1"/>
  <c r="D1866" i="1"/>
  <c r="Z1860" i="1"/>
  <c r="B1860" i="1" s="1"/>
  <c r="N1862" i="1"/>
  <c r="O1861" i="1"/>
  <c r="P1861" i="1" s="1"/>
  <c r="Z1861" i="1" s="1"/>
  <c r="B1861" i="1" s="1"/>
  <c r="F1869" i="1" l="1"/>
  <c r="W1869" i="1"/>
  <c r="Y1869" i="1" s="1"/>
  <c r="U3001" i="1"/>
  <c r="E1869" i="1"/>
  <c r="AA3001" i="1"/>
  <c r="AB3002" i="1"/>
  <c r="R3001" i="1"/>
  <c r="S3001" i="1" s="1"/>
  <c r="H3002" i="1"/>
  <c r="AC3002" i="1"/>
  <c r="A3003" i="1"/>
  <c r="Q3002" i="1"/>
  <c r="J1870" i="1"/>
  <c r="K1870" i="1" s="1"/>
  <c r="I1871" i="1"/>
  <c r="N1863" i="1"/>
  <c r="O1862" i="1"/>
  <c r="P1862" i="1" s="1"/>
  <c r="Z1862" i="1" s="1"/>
  <c r="B1862" i="1" s="1"/>
  <c r="L1866" i="1"/>
  <c r="T1866" i="1" s="1"/>
  <c r="G1866" i="1"/>
  <c r="D1867" i="1"/>
  <c r="F1870" i="1" l="1"/>
  <c r="U3002" i="1"/>
  <c r="E1870" i="1"/>
  <c r="A3004" i="1"/>
  <c r="Q3003" i="1"/>
  <c r="H3003" i="1"/>
  <c r="AC3003" i="1"/>
  <c r="AB3003" i="1"/>
  <c r="R3002" i="1"/>
  <c r="S3002" i="1" s="1"/>
  <c r="AA3002" i="1"/>
  <c r="W1870" i="1"/>
  <c r="Y1870" i="1" s="1"/>
  <c r="I1872" i="1"/>
  <c r="J1871" i="1"/>
  <c r="K1871" i="1" s="1"/>
  <c r="L1867" i="1"/>
  <c r="T1867" i="1" s="1"/>
  <c r="G1867" i="1"/>
  <c r="D1868" i="1"/>
  <c r="N1864" i="1"/>
  <c r="O1863" i="1"/>
  <c r="P1863" i="1" s="1"/>
  <c r="Z1863" i="1" s="1"/>
  <c r="B1863" i="1" s="1"/>
  <c r="E1871" i="1" l="1"/>
  <c r="F1871" i="1"/>
  <c r="U3003" i="1"/>
  <c r="R3003" i="1"/>
  <c r="S3003" i="1" s="1"/>
  <c r="AC3004" i="1"/>
  <c r="AB3004" i="1"/>
  <c r="H3004" i="1"/>
  <c r="AA3003" i="1"/>
  <c r="Q3004" i="1"/>
  <c r="A3005" i="1"/>
  <c r="W1871" i="1"/>
  <c r="Y1871" i="1" s="1"/>
  <c r="J1872" i="1"/>
  <c r="K1872" i="1" s="1"/>
  <c r="E1872" i="1" s="1"/>
  <c r="I1873" i="1"/>
  <c r="N1865" i="1"/>
  <c r="O1864" i="1"/>
  <c r="P1864" i="1" s="1"/>
  <c r="Z1864" i="1" s="1"/>
  <c r="B1864" i="1" s="1"/>
  <c r="G1868" i="1"/>
  <c r="D1869" i="1"/>
  <c r="L1868" i="1"/>
  <c r="T1868" i="1" s="1"/>
  <c r="F1872" i="1" l="1"/>
  <c r="U3004" i="1"/>
  <c r="Q3005" i="1"/>
  <c r="A3006" i="1"/>
  <c r="AA3004" i="1"/>
  <c r="AB3005" i="1"/>
  <c r="R3004" i="1"/>
  <c r="S3004" i="1" s="1"/>
  <c r="AC3005" i="1"/>
  <c r="H3005" i="1"/>
  <c r="W1872" i="1"/>
  <c r="Y1872" i="1" s="1"/>
  <c r="J1873" i="1"/>
  <c r="K1873" i="1" s="1"/>
  <c r="E1873" i="1" s="1"/>
  <c r="I1874" i="1"/>
  <c r="G1869" i="1"/>
  <c r="L1869" i="1"/>
  <c r="T1869" i="1" s="1"/>
  <c r="D1870" i="1"/>
  <c r="N1866" i="1"/>
  <c r="O1865" i="1"/>
  <c r="P1865" i="1" s="1"/>
  <c r="Z1865" i="1" s="1"/>
  <c r="B1865" i="1" s="1"/>
  <c r="F1873" i="1" l="1"/>
  <c r="U3005" i="1"/>
  <c r="A3007" i="1"/>
  <c r="Q3006" i="1"/>
  <c r="AA3005" i="1"/>
  <c r="AC3006" i="1"/>
  <c r="AB3006" i="1"/>
  <c r="H3006" i="1"/>
  <c r="R3005" i="1"/>
  <c r="S3005" i="1" s="1"/>
  <c r="W1873" i="1"/>
  <c r="Y1873" i="1" s="1"/>
  <c r="I1875" i="1"/>
  <c r="J1874" i="1"/>
  <c r="K1874" i="1" s="1"/>
  <c r="L1870" i="1"/>
  <c r="T1870" i="1" s="1"/>
  <c r="G1870" i="1"/>
  <c r="D1871" i="1"/>
  <c r="N1867" i="1"/>
  <c r="O1866" i="1"/>
  <c r="P1866" i="1" s="1"/>
  <c r="Z1866" i="1" s="1"/>
  <c r="B1866" i="1" s="1"/>
  <c r="E1874" i="1" l="1"/>
  <c r="F1874" i="1"/>
  <c r="U3006" i="1"/>
  <c r="AA3006" i="1"/>
  <c r="AC3007" i="1"/>
  <c r="R3006" i="1"/>
  <c r="S3006" i="1" s="1"/>
  <c r="H3007" i="1"/>
  <c r="AB3007" i="1"/>
  <c r="A3008" i="1"/>
  <c r="Q3007" i="1"/>
  <c r="W1874" i="1"/>
  <c r="Y1874" i="1" s="1"/>
  <c r="J1875" i="1"/>
  <c r="K1875" i="1" s="1"/>
  <c r="I1876" i="1"/>
  <c r="N1868" i="1"/>
  <c r="O1867" i="1"/>
  <c r="P1867" i="1" s="1"/>
  <c r="Z1867" i="1" s="1"/>
  <c r="B1867" i="1" s="1"/>
  <c r="G1871" i="1"/>
  <c r="D1872" i="1"/>
  <c r="L1871" i="1"/>
  <c r="T1871" i="1" s="1"/>
  <c r="E1875" i="1" l="1"/>
  <c r="F1875" i="1"/>
  <c r="U3007" i="1"/>
  <c r="Q3008" i="1"/>
  <c r="A3009" i="1"/>
  <c r="AC3008" i="1"/>
  <c r="AB3008" i="1"/>
  <c r="H3008" i="1"/>
  <c r="AA3007" i="1"/>
  <c r="R3007" i="1"/>
  <c r="S3007" i="1" s="1"/>
  <c r="W1875" i="1"/>
  <c r="Y1875" i="1" s="1"/>
  <c r="J1876" i="1"/>
  <c r="K1876" i="1" s="1"/>
  <c r="E1876" i="1" s="1"/>
  <c r="I1877" i="1"/>
  <c r="G1872" i="1"/>
  <c r="D1873" i="1"/>
  <c r="L1872" i="1"/>
  <c r="T1872" i="1" s="1"/>
  <c r="N1869" i="1"/>
  <c r="O1868" i="1"/>
  <c r="P1868" i="1" s="1"/>
  <c r="F1876" i="1" l="1"/>
  <c r="U3008" i="1"/>
  <c r="A3010" i="1"/>
  <c r="Q3009" i="1"/>
  <c r="AC3009" i="1"/>
  <c r="H3009" i="1"/>
  <c r="AA3008" i="1"/>
  <c r="AB3009" i="1"/>
  <c r="R3008" i="1"/>
  <c r="S3008" i="1" s="1"/>
  <c r="J1877" i="1"/>
  <c r="K1877" i="1" s="1"/>
  <c r="E1877" i="1" s="1"/>
  <c r="I1878" i="1"/>
  <c r="W1876" i="1"/>
  <c r="Y1876" i="1" s="1"/>
  <c r="Z1868" i="1"/>
  <c r="B1868" i="1" s="1"/>
  <c r="S1868" i="1"/>
  <c r="AA1868" i="1" s="1"/>
  <c r="N1870" i="1"/>
  <c r="O1869" i="1"/>
  <c r="P1869" i="1" s="1"/>
  <c r="Z1869" i="1" s="1"/>
  <c r="B1869" i="1" s="1"/>
  <c r="L1873" i="1"/>
  <c r="T1873" i="1" s="1"/>
  <c r="G1873" i="1"/>
  <c r="D1874" i="1"/>
  <c r="F1877" i="1" l="1"/>
  <c r="U3009" i="1"/>
  <c r="AA3009" i="1"/>
  <c r="R3009" i="1"/>
  <c r="S3009" i="1" s="1"/>
  <c r="AC3010" i="1"/>
  <c r="AB3010" i="1"/>
  <c r="H3010" i="1"/>
  <c r="Q3010" i="1"/>
  <c r="A3011" i="1"/>
  <c r="I1879" i="1"/>
  <c r="J1878" i="1"/>
  <c r="K1878" i="1" s="1"/>
  <c r="E1878" i="1" s="1"/>
  <c r="W1877" i="1"/>
  <c r="Y1877" i="1" s="1"/>
  <c r="N1871" i="1"/>
  <c r="O1870" i="1"/>
  <c r="P1870" i="1" s="1"/>
  <c r="L1874" i="1"/>
  <c r="T1874" i="1" s="1"/>
  <c r="G1874" i="1"/>
  <c r="D1875" i="1"/>
  <c r="F1878" i="1" l="1"/>
  <c r="U3010" i="1"/>
  <c r="AA3010" i="1"/>
  <c r="H3011" i="1"/>
  <c r="AC3011" i="1"/>
  <c r="AB3011" i="1"/>
  <c r="R3010" i="1"/>
  <c r="S3010" i="1" s="1"/>
  <c r="Q3011" i="1"/>
  <c r="A3012" i="1"/>
  <c r="Z1870" i="1"/>
  <c r="B1870" i="1" s="1"/>
  <c r="S1870" i="1"/>
  <c r="U1870" i="1" s="1"/>
  <c r="W1878" i="1"/>
  <c r="Y1878" i="1" s="1"/>
  <c r="J1879" i="1"/>
  <c r="K1879" i="1" s="1"/>
  <c r="I1880" i="1"/>
  <c r="G1875" i="1"/>
  <c r="L1875" i="1"/>
  <c r="T1875" i="1" s="1"/>
  <c r="D1876" i="1"/>
  <c r="N1872" i="1"/>
  <c r="O1871" i="1"/>
  <c r="E1879" i="1" l="1"/>
  <c r="F1879" i="1"/>
  <c r="C1871" i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U3011" i="1"/>
  <c r="AA1870" i="1"/>
  <c r="AC3012" i="1"/>
  <c r="AB3012" i="1"/>
  <c r="R3011" i="1"/>
  <c r="S3011" i="1" s="1"/>
  <c r="H3012" i="1"/>
  <c r="AA3011" i="1"/>
  <c r="A3013" i="1"/>
  <c r="Q3012" i="1"/>
  <c r="I1881" i="1"/>
  <c r="J1880" i="1"/>
  <c r="K1880" i="1" s="1"/>
  <c r="E1880" i="1" s="1"/>
  <c r="W1879" i="1"/>
  <c r="Y1879" i="1" s="1"/>
  <c r="N1873" i="1"/>
  <c r="O1872" i="1"/>
  <c r="G1876" i="1"/>
  <c r="L1876" i="1"/>
  <c r="T1876" i="1" s="1"/>
  <c r="D1877" i="1"/>
  <c r="F1880" i="1" l="1"/>
  <c r="P1872" i="1"/>
  <c r="Z1872" i="1" s="1"/>
  <c r="B1872" i="1" s="1"/>
  <c r="P1871" i="1"/>
  <c r="Z1871" i="1" s="1"/>
  <c r="B1871" i="1" s="1"/>
  <c r="U3012" i="1"/>
  <c r="A3014" i="1"/>
  <c r="Q3013" i="1"/>
  <c r="AA3012" i="1"/>
  <c r="AC3013" i="1"/>
  <c r="H3013" i="1"/>
  <c r="R3012" i="1"/>
  <c r="S3012" i="1" s="1"/>
  <c r="AB3013" i="1"/>
  <c r="W1880" i="1"/>
  <c r="Y1880" i="1" s="1"/>
  <c r="J1881" i="1"/>
  <c r="K1881" i="1" s="1"/>
  <c r="E1881" i="1" s="1"/>
  <c r="I1882" i="1"/>
  <c r="L1877" i="1"/>
  <c r="T1877" i="1" s="1"/>
  <c r="G1877" i="1"/>
  <c r="D1878" i="1"/>
  <c r="N1874" i="1"/>
  <c r="O1873" i="1"/>
  <c r="P1873" i="1" s="1"/>
  <c r="Z1873" i="1" s="1"/>
  <c r="B1873" i="1" s="1"/>
  <c r="F1881" i="1" l="1"/>
  <c r="U3013" i="1"/>
  <c r="H3014" i="1"/>
  <c r="AA3013" i="1"/>
  <c r="R3013" i="1"/>
  <c r="S3013" i="1" s="1"/>
  <c r="AC3014" i="1"/>
  <c r="AB3014" i="1"/>
  <c r="Q3014" i="1"/>
  <c r="A3015" i="1"/>
  <c r="J1882" i="1"/>
  <c r="K1882" i="1" s="1"/>
  <c r="I1883" i="1"/>
  <c r="W1881" i="1"/>
  <c r="Y1881" i="1" s="1"/>
  <c r="N1875" i="1"/>
  <c r="O1874" i="1"/>
  <c r="P1874" i="1" s="1"/>
  <c r="Z1874" i="1" s="1"/>
  <c r="B1874" i="1" s="1"/>
  <c r="G1878" i="1"/>
  <c r="L1878" i="1"/>
  <c r="T1878" i="1" s="1"/>
  <c r="D1879" i="1"/>
  <c r="E1882" i="1" l="1"/>
  <c r="F1882" i="1"/>
  <c r="U3014" i="1"/>
  <c r="A3016" i="1"/>
  <c r="Q3015" i="1"/>
  <c r="H3015" i="1"/>
  <c r="AA3014" i="1"/>
  <c r="AB3015" i="1"/>
  <c r="AC3015" i="1"/>
  <c r="R3014" i="1"/>
  <c r="S3014" i="1" s="1"/>
  <c r="J1883" i="1"/>
  <c r="K1883" i="1" s="1"/>
  <c r="E1883" i="1" s="1"/>
  <c r="I1884" i="1"/>
  <c r="W1882" i="1"/>
  <c r="Y1882" i="1" s="1"/>
  <c r="L1879" i="1"/>
  <c r="T1879" i="1" s="1"/>
  <c r="G1879" i="1"/>
  <c r="D1880" i="1"/>
  <c r="N1876" i="1"/>
  <c r="O1875" i="1"/>
  <c r="P1875" i="1" s="1"/>
  <c r="Z1875" i="1" s="1"/>
  <c r="B1875" i="1" s="1"/>
  <c r="F1883" i="1" l="1"/>
  <c r="U3015" i="1"/>
  <c r="AC3016" i="1"/>
  <c r="H3016" i="1"/>
  <c r="AA3015" i="1"/>
  <c r="AB3016" i="1"/>
  <c r="R3015" i="1"/>
  <c r="S3015" i="1" s="1"/>
  <c r="A3017" i="1"/>
  <c r="Q3016" i="1"/>
  <c r="W1883" i="1"/>
  <c r="Y1883" i="1" s="1"/>
  <c r="J1884" i="1"/>
  <c r="K1884" i="1" s="1"/>
  <c r="E1884" i="1" s="1"/>
  <c r="I1885" i="1"/>
  <c r="G1880" i="1"/>
  <c r="D1881" i="1"/>
  <c r="L1880" i="1"/>
  <c r="T1880" i="1" s="1"/>
  <c r="N1877" i="1"/>
  <c r="O1876" i="1"/>
  <c r="P1876" i="1" s="1"/>
  <c r="F1884" i="1" l="1"/>
  <c r="U3016" i="1"/>
  <c r="H3017" i="1"/>
  <c r="R3016" i="1"/>
  <c r="S3016" i="1" s="1"/>
  <c r="AC3017" i="1"/>
  <c r="AB3017" i="1"/>
  <c r="AA3016" i="1"/>
  <c r="Q3017" i="1"/>
  <c r="A3018" i="1"/>
  <c r="I1886" i="1"/>
  <c r="J1885" i="1"/>
  <c r="K1885" i="1" s="1"/>
  <c r="E1885" i="1" s="1"/>
  <c r="W1884" i="1"/>
  <c r="Y1884" i="1" s="1"/>
  <c r="Z1876" i="1"/>
  <c r="B1876" i="1" s="1"/>
  <c r="N1878" i="1"/>
  <c r="O1877" i="1"/>
  <c r="P1877" i="1" s="1"/>
  <c r="Z1877" i="1" s="1"/>
  <c r="B1877" i="1" s="1"/>
  <c r="L1881" i="1"/>
  <c r="T1881" i="1" s="1"/>
  <c r="G1881" i="1"/>
  <c r="D1882" i="1"/>
  <c r="F1885" i="1" l="1"/>
  <c r="U3017" i="1"/>
  <c r="H3018" i="1"/>
  <c r="R3017" i="1"/>
  <c r="S3017" i="1" s="1"/>
  <c r="AA3017" i="1"/>
  <c r="AB3018" i="1"/>
  <c r="AC3018" i="1"/>
  <c r="A3019" i="1"/>
  <c r="Q3018" i="1"/>
  <c r="W1885" i="1"/>
  <c r="Y1885" i="1" s="1"/>
  <c r="J1886" i="1"/>
  <c r="K1886" i="1" s="1"/>
  <c r="E1886" i="1" s="1"/>
  <c r="I1887" i="1"/>
  <c r="L1882" i="1"/>
  <c r="T1882" i="1" s="1"/>
  <c r="G1882" i="1"/>
  <c r="D1883" i="1"/>
  <c r="N1879" i="1"/>
  <c r="O1878" i="1"/>
  <c r="P1878" i="1" s="1"/>
  <c r="Z1878" i="1" s="1"/>
  <c r="B1878" i="1" s="1"/>
  <c r="F1886" i="1" l="1"/>
  <c r="U3018" i="1"/>
  <c r="AA3018" i="1"/>
  <c r="AC3019" i="1"/>
  <c r="AB3019" i="1"/>
  <c r="H3019" i="1"/>
  <c r="R3018" i="1"/>
  <c r="S3018" i="1" s="1"/>
  <c r="A3020" i="1"/>
  <c r="Q3019" i="1"/>
  <c r="J1887" i="1"/>
  <c r="K1887" i="1" s="1"/>
  <c r="E1887" i="1" s="1"/>
  <c r="I1888" i="1"/>
  <c r="W1886" i="1"/>
  <c r="Y1886" i="1" s="1"/>
  <c r="G1883" i="1"/>
  <c r="D1884" i="1"/>
  <c r="L1883" i="1"/>
  <c r="T1883" i="1" s="1"/>
  <c r="N1880" i="1"/>
  <c r="O1879" i="1"/>
  <c r="P1879" i="1" s="1"/>
  <c r="Z1879" i="1" s="1"/>
  <c r="B1879" i="1" s="1"/>
  <c r="F1887" i="1" l="1"/>
  <c r="U3019" i="1"/>
  <c r="AC3020" i="1"/>
  <c r="R3019" i="1"/>
  <c r="S3019" i="1" s="1"/>
  <c r="AB3020" i="1"/>
  <c r="H3020" i="1"/>
  <c r="AA3019" i="1"/>
  <c r="A3021" i="1"/>
  <c r="Q3020" i="1"/>
  <c r="I1889" i="1"/>
  <c r="J1888" i="1"/>
  <c r="K1888" i="1" s="1"/>
  <c r="E1888" i="1" s="1"/>
  <c r="W1887" i="1"/>
  <c r="Y1887" i="1" s="1"/>
  <c r="N1881" i="1"/>
  <c r="O1880" i="1"/>
  <c r="P1880" i="1" s="1"/>
  <c r="Z1880" i="1" s="1"/>
  <c r="B1880" i="1" s="1"/>
  <c r="G1884" i="1"/>
  <c r="D1885" i="1"/>
  <c r="L1884" i="1"/>
  <c r="T1884" i="1" s="1"/>
  <c r="F1888" i="1" l="1"/>
  <c r="U3020" i="1"/>
  <c r="AB3021" i="1"/>
  <c r="AC3021" i="1"/>
  <c r="H3021" i="1"/>
  <c r="R3020" i="1"/>
  <c r="S3020" i="1" s="1"/>
  <c r="AA3020" i="1"/>
  <c r="A3022" i="1"/>
  <c r="Q3021" i="1"/>
  <c r="J1889" i="1"/>
  <c r="K1889" i="1" s="1"/>
  <c r="E1889" i="1" s="1"/>
  <c r="I1890" i="1"/>
  <c r="W1888" i="1"/>
  <c r="Y1888" i="1" s="1"/>
  <c r="L1885" i="1"/>
  <c r="T1885" i="1" s="1"/>
  <c r="G1885" i="1"/>
  <c r="D1886" i="1"/>
  <c r="N1882" i="1"/>
  <c r="O1881" i="1"/>
  <c r="P1881" i="1" s="1"/>
  <c r="Z1881" i="1" s="1"/>
  <c r="B1881" i="1" s="1"/>
  <c r="F1889" i="1" l="1"/>
  <c r="U3021" i="1"/>
  <c r="Q3022" i="1"/>
  <c r="A3023" i="1"/>
  <c r="R3021" i="1"/>
  <c r="S3021" i="1" s="1"/>
  <c r="AC3022" i="1"/>
  <c r="AB3022" i="1"/>
  <c r="H3022" i="1"/>
  <c r="AA3021" i="1"/>
  <c r="I1891" i="1"/>
  <c r="J1890" i="1"/>
  <c r="K1890" i="1" s="1"/>
  <c r="E1890" i="1" s="1"/>
  <c r="W1889" i="1"/>
  <c r="Y1889" i="1" s="1"/>
  <c r="N1883" i="1"/>
  <c r="O1882" i="1"/>
  <c r="P1882" i="1" s="1"/>
  <c r="Z1882" i="1" s="1"/>
  <c r="B1882" i="1" s="1"/>
  <c r="L1886" i="1"/>
  <c r="T1886" i="1" s="1"/>
  <c r="G1886" i="1"/>
  <c r="D1887" i="1"/>
  <c r="F1890" i="1" l="1"/>
  <c r="U3022" i="1"/>
  <c r="A3024" i="1"/>
  <c r="Q3023" i="1"/>
  <c r="R3022" i="1"/>
  <c r="S3022" i="1" s="1"/>
  <c r="AA3022" i="1"/>
  <c r="AC3023" i="1"/>
  <c r="H3023" i="1"/>
  <c r="AB3023" i="1"/>
  <c r="W1890" i="1"/>
  <c r="Y1890" i="1" s="1"/>
  <c r="I1892" i="1"/>
  <c r="J1891" i="1"/>
  <c r="K1891" i="1" s="1"/>
  <c r="E1891" i="1" s="1"/>
  <c r="G1887" i="1"/>
  <c r="L1887" i="1"/>
  <c r="T1887" i="1" s="1"/>
  <c r="D1888" i="1"/>
  <c r="N1884" i="1"/>
  <c r="O1883" i="1"/>
  <c r="P1883" i="1" s="1"/>
  <c r="F1891" i="1" l="1"/>
  <c r="U3023" i="1"/>
  <c r="R3023" i="1"/>
  <c r="S3023" i="1" s="1"/>
  <c r="AC3024" i="1"/>
  <c r="H3024" i="1"/>
  <c r="AB3024" i="1"/>
  <c r="AA3023" i="1"/>
  <c r="Q3024" i="1"/>
  <c r="A3025" i="1"/>
  <c r="I1893" i="1"/>
  <c r="J1892" i="1"/>
  <c r="K1892" i="1" s="1"/>
  <c r="E1892" i="1" s="1"/>
  <c r="W1891" i="1"/>
  <c r="Y1891" i="1" s="1"/>
  <c r="N1885" i="1"/>
  <c r="O1884" i="1"/>
  <c r="P1884" i="1" s="1"/>
  <c r="Z1883" i="1"/>
  <c r="B1883" i="1" s="1"/>
  <c r="G1888" i="1"/>
  <c r="D1889" i="1"/>
  <c r="L1888" i="1"/>
  <c r="T1888" i="1" s="1"/>
  <c r="F1892" i="1" l="1"/>
  <c r="U3024" i="1"/>
  <c r="A3026" i="1"/>
  <c r="Q3025" i="1"/>
  <c r="W3026" i="1" s="1"/>
  <c r="Y3026" i="1" s="1"/>
  <c r="H3025" i="1"/>
  <c r="AC3025" i="1"/>
  <c r="R3024" i="1"/>
  <c r="S3024" i="1" s="1"/>
  <c r="AB3025" i="1"/>
  <c r="AA3024" i="1"/>
  <c r="W1892" i="1"/>
  <c r="Y1892" i="1" s="1"/>
  <c r="J1893" i="1"/>
  <c r="K1893" i="1" s="1"/>
  <c r="E1893" i="1" s="1"/>
  <c r="I1894" i="1"/>
  <c r="L1889" i="1"/>
  <c r="T1889" i="1" s="1"/>
  <c r="G1889" i="1"/>
  <c r="D1890" i="1"/>
  <c r="Z1884" i="1"/>
  <c r="B1884" i="1" s="1"/>
  <c r="N1886" i="1"/>
  <c r="O1885" i="1"/>
  <c r="P1885" i="1" s="1"/>
  <c r="Z1885" i="1" s="1"/>
  <c r="B1885" i="1" s="1"/>
  <c r="F1893" i="1" l="1"/>
  <c r="H3026" i="1"/>
  <c r="R3025" i="1"/>
  <c r="AC3026" i="1"/>
  <c r="AB3026" i="1"/>
  <c r="Q3026" i="1"/>
  <c r="A3027" i="1"/>
  <c r="I1895" i="1"/>
  <c r="J1894" i="1"/>
  <c r="K1894" i="1" s="1"/>
  <c r="E1894" i="1" s="1"/>
  <c r="W1893" i="1"/>
  <c r="Y1893" i="1" s="1"/>
  <c r="N1887" i="1"/>
  <c r="O1886" i="1"/>
  <c r="P1886" i="1" s="1"/>
  <c r="Z1886" i="1" s="1"/>
  <c r="B1886" i="1" s="1"/>
  <c r="L1890" i="1"/>
  <c r="T1890" i="1" s="1"/>
  <c r="G1890" i="1"/>
  <c r="D1891" i="1"/>
  <c r="F1894" i="1" l="1"/>
  <c r="U3026" i="1"/>
  <c r="Q3027" i="1"/>
  <c r="A3028" i="1"/>
  <c r="AA3026" i="1"/>
  <c r="AB3027" i="1"/>
  <c r="R3026" i="1"/>
  <c r="S3026" i="1" s="1"/>
  <c r="H3027" i="1"/>
  <c r="AC3027" i="1"/>
  <c r="W1894" i="1"/>
  <c r="Y1894" i="1" s="1"/>
  <c r="J1895" i="1"/>
  <c r="K1895" i="1" s="1"/>
  <c r="E1895" i="1" s="1"/>
  <c r="I1896" i="1"/>
  <c r="G1891" i="1"/>
  <c r="L1891" i="1"/>
  <c r="T1891" i="1" s="1"/>
  <c r="D1892" i="1"/>
  <c r="N1888" i="1"/>
  <c r="O1887" i="1"/>
  <c r="P1887" i="1" s="1"/>
  <c r="Z1887" i="1" s="1"/>
  <c r="B1887" i="1" s="1"/>
  <c r="F1895" i="1" l="1"/>
  <c r="U3027" i="1"/>
  <c r="A3029" i="1"/>
  <c r="Q3028" i="1"/>
  <c r="AC3028" i="1"/>
  <c r="H3028" i="1"/>
  <c r="R3027" i="1"/>
  <c r="S3027" i="1" s="1"/>
  <c r="AA3027" i="1"/>
  <c r="AB3028" i="1"/>
  <c r="I1897" i="1"/>
  <c r="J1896" i="1"/>
  <c r="K1896" i="1" s="1"/>
  <c r="E1896" i="1" s="1"/>
  <c r="W1895" i="1"/>
  <c r="Y1895" i="1" s="1"/>
  <c r="N1889" i="1"/>
  <c r="O1888" i="1"/>
  <c r="P1888" i="1" s="1"/>
  <c r="Z1888" i="1" s="1"/>
  <c r="B1888" i="1" s="1"/>
  <c r="L1892" i="1"/>
  <c r="T1892" i="1" s="1"/>
  <c r="G1892" i="1"/>
  <c r="D1893" i="1"/>
  <c r="F1896" i="1" l="1"/>
  <c r="U3028" i="1"/>
  <c r="AA3028" i="1"/>
  <c r="AC3029" i="1"/>
  <c r="R3028" i="1"/>
  <c r="S3028" i="1" s="1"/>
  <c r="AB3029" i="1"/>
  <c r="H3029" i="1"/>
  <c r="A3030" i="1"/>
  <c r="Q3029" i="1"/>
  <c r="W1896" i="1"/>
  <c r="Y1896" i="1" s="1"/>
  <c r="J1897" i="1"/>
  <c r="K1897" i="1" s="1"/>
  <c r="E1897" i="1" s="1"/>
  <c r="I1898" i="1"/>
  <c r="L1893" i="1"/>
  <c r="T1893" i="1" s="1"/>
  <c r="G1893" i="1"/>
  <c r="D1894" i="1"/>
  <c r="N1890" i="1"/>
  <c r="O1889" i="1"/>
  <c r="P1889" i="1" s="1"/>
  <c r="Z1889" i="1" s="1"/>
  <c r="B1889" i="1" s="1"/>
  <c r="F1897" i="1" l="1"/>
  <c r="U3029" i="1"/>
  <c r="A3031" i="1"/>
  <c r="Q3030" i="1"/>
  <c r="AA3029" i="1"/>
  <c r="AC3030" i="1"/>
  <c r="R3029" i="1"/>
  <c r="S3029" i="1" s="1"/>
  <c r="AB3030" i="1"/>
  <c r="H3030" i="1"/>
  <c r="W1897" i="1"/>
  <c r="Y1897" i="1" s="1"/>
  <c r="J1898" i="1"/>
  <c r="K1898" i="1" s="1"/>
  <c r="E1898" i="1" s="1"/>
  <c r="I1899" i="1"/>
  <c r="N1891" i="1"/>
  <c r="O1890" i="1"/>
  <c r="P1890" i="1" s="1"/>
  <c r="G1894" i="1"/>
  <c r="L1894" i="1"/>
  <c r="T1894" i="1" s="1"/>
  <c r="D1895" i="1"/>
  <c r="F1898" i="1" l="1"/>
  <c r="U3030" i="1"/>
  <c r="AC3031" i="1"/>
  <c r="AB3031" i="1"/>
  <c r="R3030" i="1"/>
  <c r="S3030" i="1" s="1"/>
  <c r="AA3030" i="1"/>
  <c r="H3031" i="1"/>
  <c r="Q3031" i="1"/>
  <c r="A3032" i="1"/>
  <c r="W1898" i="1"/>
  <c r="Y1898" i="1" s="1"/>
  <c r="J1899" i="1"/>
  <c r="K1899" i="1" s="1"/>
  <c r="I1900" i="1"/>
  <c r="G1895" i="1"/>
  <c r="L1895" i="1"/>
  <c r="T1895" i="1" s="1"/>
  <c r="D1896" i="1"/>
  <c r="Z1890" i="1"/>
  <c r="B1890" i="1" s="1"/>
  <c r="N1892" i="1"/>
  <c r="O1891" i="1"/>
  <c r="P1891" i="1" s="1"/>
  <c r="Z1891" i="1" s="1"/>
  <c r="B1891" i="1" s="1"/>
  <c r="E1899" i="1" l="1"/>
  <c r="F1899" i="1"/>
  <c r="U3031" i="1"/>
  <c r="A3033" i="1"/>
  <c r="Q3032" i="1"/>
  <c r="AB3032" i="1"/>
  <c r="AA3031" i="1"/>
  <c r="H3032" i="1"/>
  <c r="R3031" i="1"/>
  <c r="S3031" i="1" s="1"/>
  <c r="AC3032" i="1"/>
  <c r="J1900" i="1"/>
  <c r="K1900" i="1" s="1"/>
  <c r="E1900" i="1" s="1"/>
  <c r="I1901" i="1"/>
  <c r="N1893" i="1"/>
  <c r="O1892" i="1"/>
  <c r="P1892" i="1" s="1"/>
  <c r="L1896" i="1"/>
  <c r="T1896" i="1" s="1"/>
  <c r="D1897" i="1"/>
  <c r="G1896" i="1"/>
  <c r="F1900" i="1" l="1"/>
  <c r="U3032" i="1"/>
  <c r="AC3033" i="1"/>
  <c r="R3032" i="1"/>
  <c r="S3032" i="1" s="1"/>
  <c r="H3033" i="1"/>
  <c r="AB3033" i="1"/>
  <c r="AA3032" i="1"/>
  <c r="A3034" i="1"/>
  <c r="Q3033" i="1"/>
  <c r="J1901" i="1"/>
  <c r="K1901" i="1" s="1"/>
  <c r="E1901" i="1" s="1"/>
  <c r="I1902" i="1"/>
  <c r="W1900" i="1"/>
  <c r="Y1900" i="1" s="1"/>
  <c r="L1897" i="1"/>
  <c r="T1897" i="1" s="1"/>
  <c r="G1897" i="1"/>
  <c r="D1898" i="1"/>
  <c r="Z1892" i="1"/>
  <c r="B1892" i="1" s="1"/>
  <c r="N1894" i="1"/>
  <c r="O1893" i="1"/>
  <c r="P1893" i="1" s="1"/>
  <c r="Z1893" i="1" s="1"/>
  <c r="B1893" i="1" s="1"/>
  <c r="F1901" i="1" l="1"/>
  <c r="U3033" i="1"/>
  <c r="A3035" i="1"/>
  <c r="Q3034" i="1"/>
  <c r="H3034" i="1"/>
  <c r="R3033" i="1"/>
  <c r="S3033" i="1" s="1"/>
  <c r="AC3034" i="1"/>
  <c r="AB3034" i="1"/>
  <c r="AA3033" i="1"/>
  <c r="I1903" i="1"/>
  <c r="J1902" i="1"/>
  <c r="K1902" i="1" s="1"/>
  <c r="E1902" i="1" s="1"/>
  <c r="W1901" i="1"/>
  <c r="Y1901" i="1" s="1"/>
  <c r="N1895" i="1"/>
  <c r="O1894" i="1"/>
  <c r="P1894" i="1" s="1"/>
  <c r="Z1894" i="1" s="1"/>
  <c r="B1894" i="1" s="1"/>
  <c r="L1898" i="1"/>
  <c r="T1898" i="1" s="1"/>
  <c r="G1898" i="1"/>
  <c r="D1899" i="1"/>
  <c r="F1902" i="1" l="1"/>
  <c r="U3034" i="1"/>
  <c r="AC3035" i="1"/>
  <c r="H3035" i="1"/>
  <c r="R3034" i="1"/>
  <c r="S3034" i="1" s="1"/>
  <c r="AA3034" i="1"/>
  <c r="AB3035" i="1"/>
  <c r="Q3035" i="1"/>
  <c r="A3036" i="1"/>
  <c r="W1902" i="1"/>
  <c r="Y1902" i="1" s="1"/>
  <c r="I1904" i="1"/>
  <c r="J1903" i="1"/>
  <c r="K1903" i="1" s="1"/>
  <c r="E1903" i="1" s="1"/>
  <c r="L1899" i="1"/>
  <c r="T1899" i="1" s="1"/>
  <c r="G1899" i="1"/>
  <c r="D1900" i="1"/>
  <c r="N1896" i="1"/>
  <c r="O1895" i="1"/>
  <c r="P1895" i="1" s="1"/>
  <c r="Z1895" i="1" s="1"/>
  <c r="B1895" i="1" s="1"/>
  <c r="F1903" i="1" l="1"/>
  <c r="U3035" i="1"/>
  <c r="AC3036" i="1"/>
  <c r="AA3035" i="1"/>
  <c r="AB3036" i="1"/>
  <c r="H3036" i="1"/>
  <c r="R3035" i="1"/>
  <c r="S3035" i="1" s="1"/>
  <c r="A3037" i="1"/>
  <c r="Q3036" i="1"/>
  <c r="W1903" i="1"/>
  <c r="Y1903" i="1" s="1"/>
  <c r="I1905" i="1"/>
  <c r="J1904" i="1"/>
  <c r="K1904" i="1" s="1"/>
  <c r="E1904" i="1" s="1"/>
  <c r="N1897" i="1"/>
  <c r="O1896" i="1"/>
  <c r="P1896" i="1" s="1"/>
  <c r="G1900" i="1"/>
  <c r="L1900" i="1"/>
  <c r="T1900" i="1" s="1"/>
  <c r="D1901" i="1"/>
  <c r="F1904" i="1" l="1"/>
  <c r="U3036" i="1"/>
  <c r="A3038" i="1"/>
  <c r="Q3037" i="1"/>
  <c r="AA3036" i="1"/>
  <c r="R3036" i="1"/>
  <c r="S3036" i="1" s="1"/>
  <c r="H3037" i="1"/>
  <c r="AC3037" i="1"/>
  <c r="AB3037" i="1"/>
  <c r="W1904" i="1"/>
  <c r="Y1904" i="1" s="1"/>
  <c r="I1906" i="1"/>
  <c r="J1905" i="1"/>
  <c r="K1905" i="1" s="1"/>
  <c r="E1905" i="1" s="1"/>
  <c r="L1901" i="1"/>
  <c r="T1901" i="1" s="1"/>
  <c r="G1901" i="1"/>
  <c r="D1902" i="1"/>
  <c r="Z1896" i="1"/>
  <c r="B1896" i="1" s="1"/>
  <c r="N1898" i="1"/>
  <c r="O1897" i="1"/>
  <c r="P1897" i="1" s="1"/>
  <c r="Z1897" i="1" s="1"/>
  <c r="B1897" i="1" s="1"/>
  <c r="F1905" i="1" l="1"/>
  <c r="U3037" i="1"/>
  <c r="AB3038" i="1"/>
  <c r="H3038" i="1"/>
  <c r="AA3037" i="1"/>
  <c r="AC3038" i="1"/>
  <c r="R3037" i="1"/>
  <c r="S3037" i="1" s="1"/>
  <c r="Q3038" i="1"/>
  <c r="A3039" i="1"/>
  <c r="W1905" i="1"/>
  <c r="Y1905" i="1" s="1"/>
  <c r="J1906" i="1"/>
  <c r="K1906" i="1" s="1"/>
  <c r="E1906" i="1" s="1"/>
  <c r="I1907" i="1"/>
  <c r="N1899" i="1"/>
  <c r="O1898" i="1"/>
  <c r="P1898" i="1" s="1"/>
  <c r="L1902" i="1"/>
  <c r="T1902" i="1" s="1"/>
  <c r="G1902" i="1"/>
  <c r="D1903" i="1"/>
  <c r="F1906" i="1" l="1"/>
  <c r="U3038" i="1"/>
  <c r="R3038" i="1"/>
  <c r="S3038" i="1" s="1"/>
  <c r="AB3039" i="1"/>
  <c r="AC3039" i="1"/>
  <c r="AA3038" i="1"/>
  <c r="H3039" i="1"/>
  <c r="Q3039" i="1"/>
  <c r="A3040" i="1"/>
  <c r="J1907" i="1"/>
  <c r="K1907" i="1" s="1"/>
  <c r="E1907" i="1" s="1"/>
  <c r="I1908" i="1"/>
  <c r="W1906" i="1"/>
  <c r="Y1906" i="1" s="1"/>
  <c r="G1903" i="1"/>
  <c r="D1904" i="1"/>
  <c r="L1903" i="1"/>
  <c r="T1903" i="1" s="1"/>
  <c r="Z1898" i="1"/>
  <c r="B1898" i="1" s="1"/>
  <c r="S1898" i="1"/>
  <c r="U1898" i="1" s="1"/>
  <c r="N1900" i="1"/>
  <c r="O1899" i="1"/>
  <c r="F1907" i="1" l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U3039" i="1"/>
  <c r="Q3040" i="1"/>
  <c r="A3041" i="1"/>
  <c r="AC3040" i="1"/>
  <c r="AB3040" i="1"/>
  <c r="AA3039" i="1"/>
  <c r="H3040" i="1"/>
  <c r="R3039" i="1"/>
  <c r="S3039" i="1" s="1"/>
  <c r="J1908" i="1"/>
  <c r="K1908" i="1" s="1"/>
  <c r="E1908" i="1" s="1"/>
  <c r="I1909" i="1"/>
  <c r="W1907" i="1"/>
  <c r="Y1907" i="1" s="1"/>
  <c r="N1901" i="1"/>
  <c r="O1900" i="1"/>
  <c r="AA1898" i="1"/>
  <c r="G1904" i="1"/>
  <c r="D1905" i="1"/>
  <c r="L1904" i="1"/>
  <c r="T1904" i="1" s="1"/>
  <c r="F1908" i="1" l="1"/>
  <c r="P1900" i="1"/>
  <c r="Z1900" i="1" s="1"/>
  <c r="B1900" i="1" s="1"/>
  <c r="P1899" i="1"/>
  <c r="Z1899" i="1" s="1"/>
  <c r="B1899" i="1" s="1"/>
  <c r="U3040" i="1"/>
  <c r="Q3041" i="1"/>
  <c r="A3042" i="1"/>
  <c r="H3041" i="1"/>
  <c r="R3040" i="1"/>
  <c r="S3040" i="1" s="1"/>
  <c r="AA3040" i="1"/>
  <c r="AC3041" i="1"/>
  <c r="AB3041" i="1"/>
  <c r="J1909" i="1"/>
  <c r="K1909" i="1" s="1"/>
  <c r="E1909" i="1" s="1"/>
  <c r="I1910" i="1"/>
  <c r="W1908" i="1"/>
  <c r="Y1908" i="1" s="1"/>
  <c r="L1905" i="1"/>
  <c r="T1905" i="1" s="1"/>
  <c r="G1905" i="1"/>
  <c r="D1906" i="1"/>
  <c r="N1902" i="1"/>
  <c r="O1901" i="1"/>
  <c r="P1901" i="1" s="1"/>
  <c r="Z1901" i="1" s="1"/>
  <c r="B1901" i="1" s="1"/>
  <c r="F1909" i="1" l="1"/>
  <c r="U3041" i="1"/>
  <c r="A3043" i="1"/>
  <c r="Q3042" i="1"/>
  <c r="AB3042" i="1"/>
  <c r="H3042" i="1"/>
  <c r="AA3041" i="1"/>
  <c r="AC3042" i="1"/>
  <c r="R3041" i="1"/>
  <c r="S3041" i="1" s="1"/>
  <c r="J1910" i="1"/>
  <c r="K1910" i="1" s="1"/>
  <c r="E1910" i="1" s="1"/>
  <c r="I1911" i="1"/>
  <c r="W1909" i="1"/>
  <c r="Y1909" i="1" s="1"/>
  <c r="N1903" i="1"/>
  <c r="O1902" i="1"/>
  <c r="P1902" i="1" s="1"/>
  <c r="Z1902" i="1" s="1"/>
  <c r="B1902" i="1" s="1"/>
  <c r="G1906" i="1"/>
  <c r="L1906" i="1"/>
  <c r="T1906" i="1" s="1"/>
  <c r="D1907" i="1"/>
  <c r="F1910" i="1" l="1"/>
  <c r="U3042" i="1"/>
  <c r="AC3043" i="1"/>
  <c r="H3043" i="1"/>
  <c r="R3042" i="1"/>
  <c r="S3042" i="1" s="1"/>
  <c r="AB3043" i="1"/>
  <c r="AA3042" i="1"/>
  <c r="Q3043" i="1"/>
  <c r="A3044" i="1"/>
  <c r="I1912" i="1"/>
  <c r="J1911" i="1"/>
  <c r="K1911" i="1" s="1"/>
  <c r="E1911" i="1" s="1"/>
  <c r="W1910" i="1"/>
  <c r="Y1910" i="1" s="1"/>
  <c r="L1907" i="1"/>
  <c r="T1907" i="1" s="1"/>
  <c r="G1907" i="1"/>
  <c r="D1908" i="1"/>
  <c r="N1904" i="1"/>
  <c r="O1903" i="1"/>
  <c r="P1903" i="1" s="1"/>
  <c r="F1911" i="1" l="1"/>
  <c r="U3043" i="1"/>
  <c r="A3045" i="1"/>
  <c r="Q3044" i="1"/>
  <c r="H3044" i="1"/>
  <c r="AB3044" i="1"/>
  <c r="AC3044" i="1"/>
  <c r="AA3043" i="1"/>
  <c r="R3043" i="1"/>
  <c r="S3043" i="1" s="1"/>
  <c r="W1911" i="1"/>
  <c r="Y1911" i="1" s="1"/>
  <c r="J1912" i="1"/>
  <c r="K1912" i="1" s="1"/>
  <c r="E1912" i="1" s="1"/>
  <c r="I1913" i="1"/>
  <c r="Z1903" i="1"/>
  <c r="B1903" i="1" s="1"/>
  <c r="N1905" i="1"/>
  <c r="O1904" i="1"/>
  <c r="P1904" i="1" s="1"/>
  <c r="G1908" i="1"/>
  <c r="L1908" i="1"/>
  <c r="T1908" i="1" s="1"/>
  <c r="D1909" i="1"/>
  <c r="F1912" i="1" l="1"/>
  <c r="U3044" i="1"/>
  <c r="AC3045" i="1"/>
  <c r="H3045" i="1"/>
  <c r="AA3044" i="1"/>
  <c r="AB3045" i="1"/>
  <c r="R3044" i="1"/>
  <c r="S3044" i="1" s="1"/>
  <c r="Q3045" i="1"/>
  <c r="A3046" i="1"/>
  <c r="J1913" i="1"/>
  <c r="K1913" i="1" s="1"/>
  <c r="E1913" i="1" s="1"/>
  <c r="I1914" i="1"/>
  <c r="W1912" i="1"/>
  <c r="Y1912" i="1" s="1"/>
  <c r="Z1904" i="1"/>
  <c r="B1904" i="1" s="1"/>
  <c r="N1906" i="1"/>
  <c r="O1905" i="1"/>
  <c r="P1905" i="1" s="1"/>
  <c r="Z1905" i="1" s="1"/>
  <c r="B1905" i="1" s="1"/>
  <c r="L1909" i="1"/>
  <c r="T1909" i="1" s="1"/>
  <c r="G1909" i="1"/>
  <c r="D1910" i="1"/>
  <c r="F1913" i="1" l="1"/>
  <c r="U3045" i="1"/>
  <c r="AB3046" i="1"/>
  <c r="AC3046" i="1"/>
  <c r="H3046" i="1"/>
  <c r="R3045" i="1"/>
  <c r="S3045" i="1" s="1"/>
  <c r="AA3045" i="1"/>
  <c r="Q3046" i="1"/>
  <c r="A3047" i="1"/>
  <c r="I1915" i="1"/>
  <c r="J1914" i="1"/>
  <c r="K1914" i="1" s="1"/>
  <c r="E1914" i="1" s="1"/>
  <c r="W1913" i="1"/>
  <c r="Y1913" i="1" s="1"/>
  <c r="L1910" i="1"/>
  <c r="T1910" i="1" s="1"/>
  <c r="G1910" i="1"/>
  <c r="D1911" i="1"/>
  <c r="N1907" i="1"/>
  <c r="O1906" i="1"/>
  <c r="P1906" i="1" s="1"/>
  <c r="Z1906" i="1" s="1"/>
  <c r="B1906" i="1" s="1"/>
  <c r="F1914" i="1" l="1"/>
  <c r="U3046" i="1"/>
  <c r="Q3047" i="1"/>
  <c r="A3048" i="1"/>
  <c r="AB3047" i="1"/>
  <c r="H3047" i="1"/>
  <c r="R3046" i="1"/>
  <c r="S3046" i="1" s="1"/>
  <c r="AC3047" i="1"/>
  <c r="AA3046" i="1"/>
  <c r="W1914" i="1"/>
  <c r="Y1914" i="1" s="1"/>
  <c r="I1916" i="1"/>
  <c r="J1915" i="1"/>
  <c r="K1915" i="1" s="1"/>
  <c r="E1915" i="1" s="1"/>
  <c r="N1908" i="1"/>
  <c r="O1907" i="1"/>
  <c r="P1907" i="1" s="1"/>
  <c r="Z1907" i="1" s="1"/>
  <c r="B1907" i="1" s="1"/>
  <c r="L1911" i="1"/>
  <c r="T1911" i="1" s="1"/>
  <c r="G1911" i="1"/>
  <c r="D1912" i="1"/>
  <c r="F1915" i="1" l="1"/>
  <c r="U3047" i="1"/>
  <c r="A3049" i="1"/>
  <c r="Q3048" i="1"/>
  <c r="AC3048" i="1"/>
  <c r="AB3048" i="1"/>
  <c r="H3048" i="1"/>
  <c r="R3047" i="1"/>
  <c r="S3047" i="1" s="1"/>
  <c r="AA3047" i="1"/>
  <c r="J1916" i="1"/>
  <c r="K1916" i="1" s="1"/>
  <c r="E1916" i="1" s="1"/>
  <c r="I1917" i="1"/>
  <c r="W1915" i="1"/>
  <c r="Y1915" i="1" s="1"/>
  <c r="G1912" i="1"/>
  <c r="D1913" i="1"/>
  <c r="L1912" i="1"/>
  <c r="T1912" i="1" s="1"/>
  <c r="N1909" i="1"/>
  <c r="O1908" i="1"/>
  <c r="P1908" i="1" s="1"/>
  <c r="Z1908" i="1" s="1"/>
  <c r="B1908" i="1" s="1"/>
  <c r="F1916" i="1" l="1"/>
  <c r="U3048" i="1"/>
  <c r="R3048" i="1"/>
  <c r="S3048" i="1" s="1"/>
  <c r="AB3049" i="1"/>
  <c r="AC3049" i="1"/>
  <c r="AA3048" i="1"/>
  <c r="H3049" i="1"/>
  <c r="A3050" i="1"/>
  <c r="Q3049" i="1"/>
  <c r="J1917" i="1"/>
  <c r="K1917" i="1" s="1"/>
  <c r="E1917" i="1" s="1"/>
  <c r="I1918" i="1"/>
  <c r="W1916" i="1"/>
  <c r="Y1916" i="1" s="1"/>
  <c r="L1913" i="1"/>
  <c r="T1913" i="1" s="1"/>
  <c r="G1913" i="1"/>
  <c r="D1914" i="1"/>
  <c r="N1910" i="1"/>
  <c r="O1909" i="1"/>
  <c r="P1909" i="1" s="1"/>
  <c r="Z1909" i="1" s="1"/>
  <c r="B1909" i="1" s="1"/>
  <c r="F1917" i="1" l="1"/>
  <c r="U3049" i="1"/>
  <c r="A3051" i="1"/>
  <c r="Q3050" i="1"/>
  <c r="R3049" i="1"/>
  <c r="S3049" i="1" s="1"/>
  <c r="AA3049" i="1"/>
  <c r="H3050" i="1"/>
  <c r="AC3050" i="1"/>
  <c r="AB3050" i="1"/>
  <c r="W1917" i="1"/>
  <c r="Y1917" i="1" s="1"/>
  <c r="J1918" i="1"/>
  <c r="K1918" i="1" s="1"/>
  <c r="E1918" i="1" s="1"/>
  <c r="I1919" i="1"/>
  <c r="N1911" i="1"/>
  <c r="O1910" i="1"/>
  <c r="P1910" i="1" s="1"/>
  <c r="Z1910" i="1" s="1"/>
  <c r="B1910" i="1" s="1"/>
  <c r="L1914" i="1"/>
  <c r="T1914" i="1" s="1"/>
  <c r="G1914" i="1"/>
  <c r="D1915" i="1"/>
  <c r="F1918" i="1" l="1"/>
  <c r="U3050" i="1"/>
  <c r="AB3051" i="1"/>
  <c r="R3050" i="1"/>
  <c r="S3050" i="1" s="1"/>
  <c r="H3051" i="1"/>
  <c r="AA3050" i="1"/>
  <c r="AC3051" i="1"/>
  <c r="A3052" i="1"/>
  <c r="Q3051" i="1"/>
  <c r="J1919" i="1"/>
  <c r="K1919" i="1" s="1"/>
  <c r="E1919" i="1" s="1"/>
  <c r="I1920" i="1"/>
  <c r="W1918" i="1"/>
  <c r="Y1918" i="1" s="1"/>
  <c r="G1915" i="1"/>
  <c r="L1915" i="1"/>
  <c r="T1915" i="1" s="1"/>
  <c r="D1916" i="1"/>
  <c r="N1912" i="1"/>
  <c r="O1911" i="1"/>
  <c r="P1911" i="1" s="1"/>
  <c r="Z1911" i="1" s="1"/>
  <c r="B1911" i="1" s="1"/>
  <c r="F1919" i="1" l="1"/>
  <c r="U3051" i="1"/>
  <c r="A3053" i="1"/>
  <c r="Q3052" i="1"/>
  <c r="AA3051" i="1"/>
  <c r="AB3052" i="1"/>
  <c r="R3051" i="1"/>
  <c r="S3051" i="1" s="1"/>
  <c r="AC3052" i="1"/>
  <c r="H3052" i="1"/>
  <c r="W1919" i="1"/>
  <c r="Y1919" i="1" s="1"/>
  <c r="J1920" i="1"/>
  <c r="K1920" i="1" s="1"/>
  <c r="E1920" i="1" s="1"/>
  <c r="I1921" i="1"/>
  <c r="N1913" i="1"/>
  <c r="O1912" i="1"/>
  <c r="P1912" i="1" s="1"/>
  <c r="L1916" i="1"/>
  <c r="T1916" i="1" s="1"/>
  <c r="G1916" i="1"/>
  <c r="D1917" i="1"/>
  <c r="F1920" i="1" l="1"/>
  <c r="U3052" i="1"/>
  <c r="R3052" i="1"/>
  <c r="S3052" i="1" s="1"/>
  <c r="AC3053" i="1"/>
  <c r="AB3053" i="1"/>
  <c r="AA3052" i="1"/>
  <c r="H3053" i="1"/>
  <c r="A3054" i="1"/>
  <c r="Q3053" i="1"/>
  <c r="W1920" i="1"/>
  <c r="Y1920" i="1" s="1"/>
  <c r="I1922" i="1"/>
  <c r="J1921" i="1"/>
  <c r="K1921" i="1" s="1"/>
  <c r="E1921" i="1" s="1"/>
  <c r="L1917" i="1"/>
  <c r="T1917" i="1" s="1"/>
  <c r="G1917" i="1"/>
  <c r="D1918" i="1"/>
  <c r="Z1912" i="1"/>
  <c r="B1912" i="1" s="1"/>
  <c r="N1914" i="1"/>
  <c r="O1913" i="1"/>
  <c r="P1913" i="1" s="1"/>
  <c r="Z1913" i="1" s="1"/>
  <c r="B1913" i="1" s="1"/>
  <c r="F1921" i="1" l="1"/>
  <c r="U3053" i="1"/>
  <c r="A3055" i="1"/>
  <c r="Q3054" i="1"/>
  <c r="AA3053" i="1"/>
  <c r="R3053" i="1"/>
  <c r="S3053" i="1" s="1"/>
  <c r="AB3054" i="1"/>
  <c r="H3054" i="1"/>
  <c r="AC3054" i="1"/>
  <c r="J1922" i="1"/>
  <c r="K1922" i="1" s="1"/>
  <c r="E1922" i="1" s="1"/>
  <c r="I1923" i="1"/>
  <c r="W1921" i="1"/>
  <c r="Y1921" i="1" s="1"/>
  <c r="N1915" i="1"/>
  <c r="O1914" i="1"/>
  <c r="P1914" i="1" s="1"/>
  <c r="Z1914" i="1" s="1"/>
  <c r="B1914" i="1" s="1"/>
  <c r="L1918" i="1"/>
  <c r="T1918" i="1" s="1"/>
  <c r="G1918" i="1"/>
  <c r="D1919" i="1"/>
  <c r="F1922" i="1" l="1"/>
  <c r="U3054" i="1"/>
  <c r="AA3054" i="1"/>
  <c r="R3054" i="1"/>
  <c r="S3054" i="1" s="1"/>
  <c r="AC3055" i="1"/>
  <c r="AB3055" i="1"/>
  <c r="H3055" i="1"/>
  <c r="A3056" i="1"/>
  <c r="Q3055" i="1"/>
  <c r="I1924" i="1"/>
  <c r="J1923" i="1"/>
  <c r="K1923" i="1" s="1"/>
  <c r="E1923" i="1" s="1"/>
  <c r="W1922" i="1"/>
  <c r="Y1922" i="1" s="1"/>
  <c r="G1919" i="1"/>
  <c r="L1919" i="1"/>
  <c r="T1919" i="1" s="1"/>
  <c r="D1920" i="1"/>
  <c r="N1916" i="1"/>
  <c r="O1915" i="1"/>
  <c r="P1915" i="1" s="1"/>
  <c r="F1923" i="1" l="1"/>
  <c r="W3056" i="1"/>
  <c r="Y3056" i="1" s="1"/>
  <c r="AB3056" i="1"/>
  <c r="H3056" i="1"/>
  <c r="AC3056" i="1"/>
  <c r="R3055" i="1"/>
  <c r="Q3056" i="1"/>
  <c r="A3057" i="1"/>
  <c r="W1923" i="1"/>
  <c r="Y1923" i="1" s="1"/>
  <c r="J1924" i="1"/>
  <c r="K1924" i="1" s="1"/>
  <c r="E1924" i="1" s="1"/>
  <c r="I1925" i="1"/>
  <c r="N1917" i="1"/>
  <c r="O1916" i="1"/>
  <c r="P1916" i="1" s="1"/>
  <c r="G1920" i="1"/>
  <c r="D1921" i="1"/>
  <c r="L1920" i="1"/>
  <c r="T1920" i="1" s="1"/>
  <c r="Z1915" i="1"/>
  <c r="B1915" i="1" s="1"/>
  <c r="F1924" i="1" l="1"/>
  <c r="U3056" i="1"/>
  <c r="A3058" i="1"/>
  <c r="Q3057" i="1"/>
  <c r="R3056" i="1"/>
  <c r="S3056" i="1" s="1"/>
  <c r="AA3056" i="1"/>
  <c r="AB3057" i="1"/>
  <c r="AC3057" i="1"/>
  <c r="H3057" i="1"/>
  <c r="J1925" i="1"/>
  <c r="K1925" i="1" s="1"/>
  <c r="E1925" i="1" s="1"/>
  <c r="I1926" i="1"/>
  <c r="W1924" i="1"/>
  <c r="Y1924" i="1" s="1"/>
  <c r="Z1916" i="1"/>
  <c r="B1916" i="1" s="1"/>
  <c r="L1921" i="1"/>
  <c r="T1921" i="1" s="1"/>
  <c r="G1921" i="1"/>
  <c r="D1922" i="1"/>
  <c r="N1918" i="1"/>
  <c r="O1917" i="1"/>
  <c r="P1917" i="1" s="1"/>
  <c r="Z1917" i="1" s="1"/>
  <c r="B1917" i="1" s="1"/>
  <c r="F1925" i="1" l="1"/>
  <c r="U3057" i="1"/>
  <c r="R3057" i="1"/>
  <c r="S3057" i="1" s="1"/>
  <c r="H3058" i="1"/>
  <c r="AC3058" i="1"/>
  <c r="AB3058" i="1"/>
  <c r="AA3057" i="1"/>
  <c r="A3059" i="1"/>
  <c r="Q3058" i="1"/>
  <c r="I1927" i="1"/>
  <c r="J1926" i="1"/>
  <c r="K1926" i="1" s="1"/>
  <c r="E1926" i="1" s="1"/>
  <c r="W1925" i="1"/>
  <c r="Y1925" i="1" s="1"/>
  <c r="L1922" i="1"/>
  <c r="T1922" i="1" s="1"/>
  <c r="G1922" i="1"/>
  <c r="D1923" i="1"/>
  <c r="N1919" i="1"/>
  <c r="O1918" i="1"/>
  <c r="P1918" i="1" s="1"/>
  <c r="Z1918" i="1" s="1"/>
  <c r="B1918" i="1" s="1"/>
  <c r="F1926" i="1" l="1"/>
  <c r="U3058" i="1"/>
  <c r="Q3059" i="1"/>
  <c r="A3060" i="1"/>
  <c r="R3058" i="1"/>
  <c r="S3058" i="1" s="1"/>
  <c r="AC3059" i="1"/>
  <c r="AA3058" i="1"/>
  <c r="AB3059" i="1"/>
  <c r="H3059" i="1"/>
  <c r="J1927" i="1"/>
  <c r="K1927" i="1" s="1"/>
  <c r="E1927" i="1" s="1"/>
  <c r="I1928" i="1"/>
  <c r="W1926" i="1"/>
  <c r="Y1926" i="1" s="1"/>
  <c r="N1920" i="1"/>
  <c r="O1919" i="1"/>
  <c r="P1919" i="1" s="1"/>
  <c r="Z1919" i="1" s="1"/>
  <c r="B1919" i="1" s="1"/>
  <c r="L1923" i="1"/>
  <c r="T1923" i="1" s="1"/>
  <c r="D1924" i="1"/>
  <c r="G1923" i="1"/>
  <c r="F1927" i="1" l="1"/>
  <c r="U3059" i="1"/>
  <c r="AC3060" i="1"/>
  <c r="H3060" i="1"/>
  <c r="R3059" i="1"/>
  <c r="S3059" i="1" s="1"/>
  <c r="AA3059" i="1"/>
  <c r="AB3060" i="1"/>
  <c r="Q3060" i="1"/>
  <c r="A3061" i="1"/>
  <c r="I1929" i="1"/>
  <c r="J1928" i="1"/>
  <c r="K1928" i="1" s="1"/>
  <c r="E1928" i="1" s="1"/>
  <c r="W1927" i="1"/>
  <c r="Y1927" i="1" s="1"/>
  <c r="L1924" i="1"/>
  <c r="T1924" i="1" s="1"/>
  <c r="G1924" i="1"/>
  <c r="D1925" i="1"/>
  <c r="N1921" i="1"/>
  <c r="O1920" i="1"/>
  <c r="P1920" i="1" s="1"/>
  <c r="Z1920" i="1" s="1"/>
  <c r="B1920" i="1" s="1"/>
  <c r="F1928" i="1" l="1"/>
  <c r="U3060" i="1"/>
  <c r="H3061" i="1"/>
  <c r="R3060" i="1"/>
  <c r="S3060" i="1" s="1"/>
  <c r="AC3061" i="1"/>
  <c r="AB3061" i="1"/>
  <c r="AA3060" i="1"/>
  <c r="Q3061" i="1"/>
  <c r="A3062" i="1"/>
  <c r="I1930" i="1"/>
  <c r="J1929" i="1"/>
  <c r="K1929" i="1" s="1"/>
  <c r="E1929" i="1" s="1"/>
  <c r="W1928" i="1"/>
  <c r="Y1928" i="1" s="1"/>
  <c r="L1925" i="1"/>
  <c r="T1925" i="1" s="1"/>
  <c r="G1925" i="1"/>
  <c r="D1926" i="1"/>
  <c r="N1922" i="1"/>
  <c r="O1921" i="1"/>
  <c r="P1921" i="1" s="1"/>
  <c r="F1929" i="1" l="1"/>
  <c r="U3061" i="1"/>
  <c r="A3063" i="1"/>
  <c r="Q3062" i="1"/>
  <c r="AB3062" i="1"/>
  <c r="R3061" i="1"/>
  <c r="S3061" i="1" s="1"/>
  <c r="H3062" i="1"/>
  <c r="AA3061" i="1"/>
  <c r="AC3062" i="1"/>
  <c r="W1929" i="1"/>
  <c r="Y1929" i="1" s="1"/>
  <c r="I1931" i="1"/>
  <c r="J1930" i="1"/>
  <c r="K1930" i="1" s="1"/>
  <c r="N1923" i="1"/>
  <c r="O1922" i="1"/>
  <c r="P1922" i="1" s="1"/>
  <c r="Z1922" i="1" s="1"/>
  <c r="B1922" i="1" s="1"/>
  <c r="Z1921" i="1"/>
  <c r="B1921" i="1" s="1"/>
  <c r="G1926" i="1"/>
  <c r="D1927" i="1"/>
  <c r="L1926" i="1"/>
  <c r="T1926" i="1" s="1"/>
  <c r="E1930" i="1" l="1"/>
  <c r="F1930" i="1"/>
  <c r="U3062" i="1"/>
  <c r="AB3063" i="1"/>
  <c r="R3062" i="1"/>
  <c r="S3062" i="1" s="1"/>
  <c r="AA3062" i="1"/>
  <c r="AC3063" i="1"/>
  <c r="H3063" i="1"/>
  <c r="Q3063" i="1"/>
  <c r="A3064" i="1"/>
  <c r="J1931" i="1"/>
  <c r="K1931" i="1" s="1"/>
  <c r="E1931" i="1" s="1"/>
  <c r="I1932" i="1"/>
  <c r="W1930" i="1"/>
  <c r="Y1930" i="1" s="1"/>
  <c r="L1927" i="1"/>
  <c r="T1927" i="1" s="1"/>
  <c r="G1927" i="1"/>
  <c r="D1928" i="1"/>
  <c r="N1924" i="1"/>
  <c r="O1923" i="1"/>
  <c r="P1923" i="1" s="1"/>
  <c r="Z1923" i="1" s="1"/>
  <c r="B1923" i="1" s="1"/>
  <c r="F1931" i="1" l="1"/>
  <c r="U3063" i="1"/>
  <c r="AB3064" i="1"/>
  <c r="R3063" i="1"/>
  <c r="S3063" i="1" s="1"/>
  <c r="AC3064" i="1"/>
  <c r="AA3063" i="1"/>
  <c r="H3064" i="1"/>
  <c r="A3065" i="1"/>
  <c r="Q3064" i="1"/>
  <c r="I1933" i="1"/>
  <c r="J1932" i="1"/>
  <c r="K1932" i="1" s="1"/>
  <c r="W1931" i="1"/>
  <c r="Y1931" i="1" s="1"/>
  <c r="N1925" i="1"/>
  <c r="O1924" i="1"/>
  <c r="P1924" i="1" s="1"/>
  <c r="G1928" i="1"/>
  <c r="D1929" i="1"/>
  <c r="L1928" i="1"/>
  <c r="T1928" i="1" s="1"/>
  <c r="F1932" i="1" l="1"/>
  <c r="W1932" i="1"/>
  <c r="Y1932" i="1" s="1"/>
  <c r="U3064" i="1"/>
  <c r="E1932" i="1"/>
  <c r="A3066" i="1"/>
  <c r="Q3065" i="1"/>
  <c r="AB3065" i="1"/>
  <c r="AA3064" i="1"/>
  <c r="H3065" i="1"/>
  <c r="R3064" i="1"/>
  <c r="S3064" i="1" s="1"/>
  <c r="AC3065" i="1"/>
  <c r="J1933" i="1"/>
  <c r="K1933" i="1" s="1"/>
  <c r="I1934" i="1"/>
  <c r="Z1924" i="1"/>
  <c r="B1924" i="1" s="1"/>
  <c r="L1929" i="1"/>
  <c r="T1929" i="1" s="1"/>
  <c r="G1929" i="1"/>
  <c r="D1930" i="1"/>
  <c r="N1926" i="1"/>
  <c r="O1925" i="1"/>
  <c r="P1925" i="1" s="1"/>
  <c r="Z1925" i="1" s="1"/>
  <c r="B1925" i="1" s="1"/>
  <c r="F1933" i="1" l="1"/>
  <c r="U3065" i="1"/>
  <c r="E1933" i="1"/>
  <c r="AC3066" i="1"/>
  <c r="H3066" i="1"/>
  <c r="AA3065" i="1"/>
  <c r="R3065" i="1"/>
  <c r="S3065" i="1" s="1"/>
  <c r="AB3066" i="1"/>
  <c r="A3067" i="1"/>
  <c r="Q3066" i="1"/>
  <c r="I1935" i="1"/>
  <c r="J1934" i="1"/>
  <c r="K1934" i="1" s="1"/>
  <c r="W1933" i="1"/>
  <c r="Y1933" i="1" s="1"/>
  <c r="N1927" i="1"/>
  <c r="O1926" i="1"/>
  <c r="P1926" i="1" s="1"/>
  <c r="Z1926" i="1" s="1"/>
  <c r="B1926" i="1" s="1"/>
  <c r="L1930" i="1"/>
  <c r="T1930" i="1" s="1"/>
  <c r="G1930" i="1"/>
  <c r="D1931" i="1"/>
  <c r="F1934" i="1" l="1"/>
  <c r="E1934" i="1"/>
  <c r="U3066" i="1"/>
  <c r="R3066" i="1"/>
  <c r="S3066" i="1" s="1"/>
  <c r="AC3067" i="1"/>
  <c r="AB3067" i="1"/>
  <c r="AA3066" i="1"/>
  <c r="H3067" i="1"/>
  <c r="A3068" i="1"/>
  <c r="Q3067" i="1"/>
  <c r="W1934" i="1"/>
  <c r="Y1934" i="1" s="1"/>
  <c r="J1935" i="1"/>
  <c r="K1935" i="1" s="1"/>
  <c r="E1935" i="1" s="1"/>
  <c r="I1936" i="1"/>
  <c r="G1931" i="1"/>
  <c r="L1931" i="1"/>
  <c r="T1931" i="1" s="1"/>
  <c r="D1932" i="1"/>
  <c r="N1928" i="1"/>
  <c r="O1927" i="1"/>
  <c r="P1927" i="1" s="1"/>
  <c r="Z1927" i="1" s="1"/>
  <c r="B1927" i="1" s="1"/>
  <c r="F1935" i="1" l="1"/>
  <c r="U3067" i="1"/>
  <c r="Q3068" i="1"/>
  <c r="A3069" i="1"/>
  <c r="AA3067" i="1"/>
  <c r="AB3068" i="1"/>
  <c r="H3068" i="1"/>
  <c r="AC3068" i="1"/>
  <c r="R3067" i="1"/>
  <c r="S3067" i="1" s="1"/>
  <c r="W1935" i="1"/>
  <c r="Y1935" i="1" s="1"/>
  <c r="J1936" i="1"/>
  <c r="K1936" i="1" s="1"/>
  <c r="E1936" i="1" s="1"/>
  <c r="I1937" i="1"/>
  <c r="N1929" i="1"/>
  <c r="O1928" i="1"/>
  <c r="P1928" i="1" s="1"/>
  <c r="L1932" i="1"/>
  <c r="T1932" i="1" s="1"/>
  <c r="G1932" i="1"/>
  <c r="D1933" i="1"/>
  <c r="F1936" i="1" l="1"/>
  <c r="U3068" i="1"/>
  <c r="A3070" i="1"/>
  <c r="Q3069" i="1"/>
  <c r="AB3069" i="1"/>
  <c r="AA3068" i="1"/>
  <c r="H3069" i="1"/>
  <c r="AC3069" i="1"/>
  <c r="R3068" i="1"/>
  <c r="S3068" i="1" s="1"/>
  <c r="W1936" i="1"/>
  <c r="Y1936" i="1" s="1"/>
  <c r="J1937" i="1"/>
  <c r="K1937" i="1" s="1"/>
  <c r="E1937" i="1" s="1"/>
  <c r="I1938" i="1"/>
  <c r="G1933" i="1"/>
  <c r="L1933" i="1"/>
  <c r="T1933" i="1" s="1"/>
  <c r="D1934" i="1"/>
  <c r="Z1928" i="1"/>
  <c r="B1928" i="1" s="1"/>
  <c r="N1930" i="1"/>
  <c r="O1929" i="1"/>
  <c r="P1929" i="1" s="1"/>
  <c r="F1937" i="1" l="1"/>
  <c r="U3069" i="1"/>
  <c r="R3069" i="1"/>
  <c r="S3069" i="1" s="1"/>
  <c r="AC3070" i="1"/>
  <c r="AB3070" i="1"/>
  <c r="H3070" i="1"/>
  <c r="AA3069" i="1"/>
  <c r="A3071" i="1"/>
  <c r="Q3070" i="1"/>
  <c r="Z1929" i="1"/>
  <c r="B1929" i="1" s="1"/>
  <c r="S1929" i="1"/>
  <c r="U1929" i="1" s="1"/>
  <c r="I1939" i="1"/>
  <c r="J1938" i="1"/>
  <c r="K1938" i="1" s="1"/>
  <c r="E1938" i="1" s="1"/>
  <c r="W1937" i="1"/>
  <c r="Y1937" i="1" s="1"/>
  <c r="N1931" i="1"/>
  <c r="O1930" i="1"/>
  <c r="L1934" i="1"/>
  <c r="T1934" i="1" s="1"/>
  <c r="G1934" i="1"/>
  <c r="D1935" i="1"/>
  <c r="F1938" i="1" l="1"/>
  <c r="C1930" i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U3070" i="1"/>
  <c r="AA1929" i="1"/>
  <c r="H3071" i="1"/>
  <c r="AC3071" i="1"/>
  <c r="R3070" i="1"/>
  <c r="S3070" i="1" s="1"/>
  <c r="AB3071" i="1"/>
  <c r="AA3070" i="1"/>
  <c r="A3072" i="1"/>
  <c r="Q3071" i="1"/>
  <c r="W1938" i="1"/>
  <c r="Y1938" i="1" s="1"/>
  <c r="I1940" i="1"/>
  <c r="J1939" i="1"/>
  <c r="K1939" i="1" s="1"/>
  <c r="E1939" i="1" s="1"/>
  <c r="G1935" i="1"/>
  <c r="L1935" i="1"/>
  <c r="T1935" i="1" s="1"/>
  <c r="D1936" i="1"/>
  <c r="N1932" i="1"/>
  <c r="O1931" i="1"/>
  <c r="F1939" i="1" l="1"/>
  <c r="P1931" i="1"/>
  <c r="Z1931" i="1" s="1"/>
  <c r="B1931" i="1" s="1"/>
  <c r="P1930" i="1"/>
  <c r="Z1930" i="1" s="1"/>
  <c r="B1930" i="1" s="1"/>
  <c r="U3071" i="1"/>
  <c r="A3073" i="1"/>
  <c r="Q3072" i="1"/>
  <c r="R3071" i="1"/>
  <c r="S3071" i="1" s="1"/>
  <c r="AA3071" i="1"/>
  <c r="AB3072" i="1"/>
  <c r="H3072" i="1"/>
  <c r="AC3072" i="1"/>
  <c r="W1939" i="1"/>
  <c r="Y1939" i="1" s="1"/>
  <c r="I1941" i="1"/>
  <c r="J1940" i="1"/>
  <c r="K1940" i="1" s="1"/>
  <c r="E1940" i="1" s="1"/>
  <c r="N1933" i="1"/>
  <c r="O1932" i="1"/>
  <c r="P1932" i="1" s="1"/>
  <c r="S1931" i="1"/>
  <c r="L1936" i="1"/>
  <c r="T1936" i="1" s="1"/>
  <c r="G1936" i="1"/>
  <c r="D1937" i="1"/>
  <c r="F1940" i="1" l="1"/>
  <c r="U3072" i="1"/>
  <c r="R3072" i="1"/>
  <c r="S3072" i="1" s="1"/>
  <c r="H3073" i="1"/>
  <c r="AC3073" i="1"/>
  <c r="AA3072" i="1"/>
  <c r="AB3073" i="1"/>
  <c r="A3074" i="1"/>
  <c r="Q3073" i="1"/>
  <c r="I1942" i="1"/>
  <c r="J1941" i="1"/>
  <c r="K1941" i="1" s="1"/>
  <c r="E1941" i="1" s="1"/>
  <c r="W1940" i="1"/>
  <c r="Y1940" i="1" s="1"/>
  <c r="AA1931" i="1"/>
  <c r="L1937" i="1"/>
  <c r="T1937" i="1" s="1"/>
  <c r="G1937" i="1"/>
  <c r="D1938" i="1"/>
  <c r="Z1932" i="1"/>
  <c r="B1932" i="1" s="1"/>
  <c r="N1934" i="1"/>
  <c r="O1933" i="1"/>
  <c r="P1933" i="1" s="1"/>
  <c r="Z1933" i="1" s="1"/>
  <c r="B1933" i="1" s="1"/>
  <c r="F1941" i="1" l="1"/>
  <c r="U3073" i="1"/>
  <c r="Q3074" i="1"/>
  <c r="A3075" i="1"/>
  <c r="R3073" i="1"/>
  <c r="S3073" i="1" s="1"/>
  <c r="AB3074" i="1"/>
  <c r="AC3074" i="1"/>
  <c r="H3074" i="1"/>
  <c r="AA3073" i="1"/>
  <c r="W1941" i="1"/>
  <c r="Y1941" i="1" s="1"/>
  <c r="J1942" i="1"/>
  <c r="K1942" i="1" s="1"/>
  <c r="E1942" i="1" s="1"/>
  <c r="I1943" i="1"/>
  <c r="L1938" i="1"/>
  <c r="T1938" i="1" s="1"/>
  <c r="G1938" i="1"/>
  <c r="D1939" i="1"/>
  <c r="N1935" i="1"/>
  <c r="O1934" i="1"/>
  <c r="P1934" i="1" s="1"/>
  <c r="Z1934" i="1" s="1"/>
  <c r="B1934" i="1" s="1"/>
  <c r="F1942" i="1" l="1"/>
  <c r="U3074" i="1"/>
  <c r="A3076" i="1"/>
  <c r="Q3075" i="1"/>
  <c r="R3074" i="1"/>
  <c r="S3074" i="1" s="1"/>
  <c r="AA3074" i="1"/>
  <c r="AC3075" i="1"/>
  <c r="H3075" i="1"/>
  <c r="AB3075" i="1"/>
  <c r="J1943" i="1"/>
  <c r="K1943" i="1" s="1"/>
  <c r="E1943" i="1" s="1"/>
  <c r="I1944" i="1"/>
  <c r="W1942" i="1"/>
  <c r="Y1942" i="1" s="1"/>
  <c r="N1936" i="1"/>
  <c r="O1935" i="1"/>
  <c r="P1935" i="1" s="1"/>
  <c r="Z1935" i="1" s="1"/>
  <c r="B1935" i="1" s="1"/>
  <c r="G1939" i="1"/>
  <c r="L1939" i="1"/>
  <c r="T1939" i="1" s="1"/>
  <c r="D1940" i="1"/>
  <c r="F1943" i="1" l="1"/>
  <c r="U3075" i="1"/>
  <c r="AA3075" i="1"/>
  <c r="H3076" i="1"/>
  <c r="R3075" i="1"/>
  <c r="S3075" i="1" s="1"/>
  <c r="AC3076" i="1"/>
  <c r="AB3076" i="1"/>
  <c r="Q3076" i="1"/>
  <c r="A3077" i="1"/>
  <c r="J1944" i="1"/>
  <c r="K1944" i="1" s="1"/>
  <c r="E1944" i="1" s="1"/>
  <c r="I1945" i="1"/>
  <c r="W1943" i="1"/>
  <c r="Y1943" i="1" s="1"/>
  <c r="L1940" i="1"/>
  <c r="T1940" i="1" s="1"/>
  <c r="G1940" i="1"/>
  <c r="D1941" i="1"/>
  <c r="N1937" i="1"/>
  <c r="O1936" i="1"/>
  <c r="P1936" i="1" s="1"/>
  <c r="Z1936" i="1" s="1"/>
  <c r="B1936" i="1" s="1"/>
  <c r="F1944" i="1" l="1"/>
  <c r="U3076" i="1"/>
  <c r="AC3077" i="1"/>
  <c r="AB3077" i="1"/>
  <c r="AA3076" i="1"/>
  <c r="H3077" i="1"/>
  <c r="R3076" i="1"/>
  <c r="S3076" i="1" s="1"/>
  <c r="A3078" i="1"/>
  <c r="Q3077" i="1"/>
  <c r="W1944" i="1"/>
  <c r="Y1944" i="1" s="1"/>
  <c r="J1945" i="1"/>
  <c r="K1945" i="1" s="1"/>
  <c r="E1945" i="1" s="1"/>
  <c r="I1946" i="1"/>
  <c r="G1941" i="1"/>
  <c r="L1941" i="1"/>
  <c r="T1941" i="1" s="1"/>
  <c r="D1942" i="1"/>
  <c r="N1938" i="1"/>
  <c r="O1937" i="1"/>
  <c r="P1937" i="1" s="1"/>
  <c r="Z1937" i="1" s="1"/>
  <c r="B1937" i="1" s="1"/>
  <c r="F1945" i="1" l="1"/>
  <c r="U3077" i="1"/>
  <c r="A3079" i="1"/>
  <c r="Q3078" i="1"/>
  <c r="AC3078" i="1"/>
  <c r="R3077" i="1"/>
  <c r="S3077" i="1" s="1"/>
  <c r="AA3077" i="1"/>
  <c r="AB3078" i="1"/>
  <c r="H3078" i="1"/>
  <c r="I1947" i="1"/>
  <c r="J1946" i="1"/>
  <c r="K1946" i="1" s="1"/>
  <c r="E1946" i="1" s="1"/>
  <c r="W1945" i="1"/>
  <c r="Y1945" i="1" s="1"/>
  <c r="N1939" i="1"/>
  <c r="O1938" i="1"/>
  <c r="P1938" i="1" s="1"/>
  <c r="Z1938" i="1" s="1"/>
  <c r="B1938" i="1" s="1"/>
  <c r="G1942" i="1"/>
  <c r="D1943" i="1"/>
  <c r="L1942" i="1"/>
  <c r="T1942" i="1" s="1"/>
  <c r="F1946" i="1" l="1"/>
  <c r="U3078" i="1"/>
  <c r="H3079" i="1"/>
  <c r="R3078" i="1"/>
  <c r="S3078" i="1" s="1"/>
  <c r="AA3078" i="1"/>
  <c r="AC3079" i="1"/>
  <c r="AB3079" i="1"/>
  <c r="A3080" i="1"/>
  <c r="Q3079" i="1"/>
  <c r="W1946" i="1"/>
  <c r="Y1946" i="1" s="1"/>
  <c r="I1948" i="1"/>
  <c r="J1947" i="1"/>
  <c r="K1947" i="1" s="1"/>
  <c r="E1947" i="1" s="1"/>
  <c r="L1943" i="1"/>
  <c r="T1943" i="1" s="1"/>
  <c r="G1943" i="1"/>
  <c r="D1944" i="1"/>
  <c r="N1940" i="1"/>
  <c r="O1939" i="1"/>
  <c r="P1939" i="1" s="1"/>
  <c r="Z1939" i="1" s="1"/>
  <c r="B1939" i="1" s="1"/>
  <c r="F1947" i="1" l="1"/>
  <c r="U3079" i="1"/>
  <c r="Q3080" i="1"/>
  <c r="A3081" i="1"/>
  <c r="AC3080" i="1"/>
  <c r="AA3079" i="1"/>
  <c r="H3080" i="1"/>
  <c r="AB3080" i="1"/>
  <c r="R3079" i="1"/>
  <c r="S3079" i="1" s="1"/>
  <c r="W1947" i="1"/>
  <c r="Y1947" i="1" s="1"/>
  <c r="J1948" i="1"/>
  <c r="K1948" i="1" s="1"/>
  <c r="E1948" i="1" s="1"/>
  <c r="I1949" i="1"/>
  <c r="L1944" i="1"/>
  <c r="T1944" i="1" s="1"/>
  <c r="G1944" i="1"/>
  <c r="D1945" i="1"/>
  <c r="N1941" i="1"/>
  <c r="O1940" i="1"/>
  <c r="P1940" i="1" s="1"/>
  <c r="F1948" i="1" l="1"/>
  <c r="U3080" i="1"/>
  <c r="Q3081" i="1"/>
  <c r="A3082" i="1"/>
  <c r="AB3081" i="1"/>
  <c r="H3081" i="1"/>
  <c r="AA3080" i="1"/>
  <c r="R3080" i="1"/>
  <c r="S3080" i="1" s="1"/>
  <c r="AC3081" i="1"/>
  <c r="W1948" i="1"/>
  <c r="Y1948" i="1" s="1"/>
  <c r="J1949" i="1"/>
  <c r="K1949" i="1" s="1"/>
  <c r="E1949" i="1" s="1"/>
  <c r="I1950" i="1"/>
  <c r="N1942" i="1"/>
  <c r="O1941" i="1"/>
  <c r="P1941" i="1" s="1"/>
  <c r="Z1941" i="1" s="1"/>
  <c r="B1941" i="1" s="1"/>
  <c r="Z1940" i="1"/>
  <c r="B1940" i="1" s="1"/>
  <c r="G1945" i="1"/>
  <c r="D1946" i="1"/>
  <c r="L1945" i="1"/>
  <c r="T1945" i="1" s="1"/>
  <c r="F1949" i="1" l="1"/>
  <c r="U3081" i="1"/>
  <c r="Q3082" i="1"/>
  <c r="A3083" i="1"/>
  <c r="AB3082" i="1"/>
  <c r="AA3081" i="1"/>
  <c r="AC3082" i="1"/>
  <c r="R3081" i="1"/>
  <c r="S3081" i="1" s="1"/>
  <c r="H3082" i="1"/>
  <c r="J1950" i="1"/>
  <c r="K1950" i="1" s="1"/>
  <c r="E1950" i="1" s="1"/>
  <c r="I1951" i="1"/>
  <c r="W1949" i="1"/>
  <c r="Y1949" i="1" s="1"/>
  <c r="G1946" i="1"/>
  <c r="L1946" i="1"/>
  <c r="T1946" i="1" s="1"/>
  <c r="D1947" i="1"/>
  <c r="N1943" i="1"/>
  <c r="O1942" i="1"/>
  <c r="P1942" i="1" s="1"/>
  <c r="Z1942" i="1" s="1"/>
  <c r="B1942" i="1" s="1"/>
  <c r="F1950" i="1" l="1"/>
  <c r="U3082" i="1"/>
  <c r="Q3083" i="1"/>
  <c r="A3084" i="1"/>
  <c r="H3083" i="1"/>
  <c r="R3082" i="1"/>
  <c r="S3082" i="1" s="1"/>
  <c r="AC3083" i="1"/>
  <c r="AB3083" i="1"/>
  <c r="AA3082" i="1"/>
  <c r="J1951" i="1"/>
  <c r="K1951" i="1" s="1"/>
  <c r="E1951" i="1" s="1"/>
  <c r="I1952" i="1"/>
  <c r="W1950" i="1"/>
  <c r="Y1950" i="1" s="1"/>
  <c r="N1944" i="1"/>
  <c r="O1943" i="1"/>
  <c r="P1943" i="1" s="1"/>
  <c r="Z1943" i="1" s="1"/>
  <c r="B1943" i="1" s="1"/>
  <c r="L1947" i="1"/>
  <c r="T1947" i="1" s="1"/>
  <c r="G1947" i="1"/>
  <c r="D1948" i="1"/>
  <c r="F1951" i="1" l="1"/>
  <c r="U3083" i="1"/>
  <c r="A3085" i="1"/>
  <c r="Q3084" i="1"/>
  <c r="AC3084" i="1"/>
  <c r="AA3083" i="1"/>
  <c r="H3084" i="1"/>
  <c r="R3083" i="1"/>
  <c r="S3083" i="1" s="1"/>
  <c r="AB3084" i="1"/>
  <c r="J1952" i="1"/>
  <c r="K1952" i="1" s="1"/>
  <c r="E1952" i="1" s="1"/>
  <c r="I1953" i="1"/>
  <c r="W1951" i="1"/>
  <c r="Y1951" i="1" s="1"/>
  <c r="G1948" i="1"/>
  <c r="L1948" i="1"/>
  <c r="T1948" i="1" s="1"/>
  <c r="D1949" i="1"/>
  <c r="N1945" i="1"/>
  <c r="O1944" i="1"/>
  <c r="P1944" i="1" s="1"/>
  <c r="F1952" i="1" l="1"/>
  <c r="U3084" i="1"/>
  <c r="AA3084" i="1"/>
  <c r="AB3085" i="1"/>
  <c r="R3084" i="1"/>
  <c r="S3084" i="1" s="1"/>
  <c r="AC3085" i="1"/>
  <c r="H3085" i="1"/>
  <c r="A3086" i="1"/>
  <c r="Q3085" i="1"/>
  <c r="I1954" i="1"/>
  <c r="J1953" i="1"/>
  <c r="K1953" i="1" s="1"/>
  <c r="E1953" i="1" s="1"/>
  <c r="W1952" i="1"/>
  <c r="Y1952" i="1" s="1"/>
  <c r="N1946" i="1"/>
  <c r="O1945" i="1"/>
  <c r="P1945" i="1" s="1"/>
  <c r="Z1945" i="1" s="1"/>
  <c r="B1945" i="1" s="1"/>
  <c r="Z1944" i="1"/>
  <c r="B1944" i="1" s="1"/>
  <c r="G1949" i="1"/>
  <c r="D1950" i="1"/>
  <c r="L1949" i="1"/>
  <c r="T1949" i="1" s="1"/>
  <c r="F1953" i="1" l="1"/>
  <c r="U3085" i="1"/>
  <c r="Q3086" i="1"/>
  <c r="A3087" i="1"/>
  <c r="AB3086" i="1"/>
  <c r="AA3085" i="1"/>
  <c r="AC3086" i="1"/>
  <c r="H3086" i="1"/>
  <c r="R3085" i="1"/>
  <c r="S3085" i="1" s="1"/>
  <c r="W1953" i="1"/>
  <c r="Y1953" i="1" s="1"/>
  <c r="I1955" i="1"/>
  <c r="J1954" i="1"/>
  <c r="K1954" i="1" s="1"/>
  <c r="E1954" i="1" s="1"/>
  <c r="G1950" i="1"/>
  <c r="L1950" i="1"/>
  <c r="T1950" i="1" s="1"/>
  <c r="D1951" i="1"/>
  <c r="N1947" i="1"/>
  <c r="O1946" i="1"/>
  <c r="P1946" i="1" s="1"/>
  <c r="Z1946" i="1" s="1"/>
  <c r="B1946" i="1" s="1"/>
  <c r="F1954" i="1" l="1"/>
  <c r="U3086" i="1"/>
  <c r="Q3087" i="1"/>
  <c r="A3088" i="1"/>
  <c r="AA3086" i="1"/>
  <c r="R3086" i="1"/>
  <c r="S3086" i="1" s="1"/>
  <c r="AC3087" i="1"/>
  <c r="H3087" i="1"/>
  <c r="AB3087" i="1"/>
  <c r="W1954" i="1"/>
  <c r="Y1954" i="1" s="1"/>
  <c r="J1955" i="1"/>
  <c r="K1955" i="1" s="1"/>
  <c r="E1955" i="1" s="1"/>
  <c r="I1956" i="1"/>
  <c r="N1948" i="1"/>
  <c r="O1947" i="1"/>
  <c r="P1947" i="1" s="1"/>
  <c r="Z1947" i="1" s="1"/>
  <c r="B1947" i="1" s="1"/>
  <c r="G1951" i="1"/>
  <c r="L1951" i="1"/>
  <c r="T1951" i="1" s="1"/>
  <c r="D1952" i="1"/>
  <c r="F1955" i="1" l="1"/>
  <c r="U3087" i="1"/>
  <c r="Q3088" i="1"/>
  <c r="W3089" i="1" s="1"/>
  <c r="Y3089" i="1" s="1"/>
  <c r="A3089" i="1"/>
  <c r="AB3088" i="1"/>
  <c r="H3088" i="1"/>
  <c r="AC3088" i="1"/>
  <c r="AA3087" i="1"/>
  <c r="R3087" i="1"/>
  <c r="S3087" i="1" s="1"/>
  <c r="J1956" i="1"/>
  <c r="K1956" i="1" s="1"/>
  <c r="E1956" i="1" s="1"/>
  <c r="I1957" i="1"/>
  <c r="W1955" i="1"/>
  <c r="Y1955" i="1" s="1"/>
  <c r="L1952" i="1"/>
  <c r="T1952" i="1" s="1"/>
  <c r="G1952" i="1"/>
  <c r="D1953" i="1"/>
  <c r="N1949" i="1"/>
  <c r="O1948" i="1"/>
  <c r="P1948" i="1" s="1"/>
  <c r="Z1948" i="1" s="1"/>
  <c r="B1948" i="1" s="1"/>
  <c r="F1956" i="1" l="1"/>
  <c r="Q3089" i="1"/>
  <c r="A3090" i="1"/>
  <c r="AC3089" i="1"/>
  <c r="H3089" i="1"/>
  <c r="AB3089" i="1"/>
  <c r="R3088" i="1"/>
  <c r="J1957" i="1"/>
  <c r="K1957" i="1" s="1"/>
  <c r="E1957" i="1" s="1"/>
  <c r="I1958" i="1"/>
  <c r="W1956" i="1"/>
  <c r="Y1956" i="1" s="1"/>
  <c r="N1950" i="1"/>
  <c r="O1949" i="1"/>
  <c r="P1949" i="1" s="1"/>
  <c r="Z1949" i="1" s="1"/>
  <c r="B1949" i="1" s="1"/>
  <c r="L1953" i="1"/>
  <c r="T1953" i="1" s="1"/>
  <c r="G1953" i="1"/>
  <c r="D1954" i="1"/>
  <c r="F1957" i="1" l="1"/>
  <c r="U3089" i="1"/>
  <c r="Q3090" i="1"/>
  <c r="A3091" i="1"/>
  <c r="AA3089" i="1"/>
  <c r="AC3090" i="1"/>
  <c r="AB3090" i="1"/>
  <c r="H3090" i="1"/>
  <c r="R3089" i="1"/>
  <c r="S3089" i="1" s="1"/>
  <c r="I1959" i="1"/>
  <c r="J1958" i="1"/>
  <c r="K1958" i="1" s="1"/>
  <c r="E1958" i="1" s="1"/>
  <c r="W1957" i="1"/>
  <c r="Y1957" i="1" s="1"/>
  <c r="G1954" i="1"/>
  <c r="L1954" i="1"/>
  <c r="T1954" i="1" s="1"/>
  <c r="D1955" i="1"/>
  <c r="N1951" i="1"/>
  <c r="O1950" i="1"/>
  <c r="P1950" i="1" s="1"/>
  <c r="Z1950" i="1" s="1"/>
  <c r="B1950" i="1" s="1"/>
  <c r="F1958" i="1" l="1"/>
  <c r="U3090" i="1"/>
  <c r="Q3091" i="1"/>
  <c r="A3092" i="1"/>
  <c r="AC3091" i="1"/>
  <c r="H3091" i="1"/>
  <c r="R3090" i="1"/>
  <c r="S3090" i="1" s="1"/>
  <c r="AA3090" i="1"/>
  <c r="AB3091" i="1"/>
  <c r="W1958" i="1"/>
  <c r="Y1958" i="1" s="1"/>
  <c r="J1959" i="1"/>
  <c r="K1959" i="1" s="1"/>
  <c r="E1959" i="1" s="1"/>
  <c r="I1960" i="1"/>
  <c r="N1952" i="1"/>
  <c r="O1951" i="1"/>
  <c r="P1951" i="1" s="1"/>
  <c r="L1955" i="1"/>
  <c r="T1955" i="1" s="1"/>
  <c r="G1955" i="1"/>
  <c r="D1956" i="1"/>
  <c r="F1959" i="1" l="1"/>
  <c r="U3091" i="1"/>
  <c r="Q3092" i="1"/>
  <c r="A3093" i="1"/>
  <c r="AA3091" i="1"/>
  <c r="H3092" i="1"/>
  <c r="R3091" i="1"/>
  <c r="S3091" i="1" s="1"/>
  <c r="AB3092" i="1"/>
  <c r="AC3092" i="1"/>
  <c r="W1959" i="1"/>
  <c r="Y1959" i="1" s="1"/>
  <c r="J1960" i="1"/>
  <c r="K1960" i="1" s="1"/>
  <c r="I1961" i="1"/>
  <c r="L1956" i="1"/>
  <c r="T1956" i="1" s="1"/>
  <c r="G1956" i="1"/>
  <c r="D1957" i="1"/>
  <c r="Z1951" i="1"/>
  <c r="B1951" i="1" s="1"/>
  <c r="N1953" i="1"/>
  <c r="O1952" i="1"/>
  <c r="P1952" i="1" s="1"/>
  <c r="Z1952" i="1" s="1"/>
  <c r="B1952" i="1" s="1"/>
  <c r="F1960" i="1" l="1"/>
  <c r="W1960" i="1"/>
  <c r="Y1960" i="1" s="1"/>
  <c r="U3092" i="1"/>
  <c r="E1960" i="1"/>
  <c r="A3094" i="1"/>
  <c r="Q3093" i="1"/>
  <c r="AC3093" i="1"/>
  <c r="AA3092" i="1"/>
  <c r="H3093" i="1"/>
  <c r="R3092" i="1"/>
  <c r="S3092" i="1" s="1"/>
  <c r="AB3093" i="1"/>
  <c r="J1961" i="1"/>
  <c r="K1961" i="1" s="1"/>
  <c r="I1962" i="1"/>
  <c r="N1954" i="1"/>
  <c r="O1953" i="1"/>
  <c r="P1953" i="1" s="1"/>
  <c r="Z1953" i="1" s="1"/>
  <c r="B1953" i="1" s="1"/>
  <c r="G1957" i="1"/>
  <c r="L1957" i="1"/>
  <c r="T1957" i="1" s="1"/>
  <c r="D1958" i="1"/>
  <c r="F1961" i="1" l="1"/>
  <c r="U3093" i="1"/>
  <c r="E1961" i="1"/>
  <c r="H3094" i="1"/>
  <c r="AA3093" i="1"/>
  <c r="R3093" i="1"/>
  <c r="S3093" i="1" s="1"/>
  <c r="AB3094" i="1"/>
  <c r="AC3094" i="1"/>
  <c r="Q3094" i="1"/>
  <c r="A3095" i="1"/>
  <c r="W1961" i="1"/>
  <c r="Y1961" i="1" s="1"/>
  <c r="I1963" i="1"/>
  <c r="J1962" i="1"/>
  <c r="K1962" i="1" s="1"/>
  <c r="G1958" i="1"/>
  <c r="D1959" i="1"/>
  <c r="L1958" i="1"/>
  <c r="T1958" i="1" s="1"/>
  <c r="N1955" i="1"/>
  <c r="O1954" i="1"/>
  <c r="P1954" i="1" s="1"/>
  <c r="E1962" i="1" l="1"/>
  <c r="F1962" i="1"/>
  <c r="U3094" i="1"/>
  <c r="H3095" i="1"/>
  <c r="R3094" i="1"/>
  <c r="S3094" i="1" s="1"/>
  <c r="AB3095" i="1"/>
  <c r="AA3094" i="1"/>
  <c r="AC3095" i="1"/>
  <c r="Q3095" i="1"/>
  <c r="A3096" i="1"/>
  <c r="J1963" i="1"/>
  <c r="K1963" i="1" s="1"/>
  <c r="E1963" i="1" s="1"/>
  <c r="I1964" i="1"/>
  <c r="W1962" i="1"/>
  <c r="Y1962" i="1" s="1"/>
  <c r="N1956" i="1"/>
  <c r="O1955" i="1"/>
  <c r="P1955" i="1" s="1"/>
  <c r="G1959" i="1"/>
  <c r="D1960" i="1"/>
  <c r="L1959" i="1"/>
  <c r="T1959" i="1" s="1"/>
  <c r="Z1954" i="1"/>
  <c r="B1954" i="1" s="1"/>
  <c r="F1963" i="1" l="1"/>
  <c r="U3095" i="1"/>
  <c r="R3095" i="1"/>
  <c r="S3095" i="1" s="1"/>
  <c r="H3096" i="1"/>
  <c r="AC3096" i="1"/>
  <c r="AA3095" i="1"/>
  <c r="AB3096" i="1"/>
  <c r="A3097" i="1"/>
  <c r="Q3096" i="1"/>
  <c r="I1965" i="1"/>
  <c r="J1964" i="1"/>
  <c r="K1964" i="1" s="1"/>
  <c r="E1964" i="1" s="1"/>
  <c r="W1963" i="1"/>
  <c r="Y1963" i="1" s="1"/>
  <c r="Z1955" i="1"/>
  <c r="B1955" i="1" s="1"/>
  <c r="L1960" i="1"/>
  <c r="T1960" i="1" s="1"/>
  <c r="G1960" i="1"/>
  <c r="D1961" i="1"/>
  <c r="N1957" i="1"/>
  <c r="O1956" i="1"/>
  <c r="P1956" i="1" s="1"/>
  <c r="Z1956" i="1" s="1"/>
  <c r="B1956" i="1" s="1"/>
  <c r="F1964" i="1" l="1"/>
  <c r="U3096" i="1"/>
  <c r="AC3097" i="1"/>
  <c r="R3096" i="1"/>
  <c r="S3096" i="1" s="1"/>
  <c r="AB3097" i="1"/>
  <c r="AA3096" i="1"/>
  <c r="H3097" i="1"/>
  <c r="A3098" i="1"/>
  <c r="Q3097" i="1"/>
  <c r="W1964" i="1"/>
  <c r="Y1964" i="1" s="1"/>
  <c r="I1966" i="1"/>
  <c r="J1965" i="1"/>
  <c r="K1965" i="1" s="1"/>
  <c r="E1965" i="1" s="1"/>
  <c r="N1958" i="1"/>
  <c r="O1957" i="1"/>
  <c r="P1957" i="1" s="1"/>
  <c r="Z1957" i="1" s="1"/>
  <c r="B1957" i="1" s="1"/>
  <c r="G1961" i="1"/>
  <c r="L1961" i="1"/>
  <c r="T1961" i="1" s="1"/>
  <c r="D1962" i="1"/>
  <c r="F1965" i="1" l="1"/>
  <c r="U3097" i="1"/>
  <c r="A3099" i="1"/>
  <c r="Q3098" i="1"/>
  <c r="AA3097" i="1"/>
  <c r="AB3098" i="1"/>
  <c r="AC3098" i="1"/>
  <c r="H3098" i="1"/>
  <c r="R3097" i="1"/>
  <c r="S3097" i="1" s="1"/>
  <c r="W1965" i="1"/>
  <c r="Y1965" i="1" s="1"/>
  <c r="J1966" i="1"/>
  <c r="K1966" i="1" s="1"/>
  <c r="E1966" i="1" s="1"/>
  <c r="I1967" i="1"/>
  <c r="G1962" i="1"/>
  <c r="D1963" i="1"/>
  <c r="L1962" i="1"/>
  <c r="T1962" i="1" s="1"/>
  <c r="N1959" i="1"/>
  <c r="O1958" i="1"/>
  <c r="P1958" i="1" s="1"/>
  <c r="F1966" i="1" l="1"/>
  <c r="U3098" i="1"/>
  <c r="Q3099" i="1"/>
  <c r="A3100" i="1"/>
  <c r="AB3099" i="1"/>
  <c r="AC3099" i="1"/>
  <c r="H3099" i="1"/>
  <c r="R3098" i="1"/>
  <c r="S3098" i="1" s="1"/>
  <c r="AA3098" i="1"/>
  <c r="W1966" i="1"/>
  <c r="Y1966" i="1" s="1"/>
  <c r="J1967" i="1"/>
  <c r="K1967" i="1" s="1"/>
  <c r="I1968" i="1"/>
  <c r="Z1958" i="1"/>
  <c r="B1958" i="1" s="1"/>
  <c r="N1960" i="1"/>
  <c r="O1959" i="1"/>
  <c r="P1959" i="1" s="1"/>
  <c r="G1963" i="1"/>
  <c r="D1964" i="1"/>
  <c r="L1963" i="1"/>
  <c r="T1963" i="1" s="1"/>
  <c r="E1967" i="1" l="1"/>
  <c r="F1967" i="1"/>
  <c r="U3099" i="1"/>
  <c r="A3101" i="1"/>
  <c r="Q3100" i="1"/>
  <c r="AC3100" i="1"/>
  <c r="R3099" i="1"/>
  <c r="S3099" i="1" s="1"/>
  <c r="AA3099" i="1"/>
  <c r="AB3100" i="1"/>
  <c r="H3100" i="1"/>
  <c r="I1969" i="1"/>
  <c r="J1968" i="1"/>
  <c r="K1968" i="1" s="1"/>
  <c r="E1968" i="1" s="1"/>
  <c r="W1967" i="1"/>
  <c r="Y1967" i="1" s="1"/>
  <c r="Z1959" i="1"/>
  <c r="B1959" i="1" s="1"/>
  <c r="S1959" i="1"/>
  <c r="AA1959" i="1" s="1"/>
  <c r="L1964" i="1"/>
  <c r="T1964" i="1" s="1"/>
  <c r="G1964" i="1"/>
  <c r="D1965" i="1"/>
  <c r="N1961" i="1"/>
  <c r="O1960" i="1"/>
  <c r="P1960" i="1" s="1"/>
  <c r="Z1960" i="1" s="1"/>
  <c r="B1960" i="1" s="1"/>
  <c r="F1968" i="1" l="1"/>
  <c r="U3100" i="1"/>
  <c r="R3100" i="1"/>
  <c r="S3100" i="1" s="1"/>
  <c r="AC3101" i="1"/>
  <c r="AA3100" i="1"/>
  <c r="H3101" i="1"/>
  <c r="AB3101" i="1"/>
  <c r="A3102" i="1"/>
  <c r="Q3101" i="1"/>
  <c r="W1968" i="1"/>
  <c r="Y1968" i="1" s="1"/>
  <c r="I1970" i="1"/>
  <c r="J1969" i="1"/>
  <c r="K1969" i="1" s="1"/>
  <c r="E1969" i="1" s="1"/>
  <c r="G1965" i="1"/>
  <c r="D1966" i="1"/>
  <c r="L1965" i="1"/>
  <c r="T1965" i="1" s="1"/>
  <c r="N1962" i="1"/>
  <c r="O1961" i="1"/>
  <c r="P1961" i="1" s="1"/>
  <c r="F1969" i="1" l="1"/>
  <c r="S1961" i="1"/>
  <c r="U1961" i="1" s="1"/>
  <c r="U3101" i="1"/>
  <c r="Q3102" i="1"/>
  <c r="A3103" i="1"/>
  <c r="AA3101" i="1"/>
  <c r="AC3102" i="1"/>
  <c r="AB3102" i="1"/>
  <c r="H3102" i="1"/>
  <c r="R3101" i="1"/>
  <c r="S3101" i="1" s="1"/>
  <c r="W1969" i="1"/>
  <c r="Y1969" i="1" s="1"/>
  <c r="I1971" i="1"/>
  <c r="J1970" i="1"/>
  <c r="K1970" i="1" s="1"/>
  <c r="E1970" i="1" s="1"/>
  <c r="N1963" i="1"/>
  <c r="O1962" i="1"/>
  <c r="Z1961" i="1"/>
  <c r="B1961" i="1" s="1"/>
  <c r="G1966" i="1"/>
  <c r="D1967" i="1"/>
  <c r="L1966" i="1"/>
  <c r="T1966" i="1" s="1"/>
  <c r="F1970" i="1" l="1"/>
  <c r="C1962" i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U3102" i="1"/>
  <c r="Q3103" i="1"/>
  <c r="A3104" i="1"/>
  <c r="H3103" i="1"/>
  <c r="AB3103" i="1"/>
  <c r="AC3103" i="1"/>
  <c r="AA3102" i="1"/>
  <c r="R3102" i="1"/>
  <c r="S3102" i="1" s="1"/>
  <c r="AA1961" i="1"/>
  <c r="W1970" i="1"/>
  <c r="Y1970" i="1" s="1"/>
  <c r="I1972" i="1"/>
  <c r="J1971" i="1"/>
  <c r="K1971" i="1" s="1"/>
  <c r="E1971" i="1" s="1"/>
  <c r="G1967" i="1"/>
  <c r="D1968" i="1"/>
  <c r="L1967" i="1"/>
  <c r="T1967" i="1" s="1"/>
  <c r="N1964" i="1"/>
  <c r="O1963" i="1"/>
  <c r="F1971" i="1" l="1"/>
  <c r="P1963" i="1"/>
  <c r="Z1963" i="1" s="1"/>
  <c r="B1963" i="1" s="1"/>
  <c r="P1962" i="1"/>
  <c r="Z1962" i="1" s="1"/>
  <c r="B1962" i="1" s="1"/>
  <c r="U3103" i="1"/>
  <c r="A3105" i="1"/>
  <c r="Q3104" i="1"/>
  <c r="AA3103" i="1"/>
  <c r="AC3104" i="1"/>
  <c r="H3104" i="1"/>
  <c r="R3103" i="1"/>
  <c r="S3103" i="1" s="1"/>
  <c r="AB3104" i="1"/>
  <c r="W1971" i="1"/>
  <c r="Y1971" i="1" s="1"/>
  <c r="J1972" i="1"/>
  <c r="K1972" i="1" s="1"/>
  <c r="E1972" i="1" s="1"/>
  <c r="I1973" i="1"/>
  <c r="N1965" i="1"/>
  <c r="O1964" i="1"/>
  <c r="P1964" i="1" s="1"/>
  <c r="Z1964" i="1" s="1"/>
  <c r="B1964" i="1" s="1"/>
  <c r="L1968" i="1"/>
  <c r="T1968" i="1" s="1"/>
  <c r="G1968" i="1"/>
  <c r="D1969" i="1"/>
  <c r="F1972" i="1" l="1"/>
  <c r="U3104" i="1"/>
  <c r="H3105" i="1"/>
  <c r="AA3104" i="1"/>
  <c r="AC3105" i="1"/>
  <c r="AB3105" i="1"/>
  <c r="R3104" i="1"/>
  <c r="S3104" i="1" s="1"/>
  <c r="Q3105" i="1"/>
  <c r="A3106" i="1"/>
  <c r="W1972" i="1"/>
  <c r="Y1972" i="1" s="1"/>
  <c r="I1974" i="1"/>
  <c r="J1973" i="1"/>
  <c r="K1973" i="1" s="1"/>
  <c r="E1973" i="1" s="1"/>
  <c r="G1969" i="1"/>
  <c r="L1969" i="1"/>
  <c r="T1969" i="1" s="1"/>
  <c r="D1970" i="1"/>
  <c r="N1966" i="1"/>
  <c r="O1965" i="1"/>
  <c r="P1965" i="1" s="1"/>
  <c r="Z1965" i="1" s="1"/>
  <c r="B1965" i="1" s="1"/>
  <c r="F1973" i="1" l="1"/>
  <c r="U3105" i="1"/>
  <c r="AB3106" i="1"/>
  <c r="AA3105" i="1"/>
  <c r="AC3106" i="1"/>
  <c r="H3106" i="1"/>
  <c r="R3105" i="1"/>
  <c r="S3105" i="1" s="1"/>
  <c r="A3107" i="1"/>
  <c r="Q3106" i="1"/>
  <c r="W1973" i="1"/>
  <c r="Y1973" i="1" s="1"/>
  <c r="I1975" i="1"/>
  <c r="J1974" i="1"/>
  <c r="K1974" i="1" s="1"/>
  <c r="E1974" i="1" s="1"/>
  <c r="N1967" i="1"/>
  <c r="O1966" i="1"/>
  <c r="P1966" i="1" s="1"/>
  <c r="Z1966" i="1" s="1"/>
  <c r="B1966" i="1" s="1"/>
  <c r="L1970" i="1"/>
  <c r="T1970" i="1" s="1"/>
  <c r="G1970" i="1"/>
  <c r="D1971" i="1"/>
  <c r="F1974" i="1" l="1"/>
  <c r="U3106" i="1"/>
  <c r="A3108" i="1"/>
  <c r="Q3107" i="1"/>
  <c r="R3106" i="1"/>
  <c r="S3106" i="1" s="1"/>
  <c r="H3107" i="1"/>
  <c r="AA3106" i="1"/>
  <c r="AC3107" i="1"/>
  <c r="AB3107" i="1"/>
  <c r="J1975" i="1"/>
  <c r="K1975" i="1" s="1"/>
  <c r="E1975" i="1" s="1"/>
  <c r="I1976" i="1"/>
  <c r="W1974" i="1"/>
  <c r="Y1974" i="1" s="1"/>
  <c r="G1971" i="1"/>
  <c r="L1971" i="1"/>
  <c r="T1971" i="1" s="1"/>
  <c r="D1972" i="1"/>
  <c r="N1968" i="1"/>
  <c r="O1967" i="1"/>
  <c r="P1967" i="1" s="1"/>
  <c r="Z1967" i="1" s="1"/>
  <c r="B1967" i="1" s="1"/>
  <c r="F1975" i="1" l="1"/>
  <c r="U3107" i="1"/>
  <c r="AB3108" i="1"/>
  <c r="R3107" i="1"/>
  <c r="S3107" i="1" s="1"/>
  <c r="AC3108" i="1"/>
  <c r="H3108" i="1"/>
  <c r="AA3107" i="1"/>
  <c r="Q3108" i="1"/>
  <c r="A3109" i="1"/>
  <c r="W1975" i="1"/>
  <c r="Y1975" i="1" s="1"/>
  <c r="J1976" i="1"/>
  <c r="K1976" i="1" s="1"/>
  <c r="E1976" i="1" s="1"/>
  <c r="I1977" i="1"/>
  <c r="N1969" i="1"/>
  <c r="O1968" i="1"/>
  <c r="P1968" i="1" s="1"/>
  <c r="Z1968" i="1" s="1"/>
  <c r="B1968" i="1" s="1"/>
  <c r="L1972" i="1"/>
  <c r="T1972" i="1" s="1"/>
  <c r="G1972" i="1"/>
  <c r="D1973" i="1"/>
  <c r="F1976" i="1" l="1"/>
  <c r="U3108" i="1"/>
  <c r="AA3108" i="1"/>
  <c r="AB3109" i="1"/>
  <c r="R3108" i="1"/>
  <c r="S3108" i="1" s="1"/>
  <c r="AC3109" i="1"/>
  <c r="H3109" i="1"/>
  <c r="Q3109" i="1"/>
  <c r="A3110" i="1"/>
  <c r="J1977" i="1"/>
  <c r="K1977" i="1" s="1"/>
  <c r="E1977" i="1" s="1"/>
  <c r="I1978" i="1"/>
  <c r="W1976" i="1"/>
  <c r="Y1976" i="1" s="1"/>
  <c r="G1973" i="1"/>
  <c r="L1973" i="1"/>
  <c r="T1973" i="1" s="1"/>
  <c r="D1974" i="1"/>
  <c r="N1970" i="1"/>
  <c r="O1969" i="1"/>
  <c r="P1969" i="1" s="1"/>
  <c r="Z1969" i="1" s="1"/>
  <c r="B1969" i="1" s="1"/>
  <c r="F1977" i="1" l="1"/>
  <c r="U3109" i="1"/>
  <c r="A3111" i="1"/>
  <c r="Q3110" i="1"/>
  <c r="AB3110" i="1"/>
  <c r="AC3110" i="1"/>
  <c r="H3110" i="1"/>
  <c r="AA3109" i="1"/>
  <c r="R3109" i="1"/>
  <c r="S3109" i="1" s="1"/>
  <c r="W1977" i="1"/>
  <c r="Y1977" i="1" s="1"/>
  <c r="I1979" i="1"/>
  <c r="J1978" i="1"/>
  <c r="K1978" i="1" s="1"/>
  <c r="E1978" i="1" s="1"/>
  <c r="N1971" i="1"/>
  <c r="O1970" i="1"/>
  <c r="P1970" i="1" s="1"/>
  <c r="G1974" i="1"/>
  <c r="D1975" i="1"/>
  <c r="L1974" i="1"/>
  <c r="T1974" i="1" s="1"/>
  <c r="F1978" i="1" l="1"/>
  <c r="U3110" i="1"/>
  <c r="AA3110" i="1"/>
  <c r="H3111" i="1"/>
  <c r="AB3111" i="1"/>
  <c r="AC3111" i="1"/>
  <c r="R3110" i="1"/>
  <c r="S3110" i="1" s="1"/>
  <c r="A3112" i="1"/>
  <c r="Q3111" i="1"/>
  <c r="W1978" i="1"/>
  <c r="Y1978" i="1" s="1"/>
  <c r="J1979" i="1"/>
  <c r="K1979" i="1" s="1"/>
  <c r="E1979" i="1" s="1"/>
  <c r="I1980" i="1"/>
  <c r="Z1970" i="1"/>
  <c r="B1970" i="1" s="1"/>
  <c r="L1975" i="1"/>
  <c r="T1975" i="1" s="1"/>
  <c r="G1975" i="1"/>
  <c r="D1976" i="1"/>
  <c r="N1972" i="1"/>
  <c r="O1971" i="1"/>
  <c r="P1971" i="1" s="1"/>
  <c r="F1979" i="1" l="1"/>
  <c r="U3111" i="1"/>
  <c r="AC3112" i="1"/>
  <c r="AB3112" i="1"/>
  <c r="R3111" i="1"/>
  <c r="S3111" i="1" s="1"/>
  <c r="AA3111" i="1"/>
  <c r="H3112" i="1"/>
  <c r="A3113" i="1"/>
  <c r="Q3112" i="1"/>
  <c r="J1980" i="1"/>
  <c r="K1980" i="1" s="1"/>
  <c r="E1980" i="1" s="1"/>
  <c r="I1981" i="1"/>
  <c r="W1979" i="1"/>
  <c r="Y1979" i="1" s="1"/>
  <c r="Z1971" i="1"/>
  <c r="B1971" i="1" s="1"/>
  <c r="N1973" i="1"/>
  <c r="O1972" i="1"/>
  <c r="P1972" i="1" s="1"/>
  <c r="Z1972" i="1" s="1"/>
  <c r="B1972" i="1" s="1"/>
  <c r="L1976" i="1"/>
  <c r="T1976" i="1" s="1"/>
  <c r="G1976" i="1"/>
  <c r="D1977" i="1"/>
  <c r="F1980" i="1" l="1"/>
  <c r="U3112" i="1"/>
  <c r="A3114" i="1"/>
  <c r="Q3113" i="1"/>
  <c r="AC3113" i="1"/>
  <c r="AA3112" i="1"/>
  <c r="AB3113" i="1"/>
  <c r="R3112" i="1"/>
  <c r="S3112" i="1" s="1"/>
  <c r="H3113" i="1"/>
  <c r="J1981" i="1"/>
  <c r="K1981" i="1" s="1"/>
  <c r="E1981" i="1" s="1"/>
  <c r="I1982" i="1"/>
  <c r="W1980" i="1"/>
  <c r="Y1980" i="1" s="1"/>
  <c r="G1977" i="1"/>
  <c r="D1978" i="1"/>
  <c r="L1977" i="1"/>
  <c r="T1977" i="1" s="1"/>
  <c r="N1974" i="1"/>
  <c r="O1973" i="1"/>
  <c r="P1973" i="1" s="1"/>
  <c r="Z1973" i="1" s="1"/>
  <c r="B1973" i="1" s="1"/>
  <c r="F1981" i="1" l="1"/>
  <c r="U3113" i="1"/>
  <c r="R3113" i="1"/>
  <c r="S3113" i="1" s="1"/>
  <c r="AC3114" i="1"/>
  <c r="AB3114" i="1"/>
  <c r="H3114" i="1"/>
  <c r="AA3113" i="1"/>
  <c r="A3115" i="1"/>
  <c r="Q3114" i="1"/>
  <c r="J1982" i="1"/>
  <c r="K1982" i="1" s="1"/>
  <c r="E1982" i="1" s="1"/>
  <c r="I1983" i="1"/>
  <c r="W1981" i="1"/>
  <c r="Y1981" i="1" s="1"/>
  <c r="N1975" i="1"/>
  <c r="O1974" i="1"/>
  <c r="P1974" i="1" s="1"/>
  <c r="Z1974" i="1" s="1"/>
  <c r="B1974" i="1" s="1"/>
  <c r="G1978" i="1"/>
  <c r="D1979" i="1"/>
  <c r="L1978" i="1"/>
  <c r="T1978" i="1" s="1"/>
  <c r="F1982" i="1" l="1"/>
  <c r="U3114" i="1"/>
  <c r="Q3115" i="1"/>
  <c r="A3116" i="1"/>
  <c r="AC3115" i="1"/>
  <c r="AB3115" i="1"/>
  <c r="R3114" i="1"/>
  <c r="S3114" i="1" s="1"/>
  <c r="AA3114" i="1"/>
  <c r="H3115" i="1"/>
  <c r="J1983" i="1"/>
  <c r="K1983" i="1" s="1"/>
  <c r="E1983" i="1" s="1"/>
  <c r="I1984" i="1"/>
  <c r="W1982" i="1"/>
  <c r="Y1982" i="1" s="1"/>
  <c r="G1979" i="1"/>
  <c r="D1980" i="1"/>
  <c r="L1979" i="1"/>
  <c r="T1979" i="1" s="1"/>
  <c r="N1976" i="1"/>
  <c r="O1975" i="1"/>
  <c r="P1975" i="1" s="1"/>
  <c r="F1983" i="1" l="1"/>
  <c r="U3115" i="1"/>
  <c r="A3117" i="1"/>
  <c r="Q3116" i="1"/>
  <c r="AB3116" i="1"/>
  <c r="R3115" i="1"/>
  <c r="S3115" i="1" s="1"/>
  <c r="H3116" i="1"/>
  <c r="AA3115" i="1"/>
  <c r="AC3116" i="1"/>
  <c r="I1985" i="1"/>
  <c r="J1984" i="1"/>
  <c r="K1984" i="1" s="1"/>
  <c r="E1984" i="1" s="1"/>
  <c r="W1983" i="1"/>
  <c r="Y1983" i="1" s="1"/>
  <c r="Z1975" i="1"/>
  <c r="B1975" i="1" s="1"/>
  <c r="N1977" i="1"/>
  <c r="O1976" i="1"/>
  <c r="P1976" i="1" s="1"/>
  <c r="Z1976" i="1" s="1"/>
  <c r="B1976" i="1" s="1"/>
  <c r="G1980" i="1"/>
  <c r="L1980" i="1"/>
  <c r="T1980" i="1" s="1"/>
  <c r="D1981" i="1"/>
  <c r="F1984" i="1" l="1"/>
  <c r="U3116" i="1"/>
  <c r="AC3117" i="1"/>
  <c r="AB3117" i="1"/>
  <c r="H3117" i="1"/>
  <c r="AA3116" i="1"/>
  <c r="R3116" i="1"/>
  <c r="S3116" i="1" s="1"/>
  <c r="Q3117" i="1"/>
  <c r="W3118" i="1" s="1"/>
  <c r="Y3118" i="1" s="1"/>
  <c r="A3118" i="1"/>
  <c r="W1984" i="1"/>
  <c r="Y1984" i="1" s="1"/>
  <c r="I1986" i="1"/>
  <c r="J1985" i="1"/>
  <c r="K1985" i="1" s="1"/>
  <c r="E1985" i="1" s="1"/>
  <c r="G1981" i="1"/>
  <c r="L1981" i="1"/>
  <c r="T1981" i="1" s="1"/>
  <c r="D1982" i="1"/>
  <c r="N1978" i="1"/>
  <c r="O1977" i="1"/>
  <c r="P1977" i="1" s="1"/>
  <c r="Z1977" i="1" s="1"/>
  <c r="B1977" i="1" s="1"/>
  <c r="F1985" i="1" l="1"/>
  <c r="A3119" i="1"/>
  <c r="Q3118" i="1"/>
  <c r="R3117" i="1"/>
  <c r="AB3118" i="1"/>
  <c r="H3118" i="1"/>
  <c r="AC3118" i="1"/>
  <c r="W1985" i="1"/>
  <c r="Y1985" i="1" s="1"/>
  <c r="I1987" i="1"/>
  <c r="J1986" i="1"/>
  <c r="K1986" i="1" s="1"/>
  <c r="E1986" i="1" s="1"/>
  <c r="N1979" i="1"/>
  <c r="O1978" i="1"/>
  <c r="P1978" i="1" s="1"/>
  <c r="G1982" i="1"/>
  <c r="L1982" i="1"/>
  <c r="T1982" i="1" s="1"/>
  <c r="D1983" i="1"/>
  <c r="F1986" i="1" l="1"/>
  <c r="U3118" i="1"/>
  <c r="AC3119" i="1"/>
  <c r="H3119" i="1"/>
  <c r="AA3118" i="1"/>
  <c r="AB3119" i="1"/>
  <c r="R3118" i="1"/>
  <c r="S3118" i="1" s="1"/>
  <c r="Q3119" i="1"/>
  <c r="A3120" i="1"/>
  <c r="W1986" i="1"/>
  <c r="Y1986" i="1" s="1"/>
  <c r="I1988" i="1"/>
  <c r="J1987" i="1"/>
  <c r="K1987" i="1" s="1"/>
  <c r="E1987" i="1" s="1"/>
  <c r="L1983" i="1"/>
  <c r="T1983" i="1" s="1"/>
  <c r="G1983" i="1"/>
  <c r="D1984" i="1"/>
  <c r="Z1978" i="1"/>
  <c r="B1978" i="1" s="1"/>
  <c r="N1980" i="1"/>
  <c r="O1979" i="1"/>
  <c r="P1979" i="1" s="1"/>
  <c r="Z1979" i="1" s="1"/>
  <c r="B1979" i="1" s="1"/>
  <c r="F1987" i="1" l="1"/>
  <c r="U3119" i="1"/>
  <c r="A3121" i="1"/>
  <c r="Q3120" i="1"/>
  <c r="AA3119" i="1"/>
  <c r="AC3120" i="1"/>
  <c r="H3120" i="1"/>
  <c r="AB3120" i="1"/>
  <c r="R3119" i="1"/>
  <c r="S3119" i="1" s="1"/>
  <c r="W1987" i="1"/>
  <c r="Y1987" i="1" s="1"/>
  <c r="J1988" i="1"/>
  <c r="K1988" i="1" s="1"/>
  <c r="E1988" i="1" s="1"/>
  <c r="I1989" i="1"/>
  <c r="N1981" i="1"/>
  <c r="O1980" i="1"/>
  <c r="P1980" i="1" s="1"/>
  <c r="Z1980" i="1" s="1"/>
  <c r="B1980" i="1" s="1"/>
  <c r="G1984" i="1"/>
  <c r="L1984" i="1"/>
  <c r="T1984" i="1" s="1"/>
  <c r="D1985" i="1"/>
  <c r="F1988" i="1" l="1"/>
  <c r="U3120" i="1"/>
  <c r="H3121" i="1"/>
  <c r="AC3121" i="1"/>
  <c r="R3120" i="1"/>
  <c r="S3120" i="1" s="1"/>
  <c r="AA3120" i="1"/>
  <c r="AB3121" i="1"/>
  <c r="Q3121" i="1"/>
  <c r="A3122" i="1"/>
  <c r="I1990" i="1"/>
  <c r="J1989" i="1"/>
  <c r="K1989" i="1" s="1"/>
  <c r="E1989" i="1" s="1"/>
  <c r="W1988" i="1"/>
  <c r="Y1988" i="1" s="1"/>
  <c r="G1985" i="1"/>
  <c r="L1985" i="1"/>
  <c r="T1985" i="1" s="1"/>
  <c r="D1986" i="1"/>
  <c r="N1982" i="1"/>
  <c r="O1981" i="1"/>
  <c r="P1981" i="1" s="1"/>
  <c r="Z1981" i="1" s="1"/>
  <c r="B1981" i="1" s="1"/>
  <c r="F1989" i="1" l="1"/>
  <c r="U3121" i="1"/>
  <c r="H3122" i="1"/>
  <c r="AC3122" i="1"/>
  <c r="AB3122" i="1"/>
  <c r="R3121" i="1"/>
  <c r="S3121" i="1" s="1"/>
  <c r="AA3121" i="1"/>
  <c r="A3123" i="1"/>
  <c r="Q3122" i="1"/>
  <c r="W1989" i="1"/>
  <c r="Y1989" i="1" s="1"/>
  <c r="J1990" i="1"/>
  <c r="K1990" i="1" s="1"/>
  <c r="E1990" i="1" s="1"/>
  <c r="I1991" i="1"/>
  <c r="N1983" i="1"/>
  <c r="O1982" i="1"/>
  <c r="P1982" i="1" s="1"/>
  <c r="Z1982" i="1" s="1"/>
  <c r="B1982" i="1" s="1"/>
  <c r="G1986" i="1"/>
  <c r="L1986" i="1"/>
  <c r="T1986" i="1" s="1"/>
  <c r="D1987" i="1"/>
  <c r="F1990" i="1" l="1"/>
  <c r="U3122" i="1"/>
  <c r="AA3122" i="1"/>
  <c r="AC3123" i="1"/>
  <c r="AB3123" i="1"/>
  <c r="H3123" i="1"/>
  <c r="R3122" i="1"/>
  <c r="S3122" i="1" s="1"/>
  <c r="A3124" i="1"/>
  <c r="Q3123" i="1"/>
  <c r="W1990" i="1"/>
  <c r="Y1990" i="1" s="1"/>
  <c r="J1991" i="1"/>
  <c r="K1991" i="1" s="1"/>
  <c r="I1992" i="1"/>
  <c r="G1987" i="1"/>
  <c r="D1988" i="1"/>
  <c r="L1987" i="1"/>
  <c r="T1987" i="1" s="1"/>
  <c r="N1984" i="1"/>
  <c r="O1983" i="1"/>
  <c r="P1983" i="1" s="1"/>
  <c r="Z1983" i="1" s="1"/>
  <c r="B1983" i="1" s="1"/>
  <c r="E1991" i="1" l="1"/>
  <c r="F1991" i="1"/>
  <c r="U3123" i="1"/>
  <c r="Q3124" i="1"/>
  <c r="A3125" i="1"/>
  <c r="R3123" i="1"/>
  <c r="S3123" i="1" s="1"/>
  <c r="AA3123" i="1"/>
  <c r="AC3124" i="1"/>
  <c r="AB3124" i="1"/>
  <c r="H3124" i="1"/>
  <c r="J1992" i="1"/>
  <c r="K1992" i="1" s="1"/>
  <c r="E1992" i="1" s="1"/>
  <c r="I1993" i="1"/>
  <c r="L1988" i="1"/>
  <c r="T1988" i="1" s="1"/>
  <c r="G1988" i="1"/>
  <c r="D1989" i="1"/>
  <c r="N1985" i="1"/>
  <c r="O1984" i="1"/>
  <c r="P1984" i="1" s="1"/>
  <c r="Z1984" i="1" s="1"/>
  <c r="B1984" i="1" s="1"/>
  <c r="F1992" i="1" l="1"/>
  <c r="U3124" i="1"/>
  <c r="Q3125" i="1"/>
  <c r="A3126" i="1"/>
  <c r="AA3124" i="1"/>
  <c r="R3124" i="1"/>
  <c r="S3124" i="1" s="1"/>
  <c r="H3125" i="1"/>
  <c r="AB3125" i="1"/>
  <c r="AC3125" i="1"/>
  <c r="J1993" i="1"/>
  <c r="K1993" i="1" s="1"/>
  <c r="E1993" i="1" s="1"/>
  <c r="I1994" i="1"/>
  <c r="W1992" i="1"/>
  <c r="Y1992" i="1" s="1"/>
  <c r="N1986" i="1"/>
  <c r="O1985" i="1"/>
  <c r="P1985" i="1" s="1"/>
  <c r="G1989" i="1"/>
  <c r="D1990" i="1"/>
  <c r="L1989" i="1"/>
  <c r="T1989" i="1" s="1"/>
  <c r="F1993" i="1" l="1"/>
  <c r="U3125" i="1"/>
  <c r="A3127" i="1"/>
  <c r="Q3126" i="1"/>
  <c r="R3125" i="1"/>
  <c r="S3125" i="1" s="1"/>
  <c r="AB3126" i="1"/>
  <c r="AC3126" i="1"/>
  <c r="H3126" i="1"/>
  <c r="AA3125" i="1"/>
  <c r="J1994" i="1"/>
  <c r="K1994" i="1" s="1"/>
  <c r="I1995" i="1"/>
  <c r="W1993" i="1"/>
  <c r="Y1993" i="1" s="1"/>
  <c r="G1990" i="1"/>
  <c r="D1991" i="1"/>
  <c r="L1990" i="1"/>
  <c r="T1990" i="1" s="1"/>
  <c r="Z1985" i="1"/>
  <c r="B1985" i="1" s="1"/>
  <c r="N1987" i="1"/>
  <c r="O1986" i="1"/>
  <c r="P1986" i="1" s="1"/>
  <c r="Z1986" i="1" s="1"/>
  <c r="B1986" i="1" s="1"/>
  <c r="E1994" i="1" l="1"/>
  <c r="F1994" i="1"/>
  <c r="U3126" i="1"/>
  <c r="AC3127" i="1"/>
  <c r="H3127" i="1"/>
  <c r="AB3127" i="1"/>
  <c r="R3126" i="1"/>
  <c r="S3126" i="1" s="1"/>
  <c r="AA3126" i="1"/>
  <c r="A3128" i="1"/>
  <c r="Q3127" i="1"/>
  <c r="I1996" i="1"/>
  <c r="J1995" i="1"/>
  <c r="K1995" i="1" s="1"/>
  <c r="E1995" i="1" s="1"/>
  <c r="W1994" i="1"/>
  <c r="Y1994" i="1" s="1"/>
  <c r="N1988" i="1"/>
  <c r="O1987" i="1"/>
  <c r="P1987" i="1" s="1"/>
  <c r="Z1987" i="1" s="1"/>
  <c r="B1987" i="1" s="1"/>
  <c r="L1991" i="1"/>
  <c r="T1991" i="1" s="1"/>
  <c r="G1991" i="1"/>
  <c r="D1992" i="1"/>
  <c r="F1995" i="1" l="1"/>
  <c r="U3127" i="1"/>
  <c r="A3129" i="1"/>
  <c r="Q3128" i="1"/>
  <c r="AB3128" i="1"/>
  <c r="AA3127" i="1"/>
  <c r="AC3128" i="1"/>
  <c r="H3128" i="1"/>
  <c r="R3127" i="1"/>
  <c r="S3127" i="1" s="1"/>
  <c r="W1995" i="1"/>
  <c r="Y1995" i="1" s="1"/>
  <c r="J1996" i="1"/>
  <c r="K1996" i="1" s="1"/>
  <c r="E1996" i="1" s="1"/>
  <c r="I1997" i="1"/>
  <c r="L1992" i="1"/>
  <c r="T1992" i="1" s="1"/>
  <c r="G1992" i="1"/>
  <c r="D1993" i="1"/>
  <c r="N1989" i="1"/>
  <c r="O1988" i="1"/>
  <c r="P1988" i="1" s="1"/>
  <c r="Z1988" i="1" s="1"/>
  <c r="B1988" i="1" s="1"/>
  <c r="F1996" i="1" l="1"/>
  <c r="U3128" i="1"/>
  <c r="R3128" i="1"/>
  <c r="S3128" i="1" s="1"/>
  <c r="H3129" i="1"/>
  <c r="AA3128" i="1"/>
  <c r="AC3129" i="1"/>
  <c r="AB3129" i="1"/>
  <c r="A3130" i="1"/>
  <c r="Q3129" i="1"/>
  <c r="I1998" i="1"/>
  <c r="J1997" i="1"/>
  <c r="K1997" i="1" s="1"/>
  <c r="E1997" i="1" s="1"/>
  <c r="W1996" i="1"/>
  <c r="Y1996" i="1" s="1"/>
  <c r="N1990" i="1"/>
  <c r="O1989" i="1"/>
  <c r="P1989" i="1" s="1"/>
  <c r="Z1989" i="1" s="1"/>
  <c r="B1989" i="1" s="1"/>
  <c r="G1993" i="1"/>
  <c r="D1994" i="1"/>
  <c r="L1993" i="1"/>
  <c r="T1993" i="1" s="1"/>
  <c r="F1997" i="1" l="1"/>
  <c r="U3129" i="1"/>
  <c r="Q3130" i="1"/>
  <c r="A3131" i="1"/>
  <c r="H3130" i="1"/>
  <c r="AA3129" i="1"/>
  <c r="AC3130" i="1"/>
  <c r="AB3130" i="1"/>
  <c r="R3129" i="1"/>
  <c r="S3129" i="1" s="1"/>
  <c r="W1997" i="1"/>
  <c r="Y1997" i="1" s="1"/>
  <c r="I1999" i="1"/>
  <c r="J1998" i="1"/>
  <c r="K1998" i="1" s="1"/>
  <c r="E1998" i="1" s="1"/>
  <c r="G1994" i="1"/>
  <c r="D1995" i="1"/>
  <c r="L1994" i="1"/>
  <c r="T1994" i="1" s="1"/>
  <c r="N1991" i="1"/>
  <c r="O1990" i="1"/>
  <c r="P1990" i="1" s="1"/>
  <c r="F1998" i="1" l="1"/>
  <c r="U3130" i="1"/>
  <c r="Q3131" i="1"/>
  <c r="A3132" i="1"/>
  <c r="AC3131" i="1"/>
  <c r="AA3130" i="1"/>
  <c r="H3131" i="1"/>
  <c r="AB3131" i="1"/>
  <c r="R3130" i="1"/>
  <c r="S3130" i="1" s="1"/>
  <c r="W1998" i="1"/>
  <c r="Y1998" i="1" s="1"/>
  <c r="J1999" i="1"/>
  <c r="K1999" i="1" s="1"/>
  <c r="E1999" i="1" s="1"/>
  <c r="I2000" i="1"/>
  <c r="N1992" i="1"/>
  <c r="O1991" i="1"/>
  <c r="G1995" i="1"/>
  <c r="L1995" i="1"/>
  <c r="T1995" i="1" s="1"/>
  <c r="D1996" i="1"/>
  <c r="Z1990" i="1"/>
  <c r="B1990" i="1" s="1"/>
  <c r="S1990" i="1"/>
  <c r="U1990" i="1" s="1"/>
  <c r="F1999" i="1" l="1"/>
  <c r="C1991" i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U3131" i="1"/>
  <c r="A3133" i="1"/>
  <c r="Q3132" i="1"/>
  <c r="R3131" i="1"/>
  <c r="S3131" i="1" s="1"/>
  <c r="AC3132" i="1"/>
  <c r="AB3132" i="1"/>
  <c r="AA3131" i="1"/>
  <c r="H3132" i="1"/>
  <c r="I2001" i="1"/>
  <c r="J2000" i="1"/>
  <c r="K2000" i="1" s="1"/>
  <c r="E2000" i="1" s="1"/>
  <c r="W1999" i="1"/>
  <c r="Y1999" i="1" s="1"/>
  <c r="L1996" i="1"/>
  <c r="T1996" i="1" s="1"/>
  <c r="G1996" i="1"/>
  <c r="D1997" i="1"/>
  <c r="AA1990" i="1"/>
  <c r="N1993" i="1"/>
  <c r="O1992" i="1"/>
  <c r="F2000" i="1" l="1"/>
  <c r="P1992" i="1"/>
  <c r="Z1992" i="1" s="1"/>
  <c r="B1992" i="1" s="1"/>
  <c r="P1991" i="1"/>
  <c r="Z1991" i="1" s="1"/>
  <c r="B1991" i="1" s="1"/>
  <c r="U3132" i="1"/>
  <c r="AA3132" i="1"/>
  <c r="H3133" i="1"/>
  <c r="AB3133" i="1"/>
  <c r="R3132" i="1"/>
  <c r="S3132" i="1" s="1"/>
  <c r="AC3133" i="1"/>
  <c r="A3134" i="1"/>
  <c r="Q3133" i="1"/>
  <c r="W2000" i="1"/>
  <c r="Y2000" i="1" s="1"/>
  <c r="J2001" i="1"/>
  <c r="K2001" i="1" s="1"/>
  <c r="E2001" i="1" s="1"/>
  <c r="I2002" i="1"/>
  <c r="N1994" i="1"/>
  <c r="O1993" i="1"/>
  <c r="P1993" i="1" s="1"/>
  <c r="Z1993" i="1" s="1"/>
  <c r="B1993" i="1" s="1"/>
  <c r="G1997" i="1"/>
  <c r="D1998" i="1"/>
  <c r="L1997" i="1"/>
  <c r="T1997" i="1" s="1"/>
  <c r="F2001" i="1" l="1"/>
  <c r="U3133" i="1"/>
  <c r="AB3134" i="1"/>
  <c r="R3133" i="1"/>
  <c r="S3133" i="1" s="1"/>
  <c r="H3134" i="1"/>
  <c r="AA3133" i="1"/>
  <c r="AC3134" i="1"/>
  <c r="Q3134" i="1"/>
  <c r="A3135" i="1"/>
  <c r="I2003" i="1"/>
  <c r="J2002" i="1"/>
  <c r="K2002" i="1" s="1"/>
  <c r="E2002" i="1" s="1"/>
  <c r="W2001" i="1"/>
  <c r="Y2001" i="1" s="1"/>
  <c r="G1998" i="1"/>
  <c r="L1998" i="1"/>
  <c r="T1998" i="1" s="1"/>
  <c r="D1999" i="1"/>
  <c r="N1995" i="1"/>
  <c r="O1994" i="1"/>
  <c r="P1994" i="1" s="1"/>
  <c r="Z1994" i="1" s="1"/>
  <c r="B1994" i="1" s="1"/>
  <c r="F2002" i="1" l="1"/>
  <c r="U3134" i="1"/>
  <c r="R3134" i="1"/>
  <c r="S3134" i="1" s="1"/>
  <c r="AC3135" i="1"/>
  <c r="H3135" i="1"/>
  <c r="AB3135" i="1"/>
  <c r="AA3134" i="1"/>
  <c r="A3136" i="1"/>
  <c r="Q3135" i="1"/>
  <c r="W2002" i="1"/>
  <c r="Y2002" i="1" s="1"/>
  <c r="J2003" i="1"/>
  <c r="K2003" i="1" s="1"/>
  <c r="E2003" i="1" s="1"/>
  <c r="I2004" i="1"/>
  <c r="N1996" i="1"/>
  <c r="O1995" i="1"/>
  <c r="P1995" i="1" s="1"/>
  <c r="Z1995" i="1" s="1"/>
  <c r="B1995" i="1" s="1"/>
  <c r="G1999" i="1"/>
  <c r="D2000" i="1"/>
  <c r="L1999" i="1"/>
  <c r="T1999" i="1" s="1"/>
  <c r="F2003" i="1" l="1"/>
  <c r="U3135" i="1"/>
  <c r="AC3136" i="1"/>
  <c r="AB3136" i="1"/>
  <c r="AA3135" i="1"/>
  <c r="R3135" i="1"/>
  <c r="S3135" i="1" s="1"/>
  <c r="H3136" i="1"/>
  <c r="A3137" i="1"/>
  <c r="Q3136" i="1"/>
  <c r="J2004" i="1"/>
  <c r="K2004" i="1" s="1"/>
  <c r="E2004" i="1" s="1"/>
  <c r="I2005" i="1"/>
  <c r="W2003" i="1"/>
  <c r="Y2003" i="1" s="1"/>
  <c r="L2000" i="1"/>
  <c r="T2000" i="1" s="1"/>
  <c r="G2000" i="1"/>
  <c r="D2001" i="1"/>
  <c r="N1997" i="1"/>
  <c r="O1996" i="1"/>
  <c r="P1996" i="1" s="1"/>
  <c r="Z1996" i="1" s="1"/>
  <c r="B1996" i="1" s="1"/>
  <c r="F2004" i="1" l="1"/>
  <c r="U3136" i="1"/>
  <c r="Q3137" i="1"/>
  <c r="A3138" i="1"/>
  <c r="AB3137" i="1"/>
  <c r="H3137" i="1"/>
  <c r="R3136" i="1"/>
  <c r="S3136" i="1" s="1"/>
  <c r="AC3137" i="1"/>
  <c r="AA3136" i="1"/>
  <c r="I2006" i="1"/>
  <c r="J2005" i="1"/>
  <c r="K2005" i="1" s="1"/>
  <c r="E2005" i="1" s="1"/>
  <c r="W2004" i="1"/>
  <c r="Y2004" i="1" s="1"/>
  <c r="N1998" i="1"/>
  <c r="O1997" i="1"/>
  <c r="P1997" i="1" s="1"/>
  <c r="G2001" i="1"/>
  <c r="D2002" i="1"/>
  <c r="L2001" i="1"/>
  <c r="T2001" i="1" s="1"/>
  <c r="F2005" i="1" l="1"/>
  <c r="U3137" i="1"/>
  <c r="A3139" i="1"/>
  <c r="Q3138" i="1"/>
  <c r="AC3138" i="1"/>
  <c r="H3138" i="1"/>
  <c r="AB3138" i="1"/>
  <c r="R3137" i="1"/>
  <c r="S3137" i="1" s="1"/>
  <c r="AA3137" i="1"/>
  <c r="W2005" i="1"/>
  <c r="Y2005" i="1" s="1"/>
  <c r="I2007" i="1"/>
  <c r="J2006" i="1"/>
  <c r="K2006" i="1" s="1"/>
  <c r="E2006" i="1" s="1"/>
  <c r="Z1997" i="1"/>
  <c r="B1997" i="1" s="1"/>
  <c r="G2002" i="1"/>
  <c r="L2002" i="1"/>
  <c r="T2002" i="1" s="1"/>
  <c r="D2003" i="1"/>
  <c r="N1999" i="1"/>
  <c r="O1998" i="1"/>
  <c r="P1998" i="1" s="1"/>
  <c r="Z1998" i="1" s="1"/>
  <c r="B1998" i="1" s="1"/>
  <c r="F2006" i="1" l="1"/>
  <c r="U3138" i="1"/>
  <c r="H3139" i="1"/>
  <c r="AB3139" i="1"/>
  <c r="AC3139" i="1"/>
  <c r="R3138" i="1"/>
  <c r="S3138" i="1" s="1"/>
  <c r="AA3138" i="1"/>
  <c r="A3140" i="1"/>
  <c r="Q3139" i="1"/>
  <c r="W2006" i="1"/>
  <c r="Y2006" i="1" s="1"/>
  <c r="I2008" i="1"/>
  <c r="J2007" i="1"/>
  <c r="K2007" i="1" s="1"/>
  <c r="E2007" i="1" s="1"/>
  <c r="L2003" i="1"/>
  <c r="T2003" i="1" s="1"/>
  <c r="G2003" i="1"/>
  <c r="D2004" i="1"/>
  <c r="N2000" i="1"/>
  <c r="O1999" i="1"/>
  <c r="P1999" i="1" s="1"/>
  <c r="Z1999" i="1" s="1"/>
  <c r="B1999" i="1" s="1"/>
  <c r="F2007" i="1" l="1"/>
  <c r="U3139" i="1"/>
  <c r="Q3140" i="1"/>
  <c r="A3141" i="1"/>
  <c r="AA3139" i="1"/>
  <c r="AB3140" i="1"/>
  <c r="AC3140" i="1"/>
  <c r="H3140" i="1"/>
  <c r="R3139" i="1"/>
  <c r="S3139" i="1" s="1"/>
  <c r="J2008" i="1"/>
  <c r="K2008" i="1" s="1"/>
  <c r="E2008" i="1" s="1"/>
  <c r="I2009" i="1"/>
  <c r="W2007" i="1"/>
  <c r="Y2007" i="1" s="1"/>
  <c r="N2001" i="1"/>
  <c r="O2000" i="1"/>
  <c r="P2000" i="1" s="1"/>
  <c r="Z2000" i="1" s="1"/>
  <c r="B2000" i="1" s="1"/>
  <c r="G2004" i="1"/>
  <c r="L2004" i="1"/>
  <c r="T2004" i="1" s="1"/>
  <c r="D2005" i="1"/>
  <c r="F2008" i="1" l="1"/>
  <c r="U3140" i="1"/>
  <c r="A3142" i="1"/>
  <c r="Q3141" i="1"/>
  <c r="AC3141" i="1"/>
  <c r="H3141" i="1"/>
  <c r="R3140" i="1"/>
  <c r="S3140" i="1" s="1"/>
  <c r="AB3141" i="1"/>
  <c r="AA3140" i="1"/>
  <c r="J2009" i="1"/>
  <c r="K2009" i="1" s="1"/>
  <c r="E2009" i="1" s="1"/>
  <c r="I2010" i="1"/>
  <c r="W2008" i="1"/>
  <c r="Y2008" i="1" s="1"/>
  <c r="G2005" i="1"/>
  <c r="L2005" i="1"/>
  <c r="T2005" i="1" s="1"/>
  <c r="D2006" i="1"/>
  <c r="N2002" i="1"/>
  <c r="O2001" i="1"/>
  <c r="P2001" i="1" s="1"/>
  <c r="Z2001" i="1" s="1"/>
  <c r="B2001" i="1" s="1"/>
  <c r="F2009" i="1" l="1"/>
  <c r="U3141" i="1"/>
  <c r="AB3142" i="1"/>
  <c r="AA3141" i="1"/>
  <c r="H3142" i="1"/>
  <c r="R3141" i="1"/>
  <c r="S3141" i="1" s="1"/>
  <c r="AC3142" i="1"/>
  <c r="Q3142" i="1"/>
  <c r="A3143" i="1"/>
  <c r="J2010" i="1"/>
  <c r="K2010" i="1" s="1"/>
  <c r="E2010" i="1" s="1"/>
  <c r="I2011" i="1"/>
  <c r="W2009" i="1"/>
  <c r="Y2009" i="1" s="1"/>
  <c r="N2003" i="1"/>
  <c r="O2002" i="1"/>
  <c r="P2002" i="1" s="1"/>
  <c r="Z2002" i="1" s="1"/>
  <c r="B2002" i="1" s="1"/>
  <c r="L2006" i="1"/>
  <c r="T2006" i="1" s="1"/>
  <c r="G2006" i="1"/>
  <c r="D2007" i="1"/>
  <c r="F2010" i="1" l="1"/>
  <c r="U3142" i="1"/>
  <c r="Q3143" i="1"/>
  <c r="A3144" i="1"/>
  <c r="AC3143" i="1"/>
  <c r="AB3143" i="1"/>
  <c r="H3143" i="1"/>
  <c r="R3142" i="1"/>
  <c r="S3142" i="1" s="1"/>
  <c r="AA3142" i="1"/>
  <c r="J2011" i="1"/>
  <c r="K2011" i="1" s="1"/>
  <c r="E2011" i="1" s="1"/>
  <c r="I2012" i="1"/>
  <c r="W2010" i="1"/>
  <c r="Y2010" i="1" s="1"/>
  <c r="G2007" i="1"/>
  <c r="D2008" i="1"/>
  <c r="L2007" i="1"/>
  <c r="T2007" i="1" s="1"/>
  <c r="N2004" i="1"/>
  <c r="O2003" i="1"/>
  <c r="P2003" i="1" s="1"/>
  <c r="F2011" i="1" l="1"/>
  <c r="U3143" i="1"/>
  <c r="Q3144" i="1"/>
  <c r="A3145" i="1"/>
  <c r="AA3143" i="1"/>
  <c r="R3143" i="1"/>
  <c r="S3143" i="1" s="1"/>
  <c r="AB3144" i="1"/>
  <c r="AC3144" i="1"/>
  <c r="H3144" i="1"/>
  <c r="J2012" i="1"/>
  <c r="K2012" i="1" s="1"/>
  <c r="E2012" i="1" s="1"/>
  <c r="I2013" i="1"/>
  <c r="W2011" i="1"/>
  <c r="Y2011" i="1" s="1"/>
  <c r="Z2003" i="1"/>
  <c r="B2003" i="1" s="1"/>
  <c r="N2005" i="1"/>
  <c r="O2004" i="1"/>
  <c r="P2004" i="1" s="1"/>
  <c r="Z2004" i="1" s="1"/>
  <c r="B2004" i="1" s="1"/>
  <c r="L2008" i="1"/>
  <c r="T2008" i="1" s="1"/>
  <c r="G2008" i="1"/>
  <c r="D2009" i="1"/>
  <c r="F2012" i="1" l="1"/>
  <c r="U3144" i="1"/>
  <c r="A3146" i="1"/>
  <c r="Q3145" i="1"/>
  <c r="AA3144" i="1"/>
  <c r="R3144" i="1"/>
  <c r="S3144" i="1" s="1"/>
  <c r="H3145" i="1"/>
  <c r="AC3145" i="1"/>
  <c r="AB3145" i="1"/>
  <c r="I2014" i="1"/>
  <c r="J2013" i="1"/>
  <c r="K2013" i="1" s="1"/>
  <c r="E2013" i="1" s="1"/>
  <c r="W2012" i="1"/>
  <c r="Y2012" i="1" s="1"/>
  <c r="N2006" i="1"/>
  <c r="O2005" i="1"/>
  <c r="P2005" i="1" s="1"/>
  <c r="G2009" i="1"/>
  <c r="L2009" i="1"/>
  <c r="T2009" i="1" s="1"/>
  <c r="D2010" i="1"/>
  <c r="F2013" i="1" l="1"/>
  <c r="U3145" i="1"/>
  <c r="R3145" i="1"/>
  <c r="S3145" i="1" s="1"/>
  <c r="AB3146" i="1"/>
  <c r="AC3146" i="1"/>
  <c r="AA3145" i="1"/>
  <c r="H3146" i="1"/>
  <c r="Q3146" i="1"/>
  <c r="A3147" i="1"/>
  <c r="W2013" i="1"/>
  <c r="Y2013" i="1" s="1"/>
  <c r="I2015" i="1"/>
  <c r="J2014" i="1"/>
  <c r="K2014" i="1" s="1"/>
  <c r="E2014" i="1" s="1"/>
  <c r="L2010" i="1"/>
  <c r="T2010" i="1" s="1"/>
  <c r="G2010" i="1"/>
  <c r="D2011" i="1"/>
  <c r="Z2005" i="1"/>
  <c r="B2005" i="1" s="1"/>
  <c r="N2007" i="1"/>
  <c r="O2006" i="1"/>
  <c r="P2006" i="1" s="1"/>
  <c r="Z2006" i="1" s="1"/>
  <c r="B2006" i="1" s="1"/>
  <c r="F2014" i="1" l="1"/>
  <c r="U3146" i="1"/>
  <c r="Q3147" i="1"/>
  <c r="A3148" i="1"/>
  <c r="AC3147" i="1"/>
  <c r="AB3147" i="1"/>
  <c r="AA3146" i="1"/>
  <c r="H3147" i="1"/>
  <c r="R3146" i="1"/>
  <c r="S3146" i="1" s="1"/>
  <c r="I2016" i="1"/>
  <c r="J2015" i="1"/>
  <c r="K2015" i="1" s="1"/>
  <c r="E2015" i="1" s="1"/>
  <c r="W2014" i="1"/>
  <c r="Y2014" i="1" s="1"/>
  <c r="N2008" i="1"/>
  <c r="O2007" i="1"/>
  <c r="P2007" i="1" s="1"/>
  <c r="L2011" i="1"/>
  <c r="T2011" i="1" s="1"/>
  <c r="G2011" i="1"/>
  <c r="D2012" i="1"/>
  <c r="F2015" i="1" l="1"/>
  <c r="A3149" i="1"/>
  <c r="Q3148" i="1"/>
  <c r="W3148" i="1"/>
  <c r="Y3148" i="1" s="1"/>
  <c r="AC3148" i="1"/>
  <c r="AB3148" i="1"/>
  <c r="H3148" i="1"/>
  <c r="R3147" i="1"/>
  <c r="W2015" i="1"/>
  <c r="Y2015" i="1" s="1"/>
  <c r="J2016" i="1"/>
  <c r="K2016" i="1" s="1"/>
  <c r="E2016" i="1" s="1"/>
  <c r="I2017" i="1"/>
  <c r="L2012" i="1"/>
  <c r="T2012" i="1" s="1"/>
  <c r="G2012" i="1"/>
  <c r="D2013" i="1"/>
  <c r="Z2007" i="1"/>
  <c r="B2007" i="1" s="1"/>
  <c r="N2009" i="1"/>
  <c r="O2008" i="1"/>
  <c r="P2008" i="1" s="1"/>
  <c r="Z2008" i="1" s="1"/>
  <c r="B2008" i="1" s="1"/>
  <c r="F2016" i="1" l="1"/>
  <c r="U3148" i="1"/>
  <c r="R3148" i="1"/>
  <c r="S3148" i="1" s="1"/>
  <c r="AA3148" i="1"/>
  <c r="H3149" i="1"/>
  <c r="AB3149" i="1"/>
  <c r="AC3149" i="1"/>
  <c r="Q3149" i="1"/>
  <c r="A3150" i="1"/>
  <c r="J2017" i="1"/>
  <c r="K2017" i="1" s="1"/>
  <c r="E2017" i="1" s="1"/>
  <c r="I2018" i="1"/>
  <c r="W2016" i="1"/>
  <c r="Y2016" i="1" s="1"/>
  <c r="N2010" i="1"/>
  <c r="O2009" i="1"/>
  <c r="P2009" i="1" s="1"/>
  <c r="Z2009" i="1" s="1"/>
  <c r="B2009" i="1" s="1"/>
  <c r="G2013" i="1"/>
  <c r="L2013" i="1"/>
  <c r="T2013" i="1" s="1"/>
  <c r="D2014" i="1"/>
  <c r="F2017" i="1" l="1"/>
  <c r="U3149" i="1"/>
  <c r="A3151" i="1"/>
  <c r="Q3150" i="1"/>
  <c r="AC3150" i="1"/>
  <c r="AB3150" i="1"/>
  <c r="R3149" i="1"/>
  <c r="S3149" i="1" s="1"/>
  <c r="H3150" i="1"/>
  <c r="AA3149" i="1"/>
  <c r="I2019" i="1"/>
  <c r="J2018" i="1"/>
  <c r="K2018" i="1" s="1"/>
  <c r="E2018" i="1" s="1"/>
  <c r="W2017" i="1"/>
  <c r="Y2017" i="1" s="1"/>
  <c r="L2014" i="1"/>
  <c r="T2014" i="1" s="1"/>
  <c r="D2015" i="1"/>
  <c r="G2014" i="1"/>
  <c r="N2011" i="1"/>
  <c r="O2010" i="1"/>
  <c r="P2010" i="1" s="1"/>
  <c r="F2018" i="1" l="1"/>
  <c r="U3150" i="1"/>
  <c r="R3150" i="1"/>
  <c r="S3150" i="1" s="1"/>
  <c r="H3151" i="1"/>
  <c r="AC3151" i="1"/>
  <c r="AA3150" i="1"/>
  <c r="AB3151" i="1"/>
  <c r="A3152" i="1"/>
  <c r="Q3151" i="1"/>
  <c r="W2018" i="1"/>
  <c r="Y2018" i="1" s="1"/>
  <c r="I2020" i="1"/>
  <c r="J2019" i="1"/>
  <c r="K2019" i="1" s="1"/>
  <c r="E2019" i="1" s="1"/>
  <c r="Z2010" i="1"/>
  <c r="B2010" i="1" s="1"/>
  <c r="G2015" i="1"/>
  <c r="L2015" i="1"/>
  <c r="T2015" i="1" s="1"/>
  <c r="D2016" i="1"/>
  <c r="N2012" i="1"/>
  <c r="O2011" i="1"/>
  <c r="P2011" i="1" s="1"/>
  <c r="Z2011" i="1" s="1"/>
  <c r="B2011" i="1" s="1"/>
  <c r="F2019" i="1" l="1"/>
  <c r="U3151" i="1"/>
  <c r="A3153" i="1"/>
  <c r="Q3152" i="1"/>
  <c r="H3152" i="1"/>
  <c r="AA3151" i="1"/>
  <c r="AB3152" i="1"/>
  <c r="R3151" i="1"/>
  <c r="S3151" i="1" s="1"/>
  <c r="AC3152" i="1"/>
  <c r="I2021" i="1"/>
  <c r="J2020" i="1"/>
  <c r="K2020" i="1" s="1"/>
  <c r="E2020" i="1" s="1"/>
  <c r="W2019" i="1"/>
  <c r="Y2019" i="1" s="1"/>
  <c r="N2013" i="1"/>
  <c r="O2012" i="1"/>
  <c r="P2012" i="1" s="1"/>
  <c r="Z2012" i="1" s="1"/>
  <c r="B2012" i="1" s="1"/>
  <c r="L2016" i="1"/>
  <c r="T2016" i="1" s="1"/>
  <c r="G2016" i="1"/>
  <c r="D2017" i="1"/>
  <c r="F2020" i="1" l="1"/>
  <c r="U3152" i="1"/>
  <c r="A3154" i="1"/>
  <c r="Q3153" i="1"/>
  <c r="H3153" i="1"/>
  <c r="AB3153" i="1"/>
  <c r="R3152" i="1"/>
  <c r="S3152" i="1" s="1"/>
  <c r="AA3152" i="1"/>
  <c r="AC3153" i="1"/>
  <c r="W2020" i="1"/>
  <c r="Y2020" i="1" s="1"/>
  <c r="J2021" i="1"/>
  <c r="K2021" i="1" s="1"/>
  <c r="E2021" i="1" s="1"/>
  <c r="I2022" i="1"/>
  <c r="G2017" i="1"/>
  <c r="L2017" i="1"/>
  <c r="T2017" i="1" s="1"/>
  <c r="D2018" i="1"/>
  <c r="N2014" i="1"/>
  <c r="O2013" i="1"/>
  <c r="P2013" i="1" s="1"/>
  <c r="Z2013" i="1" s="1"/>
  <c r="B2013" i="1" s="1"/>
  <c r="F2021" i="1" l="1"/>
  <c r="U3153" i="1"/>
  <c r="R3153" i="1"/>
  <c r="S3153" i="1" s="1"/>
  <c r="H3154" i="1"/>
  <c r="AB3154" i="1"/>
  <c r="AC3154" i="1"/>
  <c r="AA3153" i="1"/>
  <c r="Q3154" i="1"/>
  <c r="A3155" i="1"/>
  <c r="J2022" i="1"/>
  <c r="K2022" i="1" s="1"/>
  <c r="I2023" i="1"/>
  <c r="W2021" i="1"/>
  <c r="Y2021" i="1" s="1"/>
  <c r="N2015" i="1"/>
  <c r="O2014" i="1"/>
  <c r="P2014" i="1" s="1"/>
  <c r="G2018" i="1"/>
  <c r="D2019" i="1"/>
  <c r="L2018" i="1"/>
  <c r="T2018" i="1" s="1"/>
  <c r="E2022" i="1" l="1"/>
  <c r="F2022" i="1"/>
  <c r="U3154" i="1"/>
  <c r="Q3155" i="1"/>
  <c r="A3156" i="1"/>
  <c r="AB3155" i="1"/>
  <c r="AA3154" i="1"/>
  <c r="H3155" i="1"/>
  <c r="R3154" i="1"/>
  <c r="S3154" i="1" s="1"/>
  <c r="AC3155" i="1"/>
  <c r="I2024" i="1"/>
  <c r="J2023" i="1"/>
  <c r="K2023" i="1" s="1"/>
  <c r="F2023" i="1" s="1"/>
  <c r="W2022" i="1"/>
  <c r="Y2022" i="1" s="1"/>
  <c r="Z2014" i="1"/>
  <c r="B2014" i="1" s="1"/>
  <c r="L2019" i="1"/>
  <c r="T2019" i="1" s="1"/>
  <c r="G2019" i="1"/>
  <c r="D2020" i="1"/>
  <c r="N2016" i="1"/>
  <c r="O2015" i="1"/>
  <c r="P2015" i="1" s="1"/>
  <c r="Z2015" i="1" s="1"/>
  <c r="B2015" i="1" s="1"/>
  <c r="U3155" i="1" l="1"/>
  <c r="W2023" i="1"/>
  <c r="Y2023" i="1" s="1"/>
  <c r="E2023" i="1"/>
  <c r="Q3156" i="1"/>
  <c r="A3157" i="1"/>
  <c r="AC3156" i="1"/>
  <c r="AA3155" i="1"/>
  <c r="R3155" i="1"/>
  <c r="S3155" i="1" s="1"/>
  <c r="H3156" i="1"/>
  <c r="AB3156" i="1"/>
  <c r="J2024" i="1"/>
  <c r="K2024" i="1" s="1"/>
  <c r="I2025" i="1"/>
  <c r="N2017" i="1"/>
  <c r="O2016" i="1"/>
  <c r="P2016" i="1" s="1"/>
  <c r="Z2016" i="1" s="1"/>
  <c r="B2016" i="1" s="1"/>
  <c r="L2020" i="1"/>
  <c r="T2020" i="1" s="1"/>
  <c r="G2020" i="1"/>
  <c r="D2021" i="1"/>
  <c r="E2024" i="1" l="1"/>
  <c r="F2024" i="1"/>
  <c r="U3156" i="1"/>
  <c r="A3158" i="1"/>
  <c r="Q3157" i="1"/>
  <c r="R3156" i="1"/>
  <c r="S3156" i="1" s="1"/>
  <c r="AB3157" i="1"/>
  <c r="AA3156" i="1"/>
  <c r="AC3157" i="1"/>
  <c r="H3157" i="1"/>
  <c r="W2024" i="1"/>
  <c r="Y2024" i="1" s="1"/>
  <c r="I2026" i="1"/>
  <c r="J2025" i="1"/>
  <c r="K2025" i="1" s="1"/>
  <c r="G2021" i="1"/>
  <c r="L2021" i="1"/>
  <c r="T2021" i="1" s="1"/>
  <c r="D2022" i="1"/>
  <c r="N2018" i="1"/>
  <c r="O2017" i="1"/>
  <c r="P2017" i="1" s="1"/>
  <c r="Z2017" i="1" s="1"/>
  <c r="B2017" i="1" s="1"/>
  <c r="E2025" i="1" l="1"/>
  <c r="F2025" i="1"/>
  <c r="U3157" i="1"/>
  <c r="AB3158" i="1"/>
  <c r="AA3157" i="1"/>
  <c r="H3158" i="1"/>
  <c r="R3157" i="1"/>
  <c r="S3157" i="1" s="1"/>
  <c r="AC3158" i="1"/>
  <c r="A3159" i="1"/>
  <c r="Q3158" i="1"/>
  <c r="I2027" i="1"/>
  <c r="J2026" i="1"/>
  <c r="K2026" i="1" s="1"/>
  <c r="W2025" i="1"/>
  <c r="Y2025" i="1" s="1"/>
  <c r="N2019" i="1"/>
  <c r="O2018" i="1"/>
  <c r="P2018" i="1" s="1"/>
  <c r="G2022" i="1"/>
  <c r="L2022" i="1"/>
  <c r="T2022" i="1" s="1"/>
  <c r="D2023" i="1"/>
  <c r="E2026" i="1" l="1"/>
  <c r="F2026" i="1"/>
  <c r="U3158" i="1"/>
  <c r="A3160" i="1"/>
  <c r="Q3159" i="1"/>
  <c r="H3159" i="1"/>
  <c r="R3158" i="1"/>
  <c r="S3158" i="1" s="1"/>
  <c r="AB3159" i="1"/>
  <c r="AA3158" i="1"/>
  <c r="AC3159" i="1"/>
  <c r="W2026" i="1"/>
  <c r="Y2026" i="1" s="1"/>
  <c r="J2027" i="1"/>
  <c r="K2027" i="1" s="1"/>
  <c r="E2027" i="1" s="1"/>
  <c r="I2028" i="1"/>
  <c r="L2023" i="1"/>
  <c r="T2023" i="1" s="1"/>
  <c r="D2024" i="1"/>
  <c r="G2023" i="1"/>
  <c r="Z2018" i="1"/>
  <c r="B2018" i="1" s="1"/>
  <c r="N2020" i="1"/>
  <c r="O2019" i="1"/>
  <c r="P2019" i="1" s="1"/>
  <c r="F2027" i="1" l="1"/>
  <c r="U3159" i="1"/>
  <c r="H3160" i="1"/>
  <c r="R3159" i="1"/>
  <c r="S3159" i="1" s="1"/>
  <c r="AC3160" i="1"/>
  <c r="AA3159" i="1"/>
  <c r="AB3160" i="1"/>
  <c r="A3161" i="1"/>
  <c r="Q3160" i="1"/>
  <c r="W2027" i="1"/>
  <c r="Y2027" i="1" s="1"/>
  <c r="I2029" i="1"/>
  <c r="J2028" i="1"/>
  <c r="K2028" i="1" s="1"/>
  <c r="E2028" i="1" s="1"/>
  <c r="L2024" i="1"/>
  <c r="T2024" i="1" s="1"/>
  <c r="G2024" i="1"/>
  <c r="D2025" i="1"/>
  <c r="N2021" i="1"/>
  <c r="O2020" i="1"/>
  <c r="P2020" i="1" s="1"/>
  <c r="Z2020" i="1" s="1"/>
  <c r="B2020" i="1" s="1"/>
  <c r="Z2019" i="1"/>
  <c r="B2019" i="1" s="1"/>
  <c r="F2028" i="1" l="1"/>
  <c r="U3160" i="1"/>
  <c r="Q3161" i="1"/>
  <c r="A3162" i="1"/>
  <c r="AA3160" i="1"/>
  <c r="AC3161" i="1"/>
  <c r="AB3161" i="1"/>
  <c r="H3161" i="1"/>
  <c r="R3160" i="1"/>
  <c r="S3160" i="1" s="1"/>
  <c r="J2029" i="1"/>
  <c r="K2029" i="1" s="1"/>
  <c r="E2029" i="1" s="1"/>
  <c r="I2030" i="1"/>
  <c r="W2028" i="1"/>
  <c r="Y2028" i="1" s="1"/>
  <c r="G2025" i="1"/>
  <c r="L2025" i="1"/>
  <c r="T2025" i="1" s="1"/>
  <c r="D2026" i="1"/>
  <c r="N2022" i="1"/>
  <c r="O2021" i="1"/>
  <c r="P2021" i="1" s="1"/>
  <c r="F2029" i="1" l="1"/>
  <c r="U3161" i="1"/>
  <c r="A3163" i="1"/>
  <c r="Q3162" i="1"/>
  <c r="R3161" i="1"/>
  <c r="S3161" i="1" s="1"/>
  <c r="H3162" i="1"/>
  <c r="AC3162" i="1"/>
  <c r="AA3161" i="1"/>
  <c r="AB3162" i="1"/>
  <c r="Z2021" i="1"/>
  <c r="B2021" i="1" s="1"/>
  <c r="S2021" i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J2030" i="1"/>
  <c r="K2030" i="1" s="1"/>
  <c r="E2030" i="1" s="1"/>
  <c r="I2031" i="1"/>
  <c r="W2029" i="1"/>
  <c r="Y2029" i="1" s="1"/>
  <c r="N2023" i="1"/>
  <c r="O2022" i="1"/>
  <c r="G2026" i="1"/>
  <c r="D2027" i="1"/>
  <c r="L2026" i="1"/>
  <c r="T2026" i="1" s="1"/>
  <c r="F2030" i="1" l="1"/>
  <c r="U3162" i="1"/>
  <c r="AA2021" i="1"/>
  <c r="U2021" i="1"/>
  <c r="AA3162" i="1"/>
  <c r="AB3163" i="1"/>
  <c r="AC3163" i="1"/>
  <c r="R3162" i="1"/>
  <c r="S3162" i="1" s="1"/>
  <c r="H3163" i="1"/>
  <c r="A3164" i="1"/>
  <c r="Q3163" i="1"/>
  <c r="W2030" i="1"/>
  <c r="Y2030" i="1" s="1"/>
  <c r="I2032" i="1"/>
  <c r="J2031" i="1"/>
  <c r="K2031" i="1" s="1"/>
  <c r="E2031" i="1" s="1"/>
  <c r="S2022" i="1"/>
  <c r="AA2022" i="1" s="1"/>
  <c r="G2027" i="1"/>
  <c r="L2027" i="1"/>
  <c r="T2027" i="1" s="1"/>
  <c r="D2028" i="1"/>
  <c r="N2024" i="1"/>
  <c r="O2023" i="1"/>
  <c r="F2031" i="1" l="1"/>
  <c r="P2023" i="1"/>
  <c r="Z2023" i="1" s="1"/>
  <c r="B2023" i="1" s="1"/>
  <c r="U3163" i="1"/>
  <c r="P2022" i="1"/>
  <c r="Z2022" i="1" s="1"/>
  <c r="B2022" i="1" s="1"/>
  <c r="H3164" i="1"/>
  <c r="AA3163" i="1"/>
  <c r="AC3164" i="1"/>
  <c r="AB3164" i="1"/>
  <c r="R3163" i="1"/>
  <c r="S3163" i="1" s="1"/>
  <c r="A3165" i="1"/>
  <c r="Q3164" i="1"/>
  <c r="I2033" i="1"/>
  <c r="J2032" i="1"/>
  <c r="K2032" i="1" s="1"/>
  <c r="E2032" i="1" s="1"/>
  <c r="W2031" i="1"/>
  <c r="Y2031" i="1" s="1"/>
  <c r="L2028" i="1"/>
  <c r="T2028" i="1" s="1"/>
  <c r="G2028" i="1"/>
  <c r="D2029" i="1"/>
  <c r="N2025" i="1"/>
  <c r="O2024" i="1"/>
  <c r="P2024" i="1" s="1"/>
  <c r="Z2024" i="1" s="1"/>
  <c r="B2024" i="1" s="1"/>
  <c r="F2032" i="1" l="1"/>
  <c r="U3164" i="1"/>
  <c r="Q3165" i="1"/>
  <c r="A3166" i="1"/>
  <c r="R3164" i="1"/>
  <c r="S3164" i="1" s="1"/>
  <c r="H3165" i="1"/>
  <c r="AA3164" i="1"/>
  <c r="AC3165" i="1"/>
  <c r="AB3165" i="1"/>
  <c r="W2032" i="1"/>
  <c r="Y2032" i="1" s="1"/>
  <c r="J2033" i="1"/>
  <c r="K2033" i="1" s="1"/>
  <c r="E2033" i="1" s="1"/>
  <c r="I2034" i="1"/>
  <c r="N2026" i="1"/>
  <c r="O2025" i="1"/>
  <c r="P2025" i="1" s="1"/>
  <c r="Z2025" i="1" s="1"/>
  <c r="B2025" i="1" s="1"/>
  <c r="G2029" i="1"/>
  <c r="D2030" i="1"/>
  <c r="L2029" i="1"/>
  <c r="T2029" i="1" s="1"/>
  <c r="F2033" i="1" l="1"/>
  <c r="U3165" i="1"/>
  <c r="A3167" i="1"/>
  <c r="Q3166" i="1"/>
  <c r="H3166" i="1"/>
  <c r="AC3166" i="1"/>
  <c r="AB3166" i="1"/>
  <c r="AA3165" i="1"/>
  <c r="R3165" i="1"/>
  <c r="S3165" i="1" s="1"/>
  <c r="J2034" i="1"/>
  <c r="K2034" i="1" s="1"/>
  <c r="E2034" i="1" s="1"/>
  <c r="I2035" i="1"/>
  <c r="W2033" i="1"/>
  <c r="Y2033" i="1" s="1"/>
  <c r="L2030" i="1"/>
  <c r="T2030" i="1" s="1"/>
  <c r="G2030" i="1"/>
  <c r="D2031" i="1"/>
  <c r="N2027" i="1"/>
  <c r="O2026" i="1"/>
  <c r="P2026" i="1" s="1"/>
  <c r="Z2026" i="1" s="1"/>
  <c r="B2026" i="1" s="1"/>
  <c r="F2034" i="1" l="1"/>
  <c r="U3166" i="1"/>
  <c r="AB3167" i="1"/>
  <c r="H3167" i="1"/>
  <c r="R3166" i="1"/>
  <c r="S3166" i="1" s="1"/>
  <c r="AC3167" i="1"/>
  <c r="AA3166" i="1"/>
  <c r="A3168" i="1"/>
  <c r="Q3167" i="1"/>
  <c r="I2036" i="1"/>
  <c r="J2035" i="1"/>
  <c r="K2035" i="1" s="1"/>
  <c r="E2035" i="1" s="1"/>
  <c r="W2034" i="1"/>
  <c r="Y2034" i="1" s="1"/>
  <c r="N2028" i="1"/>
  <c r="O2027" i="1"/>
  <c r="P2027" i="1" s="1"/>
  <c r="Z2027" i="1" s="1"/>
  <c r="B2027" i="1" s="1"/>
  <c r="G2031" i="1"/>
  <c r="L2031" i="1"/>
  <c r="T2031" i="1" s="1"/>
  <c r="D2032" i="1"/>
  <c r="F2035" i="1" l="1"/>
  <c r="U3167" i="1"/>
  <c r="A3169" i="1"/>
  <c r="Q3168" i="1"/>
  <c r="H3168" i="1"/>
  <c r="AC3168" i="1"/>
  <c r="AB3168" i="1"/>
  <c r="R3167" i="1"/>
  <c r="S3167" i="1" s="1"/>
  <c r="AA3167" i="1"/>
  <c r="W2035" i="1"/>
  <c r="Y2035" i="1" s="1"/>
  <c r="I2037" i="1"/>
  <c r="J2036" i="1"/>
  <c r="K2036" i="1" s="1"/>
  <c r="E2036" i="1" s="1"/>
  <c r="L2032" i="1"/>
  <c r="T2032" i="1" s="1"/>
  <c r="G2032" i="1"/>
  <c r="D2033" i="1"/>
  <c r="N2029" i="1"/>
  <c r="O2028" i="1"/>
  <c r="P2028" i="1" s="1"/>
  <c r="Z2028" i="1" s="1"/>
  <c r="B2028" i="1" s="1"/>
  <c r="F2036" i="1" l="1"/>
  <c r="U3168" i="1"/>
  <c r="H3169" i="1"/>
  <c r="AA3168" i="1"/>
  <c r="AC3169" i="1"/>
  <c r="AB3169" i="1"/>
  <c r="R3168" i="1"/>
  <c r="S3168" i="1" s="1"/>
  <c r="Q3169" i="1"/>
  <c r="A3170" i="1"/>
  <c r="W2036" i="1"/>
  <c r="Y2036" i="1" s="1"/>
  <c r="I2038" i="1"/>
  <c r="J2037" i="1"/>
  <c r="K2037" i="1" s="1"/>
  <c r="E2037" i="1" s="1"/>
  <c r="N2030" i="1"/>
  <c r="O2029" i="1"/>
  <c r="P2029" i="1" s="1"/>
  <c r="Z2029" i="1" s="1"/>
  <c r="B2029" i="1" s="1"/>
  <c r="G2033" i="1"/>
  <c r="L2033" i="1"/>
  <c r="T2033" i="1" s="1"/>
  <c r="D2034" i="1"/>
  <c r="F2037" i="1" l="1"/>
  <c r="U3169" i="1"/>
  <c r="R3169" i="1"/>
  <c r="S3169" i="1" s="1"/>
  <c r="AB3170" i="1"/>
  <c r="H3170" i="1"/>
  <c r="AC3170" i="1"/>
  <c r="AA3169" i="1"/>
  <c r="Q3170" i="1"/>
  <c r="A3171" i="1"/>
  <c r="W2037" i="1"/>
  <c r="Y2037" i="1" s="1"/>
  <c r="J2038" i="1"/>
  <c r="K2038" i="1" s="1"/>
  <c r="E2038" i="1" s="1"/>
  <c r="I2039" i="1"/>
  <c r="G2034" i="1"/>
  <c r="D2035" i="1"/>
  <c r="L2034" i="1"/>
  <c r="T2034" i="1" s="1"/>
  <c r="N2031" i="1"/>
  <c r="O2030" i="1"/>
  <c r="P2030" i="1" s="1"/>
  <c r="Z2030" i="1" s="1"/>
  <c r="B2030" i="1" s="1"/>
  <c r="F2038" i="1" l="1"/>
  <c r="U3170" i="1"/>
  <c r="H3171" i="1"/>
  <c r="AB3171" i="1"/>
  <c r="AC3171" i="1"/>
  <c r="R3170" i="1"/>
  <c r="S3170" i="1" s="1"/>
  <c r="AA3170" i="1"/>
  <c r="A3172" i="1"/>
  <c r="Q3171" i="1"/>
  <c r="J2039" i="1"/>
  <c r="K2039" i="1" s="1"/>
  <c r="E2039" i="1" s="1"/>
  <c r="I2040" i="1"/>
  <c r="W2038" i="1"/>
  <c r="Y2038" i="1" s="1"/>
  <c r="N2032" i="1"/>
  <c r="O2031" i="1"/>
  <c r="P2031" i="1" s="1"/>
  <c r="Z2031" i="1" s="1"/>
  <c r="B2031" i="1" s="1"/>
  <c r="G2035" i="1"/>
  <c r="L2035" i="1"/>
  <c r="T2035" i="1" s="1"/>
  <c r="D2036" i="1"/>
  <c r="F2039" i="1" l="1"/>
  <c r="U3171" i="1"/>
  <c r="A3173" i="1"/>
  <c r="Q3172" i="1"/>
  <c r="AC3172" i="1"/>
  <c r="AA3171" i="1"/>
  <c r="AB3172" i="1"/>
  <c r="R3171" i="1"/>
  <c r="S3171" i="1" s="1"/>
  <c r="H3172" i="1"/>
  <c r="I2041" i="1"/>
  <c r="J2040" i="1"/>
  <c r="K2040" i="1" s="1"/>
  <c r="E2040" i="1" s="1"/>
  <c r="W2039" i="1"/>
  <c r="Y2039" i="1" s="1"/>
  <c r="L2036" i="1"/>
  <c r="T2036" i="1" s="1"/>
  <c r="G2036" i="1"/>
  <c r="D2037" i="1"/>
  <c r="N2033" i="1"/>
  <c r="O2032" i="1"/>
  <c r="P2032" i="1" s="1"/>
  <c r="Z2032" i="1" s="1"/>
  <c r="B2032" i="1" s="1"/>
  <c r="F2040" i="1" l="1"/>
  <c r="U3172" i="1"/>
  <c r="R3172" i="1"/>
  <c r="S3172" i="1" s="1"/>
  <c r="AB3173" i="1"/>
  <c r="AA3172" i="1"/>
  <c r="AC3173" i="1"/>
  <c r="H3173" i="1"/>
  <c r="A3174" i="1"/>
  <c r="Q3173" i="1"/>
  <c r="J2041" i="1"/>
  <c r="K2041" i="1" s="1"/>
  <c r="E2041" i="1" s="1"/>
  <c r="I2042" i="1"/>
  <c r="W2040" i="1"/>
  <c r="Y2040" i="1" s="1"/>
  <c r="N2034" i="1"/>
  <c r="O2033" i="1"/>
  <c r="P2033" i="1" s="1"/>
  <c r="Z2033" i="1" s="1"/>
  <c r="B2033" i="1" s="1"/>
  <c r="L2037" i="1"/>
  <c r="T2037" i="1" s="1"/>
  <c r="G2037" i="1"/>
  <c r="D2038" i="1"/>
  <c r="F2041" i="1" l="1"/>
  <c r="U3173" i="1"/>
  <c r="H3174" i="1"/>
  <c r="R3173" i="1"/>
  <c r="S3173" i="1" s="1"/>
  <c r="AB3174" i="1"/>
  <c r="AC3174" i="1"/>
  <c r="AA3173" i="1"/>
  <c r="Q3174" i="1"/>
  <c r="A3175" i="1"/>
  <c r="J2042" i="1"/>
  <c r="K2042" i="1" s="1"/>
  <c r="E2042" i="1" s="1"/>
  <c r="I2043" i="1"/>
  <c r="W2041" i="1"/>
  <c r="Y2041" i="1" s="1"/>
  <c r="L2038" i="1"/>
  <c r="T2038" i="1" s="1"/>
  <c r="G2038" i="1"/>
  <c r="D2039" i="1"/>
  <c r="N2035" i="1"/>
  <c r="O2034" i="1"/>
  <c r="P2034" i="1" s="1"/>
  <c r="F2042" i="1" l="1"/>
  <c r="U3174" i="1"/>
  <c r="Q3175" i="1"/>
  <c r="A3176" i="1"/>
  <c r="AB3175" i="1"/>
  <c r="AA3174" i="1"/>
  <c r="R3174" i="1"/>
  <c r="S3174" i="1" s="1"/>
  <c r="AC3175" i="1"/>
  <c r="H3175" i="1"/>
  <c r="I2044" i="1"/>
  <c r="J2043" i="1"/>
  <c r="K2043" i="1" s="1"/>
  <c r="E2043" i="1" s="1"/>
  <c r="W2042" i="1"/>
  <c r="Y2042" i="1" s="1"/>
  <c r="N2036" i="1"/>
  <c r="O2035" i="1"/>
  <c r="P2035" i="1" s="1"/>
  <c r="Z2034" i="1"/>
  <c r="B2034" i="1" s="1"/>
  <c r="G2039" i="1"/>
  <c r="L2039" i="1"/>
  <c r="T2039" i="1" s="1"/>
  <c r="D2040" i="1"/>
  <c r="F2043" i="1" l="1"/>
  <c r="U3175" i="1"/>
  <c r="Q3176" i="1"/>
  <c r="A3177" i="1"/>
  <c r="AB3176" i="1"/>
  <c r="AA3175" i="1"/>
  <c r="H3176" i="1"/>
  <c r="R3175" i="1"/>
  <c r="S3175" i="1" s="1"/>
  <c r="AC3176" i="1"/>
  <c r="W2043" i="1"/>
  <c r="Y2043" i="1" s="1"/>
  <c r="J2044" i="1"/>
  <c r="K2044" i="1" s="1"/>
  <c r="E2044" i="1" s="1"/>
  <c r="I2045" i="1"/>
  <c r="L2040" i="1"/>
  <c r="T2040" i="1" s="1"/>
  <c r="G2040" i="1"/>
  <c r="D2041" i="1"/>
  <c r="Z2035" i="1"/>
  <c r="B2035" i="1" s="1"/>
  <c r="N2037" i="1"/>
  <c r="O2036" i="1"/>
  <c r="P2036" i="1" s="1"/>
  <c r="Z2036" i="1" s="1"/>
  <c r="B2036" i="1" s="1"/>
  <c r="F2044" i="1" l="1"/>
  <c r="U3176" i="1"/>
  <c r="Q3177" i="1"/>
  <c r="A3178" i="1"/>
  <c r="AA3176" i="1"/>
  <c r="H3177" i="1"/>
  <c r="AB3177" i="1"/>
  <c r="AC3177" i="1"/>
  <c r="R3176" i="1"/>
  <c r="S3176" i="1" s="1"/>
  <c r="J2045" i="1"/>
  <c r="K2045" i="1" s="1"/>
  <c r="E2045" i="1" s="1"/>
  <c r="I2046" i="1"/>
  <c r="W2044" i="1"/>
  <c r="Y2044" i="1" s="1"/>
  <c r="N2038" i="1"/>
  <c r="O2037" i="1"/>
  <c r="P2037" i="1" s="1"/>
  <c r="Z2037" i="1" s="1"/>
  <c r="B2037" i="1" s="1"/>
  <c r="G2041" i="1"/>
  <c r="L2041" i="1"/>
  <c r="T2041" i="1" s="1"/>
  <c r="D2042" i="1"/>
  <c r="F2045" i="1" l="1"/>
  <c r="U3177" i="1"/>
  <c r="Q3178" i="1"/>
  <c r="A3179" i="1"/>
  <c r="AC3178" i="1"/>
  <c r="AB3178" i="1"/>
  <c r="AA3177" i="1"/>
  <c r="R3177" i="1"/>
  <c r="S3177" i="1" s="1"/>
  <c r="H3178" i="1"/>
  <c r="I2047" i="1"/>
  <c r="J2046" i="1"/>
  <c r="K2046" i="1" s="1"/>
  <c r="E2046" i="1" s="1"/>
  <c r="W2045" i="1"/>
  <c r="Y2045" i="1" s="1"/>
  <c r="G2042" i="1"/>
  <c r="L2042" i="1"/>
  <c r="T2042" i="1" s="1"/>
  <c r="D2043" i="1"/>
  <c r="N2039" i="1"/>
  <c r="O2038" i="1"/>
  <c r="P2038" i="1" s="1"/>
  <c r="Z2038" i="1" s="1"/>
  <c r="B2038" i="1" s="1"/>
  <c r="F2046" i="1" l="1"/>
  <c r="U3178" i="1"/>
  <c r="A3180" i="1"/>
  <c r="Q3179" i="1"/>
  <c r="W3180" i="1" s="1"/>
  <c r="Y3180" i="1" s="1"/>
  <c r="AC3179" i="1"/>
  <c r="AA3178" i="1"/>
  <c r="AB3179" i="1"/>
  <c r="H3179" i="1"/>
  <c r="R3178" i="1"/>
  <c r="S3178" i="1" s="1"/>
  <c r="I2048" i="1"/>
  <c r="J2047" i="1"/>
  <c r="K2047" i="1" s="1"/>
  <c r="E2047" i="1" s="1"/>
  <c r="W2046" i="1"/>
  <c r="Y2046" i="1" s="1"/>
  <c r="N2040" i="1"/>
  <c r="O2039" i="1"/>
  <c r="P2039" i="1" s="1"/>
  <c r="G2043" i="1"/>
  <c r="D2044" i="1"/>
  <c r="L2043" i="1"/>
  <c r="T2043" i="1" s="1"/>
  <c r="F2047" i="1" l="1"/>
  <c r="H3180" i="1"/>
  <c r="R3179" i="1"/>
  <c r="AB3180" i="1"/>
  <c r="AC3180" i="1"/>
  <c r="Q3180" i="1"/>
  <c r="A3181" i="1"/>
  <c r="W2047" i="1"/>
  <c r="Y2047" i="1" s="1"/>
  <c r="J2048" i="1"/>
  <c r="K2048" i="1" s="1"/>
  <c r="E2048" i="1" s="1"/>
  <c r="I2049" i="1"/>
  <c r="L2044" i="1"/>
  <c r="T2044" i="1" s="1"/>
  <c r="G2044" i="1"/>
  <c r="D2045" i="1"/>
  <c r="Z2039" i="1"/>
  <c r="B2039" i="1" s="1"/>
  <c r="N2041" i="1"/>
  <c r="O2040" i="1"/>
  <c r="P2040" i="1" s="1"/>
  <c r="Z2040" i="1" s="1"/>
  <c r="B2040" i="1" s="1"/>
  <c r="F2048" i="1" l="1"/>
  <c r="U3180" i="1"/>
  <c r="A3182" i="1"/>
  <c r="Q3181" i="1"/>
  <c r="AC3181" i="1"/>
  <c r="H3181" i="1"/>
  <c r="R3180" i="1"/>
  <c r="S3180" i="1" s="1"/>
  <c r="AB3181" i="1"/>
  <c r="AA3180" i="1"/>
  <c r="J2049" i="1"/>
  <c r="K2049" i="1" s="1"/>
  <c r="E2049" i="1" s="1"/>
  <c r="I2050" i="1"/>
  <c r="W2048" i="1"/>
  <c r="Y2048" i="1" s="1"/>
  <c r="N2042" i="1"/>
  <c r="O2041" i="1"/>
  <c r="P2041" i="1" s="1"/>
  <c r="G2045" i="1"/>
  <c r="L2045" i="1"/>
  <c r="T2045" i="1" s="1"/>
  <c r="D2046" i="1"/>
  <c r="F2049" i="1" l="1"/>
  <c r="U3181" i="1"/>
  <c r="AB3182" i="1"/>
  <c r="AC3182" i="1"/>
  <c r="R3181" i="1"/>
  <c r="S3181" i="1" s="1"/>
  <c r="AA3181" i="1"/>
  <c r="H3182" i="1"/>
  <c r="Q3182" i="1"/>
  <c r="A3183" i="1"/>
  <c r="J2050" i="1"/>
  <c r="K2050" i="1" s="1"/>
  <c r="E2050" i="1" s="1"/>
  <c r="I2051" i="1"/>
  <c r="W2049" i="1"/>
  <c r="Y2049" i="1" s="1"/>
  <c r="G2046" i="1"/>
  <c r="L2046" i="1"/>
  <c r="T2046" i="1" s="1"/>
  <c r="D2047" i="1"/>
  <c r="Z2041" i="1"/>
  <c r="B2041" i="1" s="1"/>
  <c r="N2043" i="1"/>
  <c r="O2042" i="1"/>
  <c r="P2042" i="1" s="1"/>
  <c r="F2050" i="1" l="1"/>
  <c r="U3182" i="1"/>
  <c r="Q3183" i="1"/>
  <c r="A3184" i="1"/>
  <c r="R3182" i="1"/>
  <c r="S3182" i="1" s="1"/>
  <c r="AC3183" i="1"/>
  <c r="H3183" i="1"/>
  <c r="AB3183" i="1"/>
  <c r="AA3182" i="1"/>
  <c r="J2051" i="1"/>
  <c r="K2051" i="1" s="1"/>
  <c r="E2051" i="1" s="1"/>
  <c r="I2052" i="1"/>
  <c r="W2050" i="1"/>
  <c r="Y2050" i="1" s="1"/>
  <c r="N2044" i="1"/>
  <c r="O2043" i="1"/>
  <c r="P2043" i="1" s="1"/>
  <c r="Z2042" i="1"/>
  <c r="B2042" i="1" s="1"/>
  <c r="G2047" i="1"/>
  <c r="L2047" i="1"/>
  <c r="T2047" i="1" s="1"/>
  <c r="D2048" i="1"/>
  <c r="F2051" i="1" l="1"/>
  <c r="U3183" i="1"/>
  <c r="A3185" i="1"/>
  <c r="Q3184" i="1"/>
  <c r="H3184" i="1"/>
  <c r="AC3184" i="1"/>
  <c r="R3183" i="1"/>
  <c r="S3183" i="1" s="1"/>
  <c r="AA3183" i="1"/>
  <c r="AB3184" i="1"/>
  <c r="I2053" i="1"/>
  <c r="J2052" i="1"/>
  <c r="K2052" i="1" s="1"/>
  <c r="W2051" i="1"/>
  <c r="Y2051" i="1" s="1"/>
  <c r="Z2043" i="1"/>
  <c r="B2043" i="1" s="1"/>
  <c r="L2048" i="1"/>
  <c r="T2048" i="1" s="1"/>
  <c r="G2048" i="1"/>
  <c r="D2049" i="1"/>
  <c r="N2045" i="1"/>
  <c r="O2044" i="1"/>
  <c r="P2044" i="1" s="1"/>
  <c r="Z2044" i="1" s="1"/>
  <c r="B2044" i="1" s="1"/>
  <c r="F2052" i="1" l="1"/>
  <c r="W2052" i="1"/>
  <c r="Y2052" i="1" s="1"/>
  <c r="U3184" i="1"/>
  <c r="E2052" i="1"/>
  <c r="AA3184" i="1"/>
  <c r="H3185" i="1"/>
  <c r="R3184" i="1"/>
  <c r="S3184" i="1" s="1"/>
  <c r="AB3185" i="1"/>
  <c r="AC3185" i="1"/>
  <c r="A3186" i="1"/>
  <c r="Q3185" i="1"/>
  <c r="J2053" i="1"/>
  <c r="K2053" i="1" s="1"/>
  <c r="I2054" i="1"/>
  <c r="N2046" i="1"/>
  <c r="O2045" i="1"/>
  <c r="P2045" i="1" s="1"/>
  <c r="Z2045" i="1" s="1"/>
  <c r="B2045" i="1" s="1"/>
  <c r="G2049" i="1"/>
  <c r="L2049" i="1"/>
  <c r="T2049" i="1" s="1"/>
  <c r="D2050" i="1"/>
  <c r="E2053" i="1" l="1"/>
  <c r="F2053" i="1"/>
  <c r="U3185" i="1"/>
  <c r="Q3186" i="1"/>
  <c r="A3187" i="1"/>
  <c r="AB3186" i="1"/>
  <c r="AA3185" i="1"/>
  <c r="H3186" i="1"/>
  <c r="R3185" i="1"/>
  <c r="S3185" i="1" s="1"/>
  <c r="AC3186" i="1"/>
  <c r="W2053" i="1"/>
  <c r="Y2053" i="1" s="1"/>
  <c r="J2054" i="1"/>
  <c r="K2054" i="1" s="1"/>
  <c r="I2055" i="1"/>
  <c r="G2050" i="1"/>
  <c r="D2051" i="1"/>
  <c r="L2050" i="1"/>
  <c r="T2050" i="1" s="1"/>
  <c r="N2047" i="1"/>
  <c r="O2046" i="1"/>
  <c r="P2046" i="1" s="1"/>
  <c r="Z2046" i="1" s="1"/>
  <c r="B2046" i="1" s="1"/>
  <c r="E2054" i="1" l="1"/>
  <c r="F2054" i="1"/>
  <c r="U3186" i="1"/>
  <c r="A3188" i="1"/>
  <c r="Q3187" i="1"/>
  <c r="H3187" i="1"/>
  <c r="AC3187" i="1"/>
  <c r="R3186" i="1"/>
  <c r="S3186" i="1" s="1"/>
  <c r="AB3187" i="1"/>
  <c r="AA3186" i="1"/>
  <c r="J2055" i="1"/>
  <c r="K2055" i="1" s="1"/>
  <c r="E2055" i="1" s="1"/>
  <c r="I2056" i="1"/>
  <c r="W2054" i="1"/>
  <c r="Y2054" i="1" s="1"/>
  <c r="N2048" i="1"/>
  <c r="O2047" i="1"/>
  <c r="P2047" i="1" s="1"/>
  <c r="G2051" i="1"/>
  <c r="D2052" i="1"/>
  <c r="L2051" i="1"/>
  <c r="T2051" i="1" s="1"/>
  <c r="F2055" i="1" l="1"/>
  <c r="U3187" i="1"/>
  <c r="AB3188" i="1"/>
  <c r="H3188" i="1"/>
  <c r="AC3188" i="1"/>
  <c r="AA3187" i="1"/>
  <c r="R3187" i="1"/>
  <c r="S3187" i="1" s="1"/>
  <c r="A3189" i="1"/>
  <c r="Q3188" i="1"/>
  <c r="J2056" i="1"/>
  <c r="K2056" i="1" s="1"/>
  <c r="E2056" i="1" s="1"/>
  <c r="I2057" i="1"/>
  <c r="W2055" i="1"/>
  <c r="Y2055" i="1" s="1"/>
  <c r="Z2047" i="1"/>
  <c r="B2047" i="1" s="1"/>
  <c r="L2052" i="1"/>
  <c r="T2052" i="1" s="1"/>
  <c r="G2052" i="1"/>
  <c r="D2053" i="1"/>
  <c r="N2049" i="1"/>
  <c r="O2048" i="1"/>
  <c r="P2048" i="1" s="1"/>
  <c r="F2056" i="1" l="1"/>
  <c r="U3188" i="1"/>
  <c r="A3190" i="1"/>
  <c r="Q3189" i="1"/>
  <c r="AB3189" i="1"/>
  <c r="AA3188" i="1"/>
  <c r="AC3189" i="1"/>
  <c r="H3189" i="1"/>
  <c r="R3188" i="1"/>
  <c r="S3188" i="1" s="1"/>
  <c r="I2058" i="1"/>
  <c r="J2057" i="1"/>
  <c r="K2057" i="1" s="1"/>
  <c r="E2057" i="1" s="1"/>
  <c r="W2056" i="1"/>
  <c r="Y2056" i="1" s="1"/>
  <c r="Z2048" i="1"/>
  <c r="B2048" i="1" s="1"/>
  <c r="L2053" i="1"/>
  <c r="T2053" i="1" s="1"/>
  <c r="D2054" i="1"/>
  <c r="G2053" i="1"/>
  <c r="N2050" i="1"/>
  <c r="O2049" i="1"/>
  <c r="P2049" i="1" s="1"/>
  <c r="F2057" i="1" l="1"/>
  <c r="U3189" i="1"/>
  <c r="AC3190" i="1"/>
  <c r="AA3189" i="1"/>
  <c r="R3189" i="1"/>
  <c r="S3189" i="1" s="1"/>
  <c r="AB3190" i="1"/>
  <c r="H3190" i="1"/>
  <c r="Q3190" i="1"/>
  <c r="A3191" i="1"/>
  <c r="W2057" i="1"/>
  <c r="Y2057" i="1" s="1"/>
  <c r="I2059" i="1"/>
  <c r="J2058" i="1"/>
  <c r="K2058" i="1" s="1"/>
  <c r="E2058" i="1" s="1"/>
  <c r="Z2049" i="1"/>
  <c r="B2049" i="1" s="1"/>
  <c r="N2051" i="1"/>
  <c r="O2050" i="1"/>
  <c r="P2050" i="1" s="1"/>
  <c r="L2054" i="1"/>
  <c r="T2054" i="1" s="1"/>
  <c r="G2054" i="1"/>
  <c r="D2055" i="1"/>
  <c r="F2058" i="1" l="1"/>
  <c r="U3190" i="1"/>
  <c r="H3191" i="1"/>
  <c r="AA3190" i="1"/>
  <c r="AC3191" i="1"/>
  <c r="AB3191" i="1"/>
  <c r="R3190" i="1"/>
  <c r="S3190" i="1" s="1"/>
  <c r="A3192" i="1"/>
  <c r="Q3191" i="1"/>
  <c r="I2060" i="1"/>
  <c r="J2059" i="1"/>
  <c r="K2059" i="1" s="1"/>
  <c r="E2059" i="1" s="1"/>
  <c r="W2058" i="1"/>
  <c r="Y2058" i="1" s="1"/>
  <c r="G2055" i="1"/>
  <c r="D2056" i="1"/>
  <c r="L2055" i="1"/>
  <c r="T2055" i="1" s="1"/>
  <c r="N2052" i="1"/>
  <c r="O2051" i="1"/>
  <c r="P2051" i="1" s="1"/>
  <c r="Z2050" i="1"/>
  <c r="B2050" i="1" s="1"/>
  <c r="F2059" i="1" l="1"/>
  <c r="U3191" i="1"/>
  <c r="R3191" i="1"/>
  <c r="S3191" i="1" s="1"/>
  <c r="AA3191" i="1"/>
  <c r="AC3192" i="1"/>
  <c r="AB3192" i="1"/>
  <c r="H3192" i="1"/>
  <c r="A3193" i="1"/>
  <c r="Q3192" i="1"/>
  <c r="W2059" i="1"/>
  <c r="Y2059" i="1" s="1"/>
  <c r="J2060" i="1"/>
  <c r="K2060" i="1" s="1"/>
  <c r="E2060" i="1" s="1"/>
  <c r="I2061" i="1"/>
  <c r="Z2051" i="1"/>
  <c r="B2051" i="1" s="1"/>
  <c r="S2051" i="1"/>
  <c r="N2053" i="1"/>
  <c r="O2052" i="1"/>
  <c r="P2052" i="1" s="1"/>
  <c r="L2056" i="1"/>
  <c r="T2056" i="1" s="1"/>
  <c r="G2056" i="1"/>
  <c r="D2057" i="1"/>
  <c r="F2060" i="1" l="1"/>
  <c r="U3192" i="1"/>
  <c r="AB3193" i="1"/>
  <c r="AC3193" i="1"/>
  <c r="AA3192" i="1"/>
  <c r="H3193" i="1"/>
  <c r="R3192" i="1"/>
  <c r="S3192" i="1" s="1"/>
  <c r="Q3193" i="1"/>
  <c r="A3194" i="1"/>
  <c r="Z2052" i="1"/>
  <c r="B2052" i="1" s="1"/>
  <c r="S2052" i="1"/>
  <c r="U2052" i="1" s="1"/>
  <c r="W2060" i="1"/>
  <c r="Y2060" i="1" s="1"/>
  <c r="I2062" i="1"/>
  <c r="J2061" i="1"/>
  <c r="K2061" i="1" s="1"/>
  <c r="E2061" i="1" s="1"/>
  <c r="AA2051" i="1"/>
  <c r="G2057" i="1"/>
  <c r="L2057" i="1"/>
  <c r="T2057" i="1" s="1"/>
  <c r="D2058" i="1"/>
  <c r="N2054" i="1"/>
  <c r="O2053" i="1"/>
  <c r="F2061" i="1" l="1"/>
  <c r="C2053" i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U3193" i="1"/>
  <c r="AA2052" i="1"/>
  <c r="AC3194" i="1"/>
  <c r="H3194" i="1"/>
  <c r="R3193" i="1"/>
  <c r="S3193" i="1" s="1"/>
  <c r="AB3194" i="1"/>
  <c r="AA3193" i="1"/>
  <c r="A3195" i="1"/>
  <c r="Q3194" i="1"/>
  <c r="W2061" i="1"/>
  <c r="Y2061" i="1" s="1"/>
  <c r="I2063" i="1"/>
  <c r="J2062" i="1"/>
  <c r="K2062" i="1" s="1"/>
  <c r="E2062" i="1" s="1"/>
  <c r="N2055" i="1"/>
  <c r="O2054" i="1"/>
  <c r="L2058" i="1"/>
  <c r="T2058" i="1" s="1"/>
  <c r="G2058" i="1"/>
  <c r="D2059" i="1"/>
  <c r="F2062" i="1" l="1"/>
  <c r="P2054" i="1"/>
  <c r="Z2054" i="1" s="1"/>
  <c r="B2054" i="1" s="1"/>
  <c r="P2053" i="1"/>
  <c r="Z2053" i="1" s="1"/>
  <c r="B2053" i="1" s="1"/>
  <c r="U3194" i="1"/>
  <c r="A3196" i="1"/>
  <c r="Q3195" i="1"/>
  <c r="H3195" i="1"/>
  <c r="R3194" i="1"/>
  <c r="S3194" i="1" s="1"/>
  <c r="AC3195" i="1"/>
  <c r="AB3195" i="1"/>
  <c r="AA3194" i="1"/>
  <c r="W2062" i="1"/>
  <c r="Y2062" i="1" s="1"/>
  <c r="J2063" i="1"/>
  <c r="K2063" i="1" s="1"/>
  <c r="E2063" i="1" s="1"/>
  <c r="I2064" i="1"/>
  <c r="G2059" i="1"/>
  <c r="D2060" i="1"/>
  <c r="L2059" i="1"/>
  <c r="T2059" i="1" s="1"/>
  <c r="N2056" i="1"/>
  <c r="O2055" i="1"/>
  <c r="P2055" i="1" s="1"/>
  <c r="Z2055" i="1" s="1"/>
  <c r="B2055" i="1" s="1"/>
  <c r="F2063" i="1" l="1"/>
  <c r="U3195" i="1"/>
  <c r="R3195" i="1"/>
  <c r="S3195" i="1" s="1"/>
  <c r="AB3196" i="1"/>
  <c r="H3196" i="1"/>
  <c r="AC3196" i="1"/>
  <c r="AA3195" i="1"/>
  <c r="Q3196" i="1"/>
  <c r="A3197" i="1"/>
  <c r="J2064" i="1"/>
  <c r="K2064" i="1" s="1"/>
  <c r="E2064" i="1" s="1"/>
  <c r="I2065" i="1"/>
  <c r="W2063" i="1"/>
  <c r="Y2063" i="1" s="1"/>
  <c r="N2057" i="1"/>
  <c r="O2056" i="1"/>
  <c r="P2056" i="1" s="1"/>
  <c r="Z2056" i="1" s="1"/>
  <c r="B2056" i="1" s="1"/>
  <c r="L2060" i="1"/>
  <c r="T2060" i="1" s="1"/>
  <c r="G2060" i="1"/>
  <c r="D2061" i="1"/>
  <c r="F2064" i="1" l="1"/>
  <c r="U3196" i="1"/>
  <c r="Q3197" i="1"/>
  <c r="A3198" i="1"/>
  <c r="H3197" i="1"/>
  <c r="AB3197" i="1"/>
  <c r="R3196" i="1"/>
  <c r="S3196" i="1" s="1"/>
  <c r="AC3197" i="1"/>
  <c r="AA3196" i="1"/>
  <c r="J2065" i="1"/>
  <c r="K2065" i="1" s="1"/>
  <c r="E2065" i="1" s="1"/>
  <c r="I2066" i="1"/>
  <c r="W2064" i="1"/>
  <c r="Y2064" i="1" s="1"/>
  <c r="L2061" i="1"/>
  <c r="T2061" i="1" s="1"/>
  <c r="G2061" i="1"/>
  <c r="D2062" i="1"/>
  <c r="N2058" i="1"/>
  <c r="O2057" i="1"/>
  <c r="P2057" i="1" s="1"/>
  <c r="Z2057" i="1" s="1"/>
  <c r="B2057" i="1" s="1"/>
  <c r="F2065" i="1" l="1"/>
  <c r="U3197" i="1"/>
  <c r="A3199" i="1"/>
  <c r="Q3198" i="1"/>
  <c r="R3197" i="1"/>
  <c r="S3197" i="1" s="1"/>
  <c r="AB3198" i="1"/>
  <c r="H3198" i="1"/>
  <c r="AA3197" i="1"/>
  <c r="AC3198" i="1"/>
  <c r="I2067" i="1"/>
  <c r="J2066" i="1"/>
  <c r="K2066" i="1" s="1"/>
  <c r="E2066" i="1" s="1"/>
  <c r="W2065" i="1"/>
  <c r="Y2065" i="1" s="1"/>
  <c r="G2062" i="1"/>
  <c r="L2062" i="1"/>
  <c r="T2062" i="1" s="1"/>
  <c r="D2063" i="1"/>
  <c r="N2059" i="1"/>
  <c r="O2058" i="1"/>
  <c r="P2058" i="1" s="1"/>
  <c r="F2066" i="1" l="1"/>
  <c r="U3198" i="1"/>
  <c r="R3198" i="1"/>
  <c r="S3198" i="1" s="1"/>
  <c r="AB3199" i="1"/>
  <c r="H3199" i="1"/>
  <c r="AA3198" i="1"/>
  <c r="AC3199" i="1"/>
  <c r="A3200" i="1"/>
  <c r="Q3199" i="1"/>
  <c r="W2066" i="1"/>
  <c r="Y2066" i="1" s="1"/>
  <c r="I2068" i="1"/>
  <c r="J2067" i="1"/>
  <c r="K2067" i="1" s="1"/>
  <c r="E2067" i="1" s="1"/>
  <c r="Z2058" i="1"/>
  <c r="B2058" i="1" s="1"/>
  <c r="N2060" i="1"/>
  <c r="O2059" i="1"/>
  <c r="P2059" i="1" s="1"/>
  <c r="Z2059" i="1" s="1"/>
  <c r="B2059" i="1" s="1"/>
  <c r="G2063" i="1"/>
  <c r="L2063" i="1"/>
  <c r="T2063" i="1" s="1"/>
  <c r="D2064" i="1"/>
  <c r="F2067" i="1" l="1"/>
  <c r="U3199" i="1"/>
  <c r="Q3200" i="1"/>
  <c r="A3201" i="1"/>
  <c r="H3200" i="1"/>
  <c r="AA3199" i="1"/>
  <c r="AB3200" i="1"/>
  <c r="R3199" i="1"/>
  <c r="S3199" i="1" s="1"/>
  <c r="AC3200" i="1"/>
  <c r="J2068" i="1"/>
  <c r="K2068" i="1" s="1"/>
  <c r="E2068" i="1" s="1"/>
  <c r="I2069" i="1"/>
  <c r="W2067" i="1"/>
  <c r="Y2067" i="1" s="1"/>
  <c r="G2064" i="1"/>
  <c r="L2064" i="1"/>
  <c r="T2064" i="1" s="1"/>
  <c r="D2065" i="1"/>
  <c r="N2061" i="1"/>
  <c r="O2060" i="1"/>
  <c r="P2060" i="1" s="1"/>
  <c r="Z2060" i="1" s="1"/>
  <c r="B2060" i="1" s="1"/>
  <c r="F2068" i="1" l="1"/>
  <c r="U3200" i="1"/>
  <c r="Q3201" i="1"/>
  <c r="A3202" i="1"/>
  <c r="AA3200" i="1"/>
  <c r="H3201" i="1"/>
  <c r="R3200" i="1"/>
  <c r="S3200" i="1" s="1"/>
  <c r="AB3201" i="1"/>
  <c r="AC3201" i="1"/>
  <c r="J2069" i="1"/>
  <c r="K2069" i="1" s="1"/>
  <c r="E2069" i="1" s="1"/>
  <c r="I2070" i="1"/>
  <c r="W2068" i="1"/>
  <c r="Y2068" i="1" s="1"/>
  <c r="N2062" i="1"/>
  <c r="O2061" i="1"/>
  <c r="P2061" i="1" s="1"/>
  <c r="Z2061" i="1" s="1"/>
  <c r="B2061" i="1" s="1"/>
  <c r="G2065" i="1"/>
  <c r="D2066" i="1"/>
  <c r="L2065" i="1"/>
  <c r="T2065" i="1" s="1"/>
  <c r="F2069" i="1" l="1"/>
  <c r="U3201" i="1"/>
  <c r="Q3202" i="1"/>
  <c r="A3203" i="1"/>
  <c r="AC3202" i="1"/>
  <c r="AA3201" i="1"/>
  <c r="AB3202" i="1"/>
  <c r="H3202" i="1"/>
  <c r="R3201" i="1"/>
  <c r="S3201" i="1" s="1"/>
  <c r="W2069" i="1"/>
  <c r="Y2069" i="1" s="1"/>
  <c r="I2071" i="1"/>
  <c r="J2070" i="1"/>
  <c r="K2070" i="1" s="1"/>
  <c r="E2070" i="1" s="1"/>
  <c r="L2066" i="1"/>
  <c r="T2066" i="1" s="1"/>
  <c r="G2066" i="1"/>
  <c r="D2067" i="1"/>
  <c r="N2063" i="1"/>
  <c r="O2062" i="1"/>
  <c r="P2062" i="1" s="1"/>
  <c r="F2070" i="1" l="1"/>
  <c r="U3202" i="1"/>
  <c r="A3204" i="1"/>
  <c r="Q3203" i="1"/>
  <c r="AA3202" i="1"/>
  <c r="R3202" i="1"/>
  <c r="S3202" i="1" s="1"/>
  <c r="H3203" i="1"/>
  <c r="AB3203" i="1"/>
  <c r="AC3203" i="1"/>
  <c r="W2070" i="1"/>
  <c r="Y2070" i="1" s="1"/>
  <c r="J2071" i="1"/>
  <c r="K2071" i="1" s="1"/>
  <c r="E2071" i="1" s="1"/>
  <c r="I2072" i="1"/>
  <c r="G2067" i="1"/>
  <c r="D2068" i="1"/>
  <c r="L2067" i="1"/>
  <c r="T2067" i="1" s="1"/>
  <c r="Z2062" i="1"/>
  <c r="B2062" i="1" s="1"/>
  <c r="N2064" i="1"/>
  <c r="O2063" i="1"/>
  <c r="P2063" i="1" s="1"/>
  <c r="Z2063" i="1" s="1"/>
  <c r="B2063" i="1" s="1"/>
  <c r="F2071" i="1" l="1"/>
  <c r="U3203" i="1"/>
  <c r="AA3203" i="1"/>
  <c r="AC3204" i="1"/>
  <c r="R3203" i="1"/>
  <c r="S3203" i="1" s="1"/>
  <c r="H3204" i="1"/>
  <c r="AB3204" i="1"/>
  <c r="Q3204" i="1"/>
  <c r="A3205" i="1"/>
  <c r="W2071" i="1"/>
  <c r="Y2071" i="1" s="1"/>
  <c r="J2072" i="1"/>
  <c r="K2072" i="1" s="1"/>
  <c r="E2072" i="1" s="1"/>
  <c r="I2073" i="1"/>
  <c r="N2065" i="1"/>
  <c r="O2064" i="1"/>
  <c r="P2064" i="1" s="1"/>
  <c r="Z2064" i="1" s="1"/>
  <c r="B2064" i="1" s="1"/>
  <c r="G2068" i="1"/>
  <c r="L2068" i="1"/>
  <c r="T2068" i="1" s="1"/>
  <c r="D2069" i="1"/>
  <c r="F2072" i="1" l="1"/>
  <c r="U3204" i="1"/>
  <c r="AA3204" i="1"/>
  <c r="R3204" i="1"/>
  <c r="S3204" i="1" s="1"/>
  <c r="H3205" i="1"/>
  <c r="AC3205" i="1"/>
  <c r="AB3205" i="1"/>
  <c r="Q3205" i="1"/>
  <c r="A3206" i="1"/>
  <c r="W2072" i="1"/>
  <c r="Y2072" i="1" s="1"/>
  <c r="J2073" i="1"/>
  <c r="K2073" i="1" s="1"/>
  <c r="E2073" i="1" s="1"/>
  <c r="I2074" i="1"/>
  <c r="G2069" i="1"/>
  <c r="D2070" i="1"/>
  <c r="L2069" i="1"/>
  <c r="T2069" i="1" s="1"/>
  <c r="N2066" i="1"/>
  <c r="O2065" i="1"/>
  <c r="P2065" i="1" s="1"/>
  <c r="F2073" i="1" l="1"/>
  <c r="U3205" i="1"/>
  <c r="H3206" i="1"/>
  <c r="AC3206" i="1"/>
  <c r="AA3205" i="1"/>
  <c r="AB3206" i="1"/>
  <c r="R3205" i="1"/>
  <c r="S3205" i="1" s="1"/>
  <c r="Q3206" i="1"/>
  <c r="A3207" i="1"/>
  <c r="W2073" i="1"/>
  <c r="Y2073" i="1" s="1"/>
  <c r="J2074" i="1"/>
  <c r="K2074" i="1" s="1"/>
  <c r="E2074" i="1" s="1"/>
  <c r="I2075" i="1"/>
  <c r="Z2065" i="1"/>
  <c r="B2065" i="1" s="1"/>
  <c r="N2067" i="1"/>
  <c r="O2066" i="1"/>
  <c r="P2066" i="1" s="1"/>
  <c r="G2070" i="1"/>
  <c r="D2071" i="1"/>
  <c r="L2070" i="1"/>
  <c r="T2070" i="1" s="1"/>
  <c r="F2074" i="1" l="1"/>
  <c r="U3206" i="1"/>
  <c r="AA3206" i="1"/>
  <c r="AC3207" i="1"/>
  <c r="H3207" i="1"/>
  <c r="R3206" i="1"/>
  <c r="S3206" i="1" s="1"/>
  <c r="AB3207" i="1"/>
  <c r="Q3207" i="1"/>
  <c r="A3208" i="1"/>
  <c r="J2075" i="1"/>
  <c r="K2075" i="1" s="1"/>
  <c r="E2075" i="1" s="1"/>
  <c r="I2076" i="1"/>
  <c r="W2074" i="1"/>
  <c r="Y2074" i="1" s="1"/>
  <c r="G2071" i="1"/>
  <c r="L2071" i="1"/>
  <c r="T2071" i="1" s="1"/>
  <c r="D2072" i="1"/>
  <c r="N2068" i="1"/>
  <c r="O2067" i="1"/>
  <c r="P2067" i="1" s="1"/>
  <c r="Z2066" i="1"/>
  <c r="B2066" i="1" s="1"/>
  <c r="F2075" i="1" l="1"/>
  <c r="U3207" i="1"/>
  <c r="Q3208" i="1"/>
  <c r="A3209" i="1"/>
  <c r="AA3207" i="1"/>
  <c r="AB3208" i="1"/>
  <c r="AC3208" i="1"/>
  <c r="R3207" i="1"/>
  <c r="S3207" i="1" s="1"/>
  <c r="H3208" i="1"/>
  <c r="W2075" i="1"/>
  <c r="Y2075" i="1" s="1"/>
  <c r="J2076" i="1"/>
  <c r="K2076" i="1" s="1"/>
  <c r="E2076" i="1" s="1"/>
  <c r="I2077" i="1"/>
  <c r="N2069" i="1"/>
  <c r="O2068" i="1"/>
  <c r="P2068" i="1" s="1"/>
  <c r="Z2068" i="1" s="1"/>
  <c r="B2068" i="1" s="1"/>
  <c r="L2072" i="1"/>
  <c r="T2072" i="1" s="1"/>
  <c r="G2072" i="1"/>
  <c r="D2073" i="1"/>
  <c r="Z2067" i="1"/>
  <c r="B2067" i="1" s="1"/>
  <c r="F2076" i="1" l="1"/>
  <c r="U3208" i="1"/>
  <c r="A3210" i="1"/>
  <c r="Q3209" i="1"/>
  <c r="AC3209" i="1"/>
  <c r="R3208" i="1"/>
  <c r="S3208" i="1" s="1"/>
  <c r="H3209" i="1"/>
  <c r="AB3209" i="1"/>
  <c r="AA3208" i="1"/>
  <c r="I2078" i="1"/>
  <c r="J2077" i="1"/>
  <c r="K2077" i="1" s="1"/>
  <c r="E2077" i="1" s="1"/>
  <c r="W2076" i="1"/>
  <c r="Y2076" i="1" s="1"/>
  <c r="L2073" i="1"/>
  <c r="T2073" i="1" s="1"/>
  <c r="D2074" i="1"/>
  <c r="G2073" i="1"/>
  <c r="N2070" i="1"/>
  <c r="O2069" i="1"/>
  <c r="P2069" i="1" s="1"/>
  <c r="F2077" i="1" l="1"/>
  <c r="H3210" i="1"/>
  <c r="R3209" i="1"/>
  <c r="AC3210" i="1"/>
  <c r="AB3210" i="1"/>
  <c r="W3210" i="1"/>
  <c r="Y3210" i="1" s="1"/>
  <c r="A3211" i="1"/>
  <c r="Q3210" i="1"/>
  <c r="W2077" i="1"/>
  <c r="Y2077" i="1" s="1"/>
  <c r="I2079" i="1"/>
  <c r="J2078" i="1"/>
  <c r="K2078" i="1" s="1"/>
  <c r="E2078" i="1" s="1"/>
  <c r="G2074" i="1"/>
  <c r="L2074" i="1"/>
  <c r="T2074" i="1" s="1"/>
  <c r="D2075" i="1"/>
  <c r="Z2069" i="1"/>
  <c r="B2069" i="1" s="1"/>
  <c r="N2071" i="1"/>
  <c r="O2070" i="1"/>
  <c r="P2070" i="1" s="1"/>
  <c r="Z2070" i="1" s="1"/>
  <c r="B2070" i="1" s="1"/>
  <c r="F2078" i="1" l="1"/>
  <c r="U3210" i="1"/>
  <c r="AC3211" i="1"/>
  <c r="R3210" i="1"/>
  <c r="S3210" i="1" s="1"/>
  <c r="AA3210" i="1"/>
  <c r="AB3211" i="1"/>
  <c r="H3211" i="1"/>
  <c r="Q3211" i="1"/>
  <c r="A3212" i="1"/>
  <c r="W2078" i="1"/>
  <c r="Y2078" i="1" s="1"/>
  <c r="I2080" i="1"/>
  <c r="J2079" i="1"/>
  <c r="K2079" i="1" s="1"/>
  <c r="E2079" i="1" s="1"/>
  <c r="N2072" i="1"/>
  <c r="O2071" i="1"/>
  <c r="P2071" i="1" s="1"/>
  <c r="G2075" i="1"/>
  <c r="D2076" i="1"/>
  <c r="L2075" i="1"/>
  <c r="T2075" i="1" s="1"/>
  <c r="F2079" i="1" l="1"/>
  <c r="U3211" i="1"/>
  <c r="R3211" i="1"/>
  <c r="S3211" i="1" s="1"/>
  <c r="AC3212" i="1"/>
  <c r="H3212" i="1"/>
  <c r="AA3211" i="1"/>
  <c r="AB3212" i="1"/>
  <c r="Q3212" i="1"/>
  <c r="A3213" i="1"/>
  <c r="W2079" i="1"/>
  <c r="Y2079" i="1" s="1"/>
  <c r="I2081" i="1"/>
  <c r="J2080" i="1"/>
  <c r="K2080" i="1" s="1"/>
  <c r="E2080" i="1" s="1"/>
  <c r="L2076" i="1"/>
  <c r="T2076" i="1" s="1"/>
  <c r="G2076" i="1"/>
  <c r="D2077" i="1"/>
  <c r="Z2071" i="1"/>
  <c r="B2071" i="1" s="1"/>
  <c r="N2073" i="1"/>
  <c r="O2072" i="1"/>
  <c r="P2072" i="1" s="1"/>
  <c r="Z2072" i="1" s="1"/>
  <c r="B2072" i="1" s="1"/>
  <c r="F2080" i="1" l="1"/>
  <c r="U3212" i="1"/>
  <c r="AC3213" i="1"/>
  <c r="R3212" i="1"/>
  <c r="S3212" i="1" s="1"/>
  <c r="H3213" i="1"/>
  <c r="AA3212" i="1"/>
  <c r="AB3213" i="1"/>
  <c r="Q3213" i="1"/>
  <c r="A3214" i="1"/>
  <c r="W2080" i="1"/>
  <c r="Y2080" i="1" s="1"/>
  <c r="J2081" i="1"/>
  <c r="K2081" i="1" s="1"/>
  <c r="E2081" i="1" s="1"/>
  <c r="I2082" i="1"/>
  <c r="N2074" i="1"/>
  <c r="O2073" i="1"/>
  <c r="P2073" i="1" s="1"/>
  <c r="Z2073" i="1" s="1"/>
  <c r="B2073" i="1" s="1"/>
  <c r="L2077" i="1"/>
  <c r="T2077" i="1" s="1"/>
  <c r="G2077" i="1"/>
  <c r="D2078" i="1"/>
  <c r="F2081" i="1" l="1"/>
  <c r="U3213" i="1"/>
  <c r="A3215" i="1"/>
  <c r="Q3214" i="1"/>
  <c r="AA3213" i="1"/>
  <c r="AC3214" i="1"/>
  <c r="R3213" i="1"/>
  <c r="S3213" i="1" s="1"/>
  <c r="AB3214" i="1"/>
  <c r="H3214" i="1"/>
  <c r="J2082" i="1"/>
  <c r="K2082" i="1" s="1"/>
  <c r="E2082" i="1" s="1"/>
  <c r="I2083" i="1"/>
  <c r="W2081" i="1"/>
  <c r="Y2081" i="1" s="1"/>
  <c r="G2078" i="1"/>
  <c r="L2078" i="1"/>
  <c r="T2078" i="1" s="1"/>
  <c r="D2079" i="1"/>
  <c r="N2075" i="1"/>
  <c r="O2074" i="1"/>
  <c r="P2074" i="1" s="1"/>
  <c r="F2082" i="1" l="1"/>
  <c r="U3214" i="1"/>
  <c r="AA3214" i="1"/>
  <c r="H3215" i="1"/>
  <c r="AB3215" i="1"/>
  <c r="AC3215" i="1"/>
  <c r="R3214" i="1"/>
  <c r="S3214" i="1" s="1"/>
  <c r="A3216" i="1"/>
  <c r="Q3215" i="1"/>
  <c r="J2083" i="1"/>
  <c r="K2083" i="1" s="1"/>
  <c r="I2084" i="1"/>
  <c r="W2082" i="1"/>
  <c r="Y2082" i="1" s="1"/>
  <c r="Z2074" i="1"/>
  <c r="B2074" i="1" s="1"/>
  <c r="N2076" i="1"/>
  <c r="O2075" i="1"/>
  <c r="P2075" i="1" s="1"/>
  <c r="L2079" i="1"/>
  <c r="T2079" i="1" s="1"/>
  <c r="G2079" i="1"/>
  <c r="D2080" i="1"/>
  <c r="E2083" i="1" l="1"/>
  <c r="F2083" i="1"/>
  <c r="U3215" i="1"/>
  <c r="A3217" i="1"/>
  <c r="Q3216" i="1"/>
  <c r="AB3216" i="1"/>
  <c r="H3216" i="1"/>
  <c r="AA3215" i="1"/>
  <c r="R3215" i="1"/>
  <c r="S3215" i="1" s="1"/>
  <c r="AC3216" i="1"/>
  <c r="I2085" i="1"/>
  <c r="J2084" i="1"/>
  <c r="K2084" i="1" s="1"/>
  <c r="E2084" i="1" s="1"/>
  <c r="L2080" i="1"/>
  <c r="T2080" i="1" s="1"/>
  <c r="G2080" i="1"/>
  <c r="D2081" i="1"/>
  <c r="N2077" i="1"/>
  <c r="O2076" i="1"/>
  <c r="P2076" i="1" s="1"/>
  <c r="Z2076" i="1" s="1"/>
  <c r="B2076" i="1" s="1"/>
  <c r="Z2075" i="1"/>
  <c r="B2075" i="1" s="1"/>
  <c r="F2084" i="1" l="1"/>
  <c r="U3216" i="1"/>
  <c r="A3218" i="1"/>
  <c r="Q3217" i="1"/>
  <c r="R3216" i="1"/>
  <c r="S3216" i="1" s="1"/>
  <c r="AA3216" i="1"/>
  <c r="AB3217" i="1"/>
  <c r="AC3217" i="1"/>
  <c r="H3217" i="1"/>
  <c r="W2084" i="1"/>
  <c r="Y2084" i="1" s="1"/>
  <c r="J2085" i="1"/>
  <c r="K2085" i="1" s="1"/>
  <c r="E2085" i="1" s="1"/>
  <c r="I2086" i="1"/>
  <c r="N2078" i="1"/>
  <c r="O2077" i="1"/>
  <c r="P2077" i="1" s="1"/>
  <c r="Z2077" i="1" s="1"/>
  <c r="B2077" i="1" s="1"/>
  <c r="L2081" i="1"/>
  <c r="T2081" i="1" s="1"/>
  <c r="G2081" i="1"/>
  <c r="D2082" i="1"/>
  <c r="F2085" i="1" l="1"/>
  <c r="U3217" i="1"/>
  <c r="R3217" i="1"/>
  <c r="S3217" i="1" s="1"/>
  <c r="AA3217" i="1"/>
  <c r="AC3218" i="1"/>
  <c r="AB3218" i="1"/>
  <c r="H3218" i="1"/>
  <c r="A3219" i="1"/>
  <c r="Q3218" i="1"/>
  <c r="W2085" i="1"/>
  <c r="Y2085" i="1" s="1"/>
  <c r="I2087" i="1"/>
  <c r="J2086" i="1"/>
  <c r="K2086" i="1" s="1"/>
  <c r="E2086" i="1" s="1"/>
  <c r="G2082" i="1"/>
  <c r="L2082" i="1"/>
  <c r="T2082" i="1" s="1"/>
  <c r="D2083" i="1"/>
  <c r="N2079" i="1"/>
  <c r="O2078" i="1"/>
  <c r="P2078" i="1" s="1"/>
  <c r="F2086" i="1" l="1"/>
  <c r="U3218" i="1"/>
  <c r="R3218" i="1"/>
  <c r="S3218" i="1" s="1"/>
  <c r="AC3219" i="1"/>
  <c r="AA3218" i="1"/>
  <c r="H3219" i="1"/>
  <c r="AB3219" i="1"/>
  <c r="A3220" i="1"/>
  <c r="Q3219" i="1"/>
  <c r="W2086" i="1"/>
  <c r="Y2086" i="1" s="1"/>
  <c r="J2087" i="1"/>
  <c r="K2087" i="1" s="1"/>
  <c r="E2087" i="1" s="1"/>
  <c r="I2088" i="1"/>
  <c r="N2080" i="1"/>
  <c r="O2079" i="1"/>
  <c r="P2079" i="1" s="1"/>
  <c r="Z2078" i="1"/>
  <c r="B2078" i="1" s="1"/>
  <c r="G2083" i="1"/>
  <c r="L2083" i="1"/>
  <c r="T2083" i="1" s="1"/>
  <c r="D2084" i="1"/>
  <c r="F2087" i="1" l="1"/>
  <c r="U3219" i="1"/>
  <c r="A3221" i="1"/>
  <c r="Q3220" i="1"/>
  <c r="AC3220" i="1"/>
  <c r="R3219" i="1"/>
  <c r="S3219" i="1" s="1"/>
  <c r="AB3220" i="1"/>
  <c r="H3220" i="1"/>
  <c r="AA3219" i="1"/>
  <c r="I2089" i="1"/>
  <c r="J2088" i="1"/>
  <c r="K2088" i="1" s="1"/>
  <c r="E2088" i="1" s="1"/>
  <c r="W2087" i="1"/>
  <c r="Y2087" i="1" s="1"/>
  <c r="Z2079" i="1"/>
  <c r="B2079" i="1" s="1"/>
  <c r="L2084" i="1"/>
  <c r="T2084" i="1" s="1"/>
  <c r="G2084" i="1"/>
  <c r="D2085" i="1"/>
  <c r="N2081" i="1"/>
  <c r="O2080" i="1"/>
  <c r="P2080" i="1" s="1"/>
  <c r="Z2080" i="1" s="1"/>
  <c r="B2080" i="1" s="1"/>
  <c r="F2088" i="1" l="1"/>
  <c r="U3220" i="1"/>
  <c r="R3220" i="1"/>
  <c r="S3220" i="1" s="1"/>
  <c r="AA3220" i="1"/>
  <c r="H3221" i="1"/>
  <c r="AC3221" i="1"/>
  <c r="AB3221" i="1"/>
  <c r="A3222" i="1"/>
  <c r="Q3221" i="1"/>
  <c r="W2088" i="1"/>
  <c r="Y2088" i="1" s="1"/>
  <c r="I2090" i="1"/>
  <c r="J2089" i="1"/>
  <c r="K2089" i="1" s="1"/>
  <c r="E2089" i="1" s="1"/>
  <c r="N2082" i="1"/>
  <c r="O2081" i="1"/>
  <c r="P2081" i="1" s="1"/>
  <c r="Z2081" i="1" s="1"/>
  <c r="B2081" i="1" s="1"/>
  <c r="G2085" i="1"/>
  <c r="D2086" i="1"/>
  <c r="L2085" i="1"/>
  <c r="T2085" i="1" s="1"/>
  <c r="F2089" i="1" l="1"/>
  <c r="U3221" i="1"/>
  <c r="A3223" i="1"/>
  <c r="Q3222" i="1"/>
  <c r="AC3222" i="1"/>
  <c r="AA3221" i="1"/>
  <c r="R3221" i="1"/>
  <c r="S3221" i="1" s="1"/>
  <c r="H3222" i="1"/>
  <c r="AB3222" i="1"/>
  <c r="W2089" i="1"/>
  <c r="Y2089" i="1" s="1"/>
  <c r="I2091" i="1"/>
  <c r="J2090" i="1"/>
  <c r="K2090" i="1" s="1"/>
  <c r="E2090" i="1" s="1"/>
  <c r="L2086" i="1"/>
  <c r="T2086" i="1" s="1"/>
  <c r="G2086" i="1"/>
  <c r="D2087" i="1"/>
  <c r="N2083" i="1"/>
  <c r="O2082" i="1"/>
  <c r="P2082" i="1" s="1"/>
  <c r="F2090" i="1" l="1"/>
  <c r="U3222" i="1"/>
  <c r="R3222" i="1"/>
  <c r="S3222" i="1" s="1"/>
  <c r="AC3223" i="1"/>
  <c r="AA3222" i="1"/>
  <c r="H3223" i="1"/>
  <c r="AB3223" i="1"/>
  <c r="Q3223" i="1"/>
  <c r="A3224" i="1"/>
  <c r="J2091" i="1"/>
  <c r="K2091" i="1" s="1"/>
  <c r="E2091" i="1" s="1"/>
  <c r="I2092" i="1"/>
  <c r="W2090" i="1"/>
  <c r="Y2090" i="1" s="1"/>
  <c r="Z2082" i="1"/>
  <c r="B2082" i="1" s="1"/>
  <c r="S2082" i="1"/>
  <c r="U2082" i="1" s="1"/>
  <c r="G2087" i="1"/>
  <c r="L2087" i="1"/>
  <c r="T2087" i="1" s="1"/>
  <c r="D2088" i="1"/>
  <c r="N2084" i="1"/>
  <c r="O2083" i="1"/>
  <c r="F2091" i="1" l="1"/>
  <c r="C2083" i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U3223" i="1"/>
  <c r="AA3223" i="1"/>
  <c r="AB3224" i="1"/>
  <c r="R3223" i="1"/>
  <c r="S3223" i="1" s="1"/>
  <c r="AC3224" i="1"/>
  <c r="H3224" i="1"/>
  <c r="A3225" i="1"/>
  <c r="Q3224" i="1"/>
  <c r="AA2082" i="1"/>
  <c r="I2093" i="1"/>
  <c r="J2092" i="1"/>
  <c r="K2092" i="1" s="1"/>
  <c r="E2092" i="1" s="1"/>
  <c r="W2091" i="1"/>
  <c r="Y2091" i="1" s="1"/>
  <c r="N2085" i="1"/>
  <c r="O2084" i="1"/>
  <c r="L2088" i="1"/>
  <c r="T2088" i="1" s="1"/>
  <c r="G2088" i="1"/>
  <c r="D2089" i="1"/>
  <c r="F2092" i="1" l="1"/>
  <c r="P2084" i="1"/>
  <c r="Z2084" i="1" s="1"/>
  <c r="B2084" i="1" s="1"/>
  <c r="P2083" i="1"/>
  <c r="Z2083" i="1" s="1"/>
  <c r="B2083" i="1" s="1"/>
  <c r="U3224" i="1"/>
  <c r="AC3225" i="1"/>
  <c r="AB3225" i="1"/>
  <c r="R3224" i="1"/>
  <c r="S3224" i="1" s="1"/>
  <c r="AA3224" i="1"/>
  <c r="H3225" i="1"/>
  <c r="Q3225" i="1"/>
  <c r="A3226" i="1"/>
  <c r="W2092" i="1"/>
  <c r="Y2092" i="1" s="1"/>
  <c r="I2094" i="1"/>
  <c r="J2093" i="1"/>
  <c r="K2093" i="1" s="1"/>
  <c r="E2093" i="1" s="1"/>
  <c r="L2089" i="1"/>
  <c r="T2089" i="1" s="1"/>
  <c r="G2089" i="1"/>
  <c r="D2090" i="1"/>
  <c r="N2086" i="1"/>
  <c r="O2085" i="1"/>
  <c r="P2085" i="1" s="1"/>
  <c r="Z2085" i="1" s="1"/>
  <c r="B2085" i="1" s="1"/>
  <c r="F2093" i="1" l="1"/>
  <c r="U3225" i="1"/>
  <c r="Q3226" i="1"/>
  <c r="A3227" i="1"/>
  <c r="AA3225" i="1"/>
  <c r="H3226" i="1"/>
  <c r="R3225" i="1"/>
  <c r="S3225" i="1" s="1"/>
  <c r="AB3226" i="1"/>
  <c r="AC3226" i="1"/>
  <c r="W2093" i="1"/>
  <c r="Y2093" i="1" s="1"/>
  <c r="J2094" i="1"/>
  <c r="K2094" i="1" s="1"/>
  <c r="E2094" i="1" s="1"/>
  <c r="I2095" i="1"/>
  <c r="N2087" i="1"/>
  <c r="O2086" i="1"/>
  <c r="P2086" i="1" s="1"/>
  <c r="G2090" i="1"/>
  <c r="L2090" i="1"/>
  <c r="T2090" i="1" s="1"/>
  <c r="D2091" i="1"/>
  <c r="F2094" i="1" l="1"/>
  <c r="U3226" i="1"/>
  <c r="Q3227" i="1"/>
  <c r="A3228" i="1"/>
  <c r="H3227" i="1"/>
  <c r="AA3226" i="1"/>
  <c r="R3226" i="1"/>
  <c r="S3226" i="1" s="1"/>
  <c r="AB3227" i="1"/>
  <c r="AC3227" i="1"/>
  <c r="J2095" i="1"/>
  <c r="K2095" i="1" s="1"/>
  <c r="E2095" i="1" s="1"/>
  <c r="I2096" i="1"/>
  <c r="W2094" i="1"/>
  <c r="Y2094" i="1" s="1"/>
  <c r="G2091" i="1"/>
  <c r="L2091" i="1"/>
  <c r="T2091" i="1" s="1"/>
  <c r="D2092" i="1"/>
  <c r="Z2086" i="1"/>
  <c r="B2086" i="1" s="1"/>
  <c r="N2088" i="1"/>
  <c r="O2087" i="1"/>
  <c r="P2087" i="1" s="1"/>
  <c r="F2095" i="1" l="1"/>
  <c r="U3227" i="1"/>
  <c r="Q3228" i="1"/>
  <c r="A3229" i="1"/>
  <c r="AB3228" i="1"/>
  <c r="AC3228" i="1"/>
  <c r="AA3227" i="1"/>
  <c r="R3227" i="1"/>
  <c r="S3227" i="1" s="1"/>
  <c r="H3228" i="1"/>
  <c r="I2097" i="1"/>
  <c r="J2096" i="1"/>
  <c r="K2096" i="1" s="1"/>
  <c r="E2096" i="1" s="1"/>
  <c r="W2095" i="1"/>
  <c r="Y2095" i="1" s="1"/>
  <c r="N2089" i="1"/>
  <c r="O2088" i="1"/>
  <c r="P2088" i="1" s="1"/>
  <c r="Z2088" i="1" s="1"/>
  <c r="B2088" i="1" s="1"/>
  <c r="Z2087" i="1"/>
  <c r="B2087" i="1" s="1"/>
  <c r="L2092" i="1"/>
  <c r="T2092" i="1" s="1"/>
  <c r="G2092" i="1"/>
  <c r="D2093" i="1"/>
  <c r="F2096" i="1" l="1"/>
  <c r="U3228" i="1"/>
  <c r="Q3229" i="1"/>
  <c r="A3230" i="1"/>
  <c r="AC3229" i="1"/>
  <c r="AB3229" i="1"/>
  <c r="AA3228" i="1"/>
  <c r="H3229" i="1"/>
  <c r="R3228" i="1"/>
  <c r="S3228" i="1" s="1"/>
  <c r="W2096" i="1"/>
  <c r="Y2096" i="1" s="1"/>
  <c r="I2098" i="1"/>
  <c r="J2097" i="1"/>
  <c r="K2097" i="1" s="1"/>
  <c r="E2097" i="1" s="1"/>
  <c r="G2093" i="1"/>
  <c r="L2093" i="1"/>
  <c r="T2093" i="1" s="1"/>
  <c r="D2094" i="1"/>
  <c r="N2090" i="1"/>
  <c r="O2089" i="1"/>
  <c r="P2089" i="1" s="1"/>
  <c r="Z2089" i="1" s="1"/>
  <c r="B2089" i="1" s="1"/>
  <c r="F2097" i="1" l="1"/>
  <c r="U3229" i="1"/>
  <c r="A3231" i="1"/>
  <c r="Q3230" i="1"/>
  <c r="H3230" i="1"/>
  <c r="R3229" i="1"/>
  <c r="S3229" i="1" s="1"/>
  <c r="AC3230" i="1"/>
  <c r="AB3230" i="1"/>
  <c r="AA3229" i="1"/>
  <c r="W2097" i="1"/>
  <c r="Y2097" i="1" s="1"/>
  <c r="I2099" i="1"/>
  <c r="J2098" i="1"/>
  <c r="K2098" i="1" s="1"/>
  <c r="E2098" i="1" s="1"/>
  <c r="N2091" i="1"/>
  <c r="O2090" i="1"/>
  <c r="P2090" i="1" s="1"/>
  <c r="G2094" i="1"/>
  <c r="L2094" i="1"/>
  <c r="T2094" i="1" s="1"/>
  <c r="D2095" i="1"/>
  <c r="F2098" i="1" l="1"/>
  <c r="U3230" i="1"/>
  <c r="AC3231" i="1"/>
  <c r="AB3231" i="1"/>
  <c r="R3230" i="1"/>
  <c r="S3230" i="1" s="1"/>
  <c r="H3231" i="1"/>
  <c r="AA3230" i="1"/>
  <c r="A3232" i="1"/>
  <c r="Q3231" i="1"/>
  <c r="I2100" i="1"/>
  <c r="J2099" i="1"/>
  <c r="K2099" i="1" s="1"/>
  <c r="E2099" i="1" s="1"/>
  <c r="W2098" i="1"/>
  <c r="Y2098" i="1" s="1"/>
  <c r="L2095" i="1"/>
  <c r="T2095" i="1" s="1"/>
  <c r="G2095" i="1"/>
  <c r="D2096" i="1"/>
  <c r="Z2090" i="1"/>
  <c r="B2090" i="1" s="1"/>
  <c r="N2092" i="1"/>
  <c r="O2091" i="1"/>
  <c r="P2091" i="1" s="1"/>
  <c r="Z2091" i="1" s="1"/>
  <c r="B2091" i="1" s="1"/>
  <c r="F2099" i="1" l="1"/>
  <c r="U3231" i="1"/>
  <c r="R3231" i="1"/>
  <c r="S3231" i="1" s="1"/>
  <c r="AB3232" i="1"/>
  <c r="AA3231" i="1"/>
  <c r="H3232" i="1"/>
  <c r="AC3232" i="1"/>
  <c r="Q3232" i="1"/>
  <c r="A3233" i="1"/>
  <c r="W2099" i="1"/>
  <c r="Y2099" i="1" s="1"/>
  <c r="I2101" i="1"/>
  <c r="J2100" i="1"/>
  <c r="K2100" i="1" s="1"/>
  <c r="E2100" i="1" s="1"/>
  <c r="N2093" i="1"/>
  <c r="O2092" i="1"/>
  <c r="P2092" i="1" s="1"/>
  <c r="Z2092" i="1" s="1"/>
  <c r="B2092" i="1" s="1"/>
  <c r="L2096" i="1"/>
  <c r="T2096" i="1" s="1"/>
  <c r="G2096" i="1"/>
  <c r="D2097" i="1"/>
  <c r="F2100" i="1" l="1"/>
  <c r="U3232" i="1"/>
  <c r="AA3232" i="1"/>
  <c r="H3233" i="1"/>
  <c r="R3232" i="1"/>
  <c r="S3232" i="1" s="1"/>
  <c r="AB3233" i="1"/>
  <c r="AC3233" i="1"/>
  <c r="Q3233" i="1"/>
  <c r="A3234" i="1"/>
  <c r="W2100" i="1"/>
  <c r="Y2100" i="1" s="1"/>
  <c r="J2101" i="1"/>
  <c r="K2101" i="1" s="1"/>
  <c r="E2101" i="1" s="1"/>
  <c r="I2102" i="1"/>
  <c r="G2097" i="1"/>
  <c r="D2098" i="1"/>
  <c r="L2097" i="1"/>
  <c r="T2097" i="1" s="1"/>
  <c r="N2094" i="1"/>
  <c r="O2093" i="1"/>
  <c r="P2093" i="1" s="1"/>
  <c r="F2101" i="1" l="1"/>
  <c r="U3233" i="1"/>
  <c r="H3234" i="1"/>
  <c r="AA3233" i="1"/>
  <c r="R3233" i="1"/>
  <c r="S3233" i="1" s="1"/>
  <c r="AC3234" i="1"/>
  <c r="AB3234" i="1"/>
  <c r="A3235" i="1"/>
  <c r="Q3234" i="1"/>
  <c r="I2103" i="1"/>
  <c r="J2102" i="1"/>
  <c r="K2102" i="1" s="1"/>
  <c r="E2102" i="1" s="1"/>
  <c r="W2101" i="1"/>
  <c r="Y2101" i="1" s="1"/>
  <c r="Z2093" i="1"/>
  <c r="B2093" i="1" s="1"/>
  <c r="N2095" i="1"/>
  <c r="O2094" i="1"/>
  <c r="P2094" i="1" s="1"/>
  <c r="Z2094" i="1" s="1"/>
  <c r="B2094" i="1" s="1"/>
  <c r="G2098" i="1"/>
  <c r="L2098" i="1"/>
  <c r="T2098" i="1" s="1"/>
  <c r="D2099" i="1"/>
  <c r="F2102" i="1" l="1"/>
  <c r="U3234" i="1"/>
  <c r="Q3235" i="1"/>
  <c r="A3236" i="1"/>
  <c r="AC3235" i="1"/>
  <c r="R3234" i="1"/>
  <c r="S3234" i="1" s="1"/>
  <c r="H3235" i="1"/>
  <c r="AA3234" i="1"/>
  <c r="AB3235" i="1"/>
  <c r="W2102" i="1"/>
  <c r="Y2102" i="1" s="1"/>
  <c r="J2103" i="1"/>
  <c r="K2103" i="1" s="1"/>
  <c r="E2103" i="1" s="1"/>
  <c r="I2104" i="1"/>
  <c r="N2096" i="1"/>
  <c r="O2095" i="1"/>
  <c r="P2095" i="1" s="1"/>
  <c r="Z2095" i="1" s="1"/>
  <c r="B2095" i="1" s="1"/>
  <c r="L2099" i="1"/>
  <c r="T2099" i="1" s="1"/>
  <c r="G2099" i="1"/>
  <c r="D2100" i="1"/>
  <c r="F2103" i="1" l="1"/>
  <c r="U3235" i="1"/>
  <c r="Q3236" i="1"/>
  <c r="A3237" i="1"/>
  <c r="H3236" i="1"/>
  <c r="AA3235" i="1"/>
  <c r="AC3236" i="1"/>
  <c r="AB3236" i="1"/>
  <c r="R3235" i="1"/>
  <c r="S3235" i="1" s="1"/>
  <c r="W2103" i="1"/>
  <c r="Y2103" i="1" s="1"/>
  <c r="I2105" i="1"/>
  <c r="J2104" i="1"/>
  <c r="K2104" i="1" s="1"/>
  <c r="E2104" i="1" s="1"/>
  <c r="G2100" i="1"/>
  <c r="L2100" i="1"/>
  <c r="T2100" i="1" s="1"/>
  <c r="D2101" i="1"/>
  <c r="N2097" i="1"/>
  <c r="O2096" i="1"/>
  <c r="P2096" i="1" s="1"/>
  <c r="Z2096" i="1" s="1"/>
  <c r="B2096" i="1" s="1"/>
  <c r="F2104" i="1" l="1"/>
  <c r="U3236" i="1"/>
  <c r="Q3237" i="1"/>
  <c r="A3238" i="1"/>
  <c r="H3237" i="1"/>
  <c r="AB3237" i="1"/>
  <c r="R3236" i="1"/>
  <c r="S3236" i="1" s="1"/>
  <c r="AC3237" i="1"/>
  <c r="AA3236" i="1"/>
  <c r="W2104" i="1"/>
  <c r="Y2104" i="1" s="1"/>
  <c r="I2106" i="1"/>
  <c r="J2105" i="1"/>
  <c r="K2105" i="1" s="1"/>
  <c r="E2105" i="1" s="1"/>
  <c r="N2098" i="1"/>
  <c r="O2097" i="1"/>
  <c r="P2097" i="1" s="1"/>
  <c r="Z2097" i="1" s="1"/>
  <c r="B2097" i="1" s="1"/>
  <c r="L2101" i="1"/>
  <c r="T2101" i="1" s="1"/>
  <c r="D2102" i="1"/>
  <c r="G2101" i="1"/>
  <c r="F2105" i="1" l="1"/>
  <c r="U3237" i="1"/>
  <c r="Q3238" i="1"/>
  <c r="A3239" i="1"/>
  <c r="AC3238" i="1"/>
  <c r="AA3237" i="1"/>
  <c r="AB3238" i="1"/>
  <c r="H3238" i="1"/>
  <c r="R3237" i="1"/>
  <c r="S3237" i="1" s="1"/>
  <c r="I2107" i="1"/>
  <c r="J2106" i="1"/>
  <c r="K2106" i="1" s="1"/>
  <c r="E2106" i="1" s="1"/>
  <c r="W2105" i="1"/>
  <c r="Y2105" i="1" s="1"/>
  <c r="G2102" i="1"/>
  <c r="L2102" i="1"/>
  <c r="T2102" i="1" s="1"/>
  <c r="D2103" i="1"/>
  <c r="N2099" i="1"/>
  <c r="O2098" i="1"/>
  <c r="P2098" i="1" s="1"/>
  <c r="F2106" i="1" l="1"/>
  <c r="U3238" i="1"/>
  <c r="Q3239" i="1"/>
  <c r="W3240" i="1" s="1"/>
  <c r="Y3240" i="1" s="1"/>
  <c r="A3240" i="1"/>
  <c r="AA3238" i="1"/>
  <c r="AC3239" i="1"/>
  <c r="R3238" i="1"/>
  <c r="S3238" i="1" s="1"/>
  <c r="H3239" i="1"/>
  <c r="AB3239" i="1"/>
  <c r="W2106" i="1"/>
  <c r="Y2106" i="1" s="1"/>
  <c r="J2107" i="1"/>
  <c r="K2107" i="1" s="1"/>
  <c r="E2107" i="1" s="1"/>
  <c r="I2108" i="1"/>
  <c r="Z2098" i="1"/>
  <c r="B2098" i="1" s="1"/>
  <c r="N2100" i="1"/>
  <c r="O2099" i="1"/>
  <c r="P2099" i="1" s="1"/>
  <c r="L2103" i="1"/>
  <c r="T2103" i="1" s="1"/>
  <c r="G2103" i="1"/>
  <c r="D2104" i="1"/>
  <c r="F2107" i="1" l="1"/>
  <c r="Q3240" i="1"/>
  <c r="A3241" i="1"/>
  <c r="AB3240" i="1"/>
  <c r="R3239" i="1"/>
  <c r="AC3240" i="1"/>
  <c r="H3240" i="1"/>
  <c r="J2108" i="1"/>
  <c r="K2108" i="1" s="1"/>
  <c r="E2108" i="1" s="1"/>
  <c r="I2109" i="1"/>
  <c r="W2107" i="1"/>
  <c r="Y2107" i="1" s="1"/>
  <c r="G2104" i="1"/>
  <c r="L2104" i="1"/>
  <c r="T2104" i="1" s="1"/>
  <c r="D2105" i="1"/>
  <c r="Z2099" i="1"/>
  <c r="B2099" i="1" s="1"/>
  <c r="N2101" i="1"/>
  <c r="O2100" i="1"/>
  <c r="P2100" i="1" s="1"/>
  <c r="F2108" i="1" l="1"/>
  <c r="U3240" i="1"/>
  <c r="A3242" i="1"/>
  <c r="Q3241" i="1"/>
  <c r="AC3241" i="1"/>
  <c r="AB3241" i="1"/>
  <c r="H3241" i="1"/>
  <c r="R3240" i="1"/>
  <c r="S3240" i="1" s="1"/>
  <c r="AA3240" i="1"/>
  <c r="I2110" i="1"/>
  <c r="J2109" i="1"/>
  <c r="K2109" i="1" s="1"/>
  <c r="E2109" i="1" s="1"/>
  <c r="W2108" i="1"/>
  <c r="Y2108" i="1" s="1"/>
  <c r="Z2100" i="1"/>
  <c r="B2100" i="1" s="1"/>
  <c r="N2102" i="1"/>
  <c r="O2101" i="1"/>
  <c r="P2101" i="1" s="1"/>
  <c r="Z2101" i="1" s="1"/>
  <c r="B2101" i="1" s="1"/>
  <c r="G2105" i="1"/>
  <c r="L2105" i="1"/>
  <c r="T2105" i="1" s="1"/>
  <c r="D2106" i="1"/>
  <c r="F2109" i="1" l="1"/>
  <c r="U3241" i="1"/>
  <c r="H3242" i="1"/>
  <c r="AC3242" i="1"/>
  <c r="R3241" i="1"/>
  <c r="S3241" i="1" s="1"/>
  <c r="AA3241" i="1"/>
  <c r="AB3242" i="1"/>
  <c r="Q3242" i="1"/>
  <c r="A3243" i="1"/>
  <c r="W2109" i="1"/>
  <c r="Y2109" i="1" s="1"/>
  <c r="J2110" i="1"/>
  <c r="K2110" i="1" s="1"/>
  <c r="E2110" i="1" s="1"/>
  <c r="I2111" i="1"/>
  <c r="N2103" i="1"/>
  <c r="O2102" i="1"/>
  <c r="P2102" i="1" s="1"/>
  <c r="G2106" i="1"/>
  <c r="D2107" i="1"/>
  <c r="L2106" i="1"/>
  <c r="T2106" i="1" s="1"/>
  <c r="F2110" i="1" l="1"/>
  <c r="U3242" i="1"/>
  <c r="AC3243" i="1"/>
  <c r="AB3243" i="1"/>
  <c r="AA3242" i="1"/>
  <c r="R3242" i="1"/>
  <c r="S3242" i="1" s="1"/>
  <c r="H3243" i="1"/>
  <c r="A3244" i="1"/>
  <c r="Q3243" i="1"/>
  <c r="I2112" i="1"/>
  <c r="J2111" i="1"/>
  <c r="K2111" i="1" s="1"/>
  <c r="E2111" i="1" s="1"/>
  <c r="W2110" i="1"/>
  <c r="Y2110" i="1" s="1"/>
  <c r="Z2102" i="1"/>
  <c r="B2102" i="1" s="1"/>
  <c r="G2107" i="1"/>
  <c r="L2107" i="1"/>
  <c r="T2107" i="1" s="1"/>
  <c r="D2108" i="1"/>
  <c r="N2104" i="1"/>
  <c r="O2103" i="1"/>
  <c r="P2103" i="1" s="1"/>
  <c r="F2111" i="1" l="1"/>
  <c r="U3243" i="1"/>
  <c r="Q3244" i="1"/>
  <c r="A3245" i="1"/>
  <c r="R3243" i="1"/>
  <c r="S3243" i="1" s="1"/>
  <c r="AA3243" i="1"/>
  <c r="AC3244" i="1"/>
  <c r="H3244" i="1"/>
  <c r="AB3244" i="1"/>
  <c r="W2111" i="1"/>
  <c r="Y2111" i="1" s="1"/>
  <c r="J2112" i="1"/>
  <c r="K2112" i="1" s="1"/>
  <c r="E2112" i="1" s="1"/>
  <c r="I2113" i="1"/>
  <c r="Z2103" i="1"/>
  <c r="B2103" i="1" s="1"/>
  <c r="N2105" i="1"/>
  <c r="O2104" i="1"/>
  <c r="P2104" i="1" s="1"/>
  <c r="G2108" i="1"/>
  <c r="L2108" i="1"/>
  <c r="T2108" i="1" s="1"/>
  <c r="D2109" i="1"/>
  <c r="F2112" i="1" l="1"/>
  <c r="U3244" i="1"/>
  <c r="A3246" i="1"/>
  <c r="Q3245" i="1"/>
  <c r="AB3245" i="1"/>
  <c r="R3244" i="1"/>
  <c r="S3244" i="1" s="1"/>
  <c r="AC3245" i="1"/>
  <c r="H3245" i="1"/>
  <c r="AA3244" i="1"/>
  <c r="J2113" i="1"/>
  <c r="K2113" i="1" s="1"/>
  <c r="E2113" i="1" s="1"/>
  <c r="I2114" i="1"/>
  <c r="W2112" i="1"/>
  <c r="Y2112" i="1" s="1"/>
  <c r="Z2104" i="1"/>
  <c r="B2104" i="1" s="1"/>
  <c r="N2106" i="1"/>
  <c r="O2105" i="1"/>
  <c r="P2105" i="1" s="1"/>
  <c r="Z2105" i="1" s="1"/>
  <c r="B2105" i="1" s="1"/>
  <c r="G2109" i="1"/>
  <c r="L2109" i="1"/>
  <c r="T2109" i="1" s="1"/>
  <c r="D2110" i="1"/>
  <c r="F2113" i="1" l="1"/>
  <c r="U3245" i="1"/>
  <c r="R3245" i="1"/>
  <c r="S3245" i="1" s="1"/>
  <c r="AC3246" i="1"/>
  <c r="AA3245" i="1"/>
  <c r="H3246" i="1"/>
  <c r="AB3246" i="1"/>
  <c r="Q3246" i="1"/>
  <c r="A3247" i="1"/>
  <c r="J2114" i="1"/>
  <c r="K2114" i="1" s="1"/>
  <c r="I2115" i="1"/>
  <c r="W2113" i="1"/>
  <c r="Y2113" i="1" s="1"/>
  <c r="L2110" i="1"/>
  <c r="T2110" i="1" s="1"/>
  <c r="D2111" i="1"/>
  <c r="G2110" i="1"/>
  <c r="N2107" i="1"/>
  <c r="O2106" i="1"/>
  <c r="P2106" i="1" s="1"/>
  <c r="Z2106" i="1" s="1"/>
  <c r="B2106" i="1" s="1"/>
  <c r="F2114" i="1" l="1"/>
  <c r="W2114" i="1"/>
  <c r="Y2114" i="1" s="1"/>
  <c r="U3246" i="1"/>
  <c r="E2114" i="1"/>
  <c r="H3247" i="1"/>
  <c r="AB3247" i="1"/>
  <c r="AA3246" i="1"/>
  <c r="R3246" i="1"/>
  <c r="S3246" i="1" s="1"/>
  <c r="AC3247" i="1"/>
  <c r="A3248" i="1"/>
  <c r="Q3247" i="1"/>
  <c r="I2116" i="1"/>
  <c r="J2115" i="1"/>
  <c r="K2115" i="1" s="1"/>
  <c r="N2108" i="1"/>
  <c r="O2107" i="1"/>
  <c r="P2107" i="1" s="1"/>
  <c r="Z2107" i="1" s="1"/>
  <c r="B2107" i="1" s="1"/>
  <c r="G2111" i="1"/>
  <c r="L2111" i="1"/>
  <c r="T2111" i="1" s="1"/>
  <c r="D2112" i="1"/>
  <c r="F2115" i="1" l="1"/>
  <c r="U3247" i="1"/>
  <c r="E2115" i="1"/>
  <c r="A3249" i="1"/>
  <c r="Q3248" i="1"/>
  <c r="AC3248" i="1"/>
  <c r="H3248" i="1"/>
  <c r="AB3248" i="1"/>
  <c r="AA3247" i="1"/>
  <c r="R3247" i="1"/>
  <c r="S3247" i="1" s="1"/>
  <c r="W2115" i="1"/>
  <c r="Y2115" i="1" s="1"/>
  <c r="I2117" i="1"/>
  <c r="J2116" i="1"/>
  <c r="K2116" i="1" s="1"/>
  <c r="L2112" i="1"/>
  <c r="T2112" i="1" s="1"/>
  <c r="G2112" i="1"/>
  <c r="D2113" i="1"/>
  <c r="N2109" i="1"/>
  <c r="O2108" i="1"/>
  <c r="P2108" i="1" s="1"/>
  <c r="Z2108" i="1" s="1"/>
  <c r="B2108" i="1" s="1"/>
  <c r="E2116" i="1" l="1"/>
  <c r="F2116" i="1"/>
  <c r="U3248" i="1"/>
  <c r="H3249" i="1"/>
  <c r="AC3249" i="1"/>
  <c r="AA3248" i="1"/>
  <c r="AB3249" i="1"/>
  <c r="R3248" i="1"/>
  <c r="S3248" i="1" s="1"/>
  <c r="A3250" i="1"/>
  <c r="Q3249" i="1"/>
  <c r="W2116" i="1"/>
  <c r="Y2116" i="1" s="1"/>
  <c r="I2118" i="1"/>
  <c r="J2117" i="1"/>
  <c r="K2117" i="1" s="1"/>
  <c r="N2110" i="1"/>
  <c r="O2109" i="1"/>
  <c r="P2109" i="1" s="1"/>
  <c r="Z2109" i="1" s="1"/>
  <c r="B2109" i="1" s="1"/>
  <c r="G2113" i="1"/>
  <c r="L2113" i="1"/>
  <c r="T2113" i="1" s="1"/>
  <c r="D2114" i="1"/>
  <c r="E2117" i="1" l="1"/>
  <c r="F2117" i="1"/>
  <c r="U3249" i="1"/>
  <c r="Q3250" i="1"/>
  <c r="A3251" i="1"/>
  <c r="AB3250" i="1"/>
  <c r="H3250" i="1"/>
  <c r="R3249" i="1"/>
  <c r="S3249" i="1" s="1"/>
  <c r="AC3250" i="1"/>
  <c r="AA3249" i="1"/>
  <c r="I2119" i="1"/>
  <c r="J2118" i="1"/>
  <c r="K2118" i="1" s="1"/>
  <c r="E2118" i="1" s="1"/>
  <c r="W2117" i="1"/>
  <c r="Y2117" i="1" s="1"/>
  <c r="G2114" i="1"/>
  <c r="L2114" i="1"/>
  <c r="T2114" i="1" s="1"/>
  <c r="D2115" i="1"/>
  <c r="N2111" i="1"/>
  <c r="O2110" i="1"/>
  <c r="P2110" i="1" s="1"/>
  <c r="F2118" i="1" l="1"/>
  <c r="U3250" i="1"/>
  <c r="A3252" i="1"/>
  <c r="Q3251" i="1"/>
  <c r="AC3251" i="1"/>
  <c r="H3251" i="1"/>
  <c r="AB3251" i="1"/>
  <c r="R3250" i="1"/>
  <c r="S3250" i="1" s="1"/>
  <c r="AA3250" i="1"/>
  <c r="W2118" i="1"/>
  <c r="Y2118" i="1" s="1"/>
  <c r="J2119" i="1"/>
  <c r="K2119" i="1" s="1"/>
  <c r="E2119" i="1" s="1"/>
  <c r="I2120" i="1"/>
  <c r="Z2110" i="1"/>
  <c r="B2110" i="1" s="1"/>
  <c r="N2112" i="1"/>
  <c r="O2111" i="1"/>
  <c r="P2111" i="1" s="1"/>
  <c r="Z2111" i="1" s="1"/>
  <c r="B2111" i="1" s="1"/>
  <c r="G2115" i="1"/>
  <c r="L2115" i="1"/>
  <c r="T2115" i="1" s="1"/>
  <c r="D2116" i="1"/>
  <c r="F2119" i="1" l="1"/>
  <c r="U3251" i="1"/>
  <c r="H3252" i="1"/>
  <c r="R3251" i="1"/>
  <c r="S3251" i="1" s="1"/>
  <c r="AB3252" i="1"/>
  <c r="AA3251" i="1"/>
  <c r="AC3252" i="1"/>
  <c r="A3253" i="1"/>
  <c r="Q3252" i="1"/>
  <c r="J2120" i="1"/>
  <c r="K2120" i="1" s="1"/>
  <c r="E2120" i="1" s="1"/>
  <c r="I2121" i="1"/>
  <c r="W2119" i="1"/>
  <c r="Y2119" i="1" s="1"/>
  <c r="G2116" i="1"/>
  <c r="L2116" i="1"/>
  <c r="T2116" i="1" s="1"/>
  <c r="D2117" i="1"/>
  <c r="N2113" i="1"/>
  <c r="O2112" i="1"/>
  <c r="P2112" i="1" s="1"/>
  <c r="Z2112" i="1" s="1"/>
  <c r="B2112" i="1" s="1"/>
  <c r="F2120" i="1" l="1"/>
  <c r="U3252" i="1"/>
  <c r="A3254" i="1"/>
  <c r="Q3253" i="1"/>
  <c r="R3252" i="1"/>
  <c r="S3252" i="1" s="1"/>
  <c r="AA3252" i="1"/>
  <c r="AC3253" i="1"/>
  <c r="H3253" i="1"/>
  <c r="AB3253" i="1"/>
  <c r="I2122" i="1"/>
  <c r="J2121" i="1"/>
  <c r="K2121" i="1" s="1"/>
  <c r="E2121" i="1" s="1"/>
  <c r="W2120" i="1"/>
  <c r="Y2120" i="1" s="1"/>
  <c r="N2114" i="1"/>
  <c r="O2113" i="1"/>
  <c r="P2113" i="1" s="1"/>
  <c r="G2117" i="1"/>
  <c r="L2117" i="1"/>
  <c r="T2117" i="1" s="1"/>
  <c r="D2118" i="1"/>
  <c r="F2121" i="1" l="1"/>
  <c r="U3253" i="1"/>
  <c r="AB3254" i="1"/>
  <c r="R3253" i="1"/>
  <c r="S3253" i="1" s="1"/>
  <c r="H3254" i="1"/>
  <c r="AA3253" i="1"/>
  <c r="AC3254" i="1"/>
  <c r="A3255" i="1"/>
  <c r="Q3254" i="1"/>
  <c r="W2121" i="1"/>
  <c r="Y2121" i="1" s="1"/>
  <c r="I2123" i="1"/>
  <c r="J2122" i="1"/>
  <c r="K2122" i="1" s="1"/>
  <c r="E2122" i="1" s="1"/>
  <c r="G2118" i="1"/>
  <c r="L2118" i="1"/>
  <c r="T2118" i="1" s="1"/>
  <c r="D2119" i="1"/>
  <c r="N2115" i="1"/>
  <c r="O2114" i="1"/>
  <c r="P2114" i="1" s="1"/>
  <c r="Z2113" i="1"/>
  <c r="B2113" i="1" s="1"/>
  <c r="S2113" i="1"/>
  <c r="AA2113" i="1" s="1"/>
  <c r="F2122" i="1" l="1"/>
  <c r="U3254" i="1"/>
  <c r="Q3255" i="1"/>
  <c r="A3256" i="1"/>
  <c r="R3254" i="1"/>
  <c r="S3254" i="1" s="1"/>
  <c r="AC3255" i="1"/>
  <c r="H3255" i="1"/>
  <c r="AB3255" i="1"/>
  <c r="AA3254" i="1"/>
  <c r="W2122" i="1"/>
  <c r="Y2122" i="1" s="1"/>
  <c r="I2124" i="1"/>
  <c r="J2123" i="1"/>
  <c r="K2123" i="1" s="1"/>
  <c r="E2123" i="1" s="1"/>
  <c r="Z2114" i="1"/>
  <c r="B2114" i="1" s="1"/>
  <c r="N2116" i="1"/>
  <c r="O2115" i="1"/>
  <c r="P2115" i="1" s="1"/>
  <c r="G2119" i="1"/>
  <c r="L2119" i="1"/>
  <c r="T2119" i="1" s="1"/>
  <c r="D2120" i="1"/>
  <c r="F2123" i="1" l="1"/>
  <c r="U3255" i="1"/>
  <c r="A3257" i="1"/>
  <c r="Q3256" i="1"/>
  <c r="AC3256" i="1"/>
  <c r="AA3255" i="1"/>
  <c r="R3255" i="1"/>
  <c r="S3255" i="1" s="1"/>
  <c r="H3256" i="1"/>
  <c r="AB3256" i="1"/>
  <c r="Z2115" i="1"/>
  <c r="B2115" i="1" s="1"/>
  <c r="S2115" i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J2124" i="1"/>
  <c r="K2124" i="1" s="1"/>
  <c r="E2124" i="1" s="1"/>
  <c r="I2125" i="1"/>
  <c r="W2123" i="1"/>
  <c r="Y2123" i="1" s="1"/>
  <c r="G2120" i="1"/>
  <c r="L2120" i="1"/>
  <c r="T2120" i="1" s="1"/>
  <c r="D2121" i="1"/>
  <c r="N2117" i="1"/>
  <c r="O2116" i="1"/>
  <c r="F2124" i="1" l="1"/>
  <c r="U3256" i="1"/>
  <c r="AA2115" i="1"/>
  <c r="U2115" i="1"/>
  <c r="AC3257" i="1"/>
  <c r="H3257" i="1"/>
  <c r="AA3256" i="1"/>
  <c r="AB3257" i="1"/>
  <c r="R3256" i="1"/>
  <c r="S3256" i="1" s="1"/>
  <c r="A3258" i="1"/>
  <c r="Q3257" i="1"/>
  <c r="J2125" i="1"/>
  <c r="K2125" i="1" s="1"/>
  <c r="E2125" i="1" s="1"/>
  <c r="I2126" i="1"/>
  <c r="W2124" i="1"/>
  <c r="Y2124" i="1" s="1"/>
  <c r="N2118" i="1"/>
  <c r="O2117" i="1"/>
  <c r="G2121" i="1"/>
  <c r="D2122" i="1"/>
  <c r="L2121" i="1"/>
  <c r="T2121" i="1" s="1"/>
  <c r="F2125" i="1" l="1"/>
  <c r="U3257" i="1"/>
  <c r="P2117" i="1"/>
  <c r="Z2117" i="1" s="1"/>
  <c r="B2117" i="1" s="1"/>
  <c r="P2116" i="1"/>
  <c r="Z2116" i="1" s="1"/>
  <c r="B2116" i="1" s="1"/>
  <c r="AB3258" i="1"/>
  <c r="R3257" i="1"/>
  <c r="S3257" i="1" s="1"/>
  <c r="AC3258" i="1"/>
  <c r="H3258" i="1"/>
  <c r="AA3257" i="1"/>
  <c r="A3259" i="1"/>
  <c r="Q3258" i="1"/>
  <c r="W2125" i="1"/>
  <c r="Y2125" i="1" s="1"/>
  <c r="I2127" i="1"/>
  <c r="J2126" i="1"/>
  <c r="K2126" i="1" s="1"/>
  <c r="E2126" i="1" s="1"/>
  <c r="G2122" i="1"/>
  <c r="L2122" i="1"/>
  <c r="T2122" i="1" s="1"/>
  <c r="D2123" i="1"/>
  <c r="N2119" i="1"/>
  <c r="O2118" i="1"/>
  <c r="P2118" i="1" s="1"/>
  <c r="F2126" i="1" l="1"/>
  <c r="U3258" i="1"/>
  <c r="Q3259" i="1"/>
  <c r="A3260" i="1"/>
  <c r="AC3259" i="1"/>
  <c r="R3258" i="1"/>
  <c r="S3258" i="1" s="1"/>
  <c r="H3259" i="1"/>
  <c r="AA3258" i="1"/>
  <c r="AB3259" i="1"/>
  <c r="W2126" i="1"/>
  <c r="Y2126" i="1" s="1"/>
  <c r="J2127" i="1"/>
  <c r="K2127" i="1" s="1"/>
  <c r="E2127" i="1" s="1"/>
  <c r="I2128" i="1"/>
  <c r="Z2118" i="1"/>
  <c r="B2118" i="1" s="1"/>
  <c r="N2120" i="1"/>
  <c r="O2119" i="1"/>
  <c r="P2119" i="1" s="1"/>
  <c r="Z2119" i="1" s="1"/>
  <c r="B2119" i="1" s="1"/>
  <c r="G2123" i="1"/>
  <c r="L2123" i="1"/>
  <c r="T2123" i="1" s="1"/>
  <c r="D2124" i="1"/>
  <c r="F2127" i="1" l="1"/>
  <c r="U3259" i="1"/>
  <c r="A3261" i="1"/>
  <c r="Q3260" i="1"/>
  <c r="AB3260" i="1"/>
  <c r="AC3260" i="1"/>
  <c r="AA3259" i="1"/>
  <c r="R3259" i="1"/>
  <c r="S3259" i="1" s="1"/>
  <c r="H3260" i="1"/>
  <c r="J2128" i="1"/>
  <c r="K2128" i="1" s="1"/>
  <c r="E2128" i="1" s="1"/>
  <c r="I2129" i="1"/>
  <c r="W2127" i="1"/>
  <c r="Y2127" i="1" s="1"/>
  <c r="N2121" i="1"/>
  <c r="O2120" i="1"/>
  <c r="P2120" i="1" s="1"/>
  <c r="Z2120" i="1" s="1"/>
  <c r="B2120" i="1" s="1"/>
  <c r="L2124" i="1"/>
  <c r="T2124" i="1" s="1"/>
  <c r="G2124" i="1"/>
  <c r="D2125" i="1"/>
  <c r="F2128" i="1" l="1"/>
  <c r="U3260" i="1"/>
  <c r="AC3261" i="1"/>
  <c r="R3260" i="1"/>
  <c r="S3260" i="1" s="1"/>
  <c r="AB3261" i="1"/>
  <c r="H3261" i="1"/>
  <c r="AA3260" i="1"/>
  <c r="Q3261" i="1"/>
  <c r="A3262" i="1"/>
  <c r="J2129" i="1"/>
  <c r="K2129" i="1" s="1"/>
  <c r="E2129" i="1" s="1"/>
  <c r="I2130" i="1"/>
  <c r="W2128" i="1"/>
  <c r="Y2128" i="1" s="1"/>
  <c r="G2125" i="1"/>
  <c r="L2125" i="1"/>
  <c r="T2125" i="1" s="1"/>
  <c r="D2126" i="1"/>
  <c r="N2122" i="1"/>
  <c r="O2121" i="1"/>
  <c r="P2121" i="1" s="1"/>
  <c r="Z2121" i="1" s="1"/>
  <c r="B2121" i="1" s="1"/>
  <c r="F2129" i="1" l="1"/>
  <c r="U3261" i="1"/>
  <c r="AA3261" i="1"/>
  <c r="H3262" i="1"/>
  <c r="R3261" i="1"/>
  <c r="S3261" i="1" s="1"/>
  <c r="AC3262" i="1"/>
  <c r="AB3262" i="1"/>
  <c r="A3263" i="1"/>
  <c r="Q3262" i="1"/>
  <c r="I2131" i="1"/>
  <c r="J2130" i="1"/>
  <c r="K2130" i="1" s="1"/>
  <c r="E2130" i="1" s="1"/>
  <c r="W2129" i="1"/>
  <c r="Y2129" i="1" s="1"/>
  <c r="N2123" i="1"/>
  <c r="O2122" i="1"/>
  <c r="P2122" i="1" s="1"/>
  <c r="Z2122" i="1" s="1"/>
  <c r="B2122" i="1" s="1"/>
  <c r="G2126" i="1"/>
  <c r="L2126" i="1"/>
  <c r="T2126" i="1" s="1"/>
  <c r="D2127" i="1"/>
  <c r="F2130" i="1" l="1"/>
  <c r="U3262" i="1"/>
  <c r="Q3263" i="1"/>
  <c r="A3264" i="1"/>
  <c r="AC3263" i="1"/>
  <c r="AB3263" i="1"/>
  <c r="H3263" i="1"/>
  <c r="R3262" i="1"/>
  <c r="S3262" i="1" s="1"/>
  <c r="AA3262" i="1"/>
  <c r="W2130" i="1"/>
  <c r="Y2130" i="1" s="1"/>
  <c r="J2131" i="1"/>
  <c r="K2131" i="1" s="1"/>
  <c r="E2131" i="1" s="1"/>
  <c r="I2132" i="1"/>
  <c r="G2127" i="1"/>
  <c r="L2127" i="1"/>
  <c r="T2127" i="1" s="1"/>
  <c r="D2128" i="1"/>
  <c r="N2124" i="1"/>
  <c r="O2123" i="1"/>
  <c r="P2123" i="1" s="1"/>
  <c r="F2131" i="1" l="1"/>
  <c r="U3263" i="1"/>
  <c r="Q3264" i="1"/>
  <c r="A3265" i="1"/>
  <c r="AB3264" i="1"/>
  <c r="R3263" i="1"/>
  <c r="S3263" i="1" s="1"/>
  <c r="AA3263" i="1"/>
  <c r="AC3264" i="1"/>
  <c r="H3264" i="1"/>
  <c r="J2132" i="1"/>
  <c r="K2132" i="1" s="1"/>
  <c r="E2132" i="1" s="1"/>
  <c r="I2133" i="1"/>
  <c r="W2131" i="1"/>
  <c r="Y2131" i="1" s="1"/>
  <c r="N2125" i="1"/>
  <c r="O2124" i="1"/>
  <c r="P2124" i="1" s="1"/>
  <c r="Z2124" i="1" s="1"/>
  <c r="B2124" i="1" s="1"/>
  <c r="L2128" i="1"/>
  <c r="T2128" i="1" s="1"/>
  <c r="G2128" i="1"/>
  <c r="D2129" i="1"/>
  <c r="Z2123" i="1"/>
  <c r="B2123" i="1" s="1"/>
  <c r="F2132" i="1" l="1"/>
  <c r="U3264" i="1"/>
  <c r="A3266" i="1"/>
  <c r="Q3265" i="1"/>
  <c r="AA3264" i="1"/>
  <c r="H3265" i="1"/>
  <c r="AC3265" i="1"/>
  <c r="R3264" i="1"/>
  <c r="S3264" i="1" s="1"/>
  <c r="AB3265" i="1"/>
  <c r="I2134" i="1"/>
  <c r="J2133" i="1"/>
  <c r="K2133" i="1" s="1"/>
  <c r="E2133" i="1" s="1"/>
  <c r="W2132" i="1"/>
  <c r="Y2132" i="1" s="1"/>
  <c r="G2129" i="1"/>
  <c r="L2129" i="1"/>
  <c r="T2129" i="1" s="1"/>
  <c r="D2130" i="1"/>
  <c r="N2126" i="1"/>
  <c r="O2125" i="1"/>
  <c r="P2125" i="1" s="1"/>
  <c r="F2133" i="1" l="1"/>
  <c r="U3265" i="1"/>
  <c r="AC3266" i="1"/>
  <c r="R3265" i="1"/>
  <c r="S3265" i="1" s="1"/>
  <c r="AA3265" i="1"/>
  <c r="H3266" i="1"/>
  <c r="AB3266" i="1"/>
  <c r="A3267" i="1"/>
  <c r="Q3266" i="1"/>
  <c r="W2133" i="1"/>
  <c r="Y2133" i="1" s="1"/>
  <c r="I2135" i="1"/>
  <c r="J2134" i="1"/>
  <c r="K2134" i="1" s="1"/>
  <c r="E2134" i="1" s="1"/>
  <c r="N2127" i="1"/>
  <c r="O2126" i="1"/>
  <c r="P2126" i="1" s="1"/>
  <c r="Z2125" i="1"/>
  <c r="B2125" i="1" s="1"/>
  <c r="G2130" i="1"/>
  <c r="L2130" i="1"/>
  <c r="T2130" i="1" s="1"/>
  <c r="D2131" i="1"/>
  <c r="F2134" i="1" l="1"/>
  <c r="U3266" i="1"/>
  <c r="Q3267" i="1"/>
  <c r="A3268" i="1"/>
  <c r="AA3266" i="1"/>
  <c r="AB3267" i="1"/>
  <c r="H3267" i="1"/>
  <c r="AC3267" i="1"/>
  <c r="R3266" i="1"/>
  <c r="S3266" i="1" s="1"/>
  <c r="W2134" i="1"/>
  <c r="Y2134" i="1" s="1"/>
  <c r="I2136" i="1"/>
  <c r="J2135" i="1"/>
  <c r="K2135" i="1" s="1"/>
  <c r="E2135" i="1" s="1"/>
  <c r="L2131" i="1"/>
  <c r="T2131" i="1" s="1"/>
  <c r="G2131" i="1"/>
  <c r="D2132" i="1"/>
  <c r="Z2126" i="1"/>
  <c r="B2126" i="1" s="1"/>
  <c r="N2128" i="1"/>
  <c r="O2127" i="1"/>
  <c r="P2127" i="1" s="1"/>
  <c r="Z2127" i="1" s="1"/>
  <c r="B2127" i="1" s="1"/>
  <c r="F2135" i="1" l="1"/>
  <c r="U3267" i="1"/>
  <c r="A3269" i="1"/>
  <c r="Q3268" i="1"/>
  <c r="AB3268" i="1"/>
  <c r="AC3268" i="1"/>
  <c r="AA3267" i="1"/>
  <c r="H3268" i="1"/>
  <c r="R3267" i="1"/>
  <c r="S3267" i="1" s="1"/>
  <c r="J2136" i="1"/>
  <c r="K2136" i="1" s="1"/>
  <c r="E2136" i="1" s="1"/>
  <c r="I2137" i="1"/>
  <c r="W2135" i="1"/>
  <c r="Y2135" i="1" s="1"/>
  <c r="N2129" i="1"/>
  <c r="O2128" i="1"/>
  <c r="P2128" i="1" s="1"/>
  <c r="Z2128" i="1" s="1"/>
  <c r="B2128" i="1" s="1"/>
  <c r="L2132" i="1"/>
  <c r="T2132" i="1" s="1"/>
  <c r="G2132" i="1"/>
  <c r="D2133" i="1"/>
  <c r="F2136" i="1" l="1"/>
  <c r="U3268" i="1"/>
  <c r="AC3269" i="1"/>
  <c r="R3268" i="1"/>
  <c r="S3268" i="1" s="1"/>
  <c r="AB3269" i="1"/>
  <c r="AA3268" i="1"/>
  <c r="H3269" i="1"/>
  <c r="Q3269" i="1"/>
  <c r="A3270" i="1"/>
  <c r="I2138" i="1"/>
  <c r="J2137" i="1"/>
  <c r="K2137" i="1" s="1"/>
  <c r="E2137" i="1" s="1"/>
  <c r="W2136" i="1"/>
  <c r="Y2136" i="1" s="1"/>
  <c r="G2133" i="1"/>
  <c r="L2133" i="1"/>
  <c r="T2133" i="1" s="1"/>
  <c r="D2134" i="1"/>
  <c r="N2130" i="1"/>
  <c r="O2129" i="1"/>
  <c r="P2129" i="1" s="1"/>
  <c r="Z2129" i="1" s="1"/>
  <c r="B2129" i="1" s="1"/>
  <c r="F2137" i="1" l="1"/>
  <c r="U3269" i="1"/>
  <c r="A3271" i="1"/>
  <c r="Q3270" i="1"/>
  <c r="W3271" i="1" s="1"/>
  <c r="Y3271" i="1" s="1"/>
  <c r="AA3269" i="1"/>
  <c r="R3269" i="1"/>
  <c r="S3269" i="1" s="1"/>
  <c r="AC3270" i="1"/>
  <c r="H3270" i="1"/>
  <c r="AB3270" i="1"/>
  <c r="J2138" i="1"/>
  <c r="K2138" i="1" s="1"/>
  <c r="E2138" i="1" s="1"/>
  <c r="I2139" i="1"/>
  <c r="W2137" i="1"/>
  <c r="Y2137" i="1" s="1"/>
  <c r="N2131" i="1"/>
  <c r="O2130" i="1"/>
  <c r="P2130" i="1" s="1"/>
  <c r="Z2130" i="1" s="1"/>
  <c r="B2130" i="1" s="1"/>
  <c r="G2134" i="1"/>
  <c r="D2135" i="1"/>
  <c r="L2134" i="1"/>
  <c r="T2134" i="1" s="1"/>
  <c r="F2138" i="1" l="1"/>
  <c r="AB3271" i="1"/>
  <c r="R3270" i="1"/>
  <c r="H3271" i="1"/>
  <c r="AC3271" i="1"/>
  <c r="A3272" i="1"/>
  <c r="Q3271" i="1"/>
  <c r="J2139" i="1"/>
  <c r="K2139" i="1" s="1"/>
  <c r="E2139" i="1" s="1"/>
  <c r="I2140" i="1"/>
  <c r="W2138" i="1"/>
  <c r="Y2138" i="1" s="1"/>
  <c r="G2135" i="1"/>
  <c r="D2136" i="1"/>
  <c r="L2135" i="1"/>
  <c r="T2135" i="1" s="1"/>
  <c r="N2132" i="1"/>
  <c r="O2131" i="1"/>
  <c r="P2131" i="1" s="1"/>
  <c r="F2139" i="1" l="1"/>
  <c r="U3271" i="1"/>
  <c r="A3273" i="1"/>
  <c r="Q3272" i="1"/>
  <c r="H3272" i="1"/>
  <c r="AC3272" i="1"/>
  <c r="AB3272" i="1"/>
  <c r="AA3271" i="1"/>
  <c r="R3271" i="1"/>
  <c r="S3271" i="1" s="1"/>
  <c r="I2141" i="1"/>
  <c r="J2140" i="1"/>
  <c r="K2140" i="1" s="1"/>
  <c r="E2140" i="1" s="1"/>
  <c r="W2139" i="1"/>
  <c r="Y2139" i="1" s="1"/>
  <c r="Z2131" i="1"/>
  <c r="B2131" i="1" s="1"/>
  <c r="N2133" i="1"/>
  <c r="O2132" i="1"/>
  <c r="P2132" i="1" s="1"/>
  <c r="Z2132" i="1" s="1"/>
  <c r="B2132" i="1" s="1"/>
  <c r="L2136" i="1"/>
  <c r="T2136" i="1" s="1"/>
  <c r="G2136" i="1"/>
  <c r="D2137" i="1"/>
  <c r="F2140" i="1" l="1"/>
  <c r="U3272" i="1"/>
  <c r="R3272" i="1"/>
  <c r="S3272" i="1" s="1"/>
  <c r="AA3272" i="1"/>
  <c r="H3273" i="1"/>
  <c r="AC3273" i="1"/>
  <c r="AB3273" i="1"/>
  <c r="A3274" i="1"/>
  <c r="Q3273" i="1"/>
  <c r="W2140" i="1"/>
  <c r="Y2140" i="1" s="1"/>
  <c r="J2141" i="1"/>
  <c r="K2141" i="1" s="1"/>
  <c r="E2141" i="1" s="1"/>
  <c r="I2142" i="1"/>
  <c r="G2137" i="1"/>
  <c r="D2138" i="1"/>
  <c r="L2137" i="1"/>
  <c r="T2137" i="1" s="1"/>
  <c r="N2134" i="1"/>
  <c r="O2133" i="1"/>
  <c r="P2133" i="1" s="1"/>
  <c r="Z2133" i="1" s="1"/>
  <c r="B2133" i="1" s="1"/>
  <c r="F2141" i="1" l="1"/>
  <c r="U3273" i="1"/>
  <c r="AB3274" i="1"/>
  <c r="R3273" i="1"/>
  <c r="S3273" i="1" s="1"/>
  <c r="H3274" i="1"/>
  <c r="AA3273" i="1"/>
  <c r="AC3274" i="1"/>
  <c r="A3275" i="1"/>
  <c r="Q3274" i="1"/>
  <c r="J2142" i="1"/>
  <c r="K2142" i="1" s="1"/>
  <c r="E2142" i="1" s="1"/>
  <c r="I2143" i="1"/>
  <c r="W2141" i="1"/>
  <c r="Y2141" i="1" s="1"/>
  <c r="N2135" i="1"/>
  <c r="O2134" i="1"/>
  <c r="P2134" i="1" s="1"/>
  <c r="Z2134" i="1" s="1"/>
  <c r="B2134" i="1" s="1"/>
  <c r="G2138" i="1"/>
  <c r="L2138" i="1"/>
  <c r="T2138" i="1" s="1"/>
  <c r="D2139" i="1"/>
  <c r="F2142" i="1" l="1"/>
  <c r="U3274" i="1"/>
  <c r="A3276" i="1"/>
  <c r="Q3275" i="1"/>
  <c r="AA3274" i="1"/>
  <c r="R3274" i="1"/>
  <c r="S3274" i="1" s="1"/>
  <c r="AB3275" i="1"/>
  <c r="H3275" i="1"/>
  <c r="AC3275" i="1"/>
  <c r="J2143" i="1"/>
  <c r="K2143" i="1" s="1"/>
  <c r="E2143" i="1" s="1"/>
  <c r="I2144" i="1"/>
  <c r="W2142" i="1"/>
  <c r="Y2142" i="1" s="1"/>
  <c r="G2139" i="1"/>
  <c r="D2140" i="1"/>
  <c r="L2139" i="1"/>
  <c r="T2139" i="1" s="1"/>
  <c r="N2136" i="1"/>
  <c r="O2135" i="1"/>
  <c r="P2135" i="1" s="1"/>
  <c r="F2143" i="1" l="1"/>
  <c r="U3275" i="1"/>
  <c r="R3275" i="1"/>
  <c r="S3275" i="1" s="1"/>
  <c r="H3276" i="1"/>
  <c r="AB3276" i="1"/>
  <c r="AA3275" i="1"/>
  <c r="AC3276" i="1"/>
  <c r="Q3276" i="1"/>
  <c r="A3277" i="1"/>
  <c r="I2145" i="1"/>
  <c r="J2144" i="1"/>
  <c r="K2144" i="1" s="1"/>
  <c r="W2143" i="1"/>
  <c r="Y2143" i="1" s="1"/>
  <c r="N2137" i="1"/>
  <c r="O2136" i="1"/>
  <c r="P2136" i="1" s="1"/>
  <c r="Z2136" i="1" s="1"/>
  <c r="B2136" i="1" s="1"/>
  <c r="Z2135" i="1"/>
  <c r="B2135" i="1" s="1"/>
  <c r="L2140" i="1"/>
  <c r="T2140" i="1" s="1"/>
  <c r="G2140" i="1"/>
  <c r="D2141" i="1"/>
  <c r="E2144" i="1" l="1"/>
  <c r="F2144" i="1"/>
  <c r="U3276" i="1"/>
  <c r="A3278" i="1"/>
  <c r="Q3277" i="1"/>
  <c r="AC3277" i="1"/>
  <c r="AB3277" i="1"/>
  <c r="R3276" i="1"/>
  <c r="S3276" i="1" s="1"/>
  <c r="H3277" i="1"/>
  <c r="AA3276" i="1"/>
  <c r="I2146" i="1"/>
  <c r="J2145" i="1"/>
  <c r="K2145" i="1" s="1"/>
  <c r="G2141" i="1"/>
  <c r="D2142" i="1"/>
  <c r="L2141" i="1"/>
  <c r="T2141" i="1" s="1"/>
  <c r="N2138" i="1"/>
  <c r="O2137" i="1"/>
  <c r="P2137" i="1" s="1"/>
  <c r="Z2137" i="1" s="1"/>
  <c r="B2137" i="1" s="1"/>
  <c r="E2145" i="1" l="1"/>
  <c r="F2145" i="1"/>
  <c r="U3277" i="1"/>
  <c r="AC3278" i="1"/>
  <c r="AB3278" i="1"/>
  <c r="R3277" i="1"/>
  <c r="S3277" i="1" s="1"/>
  <c r="AA3277" i="1"/>
  <c r="H3278" i="1"/>
  <c r="Q3278" i="1"/>
  <c r="A3279" i="1"/>
  <c r="W2145" i="1"/>
  <c r="Y2145" i="1" s="1"/>
  <c r="J2146" i="1"/>
  <c r="K2146" i="1" s="1"/>
  <c r="I2147" i="1"/>
  <c r="N2139" i="1"/>
  <c r="O2138" i="1"/>
  <c r="P2138" i="1" s="1"/>
  <c r="G2142" i="1"/>
  <c r="L2142" i="1"/>
  <c r="T2142" i="1" s="1"/>
  <c r="D2143" i="1"/>
  <c r="E2146" i="1" l="1"/>
  <c r="F2146" i="1"/>
  <c r="U3278" i="1"/>
  <c r="Q3279" i="1"/>
  <c r="A3280" i="1"/>
  <c r="AC3279" i="1"/>
  <c r="H3279" i="1"/>
  <c r="AB3279" i="1"/>
  <c r="R3278" i="1"/>
  <c r="S3278" i="1" s="1"/>
  <c r="AA3278" i="1"/>
  <c r="W2146" i="1"/>
  <c r="Y2146" i="1" s="1"/>
  <c r="J2147" i="1"/>
  <c r="K2147" i="1" s="1"/>
  <c r="E2147" i="1" s="1"/>
  <c r="I2148" i="1"/>
  <c r="G2143" i="1"/>
  <c r="L2143" i="1"/>
  <c r="T2143" i="1" s="1"/>
  <c r="D2144" i="1"/>
  <c r="N2140" i="1"/>
  <c r="O2139" i="1"/>
  <c r="P2139" i="1" s="1"/>
  <c r="Z2139" i="1" s="1"/>
  <c r="B2139" i="1" s="1"/>
  <c r="Z2138" i="1"/>
  <c r="B2138" i="1" s="1"/>
  <c r="F2147" i="1" l="1"/>
  <c r="U3279" i="1"/>
  <c r="Q3280" i="1"/>
  <c r="A3281" i="1"/>
  <c r="AC3280" i="1"/>
  <c r="R3279" i="1"/>
  <c r="S3279" i="1" s="1"/>
  <c r="AB3280" i="1"/>
  <c r="AA3279" i="1"/>
  <c r="H3280" i="1"/>
  <c r="I2149" i="1"/>
  <c r="J2148" i="1"/>
  <c r="K2148" i="1" s="1"/>
  <c r="E2148" i="1" s="1"/>
  <c r="W2147" i="1"/>
  <c r="Y2147" i="1" s="1"/>
  <c r="N2141" i="1"/>
  <c r="O2140" i="1"/>
  <c r="P2140" i="1" s="1"/>
  <c r="Z2140" i="1" s="1"/>
  <c r="B2140" i="1" s="1"/>
  <c r="L2144" i="1"/>
  <c r="T2144" i="1" s="1"/>
  <c r="G2144" i="1"/>
  <c r="D2145" i="1"/>
  <c r="F2148" i="1" l="1"/>
  <c r="U3280" i="1"/>
  <c r="A3282" i="1"/>
  <c r="Q3281" i="1"/>
  <c r="H3281" i="1"/>
  <c r="AA3280" i="1"/>
  <c r="AB3281" i="1"/>
  <c r="AC3281" i="1"/>
  <c r="R3280" i="1"/>
  <c r="S3280" i="1" s="1"/>
  <c r="W2148" i="1"/>
  <c r="Y2148" i="1" s="1"/>
  <c r="J2149" i="1"/>
  <c r="K2149" i="1" s="1"/>
  <c r="E2149" i="1" s="1"/>
  <c r="I2150" i="1"/>
  <c r="L2145" i="1"/>
  <c r="T2145" i="1" s="1"/>
  <c r="G2145" i="1"/>
  <c r="D2146" i="1"/>
  <c r="N2142" i="1"/>
  <c r="O2141" i="1"/>
  <c r="P2141" i="1" s="1"/>
  <c r="Z2141" i="1" s="1"/>
  <c r="B2141" i="1" s="1"/>
  <c r="F2149" i="1" l="1"/>
  <c r="U3281" i="1"/>
  <c r="AC3282" i="1"/>
  <c r="AA3281" i="1"/>
  <c r="AB3282" i="1"/>
  <c r="H3282" i="1"/>
  <c r="R3281" i="1"/>
  <c r="S3281" i="1" s="1"/>
  <c r="A3283" i="1"/>
  <c r="Q3282" i="1"/>
  <c r="I2151" i="1"/>
  <c r="J2150" i="1"/>
  <c r="K2150" i="1" s="1"/>
  <c r="E2150" i="1" s="1"/>
  <c r="W2149" i="1"/>
  <c r="Y2149" i="1" s="1"/>
  <c r="G2146" i="1"/>
  <c r="D2147" i="1"/>
  <c r="L2146" i="1"/>
  <c r="T2146" i="1" s="1"/>
  <c r="N2143" i="1"/>
  <c r="O2142" i="1"/>
  <c r="P2142" i="1" s="1"/>
  <c r="Z2142" i="1" s="1"/>
  <c r="B2142" i="1" s="1"/>
  <c r="F2150" i="1" l="1"/>
  <c r="U3282" i="1"/>
  <c r="H3283" i="1"/>
  <c r="AB3283" i="1"/>
  <c r="R3282" i="1"/>
  <c r="S3282" i="1" s="1"/>
  <c r="AC3283" i="1"/>
  <c r="AA3282" i="1"/>
  <c r="Q3283" i="1"/>
  <c r="A3284" i="1"/>
  <c r="W2150" i="1"/>
  <c r="Y2150" i="1" s="1"/>
  <c r="I2152" i="1"/>
  <c r="J2151" i="1"/>
  <c r="K2151" i="1" s="1"/>
  <c r="E2151" i="1" s="1"/>
  <c r="N2144" i="1"/>
  <c r="O2143" i="1"/>
  <c r="P2143" i="1" s="1"/>
  <c r="L2147" i="1"/>
  <c r="T2147" i="1" s="1"/>
  <c r="G2147" i="1"/>
  <c r="D2148" i="1"/>
  <c r="F2151" i="1" l="1"/>
  <c r="U3283" i="1"/>
  <c r="A3285" i="1"/>
  <c r="Q3284" i="1"/>
  <c r="AB3284" i="1"/>
  <c r="R3283" i="1"/>
  <c r="S3283" i="1" s="1"/>
  <c r="H3284" i="1"/>
  <c r="AA3283" i="1"/>
  <c r="AC3284" i="1"/>
  <c r="I2153" i="1"/>
  <c r="J2152" i="1"/>
  <c r="K2152" i="1" s="1"/>
  <c r="E2152" i="1" s="1"/>
  <c r="W2151" i="1"/>
  <c r="Y2151" i="1" s="1"/>
  <c r="L2148" i="1"/>
  <c r="T2148" i="1" s="1"/>
  <c r="G2148" i="1"/>
  <c r="D2149" i="1"/>
  <c r="Z2143" i="1"/>
  <c r="B2143" i="1" s="1"/>
  <c r="S2143" i="1"/>
  <c r="U2143" i="1" s="1"/>
  <c r="N2145" i="1"/>
  <c r="O2144" i="1"/>
  <c r="F2152" i="1" l="1"/>
  <c r="C2144" i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U3284" i="1"/>
  <c r="R3284" i="1"/>
  <c r="S3284" i="1" s="1"/>
  <c r="H3285" i="1"/>
  <c r="AA3284" i="1"/>
  <c r="AB3285" i="1"/>
  <c r="AC3285" i="1"/>
  <c r="Q3285" i="1"/>
  <c r="A3286" i="1"/>
  <c r="W2152" i="1"/>
  <c r="Y2152" i="1" s="1"/>
  <c r="I2154" i="1"/>
  <c r="J2153" i="1"/>
  <c r="K2153" i="1" s="1"/>
  <c r="E2153" i="1" s="1"/>
  <c r="AA2143" i="1"/>
  <c r="N2146" i="1"/>
  <c r="O2145" i="1"/>
  <c r="G2149" i="1"/>
  <c r="L2149" i="1"/>
  <c r="T2149" i="1" s="1"/>
  <c r="D2150" i="1"/>
  <c r="F2153" i="1" l="1"/>
  <c r="P2145" i="1"/>
  <c r="Z2145" i="1" s="1"/>
  <c r="B2145" i="1" s="1"/>
  <c r="P2144" i="1"/>
  <c r="Z2144" i="1" s="1"/>
  <c r="B2144" i="1" s="1"/>
  <c r="U3285" i="1"/>
  <c r="R3285" i="1"/>
  <c r="S3285" i="1" s="1"/>
  <c r="H3286" i="1"/>
  <c r="AB3286" i="1"/>
  <c r="AC3286" i="1"/>
  <c r="AA3285" i="1"/>
  <c r="Q3286" i="1"/>
  <c r="A3287" i="1"/>
  <c r="W2153" i="1"/>
  <c r="Y2153" i="1" s="1"/>
  <c r="I2155" i="1"/>
  <c r="J2154" i="1"/>
  <c r="K2154" i="1" s="1"/>
  <c r="E2154" i="1" s="1"/>
  <c r="G2150" i="1"/>
  <c r="L2150" i="1"/>
  <c r="T2150" i="1" s="1"/>
  <c r="D2151" i="1"/>
  <c r="N2147" i="1"/>
  <c r="O2146" i="1"/>
  <c r="P2146" i="1" s="1"/>
  <c r="Z2146" i="1" s="1"/>
  <c r="B2146" i="1" s="1"/>
  <c r="F2154" i="1" l="1"/>
  <c r="U3286" i="1"/>
  <c r="AC3287" i="1"/>
  <c r="AA3286" i="1"/>
  <c r="AB3287" i="1"/>
  <c r="R3286" i="1"/>
  <c r="S3286" i="1" s="1"/>
  <c r="H3287" i="1"/>
  <c r="Q3287" i="1"/>
  <c r="A3288" i="1"/>
  <c r="W2154" i="1"/>
  <c r="Y2154" i="1" s="1"/>
  <c r="J2155" i="1"/>
  <c r="K2155" i="1" s="1"/>
  <c r="E2155" i="1" s="1"/>
  <c r="I2156" i="1"/>
  <c r="N2148" i="1"/>
  <c r="O2147" i="1"/>
  <c r="P2147" i="1" s="1"/>
  <c r="Z2147" i="1" s="1"/>
  <c r="B2147" i="1" s="1"/>
  <c r="L2151" i="1"/>
  <c r="T2151" i="1" s="1"/>
  <c r="G2151" i="1"/>
  <c r="D2152" i="1"/>
  <c r="F2155" i="1" l="1"/>
  <c r="U3287" i="1"/>
  <c r="A3289" i="1"/>
  <c r="Q3288" i="1"/>
  <c r="R3287" i="1"/>
  <c r="S3287" i="1" s="1"/>
  <c r="H3288" i="1"/>
  <c r="AC3288" i="1"/>
  <c r="AA3287" i="1"/>
  <c r="AB3288" i="1"/>
  <c r="J2156" i="1"/>
  <c r="K2156" i="1" s="1"/>
  <c r="E2156" i="1" s="1"/>
  <c r="I2157" i="1"/>
  <c r="W2155" i="1"/>
  <c r="Y2155" i="1" s="1"/>
  <c r="G2152" i="1"/>
  <c r="L2152" i="1"/>
  <c r="T2152" i="1" s="1"/>
  <c r="D2153" i="1"/>
  <c r="N2149" i="1"/>
  <c r="O2148" i="1"/>
  <c r="P2148" i="1" s="1"/>
  <c r="Z2148" i="1" s="1"/>
  <c r="B2148" i="1" s="1"/>
  <c r="F2156" i="1" l="1"/>
  <c r="U3288" i="1"/>
  <c r="AA3288" i="1"/>
  <c r="R3288" i="1"/>
  <c r="S3288" i="1" s="1"/>
  <c r="H3289" i="1"/>
  <c r="AC3289" i="1"/>
  <c r="AB3289" i="1"/>
  <c r="Q3289" i="1"/>
  <c r="A3290" i="1"/>
  <c r="J2157" i="1"/>
  <c r="K2157" i="1" s="1"/>
  <c r="E2157" i="1" s="1"/>
  <c r="I2158" i="1"/>
  <c r="W2156" i="1"/>
  <c r="Y2156" i="1" s="1"/>
  <c r="N2150" i="1"/>
  <c r="O2149" i="1"/>
  <c r="P2149" i="1" s="1"/>
  <c r="Z2149" i="1" s="1"/>
  <c r="B2149" i="1" s="1"/>
  <c r="G2153" i="1"/>
  <c r="L2153" i="1"/>
  <c r="T2153" i="1" s="1"/>
  <c r="D2154" i="1"/>
  <c r="F2157" i="1" l="1"/>
  <c r="U3289" i="1"/>
  <c r="A3291" i="1"/>
  <c r="Q3290" i="1"/>
  <c r="AB3290" i="1"/>
  <c r="R3289" i="1"/>
  <c r="S3289" i="1" s="1"/>
  <c r="H3290" i="1"/>
  <c r="AC3290" i="1"/>
  <c r="AA3289" i="1"/>
  <c r="I2159" i="1"/>
  <c r="J2158" i="1"/>
  <c r="K2158" i="1" s="1"/>
  <c r="E2158" i="1" s="1"/>
  <c r="W2157" i="1"/>
  <c r="Y2157" i="1" s="1"/>
  <c r="L2154" i="1"/>
  <c r="T2154" i="1" s="1"/>
  <c r="G2154" i="1"/>
  <c r="D2155" i="1"/>
  <c r="N2151" i="1"/>
  <c r="O2150" i="1"/>
  <c r="P2150" i="1" s="1"/>
  <c r="F2158" i="1" l="1"/>
  <c r="U3290" i="1"/>
  <c r="H3291" i="1"/>
  <c r="R3290" i="1"/>
  <c r="S3290" i="1" s="1"/>
  <c r="AA3290" i="1"/>
  <c r="AC3291" i="1"/>
  <c r="AB3291" i="1"/>
  <c r="Q3291" i="1"/>
  <c r="A3292" i="1"/>
  <c r="W2158" i="1"/>
  <c r="Y2158" i="1" s="1"/>
  <c r="I2160" i="1"/>
  <c r="J2159" i="1"/>
  <c r="K2159" i="1" s="1"/>
  <c r="E2159" i="1" s="1"/>
  <c r="Z2150" i="1"/>
  <c r="B2150" i="1" s="1"/>
  <c r="N2152" i="1"/>
  <c r="O2151" i="1"/>
  <c r="P2151" i="1" s="1"/>
  <c r="L2155" i="1"/>
  <c r="T2155" i="1" s="1"/>
  <c r="G2155" i="1"/>
  <c r="D2156" i="1"/>
  <c r="F2159" i="1" l="1"/>
  <c r="U3291" i="1"/>
  <c r="Q3292" i="1"/>
  <c r="A3293" i="1"/>
  <c r="AA3291" i="1"/>
  <c r="R3291" i="1"/>
  <c r="S3291" i="1" s="1"/>
  <c r="H3292" i="1"/>
  <c r="AC3292" i="1"/>
  <c r="AB3292" i="1"/>
  <c r="W2159" i="1"/>
  <c r="Y2159" i="1" s="1"/>
  <c r="J2160" i="1"/>
  <c r="K2160" i="1" s="1"/>
  <c r="E2160" i="1" s="1"/>
  <c r="I2161" i="1"/>
  <c r="Z2151" i="1"/>
  <c r="B2151" i="1" s="1"/>
  <c r="G2156" i="1"/>
  <c r="L2156" i="1"/>
  <c r="T2156" i="1" s="1"/>
  <c r="D2157" i="1"/>
  <c r="N2153" i="1"/>
  <c r="O2152" i="1"/>
  <c r="P2152" i="1" s="1"/>
  <c r="F2160" i="1" l="1"/>
  <c r="U3292" i="1"/>
  <c r="Q3293" i="1"/>
  <c r="A3294" i="1"/>
  <c r="AC3293" i="1"/>
  <c r="AB3293" i="1"/>
  <c r="H3293" i="1"/>
  <c r="AA3292" i="1"/>
  <c r="R3292" i="1"/>
  <c r="S3292" i="1" s="1"/>
  <c r="J2161" i="1"/>
  <c r="K2161" i="1" s="1"/>
  <c r="E2161" i="1" s="1"/>
  <c r="I2162" i="1"/>
  <c r="W2160" i="1"/>
  <c r="Y2160" i="1" s="1"/>
  <c r="Z2152" i="1"/>
  <c r="B2152" i="1" s="1"/>
  <c r="N2154" i="1"/>
  <c r="O2153" i="1"/>
  <c r="P2153" i="1" s="1"/>
  <c r="L2157" i="1"/>
  <c r="T2157" i="1" s="1"/>
  <c r="G2157" i="1"/>
  <c r="D2158" i="1"/>
  <c r="F2161" i="1" l="1"/>
  <c r="U3293" i="1"/>
  <c r="Q3294" i="1"/>
  <c r="A3295" i="1"/>
  <c r="R3293" i="1"/>
  <c r="S3293" i="1" s="1"/>
  <c r="AC3294" i="1"/>
  <c r="AA3293" i="1"/>
  <c r="H3294" i="1"/>
  <c r="AB3294" i="1"/>
  <c r="J2162" i="1"/>
  <c r="K2162" i="1" s="1"/>
  <c r="E2162" i="1" s="1"/>
  <c r="I2163" i="1"/>
  <c r="W2161" i="1"/>
  <c r="Y2161" i="1" s="1"/>
  <c r="G2158" i="1"/>
  <c r="L2158" i="1"/>
  <c r="T2158" i="1" s="1"/>
  <c r="D2159" i="1"/>
  <c r="Z2153" i="1"/>
  <c r="B2153" i="1" s="1"/>
  <c r="N2155" i="1"/>
  <c r="O2154" i="1"/>
  <c r="P2154" i="1" s="1"/>
  <c r="Z2154" i="1" s="1"/>
  <c r="B2154" i="1" s="1"/>
  <c r="F2162" i="1" l="1"/>
  <c r="U3294" i="1"/>
  <c r="A3296" i="1"/>
  <c r="Q3295" i="1"/>
  <c r="AA3294" i="1"/>
  <c r="AC3295" i="1"/>
  <c r="AB3295" i="1"/>
  <c r="H3295" i="1"/>
  <c r="R3294" i="1"/>
  <c r="S3294" i="1" s="1"/>
  <c r="I2164" i="1"/>
  <c r="J2163" i="1"/>
  <c r="K2163" i="1" s="1"/>
  <c r="E2163" i="1" s="1"/>
  <c r="W2162" i="1"/>
  <c r="Y2162" i="1" s="1"/>
  <c r="N2156" i="1"/>
  <c r="O2155" i="1"/>
  <c r="P2155" i="1" s="1"/>
  <c r="G2159" i="1"/>
  <c r="L2159" i="1"/>
  <c r="T2159" i="1" s="1"/>
  <c r="D2160" i="1"/>
  <c r="F2163" i="1" l="1"/>
  <c r="U3295" i="1"/>
  <c r="AC3296" i="1"/>
  <c r="AB3296" i="1"/>
  <c r="R3295" i="1"/>
  <c r="S3295" i="1" s="1"/>
  <c r="H3296" i="1"/>
  <c r="AA3295" i="1"/>
  <c r="A3297" i="1"/>
  <c r="Q3296" i="1"/>
  <c r="W2163" i="1"/>
  <c r="Y2163" i="1" s="1"/>
  <c r="J2164" i="1"/>
  <c r="K2164" i="1" s="1"/>
  <c r="E2164" i="1" s="1"/>
  <c r="I2165" i="1"/>
  <c r="G2160" i="1"/>
  <c r="L2160" i="1"/>
  <c r="T2160" i="1" s="1"/>
  <c r="D2161" i="1"/>
  <c r="Z2155" i="1"/>
  <c r="B2155" i="1" s="1"/>
  <c r="N2157" i="1"/>
  <c r="O2156" i="1"/>
  <c r="P2156" i="1" s="1"/>
  <c r="F2164" i="1" l="1"/>
  <c r="U3296" i="1"/>
  <c r="A3298" i="1"/>
  <c r="Q3297" i="1"/>
  <c r="AB3297" i="1"/>
  <c r="AA3296" i="1"/>
  <c r="H3297" i="1"/>
  <c r="AC3297" i="1"/>
  <c r="R3296" i="1"/>
  <c r="S3296" i="1" s="1"/>
  <c r="W2164" i="1"/>
  <c r="Y2164" i="1" s="1"/>
  <c r="I2166" i="1"/>
  <c r="J2165" i="1"/>
  <c r="K2165" i="1" s="1"/>
  <c r="E2165" i="1" s="1"/>
  <c r="Z2156" i="1"/>
  <c r="B2156" i="1" s="1"/>
  <c r="N2158" i="1"/>
  <c r="O2157" i="1"/>
  <c r="P2157" i="1" s="1"/>
  <c r="Z2157" i="1" s="1"/>
  <c r="B2157" i="1" s="1"/>
  <c r="G2161" i="1"/>
  <c r="L2161" i="1"/>
  <c r="T2161" i="1" s="1"/>
  <c r="D2162" i="1"/>
  <c r="F2165" i="1" l="1"/>
  <c r="U3297" i="1"/>
  <c r="AB3298" i="1"/>
  <c r="AC3298" i="1"/>
  <c r="AA3297" i="1"/>
  <c r="H3298" i="1"/>
  <c r="R3297" i="1"/>
  <c r="S3297" i="1" s="1"/>
  <c r="Q3298" i="1"/>
  <c r="J2166" i="1"/>
  <c r="K2166" i="1" s="1"/>
  <c r="E2166" i="1" s="1"/>
  <c r="I2167" i="1"/>
  <c r="W2165" i="1"/>
  <c r="Y2165" i="1" s="1"/>
  <c r="G2162" i="1"/>
  <c r="L2162" i="1"/>
  <c r="T2162" i="1" s="1"/>
  <c r="D2163" i="1"/>
  <c r="N2159" i="1"/>
  <c r="O2158" i="1"/>
  <c r="P2158" i="1" s="1"/>
  <c r="Z2158" i="1" s="1"/>
  <c r="B2158" i="1" s="1"/>
  <c r="F2166" i="1" l="1"/>
  <c r="R3298" i="1"/>
  <c r="J2167" i="1"/>
  <c r="K2167" i="1" s="1"/>
  <c r="E2167" i="1" s="1"/>
  <c r="I2168" i="1"/>
  <c r="W2166" i="1"/>
  <c r="Y2166" i="1" s="1"/>
  <c r="N2160" i="1"/>
  <c r="O2159" i="1"/>
  <c r="P2159" i="1" s="1"/>
  <c r="Z2159" i="1" s="1"/>
  <c r="B2159" i="1" s="1"/>
  <c r="G2163" i="1"/>
  <c r="D2164" i="1"/>
  <c r="L2163" i="1"/>
  <c r="T2163" i="1" s="1"/>
  <c r="F2167" i="1" l="1"/>
  <c r="W2167" i="1"/>
  <c r="Y2167" i="1" s="1"/>
  <c r="I2169" i="1"/>
  <c r="J2168" i="1"/>
  <c r="K2168" i="1" s="1"/>
  <c r="E2168" i="1" s="1"/>
  <c r="G2164" i="1"/>
  <c r="D2165" i="1"/>
  <c r="L2164" i="1"/>
  <c r="T2164" i="1" s="1"/>
  <c r="N2161" i="1"/>
  <c r="O2160" i="1"/>
  <c r="P2160" i="1" s="1"/>
  <c r="Z2160" i="1" s="1"/>
  <c r="B2160" i="1" s="1"/>
  <c r="F2168" i="1" l="1"/>
  <c r="W2168" i="1"/>
  <c r="Y2168" i="1" s="1"/>
  <c r="J2169" i="1"/>
  <c r="K2169" i="1" s="1"/>
  <c r="E2169" i="1" s="1"/>
  <c r="I2170" i="1"/>
  <c r="N2162" i="1"/>
  <c r="O2161" i="1"/>
  <c r="P2161" i="1" s="1"/>
  <c r="L2165" i="1"/>
  <c r="T2165" i="1" s="1"/>
  <c r="G2165" i="1"/>
  <c r="D2166" i="1"/>
  <c r="F2169" i="1" l="1"/>
  <c r="I2171" i="1"/>
  <c r="J2170" i="1"/>
  <c r="K2170" i="1" s="1"/>
  <c r="E2170" i="1" s="1"/>
  <c r="W2169" i="1"/>
  <c r="Y2169" i="1" s="1"/>
  <c r="G2166" i="1"/>
  <c r="L2166" i="1"/>
  <c r="T2166" i="1" s="1"/>
  <c r="D2167" i="1"/>
  <c r="Z2161" i="1"/>
  <c r="B2161" i="1" s="1"/>
  <c r="N2163" i="1"/>
  <c r="O2162" i="1"/>
  <c r="P2162" i="1" s="1"/>
  <c r="Z2162" i="1" s="1"/>
  <c r="B2162" i="1" s="1"/>
  <c r="F2170" i="1" l="1"/>
  <c r="W2170" i="1"/>
  <c r="Y2170" i="1" s="1"/>
  <c r="I2172" i="1"/>
  <c r="J2171" i="1"/>
  <c r="K2171" i="1" s="1"/>
  <c r="E2171" i="1" s="1"/>
  <c r="N2164" i="1"/>
  <c r="O2163" i="1"/>
  <c r="P2163" i="1" s="1"/>
  <c r="G2167" i="1"/>
  <c r="D2168" i="1"/>
  <c r="L2167" i="1"/>
  <c r="T2167" i="1" s="1"/>
  <c r="F2171" i="1" l="1"/>
  <c r="W2171" i="1"/>
  <c r="Y2171" i="1" s="1"/>
  <c r="J2172" i="1"/>
  <c r="K2172" i="1" s="1"/>
  <c r="E2172" i="1" s="1"/>
  <c r="I2173" i="1"/>
  <c r="G2168" i="1"/>
  <c r="D2169" i="1"/>
  <c r="L2168" i="1"/>
  <c r="T2168" i="1" s="1"/>
  <c r="N2165" i="1"/>
  <c r="O2164" i="1"/>
  <c r="P2164" i="1" s="1"/>
  <c r="Z2164" i="1" s="1"/>
  <c r="B2164" i="1" s="1"/>
  <c r="Z2163" i="1"/>
  <c r="B2163" i="1" s="1"/>
  <c r="F2172" i="1" l="1"/>
  <c r="I2174" i="1"/>
  <c r="J2173" i="1"/>
  <c r="K2173" i="1" s="1"/>
  <c r="E2173" i="1" s="1"/>
  <c r="W2172" i="1"/>
  <c r="Y2172" i="1" s="1"/>
  <c r="N2166" i="1"/>
  <c r="O2165" i="1"/>
  <c r="P2165" i="1" s="1"/>
  <c r="Z2165" i="1" s="1"/>
  <c r="B2165" i="1" s="1"/>
  <c r="L2169" i="1"/>
  <c r="T2169" i="1" s="1"/>
  <c r="G2169" i="1"/>
  <c r="D2170" i="1"/>
  <c r="F2173" i="1" l="1"/>
  <c r="W2173" i="1"/>
  <c r="Y2173" i="1" s="1"/>
  <c r="J2174" i="1"/>
  <c r="K2174" i="1" s="1"/>
  <c r="E2174" i="1" s="1"/>
  <c r="I2175" i="1"/>
  <c r="G2170" i="1"/>
  <c r="L2170" i="1"/>
  <c r="T2170" i="1" s="1"/>
  <c r="D2171" i="1"/>
  <c r="N2167" i="1"/>
  <c r="O2166" i="1"/>
  <c r="P2166" i="1" s="1"/>
  <c r="Z2166" i="1" s="1"/>
  <c r="B2166" i="1" s="1"/>
  <c r="F2174" i="1" l="1"/>
  <c r="I2176" i="1"/>
  <c r="J2175" i="1"/>
  <c r="K2175" i="1" s="1"/>
  <c r="W2174" i="1"/>
  <c r="Y2174" i="1" s="1"/>
  <c r="N2168" i="1"/>
  <c r="O2167" i="1"/>
  <c r="P2167" i="1" s="1"/>
  <c r="G2171" i="1"/>
  <c r="D2172" i="1"/>
  <c r="L2171" i="1"/>
  <c r="T2171" i="1" s="1"/>
  <c r="E2175" i="1" l="1"/>
  <c r="F2175" i="1"/>
  <c r="W2175" i="1"/>
  <c r="Y2175" i="1" s="1"/>
  <c r="J2176" i="1"/>
  <c r="K2176" i="1" s="1"/>
  <c r="I2177" i="1"/>
  <c r="Z2167" i="1"/>
  <c r="B2167" i="1" s="1"/>
  <c r="G2172" i="1"/>
  <c r="L2172" i="1"/>
  <c r="T2172" i="1" s="1"/>
  <c r="D2173" i="1"/>
  <c r="N2169" i="1"/>
  <c r="O2168" i="1"/>
  <c r="P2168" i="1" s="1"/>
  <c r="E2176" i="1" l="1"/>
  <c r="F2176" i="1"/>
  <c r="J2177" i="1"/>
  <c r="K2177" i="1" s="1"/>
  <c r="F2177" i="1" s="1"/>
  <c r="I2178" i="1"/>
  <c r="W2176" i="1"/>
  <c r="Y2176" i="1" s="1"/>
  <c r="Z2168" i="1"/>
  <c r="B2168" i="1" s="1"/>
  <c r="N2170" i="1"/>
  <c r="O2169" i="1"/>
  <c r="P2169" i="1" s="1"/>
  <c r="Z2169" i="1" s="1"/>
  <c r="B2169" i="1" s="1"/>
  <c r="L2173" i="1"/>
  <c r="T2173" i="1" s="1"/>
  <c r="G2173" i="1"/>
  <c r="D2174" i="1"/>
  <c r="W2177" i="1" l="1"/>
  <c r="Y2177" i="1" s="1"/>
  <c r="E2177" i="1"/>
  <c r="J2178" i="1"/>
  <c r="K2178" i="1" s="1"/>
  <c r="E2178" i="1" s="1"/>
  <c r="I2179" i="1"/>
  <c r="G2174" i="1"/>
  <c r="D2175" i="1"/>
  <c r="L2174" i="1"/>
  <c r="T2174" i="1" s="1"/>
  <c r="N2171" i="1"/>
  <c r="O2170" i="1"/>
  <c r="P2170" i="1" s="1"/>
  <c r="Z2170" i="1" s="1"/>
  <c r="B2170" i="1" s="1"/>
  <c r="F2178" i="1" l="1"/>
  <c r="I2180" i="1"/>
  <c r="J2179" i="1"/>
  <c r="K2179" i="1" s="1"/>
  <c r="E2179" i="1" s="1"/>
  <c r="W2178" i="1"/>
  <c r="Y2178" i="1" s="1"/>
  <c r="N2172" i="1"/>
  <c r="O2171" i="1"/>
  <c r="P2171" i="1" s="1"/>
  <c r="L2175" i="1"/>
  <c r="T2175" i="1" s="1"/>
  <c r="G2175" i="1"/>
  <c r="D2176" i="1"/>
  <c r="F2179" i="1" l="1"/>
  <c r="W2179" i="1"/>
  <c r="Y2179" i="1" s="1"/>
  <c r="J2180" i="1"/>
  <c r="K2180" i="1" s="1"/>
  <c r="E2180" i="1" s="1"/>
  <c r="I2181" i="1"/>
  <c r="G2176" i="1"/>
  <c r="L2176" i="1"/>
  <c r="T2176" i="1" s="1"/>
  <c r="D2177" i="1"/>
  <c r="Z2171" i="1"/>
  <c r="B2171" i="1" s="1"/>
  <c r="N2173" i="1"/>
  <c r="O2172" i="1"/>
  <c r="P2172" i="1" s="1"/>
  <c r="F2180" i="1" l="1"/>
  <c r="J2181" i="1"/>
  <c r="K2181" i="1" s="1"/>
  <c r="I2182" i="1"/>
  <c r="W2180" i="1"/>
  <c r="Y2180" i="1" s="1"/>
  <c r="Z2172" i="1"/>
  <c r="B2172" i="1" s="1"/>
  <c r="N2174" i="1"/>
  <c r="O2173" i="1"/>
  <c r="P2173" i="1" s="1"/>
  <c r="Z2173" i="1" s="1"/>
  <c r="B2173" i="1" s="1"/>
  <c r="L2177" i="1"/>
  <c r="T2177" i="1" s="1"/>
  <c r="G2177" i="1"/>
  <c r="D2178" i="1"/>
  <c r="E2181" i="1" l="1"/>
  <c r="F2181" i="1"/>
  <c r="J2182" i="1"/>
  <c r="K2182" i="1" s="1"/>
  <c r="E2182" i="1" s="1"/>
  <c r="I2183" i="1"/>
  <c r="W2181" i="1"/>
  <c r="Y2181" i="1" s="1"/>
  <c r="N2175" i="1"/>
  <c r="O2174" i="1"/>
  <c r="P2174" i="1" s="1"/>
  <c r="G2178" i="1"/>
  <c r="D2179" i="1"/>
  <c r="L2178" i="1"/>
  <c r="T2178" i="1" s="1"/>
  <c r="F2182" i="1" l="1"/>
  <c r="Z2174" i="1"/>
  <c r="B2174" i="1" s="1"/>
  <c r="S2174" i="1"/>
  <c r="U2174" i="1" s="1"/>
  <c r="W2182" i="1"/>
  <c r="Y2182" i="1" s="1"/>
  <c r="J2183" i="1"/>
  <c r="K2183" i="1" s="1"/>
  <c r="E2183" i="1" s="1"/>
  <c r="I2184" i="1"/>
  <c r="G2179" i="1"/>
  <c r="L2179" i="1"/>
  <c r="T2179" i="1" s="1"/>
  <c r="D2180" i="1"/>
  <c r="N2176" i="1"/>
  <c r="O2175" i="1"/>
  <c r="F2183" i="1" l="1"/>
  <c r="C2175" i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AA2174" i="1"/>
  <c r="I2185" i="1"/>
  <c r="J2184" i="1"/>
  <c r="K2184" i="1" s="1"/>
  <c r="E2184" i="1" s="1"/>
  <c r="W2183" i="1"/>
  <c r="Y2183" i="1" s="1"/>
  <c r="N2177" i="1"/>
  <c r="O2176" i="1"/>
  <c r="G2180" i="1"/>
  <c r="L2180" i="1"/>
  <c r="T2180" i="1" s="1"/>
  <c r="D2181" i="1"/>
  <c r="F2184" i="1" l="1"/>
  <c r="P2176" i="1"/>
  <c r="Z2176" i="1" s="1"/>
  <c r="B2176" i="1" s="1"/>
  <c r="P2175" i="1"/>
  <c r="Z2175" i="1" s="1"/>
  <c r="B2175" i="1" s="1"/>
  <c r="W2184" i="1"/>
  <c r="Y2184" i="1" s="1"/>
  <c r="J2185" i="1"/>
  <c r="K2185" i="1" s="1"/>
  <c r="E2185" i="1" s="1"/>
  <c r="I2186" i="1"/>
  <c r="G2181" i="1"/>
  <c r="L2181" i="1"/>
  <c r="T2181" i="1" s="1"/>
  <c r="D2182" i="1"/>
  <c r="S2176" i="1"/>
  <c r="N2178" i="1"/>
  <c r="O2177" i="1"/>
  <c r="P2177" i="1" s="1"/>
  <c r="Z2177" i="1" s="1"/>
  <c r="B2177" i="1" s="1"/>
  <c r="F2185" i="1" l="1"/>
  <c r="J2186" i="1"/>
  <c r="K2186" i="1" s="1"/>
  <c r="E2186" i="1" s="1"/>
  <c r="I2187" i="1"/>
  <c r="W2185" i="1"/>
  <c r="Y2185" i="1" s="1"/>
  <c r="AA2176" i="1"/>
  <c r="N2179" i="1"/>
  <c r="O2178" i="1"/>
  <c r="P2178" i="1" s="1"/>
  <c r="Z2178" i="1" s="1"/>
  <c r="B2178" i="1" s="1"/>
  <c r="G2182" i="1"/>
  <c r="D2183" i="1"/>
  <c r="L2182" i="1"/>
  <c r="T2182" i="1" s="1"/>
  <c r="F2186" i="1" l="1"/>
  <c r="I2188" i="1"/>
  <c r="J2187" i="1"/>
  <c r="K2187" i="1" s="1"/>
  <c r="E2187" i="1" s="1"/>
  <c r="W2186" i="1"/>
  <c r="Y2186" i="1" s="1"/>
  <c r="L2183" i="1"/>
  <c r="T2183" i="1" s="1"/>
  <c r="D2184" i="1"/>
  <c r="G2183" i="1"/>
  <c r="N2180" i="1"/>
  <c r="O2179" i="1"/>
  <c r="P2179" i="1" s="1"/>
  <c r="F2187" i="1" l="1"/>
  <c r="W2187" i="1"/>
  <c r="Y2187" i="1" s="1"/>
  <c r="J2188" i="1"/>
  <c r="K2188" i="1" s="1"/>
  <c r="E2188" i="1" s="1"/>
  <c r="I2189" i="1"/>
  <c r="Z2179" i="1"/>
  <c r="B2179" i="1" s="1"/>
  <c r="N2181" i="1"/>
  <c r="O2180" i="1"/>
  <c r="P2180" i="1" s="1"/>
  <c r="Z2180" i="1" s="1"/>
  <c r="B2180" i="1" s="1"/>
  <c r="L2184" i="1"/>
  <c r="T2184" i="1" s="1"/>
  <c r="G2184" i="1"/>
  <c r="D2185" i="1"/>
  <c r="F2188" i="1" l="1"/>
  <c r="W2188" i="1"/>
  <c r="Y2188" i="1" s="1"/>
  <c r="J2189" i="1"/>
  <c r="K2189" i="1" s="1"/>
  <c r="E2189" i="1" s="1"/>
  <c r="I2190" i="1"/>
  <c r="G2185" i="1"/>
  <c r="L2185" i="1"/>
  <c r="T2185" i="1" s="1"/>
  <c r="D2186" i="1"/>
  <c r="N2182" i="1"/>
  <c r="O2181" i="1"/>
  <c r="P2181" i="1" s="1"/>
  <c r="F2189" i="1" l="1"/>
  <c r="I2191" i="1"/>
  <c r="J2190" i="1"/>
  <c r="K2190" i="1" s="1"/>
  <c r="E2190" i="1" s="1"/>
  <c r="W2189" i="1"/>
  <c r="Y2189" i="1" s="1"/>
  <c r="Z2181" i="1"/>
  <c r="B2181" i="1" s="1"/>
  <c r="N2183" i="1"/>
  <c r="O2182" i="1"/>
  <c r="P2182" i="1" s="1"/>
  <c r="Z2182" i="1" s="1"/>
  <c r="B2182" i="1" s="1"/>
  <c r="G2186" i="1"/>
  <c r="D2187" i="1"/>
  <c r="L2186" i="1"/>
  <c r="T2186" i="1" s="1"/>
  <c r="F2190" i="1" l="1"/>
  <c r="W2190" i="1"/>
  <c r="Y2190" i="1" s="1"/>
  <c r="I2192" i="1"/>
  <c r="J2191" i="1"/>
  <c r="K2191" i="1" s="1"/>
  <c r="E2191" i="1" s="1"/>
  <c r="G2187" i="1"/>
  <c r="D2188" i="1"/>
  <c r="L2187" i="1"/>
  <c r="T2187" i="1" s="1"/>
  <c r="N2184" i="1"/>
  <c r="O2183" i="1"/>
  <c r="P2183" i="1" s="1"/>
  <c r="F2191" i="1" l="1"/>
  <c r="W2191" i="1"/>
  <c r="Y2191" i="1" s="1"/>
  <c r="J2192" i="1"/>
  <c r="K2192" i="1" s="1"/>
  <c r="E2192" i="1" s="1"/>
  <c r="I2193" i="1"/>
  <c r="Z2183" i="1"/>
  <c r="B2183" i="1" s="1"/>
  <c r="N2185" i="1"/>
  <c r="O2184" i="1"/>
  <c r="P2184" i="1" s="1"/>
  <c r="G2188" i="1"/>
  <c r="L2188" i="1"/>
  <c r="T2188" i="1" s="1"/>
  <c r="D2189" i="1"/>
  <c r="F2192" i="1" l="1"/>
  <c r="I2194" i="1"/>
  <c r="J2193" i="1"/>
  <c r="K2193" i="1" s="1"/>
  <c r="E2193" i="1" s="1"/>
  <c r="W2192" i="1"/>
  <c r="Y2192" i="1" s="1"/>
  <c r="L2189" i="1"/>
  <c r="T2189" i="1" s="1"/>
  <c r="G2189" i="1"/>
  <c r="D2190" i="1"/>
  <c r="N2186" i="1"/>
  <c r="O2185" i="1"/>
  <c r="P2185" i="1" s="1"/>
  <c r="Z2185" i="1" s="1"/>
  <c r="B2185" i="1" s="1"/>
  <c r="Z2184" i="1"/>
  <c r="B2184" i="1" s="1"/>
  <c r="F2193" i="1" l="1"/>
  <c r="W2193" i="1"/>
  <c r="Y2193" i="1" s="1"/>
  <c r="I2195" i="1"/>
  <c r="J2194" i="1"/>
  <c r="K2194" i="1" s="1"/>
  <c r="E2194" i="1" s="1"/>
  <c r="G2190" i="1"/>
  <c r="L2190" i="1"/>
  <c r="T2190" i="1" s="1"/>
  <c r="D2191" i="1"/>
  <c r="N2187" i="1"/>
  <c r="O2186" i="1"/>
  <c r="P2186" i="1" s="1"/>
  <c r="F2194" i="1" l="1"/>
  <c r="W2194" i="1"/>
  <c r="Y2194" i="1" s="1"/>
  <c r="J2195" i="1"/>
  <c r="K2195" i="1" s="1"/>
  <c r="E2195" i="1" s="1"/>
  <c r="I2196" i="1"/>
  <c r="Z2186" i="1"/>
  <c r="B2186" i="1" s="1"/>
  <c r="N2188" i="1"/>
  <c r="O2187" i="1"/>
  <c r="P2187" i="1" s="1"/>
  <c r="Z2187" i="1" s="1"/>
  <c r="B2187" i="1" s="1"/>
  <c r="L2191" i="1"/>
  <c r="T2191" i="1" s="1"/>
  <c r="D2192" i="1"/>
  <c r="G2191" i="1"/>
  <c r="F2195" i="1" l="1"/>
  <c r="J2196" i="1"/>
  <c r="K2196" i="1" s="1"/>
  <c r="E2196" i="1" s="1"/>
  <c r="I2197" i="1"/>
  <c r="W2195" i="1"/>
  <c r="Y2195" i="1" s="1"/>
  <c r="G2192" i="1"/>
  <c r="D2193" i="1"/>
  <c r="L2192" i="1"/>
  <c r="T2192" i="1" s="1"/>
  <c r="N2189" i="1"/>
  <c r="O2188" i="1"/>
  <c r="P2188" i="1" s="1"/>
  <c r="Z2188" i="1" s="1"/>
  <c r="B2188" i="1" s="1"/>
  <c r="F2196" i="1" l="1"/>
  <c r="I2198" i="1"/>
  <c r="J2197" i="1"/>
  <c r="K2197" i="1" s="1"/>
  <c r="W2196" i="1"/>
  <c r="Y2196" i="1" s="1"/>
  <c r="N2190" i="1"/>
  <c r="O2189" i="1"/>
  <c r="P2189" i="1" s="1"/>
  <c r="Z2189" i="1" s="1"/>
  <c r="B2189" i="1" s="1"/>
  <c r="L2193" i="1"/>
  <c r="T2193" i="1" s="1"/>
  <c r="G2193" i="1"/>
  <c r="D2194" i="1"/>
  <c r="E2197" i="1" l="1"/>
  <c r="F2197" i="1"/>
  <c r="W2197" i="1"/>
  <c r="Y2197" i="1" s="1"/>
  <c r="I2199" i="1"/>
  <c r="J2198" i="1"/>
  <c r="K2198" i="1" s="1"/>
  <c r="E2198" i="1" s="1"/>
  <c r="G2194" i="1"/>
  <c r="D2195" i="1"/>
  <c r="L2194" i="1"/>
  <c r="T2194" i="1" s="1"/>
  <c r="N2191" i="1"/>
  <c r="O2190" i="1"/>
  <c r="P2190" i="1" s="1"/>
  <c r="Z2190" i="1" s="1"/>
  <c r="B2190" i="1" s="1"/>
  <c r="F2198" i="1" l="1"/>
  <c r="W2198" i="1"/>
  <c r="Y2198" i="1" s="1"/>
  <c r="I2200" i="1"/>
  <c r="J2199" i="1"/>
  <c r="K2199" i="1" s="1"/>
  <c r="E2199" i="1" s="1"/>
  <c r="N2192" i="1"/>
  <c r="O2191" i="1"/>
  <c r="P2191" i="1" s="1"/>
  <c r="G2195" i="1"/>
  <c r="D2196" i="1"/>
  <c r="L2195" i="1"/>
  <c r="T2195" i="1" s="1"/>
  <c r="F2199" i="1" l="1"/>
  <c r="J2200" i="1"/>
  <c r="K2200" i="1" s="1"/>
  <c r="E2200" i="1" s="1"/>
  <c r="I2201" i="1"/>
  <c r="W2199" i="1"/>
  <c r="Y2199" i="1" s="1"/>
  <c r="Z2191" i="1"/>
  <c r="B2191" i="1" s="1"/>
  <c r="L2196" i="1"/>
  <c r="T2196" i="1" s="1"/>
  <c r="G2196" i="1"/>
  <c r="D2197" i="1"/>
  <c r="N2193" i="1"/>
  <c r="O2192" i="1"/>
  <c r="P2192" i="1" s="1"/>
  <c r="F2200" i="1" l="1"/>
  <c r="I2202" i="1"/>
  <c r="J2201" i="1"/>
  <c r="K2201" i="1" s="1"/>
  <c r="E2201" i="1" s="1"/>
  <c r="W2200" i="1"/>
  <c r="Y2200" i="1" s="1"/>
  <c r="Z2192" i="1"/>
  <c r="B2192" i="1" s="1"/>
  <c r="L2197" i="1"/>
  <c r="T2197" i="1" s="1"/>
  <c r="G2197" i="1"/>
  <c r="D2198" i="1"/>
  <c r="N2194" i="1"/>
  <c r="O2193" i="1"/>
  <c r="P2193" i="1" s="1"/>
  <c r="Z2193" i="1" s="1"/>
  <c r="B2193" i="1" s="1"/>
  <c r="F2201" i="1" l="1"/>
  <c r="I2203" i="1"/>
  <c r="J2202" i="1"/>
  <c r="K2202" i="1" s="1"/>
  <c r="E2202" i="1" s="1"/>
  <c r="W2201" i="1"/>
  <c r="Y2201" i="1" s="1"/>
  <c r="N2195" i="1"/>
  <c r="O2194" i="1"/>
  <c r="P2194" i="1" s="1"/>
  <c r="Z2194" i="1" s="1"/>
  <c r="B2194" i="1" s="1"/>
  <c r="G2198" i="1"/>
  <c r="D2199" i="1"/>
  <c r="L2198" i="1"/>
  <c r="T2198" i="1" s="1"/>
  <c r="F2202" i="1" l="1"/>
  <c r="W2202" i="1"/>
  <c r="Y2202" i="1" s="1"/>
  <c r="I2204" i="1"/>
  <c r="J2203" i="1"/>
  <c r="K2203" i="1" s="1"/>
  <c r="L2199" i="1"/>
  <c r="T2199" i="1" s="1"/>
  <c r="G2199" i="1"/>
  <c r="D2200" i="1"/>
  <c r="N2196" i="1"/>
  <c r="O2195" i="1"/>
  <c r="P2195" i="1" s="1"/>
  <c r="E2203" i="1" l="1"/>
  <c r="F2203" i="1"/>
  <c r="W2203" i="1"/>
  <c r="Y2203" i="1" s="1"/>
  <c r="J2204" i="1"/>
  <c r="K2204" i="1" s="1"/>
  <c r="I2205" i="1"/>
  <c r="Z2195" i="1"/>
  <c r="B2195" i="1" s="1"/>
  <c r="N2197" i="1"/>
  <c r="O2196" i="1"/>
  <c r="P2196" i="1" s="1"/>
  <c r="G2200" i="1"/>
  <c r="D2201" i="1"/>
  <c r="L2200" i="1"/>
  <c r="T2200" i="1" s="1"/>
  <c r="E2204" i="1" l="1"/>
  <c r="F2204" i="1"/>
  <c r="J2205" i="1"/>
  <c r="K2205" i="1" s="1"/>
  <c r="F2205" i="1" s="1"/>
  <c r="I2206" i="1"/>
  <c r="W2204" i="1"/>
  <c r="Y2204" i="1" s="1"/>
  <c r="L2201" i="1"/>
  <c r="T2201" i="1" s="1"/>
  <c r="G2201" i="1"/>
  <c r="D2202" i="1"/>
  <c r="N2198" i="1"/>
  <c r="O2197" i="1"/>
  <c r="P2197" i="1" s="1"/>
  <c r="Z2197" i="1" s="1"/>
  <c r="B2197" i="1" s="1"/>
  <c r="Z2196" i="1"/>
  <c r="B2196" i="1" s="1"/>
  <c r="W2205" i="1" l="1"/>
  <c r="Y2205" i="1" s="1"/>
  <c r="E2205" i="1"/>
  <c r="J2206" i="1"/>
  <c r="K2206" i="1" s="1"/>
  <c r="I2207" i="1"/>
  <c r="N2199" i="1"/>
  <c r="O2198" i="1"/>
  <c r="P2198" i="1" s="1"/>
  <c r="Z2198" i="1" s="1"/>
  <c r="B2198" i="1" s="1"/>
  <c r="L2202" i="1"/>
  <c r="T2202" i="1" s="1"/>
  <c r="G2202" i="1"/>
  <c r="D2203" i="1"/>
  <c r="E2206" i="1" l="1"/>
  <c r="F2206" i="1"/>
  <c r="I2208" i="1"/>
  <c r="J2207" i="1"/>
  <c r="K2207" i="1" s="1"/>
  <c r="E2207" i="1" s="1"/>
  <c r="W2206" i="1"/>
  <c r="Y2206" i="1" s="1"/>
  <c r="G2203" i="1"/>
  <c r="L2203" i="1"/>
  <c r="T2203" i="1" s="1"/>
  <c r="D2204" i="1"/>
  <c r="N2200" i="1"/>
  <c r="O2199" i="1"/>
  <c r="P2199" i="1" s="1"/>
  <c r="F2207" i="1" l="1"/>
  <c r="W2207" i="1"/>
  <c r="Y2207" i="1" s="1"/>
  <c r="J2208" i="1"/>
  <c r="K2208" i="1" s="1"/>
  <c r="E2208" i="1" s="1"/>
  <c r="I2209" i="1"/>
  <c r="N2201" i="1"/>
  <c r="O2200" i="1"/>
  <c r="P2200" i="1" s="1"/>
  <c r="Z2200" i="1" s="1"/>
  <c r="B2200" i="1" s="1"/>
  <c r="Z2199" i="1"/>
  <c r="B2199" i="1" s="1"/>
  <c r="G2204" i="1"/>
  <c r="L2204" i="1"/>
  <c r="T2204" i="1" s="1"/>
  <c r="D2205" i="1"/>
  <c r="F2208" i="1" l="1"/>
  <c r="W2208" i="1"/>
  <c r="Y2208" i="1" s="1"/>
  <c r="J2209" i="1"/>
  <c r="K2209" i="1" s="1"/>
  <c r="I2210" i="1"/>
  <c r="L2205" i="1"/>
  <c r="T2205" i="1" s="1"/>
  <c r="G2205" i="1"/>
  <c r="D2206" i="1"/>
  <c r="N2202" i="1"/>
  <c r="O2201" i="1"/>
  <c r="P2201" i="1" s="1"/>
  <c r="Z2201" i="1" s="1"/>
  <c r="B2201" i="1" s="1"/>
  <c r="E2209" i="1" l="1"/>
  <c r="F2209" i="1"/>
  <c r="I2211" i="1"/>
  <c r="J2210" i="1"/>
  <c r="K2210" i="1" s="1"/>
  <c r="W2209" i="1"/>
  <c r="Y2209" i="1" s="1"/>
  <c r="N2203" i="1"/>
  <c r="O2202" i="1"/>
  <c r="P2202" i="1" s="1"/>
  <c r="L2206" i="1"/>
  <c r="T2206" i="1" s="1"/>
  <c r="G2206" i="1"/>
  <c r="D2207" i="1"/>
  <c r="E2210" i="1" l="1"/>
  <c r="F2210" i="1"/>
  <c r="Z2202" i="1"/>
  <c r="B2202" i="1" s="1"/>
  <c r="S2202" i="1"/>
  <c r="U2202" i="1" s="1"/>
  <c r="W2210" i="1"/>
  <c r="Y2210" i="1" s="1"/>
  <c r="I2212" i="1"/>
  <c r="J2211" i="1"/>
  <c r="K2211" i="1" s="1"/>
  <c r="E2211" i="1" s="1"/>
  <c r="L2207" i="1"/>
  <c r="T2207" i="1" s="1"/>
  <c r="G2207" i="1"/>
  <c r="D2208" i="1"/>
  <c r="N2204" i="1"/>
  <c r="O2203" i="1"/>
  <c r="F2211" i="1" l="1"/>
  <c r="C2203" i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AA2202" i="1"/>
  <c r="J2212" i="1"/>
  <c r="K2212" i="1" s="1"/>
  <c r="E2212" i="1" s="1"/>
  <c r="I2213" i="1"/>
  <c r="W2211" i="1"/>
  <c r="Y2211" i="1" s="1"/>
  <c r="N2205" i="1"/>
  <c r="O2204" i="1"/>
  <c r="G2208" i="1"/>
  <c r="L2208" i="1"/>
  <c r="T2208" i="1" s="1"/>
  <c r="D2209" i="1"/>
  <c r="F2212" i="1" l="1"/>
  <c r="P2204" i="1"/>
  <c r="Z2204" i="1" s="1"/>
  <c r="B2204" i="1" s="1"/>
  <c r="P2203" i="1"/>
  <c r="Z2203" i="1" s="1"/>
  <c r="B2203" i="1" s="1"/>
  <c r="J2213" i="1"/>
  <c r="K2213" i="1" s="1"/>
  <c r="E2213" i="1" s="1"/>
  <c r="I2214" i="1"/>
  <c r="W2212" i="1"/>
  <c r="Y2212" i="1" s="1"/>
  <c r="G2209" i="1"/>
  <c r="L2209" i="1"/>
  <c r="T2209" i="1" s="1"/>
  <c r="D2210" i="1"/>
  <c r="S2204" i="1"/>
  <c r="AA2204" i="1" s="1"/>
  <c r="N2206" i="1"/>
  <c r="O2205" i="1"/>
  <c r="P2205" i="1" s="1"/>
  <c r="F2213" i="1" l="1"/>
  <c r="I2215" i="1"/>
  <c r="J2214" i="1"/>
  <c r="K2214" i="1" s="1"/>
  <c r="E2214" i="1" s="1"/>
  <c r="W2213" i="1"/>
  <c r="Y2213" i="1" s="1"/>
  <c r="N2207" i="1"/>
  <c r="O2206" i="1"/>
  <c r="P2206" i="1" s="1"/>
  <c r="Z2206" i="1" s="1"/>
  <c r="B2206" i="1" s="1"/>
  <c r="G2210" i="1"/>
  <c r="D2211" i="1"/>
  <c r="L2210" i="1"/>
  <c r="T2210" i="1" s="1"/>
  <c r="Z2205" i="1"/>
  <c r="B2205" i="1" s="1"/>
  <c r="F2214" i="1" l="1"/>
  <c r="J2215" i="1"/>
  <c r="K2215" i="1" s="1"/>
  <c r="E2215" i="1" s="1"/>
  <c r="I2216" i="1"/>
  <c r="W2214" i="1"/>
  <c r="Y2214" i="1" s="1"/>
  <c r="L2211" i="1"/>
  <c r="T2211" i="1" s="1"/>
  <c r="G2211" i="1"/>
  <c r="D2212" i="1"/>
  <c r="N2208" i="1"/>
  <c r="O2207" i="1"/>
  <c r="P2207" i="1" s="1"/>
  <c r="F2215" i="1" l="1"/>
  <c r="J2216" i="1"/>
  <c r="K2216" i="1" s="1"/>
  <c r="E2216" i="1" s="1"/>
  <c r="I2217" i="1"/>
  <c r="W2215" i="1"/>
  <c r="Y2215" i="1" s="1"/>
  <c r="Z2207" i="1"/>
  <c r="B2207" i="1" s="1"/>
  <c r="N2209" i="1"/>
  <c r="O2208" i="1"/>
  <c r="P2208" i="1" s="1"/>
  <c r="Z2208" i="1" s="1"/>
  <c r="B2208" i="1" s="1"/>
  <c r="G2212" i="1"/>
  <c r="D2213" i="1"/>
  <c r="L2212" i="1"/>
  <c r="T2212" i="1" s="1"/>
  <c r="F2216" i="1" l="1"/>
  <c r="J2217" i="1"/>
  <c r="K2217" i="1" s="1"/>
  <c r="E2217" i="1" s="1"/>
  <c r="I2218" i="1"/>
  <c r="W2216" i="1"/>
  <c r="Y2216" i="1" s="1"/>
  <c r="N2210" i="1"/>
  <c r="O2209" i="1"/>
  <c r="P2209" i="1" s="1"/>
  <c r="Z2209" i="1" s="1"/>
  <c r="B2209" i="1" s="1"/>
  <c r="L2213" i="1"/>
  <c r="T2213" i="1" s="1"/>
  <c r="G2213" i="1"/>
  <c r="D2214" i="1"/>
  <c r="F2217" i="1" l="1"/>
  <c r="J2218" i="1"/>
  <c r="K2218" i="1" s="1"/>
  <c r="E2218" i="1" s="1"/>
  <c r="I2219" i="1"/>
  <c r="W2217" i="1"/>
  <c r="Y2217" i="1" s="1"/>
  <c r="G2214" i="1"/>
  <c r="D2215" i="1"/>
  <c r="L2214" i="1"/>
  <c r="T2214" i="1" s="1"/>
  <c r="N2211" i="1"/>
  <c r="O2210" i="1"/>
  <c r="P2210" i="1" s="1"/>
  <c r="Z2210" i="1" s="1"/>
  <c r="B2210" i="1" s="1"/>
  <c r="F2218" i="1" l="1"/>
  <c r="I2220" i="1"/>
  <c r="J2219" i="1"/>
  <c r="K2219" i="1" s="1"/>
  <c r="E2219" i="1" s="1"/>
  <c r="W2218" i="1"/>
  <c r="Y2218" i="1" s="1"/>
  <c r="N2212" i="1"/>
  <c r="O2211" i="1"/>
  <c r="P2211" i="1" s="1"/>
  <c r="G2215" i="1"/>
  <c r="D2216" i="1"/>
  <c r="L2215" i="1"/>
  <c r="T2215" i="1" s="1"/>
  <c r="F2219" i="1" l="1"/>
  <c r="W2219" i="1"/>
  <c r="Y2219" i="1" s="1"/>
  <c r="I2221" i="1"/>
  <c r="J2220" i="1"/>
  <c r="K2220" i="1" s="1"/>
  <c r="E2220" i="1" s="1"/>
  <c r="Z2211" i="1"/>
  <c r="B2211" i="1" s="1"/>
  <c r="L2216" i="1"/>
  <c r="T2216" i="1" s="1"/>
  <c r="G2216" i="1"/>
  <c r="D2217" i="1"/>
  <c r="N2213" i="1"/>
  <c r="O2212" i="1"/>
  <c r="P2212" i="1" s="1"/>
  <c r="Z2212" i="1" s="1"/>
  <c r="B2212" i="1" s="1"/>
  <c r="F2220" i="1" l="1"/>
  <c r="W2220" i="1"/>
  <c r="Y2220" i="1" s="1"/>
  <c r="I2222" i="1"/>
  <c r="J2221" i="1"/>
  <c r="K2221" i="1" s="1"/>
  <c r="E2221" i="1" s="1"/>
  <c r="L2217" i="1"/>
  <c r="T2217" i="1" s="1"/>
  <c r="G2217" i="1"/>
  <c r="D2218" i="1"/>
  <c r="N2214" i="1"/>
  <c r="O2213" i="1"/>
  <c r="P2213" i="1" s="1"/>
  <c r="Z2213" i="1" s="1"/>
  <c r="B2213" i="1" s="1"/>
  <c r="F2221" i="1" l="1"/>
  <c r="W2221" i="1"/>
  <c r="Y2221" i="1" s="1"/>
  <c r="I2223" i="1"/>
  <c r="J2222" i="1"/>
  <c r="K2222" i="1" s="1"/>
  <c r="E2222" i="1" s="1"/>
  <c r="N2215" i="1"/>
  <c r="O2214" i="1"/>
  <c r="P2214" i="1" s="1"/>
  <c r="Z2214" i="1" s="1"/>
  <c r="B2214" i="1" s="1"/>
  <c r="L2218" i="1"/>
  <c r="T2218" i="1" s="1"/>
  <c r="G2218" i="1"/>
  <c r="D2219" i="1"/>
  <c r="F2222" i="1" l="1"/>
  <c r="W2222" i="1"/>
  <c r="Y2222" i="1" s="1"/>
  <c r="I2224" i="1"/>
  <c r="J2223" i="1"/>
  <c r="K2223" i="1" s="1"/>
  <c r="E2223" i="1" s="1"/>
  <c r="L2219" i="1"/>
  <c r="T2219" i="1" s="1"/>
  <c r="G2219" i="1"/>
  <c r="D2220" i="1"/>
  <c r="N2216" i="1"/>
  <c r="O2215" i="1"/>
  <c r="P2215" i="1" s="1"/>
  <c r="Z2215" i="1" s="1"/>
  <c r="B2215" i="1" s="1"/>
  <c r="F2223" i="1" l="1"/>
  <c r="W2223" i="1"/>
  <c r="Y2223" i="1" s="1"/>
  <c r="J2224" i="1"/>
  <c r="K2224" i="1" s="1"/>
  <c r="E2224" i="1" s="1"/>
  <c r="I2225" i="1"/>
  <c r="G2220" i="1"/>
  <c r="L2220" i="1"/>
  <c r="T2220" i="1" s="1"/>
  <c r="D2221" i="1"/>
  <c r="N2217" i="1"/>
  <c r="O2216" i="1"/>
  <c r="P2216" i="1" s="1"/>
  <c r="F2224" i="1" l="1"/>
  <c r="J2225" i="1"/>
  <c r="K2225" i="1" s="1"/>
  <c r="E2225" i="1" s="1"/>
  <c r="I2226" i="1"/>
  <c r="W2224" i="1"/>
  <c r="Y2224" i="1" s="1"/>
  <c r="Z2216" i="1"/>
  <c r="B2216" i="1" s="1"/>
  <c r="G2221" i="1"/>
  <c r="L2221" i="1"/>
  <c r="T2221" i="1" s="1"/>
  <c r="D2222" i="1"/>
  <c r="N2218" i="1"/>
  <c r="O2217" i="1"/>
  <c r="P2217" i="1" s="1"/>
  <c r="F2225" i="1" l="1"/>
  <c r="J2226" i="1"/>
  <c r="K2226" i="1" s="1"/>
  <c r="I2227" i="1"/>
  <c r="W2225" i="1"/>
  <c r="Y2225" i="1" s="1"/>
  <c r="Z2217" i="1"/>
  <c r="B2217" i="1" s="1"/>
  <c r="G2222" i="1"/>
  <c r="D2223" i="1"/>
  <c r="L2222" i="1"/>
  <c r="T2222" i="1" s="1"/>
  <c r="N2219" i="1"/>
  <c r="O2218" i="1"/>
  <c r="P2218" i="1" s="1"/>
  <c r="Z2218" i="1" s="1"/>
  <c r="B2218" i="1" s="1"/>
  <c r="E2226" i="1" l="1"/>
  <c r="F2226" i="1"/>
  <c r="J2227" i="1"/>
  <c r="K2227" i="1" s="1"/>
  <c r="E2227" i="1" s="1"/>
  <c r="I2228" i="1"/>
  <c r="W2226" i="1"/>
  <c r="Y2226" i="1" s="1"/>
  <c r="G2223" i="1"/>
  <c r="L2223" i="1"/>
  <c r="T2223" i="1" s="1"/>
  <c r="D2224" i="1"/>
  <c r="N2220" i="1"/>
  <c r="O2219" i="1"/>
  <c r="P2219" i="1" s="1"/>
  <c r="F2227" i="1" l="1"/>
  <c r="J2228" i="1"/>
  <c r="K2228" i="1" s="1"/>
  <c r="E2228" i="1" s="1"/>
  <c r="I2229" i="1"/>
  <c r="W2227" i="1"/>
  <c r="Y2227" i="1" s="1"/>
  <c r="N2221" i="1"/>
  <c r="O2220" i="1"/>
  <c r="P2220" i="1" s="1"/>
  <c r="Z2220" i="1" s="1"/>
  <c r="B2220" i="1" s="1"/>
  <c r="Z2219" i="1"/>
  <c r="B2219" i="1" s="1"/>
  <c r="G2224" i="1"/>
  <c r="D2225" i="1"/>
  <c r="L2224" i="1"/>
  <c r="T2224" i="1" s="1"/>
  <c r="F2228" i="1" l="1"/>
  <c r="J2229" i="1"/>
  <c r="K2229" i="1" s="1"/>
  <c r="E2229" i="1" s="1"/>
  <c r="I2230" i="1"/>
  <c r="W2228" i="1"/>
  <c r="Y2228" i="1" s="1"/>
  <c r="L2225" i="1"/>
  <c r="T2225" i="1" s="1"/>
  <c r="G2225" i="1"/>
  <c r="D2226" i="1"/>
  <c r="N2222" i="1"/>
  <c r="O2221" i="1"/>
  <c r="P2221" i="1" s="1"/>
  <c r="Z2221" i="1" s="1"/>
  <c r="B2221" i="1" s="1"/>
  <c r="F2229" i="1" l="1"/>
  <c r="J2230" i="1"/>
  <c r="K2230" i="1" s="1"/>
  <c r="E2230" i="1" s="1"/>
  <c r="I2231" i="1"/>
  <c r="W2229" i="1"/>
  <c r="Y2229" i="1" s="1"/>
  <c r="N2223" i="1"/>
  <c r="O2222" i="1"/>
  <c r="P2222" i="1" s="1"/>
  <c r="Z2222" i="1" s="1"/>
  <c r="B2222" i="1" s="1"/>
  <c r="G2226" i="1"/>
  <c r="D2227" i="1"/>
  <c r="L2226" i="1"/>
  <c r="T2226" i="1" s="1"/>
  <c r="F2230" i="1" l="1"/>
  <c r="W2230" i="1"/>
  <c r="Y2230" i="1" s="1"/>
  <c r="J2231" i="1"/>
  <c r="K2231" i="1" s="1"/>
  <c r="E2231" i="1" s="1"/>
  <c r="I2232" i="1"/>
  <c r="G2227" i="1"/>
  <c r="D2228" i="1"/>
  <c r="L2227" i="1"/>
  <c r="T2227" i="1" s="1"/>
  <c r="N2224" i="1"/>
  <c r="O2223" i="1"/>
  <c r="P2223" i="1" s="1"/>
  <c r="Z2223" i="1" s="1"/>
  <c r="B2223" i="1" s="1"/>
  <c r="F2231" i="1" l="1"/>
  <c r="W2231" i="1"/>
  <c r="Y2231" i="1" s="1"/>
  <c r="I2233" i="1"/>
  <c r="J2232" i="1"/>
  <c r="K2232" i="1" s="1"/>
  <c r="E2232" i="1" s="1"/>
  <c r="N2225" i="1"/>
  <c r="O2224" i="1"/>
  <c r="P2224" i="1" s="1"/>
  <c r="G2228" i="1"/>
  <c r="D2229" i="1"/>
  <c r="L2228" i="1"/>
  <c r="T2228" i="1" s="1"/>
  <c r="F2232" i="1" l="1"/>
  <c r="W2232" i="1"/>
  <c r="Y2232" i="1" s="1"/>
  <c r="J2233" i="1"/>
  <c r="K2233" i="1" s="1"/>
  <c r="E2233" i="1" s="1"/>
  <c r="I2234" i="1"/>
  <c r="G2229" i="1"/>
  <c r="L2229" i="1"/>
  <c r="T2229" i="1" s="1"/>
  <c r="D2230" i="1"/>
  <c r="Z2224" i="1"/>
  <c r="B2224" i="1" s="1"/>
  <c r="N2226" i="1"/>
  <c r="O2225" i="1"/>
  <c r="P2225" i="1" s="1"/>
  <c r="Z2225" i="1" s="1"/>
  <c r="B2225" i="1" s="1"/>
  <c r="F2233" i="1" l="1"/>
  <c r="J2234" i="1"/>
  <c r="K2234" i="1" s="1"/>
  <c r="I2235" i="1"/>
  <c r="W2233" i="1"/>
  <c r="Y2233" i="1" s="1"/>
  <c r="N2227" i="1"/>
  <c r="O2226" i="1"/>
  <c r="P2226" i="1" s="1"/>
  <c r="Z2226" i="1" s="1"/>
  <c r="B2226" i="1" s="1"/>
  <c r="G2230" i="1"/>
  <c r="L2230" i="1"/>
  <c r="T2230" i="1" s="1"/>
  <c r="D2231" i="1"/>
  <c r="F2234" i="1" l="1"/>
  <c r="W2234" i="1"/>
  <c r="Y2234" i="1" s="1"/>
  <c r="E2234" i="1"/>
  <c r="I2236" i="1"/>
  <c r="J2235" i="1"/>
  <c r="K2235" i="1" s="1"/>
  <c r="G2231" i="1"/>
  <c r="L2231" i="1"/>
  <c r="T2231" i="1" s="1"/>
  <c r="D2232" i="1"/>
  <c r="N2228" i="1"/>
  <c r="O2227" i="1"/>
  <c r="P2227" i="1" s="1"/>
  <c r="E2235" i="1" l="1"/>
  <c r="F2235" i="1"/>
  <c r="W2235" i="1"/>
  <c r="Y2235" i="1" s="1"/>
  <c r="J2236" i="1"/>
  <c r="K2236" i="1" s="1"/>
  <c r="I2237" i="1"/>
  <c r="Z2227" i="1"/>
  <c r="B2227" i="1" s="1"/>
  <c r="N2229" i="1"/>
  <c r="O2228" i="1"/>
  <c r="P2228" i="1" s="1"/>
  <c r="Z2228" i="1" s="1"/>
  <c r="B2228" i="1" s="1"/>
  <c r="G2232" i="1"/>
  <c r="D2233" i="1"/>
  <c r="L2232" i="1"/>
  <c r="T2232" i="1" s="1"/>
  <c r="E2236" i="1" l="1"/>
  <c r="F2236" i="1"/>
  <c r="W2236" i="1"/>
  <c r="Y2236" i="1" s="1"/>
  <c r="I2238" i="1"/>
  <c r="J2237" i="1"/>
  <c r="K2237" i="1" s="1"/>
  <c r="E2237" i="1" s="1"/>
  <c r="L2233" i="1"/>
  <c r="T2233" i="1" s="1"/>
  <c r="G2233" i="1"/>
  <c r="D2234" i="1"/>
  <c r="N2230" i="1"/>
  <c r="O2229" i="1"/>
  <c r="P2229" i="1" s="1"/>
  <c r="Z2229" i="1" s="1"/>
  <c r="B2229" i="1" s="1"/>
  <c r="F2237" i="1" l="1"/>
  <c r="J2238" i="1"/>
  <c r="K2238" i="1" s="1"/>
  <c r="E2238" i="1" s="1"/>
  <c r="I2239" i="1"/>
  <c r="W2237" i="1"/>
  <c r="Y2237" i="1" s="1"/>
  <c r="G2234" i="1"/>
  <c r="L2234" i="1"/>
  <c r="T2234" i="1" s="1"/>
  <c r="D2235" i="1"/>
  <c r="N2231" i="1"/>
  <c r="O2230" i="1"/>
  <c r="P2230" i="1" s="1"/>
  <c r="Z2230" i="1" s="1"/>
  <c r="B2230" i="1" s="1"/>
  <c r="F2238" i="1" l="1"/>
  <c r="J2239" i="1"/>
  <c r="K2239" i="1" s="1"/>
  <c r="E2239" i="1" s="1"/>
  <c r="I2240" i="1"/>
  <c r="W2238" i="1"/>
  <c r="Y2238" i="1" s="1"/>
  <c r="N2232" i="1"/>
  <c r="O2231" i="1"/>
  <c r="P2231" i="1" s="1"/>
  <c r="Z2231" i="1" s="1"/>
  <c r="B2231" i="1" s="1"/>
  <c r="G2235" i="1"/>
  <c r="D2236" i="1"/>
  <c r="L2235" i="1"/>
  <c r="T2235" i="1" s="1"/>
  <c r="F2239" i="1" l="1"/>
  <c r="J2240" i="1"/>
  <c r="K2240" i="1" s="1"/>
  <c r="E2240" i="1" s="1"/>
  <c r="I2241" i="1"/>
  <c r="W2239" i="1"/>
  <c r="Y2239" i="1" s="1"/>
  <c r="G2236" i="1"/>
  <c r="L2236" i="1"/>
  <c r="T2236" i="1" s="1"/>
  <c r="D2237" i="1"/>
  <c r="N2233" i="1"/>
  <c r="O2232" i="1"/>
  <c r="P2232" i="1" s="1"/>
  <c r="Z2232" i="1" s="1"/>
  <c r="B2232" i="1" s="1"/>
  <c r="F2240" i="1" l="1"/>
  <c r="I2242" i="1"/>
  <c r="J2241" i="1"/>
  <c r="K2241" i="1" s="1"/>
  <c r="E2241" i="1" s="1"/>
  <c r="W2240" i="1"/>
  <c r="Y2240" i="1" s="1"/>
  <c r="N2234" i="1"/>
  <c r="O2233" i="1"/>
  <c r="P2233" i="1" s="1"/>
  <c r="L2237" i="1"/>
  <c r="T2237" i="1" s="1"/>
  <c r="G2237" i="1"/>
  <c r="D2238" i="1"/>
  <c r="F2241" i="1" l="1"/>
  <c r="W2241" i="1"/>
  <c r="Y2241" i="1" s="1"/>
  <c r="J2242" i="1"/>
  <c r="K2242" i="1" s="1"/>
  <c r="E2242" i="1" s="1"/>
  <c r="I2243" i="1"/>
  <c r="L2238" i="1"/>
  <c r="T2238" i="1" s="1"/>
  <c r="G2238" i="1"/>
  <c r="D2239" i="1"/>
  <c r="Z2233" i="1"/>
  <c r="B2233" i="1" s="1"/>
  <c r="S2233" i="1"/>
  <c r="N2235" i="1"/>
  <c r="O2234" i="1"/>
  <c r="P2234" i="1" s="1"/>
  <c r="F2242" i="1" l="1"/>
  <c r="Z2234" i="1"/>
  <c r="B2234" i="1" s="1"/>
  <c r="S2234" i="1"/>
  <c r="U2234" i="1" s="1"/>
  <c r="J2243" i="1"/>
  <c r="K2243" i="1" s="1"/>
  <c r="E2243" i="1" s="1"/>
  <c r="I2244" i="1"/>
  <c r="W2242" i="1"/>
  <c r="Y2242" i="1" s="1"/>
  <c r="AA2233" i="1"/>
  <c r="N2236" i="1"/>
  <c r="O2235" i="1"/>
  <c r="G2239" i="1"/>
  <c r="L2239" i="1"/>
  <c r="T2239" i="1" s="1"/>
  <c r="D2240" i="1"/>
  <c r="F2243" i="1" l="1"/>
  <c r="C2235" i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AA2234" i="1"/>
  <c r="I2245" i="1"/>
  <c r="J2244" i="1"/>
  <c r="K2244" i="1" s="1"/>
  <c r="E2244" i="1" s="1"/>
  <c r="W2243" i="1"/>
  <c r="Y2243" i="1" s="1"/>
  <c r="G2240" i="1"/>
  <c r="L2240" i="1"/>
  <c r="T2240" i="1" s="1"/>
  <c r="D2241" i="1"/>
  <c r="N2237" i="1"/>
  <c r="O2236" i="1"/>
  <c r="F2244" i="1" l="1"/>
  <c r="P2236" i="1"/>
  <c r="Z2236" i="1" s="1"/>
  <c r="B2236" i="1" s="1"/>
  <c r="P2235" i="1"/>
  <c r="Z2235" i="1" s="1"/>
  <c r="B2235" i="1" s="1"/>
  <c r="W2244" i="1"/>
  <c r="Y2244" i="1" s="1"/>
  <c r="J2245" i="1"/>
  <c r="K2245" i="1" s="1"/>
  <c r="E2245" i="1" s="1"/>
  <c r="I2246" i="1"/>
  <c r="N2238" i="1"/>
  <c r="O2237" i="1"/>
  <c r="P2237" i="1" s="1"/>
  <c r="Z2237" i="1" s="1"/>
  <c r="B2237" i="1" s="1"/>
  <c r="G2241" i="1"/>
  <c r="L2241" i="1"/>
  <c r="T2241" i="1" s="1"/>
  <c r="D2242" i="1"/>
  <c r="F2245" i="1" l="1"/>
  <c r="W2245" i="1"/>
  <c r="Y2245" i="1" s="1"/>
  <c r="J2246" i="1"/>
  <c r="K2246" i="1" s="1"/>
  <c r="E2246" i="1" s="1"/>
  <c r="I2247" i="1"/>
  <c r="G2242" i="1"/>
  <c r="D2243" i="1"/>
  <c r="L2242" i="1"/>
  <c r="T2242" i="1" s="1"/>
  <c r="N2239" i="1"/>
  <c r="O2238" i="1"/>
  <c r="P2238" i="1" s="1"/>
  <c r="Z2238" i="1" s="1"/>
  <c r="B2238" i="1" s="1"/>
  <c r="F2246" i="1" l="1"/>
  <c r="I2248" i="1"/>
  <c r="J2247" i="1"/>
  <c r="K2247" i="1" s="1"/>
  <c r="E2247" i="1" s="1"/>
  <c r="W2246" i="1"/>
  <c r="Y2246" i="1" s="1"/>
  <c r="N2240" i="1"/>
  <c r="O2239" i="1"/>
  <c r="P2239" i="1" s="1"/>
  <c r="Z2239" i="1" s="1"/>
  <c r="B2239" i="1" s="1"/>
  <c r="L2243" i="1"/>
  <c r="T2243" i="1" s="1"/>
  <c r="G2243" i="1"/>
  <c r="D2244" i="1"/>
  <c r="F2247" i="1" l="1"/>
  <c r="W2247" i="1"/>
  <c r="Y2247" i="1" s="1"/>
  <c r="J2248" i="1"/>
  <c r="K2248" i="1" s="1"/>
  <c r="E2248" i="1" s="1"/>
  <c r="I2249" i="1"/>
  <c r="G2244" i="1"/>
  <c r="L2244" i="1"/>
  <c r="T2244" i="1" s="1"/>
  <c r="D2245" i="1"/>
  <c r="N2241" i="1"/>
  <c r="O2240" i="1"/>
  <c r="P2240" i="1" s="1"/>
  <c r="Z2240" i="1" s="1"/>
  <c r="B2240" i="1" s="1"/>
  <c r="F2248" i="1" l="1"/>
  <c r="I2250" i="1"/>
  <c r="J2249" i="1"/>
  <c r="K2249" i="1" s="1"/>
  <c r="E2249" i="1" s="1"/>
  <c r="W2248" i="1"/>
  <c r="Y2248" i="1" s="1"/>
  <c r="N2242" i="1"/>
  <c r="O2241" i="1"/>
  <c r="P2241" i="1" s="1"/>
  <c r="Z2241" i="1" s="1"/>
  <c r="B2241" i="1" s="1"/>
  <c r="L2245" i="1"/>
  <c r="T2245" i="1" s="1"/>
  <c r="G2245" i="1"/>
  <c r="D2246" i="1"/>
  <c r="F2249" i="1" l="1"/>
  <c r="W2249" i="1"/>
  <c r="Y2249" i="1" s="1"/>
  <c r="I2251" i="1"/>
  <c r="J2250" i="1"/>
  <c r="K2250" i="1" s="1"/>
  <c r="E2250" i="1" s="1"/>
  <c r="G2246" i="1"/>
  <c r="D2247" i="1"/>
  <c r="L2246" i="1"/>
  <c r="T2246" i="1" s="1"/>
  <c r="N2243" i="1"/>
  <c r="O2242" i="1"/>
  <c r="P2242" i="1" s="1"/>
  <c r="Z2242" i="1" s="1"/>
  <c r="B2242" i="1" s="1"/>
  <c r="F2250" i="1" l="1"/>
  <c r="W2250" i="1"/>
  <c r="Y2250" i="1" s="1"/>
  <c r="I2252" i="1"/>
  <c r="J2251" i="1"/>
  <c r="K2251" i="1" s="1"/>
  <c r="E2251" i="1" s="1"/>
  <c r="N2244" i="1"/>
  <c r="O2243" i="1"/>
  <c r="P2243" i="1" s="1"/>
  <c r="Z2243" i="1" s="1"/>
  <c r="B2243" i="1" s="1"/>
  <c r="L2247" i="1"/>
  <c r="T2247" i="1" s="1"/>
  <c r="G2247" i="1"/>
  <c r="D2248" i="1"/>
  <c r="F2251" i="1" l="1"/>
  <c r="W2251" i="1"/>
  <c r="Y2251" i="1" s="1"/>
  <c r="I2253" i="1"/>
  <c r="J2252" i="1"/>
  <c r="K2252" i="1" s="1"/>
  <c r="E2252" i="1" s="1"/>
  <c r="G2248" i="1"/>
  <c r="L2248" i="1"/>
  <c r="T2248" i="1" s="1"/>
  <c r="D2249" i="1"/>
  <c r="N2245" i="1"/>
  <c r="O2244" i="1"/>
  <c r="P2244" i="1" s="1"/>
  <c r="F2252" i="1" l="1"/>
  <c r="W2252" i="1"/>
  <c r="Y2252" i="1" s="1"/>
  <c r="I2254" i="1"/>
  <c r="J2253" i="1"/>
  <c r="K2253" i="1" s="1"/>
  <c r="E2253" i="1" s="1"/>
  <c r="Z2244" i="1"/>
  <c r="B2244" i="1" s="1"/>
  <c r="N2246" i="1"/>
  <c r="O2245" i="1"/>
  <c r="P2245" i="1" s="1"/>
  <c r="Z2245" i="1" s="1"/>
  <c r="B2245" i="1" s="1"/>
  <c r="L2249" i="1"/>
  <c r="T2249" i="1" s="1"/>
  <c r="G2249" i="1"/>
  <c r="D2250" i="1"/>
  <c r="F2253" i="1" l="1"/>
  <c r="W2253" i="1"/>
  <c r="Y2253" i="1" s="1"/>
  <c r="J2254" i="1"/>
  <c r="K2254" i="1" s="1"/>
  <c r="E2254" i="1" s="1"/>
  <c r="I2255" i="1"/>
  <c r="N2247" i="1"/>
  <c r="O2246" i="1"/>
  <c r="P2246" i="1" s="1"/>
  <c r="Z2246" i="1" s="1"/>
  <c r="B2246" i="1" s="1"/>
  <c r="G2250" i="1"/>
  <c r="D2251" i="1"/>
  <c r="L2250" i="1"/>
  <c r="T2250" i="1" s="1"/>
  <c r="F2254" i="1" l="1"/>
  <c r="I2256" i="1"/>
  <c r="J2255" i="1"/>
  <c r="K2255" i="1" s="1"/>
  <c r="E2255" i="1" s="1"/>
  <c r="W2254" i="1"/>
  <c r="Y2254" i="1" s="1"/>
  <c r="G2251" i="1"/>
  <c r="L2251" i="1"/>
  <c r="T2251" i="1" s="1"/>
  <c r="D2252" i="1"/>
  <c r="N2248" i="1"/>
  <c r="O2247" i="1"/>
  <c r="P2247" i="1" s="1"/>
  <c r="Z2247" i="1" s="1"/>
  <c r="B2247" i="1" s="1"/>
  <c r="F2255" i="1" l="1"/>
  <c r="W2255" i="1"/>
  <c r="Y2255" i="1" s="1"/>
  <c r="J2256" i="1"/>
  <c r="K2256" i="1" s="1"/>
  <c r="E2256" i="1" s="1"/>
  <c r="I2257" i="1"/>
  <c r="N2249" i="1"/>
  <c r="O2248" i="1"/>
  <c r="P2248" i="1" s="1"/>
  <c r="Z2248" i="1" s="1"/>
  <c r="B2248" i="1" s="1"/>
  <c r="L2252" i="1"/>
  <c r="T2252" i="1" s="1"/>
  <c r="G2252" i="1"/>
  <c r="D2253" i="1"/>
  <c r="F2256" i="1" l="1"/>
  <c r="W2256" i="1"/>
  <c r="Y2256" i="1" s="1"/>
  <c r="J2257" i="1"/>
  <c r="K2257" i="1" s="1"/>
  <c r="E2257" i="1" s="1"/>
  <c r="I2258" i="1"/>
  <c r="L2253" i="1"/>
  <c r="T2253" i="1" s="1"/>
  <c r="G2253" i="1"/>
  <c r="D2254" i="1"/>
  <c r="N2250" i="1"/>
  <c r="O2249" i="1"/>
  <c r="P2249" i="1" s="1"/>
  <c r="Z2249" i="1" s="1"/>
  <c r="B2249" i="1" s="1"/>
  <c r="F2257" i="1" l="1"/>
  <c r="J2258" i="1"/>
  <c r="K2258" i="1" s="1"/>
  <c r="E2258" i="1" s="1"/>
  <c r="I2259" i="1"/>
  <c r="W2257" i="1"/>
  <c r="Y2257" i="1" s="1"/>
  <c r="N2251" i="1"/>
  <c r="O2250" i="1"/>
  <c r="P2250" i="1" s="1"/>
  <c r="Z2250" i="1" s="1"/>
  <c r="B2250" i="1" s="1"/>
  <c r="L2254" i="1"/>
  <c r="T2254" i="1" s="1"/>
  <c r="G2254" i="1"/>
  <c r="D2255" i="1"/>
  <c r="F2258" i="1" l="1"/>
  <c r="J2259" i="1"/>
  <c r="K2259" i="1" s="1"/>
  <c r="E2259" i="1" s="1"/>
  <c r="I2260" i="1"/>
  <c r="W2258" i="1"/>
  <c r="Y2258" i="1" s="1"/>
  <c r="G2255" i="1"/>
  <c r="L2255" i="1"/>
  <c r="T2255" i="1" s="1"/>
  <c r="D2256" i="1"/>
  <c r="N2252" i="1"/>
  <c r="O2251" i="1"/>
  <c r="P2251" i="1" s="1"/>
  <c r="Z2251" i="1" s="1"/>
  <c r="B2251" i="1" s="1"/>
  <c r="F2259" i="1" l="1"/>
  <c r="J2260" i="1"/>
  <c r="K2260" i="1" s="1"/>
  <c r="E2260" i="1" s="1"/>
  <c r="I2261" i="1"/>
  <c r="W2259" i="1"/>
  <c r="Y2259" i="1" s="1"/>
  <c r="N2253" i="1"/>
  <c r="O2252" i="1"/>
  <c r="P2252" i="1" s="1"/>
  <c r="G2256" i="1"/>
  <c r="L2256" i="1"/>
  <c r="T2256" i="1" s="1"/>
  <c r="D2257" i="1"/>
  <c r="F2260" i="1" l="1"/>
  <c r="J2261" i="1"/>
  <c r="K2261" i="1" s="1"/>
  <c r="E2261" i="1" s="1"/>
  <c r="I2262" i="1"/>
  <c r="W2260" i="1"/>
  <c r="Y2260" i="1" s="1"/>
  <c r="G2257" i="1"/>
  <c r="L2257" i="1"/>
  <c r="T2257" i="1" s="1"/>
  <c r="D2258" i="1"/>
  <c r="Z2252" i="1"/>
  <c r="B2252" i="1" s="1"/>
  <c r="N2254" i="1"/>
  <c r="O2253" i="1"/>
  <c r="P2253" i="1" s="1"/>
  <c r="Z2253" i="1" s="1"/>
  <c r="B2253" i="1" s="1"/>
  <c r="F2261" i="1" l="1"/>
  <c r="J2262" i="1"/>
  <c r="K2262" i="1" s="1"/>
  <c r="E2262" i="1" s="1"/>
  <c r="I2263" i="1"/>
  <c r="W2261" i="1"/>
  <c r="Y2261" i="1" s="1"/>
  <c r="G2258" i="1"/>
  <c r="L2258" i="1"/>
  <c r="T2258" i="1" s="1"/>
  <c r="D2259" i="1"/>
  <c r="N2255" i="1"/>
  <c r="O2254" i="1"/>
  <c r="P2254" i="1" s="1"/>
  <c r="Z2254" i="1" s="1"/>
  <c r="B2254" i="1" s="1"/>
  <c r="F2262" i="1" l="1"/>
  <c r="J2263" i="1"/>
  <c r="K2263" i="1" s="1"/>
  <c r="E2263" i="1" s="1"/>
  <c r="I2264" i="1"/>
  <c r="W2262" i="1"/>
  <c r="Y2262" i="1" s="1"/>
  <c r="N2256" i="1"/>
  <c r="O2255" i="1"/>
  <c r="P2255" i="1" s="1"/>
  <c r="Z2255" i="1" s="1"/>
  <c r="B2255" i="1" s="1"/>
  <c r="G2259" i="1"/>
  <c r="L2259" i="1"/>
  <c r="T2259" i="1" s="1"/>
  <c r="D2260" i="1"/>
  <c r="F2263" i="1" l="1"/>
  <c r="I2265" i="1"/>
  <c r="J2264" i="1"/>
  <c r="K2264" i="1" s="1"/>
  <c r="W2263" i="1"/>
  <c r="Y2263" i="1" s="1"/>
  <c r="L2260" i="1"/>
  <c r="T2260" i="1" s="1"/>
  <c r="G2260" i="1"/>
  <c r="D2261" i="1"/>
  <c r="N2257" i="1"/>
  <c r="O2256" i="1"/>
  <c r="P2256" i="1" s="1"/>
  <c r="Z2256" i="1" s="1"/>
  <c r="B2256" i="1" s="1"/>
  <c r="E2264" i="1" l="1"/>
  <c r="F2264" i="1"/>
  <c r="J2265" i="1"/>
  <c r="K2265" i="1" s="1"/>
  <c r="I2266" i="1"/>
  <c r="N2258" i="1"/>
  <c r="O2257" i="1"/>
  <c r="P2257" i="1" s="1"/>
  <c r="Z2257" i="1" s="1"/>
  <c r="B2257" i="1" s="1"/>
  <c r="L2261" i="1"/>
  <c r="T2261" i="1" s="1"/>
  <c r="G2261" i="1"/>
  <c r="D2262" i="1"/>
  <c r="E2265" i="1" l="1"/>
  <c r="F2265" i="1"/>
  <c r="W2265" i="1"/>
  <c r="Y2265" i="1" s="1"/>
  <c r="J2266" i="1"/>
  <c r="K2266" i="1" s="1"/>
  <c r="E2266" i="1" s="1"/>
  <c r="I2267" i="1"/>
  <c r="L2262" i="1"/>
  <c r="T2262" i="1" s="1"/>
  <c r="D2263" i="1"/>
  <c r="G2262" i="1"/>
  <c r="N2259" i="1"/>
  <c r="O2258" i="1"/>
  <c r="P2258" i="1" s="1"/>
  <c r="F2266" i="1" l="1"/>
  <c r="J2267" i="1"/>
  <c r="K2267" i="1" s="1"/>
  <c r="E2267" i="1" s="1"/>
  <c r="I2268" i="1"/>
  <c r="W2266" i="1"/>
  <c r="Y2266" i="1" s="1"/>
  <c r="N2260" i="1"/>
  <c r="O2259" i="1"/>
  <c r="P2259" i="1" s="1"/>
  <c r="Z2258" i="1"/>
  <c r="B2258" i="1" s="1"/>
  <c r="G2263" i="1"/>
  <c r="L2263" i="1"/>
  <c r="T2263" i="1" s="1"/>
  <c r="D2264" i="1"/>
  <c r="F2267" i="1" l="1"/>
  <c r="J2268" i="1"/>
  <c r="K2268" i="1" s="1"/>
  <c r="E2268" i="1" s="1"/>
  <c r="I2269" i="1"/>
  <c r="W2267" i="1"/>
  <c r="Y2267" i="1" s="1"/>
  <c r="L2264" i="1"/>
  <c r="T2264" i="1" s="1"/>
  <c r="G2264" i="1"/>
  <c r="D2265" i="1"/>
  <c r="Z2259" i="1"/>
  <c r="B2259" i="1" s="1"/>
  <c r="N2261" i="1"/>
  <c r="O2260" i="1"/>
  <c r="P2260" i="1" s="1"/>
  <c r="Z2260" i="1" s="1"/>
  <c r="B2260" i="1" s="1"/>
  <c r="F2268" i="1" l="1"/>
  <c r="J2269" i="1"/>
  <c r="K2269" i="1" s="1"/>
  <c r="E2269" i="1" s="1"/>
  <c r="I2270" i="1"/>
  <c r="W2268" i="1"/>
  <c r="Y2268" i="1" s="1"/>
  <c r="N2262" i="1"/>
  <c r="O2261" i="1"/>
  <c r="P2261" i="1" s="1"/>
  <c r="Z2261" i="1" s="1"/>
  <c r="B2261" i="1" s="1"/>
  <c r="L2265" i="1"/>
  <c r="T2265" i="1" s="1"/>
  <c r="G2265" i="1"/>
  <c r="D2266" i="1"/>
  <c r="F2269" i="1" l="1"/>
  <c r="I2271" i="1"/>
  <c r="J2270" i="1"/>
  <c r="K2270" i="1" s="1"/>
  <c r="E2270" i="1" s="1"/>
  <c r="W2269" i="1"/>
  <c r="Y2269" i="1" s="1"/>
  <c r="G2266" i="1"/>
  <c r="D2267" i="1"/>
  <c r="L2266" i="1"/>
  <c r="T2266" i="1" s="1"/>
  <c r="N2263" i="1"/>
  <c r="O2262" i="1"/>
  <c r="P2262" i="1" s="1"/>
  <c r="Z2262" i="1" s="1"/>
  <c r="B2262" i="1" s="1"/>
  <c r="F2270" i="1" l="1"/>
  <c r="W2270" i="1"/>
  <c r="Y2270" i="1" s="1"/>
  <c r="J2271" i="1"/>
  <c r="K2271" i="1" s="1"/>
  <c r="E2271" i="1" s="1"/>
  <c r="I2272" i="1"/>
  <c r="N2264" i="1"/>
  <c r="O2263" i="1"/>
  <c r="P2263" i="1" s="1"/>
  <c r="G2267" i="1"/>
  <c r="D2268" i="1"/>
  <c r="L2267" i="1"/>
  <c r="T2267" i="1" s="1"/>
  <c r="F2271" i="1" l="1"/>
  <c r="W2271" i="1"/>
  <c r="Y2271" i="1" s="1"/>
  <c r="J2272" i="1"/>
  <c r="K2272" i="1" s="1"/>
  <c r="E2272" i="1" s="1"/>
  <c r="I2273" i="1"/>
  <c r="L2268" i="1"/>
  <c r="T2268" i="1" s="1"/>
  <c r="G2268" i="1"/>
  <c r="D2269" i="1"/>
  <c r="S2263" i="1"/>
  <c r="U2263" i="1" s="1"/>
  <c r="Z2263" i="1"/>
  <c r="B2263" i="1" s="1"/>
  <c r="N2265" i="1"/>
  <c r="O2264" i="1"/>
  <c r="F2272" i="1" l="1"/>
  <c r="C2264" i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W2272" i="1"/>
  <c r="Y2272" i="1" s="1"/>
  <c r="I2274" i="1"/>
  <c r="J2273" i="1"/>
  <c r="K2273" i="1" s="1"/>
  <c r="E2273" i="1" s="1"/>
  <c r="AA2263" i="1"/>
  <c r="N2266" i="1"/>
  <c r="O2265" i="1"/>
  <c r="L2269" i="1"/>
  <c r="T2269" i="1" s="1"/>
  <c r="G2269" i="1"/>
  <c r="D2270" i="1"/>
  <c r="F2273" i="1" l="1"/>
  <c r="P2265" i="1"/>
  <c r="Z2265" i="1" s="1"/>
  <c r="B2265" i="1" s="1"/>
  <c r="P2264" i="1"/>
  <c r="Z2264" i="1" s="1"/>
  <c r="B2264" i="1" s="1"/>
  <c r="W2273" i="1"/>
  <c r="Y2273" i="1" s="1"/>
  <c r="I2275" i="1"/>
  <c r="J2274" i="1"/>
  <c r="K2274" i="1" s="1"/>
  <c r="E2274" i="1" s="1"/>
  <c r="G2270" i="1"/>
  <c r="D2271" i="1"/>
  <c r="L2270" i="1"/>
  <c r="T2270" i="1" s="1"/>
  <c r="N2267" i="1"/>
  <c r="O2266" i="1"/>
  <c r="P2266" i="1" s="1"/>
  <c r="Z2266" i="1" s="1"/>
  <c r="B2266" i="1" s="1"/>
  <c r="F2274" i="1" l="1"/>
  <c r="J2275" i="1"/>
  <c r="K2275" i="1" s="1"/>
  <c r="E2275" i="1" s="1"/>
  <c r="I2276" i="1"/>
  <c r="W2274" i="1"/>
  <c r="Y2274" i="1" s="1"/>
  <c r="N2268" i="1"/>
  <c r="O2267" i="1"/>
  <c r="P2267" i="1" s="1"/>
  <c r="G2271" i="1"/>
  <c r="L2271" i="1"/>
  <c r="T2271" i="1" s="1"/>
  <c r="D2272" i="1"/>
  <c r="F2275" i="1" l="1"/>
  <c r="J2276" i="1"/>
  <c r="K2276" i="1" s="1"/>
  <c r="E2276" i="1" s="1"/>
  <c r="I2277" i="1"/>
  <c r="W2275" i="1"/>
  <c r="Y2275" i="1" s="1"/>
  <c r="G2272" i="1"/>
  <c r="L2272" i="1"/>
  <c r="T2272" i="1" s="1"/>
  <c r="D2273" i="1"/>
  <c r="Z2267" i="1"/>
  <c r="B2267" i="1" s="1"/>
  <c r="N2269" i="1"/>
  <c r="O2268" i="1"/>
  <c r="P2268" i="1" s="1"/>
  <c r="Z2268" i="1" s="1"/>
  <c r="B2268" i="1" s="1"/>
  <c r="F2276" i="1" l="1"/>
  <c r="J2277" i="1"/>
  <c r="K2277" i="1" s="1"/>
  <c r="E2277" i="1" s="1"/>
  <c r="I2278" i="1"/>
  <c r="W2276" i="1"/>
  <c r="Y2276" i="1" s="1"/>
  <c r="N2270" i="1"/>
  <c r="O2269" i="1"/>
  <c r="P2269" i="1" s="1"/>
  <c r="Z2269" i="1" s="1"/>
  <c r="B2269" i="1" s="1"/>
  <c r="G2273" i="1"/>
  <c r="L2273" i="1"/>
  <c r="T2273" i="1" s="1"/>
  <c r="D2274" i="1"/>
  <c r="F2277" i="1" l="1"/>
  <c r="I2279" i="1"/>
  <c r="J2278" i="1"/>
  <c r="K2278" i="1" s="1"/>
  <c r="E2278" i="1" s="1"/>
  <c r="W2277" i="1"/>
  <c r="Y2277" i="1" s="1"/>
  <c r="G2274" i="1"/>
  <c r="L2274" i="1"/>
  <c r="T2274" i="1" s="1"/>
  <c r="D2275" i="1"/>
  <c r="N2271" i="1"/>
  <c r="O2270" i="1"/>
  <c r="P2270" i="1" s="1"/>
  <c r="Z2270" i="1" s="1"/>
  <c r="B2270" i="1" s="1"/>
  <c r="F2278" i="1" l="1"/>
  <c r="J2279" i="1"/>
  <c r="K2279" i="1" s="1"/>
  <c r="E2279" i="1" s="1"/>
  <c r="I2280" i="1"/>
  <c r="W2278" i="1"/>
  <c r="Y2278" i="1" s="1"/>
  <c r="N2272" i="1"/>
  <c r="O2271" i="1"/>
  <c r="P2271" i="1" s="1"/>
  <c r="L2275" i="1"/>
  <c r="T2275" i="1" s="1"/>
  <c r="D2276" i="1"/>
  <c r="G2275" i="1"/>
  <c r="F2279" i="1" l="1"/>
  <c r="J2280" i="1"/>
  <c r="K2280" i="1" s="1"/>
  <c r="E2280" i="1" s="1"/>
  <c r="I2281" i="1"/>
  <c r="W2279" i="1"/>
  <c r="Y2279" i="1" s="1"/>
  <c r="G2276" i="1"/>
  <c r="L2276" i="1"/>
  <c r="T2276" i="1" s="1"/>
  <c r="D2277" i="1"/>
  <c r="Z2271" i="1"/>
  <c r="B2271" i="1" s="1"/>
  <c r="N2273" i="1"/>
  <c r="O2272" i="1"/>
  <c r="P2272" i="1" s="1"/>
  <c r="Z2272" i="1" s="1"/>
  <c r="B2272" i="1" s="1"/>
  <c r="F2280" i="1" l="1"/>
  <c r="I2282" i="1"/>
  <c r="J2281" i="1"/>
  <c r="K2281" i="1" s="1"/>
  <c r="E2281" i="1" s="1"/>
  <c r="W2280" i="1"/>
  <c r="Y2280" i="1" s="1"/>
  <c r="N2274" i="1"/>
  <c r="O2273" i="1"/>
  <c r="P2273" i="1" s="1"/>
  <c r="Z2273" i="1" s="1"/>
  <c r="B2273" i="1" s="1"/>
  <c r="L2277" i="1"/>
  <c r="T2277" i="1" s="1"/>
  <c r="G2277" i="1"/>
  <c r="D2278" i="1"/>
  <c r="F2281" i="1" l="1"/>
  <c r="W2281" i="1"/>
  <c r="Y2281" i="1" s="1"/>
  <c r="J2282" i="1"/>
  <c r="K2282" i="1" s="1"/>
  <c r="E2282" i="1" s="1"/>
  <c r="I2283" i="1"/>
  <c r="L2278" i="1"/>
  <c r="T2278" i="1" s="1"/>
  <c r="G2278" i="1"/>
  <c r="D2279" i="1"/>
  <c r="N2275" i="1"/>
  <c r="O2274" i="1"/>
  <c r="P2274" i="1" s="1"/>
  <c r="Z2274" i="1" s="1"/>
  <c r="B2274" i="1" s="1"/>
  <c r="F2282" i="1" l="1"/>
  <c r="I2284" i="1"/>
  <c r="J2283" i="1"/>
  <c r="K2283" i="1" s="1"/>
  <c r="E2283" i="1" s="1"/>
  <c r="W2282" i="1"/>
  <c r="Y2282" i="1" s="1"/>
  <c r="G2279" i="1"/>
  <c r="D2280" i="1"/>
  <c r="L2279" i="1"/>
  <c r="T2279" i="1" s="1"/>
  <c r="N2276" i="1"/>
  <c r="O2275" i="1"/>
  <c r="P2275" i="1" s="1"/>
  <c r="F2283" i="1" l="1"/>
  <c r="W2283" i="1"/>
  <c r="Y2283" i="1" s="1"/>
  <c r="J2284" i="1"/>
  <c r="K2284" i="1" s="1"/>
  <c r="E2284" i="1" s="1"/>
  <c r="I2285" i="1"/>
  <c r="Z2275" i="1"/>
  <c r="B2275" i="1" s="1"/>
  <c r="N2277" i="1"/>
  <c r="O2276" i="1"/>
  <c r="P2276" i="1" s="1"/>
  <c r="Z2276" i="1" s="1"/>
  <c r="B2276" i="1" s="1"/>
  <c r="L2280" i="1"/>
  <c r="T2280" i="1" s="1"/>
  <c r="G2280" i="1"/>
  <c r="D2281" i="1"/>
  <c r="F2284" i="1" l="1"/>
  <c r="W2284" i="1"/>
  <c r="Y2284" i="1" s="1"/>
  <c r="I2286" i="1"/>
  <c r="J2285" i="1"/>
  <c r="K2285" i="1" s="1"/>
  <c r="E2285" i="1" s="1"/>
  <c r="N2278" i="1"/>
  <c r="O2277" i="1"/>
  <c r="P2277" i="1" s="1"/>
  <c r="Z2277" i="1" s="1"/>
  <c r="B2277" i="1" s="1"/>
  <c r="L2281" i="1"/>
  <c r="T2281" i="1" s="1"/>
  <c r="G2281" i="1"/>
  <c r="D2282" i="1"/>
  <c r="F2285" i="1" l="1"/>
  <c r="W2285" i="1"/>
  <c r="Y2285" i="1" s="1"/>
  <c r="I2287" i="1"/>
  <c r="J2286" i="1"/>
  <c r="K2286" i="1" s="1"/>
  <c r="E2286" i="1" s="1"/>
  <c r="G2282" i="1"/>
  <c r="L2282" i="1"/>
  <c r="T2282" i="1" s="1"/>
  <c r="D2283" i="1"/>
  <c r="N2279" i="1"/>
  <c r="O2278" i="1"/>
  <c r="P2278" i="1" s="1"/>
  <c r="Z2278" i="1" s="1"/>
  <c r="B2278" i="1" s="1"/>
  <c r="F2286" i="1" l="1"/>
  <c r="J2287" i="1"/>
  <c r="K2287" i="1" s="1"/>
  <c r="E2287" i="1" s="1"/>
  <c r="I2288" i="1"/>
  <c r="W2286" i="1"/>
  <c r="Y2286" i="1" s="1"/>
  <c r="N2280" i="1"/>
  <c r="O2279" i="1"/>
  <c r="P2279" i="1" s="1"/>
  <c r="G2283" i="1"/>
  <c r="L2283" i="1"/>
  <c r="T2283" i="1" s="1"/>
  <c r="D2284" i="1"/>
  <c r="F2287" i="1" l="1"/>
  <c r="I2289" i="1"/>
  <c r="J2288" i="1"/>
  <c r="K2288" i="1" s="1"/>
  <c r="E2288" i="1" s="1"/>
  <c r="W2287" i="1"/>
  <c r="Y2287" i="1" s="1"/>
  <c r="Z2279" i="1"/>
  <c r="B2279" i="1" s="1"/>
  <c r="L2284" i="1"/>
  <c r="T2284" i="1" s="1"/>
  <c r="G2284" i="1"/>
  <c r="D2285" i="1"/>
  <c r="N2281" i="1"/>
  <c r="O2280" i="1"/>
  <c r="P2280" i="1" s="1"/>
  <c r="Z2280" i="1" s="1"/>
  <c r="B2280" i="1" s="1"/>
  <c r="F2288" i="1" l="1"/>
  <c r="W2288" i="1"/>
  <c r="Y2288" i="1" s="1"/>
  <c r="I2290" i="1"/>
  <c r="J2289" i="1"/>
  <c r="K2289" i="1" s="1"/>
  <c r="E2289" i="1" s="1"/>
  <c r="N2282" i="1"/>
  <c r="O2281" i="1"/>
  <c r="P2281" i="1" s="1"/>
  <c r="Z2281" i="1" s="1"/>
  <c r="B2281" i="1" s="1"/>
  <c r="L2285" i="1"/>
  <c r="T2285" i="1" s="1"/>
  <c r="G2285" i="1"/>
  <c r="D2286" i="1"/>
  <c r="F2289" i="1" l="1"/>
  <c r="W2289" i="1"/>
  <c r="Y2289" i="1" s="1"/>
  <c r="J2290" i="1"/>
  <c r="K2290" i="1" s="1"/>
  <c r="E2290" i="1" s="1"/>
  <c r="I2291" i="1"/>
  <c r="G2286" i="1"/>
  <c r="L2286" i="1"/>
  <c r="T2286" i="1" s="1"/>
  <c r="D2287" i="1"/>
  <c r="N2283" i="1"/>
  <c r="O2282" i="1"/>
  <c r="P2282" i="1" s="1"/>
  <c r="Z2282" i="1" s="1"/>
  <c r="B2282" i="1" s="1"/>
  <c r="F2290" i="1" l="1"/>
  <c r="W2290" i="1"/>
  <c r="Y2290" i="1" s="1"/>
  <c r="I2292" i="1"/>
  <c r="J2291" i="1"/>
  <c r="K2291" i="1" s="1"/>
  <c r="E2291" i="1" s="1"/>
  <c r="N2284" i="1"/>
  <c r="O2283" i="1"/>
  <c r="P2283" i="1" s="1"/>
  <c r="Z2283" i="1" s="1"/>
  <c r="B2283" i="1" s="1"/>
  <c r="G2287" i="1"/>
  <c r="D2288" i="1"/>
  <c r="L2287" i="1"/>
  <c r="T2287" i="1" s="1"/>
  <c r="F2291" i="1" l="1"/>
  <c r="W2291" i="1"/>
  <c r="Y2291" i="1" s="1"/>
  <c r="I2293" i="1"/>
  <c r="J2292" i="1"/>
  <c r="K2292" i="1" s="1"/>
  <c r="E2292" i="1" s="1"/>
  <c r="L2288" i="1"/>
  <c r="T2288" i="1" s="1"/>
  <c r="G2288" i="1"/>
  <c r="D2289" i="1"/>
  <c r="N2285" i="1"/>
  <c r="O2284" i="1"/>
  <c r="P2284" i="1" s="1"/>
  <c r="Z2284" i="1" s="1"/>
  <c r="B2284" i="1" s="1"/>
  <c r="F2292" i="1" l="1"/>
  <c r="W2292" i="1"/>
  <c r="Y2292" i="1" s="1"/>
  <c r="J2293" i="1"/>
  <c r="K2293" i="1" s="1"/>
  <c r="E2293" i="1" s="1"/>
  <c r="I2294" i="1"/>
  <c r="N2286" i="1"/>
  <c r="O2285" i="1"/>
  <c r="P2285" i="1" s="1"/>
  <c r="Z2285" i="1" s="1"/>
  <c r="B2285" i="1" s="1"/>
  <c r="L2289" i="1"/>
  <c r="T2289" i="1" s="1"/>
  <c r="G2289" i="1"/>
  <c r="D2290" i="1"/>
  <c r="F2293" i="1" l="1"/>
  <c r="I2295" i="1"/>
  <c r="J2294" i="1"/>
  <c r="K2294" i="1" s="1"/>
  <c r="E2294" i="1" s="1"/>
  <c r="W2293" i="1"/>
  <c r="Y2293" i="1" s="1"/>
  <c r="G2290" i="1"/>
  <c r="L2290" i="1"/>
  <c r="T2290" i="1" s="1"/>
  <c r="D2291" i="1"/>
  <c r="N2287" i="1"/>
  <c r="O2286" i="1"/>
  <c r="P2286" i="1" s="1"/>
  <c r="Z2286" i="1" s="1"/>
  <c r="B2286" i="1" s="1"/>
  <c r="F2294" i="1" l="1"/>
  <c r="J2295" i="1"/>
  <c r="K2295" i="1" s="1"/>
  <c r="I2296" i="1"/>
  <c r="W2294" i="1"/>
  <c r="Y2294" i="1" s="1"/>
  <c r="N2288" i="1"/>
  <c r="O2287" i="1"/>
  <c r="P2287" i="1" s="1"/>
  <c r="Z2287" i="1" s="1"/>
  <c r="B2287" i="1" s="1"/>
  <c r="G2291" i="1"/>
  <c r="L2291" i="1"/>
  <c r="T2291" i="1" s="1"/>
  <c r="D2292" i="1"/>
  <c r="E2295" i="1" l="1"/>
  <c r="F2295" i="1"/>
  <c r="I2297" i="1"/>
  <c r="J2296" i="1"/>
  <c r="K2296" i="1" s="1"/>
  <c r="F2296" i="1" s="1"/>
  <c r="W2295" i="1"/>
  <c r="Y2295" i="1" s="1"/>
  <c r="L2292" i="1"/>
  <c r="T2292" i="1" s="1"/>
  <c r="G2292" i="1"/>
  <c r="D2293" i="1"/>
  <c r="N2289" i="1"/>
  <c r="O2288" i="1"/>
  <c r="P2288" i="1" s="1"/>
  <c r="Z2288" i="1" s="1"/>
  <c r="B2288" i="1" s="1"/>
  <c r="W2296" i="1" l="1"/>
  <c r="Y2296" i="1" s="1"/>
  <c r="E2296" i="1"/>
  <c r="J2297" i="1"/>
  <c r="K2297" i="1" s="1"/>
  <c r="I2298" i="1"/>
  <c r="N2290" i="1"/>
  <c r="O2289" i="1"/>
  <c r="P2289" i="1" s="1"/>
  <c r="Z2289" i="1" s="1"/>
  <c r="B2289" i="1" s="1"/>
  <c r="L2293" i="1"/>
  <c r="T2293" i="1" s="1"/>
  <c r="G2293" i="1"/>
  <c r="D2294" i="1"/>
  <c r="E2297" i="1" l="1"/>
  <c r="F2297" i="1"/>
  <c r="W2297" i="1"/>
  <c r="Y2297" i="1" s="1"/>
  <c r="I2299" i="1"/>
  <c r="J2298" i="1"/>
  <c r="K2298" i="1" s="1"/>
  <c r="G2294" i="1"/>
  <c r="L2294" i="1"/>
  <c r="T2294" i="1" s="1"/>
  <c r="D2295" i="1"/>
  <c r="N2291" i="1"/>
  <c r="O2290" i="1"/>
  <c r="P2290" i="1" s="1"/>
  <c r="E2298" i="1" l="1"/>
  <c r="F2298" i="1"/>
  <c r="J2299" i="1"/>
  <c r="K2299" i="1" s="1"/>
  <c r="I2300" i="1"/>
  <c r="W2298" i="1"/>
  <c r="Y2298" i="1" s="1"/>
  <c r="N2292" i="1"/>
  <c r="O2291" i="1"/>
  <c r="P2291" i="1" s="1"/>
  <c r="Z2291" i="1" s="1"/>
  <c r="B2291" i="1" s="1"/>
  <c r="Z2290" i="1"/>
  <c r="B2290" i="1" s="1"/>
  <c r="G2295" i="1"/>
  <c r="L2295" i="1"/>
  <c r="T2295" i="1" s="1"/>
  <c r="D2296" i="1"/>
  <c r="E2299" i="1" l="1"/>
  <c r="F2299" i="1"/>
  <c r="I2301" i="1"/>
  <c r="J2300" i="1"/>
  <c r="K2300" i="1" s="1"/>
  <c r="E2300" i="1" s="1"/>
  <c r="W2299" i="1"/>
  <c r="Y2299" i="1" s="1"/>
  <c r="L2296" i="1"/>
  <c r="T2296" i="1" s="1"/>
  <c r="G2296" i="1"/>
  <c r="D2297" i="1"/>
  <c r="N2293" i="1"/>
  <c r="O2292" i="1"/>
  <c r="P2292" i="1" s="1"/>
  <c r="Z2292" i="1" s="1"/>
  <c r="B2292" i="1" s="1"/>
  <c r="F2300" i="1" l="1"/>
  <c r="W2300" i="1"/>
  <c r="Y2300" i="1" s="1"/>
  <c r="I2302" i="1"/>
  <c r="J2301" i="1"/>
  <c r="K2301" i="1" s="1"/>
  <c r="E2301" i="1" s="1"/>
  <c r="N2294" i="1"/>
  <c r="O2293" i="1"/>
  <c r="P2293" i="1" s="1"/>
  <c r="Z2293" i="1" s="1"/>
  <c r="B2293" i="1" s="1"/>
  <c r="L2297" i="1"/>
  <c r="T2297" i="1" s="1"/>
  <c r="G2297" i="1"/>
  <c r="D2298" i="1"/>
  <c r="F2301" i="1" l="1"/>
  <c r="W2301" i="1"/>
  <c r="Y2301" i="1" s="1"/>
  <c r="I2303" i="1"/>
  <c r="J2302" i="1"/>
  <c r="K2302" i="1" s="1"/>
  <c r="E2302" i="1" s="1"/>
  <c r="L2298" i="1"/>
  <c r="T2298" i="1" s="1"/>
  <c r="G2298" i="1"/>
  <c r="D2299" i="1"/>
  <c r="N2295" i="1"/>
  <c r="O2294" i="1"/>
  <c r="P2294" i="1" s="1"/>
  <c r="F2302" i="1" l="1"/>
  <c r="Z2294" i="1"/>
  <c r="B2294" i="1" s="1"/>
  <c r="S2294" i="1"/>
  <c r="U2294" i="1" s="1"/>
  <c r="W2302" i="1"/>
  <c r="Y2302" i="1" s="1"/>
  <c r="J2303" i="1"/>
  <c r="K2303" i="1" s="1"/>
  <c r="E2303" i="1" s="1"/>
  <c r="I2304" i="1"/>
  <c r="N2296" i="1"/>
  <c r="O2295" i="1"/>
  <c r="G2299" i="1"/>
  <c r="L2299" i="1"/>
  <c r="T2299" i="1" s="1"/>
  <c r="D2300" i="1"/>
  <c r="F2303" i="1" l="1"/>
  <c r="C2295" i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AA2294" i="1"/>
  <c r="W2303" i="1"/>
  <c r="Y2303" i="1" s="1"/>
  <c r="J2304" i="1"/>
  <c r="K2304" i="1" s="1"/>
  <c r="E2304" i="1" s="1"/>
  <c r="I2305" i="1"/>
  <c r="L2300" i="1"/>
  <c r="T2300" i="1" s="1"/>
  <c r="G2300" i="1"/>
  <c r="D2301" i="1"/>
  <c r="S2295" i="1"/>
  <c r="N2297" i="1"/>
  <c r="O2296" i="1"/>
  <c r="F2304" i="1" l="1"/>
  <c r="P2296" i="1"/>
  <c r="Z2296" i="1" s="1"/>
  <c r="B2296" i="1" s="1"/>
  <c r="P2295" i="1"/>
  <c r="Z2295" i="1" s="1"/>
  <c r="B2295" i="1" s="1"/>
  <c r="W2304" i="1"/>
  <c r="Y2304" i="1" s="1"/>
  <c r="J2305" i="1"/>
  <c r="K2305" i="1" s="1"/>
  <c r="E2305" i="1" s="1"/>
  <c r="I2306" i="1"/>
  <c r="AA2295" i="1"/>
  <c r="N2298" i="1"/>
  <c r="O2297" i="1"/>
  <c r="P2297" i="1" s="1"/>
  <c r="Z2297" i="1" s="1"/>
  <c r="B2297" i="1" s="1"/>
  <c r="L2301" i="1"/>
  <c r="T2301" i="1" s="1"/>
  <c r="G2301" i="1"/>
  <c r="D2302" i="1"/>
  <c r="F2305" i="1" l="1"/>
  <c r="W2305" i="1"/>
  <c r="Y2305" i="1" s="1"/>
  <c r="I2307" i="1"/>
  <c r="J2306" i="1"/>
  <c r="K2306" i="1" s="1"/>
  <c r="E2306" i="1" s="1"/>
  <c r="G2302" i="1"/>
  <c r="L2302" i="1"/>
  <c r="T2302" i="1" s="1"/>
  <c r="D2303" i="1"/>
  <c r="N2299" i="1"/>
  <c r="O2298" i="1"/>
  <c r="P2298" i="1" s="1"/>
  <c r="Z2298" i="1" s="1"/>
  <c r="B2298" i="1" s="1"/>
  <c r="F2306" i="1" l="1"/>
  <c r="J2307" i="1"/>
  <c r="K2307" i="1" s="1"/>
  <c r="E2307" i="1" s="1"/>
  <c r="I2308" i="1"/>
  <c r="W2306" i="1"/>
  <c r="Y2306" i="1" s="1"/>
  <c r="N2300" i="1"/>
  <c r="O2299" i="1"/>
  <c r="P2299" i="1" s="1"/>
  <c r="Z2299" i="1" s="1"/>
  <c r="B2299" i="1" s="1"/>
  <c r="G2303" i="1"/>
  <c r="L2303" i="1"/>
  <c r="T2303" i="1" s="1"/>
  <c r="D2304" i="1"/>
  <c r="F2307" i="1" l="1"/>
  <c r="I2309" i="1"/>
  <c r="J2308" i="1"/>
  <c r="K2308" i="1" s="1"/>
  <c r="E2308" i="1" s="1"/>
  <c r="W2307" i="1"/>
  <c r="Y2307" i="1" s="1"/>
  <c r="L2304" i="1"/>
  <c r="T2304" i="1" s="1"/>
  <c r="G2304" i="1"/>
  <c r="D2305" i="1"/>
  <c r="N2301" i="1"/>
  <c r="O2300" i="1"/>
  <c r="P2300" i="1" s="1"/>
  <c r="Z2300" i="1" s="1"/>
  <c r="B2300" i="1" s="1"/>
  <c r="F2308" i="1" l="1"/>
  <c r="W2308" i="1"/>
  <c r="Y2308" i="1" s="1"/>
  <c r="J2309" i="1"/>
  <c r="K2309" i="1" s="1"/>
  <c r="E2309" i="1" s="1"/>
  <c r="I2310" i="1"/>
  <c r="N2302" i="1"/>
  <c r="O2301" i="1"/>
  <c r="P2301" i="1" s="1"/>
  <c r="Z2301" i="1" s="1"/>
  <c r="B2301" i="1" s="1"/>
  <c r="L2305" i="1"/>
  <c r="T2305" i="1" s="1"/>
  <c r="G2305" i="1"/>
  <c r="D2306" i="1"/>
  <c r="F2309" i="1" l="1"/>
  <c r="I2311" i="1"/>
  <c r="J2310" i="1"/>
  <c r="K2310" i="1" s="1"/>
  <c r="E2310" i="1" s="1"/>
  <c r="W2309" i="1"/>
  <c r="Y2309" i="1" s="1"/>
  <c r="G2306" i="1"/>
  <c r="L2306" i="1"/>
  <c r="T2306" i="1" s="1"/>
  <c r="D2307" i="1"/>
  <c r="N2303" i="1"/>
  <c r="O2302" i="1"/>
  <c r="P2302" i="1" s="1"/>
  <c r="Z2302" i="1" s="1"/>
  <c r="B2302" i="1" s="1"/>
  <c r="F2310" i="1" l="1"/>
  <c r="W2310" i="1"/>
  <c r="Y2310" i="1" s="1"/>
  <c r="J2311" i="1"/>
  <c r="K2311" i="1" s="1"/>
  <c r="E2311" i="1" s="1"/>
  <c r="I2312" i="1"/>
  <c r="N2304" i="1"/>
  <c r="O2303" i="1"/>
  <c r="P2303" i="1" s="1"/>
  <c r="G2307" i="1"/>
  <c r="L2307" i="1"/>
  <c r="T2307" i="1" s="1"/>
  <c r="D2308" i="1"/>
  <c r="F2311" i="1" l="1"/>
  <c r="W2311" i="1"/>
  <c r="Y2311" i="1" s="1"/>
  <c r="J2312" i="1"/>
  <c r="K2312" i="1" s="1"/>
  <c r="E2312" i="1" s="1"/>
  <c r="I2313" i="1"/>
  <c r="L2308" i="1"/>
  <c r="T2308" i="1" s="1"/>
  <c r="G2308" i="1"/>
  <c r="D2309" i="1"/>
  <c r="Z2303" i="1"/>
  <c r="B2303" i="1" s="1"/>
  <c r="N2305" i="1"/>
  <c r="O2304" i="1"/>
  <c r="P2304" i="1" s="1"/>
  <c r="Z2304" i="1" s="1"/>
  <c r="B2304" i="1" s="1"/>
  <c r="F2312" i="1" l="1"/>
  <c r="I2314" i="1"/>
  <c r="J2313" i="1"/>
  <c r="K2313" i="1" s="1"/>
  <c r="E2313" i="1" s="1"/>
  <c r="W2312" i="1"/>
  <c r="Y2312" i="1" s="1"/>
  <c r="N2306" i="1"/>
  <c r="O2305" i="1"/>
  <c r="P2305" i="1" s="1"/>
  <c r="Z2305" i="1" s="1"/>
  <c r="B2305" i="1" s="1"/>
  <c r="L2309" i="1"/>
  <c r="T2309" i="1" s="1"/>
  <c r="G2309" i="1"/>
  <c r="D2310" i="1"/>
  <c r="F2313" i="1" l="1"/>
  <c r="W2313" i="1"/>
  <c r="Y2313" i="1" s="1"/>
  <c r="I2315" i="1"/>
  <c r="J2314" i="1"/>
  <c r="K2314" i="1" s="1"/>
  <c r="E2314" i="1" s="1"/>
  <c r="G2310" i="1"/>
  <c r="L2310" i="1"/>
  <c r="T2310" i="1" s="1"/>
  <c r="D2311" i="1"/>
  <c r="N2307" i="1"/>
  <c r="O2306" i="1"/>
  <c r="P2306" i="1" s="1"/>
  <c r="Z2306" i="1" s="1"/>
  <c r="B2306" i="1" s="1"/>
  <c r="F2314" i="1" l="1"/>
  <c r="W2314" i="1"/>
  <c r="Y2314" i="1" s="1"/>
  <c r="I2316" i="1"/>
  <c r="J2315" i="1"/>
  <c r="K2315" i="1" s="1"/>
  <c r="E2315" i="1" s="1"/>
  <c r="N2308" i="1"/>
  <c r="O2307" i="1"/>
  <c r="P2307" i="1" s="1"/>
  <c r="G2311" i="1"/>
  <c r="D2312" i="1"/>
  <c r="L2311" i="1"/>
  <c r="T2311" i="1" s="1"/>
  <c r="F2315" i="1" l="1"/>
  <c r="W2315" i="1"/>
  <c r="Y2315" i="1" s="1"/>
  <c r="J2316" i="1"/>
  <c r="K2316" i="1" s="1"/>
  <c r="E2316" i="1" s="1"/>
  <c r="I2317" i="1"/>
  <c r="Z2307" i="1"/>
  <c r="B2307" i="1" s="1"/>
  <c r="L2312" i="1"/>
  <c r="T2312" i="1" s="1"/>
  <c r="G2312" i="1"/>
  <c r="D2313" i="1"/>
  <c r="N2309" i="1"/>
  <c r="O2308" i="1"/>
  <c r="P2308" i="1" s="1"/>
  <c r="Z2308" i="1" s="1"/>
  <c r="B2308" i="1" s="1"/>
  <c r="F2316" i="1" l="1"/>
  <c r="J2317" i="1"/>
  <c r="K2317" i="1" s="1"/>
  <c r="E2317" i="1" s="1"/>
  <c r="I2318" i="1"/>
  <c r="W2316" i="1"/>
  <c r="Y2316" i="1" s="1"/>
  <c r="N2310" i="1"/>
  <c r="O2309" i="1"/>
  <c r="P2309" i="1" s="1"/>
  <c r="Z2309" i="1" s="1"/>
  <c r="B2309" i="1" s="1"/>
  <c r="L2313" i="1"/>
  <c r="T2313" i="1" s="1"/>
  <c r="G2313" i="1"/>
  <c r="D2314" i="1"/>
  <c r="F2317" i="1" l="1"/>
  <c r="J2318" i="1"/>
  <c r="K2318" i="1" s="1"/>
  <c r="E2318" i="1" s="1"/>
  <c r="I2319" i="1"/>
  <c r="W2317" i="1"/>
  <c r="Y2317" i="1" s="1"/>
  <c r="G2314" i="1"/>
  <c r="D2315" i="1"/>
  <c r="L2314" i="1"/>
  <c r="T2314" i="1" s="1"/>
  <c r="N2311" i="1"/>
  <c r="O2310" i="1"/>
  <c r="P2310" i="1" s="1"/>
  <c r="Z2310" i="1" s="1"/>
  <c r="B2310" i="1" s="1"/>
  <c r="F2318" i="1" l="1"/>
  <c r="W2318" i="1"/>
  <c r="Y2318" i="1" s="1"/>
  <c r="J2319" i="1"/>
  <c r="K2319" i="1" s="1"/>
  <c r="E2319" i="1" s="1"/>
  <c r="I2320" i="1"/>
  <c r="N2312" i="1"/>
  <c r="O2311" i="1"/>
  <c r="P2311" i="1" s="1"/>
  <c r="Z2311" i="1" s="1"/>
  <c r="B2311" i="1" s="1"/>
  <c r="G2315" i="1"/>
  <c r="D2316" i="1"/>
  <c r="L2315" i="1"/>
  <c r="T2315" i="1" s="1"/>
  <c r="F2319" i="1" l="1"/>
  <c r="J2320" i="1"/>
  <c r="K2320" i="1" s="1"/>
  <c r="E2320" i="1" s="1"/>
  <c r="I2321" i="1"/>
  <c r="W2319" i="1"/>
  <c r="Y2319" i="1" s="1"/>
  <c r="L2316" i="1"/>
  <c r="T2316" i="1" s="1"/>
  <c r="G2316" i="1"/>
  <c r="D2317" i="1"/>
  <c r="N2313" i="1"/>
  <c r="O2312" i="1"/>
  <c r="P2312" i="1" s="1"/>
  <c r="Z2312" i="1" s="1"/>
  <c r="B2312" i="1" s="1"/>
  <c r="F2320" i="1" l="1"/>
  <c r="J2321" i="1"/>
  <c r="K2321" i="1" s="1"/>
  <c r="E2321" i="1" s="1"/>
  <c r="I2322" i="1"/>
  <c r="W2320" i="1"/>
  <c r="Y2320" i="1" s="1"/>
  <c r="N2314" i="1"/>
  <c r="O2313" i="1"/>
  <c r="P2313" i="1" s="1"/>
  <c r="Z2313" i="1" s="1"/>
  <c r="B2313" i="1" s="1"/>
  <c r="L2317" i="1"/>
  <c r="T2317" i="1" s="1"/>
  <c r="G2317" i="1"/>
  <c r="D2318" i="1"/>
  <c r="F2321" i="1" l="1"/>
  <c r="I2323" i="1"/>
  <c r="J2322" i="1"/>
  <c r="K2322" i="1" s="1"/>
  <c r="E2322" i="1" s="1"/>
  <c r="W2321" i="1"/>
  <c r="Y2321" i="1" s="1"/>
  <c r="G2318" i="1"/>
  <c r="L2318" i="1"/>
  <c r="T2318" i="1" s="1"/>
  <c r="D2319" i="1"/>
  <c r="N2315" i="1"/>
  <c r="O2314" i="1"/>
  <c r="P2314" i="1" s="1"/>
  <c r="Z2314" i="1" s="1"/>
  <c r="B2314" i="1" s="1"/>
  <c r="F2322" i="1" l="1"/>
  <c r="W2322" i="1"/>
  <c r="Y2322" i="1" s="1"/>
  <c r="I2324" i="1"/>
  <c r="J2323" i="1"/>
  <c r="K2323" i="1" s="1"/>
  <c r="N2316" i="1"/>
  <c r="O2315" i="1"/>
  <c r="P2315" i="1" s="1"/>
  <c r="Z2315" i="1" s="1"/>
  <c r="B2315" i="1" s="1"/>
  <c r="G2319" i="1"/>
  <c r="L2319" i="1"/>
  <c r="T2319" i="1" s="1"/>
  <c r="D2320" i="1"/>
  <c r="E2323" i="1" l="1"/>
  <c r="F2323" i="1"/>
  <c r="W2323" i="1"/>
  <c r="Y2323" i="1" s="1"/>
  <c r="J2324" i="1"/>
  <c r="K2324" i="1" s="1"/>
  <c r="E2324" i="1" s="1"/>
  <c r="I2325" i="1"/>
  <c r="L2320" i="1"/>
  <c r="T2320" i="1" s="1"/>
  <c r="G2320" i="1"/>
  <c r="D2321" i="1"/>
  <c r="N2317" i="1"/>
  <c r="O2316" i="1"/>
  <c r="P2316" i="1" s="1"/>
  <c r="Z2316" i="1" s="1"/>
  <c r="B2316" i="1" s="1"/>
  <c r="F2324" i="1" l="1"/>
  <c r="J2325" i="1"/>
  <c r="K2325" i="1" s="1"/>
  <c r="I2326" i="1"/>
  <c r="W2324" i="1"/>
  <c r="Y2324" i="1" s="1"/>
  <c r="N2318" i="1"/>
  <c r="O2317" i="1"/>
  <c r="P2317" i="1" s="1"/>
  <c r="Z2317" i="1" s="1"/>
  <c r="B2317" i="1" s="1"/>
  <c r="G2321" i="1"/>
  <c r="L2321" i="1"/>
  <c r="T2321" i="1" s="1"/>
  <c r="D2322" i="1"/>
  <c r="F2325" i="1" l="1"/>
  <c r="W2325" i="1"/>
  <c r="Y2325" i="1" s="1"/>
  <c r="E2325" i="1"/>
  <c r="J2326" i="1"/>
  <c r="K2326" i="1" s="1"/>
  <c r="I2327" i="1"/>
  <c r="G2322" i="1"/>
  <c r="L2322" i="1"/>
  <c r="T2322" i="1" s="1"/>
  <c r="D2323" i="1"/>
  <c r="N2319" i="1"/>
  <c r="O2318" i="1"/>
  <c r="P2318" i="1" s="1"/>
  <c r="E2326" i="1" l="1"/>
  <c r="F2326" i="1"/>
  <c r="J2327" i="1"/>
  <c r="K2327" i="1" s="1"/>
  <c r="E2327" i="1" s="1"/>
  <c r="I2328" i="1"/>
  <c r="W2326" i="1"/>
  <c r="Y2326" i="1" s="1"/>
  <c r="N2320" i="1"/>
  <c r="O2319" i="1"/>
  <c r="P2319" i="1" s="1"/>
  <c r="Z2318" i="1"/>
  <c r="B2318" i="1" s="1"/>
  <c r="G2323" i="1"/>
  <c r="D2324" i="1"/>
  <c r="L2323" i="1"/>
  <c r="T2323" i="1" s="1"/>
  <c r="F2327" i="1" l="1"/>
  <c r="I2329" i="1"/>
  <c r="J2328" i="1"/>
  <c r="K2328" i="1" s="1"/>
  <c r="E2328" i="1" s="1"/>
  <c r="W2327" i="1"/>
  <c r="Y2327" i="1" s="1"/>
  <c r="L2324" i="1"/>
  <c r="T2324" i="1" s="1"/>
  <c r="G2324" i="1"/>
  <c r="D2325" i="1"/>
  <c r="Z2319" i="1"/>
  <c r="B2319" i="1" s="1"/>
  <c r="N2321" i="1"/>
  <c r="O2320" i="1"/>
  <c r="P2320" i="1" s="1"/>
  <c r="Z2320" i="1" s="1"/>
  <c r="B2320" i="1" s="1"/>
  <c r="F2328" i="1" l="1"/>
  <c r="W2328" i="1"/>
  <c r="Y2328" i="1" s="1"/>
  <c r="J2329" i="1"/>
  <c r="K2329" i="1" s="1"/>
  <c r="E2329" i="1" s="1"/>
  <c r="I2330" i="1"/>
  <c r="G2325" i="1"/>
  <c r="L2325" i="1"/>
  <c r="T2325" i="1" s="1"/>
  <c r="D2326" i="1"/>
  <c r="N2322" i="1"/>
  <c r="O2321" i="1"/>
  <c r="P2321" i="1" s="1"/>
  <c r="Z2321" i="1" s="1"/>
  <c r="B2321" i="1" s="1"/>
  <c r="F2329" i="1" l="1"/>
  <c r="I2331" i="1"/>
  <c r="J2330" i="1"/>
  <c r="K2330" i="1" s="1"/>
  <c r="E2330" i="1" s="1"/>
  <c r="W2329" i="1"/>
  <c r="Y2329" i="1" s="1"/>
  <c r="N2323" i="1"/>
  <c r="O2322" i="1"/>
  <c r="P2322" i="1" s="1"/>
  <c r="G2326" i="1"/>
  <c r="L2326" i="1"/>
  <c r="T2326" i="1" s="1"/>
  <c r="D2327" i="1"/>
  <c r="F2330" i="1" l="1"/>
  <c r="W2330" i="1"/>
  <c r="Y2330" i="1" s="1"/>
  <c r="J2331" i="1"/>
  <c r="K2331" i="1" s="1"/>
  <c r="E2331" i="1" s="1"/>
  <c r="I2332" i="1"/>
  <c r="L2327" i="1"/>
  <c r="T2327" i="1" s="1"/>
  <c r="G2327" i="1"/>
  <c r="D2328" i="1"/>
  <c r="Z2322" i="1"/>
  <c r="B2322" i="1" s="1"/>
  <c r="N2324" i="1"/>
  <c r="O2323" i="1"/>
  <c r="P2323" i="1" s="1"/>
  <c r="F2331" i="1" l="1"/>
  <c r="W2331" i="1"/>
  <c r="Y2331" i="1" s="1"/>
  <c r="J2332" i="1"/>
  <c r="K2332" i="1" s="1"/>
  <c r="E2332" i="1" s="1"/>
  <c r="I2333" i="1"/>
  <c r="N2325" i="1"/>
  <c r="O2324" i="1"/>
  <c r="P2324" i="1" s="1"/>
  <c r="Z2323" i="1"/>
  <c r="B2323" i="1" s="1"/>
  <c r="L2328" i="1"/>
  <c r="T2328" i="1" s="1"/>
  <c r="G2328" i="1"/>
  <c r="D2329" i="1"/>
  <c r="F2332" i="1" l="1"/>
  <c r="W2332" i="1"/>
  <c r="Y2332" i="1" s="1"/>
  <c r="J2333" i="1"/>
  <c r="K2333" i="1" s="1"/>
  <c r="E2333" i="1" s="1"/>
  <c r="I2334" i="1"/>
  <c r="G2329" i="1"/>
  <c r="L2329" i="1"/>
  <c r="T2329" i="1" s="1"/>
  <c r="D2330" i="1"/>
  <c r="Z2324" i="1"/>
  <c r="B2324" i="1" s="1"/>
  <c r="S2324" i="1"/>
  <c r="AA2324" i="1" s="1"/>
  <c r="N2326" i="1"/>
  <c r="O2325" i="1"/>
  <c r="P2325" i="1" s="1"/>
  <c r="F2333" i="1" l="1"/>
  <c r="Z2325" i="1"/>
  <c r="B2325" i="1" s="1"/>
  <c r="S2325" i="1"/>
  <c r="U2325" i="1" s="1"/>
  <c r="I2335" i="1"/>
  <c r="J2334" i="1"/>
  <c r="K2334" i="1" s="1"/>
  <c r="E2334" i="1" s="1"/>
  <c r="W2333" i="1"/>
  <c r="Y2333" i="1" s="1"/>
  <c r="N2327" i="1"/>
  <c r="O2326" i="1"/>
  <c r="G2330" i="1"/>
  <c r="D2331" i="1"/>
  <c r="L2330" i="1"/>
  <c r="T2330" i="1" s="1"/>
  <c r="F2334" i="1" l="1"/>
  <c r="C2326" i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AA2325" i="1"/>
  <c r="W2334" i="1"/>
  <c r="Y2334" i="1" s="1"/>
  <c r="I2336" i="1"/>
  <c r="J2335" i="1"/>
  <c r="K2335" i="1" s="1"/>
  <c r="E2335" i="1" s="1"/>
  <c r="L2331" i="1"/>
  <c r="T2331" i="1" s="1"/>
  <c r="G2331" i="1"/>
  <c r="D2332" i="1"/>
  <c r="N2328" i="1"/>
  <c r="O2327" i="1"/>
  <c r="F2335" i="1" l="1"/>
  <c r="P2327" i="1"/>
  <c r="Z2327" i="1" s="1"/>
  <c r="B2327" i="1" s="1"/>
  <c r="P2326" i="1"/>
  <c r="Z2326" i="1" s="1"/>
  <c r="B2326" i="1" s="1"/>
  <c r="W2335" i="1"/>
  <c r="Y2335" i="1" s="1"/>
  <c r="J2336" i="1"/>
  <c r="K2336" i="1" s="1"/>
  <c r="E2336" i="1" s="1"/>
  <c r="I2337" i="1"/>
  <c r="L2332" i="1"/>
  <c r="T2332" i="1" s="1"/>
  <c r="G2332" i="1"/>
  <c r="D2333" i="1"/>
  <c r="N2329" i="1"/>
  <c r="O2328" i="1"/>
  <c r="P2328" i="1" s="1"/>
  <c r="Z2328" i="1" s="1"/>
  <c r="B2328" i="1" s="1"/>
  <c r="F2336" i="1" l="1"/>
  <c r="I2338" i="1"/>
  <c r="J2337" i="1"/>
  <c r="K2337" i="1" s="1"/>
  <c r="E2337" i="1" s="1"/>
  <c r="W2336" i="1"/>
  <c r="Y2336" i="1" s="1"/>
  <c r="L2333" i="1"/>
  <c r="T2333" i="1" s="1"/>
  <c r="G2333" i="1"/>
  <c r="D2334" i="1"/>
  <c r="N2330" i="1"/>
  <c r="O2329" i="1"/>
  <c r="P2329" i="1" s="1"/>
  <c r="Z2329" i="1" s="1"/>
  <c r="B2329" i="1" s="1"/>
  <c r="F2337" i="1" l="1"/>
  <c r="W2337" i="1"/>
  <c r="Y2337" i="1" s="1"/>
  <c r="I2339" i="1"/>
  <c r="J2338" i="1"/>
  <c r="K2338" i="1" s="1"/>
  <c r="E2338" i="1" s="1"/>
  <c r="G2334" i="1"/>
  <c r="D2335" i="1"/>
  <c r="L2334" i="1"/>
  <c r="T2334" i="1" s="1"/>
  <c r="N2331" i="1"/>
  <c r="O2330" i="1"/>
  <c r="P2330" i="1" s="1"/>
  <c r="Z2330" i="1" s="1"/>
  <c r="B2330" i="1" s="1"/>
  <c r="F2338" i="1" l="1"/>
  <c r="W2338" i="1"/>
  <c r="Y2338" i="1" s="1"/>
  <c r="J2339" i="1"/>
  <c r="K2339" i="1" s="1"/>
  <c r="E2339" i="1" s="1"/>
  <c r="I2340" i="1"/>
  <c r="N2332" i="1"/>
  <c r="O2331" i="1"/>
  <c r="P2331" i="1" s="1"/>
  <c r="L2335" i="1"/>
  <c r="T2335" i="1" s="1"/>
  <c r="G2335" i="1"/>
  <c r="D2336" i="1"/>
  <c r="F2339" i="1" l="1"/>
  <c r="I2341" i="1"/>
  <c r="J2340" i="1"/>
  <c r="K2340" i="1" s="1"/>
  <c r="E2340" i="1" s="1"/>
  <c r="W2339" i="1"/>
  <c r="Y2339" i="1" s="1"/>
  <c r="L2336" i="1"/>
  <c r="T2336" i="1" s="1"/>
  <c r="G2336" i="1"/>
  <c r="D2337" i="1"/>
  <c r="Z2331" i="1"/>
  <c r="B2331" i="1" s="1"/>
  <c r="N2333" i="1"/>
  <c r="O2332" i="1"/>
  <c r="P2332" i="1" s="1"/>
  <c r="Z2332" i="1" s="1"/>
  <c r="B2332" i="1" s="1"/>
  <c r="F2340" i="1" l="1"/>
  <c r="W2340" i="1"/>
  <c r="Y2340" i="1" s="1"/>
  <c r="I2342" i="1"/>
  <c r="J2341" i="1"/>
  <c r="K2341" i="1" s="1"/>
  <c r="E2341" i="1" s="1"/>
  <c r="N2334" i="1"/>
  <c r="O2333" i="1"/>
  <c r="P2333" i="1" s="1"/>
  <c r="Z2333" i="1" s="1"/>
  <c r="B2333" i="1" s="1"/>
  <c r="L2337" i="1"/>
  <c r="T2337" i="1" s="1"/>
  <c r="G2337" i="1"/>
  <c r="D2338" i="1"/>
  <c r="F2341" i="1" l="1"/>
  <c r="W2341" i="1"/>
  <c r="Y2341" i="1" s="1"/>
  <c r="I2343" i="1"/>
  <c r="J2342" i="1"/>
  <c r="K2342" i="1" s="1"/>
  <c r="E2342" i="1" s="1"/>
  <c r="G2338" i="1"/>
  <c r="L2338" i="1"/>
  <c r="T2338" i="1" s="1"/>
  <c r="D2339" i="1"/>
  <c r="N2335" i="1"/>
  <c r="O2334" i="1"/>
  <c r="P2334" i="1" s="1"/>
  <c r="Z2334" i="1" s="1"/>
  <c r="B2334" i="1" s="1"/>
  <c r="F2342" i="1" l="1"/>
  <c r="W2342" i="1"/>
  <c r="Y2342" i="1" s="1"/>
  <c r="J2343" i="1"/>
  <c r="K2343" i="1" s="1"/>
  <c r="E2343" i="1" s="1"/>
  <c r="I2344" i="1"/>
  <c r="N2336" i="1"/>
  <c r="O2335" i="1"/>
  <c r="P2335" i="1" s="1"/>
  <c r="G2339" i="1"/>
  <c r="D2340" i="1"/>
  <c r="L2339" i="1"/>
  <c r="T2339" i="1" s="1"/>
  <c r="F2343" i="1" l="1"/>
  <c r="I2345" i="1"/>
  <c r="J2344" i="1"/>
  <c r="K2344" i="1" s="1"/>
  <c r="E2344" i="1" s="1"/>
  <c r="W2343" i="1"/>
  <c r="Y2343" i="1" s="1"/>
  <c r="Z2335" i="1"/>
  <c r="B2335" i="1" s="1"/>
  <c r="L2340" i="1"/>
  <c r="T2340" i="1" s="1"/>
  <c r="G2340" i="1"/>
  <c r="D2341" i="1"/>
  <c r="N2337" i="1"/>
  <c r="O2336" i="1"/>
  <c r="P2336" i="1" s="1"/>
  <c r="Z2336" i="1" s="1"/>
  <c r="B2336" i="1" s="1"/>
  <c r="F2344" i="1" l="1"/>
  <c r="W2344" i="1"/>
  <c r="Y2344" i="1" s="1"/>
  <c r="J2345" i="1"/>
  <c r="K2345" i="1" s="1"/>
  <c r="E2345" i="1" s="1"/>
  <c r="I2346" i="1"/>
  <c r="N2338" i="1"/>
  <c r="O2337" i="1"/>
  <c r="P2337" i="1" s="1"/>
  <c r="Z2337" i="1" s="1"/>
  <c r="B2337" i="1" s="1"/>
  <c r="G2341" i="1"/>
  <c r="L2341" i="1"/>
  <c r="T2341" i="1" s="1"/>
  <c r="D2342" i="1"/>
  <c r="F2345" i="1" l="1"/>
  <c r="I2347" i="1"/>
  <c r="J2346" i="1"/>
  <c r="K2346" i="1" s="1"/>
  <c r="E2346" i="1" s="1"/>
  <c r="W2345" i="1"/>
  <c r="Y2345" i="1" s="1"/>
  <c r="G2342" i="1"/>
  <c r="D2343" i="1"/>
  <c r="L2342" i="1"/>
  <c r="T2342" i="1" s="1"/>
  <c r="N2339" i="1"/>
  <c r="O2338" i="1"/>
  <c r="P2338" i="1" s="1"/>
  <c r="Z2338" i="1" s="1"/>
  <c r="B2338" i="1" s="1"/>
  <c r="F2346" i="1" l="1"/>
  <c r="W2346" i="1"/>
  <c r="Y2346" i="1" s="1"/>
  <c r="J2347" i="1"/>
  <c r="K2347" i="1" s="1"/>
  <c r="E2347" i="1" s="1"/>
  <c r="I2348" i="1"/>
  <c r="N2340" i="1"/>
  <c r="O2339" i="1"/>
  <c r="P2339" i="1" s="1"/>
  <c r="G2343" i="1"/>
  <c r="D2344" i="1"/>
  <c r="L2343" i="1"/>
  <c r="T2343" i="1" s="1"/>
  <c r="F2347" i="1" l="1"/>
  <c r="J2348" i="1"/>
  <c r="K2348" i="1" s="1"/>
  <c r="E2348" i="1" s="1"/>
  <c r="I2349" i="1"/>
  <c r="W2347" i="1"/>
  <c r="Y2347" i="1" s="1"/>
  <c r="G2344" i="1"/>
  <c r="D2345" i="1"/>
  <c r="L2344" i="1"/>
  <c r="T2344" i="1" s="1"/>
  <c r="Z2339" i="1"/>
  <c r="B2339" i="1" s="1"/>
  <c r="N2341" i="1"/>
  <c r="O2340" i="1"/>
  <c r="P2340" i="1" s="1"/>
  <c r="Z2340" i="1" s="1"/>
  <c r="B2340" i="1" s="1"/>
  <c r="F2348" i="1" l="1"/>
  <c r="I2350" i="1"/>
  <c r="J2349" i="1"/>
  <c r="K2349" i="1" s="1"/>
  <c r="E2349" i="1" s="1"/>
  <c r="W2348" i="1"/>
  <c r="Y2348" i="1" s="1"/>
  <c r="N2342" i="1"/>
  <c r="O2341" i="1"/>
  <c r="P2341" i="1" s="1"/>
  <c r="Z2341" i="1" s="1"/>
  <c r="B2341" i="1" s="1"/>
  <c r="G2345" i="1"/>
  <c r="D2346" i="1"/>
  <c r="L2345" i="1"/>
  <c r="T2345" i="1" s="1"/>
  <c r="F2349" i="1" l="1"/>
  <c r="J2350" i="1"/>
  <c r="K2350" i="1" s="1"/>
  <c r="E2350" i="1" s="1"/>
  <c r="I2351" i="1"/>
  <c r="W2349" i="1"/>
  <c r="Y2349" i="1" s="1"/>
  <c r="L2346" i="1"/>
  <c r="T2346" i="1" s="1"/>
  <c r="G2346" i="1"/>
  <c r="D2347" i="1"/>
  <c r="N2343" i="1"/>
  <c r="O2342" i="1"/>
  <c r="P2342" i="1" s="1"/>
  <c r="Z2342" i="1" s="1"/>
  <c r="B2342" i="1" s="1"/>
  <c r="F2350" i="1" l="1"/>
  <c r="I2352" i="1"/>
  <c r="J2351" i="1"/>
  <c r="K2351" i="1" s="1"/>
  <c r="E2351" i="1" s="1"/>
  <c r="W2350" i="1"/>
  <c r="Y2350" i="1" s="1"/>
  <c r="N2344" i="1"/>
  <c r="O2343" i="1"/>
  <c r="P2343" i="1" s="1"/>
  <c r="G2347" i="1"/>
  <c r="L2347" i="1"/>
  <c r="T2347" i="1" s="1"/>
  <c r="D2348" i="1"/>
  <c r="F2351" i="1" l="1"/>
  <c r="W2351" i="1"/>
  <c r="Y2351" i="1" s="1"/>
  <c r="J2352" i="1"/>
  <c r="K2352" i="1" s="1"/>
  <c r="E2352" i="1" s="1"/>
  <c r="I2353" i="1"/>
  <c r="G2348" i="1"/>
  <c r="L2348" i="1"/>
  <c r="T2348" i="1" s="1"/>
  <c r="D2349" i="1"/>
  <c r="Z2343" i="1"/>
  <c r="B2343" i="1" s="1"/>
  <c r="N2345" i="1"/>
  <c r="O2344" i="1"/>
  <c r="P2344" i="1" s="1"/>
  <c r="F2352" i="1" l="1"/>
  <c r="W2352" i="1"/>
  <c r="Y2352" i="1" s="1"/>
  <c r="I2354" i="1"/>
  <c r="J2353" i="1"/>
  <c r="K2353" i="1" s="1"/>
  <c r="E2353" i="1" s="1"/>
  <c r="Z2344" i="1"/>
  <c r="B2344" i="1" s="1"/>
  <c r="N2346" i="1"/>
  <c r="O2345" i="1"/>
  <c r="P2345" i="1" s="1"/>
  <c r="Z2345" i="1" s="1"/>
  <c r="B2345" i="1" s="1"/>
  <c r="L2349" i="1"/>
  <c r="T2349" i="1" s="1"/>
  <c r="G2349" i="1"/>
  <c r="D2350" i="1"/>
  <c r="F2353" i="1" l="1"/>
  <c r="W2353" i="1"/>
  <c r="Y2353" i="1" s="1"/>
  <c r="I2355" i="1"/>
  <c r="J2354" i="1"/>
  <c r="K2354" i="1" s="1"/>
  <c r="E2354" i="1" s="1"/>
  <c r="G2350" i="1"/>
  <c r="L2350" i="1"/>
  <c r="T2350" i="1" s="1"/>
  <c r="D2351" i="1"/>
  <c r="N2347" i="1"/>
  <c r="O2346" i="1"/>
  <c r="P2346" i="1" s="1"/>
  <c r="Z2346" i="1" s="1"/>
  <c r="B2346" i="1" s="1"/>
  <c r="F2354" i="1" l="1"/>
  <c r="W2354" i="1"/>
  <c r="Y2354" i="1" s="1"/>
  <c r="J2355" i="1"/>
  <c r="K2355" i="1" s="1"/>
  <c r="E2355" i="1" s="1"/>
  <c r="I2356" i="1"/>
  <c r="N2348" i="1"/>
  <c r="O2347" i="1"/>
  <c r="P2347" i="1" s="1"/>
  <c r="G2351" i="1"/>
  <c r="L2351" i="1"/>
  <c r="T2351" i="1" s="1"/>
  <c r="D2352" i="1"/>
  <c r="F2355" i="1" l="1"/>
  <c r="J2356" i="1"/>
  <c r="K2356" i="1" s="1"/>
  <c r="I2357" i="1"/>
  <c r="W2355" i="1"/>
  <c r="Y2355" i="1" s="1"/>
  <c r="G2352" i="1"/>
  <c r="L2352" i="1"/>
  <c r="T2352" i="1" s="1"/>
  <c r="D2353" i="1"/>
  <c r="Z2347" i="1"/>
  <c r="B2347" i="1" s="1"/>
  <c r="N2349" i="1"/>
  <c r="O2348" i="1"/>
  <c r="P2348" i="1" s="1"/>
  <c r="Z2348" i="1" s="1"/>
  <c r="B2348" i="1" s="1"/>
  <c r="E2356" i="1" l="1"/>
  <c r="F2356" i="1"/>
  <c r="J2357" i="1"/>
  <c r="K2357" i="1" s="1"/>
  <c r="I2358" i="1"/>
  <c r="N2350" i="1"/>
  <c r="O2349" i="1"/>
  <c r="P2349" i="1" s="1"/>
  <c r="Z2349" i="1" s="1"/>
  <c r="B2349" i="1" s="1"/>
  <c r="G2353" i="1"/>
  <c r="L2353" i="1"/>
  <c r="T2353" i="1" s="1"/>
  <c r="D2354" i="1"/>
  <c r="E2357" i="1" l="1"/>
  <c r="F2357" i="1"/>
  <c r="I2359" i="1"/>
  <c r="J2358" i="1"/>
  <c r="K2358" i="1" s="1"/>
  <c r="E2358" i="1" s="1"/>
  <c r="W2357" i="1"/>
  <c r="Y2357" i="1" s="1"/>
  <c r="G2354" i="1"/>
  <c r="D2355" i="1"/>
  <c r="L2354" i="1"/>
  <c r="T2354" i="1" s="1"/>
  <c r="N2351" i="1"/>
  <c r="O2350" i="1"/>
  <c r="P2350" i="1" s="1"/>
  <c r="Z2350" i="1" s="1"/>
  <c r="B2350" i="1" s="1"/>
  <c r="F2358" i="1" l="1"/>
  <c r="W2358" i="1"/>
  <c r="Y2358" i="1" s="1"/>
  <c r="J2359" i="1"/>
  <c r="K2359" i="1" s="1"/>
  <c r="E2359" i="1" s="1"/>
  <c r="I2360" i="1"/>
  <c r="N2352" i="1"/>
  <c r="O2351" i="1"/>
  <c r="P2351" i="1" s="1"/>
  <c r="G2355" i="1"/>
  <c r="L2355" i="1"/>
  <c r="T2355" i="1" s="1"/>
  <c r="D2356" i="1"/>
  <c r="F2359" i="1" l="1"/>
  <c r="W2359" i="1"/>
  <c r="Y2359" i="1" s="1"/>
  <c r="I2361" i="1"/>
  <c r="J2360" i="1"/>
  <c r="K2360" i="1" s="1"/>
  <c r="E2360" i="1" s="1"/>
  <c r="L2356" i="1"/>
  <c r="T2356" i="1" s="1"/>
  <c r="G2356" i="1"/>
  <c r="D2357" i="1"/>
  <c r="Z2351" i="1"/>
  <c r="B2351" i="1" s="1"/>
  <c r="N2353" i="1"/>
  <c r="O2352" i="1"/>
  <c r="P2352" i="1" s="1"/>
  <c r="Z2352" i="1" s="1"/>
  <c r="B2352" i="1" s="1"/>
  <c r="F2360" i="1" l="1"/>
  <c r="W2360" i="1"/>
  <c r="Y2360" i="1" s="1"/>
  <c r="J2361" i="1"/>
  <c r="K2361" i="1" s="1"/>
  <c r="E2361" i="1" s="1"/>
  <c r="I2362" i="1"/>
  <c r="N2354" i="1"/>
  <c r="O2353" i="1"/>
  <c r="P2353" i="1" s="1"/>
  <c r="Z2353" i="1" s="1"/>
  <c r="B2353" i="1" s="1"/>
  <c r="L2357" i="1"/>
  <c r="T2357" i="1" s="1"/>
  <c r="G2357" i="1"/>
  <c r="D2358" i="1"/>
  <c r="F2361" i="1" l="1"/>
  <c r="W2361" i="1"/>
  <c r="Y2361" i="1" s="1"/>
  <c r="J2362" i="1"/>
  <c r="K2362" i="1" s="1"/>
  <c r="E2362" i="1" s="1"/>
  <c r="I2363" i="1"/>
  <c r="G2358" i="1"/>
  <c r="L2358" i="1"/>
  <c r="T2358" i="1" s="1"/>
  <c r="D2359" i="1"/>
  <c r="N2355" i="1"/>
  <c r="O2354" i="1"/>
  <c r="P2354" i="1" s="1"/>
  <c r="Z2354" i="1" s="1"/>
  <c r="B2354" i="1" s="1"/>
  <c r="F2362" i="1" l="1"/>
  <c r="W2362" i="1"/>
  <c r="Y2362" i="1" s="1"/>
  <c r="J2363" i="1"/>
  <c r="K2363" i="1" s="1"/>
  <c r="E2363" i="1" s="1"/>
  <c r="I2364" i="1"/>
  <c r="N2356" i="1"/>
  <c r="O2355" i="1"/>
  <c r="P2355" i="1" s="1"/>
  <c r="L2359" i="1"/>
  <c r="T2359" i="1" s="1"/>
  <c r="G2359" i="1"/>
  <c r="D2360" i="1"/>
  <c r="F2363" i="1" l="1"/>
  <c r="J2364" i="1"/>
  <c r="K2364" i="1" s="1"/>
  <c r="E2364" i="1" s="1"/>
  <c r="I2365" i="1"/>
  <c r="W2363" i="1"/>
  <c r="Y2363" i="1" s="1"/>
  <c r="L2360" i="1"/>
  <c r="T2360" i="1" s="1"/>
  <c r="G2360" i="1"/>
  <c r="D2361" i="1"/>
  <c r="Z2355" i="1"/>
  <c r="B2355" i="1" s="1"/>
  <c r="S2355" i="1"/>
  <c r="U2355" i="1" s="1"/>
  <c r="N2357" i="1"/>
  <c r="O2356" i="1"/>
  <c r="F2364" i="1" l="1"/>
  <c r="C2356" i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J2365" i="1"/>
  <c r="K2365" i="1" s="1"/>
  <c r="E2365" i="1" s="1"/>
  <c r="I2366" i="1"/>
  <c r="W2364" i="1"/>
  <c r="Y2364" i="1" s="1"/>
  <c r="AA2355" i="1"/>
  <c r="N2358" i="1"/>
  <c r="O2357" i="1"/>
  <c r="G2361" i="1"/>
  <c r="L2361" i="1"/>
  <c r="T2361" i="1" s="1"/>
  <c r="D2362" i="1"/>
  <c r="F2365" i="1" l="1"/>
  <c r="P2357" i="1"/>
  <c r="Z2357" i="1" s="1"/>
  <c r="B2357" i="1" s="1"/>
  <c r="P2356" i="1"/>
  <c r="Z2356" i="1" s="1"/>
  <c r="B2356" i="1" s="1"/>
  <c r="J2366" i="1"/>
  <c r="K2366" i="1" s="1"/>
  <c r="E2366" i="1" s="1"/>
  <c r="I2367" i="1"/>
  <c r="W2365" i="1"/>
  <c r="Y2365" i="1" s="1"/>
  <c r="G2362" i="1"/>
  <c r="L2362" i="1"/>
  <c r="T2362" i="1" s="1"/>
  <c r="D2363" i="1"/>
  <c r="N2359" i="1"/>
  <c r="O2358" i="1"/>
  <c r="P2358" i="1" s="1"/>
  <c r="F2366" i="1" l="1"/>
  <c r="J2367" i="1"/>
  <c r="K2367" i="1" s="1"/>
  <c r="E2367" i="1" s="1"/>
  <c r="I2368" i="1"/>
  <c r="W2366" i="1"/>
  <c r="Y2366" i="1" s="1"/>
  <c r="N2360" i="1"/>
  <c r="O2359" i="1"/>
  <c r="P2359" i="1" s="1"/>
  <c r="Z2358" i="1"/>
  <c r="B2358" i="1" s="1"/>
  <c r="G2363" i="1"/>
  <c r="D2364" i="1"/>
  <c r="L2363" i="1"/>
  <c r="T2363" i="1" s="1"/>
  <c r="F2367" i="1" l="1"/>
  <c r="J2368" i="1"/>
  <c r="K2368" i="1" s="1"/>
  <c r="E2368" i="1" s="1"/>
  <c r="I2369" i="1"/>
  <c r="W2367" i="1"/>
  <c r="Y2367" i="1" s="1"/>
  <c r="Z2359" i="1"/>
  <c r="B2359" i="1" s="1"/>
  <c r="L2364" i="1"/>
  <c r="T2364" i="1" s="1"/>
  <c r="G2364" i="1"/>
  <c r="D2365" i="1"/>
  <c r="N2361" i="1"/>
  <c r="O2360" i="1"/>
  <c r="P2360" i="1" s="1"/>
  <c r="F2368" i="1" l="1"/>
  <c r="J2369" i="1"/>
  <c r="K2369" i="1" s="1"/>
  <c r="E2369" i="1" s="1"/>
  <c r="I2370" i="1"/>
  <c r="W2368" i="1"/>
  <c r="Y2368" i="1" s="1"/>
  <c r="Z2360" i="1"/>
  <c r="B2360" i="1" s="1"/>
  <c r="N2362" i="1"/>
  <c r="O2361" i="1"/>
  <c r="P2361" i="1" s="1"/>
  <c r="Z2361" i="1" s="1"/>
  <c r="B2361" i="1" s="1"/>
  <c r="G2365" i="1"/>
  <c r="L2365" i="1"/>
  <c r="T2365" i="1" s="1"/>
  <c r="D2366" i="1"/>
  <c r="F2369" i="1" l="1"/>
  <c r="I2371" i="1"/>
  <c r="J2370" i="1"/>
  <c r="K2370" i="1" s="1"/>
  <c r="E2370" i="1" s="1"/>
  <c r="W2369" i="1"/>
  <c r="Y2369" i="1" s="1"/>
  <c r="G2366" i="1"/>
  <c r="D2367" i="1"/>
  <c r="L2366" i="1"/>
  <c r="T2366" i="1" s="1"/>
  <c r="N2363" i="1"/>
  <c r="O2362" i="1"/>
  <c r="P2362" i="1" s="1"/>
  <c r="Z2362" i="1" s="1"/>
  <c r="B2362" i="1" s="1"/>
  <c r="F2370" i="1" l="1"/>
  <c r="W2370" i="1"/>
  <c r="Y2370" i="1" s="1"/>
  <c r="I2372" i="1"/>
  <c r="J2371" i="1"/>
  <c r="K2371" i="1" s="1"/>
  <c r="E2371" i="1" s="1"/>
  <c r="N2364" i="1"/>
  <c r="O2363" i="1"/>
  <c r="P2363" i="1" s="1"/>
  <c r="Z2363" i="1" s="1"/>
  <c r="B2363" i="1" s="1"/>
  <c r="G2367" i="1"/>
  <c r="L2367" i="1"/>
  <c r="T2367" i="1" s="1"/>
  <c r="D2368" i="1"/>
  <c r="F2371" i="1" l="1"/>
  <c r="W2371" i="1"/>
  <c r="Y2371" i="1" s="1"/>
  <c r="I2373" i="1"/>
  <c r="J2372" i="1"/>
  <c r="K2372" i="1" s="1"/>
  <c r="E2372" i="1" s="1"/>
  <c r="L2368" i="1"/>
  <c r="T2368" i="1" s="1"/>
  <c r="G2368" i="1"/>
  <c r="D2369" i="1"/>
  <c r="N2365" i="1"/>
  <c r="O2364" i="1"/>
  <c r="P2364" i="1" s="1"/>
  <c r="Z2364" i="1" s="1"/>
  <c r="B2364" i="1" s="1"/>
  <c r="F2372" i="1" l="1"/>
  <c r="W2372" i="1"/>
  <c r="Y2372" i="1" s="1"/>
  <c r="J2373" i="1"/>
  <c r="K2373" i="1" s="1"/>
  <c r="E2373" i="1" s="1"/>
  <c r="I2374" i="1"/>
  <c r="N2366" i="1"/>
  <c r="O2365" i="1"/>
  <c r="P2365" i="1" s="1"/>
  <c r="Z2365" i="1" s="1"/>
  <c r="B2365" i="1" s="1"/>
  <c r="G2369" i="1"/>
  <c r="D2370" i="1"/>
  <c r="L2369" i="1"/>
  <c r="T2369" i="1" s="1"/>
  <c r="F2373" i="1" l="1"/>
  <c r="I2375" i="1"/>
  <c r="J2374" i="1"/>
  <c r="K2374" i="1" s="1"/>
  <c r="E2374" i="1" s="1"/>
  <c r="W2373" i="1"/>
  <c r="Y2373" i="1" s="1"/>
  <c r="G2370" i="1"/>
  <c r="D2371" i="1"/>
  <c r="L2370" i="1"/>
  <c r="T2370" i="1" s="1"/>
  <c r="N2367" i="1"/>
  <c r="O2366" i="1"/>
  <c r="P2366" i="1" s="1"/>
  <c r="Z2366" i="1" s="1"/>
  <c r="B2366" i="1" s="1"/>
  <c r="F2374" i="1" l="1"/>
  <c r="W2374" i="1"/>
  <c r="Y2374" i="1" s="1"/>
  <c r="I2376" i="1"/>
  <c r="J2375" i="1"/>
  <c r="K2375" i="1" s="1"/>
  <c r="E2375" i="1" s="1"/>
  <c r="N2368" i="1"/>
  <c r="O2367" i="1"/>
  <c r="P2367" i="1" s="1"/>
  <c r="Z2367" i="1" s="1"/>
  <c r="B2367" i="1" s="1"/>
  <c r="G2371" i="1"/>
  <c r="L2371" i="1"/>
  <c r="T2371" i="1" s="1"/>
  <c r="D2372" i="1"/>
  <c r="F2375" i="1" l="1"/>
  <c r="I2377" i="1"/>
  <c r="J2376" i="1"/>
  <c r="K2376" i="1" s="1"/>
  <c r="E2376" i="1" s="1"/>
  <c r="W2375" i="1"/>
  <c r="Y2375" i="1" s="1"/>
  <c r="G2372" i="1"/>
  <c r="L2372" i="1"/>
  <c r="T2372" i="1" s="1"/>
  <c r="D2373" i="1"/>
  <c r="N2369" i="1"/>
  <c r="O2368" i="1"/>
  <c r="P2368" i="1" s="1"/>
  <c r="Z2368" i="1" s="1"/>
  <c r="B2368" i="1" s="1"/>
  <c r="F2376" i="1" l="1"/>
  <c r="W2376" i="1"/>
  <c r="Y2376" i="1" s="1"/>
  <c r="J2377" i="1"/>
  <c r="K2377" i="1" s="1"/>
  <c r="I2378" i="1"/>
  <c r="N2370" i="1"/>
  <c r="O2369" i="1"/>
  <c r="P2369" i="1" s="1"/>
  <c r="Z2369" i="1" s="1"/>
  <c r="B2369" i="1" s="1"/>
  <c r="G2373" i="1"/>
  <c r="L2373" i="1"/>
  <c r="T2373" i="1" s="1"/>
  <c r="D2374" i="1"/>
  <c r="E2377" i="1" l="1"/>
  <c r="F2377" i="1"/>
  <c r="W2377" i="1"/>
  <c r="Y2377" i="1" s="1"/>
  <c r="I2379" i="1"/>
  <c r="J2378" i="1"/>
  <c r="K2378" i="1" s="1"/>
  <c r="E2378" i="1" s="1"/>
  <c r="L2374" i="1"/>
  <c r="T2374" i="1" s="1"/>
  <c r="D2375" i="1"/>
  <c r="G2374" i="1"/>
  <c r="N2371" i="1"/>
  <c r="O2370" i="1"/>
  <c r="P2370" i="1" s="1"/>
  <c r="F2378" i="1" l="1"/>
  <c r="W2378" i="1"/>
  <c r="Y2378" i="1" s="1"/>
  <c r="I2380" i="1"/>
  <c r="J2379" i="1"/>
  <c r="K2379" i="1" s="1"/>
  <c r="E2379" i="1" s="1"/>
  <c r="Z2370" i="1"/>
  <c r="B2370" i="1" s="1"/>
  <c r="N2372" i="1"/>
  <c r="O2371" i="1"/>
  <c r="P2371" i="1" s="1"/>
  <c r="Z2371" i="1" s="1"/>
  <c r="B2371" i="1" s="1"/>
  <c r="G2375" i="1"/>
  <c r="D2376" i="1"/>
  <c r="L2375" i="1"/>
  <c r="T2375" i="1" s="1"/>
  <c r="F2379" i="1" l="1"/>
  <c r="J2380" i="1"/>
  <c r="K2380" i="1" s="1"/>
  <c r="E2380" i="1" s="1"/>
  <c r="I2381" i="1"/>
  <c r="W2379" i="1"/>
  <c r="Y2379" i="1" s="1"/>
  <c r="L2376" i="1"/>
  <c r="T2376" i="1" s="1"/>
  <c r="G2376" i="1"/>
  <c r="D2377" i="1"/>
  <c r="N2373" i="1"/>
  <c r="O2372" i="1"/>
  <c r="P2372" i="1" s="1"/>
  <c r="Z2372" i="1" s="1"/>
  <c r="B2372" i="1" s="1"/>
  <c r="F2380" i="1" l="1"/>
  <c r="I2382" i="1"/>
  <c r="J2381" i="1"/>
  <c r="K2381" i="1" s="1"/>
  <c r="E2381" i="1" s="1"/>
  <c r="W2380" i="1"/>
  <c r="Y2380" i="1" s="1"/>
  <c r="N2374" i="1"/>
  <c r="O2373" i="1"/>
  <c r="P2373" i="1" s="1"/>
  <c r="G2377" i="1"/>
  <c r="D2378" i="1"/>
  <c r="L2377" i="1"/>
  <c r="T2377" i="1" s="1"/>
  <c r="F2381" i="1" l="1"/>
  <c r="I2383" i="1"/>
  <c r="J2382" i="1"/>
  <c r="K2382" i="1" s="1"/>
  <c r="E2382" i="1" s="1"/>
  <c r="W2381" i="1"/>
  <c r="Y2381" i="1" s="1"/>
  <c r="G2378" i="1"/>
  <c r="D2379" i="1"/>
  <c r="L2378" i="1"/>
  <c r="T2378" i="1" s="1"/>
  <c r="Z2373" i="1"/>
  <c r="B2373" i="1" s="1"/>
  <c r="N2375" i="1"/>
  <c r="O2374" i="1"/>
  <c r="P2374" i="1" s="1"/>
  <c r="Z2374" i="1" s="1"/>
  <c r="B2374" i="1" s="1"/>
  <c r="F2382" i="1" l="1"/>
  <c r="W2382" i="1"/>
  <c r="Y2382" i="1" s="1"/>
  <c r="J2383" i="1"/>
  <c r="K2383" i="1" s="1"/>
  <c r="E2383" i="1" s="1"/>
  <c r="I2384" i="1"/>
  <c r="G2379" i="1"/>
  <c r="L2379" i="1"/>
  <c r="T2379" i="1" s="1"/>
  <c r="D2380" i="1"/>
  <c r="N2376" i="1"/>
  <c r="O2375" i="1"/>
  <c r="P2375" i="1" s="1"/>
  <c r="Z2375" i="1" s="1"/>
  <c r="B2375" i="1" s="1"/>
  <c r="F2383" i="1" l="1"/>
  <c r="I2385" i="1"/>
  <c r="J2384" i="1"/>
  <c r="K2384" i="1" s="1"/>
  <c r="E2384" i="1" s="1"/>
  <c r="W2383" i="1"/>
  <c r="Y2383" i="1" s="1"/>
  <c r="L2380" i="1"/>
  <c r="T2380" i="1" s="1"/>
  <c r="G2380" i="1"/>
  <c r="D2381" i="1"/>
  <c r="N2377" i="1"/>
  <c r="O2376" i="1"/>
  <c r="P2376" i="1" s="1"/>
  <c r="Z2376" i="1" s="1"/>
  <c r="B2376" i="1" s="1"/>
  <c r="F2384" i="1" l="1"/>
  <c r="W2384" i="1"/>
  <c r="Y2384" i="1" s="1"/>
  <c r="J2385" i="1"/>
  <c r="K2385" i="1" s="1"/>
  <c r="E2385" i="1" s="1"/>
  <c r="I2386" i="1"/>
  <c r="N2378" i="1"/>
  <c r="O2377" i="1"/>
  <c r="P2377" i="1" s="1"/>
  <c r="Z2377" i="1" s="1"/>
  <c r="B2377" i="1" s="1"/>
  <c r="L2381" i="1"/>
  <c r="T2381" i="1" s="1"/>
  <c r="G2381" i="1"/>
  <c r="D2382" i="1"/>
  <c r="F2385" i="1" l="1"/>
  <c r="W2385" i="1"/>
  <c r="Y2385" i="1" s="1"/>
  <c r="J2386" i="1"/>
  <c r="K2386" i="1" s="1"/>
  <c r="E2386" i="1" s="1"/>
  <c r="I2387" i="1"/>
  <c r="G2382" i="1"/>
  <c r="D2383" i="1"/>
  <c r="L2382" i="1"/>
  <c r="T2382" i="1" s="1"/>
  <c r="N2379" i="1"/>
  <c r="O2378" i="1"/>
  <c r="P2378" i="1" s="1"/>
  <c r="F2386" i="1" l="1"/>
  <c r="J2387" i="1"/>
  <c r="K2387" i="1" s="1"/>
  <c r="I2388" i="1"/>
  <c r="W2386" i="1"/>
  <c r="Y2386" i="1" s="1"/>
  <c r="N2380" i="1"/>
  <c r="O2379" i="1"/>
  <c r="P2379" i="1" s="1"/>
  <c r="Z2379" i="1" s="1"/>
  <c r="B2379" i="1" s="1"/>
  <c r="G2383" i="1"/>
  <c r="D2384" i="1"/>
  <c r="L2383" i="1"/>
  <c r="T2383" i="1" s="1"/>
  <c r="Z2378" i="1"/>
  <c r="B2378" i="1" s="1"/>
  <c r="F2387" i="1" l="1"/>
  <c r="W2387" i="1"/>
  <c r="Y2387" i="1" s="1"/>
  <c r="E2387" i="1"/>
  <c r="I2389" i="1"/>
  <c r="J2388" i="1"/>
  <c r="K2388" i="1" s="1"/>
  <c r="L2384" i="1"/>
  <c r="T2384" i="1" s="1"/>
  <c r="G2384" i="1"/>
  <c r="D2385" i="1"/>
  <c r="N2381" i="1"/>
  <c r="O2380" i="1"/>
  <c r="P2380" i="1" s="1"/>
  <c r="Z2380" i="1" s="1"/>
  <c r="B2380" i="1" s="1"/>
  <c r="F2388" i="1" l="1"/>
  <c r="E2388" i="1"/>
  <c r="W2388" i="1"/>
  <c r="Y2388" i="1" s="1"/>
  <c r="J2389" i="1"/>
  <c r="K2389" i="1" s="1"/>
  <c r="I2390" i="1"/>
  <c r="N2382" i="1"/>
  <c r="O2381" i="1"/>
  <c r="P2381" i="1" s="1"/>
  <c r="Z2381" i="1" s="1"/>
  <c r="B2381" i="1" s="1"/>
  <c r="L2385" i="1"/>
  <c r="T2385" i="1" s="1"/>
  <c r="D2386" i="1"/>
  <c r="G2385" i="1"/>
  <c r="E2389" i="1" l="1"/>
  <c r="F2389" i="1"/>
  <c r="W2389" i="1"/>
  <c r="Y2389" i="1" s="1"/>
  <c r="I2391" i="1"/>
  <c r="J2390" i="1"/>
  <c r="K2390" i="1" s="1"/>
  <c r="E2390" i="1" s="1"/>
  <c r="G2386" i="1"/>
  <c r="L2386" i="1"/>
  <c r="T2386" i="1" s="1"/>
  <c r="D2387" i="1"/>
  <c r="N2383" i="1"/>
  <c r="O2382" i="1"/>
  <c r="P2382" i="1" s="1"/>
  <c r="Z2382" i="1" s="1"/>
  <c r="B2382" i="1" s="1"/>
  <c r="F2390" i="1" l="1"/>
  <c r="W2390" i="1"/>
  <c r="Y2390" i="1" s="1"/>
  <c r="J2391" i="1"/>
  <c r="K2391" i="1" s="1"/>
  <c r="E2391" i="1" s="1"/>
  <c r="I2392" i="1"/>
  <c r="N2384" i="1"/>
  <c r="O2383" i="1"/>
  <c r="P2383" i="1" s="1"/>
  <c r="L2387" i="1"/>
  <c r="T2387" i="1" s="1"/>
  <c r="G2387" i="1"/>
  <c r="D2388" i="1"/>
  <c r="F2391" i="1" l="1"/>
  <c r="I2393" i="1"/>
  <c r="J2392" i="1"/>
  <c r="K2392" i="1" s="1"/>
  <c r="E2392" i="1" s="1"/>
  <c r="W2391" i="1"/>
  <c r="Y2391" i="1" s="1"/>
  <c r="Z2383" i="1"/>
  <c r="B2383" i="1" s="1"/>
  <c r="L2388" i="1"/>
  <c r="T2388" i="1" s="1"/>
  <c r="G2388" i="1"/>
  <c r="D2389" i="1"/>
  <c r="N2385" i="1"/>
  <c r="O2384" i="1"/>
  <c r="P2384" i="1" s="1"/>
  <c r="Z2384" i="1" s="1"/>
  <c r="B2384" i="1" s="1"/>
  <c r="F2392" i="1" l="1"/>
  <c r="I2394" i="1"/>
  <c r="J2393" i="1"/>
  <c r="K2393" i="1" s="1"/>
  <c r="W2392" i="1"/>
  <c r="Y2392" i="1" s="1"/>
  <c r="N2386" i="1"/>
  <c r="O2385" i="1"/>
  <c r="P2385" i="1" s="1"/>
  <c r="Z2385" i="1" s="1"/>
  <c r="B2385" i="1" s="1"/>
  <c r="L2389" i="1"/>
  <c r="T2389" i="1" s="1"/>
  <c r="G2389" i="1"/>
  <c r="D2390" i="1"/>
  <c r="E2393" i="1" l="1"/>
  <c r="F2393" i="1"/>
  <c r="W2393" i="1"/>
  <c r="Y2393" i="1" s="1"/>
  <c r="I2395" i="1"/>
  <c r="J2394" i="1"/>
  <c r="K2394" i="1" s="1"/>
  <c r="E2394" i="1" s="1"/>
  <c r="G2390" i="1"/>
  <c r="D2391" i="1"/>
  <c r="L2390" i="1"/>
  <c r="T2390" i="1" s="1"/>
  <c r="N2387" i="1"/>
  <c r="O2386" i="1"/>
  <c r="P2386" i="1" s="1"/>
  <c r="F2394" i="1" l="1"/>
  <c r="W2394" i="1"/>
  <c r="Y2394" i="1" s="1"/>
  <c r="J2395" i="1"/>
  <c r="K2395" i="1" s="1"/>
  <c r="E2395" i="1" s="1"/>
  <c r="I2396" i="1"/>
  <c r="Z2386" i="1"/>
  <c r="B2386" i="1" s="1"/>
  <c r="S2386" i="1"/>
  <c r="AA2386" i="1" s="1"/>
  <c r="N2388" i="1"/>
  <c r="O2387" i="1"/>
  <c r="P2387" i="1" s="1"/>
  <c r="G2391" i="1"/>
  <c r="L2391" i="1"/>
  <c r="T2391" i="1" s="1"/>
  <c r="D2392" i="1"/>
  <c r="F2395" i="1" l="1"/>
  <c r="W2395" i="1"/>
  <c r="Y2395" i="1" s="1"/>
  <c r="J2396" i="1"/>
  <c r="K2396" i="1" s="1"/>
  <c r="E2396" i="1" s="1"/>
  <c r="I2397" i="1"/>
  <c r="Z2387" i="1"/>
  <c r="B2387" i="1" s="1"/>
  <c r="L2392" i="1"/>
  <c r="T2392" i="1" s="1"/>
  <c r="G2392" i="1"/>
  <c r="D2393" i="1"/>
  <c r="N2389" i="1"/>
  <c r="O2388" i="1"/>
  <c r="P2388" i="1" s="1"/>
  <c r="F2396" i="1" l="1"/>
  <c r="Z2388" i="1"/>
  <c r="B2388" i="1" s="1"/>
  <c r="S2388" i="1"/>
  <c r="U2388" i="1" s="1"/>
  <c r="I2398" i="1"/>
  <c r="J2397" i="1"/>
  <c r="K2397" i="1" s="1"/>
  <c r="E2397" i="1" s="1"/>
  <c r="W2396" i="1"/>
  <c r="Y2396" i="1" s="1"/>
  <c r="G2393" i="1"/>
  <c r="L2393" i="1"/>
  <c r="T2393" i="1" s="1"/>
  <c r="D2394" i="1"/>
  <c r="N2390" i="1"/>
  <c r="O2389" i="1"/>
  <c r="F2397" i="1" l="1"/>
  <c r="C2389" i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AA2388" i="1"/>
  <c r="J2398" i="1"/>
  <c r="K2398" i="1" s="1"/>
  <c r="E2398" i="1" s="1"/>
  <c r="I2399" i="1"/>
  <c r="W2397" i="1"/>
  <c r="Y2397" i="1" s="1"/>
  <c r="N2391" i="1"/>
  <c r="O2390" i="1"/>
  <c r="G2394" i="1"/>
  <c r="D2395" i="1"/>
  <c r="L2394" i="1"/>
  <c r="T2394" i="1" s="1"/>
  <c r="F2398" i="1" l="1"/>
  <c r="P2390" i="1"/>
  <c r="Z2390" i="1" s="1"/>
  <c r="B2390" i="1" s="1"/>
  <c r="P2389" i="1"/>
  <c r="Z2389" i="1" s="1"/>
  <c r="B2389" i="1" s="1"/>
  <c r="I2400" i="1"/>
  <c r="J2399" i="1"/>
  <c r="K2399" i="1" s="1"/>
  <c r="E2399" i="1" s="1"/>
  <c r="W2398" i="1"/>
  <c r="Y2398" i="1" s="1"/>
  <c r="G2395" i="1"/>
  <c r="D2396" i="1"/>
  <c r="L2395" i="1"/>
  <c r="T2395" i="1" s="1"/>
  <c r="N2392" i="1"/>
  <c r="O2391" i="1"/>
  <c r="P2391" i="1" s="1"/>
  <c r="Z2391" i="1" s="1"/>
  <c r="B2391" i="1" s="1"/>
  <c r="F2399" i="1" l="1"/>
  <c r="W2399" i="1"/>
  <c r="Y2399" i="1" s="1"/>
  <c r="J2400" i="1"/>
  <c r="K2400" i="1" s="1"/>
  <c r="E2400" i="1" s="1"/>
  <c r="I2401" i="1"/>
  <c r="N2393" i="1"/>
  <c r="O2392" i="1"/>
  <c r="P2392" i="1" s="1"/>
  <c r="Z2392" i="1" s="1"/>
  <c r="B2392" i="1" s="1"/>
  <c r="L2396" i="1"/>
  <c r="T2396" i="1" s="1"/>
  <c r="G2396" i="1"/>
  <c r="D2397" i="1"/>
  <c r="F2400" i="1" l="1"/>
  <c r="I2402" i="1"/>
  <c r="J2401" i="1"/>
  <c r="K2401" i="1" s="1"/>
  <c r="E2401" i="1" s="1"/>
  <c r="W2400" i="1"/>
  <c r="Y2400" i="1" s="1"/>
  <c r="G2397" i="1"/>
  <c r="L2397" i="1"/>
  <c r="T2397" i="1" s="1"/>
  <c r="D2398" i="1"/>
  <c r="N2394" i="1"/>
  <c r="O2393" i="1"/>
  <c r="P2393" i="1" s="1"/>
  <c r="Z2393" i="1" s="1"/>
  <c r="B2393" i="1" s="1"/>
  <c r="F2401" i="1" l="1"/>
  <c r="I2403" i="1"/>
  <c r="J2402" i="1"/>
  <c r="K2402" i="1" s="1"/>
  <c r="E2402" i="1" s="1"/>
  <c r="W2401" i="1"/>
  <c r="Y2401" i="1" s="1"/>
  <c r="N2395" i="1"/>
  <c r="O2394" i="1"/>
  <c r="P2394" i="1" s="1"/>
  <c r="G2398" i="1"/>
  <c r="D2399" i="1"/>
  <c r="L2398" i="1"/>
  <c r="T2398" i="1" s="1"/>
  <c r="F2402" i="1" l="1"/>
  <c r="W2402" i="1"/>
  <c r="Y2402" i="1" s="1"/>
  <c r="J2403" i="1"/>
  <c r="K2403" i="1" s="1"/>
  <c r="I2404" i="1"/>
  <c r="G2399" i="1"/>
  <c r="L2399" i="1"/>
  <c r="T2399" i="1" s="1"/>
  <c r="D2400" i="1"/>
  <c r="N2396" i="1"/>
  <c r="O2395" i="1"/>
  <c r="P2395" i="1" s="1"/>
  <c r="Z2395" i="1" s="1"/>
  <c r="B2395" i="1" s="1"/>
  <c r="Z2394" i="1"/>
  <c r="B2394" i="1" s="1"/>
  <c r="E2403" i="1" l="1"/>
  <c r="F2403" i="1"/>
  <c r="W2403" i="1"/>
  <c r="Y2403" i="1" s="1"/>
  <c r="I2405" i="1"/>
  <c r="J2404" i="1"/>
  <c r="K2404" i="1" s="1"/>
  <c r="E2404" i="1" s="1"/>
  <c r="N2397" i="1"/>
  <c r="O2396" i="1"/>
  <c r="P2396" i="1" s="1"/>
  <c r="Z2396" i="1" s="1"/>
  <c r="B2396" i="1" s="1"/>
  <c r="L2400" i="1"/>
  <c r="T2400" i="1" s="1"/>
  <c r="G2400" i="1"/>
  <c r="D2401" i="1"/>
  <c r="F2404" i="1" l="1"/>
  <c r="W2404" i="1"/>
  <c r="Y2404" i="1" s="1"/>
  <c r="J2405" i="1"/>
  <c r="K2405" i="1" s="1"/>
  <c r="E2405" i="1" s="1"/>
  <c r="I2406" i="1"/>
  <c r="G2401" i="1"/>
  <c r="L2401" i="1"/>
  <c r="T2401" i="1" s="1"/>
  <c r="D2402" i="1"/>
  <c r="N2398" i="1"/>
  <c r="O2397" i="1"/>
  <c r="P2397" i="1" s="1"/>
  <c r="F2405" i="1" l="1"/>
  <c r="I2407" i="1"/>
  <c r="J2406" i="1"/>
  <c r="K2406" i="1" s="1"/>
  <c r="E2406" i="1" s="1"/>
  <c r="W2405" i="1"/>
  <c r="Y2405" i="1" s="1"/>
  <c r="Z2397" i="1"/>
  <c r="B2397" i="1" s="1"/>
  <c r="N2399" i="1"/>
  <c r="O2398" i="1"/>
  <c r="P2398" i="1" s="1"/>
  <c r="Z2398" i="1" s="1"/>
  <c r="B2398" i="1" s="1"/>
  <c r="G2402" i="1"/>
  <c r="L2402" i="1"/>
  <c r="T2402" i="1" s="1"/>
  <c r="D2403" i="1"/>
  <c r="F2406" i="1" l="1"/>
  <c r="W2406" i="1"/>
  <c r="Y2406" i="1" s="1"/>
  <c r="J2407" i="1"/>
  <c r="K2407" i="1" s="1"/>
  <c r="E2407" i="1" s="1"/>
  <c r="I2408" i="1"/>
  <c r="G2403" i="1"/>
  <c r="D2404" i="1"/>
  <c r="L2403" i="1"/>
  <c r="T2403" i="1" s="1"/>
  <c r="N2400" i="1"/>
  <c r="O2399" i="1"/>
  <c r="P2399" i="1" s="1"/>
  <c r="Z2399" i="1" s="1"/>
  <c r="B2399" i="1" s="1"/>
  <c r="F2407" i="1" l="1"/>
  <c r="I2409" i="1"/>
  <c r="J2408" i="1"/>
  <c r="K2408" i="1" s="1"/>
  <c r="E2408" i="1" s="1"/>
  <c r="W2407" i="1"/>
  <c r="Y2407" i="1" s="1"/>
  <c r="N2401" i="1"/>
  <c r="O2400" i="1"/>
  <c r="P2400" i="1" s="1"/>
  <c r="Z2400" i="1" s="1"/>
  <c r="B2400" i="1" s="1"/>
  <c r="L2404" i="1"/>
  <c r="T2404" i="1" s="1"/>
  <c r="G2404" i="1"/>
  <c r="D2405" i="1"/>
  <c r="F2408" i="1" l="1"/>
  <c r="W2408" i="1"/>
  <c r="Y2408" i="1" s="1"/>
  <c r="I2410" i="1"/>
  <c r="J2409" i="1"/>
  <c r="K2409" i="1" s="1"/>
  <c r="E2409" i="1" s="1"/>
  <c r="G2405" i="1"/>
  <c r="D2406" i="1"/>
  <c r="L2405" i="1"/>
  <c r="T2405" i="1" s="1"/>
  <c r="N2402" i="1"/>
  <c r="O2401" i="1"/>
  <c r="P2401" i="1" s="1"/>
  <c r="Z2401" i="1" s="1"/>
  <c r="B2401" i="1" s="1"/>
  <c r="F2409" i="1" l="1"/>
  <c r="I2411" i="1"/>
  <c r="J2410" i="1"/>
  <c r="K2410" i="1" s="1"/>
  <c r="E2410" i="1" s="1"/>
  <c r="W2409" i="1"/>
  <c r="Y2409" i="1" s="1"/>
  <c r="G2406" i="1"/>
  <c r="D2407" i="1"/>
  <c r="L2406" i="1"/>
  <c r="T2406" i="1" s="1"/>
  <c r="N2403" i="1"/>
  <c r="O2402" i="1"/>
  <c r="P2402" i="1" s="1"/>
  <c r="F2410" i="1" l="1"/>
  <c r="W2410" i="1"/>
  <c r="Y2410" i="1" s="1"/>
  <c r="J2411" i="1"/>
  <c r="K2411" i="1" s="1"/>
  <c r="E2411" i="1" s="1"/>
  <c r="I2412" i="1"/>
  <c r="Z2402" i="1"/>
  <c r="B2402" i="1" s="1"/>
  <c r="N2404" i="1"/>
  <c r="O2403" i="1"/>
  <c r="P2403" i="1" s="1"/>
  <c r="L2407" i="1"/>
  <c r="T2407" i="1" s="1"/>
  <c r="G2407" i="1"/>
  <c r="D2408" i="1"/>
  <c r="F2411" i="1" l="1"/>
  <c r="I2413" i="1"/>
  <c r="J2412" i="1"/>
  <c r="K2412" i="1" s="1"/>
  <c r="E2412" i="1" s="1"/>
  <c r="W2411" i="1"/>
  <c r="Y2411" i="1" s="1"/>
  <c r="L2408" i="1"/>
  <c r="T2408" i="1" s="1"/>
  <c r="G2408" i="1"/>
  <c r="D2409" i="1"/>
  <c r="Z2403" i="1"/>
  <c r="B2403" i="1" s="1"/>
  <c r="N2405" i="1"/>
  <c r="O2404" i="1"/>
  <c r="P2404" i="1" s="1"/>
  <c r="Z2404" i="1" s="1"/>
  <c r="B2404" i="1" s="1"/>
  <c r="F2412" i="1" l="1"/>
  <c r="W2412" i="1"/>
  <c r="Y2412" i="1" s="1"/>
  <c r="J2413" i="1"/>
  <c r="K2413" i="1" s="1"/>
  <c r="E2413" i="1" s="1"/>
  <c r="I2414" i="1"/>
  <c r="L2409" i="1"/>
  <c r="T2409" i="1" s="1"/>
  <c r="D2410" i="1"/>
  <c r="G2409" i="1"/>
  <c r="N2406" i="1"/>
  <c r="O2405" i="1"/>
  <c r="P2405" i="1" s="1"/>
  <c r="Z2405" i="1" s="1"/>
  <c r="B2405" i="1" s="1"/>
  <c r="F2413" i="1" l="1"/>
  <c r="I2415" i="1"/>
  <c r="J2414" i="1"/>
  <c r="K2414" i="1" s="1"/>
  <c r="E2414" i="1" s="1"/>
  <c r="W2413" i="1"/>
  <c r="Y2413" i="1" s="1"/>
  <c r="N2407" i="1"/>
  <c r="O2406" i="1"/>
  <c r="P2406" i="1" s="1"/>
  <c r="L2410" i="1"/>
  <c r="T2410" i="1" s="1"/>
  <c r="G2410" i="1"/>
  <c r="D2411" i="1"/>
  <c r="F2414" i="1" l="1"/>
  <c r="W2414" i="1"/>
  <c r="Y2414" i="1" s="1"/>
  <c r="I2416" i="1"/>
  <c r="J2415" i="1"/>
  <c r="K2415" i="1" s="1"/>
  <c r="E2415" i="1" s="1"/>
  <c r="G2411" i="1"/>
  <c r="D2412" i="1"/>
  <c r="L2411" i="1"/>
  <c r="T2411" i="1" s="1"/>
  <c r="Z2406" i="1"/>
  <c r="B2406" i="1" s="1"/>
  <c r="N2408" i="1"/>
  <c r="O2407" i="1"/>
  <c r="P2407" i="1" s="1"/>
  <c r="F2415" i="1" l="1"/>
  <c r="J2416" i="1"/>
  <c r="K2416" i="1" s="1"/>
  <c r="E2416" i="1" s="1"/>
  <c r="I2417" i="1"/>
  <c r="W2415" i="1"/>
  <c r="Y2415" i="1" s="1"/>
  <c r="N2409" i="1"/>
  <c r="O2408" i="1"/>
  <c r="P2408" i="1" s="1"/>
  <c r="Z2408" i="1" s="1"/>
  <c r="B2408" i="1" s="1"/>
  <c r="Z2407" i="1"/>
  <c r="B2407" i="1" s="1"/>
  <c r="L2412" i="1"/>
  <c r="T2412" i="1" s="1"/>
  <c r="G2412" i="1"/>
  <c r="D2413" i="1"/>
  <c r="F2416" i="1" l="1"/>
  <c r="I2418" i="1"/>
  <c r="J2417" i="1"/>
  <c r="K2417" i="1" s="1"/>
  <c r="W2416" i="1"/>
  <c r="Y2416" i="1" s="1"/>
  <c r="L2413" i="1"/>
  <c r="T2413" i="1" s="1"/>
  <c r="G2413" i="1"/>
  <c r="D2414" i="1"/>
  <c r="N2410" i="1"/>
  <c r="O2409" i="1"/>
  <c r="P2409" i="1" s="1"/>
  <c r="Z2409" i="1" s="1"/>
  <c r="B2409" i="1" s="1"/>
  <c r="E2417" i="1" l="1"/>
  <c r="F2417" i="1"/>
  <c r="I2419" i="1"/>
  <c r="J2418" i="1"/>
  <c r="K2418" i="1" s="1"/>
  <c r="E2418" i="1" s="1"/>
  <c r="N2411" i="1"/>
  <c r="O2410" i="1"/>
  <c r="P2410" i="1" s="1"/>
  <c r="G2414" i="1"/>
  <c r="L2414" i="1"/>
  <c r="T2414" i="1" s="1"/>
  <c r="D2415" i="1"/>
  <c r="F2418" i="1" l="1"/>
  <c r="J2419" i="1"/>
  <c r="K2419" i="1" s="1"/>
  <c r="E2419" i="1" s="1"/>
  <c r="I2420" i="1"/>
  <c r="W2418" i="1"/>
  <c r="Y2418" i="1" s="1"/>
  <c r="G2415" i="1"/>
  <c r="D2416" i="1"/>
  <c r="L2415" i="1"/>
  <c r="T2415" i="1" s="1"/>
  <c r="Z2410" i="1"/>
  <c r="B2410" i="1" s="1"/>
  <c r="N2412" i="1"/>
  <c r="O2411" i="1"/>
  <c r="P2411" i="1" s="1"/>
  <c r="F2419" i="1" l="1"/>
  <c r="I2421" i="1"/>
  <c r="J2420" i="1"/>
  <c r="K2420" i="1" s="1"/>
  <c r="E2420" i="1" s="1"/>
  <c r="W2419" i="1"/>
  <c r="Y2419" i="1" s="1"/>
  <c r="Z2411" i="1"/>
  <c r="B2411" i="1" s="1"/>
  <c r="N2413" i="1"/>
  <c r="O2412" i="1"/>
  <c r="P2412" i="1" s="1"/>
  <c r="Z2412" i="1" s="1"/>
  <c r="B2412" i="1" s="1"/>
  <c r="L2416" i="1"/>
  <c r="T2416" i="1" s="1"/>
  <c r="G2416" i="1"/>
  <c r="D2417" i="1"/>
  <c r="F2420" i="1" l="1"/>
  <c r="W2420" i="1"/>
  <c r="Y2420" i="1" s="1"/>
  <c r="J2421" i="1"/>
  <c r="K2421" i="1" s="1"/>
  <c r="E2421" i="1" s="1"/>
  <c r="I2422" i="1"/>
  <c r="G2417" i="1"/>
  <c r="L2417" i="1"/>
  <c r="T2417" i="1" s="1"/>
  <c r="D2418" i="1"/>
  <c r="N2414" i="1"/>
  <c r="O2413" i="1"/>
  <c r="P2413" i="1" s="1"/>
  <c r="Z2413" i="1" s="1"/>
  <c r="B2413" i="1" s="1"/>
  <c r="F2421" i="1" l="1"/>
  <c r="W2421" i="1"/>
  <c r="Y2421" i="1" s="1"/>
  <c r="J2422" i="1"/>
  <c r="K2422" i="1" s="1"/>
  <c r="E2422" i="1" s="1"/>
  <c r="I2423" i="1"/>
  <c r="N2415" i="1"/>
  <c r="O2414" i="1"/>
  <c r="P2414" i="1" s="1"/>
  <c r="G2418" i="1"/>
  <c r="L2418" i="1"/>
  <c r="T2418" i="1" s="1"/>
  <c r="D2419" i="1"/>
  <c r="F2422" i="1" l="1"/>
  <c r="W2422" i="1"/>
  <c r="Y2422" i="1" s="1"/>
  <c r="J2423" i="1"/>
  <c r="K2423" i="1" s="1"/>
  <c r="E2423" i="1" s="1"/>
  <c r="I2424" i="1"/>
  <c r="G2419" i="1"/>
  <c r="D2420" i="1"/>
  <c r="L2419" i="1"/>
  <c r="T2419" i="1" s="1"/>
  <c r="N2416" i="1"/>
  <c r="O2415" i="1"/>
  <c r="P2415" i="1" s="1"/>
  <c r="Z2415" i="1" s="1"/>
  <c r="B2415" i="1" s="1"/>
  <c r="Z2414" i="1"/>
  <c r="B2414" i="1" s="1"/>
  <c r="F2423" i="1" l="1"/>
  <c r="W2423" i="1"/>
  <c r="Y2423" i="1" s="1"/>
  <c r="J2424" i="1"/>
  <c r="K2424" i="1" s="1"/>
  <c r="E2424" i="1" s="1"/>
  <c r="I2425" i="1"/>
  <c r="N2417" i="1"/>
  <c r="O2416" i="1"/>
  <c r="P2416" i="1" s="1"/>
  <c r="L2420" i="1"/>
  <c r="T2420" i="1" s="1"/>
  <c r="G2420" i="1"/>
  <c r="D2421" i="1"/>
  <c r="F2424" i="1" l="1"/>
  <c r="J2425" i="1"/>
  <c r="K2425" i="1" s="1"/>
  <c r="E2425" i="1" s="1"/>
  <c r="I2426" i="1"/>
  <c r="W2424" i="1"/>
  <c r="Y2424" i="1" s="1"/>
  <c r="G2421" i="1"/>
  <c r="D2422" i="1"/>
  <c r="L2421" i="1"/>
  <c r="T2421" i="1" s="1"/>
  <c r="Z2416" i="1"/>
  <c r="B2416" i="1" s="1"/>
  <c r="S2416" i="1"/>
  <c r="U2416" i="1" s="1"/>
  <c r="N2418" i="1"/>
  <c r="O2417" i="1"/>
  <c r="F2425" i="1" l="1"/>
  <c r="C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AA2416" i="1"/>
  <c r="J2426" i="1"/>
  <c r="K2426" i="1" s="1"/>
  <c r="E2426" i="1" s="1"/>
  <c r="I2427" i="1"/>
  <c r="W2425" i="1"/>
  <c r="Y2425" i="1" s="1"/>
  <c r="N2419" i="1"/>
  <c r="O2418" i="1"/>
  <c r="G2422" i="1"/>
  <c r="L2422" i="1"/>
  <c r="T2422" i="1" s="1"/>
  <c r="D2423" i="1"/>
  <c r="F2426" i="1" l="1"/>
  <c r="P2418" i="1"/>
  <c r="Z2418" i="1" s="1"/>
  <c r="B2418" i="1" s="1"/>
  <c r="P2417" i="1"/>
  <c r="Z2417" i="1" s="1"/>
  <c r="B2417" i="1" s="1"/>
  <c r="I2428" i="1"/>
  <c r="J2427" i="1"/>
  <c r="K2427" i="1" s="1"/>
  <c r="E2427" i="1" s="1"/>
  <c r="W2426" i="1"/>
  <c r="Y2426" i="1" s="1"/>
  <c r="G2423" i="1"/>
  <c r="D2424" i="1"/>
  <c r="L2423" i="1"/>
  <c r="T2423" i="1" s="1"/>
  <c r="N2420" i="1"/>
  <c r="O2419" i="1"/>
  <c r="P2419" i="1" s="1"/>
  <c r="F2427" i="1" l="1"/>
  <c r="W2427" i="1"/>
  <c r="Y2427" i="1" s="1"/>
  <c r="I2429" i="1"/>
  <c r="J2428" i="1"/>
  <c r="K2428" i="1" s="1"/>
  <c r="E2428" i="1" s="1"/>
  <c r="N2421" i="1"/>
  <c r="O2420" i="1"/>
  <c r="P2420" i="1" s="1"/>
  <c r="Z2420" i="1" s="1"/>
  <c r="B2420" i="1" s="1"/>
  <c r="L2424" i="1"/>
  <c r="T2424" i="1" s="1"/>
  <c r="G2424" i="1"/>
  <c r="D2425" i="1"/>
  <c r="Z2419" i="1"/>
  <c r="B2419" i="1" s="1"/>
  <c r="F2428" i="1" l="1"/>
  <c r="W2428" i="1"/>
  <c r="Y2428" i="1" s="1"/>
  <c r="J2429" i="1"/>
  <c r="K2429" i="1" s="1"/>
  <c r="E2429" i="1" s="1"/>
  <c r="I2430" i="1"/>
  <c r="L2425" i="1"/>
  <c r="T2425" i="1" s="1"/>
  <c r="D2426" i="1"/>
  <c r="G2425" i="1"/>
  <c r="N2422" i="1"/>
  <c r="O2421" i="1"/>
  <c r="P2421" i="1" s="1"/>
  <c r="Z2421" i="1" s="1"/>
  <c r="B2421" i="1" s="1"/>
  <c r="F2429" i="1" l="1"/>
  <c r="I2431" i="1"/>
  <c r="J2430" i="1"/>
  <c r="K2430" i="1" s="1"/>
  <c r="E2430" i="1" s="1"/>
  <c r="W2429" i="1"/>
  <c r="Y2429" i="1" s="1"/>
  <c r="N2423" i="1"/>
  <c r="O2422" i="1"/>
  <c r="P2422" i="1" s="1"/>
  <c r="L2426" i="1"/>
  <c r="T2426" i="1" s="1"/>
  <c r="G2426" i="1"/>
  <c r="D2427" i="1"/>
  <c r="F2430" i="1" l="1"/>
  <c r="W2430" i="1"/>
  <c r="Y2430" i="1" s="1"/>
  <c r="I2432" i="1"/>
  <c r="J2431" i="1"/>
  <c r="K2431" i="1" s="1"/>
  <c r="E2431" i="1" s="1"/>
  <c r="G2427" i="1"/>
  <c r="D2428" i="1"/>
  <c r="L2427" i="1"/>
  <c r="T2427" i="1" s="1"/>
  <c r="Z2422" i="1"/>
  <c r="B2422" i="1" s="1"/>
  <c r="N2424" i="1"/>
  <c r="O2423" i="1"/>
  <c r="P2423" i="1" s="1"/>
  <c r="F2431" i="1" l="1"/>
  <c r="W2431" i="1"/>
  <c r="Y2431" i="1" s="1"/>
  <c r="J2432" i="1"/>
  <c r="K2432" i="1" s="1"/>
  <c r="E2432" i="1" s="1"/>
  <c r="I2433" i="1"/>
  <c r="N2425" i="1"/>
  <c r="O2424" i="1"/>
  <c r="P2424" i="1" s="1"/>
  <c r="Z2424" i="1" s="1"/>
  <c r="B2424" i="1" s="1"/>
  <c r="Z2423" i="1"/>
  <c r="B2423" i="1" s="1"/>
  <c r="L2428" i="1"/>
  <c r="T2428" i="1" s="1"/>
  <c r="G2428" i="1"/>
  <c r="D2429" i="1"/>
  <c r="F2432" i="1" l="1"/>
  <c r="I2434" i="1"/>
  <c r="J2433" i="1"/>
  <c r="K2433" i="1" s="1"/>
  <c r="E2433" i="1" s="1"/>
  <c r="W2432" i="1"/>
  <c r="Y2432" i="1" s="1"/>
  <c r="G2429" i="1"/>
  <c r="D2430" i="1"/>
  <c r="L2429" i="1"/>
  <c r="T2429" i="1" s="1"/>
  <c r="N2426" i="1"/>
  <c r="O2425" i="1"/>
  <c r="P2425" i="1" s="1"/>
  <c r="Z2425" i="1" s="1"/>
  <c r="B2425" i="1" s="1"/>
  <c r="F2433" i="1" l="1"/>
  <c r="W2433" i="1"/>
  <c r="Y2433" i="1" s="1"/>
  <c r="I2435" i="1"/>
  <c r="J2434" i="1"/>
  <c r="K2434" i="1" s="1"/>
  <c r="E2434" i="1" s="1"/>
  <c r="N2427" i="1"/>
  <c r="O2426" i="1"/>
  <c r="P2426" i="1" s="1"/>
  <c r="G2430" i="1"/>
  <c r="L2430" i="1"/>
  <c r="T2430" i="1" s="1"/>
  <c r="D2431" i="1"/>
  <c r="F2434" i="1" l="1"/>
  <c r="W2434" i="1"/>
  <c r="Y2434" i="1" s="1"/>
  <c r="J2435" i="1"/>
  <c r="K2435" i="1" s="1"/>
  <c r="E2435" i="1" s="1"/>
  <c r="I2436" i="1"/>
  <c r="G2431" i="1"/>
  <c r="D2432" i="1"/>
  <c r="L2431" i="1"/>
  <c r="T2431" i="1" s="1"/>
  <c r="Z2426" i="1"/>
  <c r="B2426" i="1" s="1"/>
  <c r="N2428" i="1"/>
  <c r="O2427" i="1"/>
  <c r="P2427" i="1" s="1"/>
  <c r="F2435" i="1" l="1"/>
  <c r="W2435" i="1"/>
  <c r="Y2435" i="1" s="1"/>
  <c r="J2436" i="1"/>
  <c r="K2436" i="1" s="1"/>
  <c r="E2436" i="1" s="1"/>
  <c r="I2437" i="1"/>
  <c r="Z2427" i="1"/>
  <c r="B2427" i="1" s="1"/>
  <c r="N2429" i="1"/>
  <c r="O2428" i="1"/>
  <c r="P2428" i="1" s="1"/>
  <c r="Z2428" i="1" s="1"/>
  <c r="B2428" i="1" s="1"/>
  <c r="L2432" i="1"/>
  <c r="T2432" i="1" s="1"/>
  <c r="G2432" i="1"/>
  <c r="D2433" i="1"/>
  <c r="F2436" i="1" l="1"/>
  <c r="W2436" i="1"/>
  <c r="Y2436" i="1" s="1"/>
  <c r="J2437" i="1"/>
  <c r="K2437" i="1" s="1"/>
  <c r="E2437" i="1" s="1"/>
  <c r="I2438" i="1"/>
  <c r="N2430" i="1"/>
  <c r="O2429" i="1"/>
  <c r="P2429" i="1" s="1"/>
  <c r="Z2429" i="1" s="1"/>
  <c r="B2429" i="1" s="1"/>
  <c r="L2433" i="1"/>
  <c r="T2433" i="1" s="1"/>
  <c r="G2433" i="1"/>
  <c r="D2434" i="1"/>
  <c r="F2437" i="1" l="1"/>
  <c r="W2437" i="1"/>
  <c r="Y2437" i="1" s="1"/>
  <c r="I2439" i="1"/>
  <c r="J2438" i="1"/>
  <c r="K2438" i="1" s="1"/>
  <c r="E2438" i="1" s="1"/>
  <c r="G2434" i="1"/>
  <c r="L2434" i="1"/>
  <c r="T2434" i="1" s="1"/>
  <c r="D2435" i="1"/>
  <c r="N2431" i="1"/>
  <c r="O2430" i="1"/>
  <c r="P2430" i="1" s="1"/>
  <c r="Z2430" i="1" s="1"/>
  <c r="B2430" i="1" s="1"/>
  <c r="F2438" i="1" l="1"/>
  <c r="I2440" i="1"/>
  <c r="J2439" i="1"/>
  <c r="K2439" i="1" s="1"/>
  <c r="E2439" i="1" s="1"/>
  <c r="W2438" i="1"/>
  <c r="Y2438" i="1" s="1"/>
  <c r="N2432" i="1"/>
  <c r="O2431" i="1"/>
  <c r="P2431" i="1" s="1"/>
  <c r="G2435" i="1"/>
  <c r="L2435" i="1"/>
  <c r="T2435" i="1" s="1"/>
  <c r="D2436" i="1"/>
  <c r="F2439" i="1" l="1"/>
  <c r="W2439" i="1"/>
  <c r="Y2439" i="1" s="1"/>
  <c r="I2441" i="1"/>
  <c r="J2440" i="1"/>
  <c r="K2440" i="1" s="1"/>
  <c r="E2440" i="1" s="1"/>
  <c r="Z2431" i="1"/>
  <c r="B2431" i="1" s="1"/>
  <c r="L2436" i="1"/>
  <c r="T2436" i="1" s="1"/>
  <c r="G2436" i="1"/>
  <c r="D2437" i="1"/>
  <c r="N2433" i="1"/>
  <c r="O2432" i="1"/>
  <c r="P2432" i="1" s="1"/>
  <c r="Z2432" i="1" s="1"/>
  <c r="B2432" i="1" s="1"/>
  <c r="F2440" i="1" l="1"/>
  <c r="W2440" i="1"/>
  <c r="Y2440" i="1" s="1"/>
  <c r="J2441" i="1"/>
  <c r="K2441" i="1" s="1"/>
  <c r="E2441" i="1" s="1"/>
  <c r="I2442" i="1"/>
  <c r="N2434" i="1"/>
  <c r="O2433" i="1"/>
  <c r="P2433" i="1" s="1"/>
  <c r="Z2433" i="1" s="1"/>
  <c r="B2433" i="1" s="1"/>
  <c r="G2437" i="1"/>
  <c r="L2437" i="1"/>
  <c r="T2437" i="1" s="1"/>
  <c r="D2438" i="1"/>
  <c r="F2441" i="1" l="1"/>
  <c r="J2442" i="1"/>
  <c r="K2442" i="1" s="1"/>
  <c r="E2442" i="1" s="1"/>
  <c r="I2443" i="1"/>
  <c r="W2441" i="1"/>
  <c r="Y2441" i="1" s="1"/>
  <c r="G2438" i="1"/>
  <c r="L2438" i="1"/>
  <c r="T2438" i="1" s="1"/>
  <c r="D2439" i="1"/>
  <c r="N2435" i="1"/>
  <c r="O2434" i="1"/>
  <c r="P2434" i="1" s="1"/>
  <c r="Z2434" i="1" s="1"/>
  <c r="B2434" i="1" s="1"/>
  <c r="F2442" i="1" l="1"/>
  <c r="I2444" i="1"/>
  <c r="J2443" i="1"/>
  <c r="K2443" i="1" s="1"/>
  <c r="E2443" i="1" s="1"/>
  <c r="W2442" i="1"/>
  <c r="Y2442" i="1" s="1"/>
  <c r="N2436" i="1"/>
  <c r="O2435" i="1"/>
  <c r="P2435" i="1" s="1"/>
  <c r="L2439" i="1"/>
  <c r="T2439" i="1" s="1"/>
  <c r="G2439" i="1"/>
  <c r="D2440" i="1"/>
  <c r="F2443" i="1" l="1"/>
  <c r="W2443" i="1"/>
  <c r="Y2443" i="1" s="1"/>
  <c r="J2444" i="1"/>
  <c r="K2444" i="1" s="1"/>
  <c r="E2444" i="1" s="1"/>
  <c r="I2445" i="1"/>
  <c r="L2440" i="1"/>
  <c r="T2440" i="1" s="1"/>
  <c r="G2440" i="1"/>
  <c r="D2441" i="1"/>
  <c r="Z2435" i="1"/>
  <c r="B2435" i="1" s="1"/>
  <c r="N2437" i="1"/>
  <c r="O2436" i="1"/>
  <c r="P2436" i="1" s="1"/>
  <c r="Z2436" i="1" s="1"/>
  <c r="B2436" i="1" s="1"/>
  <c r="F2444" i="1" l="1"/>
  <c r="I2446" i="1"/>
  <c r="J2445" i="1"/>
  <c r="K2445" i="1" s="1"/>
  <c r="E2445" i="1" s="1"/>
  <c r="W2444" i="1"/>
  <c r="Y2444" i="1" s="1"/>
  <c r="L2441" i="1"/>
  <c r="T2441" i="1" s="1"/>
  <c r="G2441" i="1"/>
  <c r="D2442" i="1"/>
  <c r="N2438" i="1"/>
  <c r="O2437" i="1"/>
  <c r="P2437" i="1" s="1"/>
  <c r="Z2437" i="1" s="1"/>
  <c r="B2437" i="1" s="1"/>
  <c r="F2445" i="1" l="1"/>
  <c r="W2445" i="1"/>
  <c r="Y2445" i="1" s="1"/>
  <c r="I2447" i="1"/>
  <c r="J2446" i="1"/>
  <c r="K2446" i="1" s="1"/>
  <c r="E2446" i="1" s="1"/>
  <c r="N2439" i="1"/>
  <c r="O2438" i="1"/>
  <c r="P2438" i="1" s="1"/>
  <c r="Z2438" i="1" s="1"/>
  <c r="B2438" i="1" s="1"/>
  <c r="L2442" i="1"/>
  <c r="T2442" i="1" s="1"/>
  <c r="D2443" i="1"/>
  <c r="G2442" i="1"/>
  <c r="F2446" i="1" l="1"/>
  <c r="W2446" i="1"/>
  <c r="Y2446" i="1" s="1"/>
  <c r="J2447" i="1"/>
  <c r="K2447" i="1" s="1"/>
  <c r="E2447" i="1" s="1"/>
  <c r="I2448" i="1"/>
  <c r="G2443" i="1"/>
  <c r="L2443" i="1"/>
  <c r="T2443" i="1" s="1"/>
  <c r="D2444" i="1"/>
  <c r="N2440" i="1"/>
  <c r="O2439" i="1"/>
  <c r="P2439" i="1" s="1"/>
  <c r="F2447" i="1" l="1"/>
  <c r="W2447" i="1"/>
  <c r="Y2447" i="1" s="1"/>
  <c r="I2449" i="1"/>
  <c r="J2448" i="1"/>
  <c r="K2448" i="1" s="1"/>
  <c r="Z2439" i="1"/>
  <c r="B2439" i="1" s="1"/>
  <c r="N2441" i="1"/>
  <c r="O2440" i="1"/>
  <c r="P2440" i="1" s="1"/>
  <c r="Z2440" i="1" s="1"/>
  <c r="B2440" i="1" s="1"/>
  <c r="L2444" i="1"/>
  <c r="T2444" i="1" s="1"/>
  <c r="G2444" i="1"/>
  <c r="D2445" i="1"/>
  <c r="E2448" i="1" l="1"/>
  <c r="F2448" i="1"/>
  <c r="J2449" i="1"/>
  <c r="K2449" i="1" s="1"/>
  <c r="I2450" i="1"/>
  <c r="W2448" i="1"/>
  <c r="Y2448" i="1" s="1"/>
  <c r="G2445" i="1"/>
  <c r="L2445" i="1"/>
  <c r="T2445" i="1" s="1"/>
  <c r="D2446" i="1"/>
  <c r="N2442" i="1"/>
  <c r="O2441" i="1"/>
  <c r="P2441" i="1" s="1"/>
  <c r="Z2441" i="1" s="1"/>
  <c r="B2441" i="1" s="1"/>
  <c r="E2449" i="1" l="1"/>
  <c r="F2449" i="1"/>
  <c r="J2450" i="1"/>
  <c r="K2450" i="1" s="1"/>
  <c r="I2451" i="1"/>
  <c r="W2449" i="1"/>
  <c r="Y2449" i="1" s="1"/>
  <c r="N2443" i="1"/>
  <c r="O2442" i="1"/>
  <c r="P2442" i="1" s="1"/>
  <c r="Z2442" i="1" s="1"/>
  <c r="B2442" i="1" s="1"/>
  <c r="L2446" i="1"/>
  <c r="T2446" i="1" s="1"/>
  <c r="D2447" i="1"/>
  <c r="G2446" i="1"/>
  <c r="F2450" i="1" l="1"/>
  <c r="W2450" i="1"/>
  <c r="Y2450" i="1" s="1"/>
  <c r="E2450" i="1"/>
  <c r="I2452" i="1"/>
  <c r="J2451" i="1"/>
  <c r="K2451" i="1" s="1"/>
  <c r="F2451" i="1" s="1"/>
  <c r="G2447" i="1"/>
  <c r="L2447" i="1"/>
  <c r="T2447" i="1" s="1"/>
  <c r="D2448" i="1"/>
  <c r="N2444" i="1"/>
  <c r="O2443" i="1"/>
  <c r="P2443" i="1" s="1"/>
  <c r="E2451" i="1" l="1"/>
  <c r="W2451" i="1"/>
  <c r="Y2451" i="1" s="1"/>
  <c r="I2453" i="1"/>
  <c r="J2452" i="1"/>
  <c r="K2452" i="1" s="1"/>
  <c r="F2452" i="1" s="1"/>
  <c r="N2445" i="1"/>
  <c r="O2444" i="1"/>
  <c r="P2444" i="1" s="1"/>
  <c r="Z2444" i="1" s="1"/>
  <c r="B2444" i="1" s="1"/>
  <c r="Z2443" i="1"/>
  <c r="B2443" i="1" s="1"/>
  <c r="L2448" i="1"/>
  <c r="T2448" i="1" s="1"/>
  <c r="G2448" i="1"/>
  <c r="D2449" i="1"/>
  <c r="E2452" i="1" l="1"/>
  <c r="W2452" i="1"/>
  <c r="Y2452" i="1" s="1"/>
  <c r="J2453" i="1"/>
  <c r="K2453" i="1" s="1"/>
  <c r="F2453" i="1" s="1"/>
  <c r="I2454" i="1"/>
  <c r="G2449" i="1"/>
  <c r="D2450" i="1"/>
  <c r="L2449" i="1"/>
  <c r="T2449" i="1" s="1"/>
  <c r="N2446" i="1"/>
  <c r="O2445" i="1"/>
  <c r="P2445" i="1" s="1"/>
  <c r="Z2445" i="1" s="1"/>
  <c r="B2445" i="1" s="1"/>
  <c r="E2453" i="1" l="1"/>
  <c r="J2454" i="1"/>
  <c r="K2454" i="1" s="1"/>
  <c r="F2454" i="1" s="1"/>
  <c r="I2455" i="1"/>
  <c r="W2453" i="1"/>
  <c r="Y2453" i="1" s="1"/>
  <c r="N2447" i="1"/>
  <c r="O2446" i="1"/>
  <c r="P2446" i="1" s="1"/>
  <c r="G2450" i="1"/>
  <c r="L2450" i="1"/>
  <c r="T2450" i="1" s="1"/>
  <c r="D2451" i="1"/>
  <c r="E2454" i="1" l="1"/>
  <c r="I2456" i="1"/>
  <c r="J2455" i="1"/>
  <c r="K2455" i="1" s="1"/>
  <c r="F2455" i="1" s="1"/>
  <c r="W2454" i="1"/>
  <c r="Y2454" i="1" s="1"/>
  <c r="G2451" i="1"/>
  <c r="D2452" i="1"/>
  <c r="L2451" i="1"/>
  <c r="T2451" i="1" s="1"/>
  <c r="Z2446" i="1"/>
  <c r="B2446" i="1" s="1"/>
  <c r="N2448" i="1"/>
  <c r="O2447" i="1"/>
  <c r="P2447" i="1" s="1"/>
  <c r="E2455" i="1" l="1"/>
  <c r="Z2447" i="1"/>
  <c r="B2447" i="1" s="1"/>
  <c r="S2447" i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W2455" i="1"/>
  <c r="Y2455" i="1" s="1"/>
  <c r="J2456" i="1"/>
  <c r="K2456" i="1" s="1"/>
  <c r="E2456" i="1" s="1"/>
  <c r="I2457" i="1"/>
  <c r="N2449" i="1"/>
  <c r="O2448" i="1"/>
  <c r="L2452" i="1"/>
  <c r="T2452" i="1" s="1"/>
  <c r="G2452" i="1"/>
  <c r="D2453" i="1"/>
  <c r="F2456" i="1" l="1"/>
  <c r="AA2447" i="1"/>
  <c r="U2447" i="1"/>
  <c r="I2458" i="1"/>
  <c r="J2457" i="1"/>
  <c r="K2457" i="1" s="1"/>
  <c r="E2457" i="1" s="1"/>
  <c r="W2456" i="1"/>
  <c r="Y2456" i="1" s="1"/>
  <c r="G2453" i="1"/>
  <c r="D2454" i="1"/>
  <c r="L2453" i="1"/>
  <c r="T2453" i="1" s="1"/>
  <c r="N2450" i="1"/>
  <c r="O2449" i="1"/>
  <c r="P2449" i="1" s="1"/>
  <c r="F2457" i="1" l="1"/>
  <c r="P2448" i="1"/>
  <c r="Z2448" i="1" s="1"/>
  <c r="B2448" i="1" s="1"/>
  <c r="W2457" i="1"/>
  <c r="Y2457" i="1" s="1"/>
  <c r="I2459" i="1"/>
  <c r="J2458" i="1"/>
  <c r="K2458" i="1" s="1"/>
  <c r="E2458" i="1" s="1"/>
  <c r="N2451" i="1"/>
  <c r="O2450" i="1"/>
  <c r="P2450" i="1" s="1"/>
  <c r="Z2450" i="1" s="1"/>
  <c r="B2450" i="1" s="1"/>
  <c r="Z2449" i="1"/>
  <c r="B2449" i="1" s="1"/>
  <c r="S2449" i="1"/>
  <c r="G2454" i="1"/>
  <c r="D2455" i="1"/>
  <c r="L2454" i="1"/>
  <c r="T2454" i="1" s="1"/>
  <c r="F2458" i="1" l="1"/>
  <c r="W2458" i="1"/>
  <c r="Y2458" i="1" s="1"/>
  <c r="J2459" i="1"/>
  <c r="K2459" i="1" s="1"/>
  <c r="E2459" i="1" s="1"/>
  <c r="I2460" i="1"/>
  <c r="AA2449" i="1"/>
  <c r="G2455" i="1"/>
  <c r="L2455" i="1"/>
  <c r="T2455" i="1" s="1"/>
  <c r="D2456" i="1"/>
  <c r="N2452" i="1"/>
  <c r="O2451" i="1"/>
  <c r="P2451" i="1" s="1"/>
  <c r="Z2451" i="1" s="1"/>
  <c r="B2451" i="1" s="1"/>
  <c r="F2459" i="1" l="1"/>
  <c r="W2459" i="1"/>
  <c r="Y2459" i="1" s="1"/>
  <c r="J2460" i="1"/>
  <c r="K2460" i="1" s="1"/>
  <c r="E2460" i="1" s="1"/>
  <c r="I2461" i="1"/>
  <c r="N2453" i="1"/>
  <c r="O2452" i="1"/>
  <c r="P2452" i="1" s="1"/>
  <c r="Z2452" i="1" s="1"/>
  <c r="B2452" i="1" s="1"/>
  <c r="G2456" i="1"/>
  <c r="L2456" i="1"/>
  <c r="T2456" i="1" s="1"/>
  <c r="D2457" i="1"/>
  <c r="F2460" i="1" l="1"/>
  <c r="W2460" i="1"/>
  <c r="Y2460" i="1" s="1"/>
  <c r="I2462" i="1"/>
  <c r="J2461" i="1"/>
  <c r="K2461" i="1" s="1"/>
  <c r="E2461" i="1" s="1"/>
  <c r="L2457" i="1"/>
  <c r="T2457" i="1" s="1"/>
  <c r="D2458" i="1"/>
  <c r="G2457" i="1"/>
  <c r="N2454" i="1"/>
  <c r="O2453" i="1"/>
  <c r="P2453" i="1" s="1"/>
  <c r="Z2453" i="1" s="1"/>
  <c r="B2453" i="1" s="1"/>
  <c r="F2461" i="1" l="1"/>
  <c r="J2462" i="1"/>
  <c r="K2462" i="1" s="1"/>
  <c r="E2462" i="1" s="1"/>
  <c r="I2463" i="1"/>
  <c r="W2461" i="1"/>
  <c r="Y2461" i="1" s="1"/>
  <c r="N2455" i="1"/>
  <c r="O2454" i="1"/>
  <c r="P2454" i="1" s="1"/>
  <c r="L2458" i="1"/>
  <c r="T2458" i="1" s="1"/>
  <c r="D2459" i="1"/>
  <c r="G2458" i="1"/>
  <c r="F2462" i="1" l="1"/>
  <c r="I2464" i="1"/>
  <c r="J2463" i="1"/>
  <c r="K2463" i="1" s="1"/>
  <c r="E2463" i="1" s="1"/>
  <c r="W2462" i="1"/>
  <c r="Y2462" i="1" s="1"/>
  <c r="L2459" i="1"/>
  <c r="T2459" i="1" s="1"/>
  <c r="G2459" i="1"/>
  <c r="D2460" i="1"/>
  <c r="Z2454" i="1"/>
  <c r="B2454" i="1" s="1"/>
  <c r="N2456" i="1"/>
  <c r="O2455" i="1"/>
  <c r="P2455" i="1" s="1"/>
  <c r="Z2455" i="1" s="1"/>
  <c r="B2455" i="1" s="1"/>
  <c r="F2463" i="1" l="1"/>
  <c r="W2463" i="1"/>
  <c r="Y2463" i="1" s="1"/>
  <c r="I2465" i="1"/>
  <c r="J2464" i="1"/>
  <c r="K2464" i="1" s="1"/>
  <c r="E2464" i="1" s="1"/>
  <c r="G2460" i="1"/>
  <c r="L2460" i="1"/>
  <c r="T2460" i="1" s="1"/>
  <c r="D2461" i="1"/>
  <c r="N2457" i="1"/>
  <c r="O2456" i="1"/>
  <c r="P2456" i="1" s="1"/>
  <c r="F2464" i="1" l="1"/>
  <c r="W2464" i="1"/>
  <c r="Y2464" i="1" s="1"/>
  <c r="J2465" i="1"/>
  <c r="K2465" i="1" s="1"/>
  <c r="I2466" i="1"/>
  <c r="Z2456" i="1"/>
  <c r="B2456" i="1" s="1"/>
  <c r="N2458" i="1"/>
  <c r="O2457" i="1"/>
  <c r="P2457" i="1" s="1"/>
  <c r="G2461" i="1"/>
  <c r="D2462" i="1"/>
  <c r="L2461" i="1"/>
  <c r="T2461" i="1" s="1"/>
  <c r="E2465" i="1" l="1"/>
  <c r="F2465" i="1"/>
  <c r="J2466" i="1"/>
  <c r="K2466" i="1" s="1"/>
  <c r="E2466" i="1" s="1"/>
  <c r="I2467" i="1"/>
  <c r="W2465" i="1"/>
  <c r="Y2465" i="1" s="1"/>
  <c r="Z2457" i="1"/>
  <c r="B2457" i="1" s="1"/>
  <c r="L2462" i="1"/>
  <c r="T2462" i="1" s="1"/>
  <c r="G2462" i="1"/>
  <c r="D2463" i="1"/>
  <c r="N2459" i="1"/>
  <c r="O2458" i="1"/>
  <c r="P2458" i="1" s="1"/>
  <c r="F2466" i="1" l="1"/>
  <c r="I2468" i="1"/>
  <c r="J2467" i="1"/>
  <c r="K2467" i="1" s="1"/>
  <c r="E2467" i="1" s="1"/>
  <c r="W2466" i="1"/>
  <c r="Y2466" i="1" s="1"/>
  <c r="N2460" i="1"/>
  <c r="O2459" i="1"/>
  <c r="P2459" i="1" s="1"/>
  <c r="L2463" i="1"/>
  <c r="T2463" i="1" s="1"/>
  <c r="G2463" i="1"/>
  <c r="D2464" i="1"/>
  <c r="Z2458" i="1"/>
  <c r="B2458" i="1" s="1"/>
  <c r="F2467" i="1" l="1"/>
  <c r="W2467" i="1"/>
  <c r="Y2467" i="1" s="1"/>
  <c r="I2469" i="1"/>
  <c r="J2468" i="1"/>
  <c r="K2468" i="1" s="1"/>
  <c r="E2468" i="1" s="1"/>
  <c r="G2464" i="1"/>
  <c r="L2464" i="1"/>
  <c r="T2464" i="1" s="1"/>
  <c r="D2465" i="1"/>
  <c r="Z2459" i="1"/>
  <c r="B2459" i="1" s="1"/>
  <c r="N2461" i="1"/>
  <c r="O2460" i="1"/>
  <c r="P2460" i="1" s="1"/>
  <c r="F2468" i="1" l="1"/>
  <c r="W2468" i="1"/>
  <c r="Y2468" i="1" s="1"/>
  <c r="I2470" i="1"/>
  <c r="J2469" i="1"/>
  <c r="K2469" i="1" s="1"/>
  <c r="E2469" i="1" s="1"/>
  <c r="N2462" i="1"/>
  <c r="O2461" i="1"/>
  <c r="P2461" i="1" s="1"/>
  <c r="Z2461" i="1" s="1"/>
  <c r="B2461" i="1" s="1"/>
  <c r="Z2460" i="1"/>
  <c r="B2460" i="1" s="1"/>
  <c r="G2465" i="1"/>
  <c r="L2465" i="1"/>
  <c r="T2465" i="1" s="1"/>
  <c r="D2466" i="1"/>
  <c r="F2469" i="1" l="1"/>
  <c r="I2471" i="1"/>
  <c r="J2470" i="1"/>
  <c r="K2470" i="1" s="1"/>
  <c r="E2470" i="1" s="1"/>
  <c r="W2469" i="1"/>
  <c r="Y2469" i="1" s="1"/>
  <c r="L2466" i="1"/>
  <c r="T2466" i="1" s="1"/>
  <c r="G2466" i="1"/>
  <c r="D2467" i="1"/>
  <c r="N2463" i="1"/>
  <c r="O2462" i="1"/>
  <c r="P2462" i="1" s="1"/>
  <c r="Z2462" i="1" s="1"/>
  <c r="B2462" i="1" s="1"/>
  <c r="F2470" i="1" l="1"/>
  <c r="W2470" i="1"/>
  <c r="Y2470" i="1" s="1"/>
  <c r="J2471" i="1"/>
  <c r="K2471" i="1" s="1"/>
  <c r="E2471" i="1" s="1"/>
  <c r="I2472" i="1"/>
  <c r="L2467" i="1"/>
  <c r="T2467" i="1" s="1"/>
  <c r="G2467" i="1"/>
  <c r="D2468" i="1"/>
  <c r="N2464" i="1"/>
  <c r="O2463" i="1"/>
  <c r="P2463" i="1" s="1"/>
  <c r="Z2463" i="1" s="1"/>
  <c r="B2463" i="1" s="1"/>
  <c r="F2471" i="1" l="1"/>
  <c r="I2473" i="1"/>
  <c r="J2472" i="1"/>
  <c r="K2472" i="1" s="1"/>
  <c r="E2472" i="1" s="1"/>
  <c r="W2471" i="1"/>
  <c r="Y2471" i="1" s="1"/>
  <c r="N2465" i="1"/>
  <c r="O2464" i="1"/>
  <c r="P2464" i="1" s="1"/>
  <c r="G2468" i="1"/>
  <c r="D2469" i="1"/>
  <c r="L2468" i="1"/>
  <c r="T2468" i="1" s="1"/>
  <c r="F2472" i="1" l="1"/>
  <c r="W2472" i="1"/>
  <c r="Y2472" i="1" s="1"/>
  <c r="J2473" i="1"/>
  <c r="K2473" i="1" s="1"/>
  <c r="E2473" i="1" s="1"/>
  <c r="I2474" i="1"/>
  <c r="Z2464" i="1"/>
  <c r="B2464" i="1" s="1"/>
  <c r="G2469" i="1"/>
  <c r="D2470" i="1"/>
  <c r="L2469" i="1"/>
  <c r="T2469" i="1" s="1"/>
  <c r="N2466" i="1"/>
  <c r="O2465" i="1"/>
  <c r="P2465" i="1" s="1"/>
  <c r="Z2465" i="1" s="1"/>
  <c r="B2465" i="1" s="1"/>
  <c r="F2473" i="1" l="1"/>
  <c r="I2475" i="1"/>
  <c r="J2474" i="1"/>
  <c r="K2474" i="1" s="1"/>
  <c r="E2474" i="1" s="1"/>
  <c r="W2473" i="1"/>
  <c r="Y2473" i="1" s="1"/>
  <c r="N2467" i="1"/>
  <c r="O2466" i="1"/>
  <c r="P2466" i="1" s="1"/>
  <c r="Z2466" i="1" s="1"/>
  <c r="B2466" i="1" s="1"/>
  <c r="L2470" i="1"/>
  <c r="T2470" i="1" s="1"/>
  <c r="G2470" i="1"/>
  <c r="D2471" i="1"/>
  <c r="F2474" i="1" l="1"/>
  <c r="W2474" i="1"/>
  <c r="Y2474" i="1" s="1"/>
  <c r="J2475" i="1"/>
  <c r="K2475" i="1" s="1"/>
  <c r="E2475" i="1" s="1"/>
  <c r="I2476" i="1"/>
  <c r="L2471" i="1"/>
  <c r="T2471" i="1" s="1"/>
  <c r="G2471" i="1"/>
  <c r="D2472" i="1"/>
  <c r="N2468" i="1"/>
  <c r="O2467" i="1"/>
  <c r="P2467" i="1" s="1"/>
  <c r="Z2467" i="1" s="1"/>
  <c r="B2467" i="1" s="1"/>
  <c r="F2475" i="1" l="1"/>
  <c r="J2476" i="1"/>
  <c r="K2476" i="1" s="1"/>
  <c r="E2476" i="1" s="1"/>
  <c r="I2477" i="1"/>
  <c r="W2475" i="1"/>
  <c r="Y2475" i="1" s="1"/>
  <c r="N2469" i="1"/>
  <c r="O2468" i="1"/>
  <c r="P2468" i="1" s="1"/>
  <c r="G2472" i="1"/>
  <c r="D2473" i="1"/>
  <c r="L2472" i="1"/>
  <c r="T2472" i="1" s="1"/>
  <c r="F2476" i="1" l="1"/>
  <c r="J2477" i="1"/>
  <c r="K2477" i="1" s="1"/>
  <c r="E2477" i="1" s="1"/>
  <c r="I2478" i="1"/>
  <c r="W2476" i="1"/>
  <c r="Y2476" i="1" s="1"/>
  <c r="Z2468" i="1"/>
  <c r="B2468" i="1" s="1"/>
  <c r="L2473" i="1"/>
  <c r="T2473" i="1" s="1"/>
  <c r="G2473" i="1"/>
  <c r="D2474" i="1"/>
  <c r="N2470" i="1"/>
  <c r="O2469" i="1"/>
  <c r="P2469" i="1" s="1"/>
  <c r="Z2469" i="1" s="1"/>
  <c r="B2469" i="1" s="1"/>
  <c r="F2477" i="1" l="1"/>
  <c r="J2478" i="1"/>
  <c r="K2478" i="1" s="1"/>
  <c r="I2479" i="1"/>
  <c r="W2477" i="1"/>
  <c r="Y2477" i="1" s="1"/>
  <c r="N2471" i="1"/>
  <c r="O2470" i="1"/>
  <c r="P2470" i="1" s="1"/>
  <c r="Z2470" i="1" s="1"/>
  <c r="B2470" i="1" s="1"/>
  <c r="G2474" i="1"/>
  <c r="L2474" i="1"/>
  <c r="T2474" i="1" s="1"/>
  <c r="D2475" i="1"/>
  <c r="F2478" i="1" l="1"/>
  <c r="W2478" i="1"/>
  <c r="Y2478" i="1" s="1"/>
  <c r="E2478" i="1"/>
  <c r="J2479" i="1"/>
  <c r="K2479" i="1" s="1"/>
  <c r="I2480" i="1"/>
  <c r="L2475" i="1"/>
  <c r="T2475" i="1" s="1"/>
  <c r="G2475" i="1"/>
  <c r="D2476" i="1"/>
  <c r="N2472" i="1"/>
  <c r="O2471" i="1"/>
  <c r="P2471" i="1" s="1"/>
  <c r="Z2471" i="1" s="1"/>
  <c r="B2471" i="1" s="1"/>
  <c r="F2479" i="1" l="1"/>
  <c r="E2479" i="1"/>
  <c r="I2481" i="1"/>
  <c r="J2480" i="1"/>
  <c r="K2480" i="1" s="1"/>
  <c r="W2479" i="1"/>
  <c r="Y2479" i="1" s="1"/>
  <c r="N2473" i="1"/>
  <c r="O2472" i="1"/>
  <c r="P2472" i="1" s="1"/>
  <c r="G2476" i="1"/>
  <c r="D2477" i="1"/>
  <c r="L2476" i="1"/>
  <c r="T2476" i="1" s="1"/>
  <c r="E2480" i="1" l="1"/>
  <c r="F2480" i="1"/>
  <c r="W2480" i="1"/>
  <c r="Y2480" i="1" s="1"/>
  <c r="I2482" i="1"/>
  <c r="J2481" i="1"/>
  <c r="K2481" i="1" s="1"/>
  <c r="Z2472" i="1"/>
  <c r="B2472" i="1" s="1"/>
  <c r="G2477" i="1"/>
  <c r="D2478" i="1"/>
  <c r="L2477" i="1"/>
  <c r="T2477" i="1" s="1"/>
  <c r="N2474" i="1"/>
  <c r="O2473" i="1"/>
  <c r="P2473" i="1" s="1"/>
  <c r="E2481" i="1" l="1"/>
  <c r="F2481" i="1"/>
  <c r="W2481" i="1"/>
  <c r="Y2481" i="1" s="1"/>
  <c r="I2483" i="1"/>
  <c r="J2482" i="1"/>
  <c r="K2482" i="1" s="1"/>
  <c r="E2482" i="1" s="1"/>
  <c r="Z2473" i="1"/>
  <c r="B2473" i="1" s="1"/>
  <c r="L2478" i="1"/>
  <c r="T2478" i="1" s="1"/>
  <c r="G2478" i="1"/>
  <c r="D2479" i="1"/>
  <c r="N2475" i="1"/>
  <c r="O2474" i="1"/>
  <c r="P2474" i="1" s="1"/>
  <c r="Z2474" i="1" s="1"/>
  <c r="B2474" i="1" s="1"/>
  <c r="F2482" i="1" l="1"/>
  <c r="W2482" i="1"/>
  <c r="Y2482" i="1" s="1"/>
  <c r="I2484" i="1"/>
  <c r="J2483" i="1"/>
  <c r="K2483" i="1" s="1"/>
  <c r="E2483" i="1" s="1"/>
  <c r="G2479" i="1"/>
  <c r="L2479" i="1"/>
  <c r="T2479" i="1" s="1"/>
  <c r="D2480" i="1"/>
  <c r="N2476" i="1"/>
  <c r="O2475" i="1"/>
  <c r="P2475" i="1" s="1"/>
  <c r="Z2475" i="1" s="1"/>
  <c r="B2475" i="1" s="1"/>
  <c r="F2483" i="1" l="1"/>
  <c r="W2483" i="1"/>
  <c r="Y2483" i="1" s="1"/>
  <c r="I2485" i="1"/>
  <c r="J2484" i="1"/>
  <c r="K2484" i="1" s="1"/>
  <c r="E2484" i="1" s="1"/>
  <c r="N2477" i="1"/>
  <c r="O2476" i="1"/>
  <c r="P2476" i="1" s="1"/>
  <c r="G2480" i="1"/>
  <c r="D2481" i="1"/>
  <c r="L2480" i="1"/>
  <c r="T2480" i="1" s="1"/>
  <c r="F2484" i="1" l="1"/>
  <c r="I2486" i="1"/>
  <c r="J2485" i="1"/>
  <c r="K2485" i="1" s="1"/>
  <c r="E2485" i="1" s="1"/>
  <c r="W2484" i="1"/>
  <c r="Y2484" i="1" s="1"/>
  <c r="G2481" i="1"/>
  <c r="L2481" i="1"/>
  <c r="T2481" i="1" s="1"/>
  <c r="D2482" i="1"/>
  <c r="N2478" i="1"/>
  <c r="O2477" i="1"/>
  <c r="P2477" i="1" s="1"/>
  <c r="Z2476" i="1"/>
  <c r="B2476" i="1" s="1"/>
  <c r="F2485" i="1" l="1"/>
  <c r="W2485" i="1"/>
  <c r="Y2485" i="1" s="1"/>
  <c r="J2486" i="1"/>
  <c r="K2486" i="1" s="1"/>
  <c r="E2486" i="1" s="1"/>
  <c r="I2487" i="1"/>
  <c r="Z2477" i="1"/>
  <c r="B2477" i="1" s="1"/>
  <c r="S2477" i="1"/>
  <c r="AA2477" i="1" s="1"/>
  <c r="N2479" i="1"/>
  <c r="O2478" i="1"/>
  <c r="P2478" i="1" s="1"/>
  <c r="Z2478" i="1" s="1"/>
  <c r="B2478" i="1" s="1"/>
  <c r="L2482" i="1"/>
  <c r="T2482" i="1" s="1"/>
  <c r="G2482" i="1"/>
  <c r="D2483" i="1"/>
  <c r="F2486" i="1" l="1"/>
  <c r="W2486" i="1"/>
  <c r="Y2486" i="1" s="1"/>
  <c r="I2488" i="1"/>
  <c r="J2487" i="1"/>
  <c r="K2487" i="1" s="1"/>
  <c r="E2487" i="1" s="1"/>
  <c r="L2483" i="1"/>
  <c r="T2483" i="1" s="1"/>
  <c r="G2483" i="1"/>
  <c r="D2484" i="1"/>
  <c r="N2480" i="1"/>
  <c r="O2479" i="1"/>
  <c r="P2479" i="1" s="1"/>
  <c r="F2487" i="1" l="1"/>
  <c r="Z2479" i="1"/>
  <c r="B2479" i="1" s="1"/>
  <c r="S2479" i="1"/>
  <c r="U2479" i="1" s="1"/>
  <c r="W2487" i="1"/>
  <c r="Y2487" i="1" s="1"/>
  <c r="I2489" i="1"/>
  <c r="J2488" i="1"/>
  <c r="K2488" i="1" s="1"/>
  <c r="E2488" i="1" s="1"/>
  <c r="N2481" i="1"/>
  <c r="O2480" i="1"/>
  <c r="G2484" i="1"/>
  <c r="L2484" i="1"/>
  <c r="T2484" i="1" s="1"/>
  <c r="D2485" i="1"/>
  <c r="F2488" i="1" l="1"/>
  <c r="C2480" i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AA2479" i="1"/>
  <c r="W2488" i="1"/>
  <c r="Y2488" i="1" s="1"/>
  <c r="J2489" i="1"/>
  <c r="K2489" i="1" s="1"/>
  <c r="E2489" i="1" s="1"/>
  <c r="I2490" i="1"/>
  <c r="G2485" i="1"/>
  <c r="L2485" i="1"/>
  <c r="T2485" i="1" s="1"/>
  <c r="D2486" i="1"/>
  <c r="N2482" i="1"/>
  <c r="O2481" i="1"/>
  <c r="F2489" i="1" l="1"/>
  <c r="P2481" i="1"/>
  <c r="Z2481" i="1" s="1"/>
  <c r="B2481" i="1" s="1"/>
  <c r="P2480" i="1"/>
  <c r="Z2480" i="1" s="1"/>
  <c r="B2480" i="1" s="1"/>
  <c r="J2490" i="1"/>
  <c r="K2490" i="1" s="1"/>
  <c r="E2490" i="1" s="1"/>
  <c r="I2491" i="1"/>
  <c r="W2489" i="1"/>
  <c r="Y2489" i="1" s="1"/>
  <c r="N2483" i="1"/>
  <c r="O2482" i="1"/>
  <c r="P2482" i="1" s="1"/>
  <c r="Z2482" i="1" s="1"/>
  <c r="B2482" i="1" s="1"/>
  <c r="L2486" i="1"/>
  <c r="T2486" i="1" s="1"/>
  <c r="G2486" i="1"/>
  <c r="D2487" i="1"/>
  <c r="F2490" i="1" l="1"/>
  <c r="J2491" i="1"/>
  <c r="K2491" i="1" s="1"/>
  <c r="E2491" i="1" s="1"/>
  <c r="I2492" i="1"/>
  <c r="W2490" i="1"/>
  <c r="Y2490" i="1" s="1"/>
  <c r="G2487" i="1"/>
  <c r="D2488" i="1"/>
  <c r="L2487" i="1"/>
  <c r="T2487" i="1" s="1"/>
  <c r="N2484" i="1"/>
  <c r="O2483" i="1"/>
  <c r="P2483" i="1" s="1"/>
  <c r="Z2483" i="1" s="1"/>
  <c r="B2483" i="1" s="1"/>
  <c r="F2491" i="1" l="1"/>
  <c r="J2492" i="1"/>
  <c r="K2492" i="1" s="1"/>
  <c r="E2492" i="1" s="1"/>
  <c r="I2493" i="1"/>
  <c r="W2491" i="1"/>
  <c r="Y2491" i="1" s="1"/>
  <c r="N2485" i="1"/>
  <c r="O2484" i="1"/>
  <c r="P2484" i="1" s="1"/>
  <c r="G2488" i="1"/>
  <c r="L2488" i="1"/>
  <c r="T2488" i="1" s="1"/>
  <c r="D2489" i="1"/>
  <c r="F2492" i="1" l="1"/>
  <c r="J2493" i="1"/>
  <c r="K2493" i="1" s="1"/>
  <c r="E2493" i="1" s="1"/>
  <c r="I2494" i="1"/>
  <c r="W2492" i="1"/>
  <c r="Y2492" i="1" s="1"/>
  <c r="L2489" i="1"/>
  <c r="T2489" i="1" s="1"/>
  <c r="G2489" i="1"/>
  <c r="D2490" i="1"/>
  <c r="Z2484" i="1"/>
  <c r="B2484" i="1" s="1"/>
  <c r="N2486" i="1"/>
  <c r="O2485" i="1"/>
  <c r="P2485" i="1" s="1"/>
  <c r="Z2485" i="1" s="1"/>
  <c r="B2485" i="1" s="1"/>
  <c r="F2493" i="1" l="1"/>
  <c r="I2495" i="1"/>
  <c r="J2494" i="1"/>
  <c r="K2494" i="1" s="1"/>
  <c r="E2494" i="1" s="1"/>
  <c r="W2493" i="1"/>
  <c r="Y2493" i="1" s="1"/>
  <c r="N2487" i="1"/>
  <c r="O2486" i="1"/>
  <c r="P2486" i="1" s="1"/>
  <c r="Z2486" i="1" s="1"/>
  <c r="B2486" i="1" s="1"/>
  <c r="L2490" i="1"/>
  <c r="T2490" i="1" s="1"/>
  <c r="G2490" i="1"/>
  <c r="D2491" i="1"/>
  <c r="F2494" i="1" l="1"/>
  <c r="W2494" i="1"/>
  <c r="Y2494" i="1" s="1"/>
  <c r="J2495" i="1"/>
  <c r="K2495" i="1" s="1"/>
  <c r="E2495" i="1" s="1"/>
  <c r="I2496" i="1"/>
  <c r="G2491" i="1"/>
  <c r="L2491" i="1"/>
  <c r="T2491" i="1" s="1"/>
  <c r="D2492" i="1"/>
  <c r="N2488" i="1"/>
  <c r="O2487" i="1"/>
  <c r="P2487" i="1" s="1"/>
  <c r="Z2487" i="1" s="1"/>
  <c r="B2487" i="1" s="1"/>
  <c r="F2495" i="1" l="1"/>
  <c r="I2497" i="1"/>
  <c r="J2496" i="1"/>
  <c r="K2496" i="1" s="1"/>
  <c r="E2496" i="1" s="1"/>
  <c r="W2495" i="1"/>
  <c r="Y2495" i="1" s="1"/>
  <c r="N2489" i="1"/>
  <c r="O2488" i="1"/>
  <c r="P2488" i="1" s="1"/>
  <c r="Z2488" i="1" s="1"/>
  <c r="B2488" i="1" s="1"/>
  <c r="L2492" i="1"/>
  <c r="T2492" i="1" s="1"/>
  <c r="G2492" i="1"/>
  <c r="D2493" i="1"/>
  <c r="F2496" i="1" l="1"/>
  <c r="W2496" i="1"/>
  <c r="Y2496" i="1" s="1"/>
  <c r="J2497" i="1"/>
  <c r="K2497" i="1" s="1"/>
  <c r="E2497" i="1" s="1"/>
  <c r="I2498" i="1"/>
  <c r="G2493" i="1"/>
  <c r="D2494" i="1"/>
  <c r="L2493" i="1"/>
  <c r="T2493" i="1" s="1"/>
  <c r="N2490" i="1"/>
  <c r="O2489" i="1"/>
  <c r="P2489" i="1" s="1"/>
  <c r="F2497" i="1" l="1"/>
  <c r="J2498" i="1"/>
  <c r="K2498" i="1" s="1"/>
  <c r="E2498" i="1" s="1"/>
  <c r="I2499" i="1"/>
  <c r="W2497" i="1"/>
  <c r="Y2497" i="1" s="1"/>
  <c r="Z2489" i="1"/>
  <c r="B2489" i="1" s="1"/>
  <c r="N2491" i="1"/>
  <c r="O2490" i="1"/>
  <c r="P2490" i="1" s="1"/>
  <c r="Z2490" i="1" s="1"/>
  <c r="B2490" i="1" s="1"/>
  <c r="L2494" i="1"/>
  <c r="T2494" i="1" s="1"/>
  <c r="G2494" i="1"/>
  <c r="D2495" i="1"/>
  <c r="F2498" i="1" l="1"/>
  <c r="J2499" i="1"/>
  <c r="K2499" i="1" s="1"/>
  <c r="E2499" i="1" s="1"/>
  <c r="I2500" i="1"/>
  <c r="W2498" i="1"/>
  <c r="Y2498" i="1" s="1"/>
  <c r="L2495" i="1"/>
  <c r="T2495" i="1" s="1"/>
  <c r="G2495" i="1"/>
  <c r="D2496" i="1"/>
  <c r="N2492" i="1"/>
  <c r="O2491" i="1"/>
  <c r="P2491" i="1" s="1"/>
  <c r="Z2491" i="1" s="1"/>
  <c r="B2491" i="1" s="1"/>
  <c r="F2499" i="1" l="1"/>
  <c r="W2499" i="1"/>
  <c r="Y2499" i="1" s="1"/>
  <c r="J2500" i="1"/>
  <c r="K2500" i="1" s="1"/>
  <c r="E2500" i="1" s="1"/>
  <c r="I2501" i="1"/>
  <c r="N2493" i="1"/>
  <c r="O2492" i="1"/>
  <c r="P2492" i="1" s="1"/>
  <c r="G2496" i="1"/>
  <c r="D2497" i="1"/>
  <c r="L2496" i="1"/>
  <c r="T2496" i="1" s="1"/>
  <c r="F2500" i="1" l="1"/>
  <c r="I2502" i="1"/>
  <c r="J2501" i="1"/>
  <c r="K2501" i="1" s="1"/>
  <c r="E2501" i="1" s="1"/>
  <c r="W2500" i="1"/>
  <c r="Y2500" i="1" s="1"/>
  <c r="G2497" i="1"/>
  <c r="D2498" i="1"/>
  <c r="L2497" i="1"/>
  <c r="T2497" i="1" s="1"/>
  <c r="Z2492" i="1"/>
  <c r="B2492" i="1" s="1"/>
  <c r="N2494" i="1"/>
  <c r="O2493" i="1"/>
  <c r="P2493" i="1" s="1"/>
  <c r="F2501" i="1" l="1"/>
  <c r="W2501" i="1"/>
  <c r="Y2501" i="1" s="1"/>
  <c r="J2502" i="1"/>
  <c r="K2502" i="1" s="1"/>
  <c r="E2502" i="1" s="1"/>
  <c r="I2503" i="1"/>
  <c r="Z2493" i="1"/>
  <c r="B2493" i="1" s="1"/>
  <c r="N2495" i="1"/>
  <c r="O2494" i="1"/>
  <c r="P2494" i="1" s="1"/>
  <c r="Z2494" i="1" s="1"/>
  <c r="B2494" i="1" s="1"/>
  <c r="G2498" i="1"/>
  <c r="L2498" i="1"/>
  <c r="T2498" i="1" s="1"/>
  <c r="D2499" i="1"/>
  <c r="F2502" i="1" l="1"/>
  <c r="W2502" i="1"/>
  <c r="Y2502" i="1" s="1"/>
  <c r="I2504" i="1"/>
  <c r="J2503" i="1"/>
  <c r="K2503" i="1" s="1"/>
  <c r="E2503" i="1" s="1"/>
  <c r="L2499" i="1"/>
  <c r="T2499" i="1" s="1"/>
  <c r="G2499" i="1"/>
  <c r="D2500" i="1"/>
  <c r="N2496" i="1"/>
  <c r="O2495" i="1"/>
  <c r="P2495" i="1" s="1"/>
  <c r="Z2495" i="1" s="1"/>
  <c r="B2495" i="1" s="1"/>
  <c r="F2503" i="1" l="1"/>
  <c r="W2503" i="1"/>
  <c r="Y2503" i="1" s="1"/>
  <c r="J2504" i="1"/>
  <c r="K2504" i="1" s="1"/>
  <c r="E2504" i="1" s="1"/>
  <c r="I2505" i="1"/>
  <c r="G2500" i="1"/>
  <c r="L2500" i="1"/>
  <c r="T2500" i="1" s="1"/>
  <c r="D2501" i="1"/>
  <c r="N2497" i="1"/>
  <c r="O2496" i="1"/>
  <c r="P2496" i="1" s="1"/>
  <c r="F2504" i="1" l="1"/>
  <c r="W2504" i="1"/>
  <c r="Y2504" i="1" s="1"/>
  <c r="I2506" i="1"/>
  <c r="J2505" i="1"/>
  <c r="K2505" i="1" s="1"/>
  <c r="E2505" i="1" s="1"/>
  <c r="Z2496" i="1"/>
  <c r="B2496" i="1" s="1"/>
  <c r="N2498" i="1"/>
  <c r="O2497" i="1"/>
  <c r="P2497" i="1" s="1"/>
  <c r="G2501" i="1"/>
  <c r="L2501" i="1"/>
  <c r="T2501" i="1" s="1"/>
  <c r="D2502" i="1"/>
  <c r="F2505" i="1" l="1"/>
  <c r="J2506" i="1"/>
  <c r="K2506" i="1" s="1"/>
  <c r="E2506" i="1" s="1"/>
  <c r="I2507" i="1"/>
  <c r="W2505" i="1"/>
  <c r="Y2505" i="1" s="1"/>
  <c r="L2502" i="1"/>
  <c r="T2502" i="1" s="1"/>
  <c r="G2502" i="1"/>
  <c r="D2503" i="1"/>
  <c r="Z2497" i="1"/>
  <c r="B2497" i="1" s="1"/>
  <c r="N2499" i="1"/>
  <c r="O2498" i="1"/>
  <c r="P2498" i="1" s="1"/>
  <c r="Z2498" i="1" s="1"/>
  <c r="B2498" i="1" s="1"/>
  <c r="F2506" i="1" l="1"/>
  <c r="J2507" i="1"/>
  <c r="K2507" i="1" s="1"/>
  <c r="E2507" i="1" s="1"/>
  <c r="I2508" i="1"/>
  <c r="W2506" i="1"/>
  <c r="Y2506" i="1" s="1"/>
  <c r="N2500" i="1"/>
  <c r="O2499" i="1"/>
  <c r="P2499" i="1" s="1"/>
  <c r="Z2499" i="1" s="1"/>
  <c r="B2499" i="1" s="1"/>
  <c r="G2503" i="1"/>
  <c r="L2503" i="1"/>
  <c r="T2503" i="1" s="1"/>
  <c r="D2504" i="1"/>
  <c r="F2507" i="1" l="1"/>
  <c r="J2508" i="1"/>
  <c r="K2508" i="1" s="1"/>
  <c r="E2508" i="1" s="1"/>
  <c r="I2509" i="1"/>
  <c r="W2507" i="1"/>
  <c r="Y2507" i="1" s="1"/>
  <c r="G2504" i="1"/>
  <c r="D2505" i="1"/>
  <c r="L2504" i="1"/>
  <c r="T2504" i="1" s="1"/>
  <c r="N2501" i="1"/>
  <c r="O2500" i="1"/>
  <c r="P2500" i="1" s="1"/>
  <c r="F2508" i="1" l="1"/>
  <c r="I2510" i="1"/>
  <c r="J2509" i="1"/>
  <c r="K2509" i="1" s="1"/>
  <c r="W2508" i="1"/>
  <c r="Y2508" i="1" s="1"/>
  <c r="N2502" i="1"/>
  <c r="O2501" i="1"/>
  <c r="P2501" i="1" s="1"/>
  <c r="Z2501" i="1" s="1"/>
  <c r="B2501" i="1" s="1"/>
  <c r="G2505" i="1"/>
  <c r="D2506" i="1"/>
  <c r="L2505" i="1"/>
  <c r="T2505" i="1" s="1"/>
  <c r="Z2500" i="1"/>
  <c r="B2500" i="1" s="1"/>
  <c r="E2509" i="1" l="1"/>
  <c r="F2509" i="1"/>
  <c r="I2511" i="1"/>
  <c r="J2510" i="1"/>
  <c r="K2510" i="1" s="1"/>
  <c r="E2510" i="1" s="1"/>
  <c r="L2506" i="1"/>
  <c r="T2506" i="1" s="1"/>
  <c r="G2506" i="1"/>
  <c r="D2507" i="1"/>
  <c r="N2503" i="1"/>
  <c r="O2502" i="1"/>
  <c r="P2502" i="1" s="1"/>
  <c r="Z2502" i="1" s="1"/>
  <c r="B2502" i="1" s="1"/>
  <c r="F2510" i="1" l="1"/>
  <c r="W2510" i="1"/>
  <c r="Y2510" i="1" s="1"/>
  <c r="I2512" i="1"/>
  <c r="J2511" i="1"/>
  <c r="K2511" i="1" s="1"/>
  <c r="E2511" i="1" s="1"/>
  <c r="N2504" i="1"/>
  <c r="O2503" i="1"/>
  <c r="P2503" i="1" s="1"/>
  <c r="Z2503" i="1" s="1"/>
  <c r="B2503" i="1" s="1"/>
  <c r="L2507" i="1"/>
  <c r="T2507" i="1" s="1"/>
  <c r="G2507" i="1"/>
  <c r="D2508" i="1"/>
  <c r="F2511" i="1" l="1"/>
  <c r="W2511" i="1"/>
  <c r="Y2511" i="1" s="1"/>
  <c r="I2513" i="1"/>
  <c r="J2512" i="1"/>
  <c r="K2512" i="1" s="1"/>
  <c r="E2512" i="1" s="1"/>
  <c r="G2508" i="1"/>
  <c r="L2508" i="1"/>
  <c r="T2508" i="1" s="1"/>
  <c r="D2509" i="1"/>
  <c r="N2505" i="1"/>
  <c r="O2504" i="1"/>
  <c r="P2504" i="1" s="1"/>
  <c r="Z2504" i="1" s="1"/>
  <c r="B2504" i="1" s="1"/>
  <c r="F2512" i="1" l="1"/>
  <c r="W2512" i="1"/>
  <c r="Y2512" i="1" s="1"/>
  <c r="J2513" i="1"/>
  <c r="K2513" i="1" s="1"/>
  <c r="E2513" i="1" s="1"/>
  <c r="I2514" i="1"/>
  <c r="N2506" i="1"/>
  <c r="O2505" i="1"/>
  <c r="P2505" i="1" s="1"/>
  <c r="L2509" i="1"/>
  <c r="T2509" i="1" s="1"/>
  <c r="D2510" i="1"/>
  <c r="G2509" i="1"/>
  <c r="F2513" i="1" l="1"/>
  <c r="I2515" i="1"/>
  <c r="J2514" i="1"/>
  <c r="K2514" i="1" s="1"/>
  <c r="E2514" i="1" s="1"/>
  <c r="W2513" i="1"/>
  <c r="Y2513" i="1" s="1"/>
  <c r="L2510" i="1"/>
  <c r="T2510" i="1" s="1"/>
  <c r="G2510" i="1"/>
  <c r="D2511" i="1"/>
  <c r="Z2505" i="1"/>
  <c r="B2505" i="1" s="1"/>
  <c r="N2507" i="1"/>
  <c r="O2506" i="1"/>
  <c r="P2506" i="1" s="1"/>
  <c r="Z2506" i="1" s="1"/>
  <c r="B2506" i="1" s="1"/>
  <c r="F2514" i="1" l="1"/>
  <c r="W2514" i="1"/>
  <c r="Y2514" i="1" s="1"/>
  <c r="J2515" i="1"/>
  <c r="K2515" i="1" s="1"/>
  <c r="E2515" i="1" s="1"/>
  <c r="I2516" i="1"/>
  <c r="N2508" i="1"/>
  <c r="O2507" i="1"/>
  <c r="P2507" i="1" s="1"/>
  <c r="Z2507" i="1" s="1"/>
  <c r="B2507" i="1" s="1"/>
  <c r="G2511" i="1"/>
  <c r="L2511" i="1"/>
  <c r="T2511" i="1" s="1"/>
  <c r="D2512" i="1"/>
  <c r="F2515" i="1" l="1"/>
  <c r="I2517" i="1"/>
  <c r="J2516" i="1"/>
  <c r="K2516" i="1" s="1"/>
  <c r="E2516" i="1" s="1"/>
  <c r="W2515" i="1"/>
  <c r="Y2515" i="1" s="1"/>
  <c r="G2512" i="1"/>
  <c r="D2513" i="1"/>
  <c r="L2512" i="1"/>
  <c r="T2512" i="1" s="1"/>
  <c r="N2509" i="1"/>
  <c r="O2508" i="1"/>
  <c r="P2508" i="1" s="1"/>
  <c r="F2516" i="1" l="1"/>
  <c r="W2516" i="1"/>
  <c r="Y2516" i="1" s="1"/>
  <c r="J2517" i="1"/>
  <c r="K2517" i="1" s="1"/>
  <c r="E2517" i="1" s="1"/>
  <c r="I2518" i="1"/>
  <c r="N2510" i="1"/>
  <c r="O2509" i="1"/>
  <c r="Z2508" i="1"/>
  <c r="B2508" i="1" s="1"/>
  <c r="S2508" i="1"/>
  <c r="U2508" i="1" s="1"/>
  <c r="L2513" i="1"/>
  <c r="T2513" i="1" s="1"/>
  <c r="G2513" i="1"/>
  <c r="D2514" i="1"/>
  <c r="F2517" i="1" l="1"/>
  <c r="C2509" i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J2518" i="1"/>
  <c r="K2518" i="1" s="1"/>
  <c r="E2518" i="1" s="1"/>
  <c r="I2519" i="1"/>
  <c r="W2517" i="1"/>
  <c r="Y2517" i="1" s="1"/>
  <c r="AA2508" i="1"/>
  <c r="L2514" i="1"/>
  <c r="T2514" i="1" s="1"/>
  <c r="G2514" i="1"/>
  <c r="D2515" i="1"/>
  <c r="N2511" i="1"/>
  <c r="O2510" i="1"/>
  <c r="F2518" i="1" l="1"/>
  <c r="P2510" i="1"/>
  <c r="Z2510" i="1" s="1"/>
  <c r="B2510" i="1" s="1"/>
  <c r="P2509" i="1"/>
  <c r="Z2509" i="1" s="1"/>
  <c r="B2509" i="1" s="1"/>
  <c r="I2520" i="1"/>
  <c r="J2519" i="1"/>
  <c r="K2519" i="1" s="1"/>
  <c r="E2519" i="1" s="1"/>
  <c r="W2518" i="1"/>
  <c r="Y2518" i="1" s="1"/>
  <c r="N2512" i="1"/>
  <c r="O2511" i="1"/>
  <c r="P2511" i="1" s="1"/>
  <c r="Z2511" i="1" s="1"/>
  <c r="B2511" i="1" s="1"/>
  <c r="L2515" i="1"/>
  <c r="T2515" i="1" s="1"/>
  <c r="D2516" i="1"/>
  <c r="G2515" i="1"/>
  <c r="F2519" i="1" l="1"/>
  <c r="W2519" i="1"/>
  <c r="Y2519" i="1" s="1"/>
  <c r="J2520" i="1"/>
  <c r="K2520" i="1" s="1"/>
  <c r="E2520" i="1" s="1"/>
  <c r="I2521" i="1"/>
  <c r="G2516" i="1"/>
  <c r="L2516" i="1"/>
  <c r="T2516" i="1" s="1"/>
  <c r="D2517" i="1"/>
  <c r="N2513" i="1"/>
  <c r="O2512" i="1"/>
  <c r="P2512" i="1" s="1"/>
  <c r="Z2512" i="1" s="1"/>
  <c r="B2512" i="1" s="1"/>
  <c r="F2520" i="1" l="1"/>
  <c r="I2522" i="1"/>
  <c r="J2521" i="1"/>
  <c r="K2521" i="1" s="1"/>
  <c r="E2521" i="1" s="1"/>
  <c r="W2520" i="1"/>
  <c r="Y2520" i="1" s="1"/>
  <c r="N2514" i="1"/>
  <c r="O2513" i="1"/>
  <c r="P2513" i="1" s="1"/>
  <c r="G2517" i="1"/>
  <c r="D2518" i="1"/>
  <c r="L2517" i="1"/>
  <c r="T2517" i="1" s="1"/>
  <c r="F2521" i="1" l="1"/>
  <c r="W2521" i="1"/>
  <c r="Y2521" i="1" s="1"/>
  <c r="I2523" i="1"/>
  <c r="J2522" i="1"/>
  <c r="K2522" i="1" s="1"/>
  <c r="E2522" i="1" s="1"/>
  <c r="G2518" i="1"/>
  <c r="L2518" i="1"/>
  <c r="T2518" i="1" s="1"/>
  <c r="D2519" i="1"/>
  <c r="Z2513" i="1"/>
  <c r="B2513" i="1" s="1"/>
  <c r="N2515" i="1"/>
  <c r="O2514" i="1"/>
  <c r="P2514" i="1" s="1"/>
  <c r="Z2514" i="1" s="1"/>
  <c r="B2514" i="1" s="1"/>
  <c r="F2522" i="1" l="1"/>
  <c r="W2522" i="1"/>
  <c r="Y2522" i="1" s="1"/>
  <c r="J2523" i="1"/>
  <c r="K2523" i="1" s="1"/>
  <c r="E2523" i="1" s="1"/>
  <c r="I2524" i="1"/>
  <c r="N2516" i="1"/>
  <c r="O2515" i="1"/>
  <c r="P2515" i="1" s="1"/>
  <c r="Z2515" i="1" s="1"/>
  <c r="B2515" i="1" s="1"/>
  <c r="L2519" i="1"/>
  <c r="T2519" i="1" s="1"/>
  <c r="G2519" i="1"/>
  <c r="D2520" i="1"/>
  <c r="F2523" i="1" l="1"/>
  <c r="J2524" i="1"/>
  <c r="K2524" i="1" s="1"/>
  <c r="E2524" i="1" s="1"/>
  <c r="I2525" i="1"/>
  <c r="W2523" i="1"/>
  <c r="Y2523" i="1" s="1"/>
  <c r="G2520" i="1"/>
  <c r="D2521" i="1"/>
  <c r="L2520" i="1"/>
  <c r="T2520" i="1" s="1"/>
  <c r="N2517" i="1"/>
  <c r="O2516" i="1"/>
  <c r="P2516" i="1" s="1"/>
  <c r="F2524" i="1" l="1"/>
  <c r="I2526" i="1"/>
  <c r="J2525" i="1"/>
  <c r="K2525" i="1" s="1"/>
  <c r="E2525" i="1" s="1"/>
  <c r="W2524" i="1"/>
  <c r="Y2524" i="1" s="1"/>
  <c r="Z2516" i="1"/>
  <c r="B2516" i="1" s="1"/>
  <c r="N2518" i="1"/>
  <c r="O2517" i="1"/>
  <c r="P2517" i="1" s="1"/>
  <c r="Z2517" i="1" s="1"/>
  <c r="B2517" i="1" s="1"/>
  <c r="G2521" i="1"/>
  <c r="D2522" i="1"/>
  <c r="L2521" i="1"/>
  <c r="T2521" i="1" s="1"/>
  <c r="F2525" i="1" l="1"/>
  <c r="W2525" i="1"/>
  <c r="Y2525" i="1" s="1"/>
  <c r="J2526" i="1"/>
  <c r="K2526" i="1" s="1"/>
  <c r="E2526" i="1" s="1"/>
  <c r="I2527" i="1"/>
  <c r="L2522" i="1"/>
  <c r="T2522" i="1" s="1"/>
  <c r="G2522" i="1"/>
  <c r="D2523" i="1"/>
  <c r="N2519" i="1"/>
  <c r="O2518" i="1"/>
  <c r="P2518" i="1" s="1"/>
  <c r="Z2518" i="1" s="1"/>
  <c r="B2518" i="1" s="1"/>
  <c r="F2526" i="1" l="1"/>
  <c r="J2527" i="1"/>
  <c r="K2527" i="1" s="1"/>
  <c r="E2527" i="1" s="1"/>
  <c r="I2528" i="1"/>
  <c r="W2526" i="1"/>
  <c r="Y2526" i="1" s="1"/>
  <c r="N2520" i="1"/>
  <c r="O2519" i="1"/>
  <c r="P2519" i="1" s="1"/>
  <c r="Z2519" i="1" s="1"/>
  <c r="B2519" i="1" s="1"/>
  <c r="G2523" i="1"/>
  <c r="L2523" i="1"/>
  <c r="T2523" i="1" s="1"/>
  <c r="D2524" i="1"/>
  <c r="F2527" i="1" l="1"/>
  <c r="J2528" i="1"/>
  <c r="K2528" i="1" s="1"/>
  <c r="E2528" i="1" s="1"/>
  <c r="I2529" i="1"/>
  <c r="W2527" i="1"/>
  <c r="Y2527" i="1" s="1"/>
  <c r="G2524" i="1"/>
  <c r="L2524" i="1"/>
  <c r="T2524" i="1" s="1"/>
  <c r="D2525" i="1"/>
  <c r="N2521" i="1"/>
  <c r="O2520" i="1"/>
  <c r="P2520" i="1" s="1"/>
  <c r="Z2520" i="1" s="1"/>
  <c r="B2520" i="1" s="1"/>
  <c r="F2528" i="1" l="1"/>
  <c r="W2528" i="1"/>
  <c r="Y2528" i="1" s="1"/>
  <c r="J2529" i="1"/>
  <c r="K2529" i="1" s="1"/>
  <c r="E2529" i="1" s="1"/>
  <c r="I2530" i="1"/>
  <c r="N2522" i="1"/>
  <c r="O2521" i="1"/>
  <c r="P2521" i="1" s="1"/>
  <c r="Z2521" i="1" s="1"/>
  <c r="B2521" i="1" s="1"/>
  <c r="G2525" i="1"/>
  <c r="L2525" i="1"/>
  <c r="T2525" i="1" s="1"/>
  <c r="D2526" i="1"/>
  <c r="F2529" i="1" l="1"/>
  <c r="W2529" i="1"/>
  <c r="Y2529" i="1" s="1"/>
  <c r="J2530" i="1"/>
  <c r="K2530" i="1" s="1"/>
  <c r="E2530" i="1" s="1"/>
  <c r="I2531" i="1"/>
  <c r="L2526" i="1"/>
  <c r="T2526" i="1" s="1"/>
  <c r="G2526" i="1"/>
  <c r="D2527" i="1"/>
  <c r="N2523" i="1"/>
  <c r="O2522" i="1"/>
  <c r="P2522" i="1" s="1"/>
  <c r="Z2522" i="1" s="1"/>
  <c r="B2522" i="1" s="1"/>
  <c r="F2530" i="1" l="1"/>
  <c r="J2531" i="1"/>
  <c r="K2531" i="1" s="1"/>
  <c r="E2531" i="1" s="1"/>
  <c r="I2532" i="1"/>
  <c r="W2530" i="1"/>
  <c r="Y2530" i="1" s="1"/>
  <c r="N2524" i="1"/>
  <c r="O2523" i="1"/>
  <c r="P2523" i="1" s="1"/>
  <c r="Z2523" i="1" s="1"/>
  <c r="B2523" i="1" s="1"/>
  <c r="G2527" i="1"/>
  <c r="L2527" i="1"/>
  <c r="T2527" i="1" s="1"/>
  <c r="D2528" i="1"/>
  <c r="F2531" i="1" l="1"/>
  <c r="J2532" i="1"/>
  <c r="K2532" i="1" s="1"/>
  <c r="E2532" i="1" s="1"/>
  <c r="I2533" i="1"/>
  <c r="W2531" i="1"/>
  <c r="Y2531" i="1" s="1"/>
  <c r="G2528" i="1"/>
  <c r="L2528" i="1"/>
  <c r="T2528" i="1" s="1"/>
  <c r="D2529" i="1"/>
  <c r="N2525" i="1"/>
  <c r="O2524" i="1"/>
  <c r="P2524" i="1" s="1"/>
  <c r="Z2524" i="1" s="1"/>
  <c r="B2524" i="1" s="1"/>
  <c r="F2532" i="1" l="1"/>
  <c r="W2532" i="1"/>
  <c r="Y2532" i="1" s="1"/>
  <c r="I2534" i="1"/>
  <c r="J2533" i="1"/>
  <c r="K2533" i="1" s="1"/>
  <c r="E2533" i="1" s="1"/>
  <c r="N2526" i="1"/>
  <c r="O2525" i="1"/>
  <c r="P2525" i="1" s="1"/>
  <c r="Z2525" i="1" s="1"/>
  <c r="B2525" i="1" s="1"/>
  <c r="G2529" i="1"/>
  <c r="D2530" i="1"/>
  <c r="L2529" i="1"/>
  <c r="T2529" i="1" s="1"/>
  <c r="F2533" i="1" l="1"/>
  <c r="W2533" i="1"/>
  <c r="Y2533" i="1" s="1"/>
  <c r="J2534" i="1"/>
  <c r="K2534" i="1" s="1"/>
  <c r="E2534" i="1" s="1"/>
  <c r="I2535" i="1"/>
  <c r="L2530" i="1"/>
  <c r="T2530" i="1" s="1"/>
  <c r="G2530" i="1"/>
  <c r="D2531" i="1"/>
  <c r="N2527" i="1"/>
  <c r="O2526" i="1"/>
  <c r="P2526" i="1" s="1"/>
  <c r="Z2526" i="1" s="1"/>
  <c r="B2526" i="1" s="1"/>
  <c r="F2534" i="1" l="1"/>
  <c r="I2536" i="1"/>
  <c r="J2535" i="1"/>
  <c r="K2535" i="1" s="1"/>
  <c r="E2535" i="1" s="1"/>
  <c r="W2534" i="1"/>
  <c r="Y2534" i="1" s="1"/>
  <c r="N2528" i="1"/>
  <c r="O2527" i="1"/>
  <c r="P2527" i="1" s="1"/>
  <c r="Z2527" i="1" s="1"/>
  <c r="B2527" i="1" s="1"/>
  <c r="L2531" i="1"/>
  <c r="T2531" i="1" s="1"/>
  <c r="G2531" i="1"/>
  <c r="D2532" i="1"/>
  <c r="F2535" i="1" l="1"/>
  <c r="W2535" i="1"/>
  <c r="Y2535" i="1" s="1"/>
  <c r="I2537" i="1"/>
  <c r="J2536" i="1"/>
  <c r="K2536" i="1" s="1"/>
  <c r="E2536" i="1" s="1"/>
  <c r="G2532" i="1"/>
  <c r="L2532" i="1"/>
  <c r="T2532" i="1" s="1"/>
  <c r="D2533" i="1"/>
  <c r="N2529" i="1"/>
  <c r="O2528" i="1"/>
  <c r="P2528" i="1" s="1"/>
  <c r="F2536" i="1" l="1"/>
  <c r="W2536" i="1"/>
  <c r="Y2536" i="1" s="1"/>
  <c r="I2538" i="1"/>
  <c r="J2537" i="1"/>
  <c r="K2537" i="1" s="1"/>
  <c r="E2537" i="1" s="1"/>
  <c r="Z2528" i="1"/>
  <c r="B2528" i="1" s="1"/>
  <c r="N2530" i="1"/>
  <c r="O2529" i="1"/>
  <c r="P2529" i="1" s="1"/>
  <c r="G2533" i="1"/>
  <c r="D2534" i="1"/>
  <c r="L2533" i="1"/>
  <c r="T2533" i="1" s="1"/>
  <c r="F2537" i="1" l="1"/>
  <c r="W2537" i="1"/>
  <c r="Y2537" i="1" s="1"/>
  <c r="I2539" i="1"/>
  <c r="J2538" i="1"/>
  <c r="K2538" i="1" s="1"/>
  <c r="E2538" i="1" s="1"/>
  <c r="G2534" i="1"/>
  <c r="L2534" i="1"/>
  <c r="T2534" i="1" s="1"/>
  <c r="D2535" i="1"/>
  <c r="N2531" i="1"/>
  <c r="O2530" i="1"/>
  <c r="P2530" i="1" s="1"/>
  <c r="Z2530" i="1" s="1"/>
  <c r="B2530" i="1" s="1"/>
  <c r="Z2529" i="1"/>
  <c r="B2529" i="1" s="1"/>
  <c r="F2538" i="1" l="1"/>
  <c r="W2538" i="1"/>
  <c r="Y2538" i="1" s="1"/>
  <c r="J2539" i="1"/>
  <c r="K2539" i="1" s="1"/>
  <c r="E2539" i="1" s="1"/>
  <c r="I2540" i="1"/>
  <c r="N2532" i="1"/>
  <c r="O2531" i="1"/>
  <c r="P2531" i="1" s="1"/>
  <c r="Z2531" i="1" s="1"/>
  <c r="B2531" i="1" s="1"/>
  <c r="G2535" i="1"/>
  <c r="L2535" i="1"/>
  <c r="T2535" i="1" s="1"/>
  <c r="D2536" i="1"/>
  <c r="F2539" i="1" l="1"/>
  <c r="W2539" i="1"/>
  <c r="Y2539" i="1" s="1"/>
  <c r="J2540" i="1"/>
  <c r="K2540" i="1" s="1"/>
  <c r="I2541" i="1"/>
  <c r="G2536" i="1"/>
  <c r="L2536" i="1"/>
  <c r="T2536" i="1" s="1"/>
  <c r="D2537" i="1"/>
  <c r="N2533" i="1"/>
  <c r="O2532" i="1"/>
  <c r="P2532" i="1" s="1"/>
  <c r="E2540" i="1" l="1"/>
  <c r="F2540" i="1"/>
  <c r="J2541" i="1"/>
  <c r="K2541" i="1" s="1"/>
  <c r="F2541" i="1" s="1"/>
  <c r="I2542" i="1"/>
  <c r="W2540" i="1"/>
  <c r="Y2540" i="1" s="1"/>
  <c r="N2534" i="1"/>
  <c r="O2533" i="1"/>
  <c r="P2533" i="1" s="1"/>
  <c r="Z2532" i="1"/>
  <c r="B2532" i="1" s="1"/>
  <c r="G2537" i="1"/>
  <c r="L2537" i="1"/>
  <c r="T2537" i="1" s="1"/>
  <c r="D2538" i="1"/>
  <c r="W2541" i="1" l="1"/>
  <c r="Y2541" i="1" s="1"/>
  <c r="E2541" i="1"/>
  <c r="J2542" i="1"/>
  <c r="K2542" i="1" s="1"/>
  <c r="I2543" i="1"/>
  <c r="G2538" i="1"/>
  <c r="L2538" i="1"/>
  <c r="T2538" i="1" s="1"/>
  <c r="D2539" i="1"/>
  <c r="Z2533" i="1"/>
  <c r="B2533" i="1" s="1"/>
  <c r="N2535" i="1"/>
  <c r="O2534" i="1"/>
  <c r="P2534" i="1" s="1"/>
  <c r="Z2534" i="1" s="1"/>
  <c r="B2534" i="1" s="1"/>
  <c r="E2542" i="1" l="1"/>
  <c r="F2542" i="1"/>
  <c r="J2543" i="1"/>
  <c r="K2543" i="1" s="1"/>
  <c r="I2544" i="1"/>
  <c r="W2542" i="1"/>
  <c r="Y2542" i="1" s="1"/>
  <c r="N2536" i="1"/>
  <c r="O2535" i="1"/>
  <c r="P2535" i="1" s="1"/>
  <c r="L2539" i="1"/>
  <c r="T2539" i="1" s="1"/>
  <c r="G2539" i="1"/>
  <c r="D2540" i="1"/>
  <c r="E2543" i="1" l="1"/>
  <c r="F2543" i="1"/>
  <c r="J2544" i="1"/>
  <c r="K2544" i="1" s="1"/>
  <c r="I2545" i="1"/>
  <c r="W2543" i="1"/>
  <c r="Y2543" i="1" s="1"/>
  <c r="Z2535" i="1"/>
  <c r="B2535" i="1" s="1"/>
  <c r="G2540" i="1"/>
  <c r="L2540" i="1"/>
  <c r="T2540" i="1" s="1"/>
  <c r="D2541" i="1"/>
  <c r="N2537" i="1"/>
  <c r="O2536" i="1"/>
  <c r="P2536" i="1" s="1"/>
  <c r="Z2536" i="1" s="1"/>
  <c r="B2536" i="1" s="1"/>
  <c r="E2544" i="1" l="1"/>
  <c r="F2544" i="1"/>
  <c r="J2545" i="1"/>
  <c r="K2545" i="1" s="1"/>
  <c r="I2546" i="1"/>
  <c r="W2544" i="1"/>
  <c r="Y2544" i="1" s="1"/>
  <c r="N2538" i="1"/>
  <c r="O2537" i="1"/>
  <c r="P2537" i="1" s="1"/>
  <c r="G2541" i="1"/>
  <c r="L2541" i="1"/>
  <c r="T2541" i="1" s="1"/>
  <c r="D2542" i="1"/>
  <c r="E2545" i="1" l="1"/>
  <c r="F2545" i="1"/>
  <c r="J2546" i="1"/>
  <c r="K2546" i="1" s="1"/>
  <c r="E2546" i="1" s="1"/>
  <c r="I2547" i="1"/>
  <c r="W2545" i="1"/>
  <c r="Y2545" i="1" s="1"/>
  <c r="L2542" i="1"/>
  <c r="T2542" i="1" s="1"/>
  <c r="G2542" i="1"/>
  <c r="D2543" i="1"/>
  <c r="Z2537" i="1"/>
  <c r="B2537" i="1" s="1"/>
  <c r="N2539" i="1"/>
  <c r="O2538" i="1"/>
  <c r="P2538" i="1" s="1"/>
  <c r="Z2538" i="1" s="1"/>
  <c r="B2538" i="1" s="1"/>
  <c r="F2546" i="1" l="1"/>
  <c r="J2547" i="1"/>
  <c r="K2547" i="1" s="1"/>
  <c r="E2547" i="1" s="1"/>
  <c r="I2548" i="1"/>
  <c r="W2546" i="1"/>
  <c r="Y2546" i="1" s="1"/>
  <c r="N2540" i="1"/>
  <c r="O2539" i="1"/>
  <c r="P2539" i="1" s="1"/>
  <c r="G2543" i="1"/>
  <c r="L2543" i="1"/>
  <c r="T2543" i="1" s="1"/>
  <c r="D2544" i="1"/>
  <c r="F2547" i="1" l="1"/>
  <c r="S2539" i="1"/>
  <c r="U2539" i="1" s="1"/>
  <c r="I2549" i="1"/>
  <c r="J2548" i="1"/>
  <c r="K2548" i="1" s="1"/>
  <c r="E2548" i="1" s="1"/>
  <c r="W2547" i="1"/>
  <c r="Y2547" i="1" s="1"/>
  <c r="G2544" i="1"/>
  <c r="L2544" i="1"/>
  <c r="T2544" i="1" s="1"/>
  <c r="D2545" i="1"/>
  <c r="Z2539" i="1"/>
  <c r="B2539" i="1" s="1"/>
  <c r="N2541" i="1"/>
  <c r="O2540" i="1"/>
  <c r="F2548" i="1" l="1"/>
  <c r="C2540" i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AA2539" i="1"/>
  <c r="W2548" i="1"/>
  <c r="Y2548" i="1" s="1"/>
  <c r="I2550" i="1"/>
  <c r="J2549" i="1"/>
  <c r="K2549" i="1" s="1"/>
  <c r="E2549" i="1" s="1"/>
  <c r="S2540" i="1"/>
  <c r="AA2540" i="1" s="1"/>
  <c r="N2542" i="1"/>
  <c r="O2541" i="1"/>
  <c r="L2545" i="1"/>
  <c r="T2545" i="1" s="1"/>
  <c r="G2545" i="1"/>
  <c r="D2546" i="1"/>
  <c r="P2541" i="1" l="1"/>
  <c r="Z2541" i="1" s="1"/>
  <c r="B2541" i="1" s="1"/>
  <c r="F2549" i="1"/>
  <c r="P2540" i="1"/>
  <c r="Z2540" i="1" s="1"/>
  <c r="B2540" i="1" s="1"/>
  <c r="J2550" i="1"/>
  <c r="K2550" i="1" s="1"/>
  <c r="E2550" i="1" s="1"/>
  <c r="I2551" i="1"/>
  <c r="W2549" i="1"/>
  <c r="Y2549" i="1" s="1"/>
  <c r="N2543" i="1"/>
  <c r="O2542" i="1"/>
  <c r="P2542" i="1" s="1"/>
  <c r="Z2542" i="1" s="1"/>
  <c r="B2542" i="1" s="1"/>
  <c r="L2546" i="1"/>
  <c r="T2546" i="1" s="1"/>
  <c r="G2546" i="1"/>
  <c r="D2547" i="1"/>
  <c r="F2550" i="1" l="1"/>
  <c r="I2552" i="1"/>
  <c r="J2551" i="1"/>
  <c r="K2551" i="1" s="1"/>
  <c r="E2551" i="1" s="1"/>
  <c r="W2550" i="1"/>
  <c r="Y2550" i="1" s="1"/>
  <c r="L2547" i="1"/>
  <c r="T2547" i="1" s="1"/>
  <c r="G2547" i="1"/>
  <c r="D2548" i="1"/>
  <c r="N2544" i="1"/>
  <c r="O2543" i="1"/>
  <c r="P2543" i="1" s="1"/>
  <c r="F2551" i="1" l="1"/>
  <c r="J2552" i="1"/>
  <c r="K2552" i="1" s="1"/>
  <c r="E2552" i="1" s="1"/>
  <c r="I2553" i="1"/>
  <c r="W2551" i="1"/>
  <c r="Y2551" i="1" s="1"/>
  <c r="Z2543" i="1"/>
  <c r="B2543" i="1" s="1"/>
  <c r="L2548" i="1"/>
  <c r="T2548" i="1" s="1"/>
  <c r="D2549" i="1"/>
  <c r="G2548" i="1"/>
  <c r="N2545" i="1"/>
  <c r="O2544" i="1"/>
  <c r="P2544" i="1" s="1"/>
  <c r="Z2544" i="1" s="1"/>
  <c r="B2544" i="1" s="1"/>
  <c r="F2552" i="1" l="1"/>
  <c r="I2554" i="1"/>
  <c r="J2553" i="1"/>
  <c r="K2553" i="1" s="1"/>
  <c r="E2553" i="1" s="1"/>
  <c r="W2552" i="1"/>
  <c r="Y2552" i="1" s="1"/>
  <c r="L2549" i="1"/>
  <c r="T2549" i="1" s="1"/>
  <c r="G2549" i="1"/>
  <c r="D2550" i="1"/>
  <c r="N2546" i="1"/>
  <c r="O2545" i="1"/>
  <c r="P2545" i="1" s="1"/>
  <c r="F2553" i="1" l="1"/>
  <c r="J2554" i="1"/>
  <c r="K2554" i="1" s="1"/>
  <c r="E2554" i="1" s="1"/>
  <c r="I2555" i="1"/>
  <c r="W2553" i="1"/>
  <c r="Y2553" i="1" s="1"/>
  <c r="Z2545" i="1"/>
  <c r="B2545" i="1" s="1"/>
  <c r="N2547" i="1"/>
  <c r="O2546" i="1"/>
  <c r="P2546" i="1" s="1"/>
  <c r="L2550" i="1"/>
  <c r="T2550" i="1" s="1"/>
  <c r="G2550" i="1"/>
  <c r="D2551" i="1"/>
  <c r="F2554" i="1" l="1"/>
  <c r="I2556" i="1"/>
  <c r="J2555" i="1"/>
  <c r="K2555" i="1" s="1"/>
  <c r="E2555" i="1" s="1"/>
  <c r="W2554" i="1"/>
  <c r="Y2554" i="1" s="1"/>
  <c r="Z2546" i="1"/>
  <c r="B2546" i="1" s="1"/>
  <c r="N2548" i="1"/>
  <c r="O2547" i="1"/>
  <c r="P2547" i="1" s="1"/>
  <c r="Z2547" i="1" s="1"/>
  <c r="B2547" i="1" s="1"/>
  <c r="L2551" i="1"/>
  <c r="T2551" i="1" s="1"/>
  <c r="G2551" i="1"/>
  <c r="D2552" i="1"/>
  <c r="F2555" i="1" l="1"/>
  <c r="W2555" i="1"/>
  <c r="Y2555" i="1" s="1"/>
  <c r="I2557" i="1"/>
  <c r="J2556" i="1"/>
  <c r="K2556" i="1" s="1"/>
  <c r="E2556" i="1" s="1"/>
  <c r="N2549" i="1"/>
  <c r="O2548" i="1"/>
  <c r="P2548" i="1" s="1"/>
  <c r="L2552" i="1"/>
  <c r="T2552" i="1" s="1"/>
  <c r="G2552" i="1"/>
  <c r="D2553" i="1"/>
  <c r="F2556" i="1" l="1"/>
  <c r="W2556" i="1"/>
  <c r="Y2556" i="1" s="1"/>
  <c r="J2557" i="1"/>
  <c r="K2557" i="1" s="1"/>
  <c r="E2557" i="1" s="1"/>
  <c r="I2558" i="1"/>
  <c r="G2553" i="1"/>
  <c r="L2553" i="1"/>
  <c r="T2553" i="1" s="1"/>
  <c r="D2554" i="1"/>
  <c r="Z2548" i="1"/>
  <c r="B2548" i="1" s="1"/>
  <c r="N2550" i="1"/>
  <c r="O2549" i="1"/>
  <c r="P2549" i="1" s="1"/>
  <c r="F2557" i="1" l="1"/>
  <c r="W2557" i="1"/>
  <c r="Y2557" i="1" s="1"/>
  <c r="I2559" i="1"/>
  <c r="J2558" i="1"/>
  <c r="K2558" i="1" s="1"/>
  <c r="E2558" i="1" s="1"/>
  <c r="Z2549" i="1"/>
  <c r="B2549" i="1" s="1"/>
  <c r="N2551" i="1"/>
  <c r="O2550" i="1"/>
  <c r="P2550" i="1" s="1"/>
  <c r="L2554" i="1"/>
  <c r="T2554" i="1" s="1"/>
  <c r="G2554" i="1"/>
  <c r="D2555" i="1"/>
  <c r="F2558" i="1" l="1"/>
  <c r="J2559" i="1"/>
  <c r="K2559" i="1" s="1"/>
  <c r="E2559" i="1" s="1"/>
  <c r="I2560" i="1"/>
  <c r="W2558" i="1"/>
  <c r="Y2558" i="1" s="1"/>
  <c r="Z2550" i="1"/>
  <c r="B2550" i="1" s="1"/>
  <c r="N2552" i="1"/>
  <c r="O2551" i="1"/>
  <c r="P2551" i="1" s="1"/>
  <c r="L2555" i="1"/>
  <c r="T2555" i="1" s="1"/>
  <c r="G2555" i="1"/>
  <c r="D2556" i="1"/>
  <c r="F2559" i="1" l="1"/>
  <c r="I2561" i="1"/>
  <c r="J2560" i="1"/>
  <c r="K2560" i="1" s="1"/>
  <c r="E2560" i="1" s="1"/>
  <c r="W2559" i="1"/>
  <c r="Y2559" i="1" s="1"/>
  <c r="G2556" i="1"/>
  <c r="L2556" i="1"/>
  <c r="T2556" i="1" s="1"/>
  <c r="D2557" i="1"/>
  <c r="Z2551" i="1"/>
  <c r="B2551" i="1" s="1"/>
  <c r="N2553" i="1"/>
  <c r="O2552" i="1"/>
  <c r="P2552" i="1" s="1"/>
  <c r="Z2552" i="1" s="1"/>
  <c r="B2552" i="1" s="1"/>
  <c r="F2560" i="1" l="1"/>
  <c r="W2560" i="1"/>
  <c r="Y2560" i="1" s="1"/>
  <c r="J2561" i="1"/>
  <c r="K2561" i="1" s="1"/>
  <c r="E2561" i="1" s="1"/>
  <c r="I2562" i="1"/>
  <c r="N2554" i="1"/>
  <c r="O2553" i="1"/>
  <c r="P2553" i="1" s="1"/>
  <c r="Z2553" i="1" s="1"/>
  <c r="B2553" i="1" s="1"/>
  <c r="G2557" i="1"/>
  <c r="L2557" i="1"/>
  <c r="T2557" i="1" s="1"/>
  <c r="D2558" i="1"/>
  <c r="F2561" i="1" l="1"/>
  <c r="W2561" i="1"/>
  <c r="Y2561" i="1" s="1"/>
  <c r="I2563" i="1"/>
  <c r="J2562" i="1"/>
  <c r="K2562" i="1" s="1"/>
  <c r="E2562" i="1" s="1"/>
  <c r="G2558" i="1"/>
  <c r="D2559" i="1"/>
  <c r="L2558" i="1"/>
  <c r="T2558" i="1" s="1"/>
  <c r="N2555" i="1"/>
  <c r="O2554" i="1"/>
  <c r="P2554" i="1" s="1"/>
  <c r="Z2554" i="1" s="1"/>
  <c r="B2554" i="1" s="1"/>
  <c r="F2562" i="1" l="1"/>
  <c r="W2562" i="1"/>
  <c r="Y2562" i="1" s="1"/>
  <c r="I2564" i="1"/>
  <c r="J2563" i="1"/>
  <c r="K2563" i="1" s="1"/>
  <c r="E2563" i="1" s="1"/>
  <c r="N2556" i="1"/>
  <c r="O2555" i="1"/>
  <c r="P2555" i="1" s="1"/>
  <c r="G2559" i="1"/>
  <c r="L2559" i="1"/>
  <c r="T2559" i="1" s="1"/>
  <c r="D2560" i="1"/>
  <c r="F2563" i="1" l="1"/>
  <c r="W2563" i="1"/>
  <c r="Y2563" i="1" s="1"/>
  <c r="I2565" i="1"/>
  <c r="J2564" i="1"/>
  <c r="K2564" i="1" s="1"/>
  <c r="E2564" i="1" s="1"/>
  <c r="Z2555" i="1"/>
  <c r="B2555" i="1" s="1"/>
  <c r="G2560" i="1"/>
  <c r="L2560" i="1"/>
  <c r="T2560" i="1" s="1"/>
  <c r="D2561" i="1"/>
  <c r="N2557" i="1"/>
  <c r="O2556" i="1"/>
  <c r="P2556" i="1" s="1"/>
  <c r="F2564" i="1" l="1"/>
  <c r="W2564" i="1"/>
  <c r="Y2564" i="1" s="1"/>
  <c r="I2566" i="1"/>
  <c r="J2565" i="1"/>
  <c r="K2565" i="1" s="1"/>
  <c r="E2565" i="1" s="1"/>
  <c r="L2561" i="1"/>
  <c r="T2561" i="1" s="1"/>
  <c r="G2561" i="1"/>
  <c r="D2562" i="1"/>
  <c r="Z2556" i="1"/>
  <c r="B2556" i="1" s="1"/>
  <c r="N2558" i="1"/>
  <c r="O2557" i="1"/>
  <c r="P2557" i="1" s="1"/>
  <c r="F2565" i="1" l="1"/>
  <c r="W2565" i="1"/>
  <c r="Y2565" i="1" s="1"/>
  <c r="I2567" i="1"/>
  <c r="J2566" i="1"/>
  <c r="K2566" i="1" s="1"/>
  <c r="E2566" i="1" s="1"/>
  <c r="Z2557" i="1"/>
  <c r="B2557" i="1" s="1"/>
  <c r="N2559" i="1"/>
  <c r="O2558" i="1"/>
  <c r="P2558" i="1" s="1"/>
  <c r="Z2558" i="1" s="1"/>
  <c r="B2558" i="1" s="1"/>
  <c r="L2562" i="1"/>
  <c r="T2562" i="1" s="1"/>
  <c r="G2562" i="1"/>
  <c r="D2563" i="1"/>
  <c r="F2566" i="1" l="1"/>
  <c r="W2566" i="1"/>
  <c r="Y2566" i="1" s="1"/>
  <c r="J2567" i="1"/>
  <c r="K2567" i="1" s="1"/>
  <c r="E2567" i="1" s="1"/>
  <c r="I2568" i="1"/>
  <c r="I2569" i="1" s="1"/>
  <c r="G2563" i="1"/>
  <c r="D2564" i="1"/>
  <c r="L2563" i="1"/>
  <c r="T2563" i="1" s="1"/>
  <c r="N2560" i="1"/>
  <c r="O2559" i="1"/>
  <c r="P2559" i="1" s="1"/>
  <c r="Z2559" i="1" s="1"/>
  <c r="B2559" i="1" s="1"/>
  <c r="F2567" i="1" l="1"/>
  <c r="I2570" i="1"/>
  <c r="J2568" i="1"/>
  <c r="K2568" i="1" s="1"/>
  <c r="E2568" i="1" s="1"/>
  <c r="W2567" i="1"/>
  <c r="Y2567" i="1" s="1"/>
  <c r="N2561" i="1"/>
  <c r="O2560" i="1"/>
  <c r="P2560" i="1" s="1"/>
  <c r="G2564" i="1"/>
  <c r="D2565" i="1"/>
  <c r="L2564" i="1"/>
  <c r="T2564" i="1" s="1"/>
  <c r="F2568" i="1" l="1"/>
  <c r="I2571" i="1"/>
  <c r="J2569" i="1"/>
  <c r="K2569" i="1" s="1"/>
  <c r="E2569" i="1" s="1"/>
  <c r="W2568" i="1"/>
  <c r="Y2568" i="1" s="1"/>
  <c r="Z2560" i="1"/>
  <c r="B2560" i="1" s="1"/>
  <c r="L2565" i="1"/>
  <c r="T2565" i="1" s="1"/>
  <c r="G2565" i="1"/>
  <c r="D2566" i="1"/>
  <c r="N2562" i="1"/>
  <c r="O2561" i="1"/>
  <c r="P2561" i="1" s="1"/>
  <c r="Z2561" i="1" s="1"/>
  <c r="B2561" i="1" s="1"/>
  <c r="F2569" i="1" l="1"/>
  <c r="W2569" i="1"/>
  <c r="Y2569" i="1" s="1"/>
  <c r="J2570" i="1"/>
  <c r="K2570" i="1" s="1"/>
  <c r="E2570" i="1" s="1"/>
  <c r="J2571" i="1"/>
  <c r="K2571" i="1" s="1"/>
  <c r="I2572" i="1"/>
  <c r="L2566" i="1"/>
  <c r="T2566" i="1" s="1"/>
  <c r="D2567" i="1"/>
  <c r="G2566" i="1"/>
  <c r="N2563" i="1"/>
  <c r="O2562" i="1"/>
  <c r="P2562" i="1" s="1"/>
  <c r="Z2562" i="1" s="1"/>
  <c r="B2562" i="1" s="1"/>
  <c r="E2571" i="1" l="1"/>
  <c r="F2571" i="1"/>
  <c r="F2570" i="1"/>
  <c r="J2572" i="1"/>
  <c r="K2572" i="1" s="1"/>
  <c r="E2572" i="1" s="1"/>
  <c r="I2573" i="1"/>
  <c r="W2570" i="1"/>
  <c r="Y2570" i="1" s="1"/>
  <c r="N2564" i="1"/>
  <c r="O2563" i="1"/>
  <c r="P2563" i="1" s="1"/>
  <c r="Z2563" i="1" s="1"/>
  <c r="B2563" i="1" s="1"/>
  <c r="G2567" i="1"/>
  <c r="L2567" i="1"/>
  <c r="T2567" i="1" s="1"/>
  <c r="D2568" i="1"/>
  <c r="D2569" i="1" s="1"/>
  <c r="F2572" i="1" l="1"/>
  <c r="L2569" i="1"/>
  <c r="T2569" i="1" s="1"/>
  <c r="G2569" i="1"/>
  <c r="J2573" i="1"/>
  <c r="K2573" i="1" s="1"/>
  <c r="E2573" i="1" s="1"/>
  <c r="I2574" i="1"/>
  <c r="D2570" i="1"/>
  <c r="G2570" i="1" s="1"/>
  <c r="W2572" i="1"/>
  <c r="Y2572" i="1" s="1"/>
  <c r="G2568" i="1"/>
  <c r="L2568" i="1"/>
  <c r="T2568" i="1" s="1"/>
  <c r="N2565" i="1"/>
  <c r="O2564" i="1"/>
  <c r="P2564" i="1" s="1"/>
  <c r="F2573" i="1" l="1"/>
  <c r="L2570" i="1"/>
  <c r="T2570" i="1" s="1"/>
  <c r="J2574" i="1"/>
  <c r="K2574" i="1" s="1"/>
  <c r="E2574" i="1" s="1"/>
  <c r="I2575" i="1"/>
  <c r="D2571" i="1"/>
  <c r="D2572" i="1" s="1"/>
  <c r="G2572" i="1" s="1"/>
  <c r="W2573" i="1"/>
  <c r="Y2573" i="1" s="1"/>
  <c r="Z2564" i="1"/>
  <c r="B2564" i="1" s="1"/>
  <c r="N2566" i="1"/>
  <c r="O2565" i="1"/>
  <c r="P2565" i="1" s="1"/>
  <c r="F2574" i="1" l="1"/>
  <c r="L2571" i="1"/>
  <c r="T2571" i="1" s="1"/>
  <c r="G2571" i="1"/>
  <c r="L2572" i="1"/>
  <c r="T2572" i="1" s="1"/>
  <c r="D2573" i="1"/>
  <c r="G2573" i="1" s="1"/>
  <c r="J2575" i="1"/>
  <c r="K2575" i="1" s="1"/>
  <c r="E2575" i="1" s="1"/>
  <c r="I2576" i="1"/>
  <c r="W2574" i="1"/>
  <c r="Y2574" i="1" s="1"/>
  <c r="Z2565" i="1"/>
  <c r="B2565" i="1" s="1"/>
  <c r="N2567" i="1"/>
  <c r="O2566" i="1"/>
  <c r="P2566" i="1" s="1"/>
  <c r="Z2566" i="1" s="1"/>
  <c r="B2566" i="1" s="1"/>
  <c r="F2575" i="1" l="1"/>
  <c r="L2573" i="1"/>
  <c r="T2573" i="1" s="1"/>
  <c r="J2576" i="1"/>
  <c r="K2576" i="1" s="1"/>
  <c r="E2576" i="1" s="1"/>
  <c r="I2577" i="1"/>
  <c r="W2575" i="1"/>
  <c r="Y2575" i="1" s="1"/>
  <c r="D2574" i="1"/>
  <c r="L2574" i="1" s="1"/>
  <c r="T2574" i="1" s="1"/>
  <c r="N2568" i="1"/>
  <c r="O2567" i="1"/>
  <c r="P2567" i="1" s="1"/>
  <c r="F2576" i="1" l="1"/>
  <c r="O2568" i="1"/>
  <c r="P2568" i="1" s="1"/>
  <c r="Z2568" i="1" s="1"/>
  <c r="B2568" i="1" s="1"/>
  <c r="N2569" i="1"/>
  <c r="D2575" i="1"/>
  <c r="L2575" i="1" s="1"/>
  <c r="T2575" i="1" s="1"/>
  <c r="W2576" i="1"/>
  <c r="Y2576" i="1" s="1"/>
  <c r="J2577" i="1"/>
  <c r="K2577" i="1" s="1"/>
  <c r="I2578" i="1"/>
  <c r="G2574" i="1"/>
  <c r="Z2567" i="1"/>
  <c r="B2567" i="1" s="1"/>
  <c r="S2568" i="1"/>
  <c r="AA2568" i="1" s="1"/>
  <c r="E2577" i="1" l="1"/>
  <c r="F2577" i="1"/>
  <c r="G2575" i="1"/>
  <c r="D2576" i="1"/>
  <c r="L2576" i="1" s="1"/>
  <c r="T2576" i="1" s="1"/>
  <c r="J2578" i="1"/>
  <c r="K2578" i="1" s="1"/>
  <c r="E2578" i="1" s="1"/>
  <c r="I2579" i="1"/>
  <c r="N2570" i="1"/>
  <c r="O2569" i="1"/>
  <c r="P2569" i="1" s="1"/>
  <c r="Z2569" i="1" s="1"/>
  <c r="B2569" i="1" s="1"/>
  <c r="W2577" i="1"/>
  <c r="Y2577" i="1" s="1"/>
  <c r="F2578" i="1" l="1"/>
  <c r="G2576" i="1"/>
  <c r="N2571" i="1"/>
  <c r="O2570" i="1"/>
  <c r="P2570" i="1" s="1"/>
  <c r="J2579" i="1"/>
  <c r="K2579" i="1" s="1"/>
  <c r="E2579" i="1" s="1"/>
  <c r="I2580" i="1"/>
  <c r="W2578" i="1"/>
  <c r="Y2578" i="1" s="1"/>
  <c r="D2577" i="1"/>
  <c r="G2577" i="1" s="1"/>
  <c r="F2579" i="1" l="1"/>
  <c r="J2580" i="1"/>
  <c r="K2580" i="1" s="1"/>
  <c r="E2580" i="1" s="1"/>
  <c r="I2581" i="1"/>
  <c r="W2579" i="1"/>
  <c r="Y2579" i="1" s="1"/>
  <c r="L2577" i="1"/>
  <c r="T2577" i="1" s="1"/>
  <c r="Z2570" i="1"/>
  <c r="B2570" i="1" s="1"/>
  <c r="S2570" i="1"/>
  <c r="U2570" i="1" s="1"/>
  <c r="D2578" i="1"/>
  <c r="L2578" i="1" s="1"/>
  <c r="T2578" i="1" s="1"/>
  <c r="N2572" i="1"/>
  <c r="O2571" i="1"/>
  <c r="F2580" i="1" l="1"/>
  <c r="C2571" i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G2578" i="1"/>
  <c r="N2573" i="1"/>
  <c r="O2572" i="1"/>
  <c r="J2581" i="1"/>
  <c r="K2581" i="1" s="1"/>
  <c r="E2581" i="1" s="1"/>
  <c r="I2582" i="1"/>
  <c r="D2579" i="1"/>
  <c r="L2579" i="1" s="1"/>
  <c r="T2579" i="1" s="1"/>
  <c r="AA2570" i="1"/>
  <c r="W2580" i="1"/>
  <c r="Y2580" i="1" s="1"/>
  <c r="F2581" i="1" l="1"/>
  <c r="P2572" i="1"/>
  <c r="Z2572" i="1" s="1"/>
  <c r="B2572" i="1" s="1"/>
  <c r="P2571" i="1"/>
  <c r="Z2571" i="1" s="1"/>
  <c r="B2571" i="1" s="1"/>
  <c r="G2579" i="1"/>
  <c r="D2580" i="1"/>
  <c r="G2580" i="1" s="1"/>
  <c r="N2574" i="1"/>
  <c r="O2573" i="1"/>
  <c r="P2573" i="1" s="1"/>
  <c r="W2581" i="1"/>
  <c r="Y2581" i="1" s="1"/>
  <c r="J2582" i="1"/>
  <c r="K2582" i="1" s="1"/>
  <c r="E2582" i="1" s="1"/>
  <c r="I2583" i="1"/>
  <c r="F2582" i="1" l="1"/>
  <c r="L2580" i="1"/>
  <c r="T2580" i="1" s="1"/>
  <c r="W2582" i="1"/>
  <c r="Y2582" i="1" s="1"/>
  <c r="D2581" i="1"/>
  <c r="G2581" i="1" s="1"/>
  <c r="J2583" i="1"/>
  <c r="K2583" i="1" s="1"/>
  <c r="E2583" i="1" s="1"/>
  <c r="I2584" i="1"/>
  <c r="Z2573" i="1"/>
  <c r="B2573" i="1" s="1"/>
  <c r="N2575" i="1"/>
  <c r="O2574" i="1"/>
  <c r="P2574" i="1" s="1"/>
  <c r="Z2574" i="1" s="1"/>
  <c r="B2574" i="1" s="1"/>
  <c r="F2583" i="1" l="1"/>
  <c r="N2576" i="1"/>
  <c r="O2575" i="1"/>
  <c r="P2575" i="1" s="1"/>
  <c r="Z2575" i="1" s="1"/>
  <c r="B2575" i="1" s="1"/>
  <c r="L2581" i="1"/>
  <c r="T2581" i="1" s="1"/>
  <c r="J2584" i="1"/>
  <c r="K2584" i="1" s="1"/>
  <c r="E2584" i="1" s="1"/>
  <c r="I2585" i="1"/>
  <c r="D2582" i="1"/>
  <c r="G2582" i="1" s="1"/>
  <c r="W2583" i="1"/>
  <c r="Y2583" i="1" s="1"/>
  <c r="F2584" i="1" l="1"/>
  <c r="J2585" i="1"/>
  <c r="K2585" i="1" s="1"/>
  <c r="E2585" i="1" s="1"/>
  <c r="I2586" i="1"/>
  <c r="W2584" i="1"/>
  <c r="Y2584" i="1" s="1"/>
  <c r="D2583" i="1"/>
  <c r="L2583" i="1" s="1"/>
  <c r="T2583" i="1" s="1"/>
  <c r="L2582" i="1"/>
  <c r="T2582" i="1" s="1"/>
  <c r="N2577" i="1"/>
  <c r="O2576" i="1"/>
  <c r="P2576" i="1" s="1"/>
  <c r="Z2576" i="1" s="1"/>
  <c r="B2576" i="1" s="1"/>
  <c r="F2585" i="1" l="1"/>
  <c r="G2583" i="1"/>
  <c r="J2586" i="1"/>
  <c r="K2586" i="1" s="1"/>
  <c r="E2586" i="1" s="1"/>
  <c r="I2587" i="1"/>
  <c r="W2585" i="1"/>
  <c r="Y2585" i="1" s="1"/>
  <c r="D2584" i="1"/>
  <c r="G2584" i="1" s="1"/>
  <c r="N2578" i="1"/>
  <c r="O2577" i="1"/>
  <c r="P2577" i="1" s="1"/>
  <c r="F2586" i="1" l="1"/>
  <c r="L2584" i="1"/>
  <c r="T2584" i="1" s="1"/>
  <c r="W2586" i="1"/>
  <c r="Y2586" i="1" s="1"/>
  <c r="Z2577" i="1"/>
  <c r="B2577" i="1" s="1"/>
  <c r="J2587" i="1"/>
  <c r="K2587" i="1" s="1"/>
  <c r="E2587" i="1" s="1"/>
  <c r="I2588" i="1"/>
  <c r="N2579" i="1"/>
  <c r="O2578" i="1"/>
  <c r="P2578" i="1" s="1"/>
  <c r="Z2578" i="1" s="1"/>
  <c r="B2578" i="1" s="1"/>
  <c r="D2585" i="1"/>
  <c r="G2585" i="1" s="1"/>
  <c r="F2587" i="1" l="1"/>
  <c r="L2585" i="1"/>
  <c r="T2585" i="1" s="1"/>
  <c r="D2586" i="1"/>
  <c r="L2586" i="1" s="1"/>
  <c r="T2586" i="1" s="1"/>
  <c r="W2587" i="1"/>
  <c r="Y2587" i="1" s="1"/>
  <c r="N2580" i="1"/>
  <c r="O2579" i="1"/>
  <c r="P2579" i="1" s="1"/>
  <c r="Z2579" i="1" s="1"/>
  <c r="B2579" i="1" s="1"/>
  <c r="J2588" i="1"/>
  <c r="K2588" i="1" s="1"/>
  <c r="E2588" i="1" s="1"/>
  <c r="I2589" i="1"/>
  <c r="F2588" i="1" l="1"/>
  <c r="G2586" i="1"/>
  <c r="D2587" i="1"/>
  <c r="G2587" i="1" s="1"/>
  <c r="W2588" i="1"/>
  <c r="Y2588" i="1" s="1"/>
  <c r="N2581" i="1"/>
  <c r="O2580" i="1"/>
  <c r="P2580" i="1" s="1"/>
  <c r="Z2580" i="1" s="1"/>
  <c r="B2580" i="1" s="1"/>
  <c r="J2589" i="1"/>
  <c r="K2589" i="1" s="1"/>
  <c r="E2589" i="1" s="1"/>
  <c r="I2590" i="1"/>
  <c r="F2589" i="1" l="1"/>
  <c r="N2582" i="1"/>
  <c r="O2581" i="1"/>
  <c r="P2581" i="1" s="1"/>
  <c r="Z2581" i="1" s="1"/>
  <c r="B2581" i="1" s="1"/>
  <c r="J2590" i="1"/>
  <c r="K2590" i="1" s="1"/>
  <c r="E2590" i="1" s="1"/>
  <c r="I2591" i="1"/>
  <c r="D2588" i="1"/>
  <c r="G2588" i="1" s="1"/>
  <c r="W2589" i="1"/>
  <c r="Y2589" i="1" s="1"/>
  <c r="L2587" i="1"/>
  <c r="T2587" i="1" s="1"/>
  <c r="F2590" i="1" l="1"/>
  <c r="W2590" i="1"/>
  <c r="Y2590" i="1" s="1"/>
  <c r="J2591" i="1"/>
  <c r="K2591" i="1" s="1"/>
  <c r="E2591" i="1" s="1"/>
  <c r="I2592" i="1"/>
  <c r="L2588" i="1"/>
  <c r="T2588" i="1" s="1"/>
  <c r="D2589" i="1"/>
  <c r="L2589" i="1" s="1"/>
  <c r="T2589" i="1" s="1"/>
  <c r="N2583" i="1"/>
  <c r="O2582" i="1"/>
  <c r="P2582" i="1" s="1"/>
  <c r="F2591" i="1" l="1"/>
  <c r="G2589" i="1"/>
  <c r="J2592" i="1"/>
  <c r="K2592" i="1" s="1"/>
  <c r="E2592" i="1" s="1"/>
  <c r="I2593" i="1"/>
  <c r="N2584" i="1"/>
  <c r="O2583" i="1"/>
  <c r="P2583" i="1" s="1"/>
  <c r="Z2583" i="1" s="1"/>
  <c r="B2583" i="1" s="1"/>
  <c r="W2591" i="1"/>
  <c r="Y2591" i="1" s="1"/>
  <c r="D2590" i="1"/>
  <c r="L2590" i="1" s="1"/>
  <c r="T2590" i="1" s="1"/>
  <c r="Z2582" i="1"/>
  <c r="B2582" i="1" s="1"/>
  <c r="F2592" i="1" l="1"/>
  <c r="G2590" i="1"/>
  <c r="J2593" i="1"/>
  <c r="K2593" i="1" s="1"/>
  <c r="E2593" i="1" s="1"/>
  <c r="I2594" i="1"/>
  <c r="W2592" i="1"/>
  <c r="Y2592" i="1" s="1"/>
  <c r="N2585" i="1"/>
  <c r="O2584" i="1"/>
  <c r="P2584" i="1" s="1"/>
  <c r="Z2584" i="1" s="1"/>
  <c r="B2584" i="1" s="1"/>
  <c r="D2591" i="1"/>
  <c r="G2591" i="1" s="1"/>
  <c r="F2593" i="1" l="1"/>
  <c r="W2593" i="1"/>
  <c r="Y2593" i="1" s="1"/>
  <c r="D2592" i="1"/>
  <c r="G2592" i="1" s="1"/>
  <c r="J2594" i="1"/>
  <c r="K2594" i="1" s="1"/>
  <c r="E2594" i="1" s="1"/>
  <c r="I2595" i="1"/>
  <c r="L2591" i="1"/>
  <c r="T2591" i="1" s="1"/>
  <c r="N2586" i="1"/>
  <c r="O2585" i="1"/>
  <c r="P2585" i="1" s="1"/>
  <c r="F2594" i="1" l="1"/>
  <c r="L2592" i="1"/>
  <c r="T2592" i="1" s="1"/>
  <c r="W2594" i="1"/>
  <c r="Y2594" i="1" s="1"/>
  <c r="Z2585" i="1"/>
  <c r="B2585" i="1" s="1"/>
  <c r="N2587" i="1"/>
  <c r="O2586" i="1"/>
  <c r="P2586" i="1" s="1"/>
  <c r="Z2586" i="1" s="1"/>
  <c r="B2586" i="1" s="1"/>
  <c r="D2593" i="1"/>
  <c r="L2593" i="1" s="1"/>
  <c r="T2593" i="1" s="1"/>
  <c r="J2595" i="1"/>
  <c r="K2595" i="1" s="1"/>
  <c r="E2595" i="1" s="1"/>
  <c r="I2596" i="1"/>
  <c r="F2595" i="1" l="1"/>
  <c r="G2593" i="1"/>
  <c r="J2596" i="1"/>
  <c r="K2596" i="1" s="1"/>
  <c r="I2597" i="1"/>
  <c r="N2588" i="1"/>
  <c r="O2587" i="1"/>
  <c r="P2587" i="1" s="1"/>
  <c r="Z2587" i="1" s="1"/>
  <c r="B2587" i="1" s="1"/>
  <c r="W2595" i="1"/>
  <c r="Y2595" i="1" s="1"/>
  <c r="D2594" i="1"/>
  <c r="L2594" i="1" s="1"/>
  <c r="T2594" i="1" s="1"/>
  <c r="E2596" i="1" l="1"/>
  <c r="F2596" i="1"/>
  <c r="G2594" i="1"/>
  <c r="N2589" i="1"/>
  <c r="O2588" i="1"/>
  <c r="P2588" i="1" s="1"/>
  <c r="Z2588" i="1" s="1"/>
  <c r="B2588" i="1" s="1"/>
  <c r="W2596" i="1"/>
  <c r="Y2596" i="1" s="1"/>
  <c r="J2597" i="1"/>
  <c r="K2597" i="1" s="1"/>
  <c r="E2597" i="1" s="1"/>
  <c r="I2598" i="1"/>
  <c r="D2595" i="1"/>
  <c r="L2595" i="1" s="1"/>
  <c r="T2595" i="1" s="1"/>
  <c r="F2597" i="1" l="1"/>
  <c r="G2595" i="1"/>
  <c r="D2596" i="1"/>
  <c r="L2596" i="1" s="1"/>
  <c r="T2596" i="1" s="1"/>
  <c r="J2598" i="1"/>
  <c r="K2598" i="1" s="1"/>
  <c r="E2598" i="1" s="1"/>
  <c r="I2599" i="1"/>
  <c r="N2590" i="1"/>
  <c r="O2589" i="1"/>
  <c r="P2589" i="1" s="1"/>
  <c r="W2597" i="1"/>
  <c r="Y2597" i="1" s="1"/>
  <c r="F2598" i="1" l="1"/>
  <c r="G2596" i="1"/>
  <c r="J2599" i="1"/>
  <c r="K2599" i="1" s="1"/>
  <c r="E2599" i="1" s="1"/>
  <c r="I2600" i="1"/>
  <c r="W2598" i="1"/>
  <c r="Y2598" i="1" s="1"/>
  <c r="D2597" i="1"/>
  <c r="G2597" i="1" s="1"/>
  <c r="N2591" i="1"/>
  <c r="O2590" i="1"/>
  <c r="P2590" i="1" s="1"/>
  <c r="Z2590" i="1" s="1"/>
  <c r="B2590" i="1" s="1"/>
  <c r="Z2589" i="1"/>
  <c r="B2589" i="1" s="1"/>
  <c r="F2599" i="1" l="1"/>
  <c r="D2598" i="1"/>
  <c r="G2598" i="1" s="1"/>
  <c r="J2600" i="1"/>
  <c r="K2600" i="1" s="1"/>
  <c r="I2601" i="1"/>
  <c r="W2599" i="1"/>
  <c r="Y2599" i="1" s="1"/>
  <c r="N2592" i="1"/>
  <c r="O2591" i="1"/>
  <c r="P2591" i="1" s="1"/>
  <c r="Z2591" i="1" s="1"/>
  <c r="B2591" i="1" s="1"/>
  <c r="L2597" i="1"/>
  <c r="T2597" i="1" s="1"/>
  <c r="E2600" i="1" l="1"/>
  <c r="F2600" i="1"/>
  <c r="J2601" i="1"/>
  <c r="K2601" i="1" s="1"/>
  <c r="E2601" i="1" s="1"/>
  <c r="I2602" i="1"/>
  <c r="N2593" i="1"/>
  <c r="O2592" i="1"/>
  <c r="P2592" i="1" s="1"/>
  <c r="Z2592" i="1" s="1"/>
  <c r="B2592" i="1" s="1"/>
  <c r="D2599" i="1"/>
  <c r="L2599" i="1" s="1"/>
  <c r="T2599" i="1" s="1"/>
  <c r="L2598" i="1"/>
  <c r="T2598" i="1" s="1"/>
  <c r="F2601" i="1" l="1"/>
  <c r="G2599" i="1"/>
  <c r="D2600" i="1"/>
  <c r="G2600" i="1" s="1"/>
  <c r="J2602" i="1"/>
  <c r="K2602" i="1" s="1"/>
  <c r="E2602" i="1" s="1"/>
  <c r="I2603" i="1"/>
  <c r="N2594" i="1"/>
  <c r="O2593" i="1"/>
  <c r="P2593" i="1" s="1"/>
  <c r="Z2593" i="1" s="1"/>
  <c r="B2593" i="1" s="1"/>
  <c r="W2601" i="1"/>
  <c r="Y2601" i="1" s="1"/>
  <c r="F2602" i="1" l="1"/>
  <c r="L2600" i="1"/>
  <c r="T2600" i="1" s="1"/>
  <c r="W2602" i="1"/>
  <c r="Y2602" i="1" s="1"/>
  <c r="N2595" i="1"/>
  <c r="O2594" i="1"/>
  <c r="P2594" i="1" s="1"/>
  <c r="Z2594" i="1" s="1"/>
  <c r="B2594" i="1" s="1"/>
  <c r="J2603" i="1"/>
  <c r="K2603" i="1" s="1"/>
  <c r="E2603" i="1" s="1"/>
  <c r="I2604" i="1"/>
  <c r="D2601" i="1"/>
  <c r="G2601" i="1" s="1"/>
  <c r="F2603" i="1" l="1"/>
  <c r="L2601" i="1"/>
  <c r="T2601" i="1" s="1"/>
  <c r="W2603" i="1"/>
  <c r="Y2603" i="1" s="1"/>
  <c r="N2596" i="1"/>
  <c r="O2595" i="1"/>
  <c r="P2595" i="1" s="1"/>
  <c r="Z2595" i="1" s="1"/>
  <c r="B2595" i="1" s="1"/>
  <c r="D2602" i="1"/>
  <c r="G2602" i="1" s="1"/>
  <c r="J2604" i="1"/>
  <c r="K2604" i="1" s="1"/>
  <c r="E2604" i="1" s="1"/>
  <c r="I2605" i="1"/>
  <c r="F2604" i="1" l="1"/>
  <c r="L2602" i="1"/>
  <c r="T2602" i="1" s="1"/>
  <c r="J2605" i="1"/>
  <c r="K2605" i="1" s="1"/>
  <c r="E2605" i="1" s="1"/>
  <c r="I2606" i="1"/>
  <c r="N2597" i="1"/>
  <c r="O2596" i="1"/>
  <c r="P2596" i="1" s="1"/>
  <c r="Z2596" i="1" s="1"/>
  <c r="B2596" i="1" s="1"/>
  <c r="W2604" i="1"/>
  <c r="Y2604" i="1" s="1"/>
  <c r="D2603" i="1"/>
  <c r="L2603" i="1" s="1"/>
  <c r="T2603" i="1" s="1"/>
  <c r="F2605" i="1" l="1"/>
  <c r="G2603" i="1"/>
  <c r="J2606" i="1"/>
  <c r="K2606" i="1" s="1"/>
  <c r="E2606" i="1" s="1"/>
  <c r="I2607" i="1"/>
  <c r="N2598" i="1"/>
  <c r="O2597" i="1"/>
  <c r="P2597" i="1" s="1"/>
  <c r="W2605" i="1"/>
  <c r="Y2605" i="1" s="1"/>
  <c r="D2604" i="1"/>
  <c r="G2604" i="1" s="1"/>
  <c r="F2606" i="1" l="1"/>
  <c r="L2604" i="1"/>
  <c r="T2604" i="1" s="1"/>
  <c r="D2605" i="1"/>
  <c r="G2605" i="1" s="1"/>
  <c r="Z2597" i="1"/>
  <c r="B2597" i="1" s="1"/>
  <c r="W2606" i="1"/>
  <c r="Y2606" i="1" s="1"/>
  <c r="N2599" i="1"/>
  <c r="O2598" i="1"/>
  <c r="P2598" i="1" s="1"/>
  <c r="Z2598" i="1" s="1"/>
  <c r="B2598" i="1" s="1"/>
  <c r="J2607" i="1"/>
  <c r="K2607" i="1" s="1"/>
  <c r="E2607" i="1" s="1"/>
  <c r="I2608" i="1"/>
  <c r="F2607" i="1" l="1"/>
  <c r="L2605" i="1"/>
  <c r="T2605" i="1" s="1"/>
  <c r="J2608" i="1"/>
  <c r="K2608" i="1" s="1"/>
  <c r="E2608" i="1" s="1"/>
  <c r="I2609" i="1"/>
  <c r="D2606" i="1"/>
  <c r="G2606" i="1" s="1"/>
  <c r="W2607" i="1"/>
  <c r="Y2607" i="1" s="1"/>
  <c r="N2600" i="1"/>
  <c r="O2599" i="1"/>
  <c r="P2599" i="1" s="1"/>
  <c r="F2608" i="1" l="1"/>
  <c r="L2606" i="1"/>
  <c r="T2606" i="1" s="1"/>
  <c r="D2607" i="1"/>
  <c r="L2607" i="1" s="1"/>
  <c r="T2607" i="1" s="1"/>
  <c r="J2609" i="1"/>
  <c r="K2609" i="1" s="1"/>
  <c r="E2609" i="1" s="1"/>
  <c r="I2610" i="1"/>
  <c r="N2601" i="1"/>
  <c r="O2600" i="1"/>
  <c r="W2608" i="1"/>
  <c r="Y2608" i="1" s="1"/>
  <c r="Z2599" i="1"/>
  <c r="B2599" i="1" s="1"/>
  <c r="S2599" i="1"/>
  <c r="U2599" i="1" s="1"/>
  <c r="F2609" i="1" l="1"/>
  <c r="C2600" i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G2607" i="1"/>
  <c r="AA2599" i="1"/>
  <c r="W2609" i="1"/>
  <c r="Y2609" i="1" s="1"/>
  <c r="D2608" i="1"/>
  <c r="G2608" i="1" s="1"/>
  <c r="J2610" i="1"/>
  <c r="K2610" i="1" s="1"/>
  <c r="E2610" i="1" s="1"/>
  <c r="I2611" i="1"/>
  <c r="N2602" i="1"/>
  <c r="O2601" i="1"/>
  <c r="F2610" i="1" l="1"/>
  <c r="P2601" i="1"/>
  <c r="Z2601" i="1" s="1"/>
  <c r="B2601" i="1" s="1"/>
  <c r="P2600" i="1"/>
  <c r="Z2600" i="1" s="1"/>
  <c r="B2600" i="1" s="1"/>
  <c r="L2608" i="1"/>
  <c r="T2608" i="1" s="1"/>
  <c r="W2610" i="1"/>
  <c r="Y2610" i="1" s="1"/>
  <c r="D2609" i="1"/>
  <c r="G2609" i="1" s="1"/>
  <c r="N2603" i="1"/>
  <c r="O2602" i="1"/>
  <c r="P2602" i="1" s="1"/>
  <c r="Z2602" i="1" s="1"/>
  <c r="B2602" i="1" s="1"/>
  <c r="J2611" i="1"/>
  <c r="K2611" i="1" s="1"/>
  <c r="E2611" i="1" s="1"/>
  <c r="I2612" i="1"/>
  <c r="F2611" i="1" l="1"/>
  <c r="L2609" i="1"/>
  <c r="T2609" i="1" s="1"/>
  <c r="N2604" i="1"/>
  <c r="O2603" i="1"/>
  <c r="P2603" i="1" s="1"/>
  <c r="Z2603" i="1" s="1"/>
  <c r="B2603" i="1" s="1"/>
  <c r="J2612" i="1"/>
  <c r="K2612" i="1" s="1"/>
  <c r="E2612" i="1" s="1"/>
  <c r="I2613" i="1"/>
  <c r="W2611" i="1"/>
  <c r="Y2611" i="1" s="1"/>
  <c r="D2610" i="1"/>
  <c r="G2610" i="1" s="1"/>
  <c r="F2612" i="1" l="1"/>
  <c r="D2611" i="1"/>
  <c r="L2611" i="1" s="1"/>
  <c r="T2611" i="1" s="1"/>
  <c r="W2612" i="1"/>
  <c r="Y2612" i="1" s="1"/>
  <c r="L2610" i="1"/>
  <c r="T2610" i="1" s="1"/>
  <c r="J2613" i="1"/>
  <c r="K2613" i="1" s="1"/>
  <c r="E2613" i="1" s="1"/>
  <c r="I2614" i="1"/>
  <c r="N2605" i="1"/>
  <c r="O2604" i="1"/>
  <c r="P2604" i="1" s="1"/>
  <c r="Z2604" i="1" s="1"/>
  <c r="B2604" i="1" s="1"/>
  <c r="F2613" i="1" l="1"/>
  <c r="G2611" i="1"/>
  <c r="W2613" i="1"/>
  <c r="Y2613" i="1" s="1"/>
  <c r="D2612" i="1"/>
  <c r="L2612" i="1" s="1"/>
  <c r="T2612" i="1" s="1"/>
  <c r="N2606" i="1"/>
  <c r="O2605" i="1"/>
  <c r="P2605" i="1" s="1"/>
  <c r="Z2605" i="1" s="1"/>
  <c r="B2605" i="1" s="1"/>
  <c r="J2614" i="1"/>
  <c r="K2614" i="1" s="1"/>
  <c r="E2614" i="1" s="1"/>
  <c r="I2615" i="1"/>
  <c r="F2614" i="1" l="1"/>
  <c r="G2612" i="1"/>
  <c r="W2614" i="1"/>
  <c r="Y2614" i="1" s="1"/>
  <c r="D2613" i="1"/>
  <c r="G2613" i="1" s="1"/>
  <c r="N2607" i="1"/>
  <c r="O2606" i="1"/>
  <c r="P2606" i="1" s="1"/>
  <c r="Z2606" i="1" s="1"/>
  <c r="B2606" i="1" s="1"/>
  <c r="J2615" i="1"/>
  <c r="K2615" i="1" s="1"/>
  <c r="E2615" i="1" s="1"/>
  <c r="I2616" i="1"/>
  <c r="F2615" i="1" l="1"/>
  <c r="L2613" i="1"/>
  <c r="T2613" i="1" s="1"/>
  <c r="N2608" i="1"/>
  <c r="O2607" i="1"/>
  <c r="P2607" i="1" s="1"/>
  <c r="Z2607" i="1" s="1"/>
  <c r="B2607" i="1" s="1"/>
  <c r="J2616" i="1"/>
  <c r="K2616" i="1" s="1"/>
  <c r="E2616" i="1" s="1"/>
  <c r="I2617" i="1"/>
  <c r="W2615" i="1"/>
  <c r="Y2615" i="1" s="1"/>
  <c r="D2614" i="1"/>
  <c r="G2614" i="1" s="1"/>
  <c r="F2616" i="1" l="1"/>
  <c r="D2615" i="1"/>
  <c r="L2615" i="1" s="1"/>
  <c r="T2615" i="1" s="1"/>
  <c r="J2617" i="1"/>
  <c r="K2617" i="1" s="1"/>
  <c r="E2617" i="1" s="1"/>
  <c r="I2618" i="1"/>
  <c r="L2614" i="1"/>
  <c r="T2614" i="1" s="1"/>
  <c r="W2616" i="1"/>
  <c r="Y2616" i="1" s="1"/>
  <c r="N2609" i="1"/>
  <c r="O2608" i="1"/>
  <c r="P2608" i="1" s="1"/>
  <c r="Z2608" i="1" s="1"/>
  <c r="B2608" i="1" s="1"/>
  <c r="F2617" i="1" l="1"/>
  <c r="W2617" i="1"/>
  <c r="Y2617" i="1" s="1"/>
  <c r="J2618" i="1"/>
  <c r="K2618" i="1" s="1"/>
  <c r="E2618" i="1" s="1"/>
  <c r="I2619" i="1"/>
  <c r="N2610" i="1"/>
  <c r="O2609" i="1"/>
  <c r="P2609" i="1" s="1"/>
  <c r="D2616" i="1"/>
  <c r="G2616" i="1" s="1"/>
  <c r="G2615" i="1"/>
  <c r="F2618" i="1" l="1"/>
  <c r="L2616" i="1"/>
  <c r="T2616" i="1" s="1"/>
  <c r="W2618" i="1"/>
  <c r="Y2618" i="1" s="1"/>
  <c r="N2611" i="1"/>
  <c r="O2610" i="1"/>
  <c r="P2610" i="1" s="1"/>
  <c r="D2617" i="1"/>
  <c r="G2617" i="1" s="1"/>
  <c r="Z2609" i="1"/>
  <c r="B2609" i="1" s="1"/>
  <c r="J2619" i="1"/>
  <c r="K2619" i="1" s="1"/>
  <c r="E2619" i="1" s="1"/>
  <c r="I2620" i="1"/>
  <c r="F2619" i="1" l="1"/>
  <c r="J2620" i="1"/>
  <c r="K2620" i="1" s="1"/>
  <c r="E2620" i="1" s="1"/>
  <c r="I2621" i="1"/>
  <c r="Z2610" i="1"/>
  <c r="B2610" i="1" s="1"/>
  <c r="N2612" i="1"/>
  <c r="O2611" i="1"/>
  <c r="P2611" i="1" s="1"/>
  <c r="Z2611" i="1" s="1"/>
  <c r="B2611" i="1" s="1"/>
  <c r="D2618" i="1"/>
  <c r="L2618" i="1" s="1"/>
  <c r="T2618" i="1" s="1"/>
  <c r="W2619" i="1"/>
  <c r="Y2619" i="1" s="1"/>
  <c r="L2617" i="1"/>
  <c r="T2617" i="1" s="1"/>
  <c r="F2620" i="1" l="1"/>
  <c r="G2618" i="1"/>
  <c r="N2613" i="1"/>
  <c r="O2612" i="1"/>
  <c r="P2612" i="1" s="1"/>
  <c r="Z2612" i="1" s="1"/>
  <c r="B2612" i="1" s="1"/>
  <c r="D2619" i="1"/>
  <c r="G2619" i="1" s="1"/>
  <c r="J2621" i="1"/>
  <c r="K2621" i="1" s="1"/>
  <c r="E2621" i="1" s="1"/>
  <c r="I2622" i="1"/>
  <c r="W2620" i="1"/>
  <c r="Y2620" i="1" s="1"/>
  <c r="F2621" i="1" l="1"/>
  <c r="L2619" i="1"/>
  <c r="T2619" i="1" s="1"/>
  <c r="N2614" i="1"/>
  <c r="O2613" i="1"/>
  <c r="P2613" i="1" s="1"/>
  <c r="D2620" i="1"/>
  <c r="G2620" i="1" s="1"/>
  <c r="J2622" i="1"/>
  <c r="K2622" i="1" s="1"/>
  <c r="E2622" i="1" s="1"/>
  <c r="I2623" i="1"/>
  <c r="W2621" i="1"/>
  <c r="Y2621" i="1" s="1"/>
  <c r="F2622" i="1" l="1"/>
  <c r="L2620" i="1"/>
  <c r="T2620" i="1" s="1"/>
  <c r="W2622" i="1"/>
  <c r="Y2622" i="1" s="1"/>
  <c r="Z2613" i="1"/>
  <c r="B2613" i="1" s="1"/>
  <c r="D2621" i="1"/>
  <c r="L2621" i="1" s="1"/>
  <c r="T2621" i="1" s="1"/>
  <c r="J2623" i="1"/>
  <c r="K2623" i="1" s="1"/>
  <c r="E2623" i="1" s="1"/>
  <c r="I2624" i="1"/>
  <c r="N2615" i="1"/>
  <c r="O2614" i="1"/>
  <c r="P2614" i="1" s="1"/>
  <c r="F2623" i="1" l="1"/>
  <c r="G2621" i="1"/>
  <c r="Z2614" i="1"/>
  <c r="B2614" i="1" s="1"/>
  <c r="N2616" i="1"/>
  <c r="O2615" i="1"/>
  <c r="P2615" i="1" s="1"/>
  <c r="J2624" i="1"/>
  <c r="K2624" i="1" s="1"/>
  <c r="E2624" i="1" s="1"/>
  <c r="I2625" i="1"/>
  <c r="D2622" i="1"/>
  <c r="G2622" i="1" s="1"/>
  <c r="W2623" i="1"/>
  <c r="Y2623" i="1" s="1"/>
  <c r="F2624" i="1" l="1"/>
  <c r="L2622" i="1"/>
  <c r="T2622" i="1" s="1"/>
  <c r="Z2615" i="1"/>
  <c r="B2615" i="1" s="1"/>
  <c r="W2624" i="1"/>
  <c r="Y2624" i="1" s="1"/>
  <c r="N2617" i="1"/>
  <c r="O2616" i="1"/>
  <c r="P2616" i="1" s="1"/>
  <c r="Z2616" i="1" s="1"/>
  <c r="B2616" i="1" s="1"/>
  <c r="D2623" i="1"/>
  <c r="G2623" i="1" s="1"/>
  <c r="J2625" i="1"/>
  <c r="K2625" i="1" s="1"/>
  <c r="E2625" i="1" s="1"/>
  <c r="I2626" i="1"/>
  <c r="F2625" i="1" l="1"/>
  <c r="L2623" i="1"/>
  <c r="T2623" i="1" s="1"/>
  <c r="J2626" i="1"/>
  <c r="K2626" i="1" s="1"/>
  <c r="E2626" i="1" s="1"/>
  <c r="I2627" i="1"/>
  <c r="N2618" i="1"/>
  <c r="O2617" i="1"/>
  <c r="P2617" i="1" s="1"/>
  <c r="D2624" i="1"/>
  <c r="G2624" i="1" s="1"/>
  <c r="W2625" i="1"/>
  <c r="Y2625" i="1" s="1"/>
  <c r="F2626" i="1" l="1"/>
  <c r="N2619" i="1"/>
  <c r="O2618" i="1"/>
  <c r="P2618" i="1" s="1"/>
  <c r="Z2618" i="1" s="1"/>
  <c r="B2618" i="1" s="1"/>
  <c r="Z2617" i="1"/>
  <c r="B2617" i="1" s="1"/>
  <c r="J2627" i="1"/>
  <c r="K2627" i="1" s="1"/>
  <c r="E2627" i="1" s="1"/>
  <c r="I2628" i="1"/>
  <c r="D2625" i="1"/>
  <c r="G2625" i="1" s="1"/>
  <c r="W2626" i="1"/>
  <c r="Y2626" i="1" s="1"/>
  <c r="L2624" i="1"/>
  <c r="T2624" i="1" s="1"/>
  <c r="F2627" i="1" l="1"/>
  <c r="L2625" i="1"/>
  <c r="T2625" i="1" s="1"/>
  <c r="J2628" i="1"/>
  <c r="K2628" i="1" s="1"/>
  <c r="E2628" i="1" s="1"/>
  <c r="I2629" i="1"/>
  <c r="D2626" i="1"/>
  <c r="L2626" i="1" s="1"/>
  <c r="T2626" i="1" s="1"/>
  <c r="W2627" i="1"/>
  <c r="Y2627" i="1" s="1"/>
  <c r="N2620" i="1"/>
  <c r="O2619" i="1"/>
  <c r="P2619" i="1" s="1"/>
  <c r="Z2619" i="1" s="1"/>
  <c r="B2619" i="1" s="1"/>
  <c r="F2628" i="1" l="1"/>
  <c r="G2626" i="1"/>
  <c r="J2629" i="1"/>
  <c r="K2629" i="1" s="1"/>
  <c r="E2629" i="1" s="1"/>
  <c r="I2630" i="1"/>
  <c r="N2621" i="1"/>
  <c r="O2620" i="1"/>
  <c r="P2620" i="1" s="1"/>
  <c r="Z2620" i="1" s="1"/>
  <c r="B2620" i="1" s="1"/>
  <c r="D2627" i="1"/>
  <c r="G2627" i="1" s="1"/>
  <c r="W2628" i="1"/>
  <c r="Y2628" i="1" s="1"/>
  <c r="F2629" i="1" l="1"/>
  <c r="N2622" i="1"/>
  <c r="O2621" i="1"/>
  <c r="P2621" i="1" s="1"/>
  <c r="Z2621" i="1" s="1"/>
  <c r="B2621" i="1" s="1"/>
  <c r="J2630" i="1"/>
  <c r="K2630" i="1" s="1"/>
  <c r="I2631" i="1"/>
  <c r="W2629" i="1"/>
  <c r="Y2629" i="1" s="1"/>
  <c r="D2628" i="1"/>
  <c r="G2628" i="1" s="1"/>
  <c r="L2627" i="1"/>
  <c r="T2627" i="1" s="1"/>
  <c r="E2630" i="1" l="1"/>
  <c r="F2630" i="1"/>
  <c r="L2628" i="1"/>
  <c r="T2628" i="1" s="1"/>
  <c r="D2629" i="1"/>
  <c r="G2629" i="1" s="1"/>
  <c r="J2631" i="1"/>
  <c r="K2631" i="1" s="1"/>
  <c r="E2631" i="1" s="1"/>
  <c r="I2632" i="1"/>
  <c r="N2623" i="1"/>
  <c r="O2622" i="1"/>
  <c r="P2622" i="1" s="1"/>
  <c r="Z2622" i="1" s="1"/>
  <c r="B2622" i="1" s="1"/>
  <c r="F2631" i="1" l="1"/>
  <c r="L2629" i="1"/>
  <c r="T2629" i="1" s="1"/>
  <c r="W2631" i="1"/>
  <c r="Y2631" i="1" s="1"/>
  <c r="J2632" i="1"/>
  <c r="K2632" i="1" s="1"/>
  <c r="E2632" i="1" s="1"/>
  <c r="I2633" i="1"/>
  <c r="D2630" i="1"/>
  <c r="G2630" i="1" s="1"/>
  <c r="N2624" i="1"/>
  <c r="O2623" i="1"/>
  <c r="P2623" i="1" s="1"/>
  <c r="F2632" i="1" l="1"/>
  <c r="W2632" i="1"/>
  <c r="Y2632" i="1" s="1"/>
  <c r="Z2623" i="1"/>
  <c r="B2623" i="1" s="1"/>
  <c r="J2633" i="1"/>
  <c r="K2633" i="1" s="1"/>
  <c r="E2633" i="1" s="1"/>
  <c r="I2634" i="1"/>
  <c r="N2625" i="1"/>
  <c r="O2624" i="1"/>
  <c r="P2624" i="1" s="1"/>
  <c r="Z2624" i="1" s="1"/>
  <c r="B2624" i="1" s="1"/>
  <c r="L2630" i="1"/>
  <c r="T2630" i="1" s="1"/>
  <c r="D2631" i="1"/>
  <c r="G2631" i="1" s="1"/>
  <c r="F2633" i="1" l="1"/>
  <c r="L2631" i="1"/>
  <c r="T2631" i="1" s="1"/>
  <c r="J2634" i="1"/>
  <c r="K2634" i="1" s="1"/>
  <c r="E2634" i="1" s="1"/>
  <c r="I2635" i="1"/>
  <c r="W2633" i="1"/>
  <c r="Y2633" i="1" s="1"/>
  <c r="N2626" i="1"/>
  <c r="O2625" i="1"/>
  <c r="P2625" i="1" s="1"/>
  <c r="Z2625" i="1" s="1"/>
  <c r="B2625" i="1" s="1"/>
  <c r="D2632" i="1"/>
  <c r="G2632" i="1" s="1"/>
  <c r="F2634" i="1" l="1"/>
  <c r="L2632" i="1"/>
  <c r="T2632" i="1" s="1"/>
  <c r="D2633" i="1"/>
  <c r="G2633" i="1" s="1"/>
  <c r="W2634" i="1"/>
  <c r="Y2634" i="1" s="1"/>
  <c r="J2635" i="1"/>
  <c r="K2635" i="1" s="1"/>
  <c r="E2635" i="1" s="1"/>
  <c r="I2636" i="1"/>
  <c r="N2627" i="1"/>
  <c r="O2626" i="1"/>
  <c r="P2626" i="1" s="1"/>
  <c r="Z2626" i="1" s="1"/>
  <c r="B2626" i="1" s="1"/>
  <c r="F2635" i="1" l="1"/>
  <c r="D2634" i="1"/>
  <c r="G2634" i="1" s="1"/>
  <c r="N2628" i="1"/>
  <c r="O2627" i="1"/>
  <c r="P2627" i="1" s="1"/>
  <c r="Z2627" i="1" s="1"/>
  <c r="B2627" i="1" s="1"/>
  <c r="J2636" i="1"/>
  <c r="K2636" i="1" s="1"/>
  <c r="E2636" i="1" s="1"/>
  <c r="I2637" i="1"/>
  <c r="L2633" i="1"/>
  <c r="T2633" i="1" s="1"/>
  <c r="W2635" i="1"/>
  <c r="Y2635" i="1" s="1"/>
  <c r="F2636" i="1" l="1"/>
  <c r="L2634" i="1"/>
  <c r="T2634" i="1" s="1"/>
  <c r="J2637" i="1"/>
  <c r="K2637" i="1" s="1"/>
  <c r="E2637" i="1" s="1"/>
  <c r="I2638" i="1"/>
  <c r="D2635" i="1"/>
  <c r="G2635" i="1" s="1"/>
  <c r="N2629" i="1"/>
  <c r="O2628" i="1"/>
  <c r="P2628" i="1" s="1"/>
  <c r="Z2628" i="1" s="1"/>
  <c r="B2628" i="1" s="1"/>
  <c r="W2636" i="1"/>
  <c r="Y2636" i="1" s="1"/>
  <c r="F2637" i="1" l="1"/>
  <c r="L2635" i="1"/>
  <c r="T2635" i="1" s="1"/>
  <c r="N2630" i="1"/>
  <c r="O2629" i="1"/>
  <c r="P2629" i="1" s="1"/>
  <c r="J2638" i="1"/>
  <c r="K2638" i="1" s="1"/>
  <c r="E2638" i="1" s="1"/>
  <c r="I2639" i="1"/>
  <c r="D2636" i="1"/>
  <c r="L2636" i="1" s="1"/>
  <c r="T2636" i="1" s="1"/>
  <c r="W2637" i="1"/>
  <c r="Y2637" i="1" s="1"/>
  <c r="F2638" i="1" l="1"/>
  <c r="J2639" i="1"/>
  <c r="K2639" i="1" s="1"/>
  <c r="E2639" i="1" s="1"/>
  <c r="I2640" i="1"/>
  <c r="D2637" i="1"/>
  <c r="L2637" i="1" s="1"/>
  <c r="T2637" i="1" s="1"/>
  <c r="Z2629" i="1"/>
  <c r="B2629" i="1" s="1"/>
  <c r="S2629" i="1"/>
  <c r="U2629" i="1" s="1"/>
  <c r="W2638" i="1"/>
  <c r="Y2638" i="1" s="1"/>
  <c r="G2636" i="1"/>
  <c r="N2631" i="1"/>
  <c r="O2630" i="1"/>
  <c r="F2639" i="1" l="1"/>
  <c r="C2630" i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G2637" i="1"/>
  <c r="J2640" i="1"/>
  <c r="K2640" i="1" s="1"/>
  <c r="E2640" i="1" s="1"/>
  <c r="I2641" i="1"/>
  <c r="D2638" i="1"/>
  <c r="G2638" i="1" s="1"/>
  <c r="W2639" i="1"/>
  <c r="Y2639" i="1" s="1"/>
  <c r="N2632" i="1"/>
  <c r="O2631" i="1"/>
  <c r="AA2629" i="1"/>
  <c r="F2640" i="1" l="1"/>
  <c r="P2631" i="1"/>
  <c r="Z2631" i="1" s="1"/>
  <c r="B2631" i="1" s="1"/>
  <c r="P2630" i="1"/>
  <c r="Z2630" i="1" s="1"/>
  <c r="B2630" i="1" s="1"/>
  <c r="L2638" i="1"/>
  <c r="T2638" i="1" s="1"/>
  <c r="N2633" i="1"/>
  <c r="O2632" i="1"/>
  <c r="P2632" i="1" s="1"/>
  <c r="Z2632" i="1" s="1"/>
  <c r="B2632" i="1" s="1"/>
  <c r="J2641" i="1"/>
  <c r="K2641" i="1" s="1"/>
  <c r="E2641" i="1" s="1"/>
  <c r="I2642" i="1"/>
  <c r="W2640" i="1"/>
  <c r="Y2640" i="1" s="1"/>
  <c r="D2639" i="1"/>
  <c r="G2639" i="1" s="1"/>
  <c r="F2641" i="1" l="1"/>
  <c r="L2639" i="1"/>
  <c r="T2639" i="1" s="1"/>
  <c r="W2641" i="1"/>
  <c r="Y2641" i="1" s="1"/>
  <c r="N2634" i="1"/>
  <c r="O2633" i="1"/>
  <c r="P2633" i="1" s="1"/>
  <c r="D2640" i="1"/>
  <c r="G2640" i="1" s="1"/>
  <c r="J2642" i="1"/>
  <c r="K2642" i="1" s="1"/>
  <c r="E2642" i="1" s="1"/>
  <c r="I2643" i="1"/>
  <c r="F2642" i="1" l="1"/>
  <c r="L2640" i="1"/>
  <c r="T2640" i="1" s="1"/>
  <c r="Z2633" i="1"/>
  <c r="B2633" i="1" s="1"/>
  <c r="N2635" i="1"/>
  <c r="O2634" i="1"/>
  <c r="P2634" i="1" s="1"/>
  <c r="Z2634" i="1" s="1"/>
  <c r="B2634" i="1" s="1"/>
  <c r="J2643" i="1"/>
  <c r="K2643" i="1" s="1"/>
  <c r="E2643" i="1" s="1"/>
  <c r="I2644" i="1"/>
  <c r="D2641" i="1"/>
  <c r="G2641" i="1" s="1"/>
  <c r="W2642" i="1"/>
  <c r="Y2642" i="1" s="1"/>
  <c r="F2643" i="1" l="1"/>
  <c r="L2641" i="1"/>
  <c r="T2641" i="1" s="1"/>
  <c r="W2643" i="1"/>
  <c r="Y2643" i="1" s="1"/>
  <c r="D2642" i="1"/>
  <c r="L2642" i="1" s="1"/>
  <c r="T2642" i="1" s="1"/>
  <c r="N2636" i="1"/>
  <c r="O2635" i="1"/>
  <c r="P2635" i="1" s="1"/>
  <c r="Z2635" i="1" s="1"/>
  <c r="B2635" i="1" s="1"/>
  <c r="J2644" i="1"/>
  <c r="K2644" i="1" s="1"/>
  <c r="E2644" i="1" s="1"/>
  <c r="I2645" i="1"/>
  <c r="F2644" i="1" l="1"/>
  <c r="G2642" i="1"/>
  <c r="N2637" i="1"/>
  <c r="O2636" i="1"/>
  <c r="P2636" i="1" s="1"/>
  <c r="J2645" i="1"/>
  <c r="K2645" i="1" s="1"/>
  <c r="E2645" i="1" s="1"/>
  <c r="I2646" i="1"/>
  <c r="W2644" i="1"/>
  <c r="Y2644" i="1" s="1"/>
  <c r="D2643" i="1"/>
  <c r="G2643" i="1" s="1"/>
  <c r="F2645" i="1" l="1"/>
  <c r="L2643" i="1"/>
  <c r="T2643" i="1" s="1"/>
  <c r="D2644" i="1"/>
  <c r="G2644" i="1" s="1"/>
  <c r="J2646" i="1"/>
  <c r="K2646" i="1" s="1"/>
  <c r="E2646" i="1" s="1"/>
  <c r="I2647" i="1"/>
  <c r="Z2636" i="1"/>
  <c r="B2636" i="1" s="1"/>
  <c r="W2645" i="1"/>
  <c r="Y2645" i="1" s="1"/>
  <c r="N2638" i="1"/>
  <c r="O2637" i="1"/>
  <c r="P2637" i="1" s="1"/>
  <c r="Z2637" i="1" s="1"/>
  <c r="B2637" i="1" s="1"/>
  <c r="F2646" i="1" l="1"/>
  <c r="J2647" i="1"/>
  <c r="K2647" i="1" s="1"/>
  <c r="E2647" i="1" s="1"/>
  <c r="I2648" i="1"/>
  <c r="N2639" i="1"/>
  <c r="O2638" i="1"/>
  <c r="P2638" i="1" s="1"/>
  <c r="W2646" i="1"/>
  <c r="Y2646" i="1" s="1"/>
  <c r="D2645" i="1"/>
  <c r="G2645" i="1" s="1"/>
  <c r="L2644" i="1"/>
  <c r="T2644" i="1" s="1"/>
  <c r="F2647" i="1" l="1"/>
  <c r="Z2638" i="1"/>
  <c r="B2638" i="1" s="1"/>
  <c r="D2646" i="1"/>
  <c r="G2646" i="1" s="1"/>
  <c r="N2640" i="1"/>
  <c r="O2639" i="1"/>
  <c r="P2639" i="1" s="1"/>
  <c r="Z2639" i="1" s="1"/>
  <c r="B2639" i="1" s="1"/>
  <c r="J2648" i="1"/>
  <c r="K2648" i="1" s="1"/>
  <c r="E2648" i="1" s="1"/>
  <c r="I2649" i="1"/>
  <c r="L2645" i="1"/>
  <c r="T2645" i="1" s="1"/>
  <c r="W2647" i="1"/>
  <c r="Y2647" i="1" s="1"/>
  <c r="F2648" i="1" l="1"/>
  <c r="W2648" i="1"/>
  <c r="Y2648" i="1" s="1"/>
  <c r="N2641" i="1"/>
  <c r="O2640" i="1"/>
  <c r="P2640" i="1" s="1"/>
  <c r="Z2640" i="1" s="1"/>
  <c r="B2640" i="1" s="1"/>
  <c r="D2647" i="1"/>
  <c r="G2647" i="1" s="1"/>
  <c r="L2646" i="1"/>
  <c r="T2646" i="1" s="1"/>
  <c r="J2649" i="1"/>
  <c r="K2649" i="1" s="1"/>
  <c r="E2649" i="1" s="1"/>
  <c r="I2650" i="1"/>
  <c r="F2649" i="1" l="1"/>
  <c r="L2647" i="1"/>
  <c r="T2647" i="1" s="1"/>
  <c r="J2650" i="1"/>
  <c r="K2650" i="1" s="1"/>
  <c r="E2650" i="1" s="1"/>
  <c r="I2651" i="1"/>
  <c r="W2649" i="1"/>
  <c r="Y2649" i="1" s="1"/>
  <c r="N2642" i="1"/>
  <c r="O2641" i="1"/>
  <c r="P2641" i="1" s="1"/>
  <c r="D2648" i="1"/>
  <c r="G2648" i="1" s="1"/>
  <c r="F2650" i="1" l="1"/>
  <c r="D2649" i="1"/>
  <c r="G2649" i="1" s="1"/>
  <c r="W2650" i="1"/>
  <c r="Y2650" i="1" s="1"/>
  <c r="Z2641" i="1"/>
  <c r="B2641" i="1" s="1"/>
  <c r="N2643" i="1"/>
  <c r="O2642" i="1"/>
  <c r="P2642" i="1" s="1"/>
  <c r="J2651" i="1"/>
  <c r="K2651" i="1" s="1"/>
  <c r="E2651" i="1" s="1"/>
  <c r="I2652" i="1"/>
  <c r="L2648" i="1"/>
  <c r="T2648" i="1" s="1"/>
  <c r="F2651" i="1" l="1"/>
  <c r="L2649" i="1"/>
  <c r="T2649" i="1" s="1"/>
  <c r="D2650" i="1"/>
  <c r="G2650" i="1" s="1"/>
  <c r="W2651" i="1"/>
  <c r="Y2651" i="1" s="1"/>
  <c r="N2644" i="1"/>
  <c r="O2643" i="1"/>
  <c r="P2643" i="1" s="1"/>
  <c r="Z2643" i="1" s="1"/>
  <c r="B2643" i="1" s="1"/>
  <c r="J2652" i="1"/>
  <c r="K2652" i="1" s="1"/>
  <c r="E2652" i="1" s="1"/>
  <c r="I2653" i="1"/>
  <c r="Z2642" i="1"/>
  <c r="B2642" i="1" s="1"/>
  <c r="F2652" i="1" l="1"/>
  <c r="D2651" i="1"/>
  <c r="G2651" i="1" s="1"/>
  <c r="W2652" i="1"/>
  <c r="Y2652" i="1" s="1"/>
  <c r="L2650" i="1"/>
  <c r="T2650" i="1" s="1"/>
  <c r="N2645" i="1"/>
  <c r="O2644" i="1"/>
  <c r="P2644" i="1" s="1"/>
  <c r="Z2644" i="1" s="1"/>
  <c r="B2644" i="1" s="1"/>
  <c r="J2653" i="1"/>
  <c r="K2653" i="1" s="1"/>
  <c r="E2653" i="1" s="1"/>
  <c r="I2654" i="1"/>
  <c r="F2653" i="1" l="1"/>
  <c r="D2652" i="1"/>
  <c r="L2652" i="1" s="1"/>
  <c r="T2652" i="1" s="1"/>
  <c r="W2653" i="1"/>
  <c r="Y2653" i="1" s="1"/>
  <c r="L2651" i="1"/>
  <c r="T2651" i="1" s="1"/>
  <c r="N2646" i="1"/>
  <c r="O2645" i="1"/>
  <c r="P2645" i="1" s="1"/>
  <c r="J2654" i="1"/>
  <c r="K2654" i="1" s="1"/>
  <c r="E2654" i="1" s="1"/>
  <c r="I2655" i="1"/>
  <c r="F2654" i="1" l="1"/>
  <c r="G2652" i="1"/>
  <c r="W2654" i="1"/>
  <c r="Y2654" i="1" s="1"/>
  <c r="J2655" i="1"/>
  <c r="K2655" i="1" s="1"/>
  <c r="E2655" i="1" s="1"/>
  <c r="I2656" i="1"/>
  <c r="D2653" i="1"/>
  <c r="G2653" i="1" s="1"/>
  <c r="Z2645" i="1"/>
  <c r="B2645" i="1" s="1"/>
  <c r="N2647" i="1"/>
  <c r="O2646" i="1"/>
  <c r="P2646" i="1" s="1"/>
  <c r="Z2646" i="1" s="1"/>
  <c r="B2646" i="1" s="1"/>
  <c r="F2655" i="1" l="1"/>
  <c r="L2653" i="1"/>
  <c r="T2653" i="1" s="1"/>
  <c r="W2655" i="1"/>
  <c r="Y2655" i="1" s="1"/>
  <c r="J2656" i="1"/>
  <c r="K2656" i="1" s="1"/>
  <c r="E2656" i="1" s="1"/>
  <c r="I2657" i="1"/>
  <c r="N2648" i="1"/>
  <c r="O2647" i="1"/>
  <c r="P2647" i="1" s="1"/>
  <c r="Z2647" i="1" s="1"/>
  <c r="B2647" i="1" s="1"/>
  <c r="D2654" i="1"/>
  <c r="G2654" i="1" s="1"/>
  <c r="F2656" i="1" l="1"/>
  <c r="W2656" i="1"/>
  <c r="Y2656" i="1" s="1"/>
  <c r="L2654" i="1"/>
  <c r="T2654" i="1" s="1"/>
  <c r="J2657" i="1"/>
  <c r="K2657" i="1" s="1"/>
  <c r="E2657" i="1" s="1"/>
  <c r="I2658" i="1"/>
  <c r="N2649" i="1"/>
  <c r="O2648" i="1"/>
  <c r="P2648" i="1" s="1"/>
  <c r="Z2648" i="1" s="1"/>
  <c r="B2648" i="1" s="1"/>
  <c r="D2655" i="1"/>
  <c r="G2655" i="1" s="1"/>
  <c r="F2657" i="1" l="1"/>
  <c r="L2655" i="1"/>
  <c r="T2655" i="1" s="1"/>
  <c r="J2658" i="1"/>
  <c r="K2658" i="1" s="1"/>
  <c r="E2658" i="1" s="1"/>
  <c r="I2659" i="1"/>
  <c r="W2657" i="1"/>
  <c r="Y2657" i="1" s="1"/>
  <c r="D2656" i="1"/>
  <c r="G2656" i="1" s="1"/>
  <c r="N2650" i="1"/>
  <c r="O2649" i="1"/>
  <c r="P2649" i="1" s="1"/>
  <c r="F2658" i="1" l="1"/>
  <c r="L2656" i="1"/>
  <c r="T2656" i="1" s="1"/>
  <c r="J2659" i="1"/>
  <c r="K2659" i="1" s="1"/>
  <c r="E2659" i="1" s="1"/>
  <c r="I2660" i="1"/>
  <c r="Z2649" i="1"/>
  <c r="B2649" i="1" s="1"/>
  <c r="N2651" i="1"/>
  <c r="O2650" i="1"/>
  <c r="P2650" i="1" s="1"/>
  <c r="Z2650" i="1" s="1"/>
  <c r="B2650" i="1" s="1"/>
  <c r="D2657" i="1"/>
  <c r="G2657" i="1" s="1"/>
  <c r="W2658" i="1"/>
  <c r="Y2658" i="1" s="1"/>
  <c r="F2659" i="1" l="1"/>
  <c r="L2657" i="1"/>
  <c r="T2657" i="1" s="1"/>
  <c r="N2652" i="1"/>
  <c r="O2651" i="1"/>
  <c r="P2651" i="1" s="1"/>
  <c r="Z2651" i="1" s="1"/>
  <c r="B2651" i="1" s="1"/>
  <c r="D2658" i="1"/>
  <c r="G2658" i="1" s="1"/>
  <c r="W2659" i="1"/>
  <c r="Y2659" i="1" s="1"/>
  <c r="J2660" i="1"/>
  <c r="K2660" i="1" s="1"/>
  <c r="E2660" i="1" s="1"/>
  <c r="I2661" i="1"/>
  <c r="F2660" i="1" l="1"/>
  <c r="L2658" i="1"/>
  <c r="T2658" i="1" s="1"/>
  <c r="D2659" i="1"/>
  <c r="G2659" i="1" s="1"/>
  <c r="J2661" i="1"/>
  <c r="K2661" i="1" s="1"/>
  <c r="E2661" i="1" s="1"/>
  <c r="I2662" i="1"/>
  <c r="W2660" i="1"/>
  <c r="Y2660" i="1" s="1"/>
  <c r="N2653" i="1"/>
  <c r="O2652" i="1"/>
  <c r="P2652" i="1" s="1"/>
  <c r="Z2652" i="1" s="1"/>
  <c r="B2652" i="1" s="1"/>
  <c r="F2661" i="1" l="1"/>
  <c r="L2659" i="1"/>
  <c r="T2659" i="1" s="1"/>
  <c r="D2660" i="1"/>
  <c r="G2660" i="1" s="1"/>
  <c r="N2654" i="1"/>
  <c r="O2653" i="1"/>
  <c r="P2653" i="1" s="1"/>
  <c r="Z2653" i="1" s="1"/>
  <c r="B2653" i="1" s="1"/>
  <c r="W2661" i="1"/>
  <c r="Y2661" i="1" s="1"/>
  <c r="J2662" i="1"/>
  <c r="K2662" i="1" s="1"/>
  <c r="I2663" i="1"/>
  <c r="E2662" i="1" l="1"/>
  <c r="F2662" i="1"/>
  <c r="L2660" i="1"/>
  <c r="T2660" i="1" s="1"/>
  <c r="J2663" i="1"/>
  <c r="K2663" i="1" s="1"/>
  <c r="I2664" i="1"/>
  <c r="N2655" i="1"/>
  <c r="O2654" i="1"/>
  <c r="P2654" i="1" s="1"/>
  <c r="Z2654" i="1" s="1"/>
  <c r="B2654" i="1" s="1"/>
  <c r="D2661" i="1"/>
  <c r="G2661" i="1" s="1"/>
  <c r="E2663" i="1" l="1"/>
  <c r="F2663" i="1"/>
  <c r="L2661" i="1"/>
  <c r="T2661" i="1" s="1"/>
  <c r="N2656" i="1"/>
  <c r="O2655" i="1"/>
  <c r="P2655" i="1" s="1"/>
  <c r="Z2655" i="1" s="1"/>
  <c r="B2655" i="1" s="1"/>
  <c r="J2664" i="1"/>
  <c r="K2664" i="1" s="1"/>
  <c r="I2665" i="1"/>
  <c r="D2662" i="1"/>
  <c r="G2662" i="1" s="1"/>
  <c r="W2663" i="1"/>
  <c r="Y2663" i="1" s="1"/>
  <c r="E2664" i="1" l="1"/>
  <c r="F2664" i="1"/>
  <c r="J2665" i="1"/>
  <c r="K2665" i="1" s="1"/>
  <c r="E2665" i="1" s="1"/>
  <c r="I2666" i="1"/>
  <c r="W2664" i="1"/>
  <c r="Y2664" i="1" s="1"/>
  <c r="L2662" i="1"/>
  <c r="T2662" i="1" s="1"/>
  <c r="D2663" i="1"/>
  <c r="G2663" i="1" s="1"/>
  <c r="N2657" i="1"/>
  <c r="O2656" i="1"/>
  <c r="P2656" i="1" s="1"/>
  <c r="F2665" i="1" l="1"/>
  <c r="Z2656" i="1"/>
  <c r="B2656" i="1" s="1"/>
  <c r="W2665" i="1"/>
  <c r="Y2665" i="1" s="1"/>
  <c r="D2664" i="1"/>
  <c r="G2664" i="1" s="1"/>
  <c r="J2666" i="1"/>
  <c r="K2666" i="1" s="1"/>
  <c r="E2666" i="1" s="1"/>
  <c r="I2667" i="1"/>
  <c r="N2658" i="1"/>
  <c r="O2657" i="1"/>
  <c r="P2657" i="1" s="1"/>
  <c r="L2663" i="1"/>
  <c r="T2663" i="1" s="1"/>
  <c r="F2666" i="1" l="1"/>
  <c r="L2664" i="1"/>
  <c r="T2664" i="1" s="1"/>
  <c r="D2665" i="1"/>
  <c r="L2665" i="1" s="1"/>
  <c r="T2665" i="1" s="1"/>
  <c r="N2659" i="1"/>
  <c r="O2658" i="1"/>
  <c r="P2658" i="1" s="1"/>
  <c r="Z2658" i="1" s="1"/>
  <c r="B2658" i="1" s="1"/>
  <c r="Z2657" i="1"/>
  <c r="B2657" i="1" s="1"/>
  <c r="J2667" i="1"/>
  <c r="K2667" i="1" s="1"/>
  <c r="E2667" i="1" s="1"/>
  <c r="I2668" i="1"/>
  <c r="W2666" i="1"/>
  <c r="Y2666" i="1" s="1"/>
  <c r="F2667" i="1" l="1"/>
  <c r="G2665" i="1"/>
  <c r="D2666" i="1"/>
  <c r="G2666" i="1" s="1"/>
  <c r="N2660" i="1"/>
  <c r="O2659" i="1"/>
  <c r="P2659" i="1" s="1"/>
  <c r="Z2659" i="1" s="1"/>
  <c r="B2659" i="1" s="1"/>
  <c r="W2667" i="1"/>
  <c r="Y2667" i="1" s="1"/>
  <c r="J2668" i="1"/>
  <c r="K2668" i="1" s="1"/>
  <c r="E2668" i="1" s="1"/>
  <c r="I2669" i="1"/>
  <c r="F2668" i="1" l="1"/>
  <c r="L2666" i="1"/>
  <c r="T2666" i="1" s="1"/>
  <c r="J2669" i="1"/>
  <c r="K2669" i="1" s="1"/>
  <c r="E2669" i="1" s="1"/>
  <c r="I2670" i="1"/>
  <c r="W2668" i="1"/>
  <c r="Y2668" i="1" s="1"/>
  <c r="D2667" i="1"/>
  <c r="L2667" i="1" s="1"/>
  <c r="T2667" i="1" s="1"/>
  <c r="N2661" i="1"/>
  <c r="O2660" i="1"/>
  <c r="P2660" i="1" s="1"/>
  <c r="Z2660" i="1" s="1"/>
  <c r="B2660" i="1" s="1"/>
  <c r="F2669" i="1" l="1"/>
  <c r="D2668" i="1"/>
  <c r="G2668" i="1" s="1"/>
  <c r="N2662" i="1"/>
  <c r="O2661" i="1"/>
  <c r="P2661" i="1" s="1"/>
  <c r="J2670" i="1"/>
  <c r="K2670" i="1" s="1"/>
  <c r="E2670" i="1" s="1"/>
  <c r="I2671" i="1"/>
  <c r="W2669" i="1"/>
  <c r="Y2669" i="1" s="1"/>
  <c r="G2667" i="1"/>
  <c r="F2670" i="1" l="1"/>
  <c r="L2668" i="1"/>
  <c r="T2668" i="1" s="1"/>
  <c r="W2670" i="1"/>
  <c r="Y2670" i="1" s="1"/>
  <c r="D2669" i="1"/>
  <c r="G2669" i="1" s="1"/>
  <c r="Z2661" i="1"/>
  <c r="B2661" i="1" s="1"/>
  <c r="S2661" i="1"/>
  <c r="U2661" i="1" s="1"/>
  <c r="N2663" i="1"/>
  <c r="O2662" i="1"/>
  <c r="J2671" i="1"/>
  <c r="K2671" i="1" s="1"/>
  <c r="E2671" i="1" s="1"/>
  <c r="I2672" i="1"/>
  <c r="F2671" i="1" l="1"/>
  <c r="C2662" i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AA2661" i="1"/>
  <c r="W2671" i="1"/>
  <c r="Y2671" i="1" s="1"/>
  <c r="J2672" i="1"/>
  <c r="K2672" i="1" s="1"/>
  <c r="E2672" i="1" s="1"/>
  <c r="I2673" i="1"/>
  <c r="L2669" i="1"/>
  <c r="T2669" i="1" s="1"/>
  <c r="N2664" i="1"/>
  <c r="O2663" i="1"/>
  <c r="D2670" i="1"/>
  <c r="G2670" i="1" s="1"/>
  <c r="F2672" i="1" l="1"/>
  <c r="P2663" i="1"/>
  <c r="Z2663" i="1" s="1"/>
  <c r="B2663" i="1" s="1"/>
  <c r="P2662" i="1"/>
  <c r="Z2662" i="1" s="1"/>
  <c r="B2662" i="1" s="1"/>
  <c r="L2670" i="1"/>
  <c r="T2670" i="1" s="1"/>
  <c r="J2673" i="1"/>
  <c r="K2673" i="1" s="1"/>
  <c r="E2673" i="1" s="1"/>
  <c r="I2674" i="1"/>
  <c r="W2672" i="1"/>
  <c r="Y2672" i="1" s="1"/>
  <c r="N2665" i="1"/>
  <c r="O2664" i="1"/>
  <c r="P2664" i="1" s="1"/>
  <c r="Z2664" i="1" s="1"/>
  <c r="B2664" i="1" s="1"/>
  <c r="D2671" i="1"/>
  <c r="L2671" i="1" s="1"/>
  <c r="T2671" i="1" s="1"/>
  <c r="F2673" i="1" l="1"/>
  <c r="D2672" i="1"/>
  <c r="G2672" i="1" s="1"/>
  <c r="J2674" i="1"/>
  <c r="K2674" i="1" s="1"/>
  <c r="E2674" i="1" s="1"/>
  <c r="I2675" i="1"/>
  <c r="G2671" i="1"/>
  <c r="W2673" i="1"/>
  <c r="Y2673" i="1" s="1"/>
  <c r="N2666" i="1"/>
  <c r="O2665" i="1"/>
  <c r="P2665" i="1" s="1"/>
  <c r="Z2665" i="1" s="1"/>
  <c r="B2665" i="1" s="1"/>
  <c r="F2674" i="1" l="1"/>
  <c r="L2672" i="1"/>
  <c r="T2672" i="1" s="1"/>
  <c r="J2675" i="1"/>
  <c r="K2675" i="1" s="1"/>
  <c r="E2675" i="1" s="1"/>
  <c r="I2676" i="1"/>
  <c r="N2667" i="1"/>
  <c r="O2666" i="1"/>
  <c r="P2666" i="1" s="1"/>
  <c r="Z2666" i="1" s="1"/>
  <c r="B2666" i="1" s="1"/>
  <c r="W2674" i="1"/>
  <c r="Y2674" i="1" s="1"/>
  <c r="D2673" i="1"/>
  <c r="G2673" i="1" s="1"/>
  <c r="F2675" i="1" l="1"/>
  <c r="L2673" i="1"/>
  <c r="T2673" i="1" s="1"/>
  <c r="N2668" i="1"/>
  <c r="O2667" i="1"/>
  <c r="P2667" i="1" s="1"/>
  <c r="Z2667" i="1" s="1"/>
  <c r="B2667" i="1" s="1"/>
  <c r="J2676" i="1"/>
  <c r="K2676" i="1" s="1"/>
  <c r="E2676" i="1" s="1"/>
  <c r="I2677" i="1"/>
  <c r="W2675" i="1"/>
  <c r="Y2675" i="1" s="1"/>
  <c r="D2674" i="1"/>
  <c r="G2674" i="1" s="1"/>
  <c r="F2676" i="1" l="1"/>
  <c r="L2674" i="1"/>
  <c r="T2674" i="1" s="1"/>
  <c r="W2676" i="1"/>
  <c r="Y2676" i="1" s="1"/>
  <c r="J2677" i="1"/>
  <c r="K2677" i="1" s="1"/>
  <c r="E2677" i="1" s="1"/>
  <c r="I2678" i="1"/>
  <c r="D2675" i="1"/>
  <c r="G2675" i="1" s="1"/>
  <c r="N2669" i="1"/>
  <c r="O2668" i="1"/>
  <c r="P2668" i="1" s="1"/>
  <c r="Z2668" i="1" s="1"/>
  <c r="B2668" i="1" s="1"/>
  <c r="F2677" i="1" l="1"/>
  <c r="J2678" i="1"/>
  <c r="K2678" i="1" s="1"/>
  <c r="E2678" i="1" s="1"/>
  <c r="I2679" i="1"/>
  <c r="W2677" i="1"/>
  <c r="Y2677" i="1" s="1"/>
  <c r="N2670" i="1"/>
  <c r="O2669" i="1"/>
  <c r="P2669" i="1" s="1"/>
  <c r="D2676" i="1"/>
  <c r="G2676" i="1" s="1"/>
  <c r="L2675" i="1"/>
  <c r="T2675" i="1" s="1"/>
  <c r="F2678" i="1" l="1"/>
  <c r="L2676" i="1"/>
  <c r="T2676" i="1" s="1"/>
  <c r="N2671" i="1"/>
  <c r="O2670" i="1"/>
  <c r="P2670" i="1" s="1"/>
  <c r="Z2670" i="1" s="1"/>
  <c r="B2670" i="1" s="1"/>
  <c r="W2678" i="1"/>
  <c r="Y2678" i="1" s="1"/>
  <c r="D2677" i="1"/>
  <c r="G2677" i="1" s="1"/>
  <c r="J2679" i="1"/>
  <c r="K2679" i="1" s="1"/>
  <c r="E2679" i="1" s="1"/>
  <c r="I2680" i="1"/>
  <c r="Z2669" i="1"/>
  <c r="B2669" i="1" s="1"/>
  <c r="F2679" i="1" l="1"/>
  <c r="L2677" i="1"/>
  <c r="T2677" i="1" s="1"/>
  <c r="J2680" i="1"/>
  <c r="K2680" i="1" s="1"/>
  <c r="E2680" i="1" s="1"/>
  <c r="I2681" i="1"/>
  <c r="D2678" i="1"/>
  <c r="L2678" i="1" s="1"/>
  <c r="T2678" i="1" s="1"/>
  <c r="W2679" i="1"/>
  <c r="Y2679" i="1" s="1"/>
  <c r="N2672" i="1"/>
  <c r="O2671" i="1"/>
  <c r="P2671" i="1" s="1"/>
  <c r="Z2671" i="1" s="1"/>
  <c r="B2671" i="1" s="1"/>
  <c r="F2680" i="1" l="1"/>
  <c r="G2678" i="1"/>
  <c r="J2681" i="1"/>
  <c r="K2681" i="1" s="1"/>
  <c r="E2681" i="1" s="1"/>
  <c r="I2682" i="1"/>
  <c r="N2673" i="1"/>
  <c r="O2672" i="1"/>
  <c r="P2672" i="1" s="1"/>
  <c r="Z2672" i="1" s="1"/>
  <c r="B2672" i="1" s="1"/>
  <c r="W2680" i="1"/>
  <c r="Y2680" i="1" s="1"/>
  <c r="D2679" i="1"/>
  <c r="G2679" i="1" s="1"/>
  <c r="F2681" i="1" l="1"/>
  <c r="L2679" i="1"/>
  <c r="T2679" i="1" s="1"/>
  <c r="N2674" i="1"/>
  <c r="O2673" i="1"/>
  <c r="P2673" i="1" s="1"/>
  <c r="J2682" i="1"/>
  <c r="K2682" i="1" s="1"/>
  <c r="E2682" i="1" s="1"/>
  <c r="I2683" i="1"/>
  <c r="W2681" i="1"/>
  <c r="Y2681" i="1" s="1"/>
  <c r="D2680" i="1"/>
  <c r="L2680" i="1" s="1"/>
  <c r="T2680" i="1" s="1"/>
  <c r="F2682" i="1" l="1"/>
  <c r="G2680" i="1"/>
  <c r="W2682" i="1"/>
  <c r="Y2682" i="1" s="1"/>
  <c r="J2683" i="1"/>
  <c r="K2683" i="1" s="1"/>
  <c r="E2683" i="1" s="1"/>
  <c r="I2684" i="1"/>
  <c r="Z2673" i="1"/>
  <c r="B2673" i="1" s="1"/>
  <c r="D2681" i="1"/>
  <c r="G2681" i="1" s="1"/>
  <c r="N2675" i="1"/>
  <c r="O2674" i="1"/>
  <c r="P2674" i="1" s="1"/>
  <c r="F2683" i="1" l="1"/>
  <c r="L2681" i="1"/>
  <c r="T2681" i="1" s="1"/>
  <c r="J2684" i="1"/>
  <c r="K2684" i="1" s="1"/>
  <c r="E2684" i="1" s="1"/>
  <c r="I2685" i="1"/>
  <c r="N2676" i="1"/>
  <c r="O2675" i="1"/>
  <c r="P2675" i="1" s="1"/>
  <c r="Z2675" i="1" s="1"/>
  <c r="B2675" i="1" s="1"/>
  <c r="Z2674" i="1"/>
  <c r="B2674" i="1" s="1"/>
  <c r="D2682" i="1"/>
  <c r="G2682" i="1" s="1"/>
  <c r="W2683" i="1"/>
  <c r="Y2683" i="1" s="1"/>
  <c r="F2684" i="1" l="1"/>
  <c r="L2682" i="1"/>
  <c r="T2682" i="1" s="1"/>
  <c r="D2683" i="1"/>
  <c r="G2683" i="1" s="1"/>
  <c r="N2677" i="1"/>
  <c r="O2676" i="1"/>
  <c r="P2676" i="1" s="1"/>
  <c r="Z2676" i="1" s="1"/>
  <c r="B2676" i="1" s="1"/>
  <c r="J2685" i="1"/>
  <c r="K2685" i="1" s="1"/>
  <c r="E2685" i="1" s="1"/>
  <c r="I2686" i="1"/>
  <c r="W2684" i="1"/>
  <c r="Y2684" i="1" s="1"/>
  <c r="F2685" i="1" l="1"/>
  <c r="L2683" i="1"/>
  <c r="T2683" i="1" s="1"/>
  <c r="W2685" i="1"/>
  <c r="Y2685" i="1" s="1"/>
  <c r="N2678" i="1"/>
  <c r="O2677" i="1"/>
  <c r="P2677" i="1" s="1"/>
  <c r="D2684" i="1"/>
  <c r="L2684" i="1" s="1"/>
  <c r="T2684" i="1" s="1"/>
  <c r="J2686" i="1"/>
  <c r="K2686" i="1" s="1"/>
  <c r="E2686" i="1" s="1"/>
  <c r="I2687" i="1"/>
  <c r="F2686" i="1" l="1"/>
  <c r="G2684" i="1"/>
  <c r="J2687" i="1"/>
  <c r="K2687" i="1" s="1"/>
  <c r="E2687" i="1" s="1"/>
  <c r="I2688" i="1"/>
  <c r="Z2677" i="1"/>
  <c r="B2677" i="1" s="1"/>
  <c r="N2679" i="1"/>
  <c r="O2678" i="1"/>
  <c r="P2678" i="1" s="1"/>
  <c r="D2685" i="1"/>
  <c r="G2685" i="1" s="1"/>
  <c r="W2686" i="1"/>
  <c r="Y2686" i="1" s="1"/>
  <c r="F2687" i="1" l="1"/>
  <c r="L2685" i="1"/>
  <c r="T2685" i="1" s="1"/>
  <c r="D2686" i="1"/>
  <c r="L2686" i="1" s="1"/>
  <c r="T2686" i="1" s="1"/>
  <c r="N2680" i="1"/>
  <c r="O2679" i="1"/>
  <c r="P2679" i="1" s="1"/>
  <c r="Z2679" i="1" s="1"/>
  <c r="B2679" i="1" s="1"/>
  <c r="W2687" i="1"/>
  <c r="Y2687" i="1" s="1"/>
  <c r="Z2678" i="1"/>
  <c r="B2678" i="1" s="1"/>
  <c r="J2688" i="1"/>
  <c r="K2688" i="1" s="1"/>
  <c r="E2688" i="1" s="1"/>
  <c r="I2689" i="1"/>
  <c r="F2688" i="1" l="1"/>
  <c r="W2688" i="1"/>
  <c r="Y2688" i="1" s="1"/>
  <c r="J2689" i="1"/>
  <c r="K2689" i="1" s="1"/>
  <c r="E2689" i="1" s="1"/>
  <c r="I2690" i="1"/>
  <c r="D2687" i="1"/>
  <c r="L2687" i="1" s="1"/>
  <c r="T2687" i="1" s="1"/>
  <c r="N2681" i="1"/>
  <c r="O2680" i="1"/>
  <c r="P2680" i="1" s="1"/>
  <c r="Z2680" i="1" s="1"/>
  <c r="B2680" i="1" s="1"/>
  <c r="G2686" i="1"/>
  <c r="F2689" i="1" l="1"/>
  <c r="J2690" i="1"/>
  <c r="K2690" i="1" s="1"/>
  <c r="E2690" i="1" s="1"/>
  <c r="I2691" i="1"/>
  <c r="W2689" i="1"/>
  <c r="Y2689" i="1" s="1"/>
  <c r="D2688" i="1"/>
  <c r="L2688" i="1" s="1"/>
  <c r="T2688" i="1" s="1"/>
  <c r="N2682" i="1"/>
  <c r="O2681" i="1"/>
  <c r="P2681" i="1" s="1"/>
  <c r="Z2681" i="1" s="1"/>
  <c r="B2681" i="1" s="1"/>
  <c r="G2687" i="1"/>
  <c r="F2690" i="1" l="1"/>
  <c r="D2689" i="1"/>
  <c r="G2689" i="1" s="1"/>
  <c r="N2683" i="1"/>
  <c r="O2682" i="1"/>
  <c r="P2682" i="1" s="1"/>
  <c r="Z2682" i="1" s="1"/>
  <c r="B2682" i="1" s="1"/>
  <c r="J2691" i="1"/>
  <c r="K2691" i="1" s="1"/>
  <c r="I2692" i="1"/>
  <c r="W2690" i="1"/>
  <c r="Y2690" i="1" s="1"/>
  <c r="G2688" i="1"/>
  <c r="E2691" i="1" l="1"/>
  <c r="F2691" i="1"/>
  <c r="D2690" i="1"/>
  <c r="L2690" i="1" s="1"/>
  <c r="T2690" i="1" s="1"/>
  <c r="L2689" i="1"/>
  <c r="T2689" i="1" s="1"/>
  <c r="N2684" i="1"/>
  <c r="O2683" i="1"/>
  <c r="P2683" i="1" s="1"/>
  <c r="Z2683" i="1" s="1"/>
  <c r="B2683" i="1" s="1"/>
  <c r="J2692" i="1"/>
  <c r="K2692" i="1" s="1"/>
  <c r="I2693" i="1"/>
  <c r="E2692" i="1" l="1"/>
  <c r="F2692" i="1"/>
  <c r="G2690" i="1"/>
  <c r="N2685" i="1"/>
  <c r="O2684" i="1"/>
  <c r="P2684" i="1" s="1"/>
  <c r="Z2684" i="1" s="1"/>
  <c r="B2684" i="1" s="1"/>
  <c r="W2692" i="1"/>
  <c r="Y2692" i="1" s="1"/>
  <c r="J2693" i="1"/>
  <c r="K2693" i="1" s="1"/>
  <c r="E2693" i="1" s="1"/>
  <c r="I2694" i="1"/>
  <c r="D2691" i="1"/>
  <c r="G2691" i="1" s="1"/>
  <c r="F2693" i="1" l="1"/>
  <c r="L2691" i="1"/>
  <c r="T2691" i="1" s="1"/>
  <c r="D2692" i="1"/>
  <c r="G2692" i="1" s="1"/>
  <c r="J2694" i="1"/>
  <c r="K2694" i="1" s="1"/>
  <c r="E2694" i="1" s="1"/>
  <c r="I2695" i="1"/>
  <c r="W2693" i="1"/>
  <c r="Y2693" i="1" s="1"/>
  <c r="N2686" i="1"/>
  <c r="O2685" i="1"/>
  <c r="P2685" i="1" s="1"/>
  <c r="Z2685" i="1" s="1"/>
  <c r="B2685" i="1" s="1"/>
  <c r="F2694" i="1" l="1"/>
  <c r="L2692" i="1"/>
  <c r="T2692" i="1" s="1"/>
  <c r="W2694" i="1"/>
  <c r="Y2694" i="1" s="1"/>
  <c r="J2695" i="1"/>
  <c r="K2695" i="1" s="1"/>
  <c r="E2695" i="1" s="1"/>
  <c r="I2696" i="1"/>
  <c r="D2693" i="1"/>
  <c r="G2693" i="1" s="1"/>
  <c r="N2687" i="1"/>
  <c r="O2686" i="1"/>
  <c r="P2686" i="1" s="1"/>
  <c r="Z2686" i="1" s="1"/>
  <c r="B2686" i="1" s="1"/>
  <c r="F2695" i="1" l="1"/>
  <c r="L2693" i="1"/>
  <c r="T2693" i="1" s="1"/>
  <c r="J2696" i="1"/>
  <c r="K2696" i="1" s="1"/>
  <c r="E2696" i="1" s="1"/>
  <c r="I2697" i="1"/>
  <c r="N2688" i="1"/>
  <c r="O2687" i="1"/>
  <c r="P2687" i="1" s="1"/>
  <c r="Z2687" i="1" s="1"/>
  <c r="B2687" i="1" s="1"/>
  <c r="D2694" i="1"/>
  <c r="G2694" i="1" s="1"/>
  <c r="W2695" i="1"/>
  <c r="Y2695" i="1" s="1"/>
  <c r="F2696" i="1" l="1"/>
  <c r="L2694" i="1"/>
  <c r="T2694" i="1" s="1"/>
  <c r="N2689" i="1"/>
  <c r="O2688" i="1"/>
  <c r="P2688" i="1" s="1"/>
  <c r="Z2688" i="1" s="1"/>
  <c r="B2688" i="1" s="1"/>
  <c r="J2697" i="1"/>
  <c r="K2697" i="1" s="1"/>
  <c r="E2697" i="1" s="1"/>
  <c r="I2698" i="1"/>
  <c r="W2696" i="1"/>
  <c r="Y2696" i="1" s="1"/>
  <c r="D2695" i="1"/>
  <c r="L2695" i="1" s="1"/>
  <c r="T2695" i="1" s="1"/>
  <c r="F2697" i="1" l="1"/>
  <c r="J2698" i="1"/>
  <c r="K2698" i="1" s="1"/>
  <c r="E2698" i="1" s="1"/>
  <c r="I2699" i="1"/>
  <c r="W2697" i="1"/>
  <c r="Y2697" i="1" s="1"/>
  <c r="G2695" i="1"/>
  <c r="D2696" i="1"/>
  <c r="G2696" i="1" s="1"/>
  <c r="N2690" i="1"/>
  <c r="O2689" i="1"/>
  <c r="P2689" i="1" s="1"/>
  <c r="F2698" i="1" l="1"/>
  <c r="L2696" i="1"/>
  <c r="T2696" i="1" s="1"/>
  <c r="Z2689" i="1"/>
  <c r="B2689" i="1" s="1"/>
  <c r="D2697" i="1"/>
  <c r="L2697" i="1" s="1"/>
  <c r="T2697" i="1" s="1"/>
  <c r="J2699" i="1"/>
  <c r="K2699" i="1" s="1"/>
  <c r="E2699" i="1" s="1"/>
  <c r="I2700" i="1"/>
  <c r="N2691" i="1"/>
  <c r="O2690" i="1"/>
  <c r="P2690" i="1" s="1"/>
  <c r="W2698" i="1"/>
  <c r="Y2698" i="1" s="1"/>
  <c r="F2699" i="1" l="1"/>
  <c r="J2700" i="1"/>
  <c r="K2700" i="1" s="1"/>
  <c r="E2700" i="1" s="1"/>
  <c r="I2701" i="1"/>
  <c r="W2699" i="1"/>
  <c r="Y2699" i="1" s="1"/>
  <c r="G2697" i="1"/>
  <c r="D2698" i="1"/>
  <c r="G2698" i="1" s="1"/>
  <c r="Z2690" i="1"/>
  <c r="B2690" i="1" s="1"/>
  <c r="S2690" i="1"/>
  <c r="U2690" i="1" s="1"/>
  <c r="N2692" i="1"/>
  <c r="O2691" i="1"/>
  <c r="F2700" i="1" l="1"/>
  <c r="C2691" i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AA2690" i="1"/>
  <c r="L2698" i="1"/>
  <c r="T2698" i="1" s="1"/>
  <c r="J2701" i="1"/>
  <c r="K2701" i="1" s="1"/>
  <c r="E2701" i="1" s="1"/>
  <c r="I2702" i="1"/>
  <c r="W2700" i="1"/>
  <c r="Y2700" i="1" s="1"/>
  <c r="N2693" i="1"/>
  <c r="O2692" i="1"/>
  <c r="D2699" i="1"/>
  <c r="L2699" i="1" s="1"/>
  <c r="T2699" i="1" s="1"/>
  <c r="F2701" i="1" l="1"/>
  <c r="P2692" i="1"/>
  <c r="Z2692" i="1" s="1"/>
  <c r="B2692" i="1" s="1"/>
  <c r="P2691" i="1"/>
  <c r="Z2691" i="1" s="1"/>
  <c r="B2691" i="1" s="1"/>
  <c r="G2699" i="1"/>
  <c r="J2702" i="1"/>
  <c r="K2702" i="1" s="1"/>
  <c r="E2702" i="1" s="1"/>
  <c r="I2703" i="1"/>
  <c r="W2701" i="1"/>
  <c r="Y2701" i="1" s="1"/>
  <c r="N2694" i="1"/>
  <c r="O2693" i="1"/>
  <c r="P2693" i="1" s="1"/>
  <c r="Z2693" i="1" s="1"/>
  <c r="B2693" i="1" s="1"/>
  <c r="D2700" i="1"/>
  <c r="L2700" i="1" s="1"/>
  <c r="T2700" i="1" s="1"/>
  <c r="F2702" i="1" l="1"/>
  <c r="N2695" i="1"/>
  <c r="O2694" i="1"/>
  <c r="P2694" i="1" s="1"/>
  <c r="J2703" i="1"/>
  <c r="K2703" i="1" s="1"/>
  <c r="E2703" i="1" s="1"/>
  <c r="I2704" i="1"/>
  <c r="D2701" i="1"/>
  <c r="L2701" i="1" s="1"/>
  <c r="T2701" i="1" s="1"/>
  <c r="G2700" i="1"/>
  <c r="W2702" i="1"/>
  <c r="Y2702" i="1" s="1"/>
  <c r="F2703" i="1" l="1"/>
  <c r="J2704" i="1"/>
  <c r="K2704" i="1" s="1"/>
  <c r="I2705" i="1"/>
  <c r="W2703" i="1"/>
  <c r="Y2703" i="1" s="1"/>
  <c r="D2702" i="1"/>
  <c r="G2702" i="1" s="1"/>
  <c r="Z2694" i="1"/>
  <c r="B2694" i="1" s="1"/>
  <c r="N2696" i="1"/>
  <c r="O2695" i="1"/>
  <c r="P2695" i="1" s="1"/>
  <c r="Z2695" i="1" s="1"/>
  <c r="B2695" i="1" s="1"/>
  <c r="G2701" i="1"/>
  <c r="E2704" i="1" l="1"/>
  <c r="F2704" i="1"/>
  <c r="N2697" i="1"/>
  <c r="O2696" i="1"/>
  <c r="P2696" i="1" s="1"/>
  <c r="Z2696" i="1" s="1"/>
  <c r="B2696" i="1" s="1"/>
  <c r="J2705" i="1"/>
  <c r="K2705" i="1" s="1"/>
  <c r="E2705" i="1" s="1"/>
  <c r="I2706" i="1"/>
  <c r="D2703" i="1"/>
  <c r="L2703" i="1" s="1"/>
  <c r="T2703" i="1" s="1"/>
  <c r="W2704" i="1"/>
  <c r="Y2704" i="1" s="1"/>
  <c r="L2702" i="1"/>
  <c r="T2702" i="1" s="1"/>
  <c r="F2705" i="1" l="1"/>
  <c r="W2705" i="1"/>
  <c r="Y2705" i="1" s="1"/>
  <c r="J2706" i="1"/>
  <c r="K2706" i="1" s="1"/>
  <c r="E2706" i="1" s="1"/>
  <c r="I2707" i="1"/>
  <c r="G2703" i="1"/>
  <c r="D2704" i="1"/>
  <c r="G2704" i="1" s="1"/>
  <c r="N2698" i="1"/>
  <c r="O2697" i="1"/>
  <c r="P2697" i="1" s="1"/>
  <c r="F2706" i="1" l="1"/>
  <c r="L2704" i="1"/>
  <c r="T2704" i="1" s="1"/>
  <c r="Z2697" i="1"/>
  <c r="B2697" i="1" s="1"/>
  <c r="W2706" i="1"/>
  <c r="Y2706" i="1" s="1"/>
  <c r="N2699" i="1"/>
  <c r="O2698" i="1"/>
  <c r="P2698" i="1" s="1"/>
  <c r="D2705" i="1"/>
  <c r="G2705" i="1" s="1"/>
  <c r="J2707" i="1"/>
  <c r="K2707" i="1" s="1"/>
  <c r="E2707" i="1" s="1"/>
  <c r="I2708" i="1"/>
  <c r="F2707" i="1" l="1"/>
  <c r="L2705" i="1"/>
  <c r="T2705" i="1" s="1"/>
  <c r="Z2698" i="1"/>
  <c r="B2698" i="1" s="1"/>
  <c r="W2707" i="1"/>
  <c r="Y2707" i="1" s="1"/>
  <c r="N2700" i="1"/>
  <c r="O2699" i="1"/>
  <c r="P2699" i="1" s="1"/>
  <c r="Z2699" i="1" s="1"/>
  <c r="B2699" i="1" s="1"/>
  <c r="J2708" i="1"/>
  <c r="K2708" i="1" s="1"/>
  <c r="I2709" i="1"/>
  <c r="D2706" i="1"/>
  <c r="G2706" i="1" s="1"/>
  <c r="E2708" i="1" l="1"/>
  <c r="F2708" i="1"/>
  <c r="L2706" i="1"/>
  <c r="T2706" i="1" s="1"/>
  <c r="D2707" i="1"/>
  <c r="L2707" i="1" s="1"/>
  <c r="T2707" i="1" s="1"/>
  <c r="W2708" i="1"/>
  <c r="Y2708" i="1" s="1"/>
  <c r="N2701" i="1"/>
  <c r="O2700" i="1"/>
  <c r="P2700" i="1" s="1"/>
  <c r="Z2700" i="1" s="1"/>
  <c r="B2700" i="1" s="1"/>
  <c r="J2709" i="1"/>
  <c r="K2709" i="1" s="1"/>
  <c r="E2709" i="1" s="1"/>
  <c r="I2710" i="1"/>
  <c r="F2709" i="1" l="1"/>
  <c r="J2710" i="1"/>
  <c r="K2710" i="1" s="1"/>
  <c r="E2710" i="1" s="1"/>
  <c r="I2711" i="1"/>
  <c r="D2708" i="1"/>
  <c r="G2708" i="1" s="1"/>
  <c r="N2702" i="1"/>
  <c r="O2701" i="1"/>
  <c r="P2701" i="1" s="1"/>
  <c r="Z2701" i="1" s="1"/>
  <c r="B2701" i="1" s="1"/>
  <c r="W2709" i="1"/>
  <c r="Y2709" i="1" s="1"/>
  <c r="G2707" i="1"/>
  <c r="F2710" i="1" l="1"/>
  <c r="L2708" i="1"/>
  <c r="T2708" i="1" s="1"/>
  <c r="N2703" i="1"/>
  <c r="O2702" i="1"/>
  <c r="P2702" i="1" s="1"/>
  <c r="Z2702" i="1" s="1"/>
  <c r="B2702" i="1" s="1"/>
  <c r="J2711" i="1"/>
  <c r="K2711" i="1" s="1"/>
  <c r="E2711" i="1" s="1"/>
  <c r="I2712" i="1"/>
  <c r="W2710" i="1"/>
  <c r="Y2710" i="1" s="1"/>
  <c r="D2709" i="1"/>
  <c r="L2709" i="1" s="1"/>
  <c r="T2709" i="1" s="1"/>
  <c r="F2711" i="1" l="1"/>
  <c r="G2709" i="1"/>
  <c r="W2711" i="1"/>
  <c r="Y2711" i="1" s="1"/>
  <c r="D2710" i="1"/>
  <c r="G2710" i="1" s="1"/>
  <c r="J2712" i="1"/>
  <c r="K2712" i="1" s="1"/>
  <c r="E2712" i="1" s="1"/>
  <c r="I2713" i="1"/>
  <c r="N2704" i="1"/>
  <c r="O2703" i="1"/>
  <c r="P2703" i="1" s="1"/>
  <c r="Z2703" i="1" s="1"/>
  <c r="B2703" i="1" s="1"/>
  <c r="F2712" i="1" l="1"/>
  <c r="L2710" i="1"/>
  <c r="T2710" i="1" s="1"/>
  <c r="N2705" i="1"/>
  <c r="O2704" i="1"/>
  <c r="P2704" i="1" s="1"/>
  <c r="J2713" i="1"/>
  <c r="K2713" i="1" s="1"/>
  <c r="E2713" i="1" s="1"/>
  <c r="I2714" i="1"/>
  <c r="D2711" i="1"/>
  <c r="G2711" i="1" s="1"/>
  <c r="W2712" i="1"/>
  <c r="Y2712" i="1" s="1"/>
  <c r="F2713" i="1" l="1"/>
  <c r="L2711" i="1"/>
  <c r="T2711" i="1" s="1"/>
  <c r="J2714" i="1"/>
  <c r="K2714" i="1" s="1"/>
  <c r="E2714" i="1" s="1"/>
  <c r="I2715" i="1"/>
  <c r="D2712" i="1"/>
  <c r="G2712" i="1" s="1"/>
  <c r="Z2704" i="1"/>
  <c r="B2704" i="1" s="1"/>
  <c r="N2706" i="1"/>
  <c r="O2705" i="1"/>
  <c r="P2705" i="1" s="1"/>
  <c r="W2713" i="1"/>
  <c r="Y2713" i="1" s="1"/>
  <c r="F2714" i="1" l="1"/>
  <c r="L2712" i="1"/>
  <c r="T2712" i="1" s="1"/>
  <c r="J2715" i="1"/>
  <c r="K2715" i="1" s="1"/>
  <c r="E2715" i="1" s="1"/>
  <c r="I2716" i="1"/>
  <c r="D2713" i="1"/>
  <c r="G2713" i="1" s="1"/>
  <c r="Z2705" i="1"/>
  <c r="B2705" i="1" s="1"/>
  <c r="N2707" i="1"/>
  <c r="O2706" i="1"/>
  <c r="P2706" i="1" s="1"/>
  <c r="W2714" i="1"/>
  <c r="Y2714" i="1" s="1"/>
  <c r="F2715" i="1" l="1"/>
  <c r="L2713" i="1"/>
  <c r="T2713" i="1" s="1"/>
  <c r="D2714" i="1"/>
  <c r="L2714" i="1" s="1"/>
  <c r="T2714" i="1" s="1"/>
  <c r="J2716" i="1"/>
  <c r="K2716" i="1" s="1"/>
  <c r="E2716" i="1" s="1"/>
  <c r="I2717" i="1"/>
  <c r="Z2706" i="1"/>
  <c r="B2706" i="1" s="1"/>
  <c r="N2708" i="1"/>
  <c r="O2707" i="1"/>
  <c r="P2707" i="1" s="1"/>
  <c r="Z2707" i="1" s="1"/>
  <c r="B2707" i="1" s="1"/>
  <c r="W2715" i="1"/>
  <c r="Y2715" i="1" s="1"/>
  <c r="F2716" i="1" l="1"/>
  <c r="D2715" i="1"/>
  <c r="G2715" i="1" s="1"/>
  <c r="J2717" i="1"/>
  <c r="K2717" i="1" s="1"/>
  <c r="E2717" i="1" s="1"/>
  <c r="I2718" i="1"/>
  <c r="W2716" i="1"/>
  <c r="Y2716" i="1" s="1"/>
  <c r="N2709" i="1"/>
  <c r="O2708" i="1"/>
  <c r="P2708" i="1" s="1"/>
  <c r="Z2708" i="1" s="1"/>
  <c r="B2708" i="1" s="1"/>
  <c r="G2714" i="1"/>
  <c r="F2717" i="1" l="1"/>
  <c r="L2715" i="1"/>
  <c r="T2715" i="1" s="1"/>
  <c r="D2716" i="1"/>
  <c r="L2716" i="1" s="1"/>
  <c r="T2716" i="1" s="1"/>
  <c r="N2710" i="1"/>
  <c r="O2709" i="1"/>
  <c r="P2709" i="1" s="1"/>
  <c r="Z2709" i="1" s="1"/>
  <c r="B2709" i="1" s="1"/>
  <c r="W2717" i="1"/>
  <c r="Y2717" i="1" s="1"/>
  <c r="J2718" i="1"/>
  <c r="K2718" i="1" s="1"/>
  <c r="E2718" i="1" s="1"/>
  <c r="I2719" i="1"/>
  <c r="F2718" i="1" l="1"/>
  <c r="G2716" i="1"/>
  <c r="J2719" i="1"/>
  <c r="K2719" i="1" s="1"/>
  <c r="E2719" i="1" s="1"/>
  <c r="I2720" i="1"/>
  <c r="N2711" i="1"/>
  <c r="O2710" i="1"/>
  <c r="P2710" i="1" s="1"/>
  <c r="W2718" i="1"/>
  <c r="Y2718" i="1" s="1"/>
  <c r="D2717" i="1"/>
  <c r="G2717" i="1" s="1"/>
  <c r="F2719" i="1" l="1"/>
  <c r="D2718" i="1"/>
  <c r="G2718" i="1" s="1"/>
  <c r="J2720" i="1"/>
  <c r="K2720" i="1" s="1"/>
  <c r="E2720" i="1" s="1"/>
  <c r="I2721" i="1"/>
  <c r="Z2710" i="1"/>
  <c r="B2710" i="1" s="1"/>
  <c r="L2717" i="1"/>
  <c r="T2717" i="1" s="1"/>
  <c r="W2719" i="1"/>
  <c r="Y2719" i="1" s="1"/>
  <c r="N2712" i="1"/>
  <c r="O2711" i="1"/>
  <c r="P2711" i="1" s="1"/>
  <c r="Z2711" i="1" s="1"/>
  <c r="B2711" i="1" s="1"/>
  <c r="F2720" i="1" l="1"/>
  <c r="W2720" i="1"/>
  <c r="Y2720" i="1" s="1"/>
  <c r="J2721" i="1"/>
  <c r="K2721" i="1" s="1"/>
  <c r="E2721" i="1" s="1"/>
  <c r="I2722" i="1"/>
  <c r="N2713" i="1"/>
  <c r="O2712" i="1"/>
  <c r="P2712" i="1" s="1"/>
  <c r="Z2712" i="1" s="1"/>
  <c r="B2712" i="1" s="1"/>
  <c r="D2719" i="1"/>
  <c r="G2719" i="1" s="1"/>
  <c r="L2718" i="1"/>
  <c r="T2718" i="1" s="1"/>
  <c r="F2721" i="1" l="1"/>
  <c r="N2714" i="1"/>
  <c r="O2713" i="1"/>
  <c r="P2713" i="1" s="1"/>
  <c r="W2721" i="1"/>
  <c r="Y2721" i="1" s="1"/>
  <c r="L2719" i="1"/>
  <c r="T2719" i="1" s="1"/>
  <c r="D2720" i="1"/>
  <c r="G2720" i="1" s="1"/>
  <c r="J2722" i="1"/>
  <c r="K2722" i="1" s="1"/>
  <c r="I2723" i="1"/>
  <c r="E2722" i="1" l="1"/>
  <c r="F2722" i="1"/>
  <c r="L2720" i="1"/>
  <c r="T2720" i="1" s="1"/>
  <c r="Z2713" i="1"/>
  <c r="B2713" i="1" s="1"/>
  <c r="J2723" i="1"/>
  <c r="K2723" i="1" s="1"/>
  <c r="I2724" i="1"/>
  <c r="D2721" i="1"/>
  <c r="L2721" i="1" s="1"/>
  <c r="T2721" i="1" s="1"/>
  <c r="N2715" i="1"/>
  <c r="O2714" i="1"/>
  <c r="P2714" i="1" s="1"/>
  <c r="E2723" i="1" l="1"/>
  <c r="F2723" i="1"/>
  <c r="J2724" i="1"/>
  <c r="K2724" i="1" s="1"/>
  <c r="I2725" i="1"/>
  <c r="Z2714" i="1"/>
  <c r="B2714" i="1" s="1"/>
  <c r="D2722" i="1"/>
  <c r="G2722" i="1" s="1"/>
  <c r="W2723" i="1"/>
  <c r="Y2723" i="1" s="1"/>
  <c r="N2716" i="1"/>
  <c r="O2715" i="1"/>
  <c r="P2715" i="1" s="1"/>
  <c r="Z2715" i="1" s="1"/>
  <c r="B2715" i="1" s="1"/>
  <c r="G2721" i="1"/>
  <c r="E2724" i="1" l="1"/>
  <c r="F2724" i="1"/>
  <c r="L2722" i="1"/>
  <c r="T2722" i="1" s="1"/>
  <c r="D2723" i="1"/>
  <c r="G2723" i="1" s="1"/>
  <c r="N2717" i="1"/>
  <c r="O2716" i="1"/>
  <c r="P2716" i="1" s="1"/>
  <c r="Z2716" i="1" s="1"/>
  <c r="B2716" i="1" s="1"/>
  <c r="J2725" i="1"/>
  <c r="K2725" i="1" s="1"/>
  <c r="E2725" i="1" s="1"/>
  <c r="I2726" i="1"/>
  <c r="W2724" i="1"/>
  <c r="Y2724" i="1" s="1"/>
  <c r="F2725" i="1" l="1"/>
  <c r="L2723" i="1"/>
  <c r="T2723" i="1" s="1"/>
  <c r="W2725" i="1"/>
  <c r="Y2725" i="1" s="1"/>
  <c r="N2718" i="1"/>
  <c r="O2717" i="1"/>
  <c r="P2717" i="1" s="1"/>
  <c r="J2726" i="1"/>
  <c r="K2726" i="1" s="1"/>
  <c r="E2726" i="1" s="1"/>
  <c r="I2727" i="1"/>
  <c r="D2724" i="1"/>
  <c r="G2724" i="1" s="1"/>
  <c r="F2726" i="1" l="1"/>
  <c r="L2724" i="1"/>
  <c r="T2724" i="1" s="1"/>
  <c r="Z2717" i="1"/>
  <c r="B2717" i="1" s="1"/>
  <c r="N2719" i="1"/>
  <c r="O2718" i="1"/>
  <c r="P2718" i="1" s="1"/>
  <c r="J2727" i="1"/>
  <c r="K2727" i="1" s="1"/>
  <c r="E2727" i="1" s="1"/>
  <c r="I2728" i="1"/>
  <c r="D2725" i="1"/>
  <c r="L2725" i="1" s="1"/>
  <c r="T2725" i="1" s="1"/>
  <c r="W2726" i="1"/>
  <c r="Y2726" i="1" s="1"/>
  <c r="F2727" i="1" l="1"/>
  <c r="G2725" i="1"/>
  <c r="D2726" i="1"/>
  <c r="L2726" i="1" s="1"/>
  <c r="T2726" i="1" s="1"/>
  <c r="W2727" i="1"/>
  <c r="Y2727" i="1" s="1"/>
  <c r="N2720" i="1"/>
  <c r="O2719" i="1"/>
  <c r="P2719" i="1" s="1"/>
  <c r="Z2719" i="1" s="1"/>
  <c r="B2719" i="1" s="1"/>
  <c r="Z2718" i="1"/>
  <c r="B2718" i="1" s="1"/>
  <c r="J2728" i="1"/>
  <c r="K2728" i="1" s="1"/>
  <c r="E2728" i="1" s="1"/>
  <c r="I2729" i="1"/>
  <c r="F2728" i="1" l="1"/>
  <c r="G2726" i="1"/>
  <c r="J2729" i="1"/>
  <c r="K2729" i="1" s="1"/>
  <c r="E2729" i="1" s="1"/>
  <c r="I2730" i="1"/>
  <c r="N2721" i="1"/>
  <c r="O2720" i="1"/>
  <c r="P2720" i="1" s="1"/>
  <c r="Z2720" i="1" s="1"/>
  <c r="B2720" i="1" s="1"/>
  <c r="D2727" i="1"/>
  <c r="G2727" i="1" s="1"/>
  <c r="W2728" i="1"/>
  <c r="Y2728" i="1" s="1"/>
  <c r="F2729" i="1" l="1"/>
  <c r="L2727" i="1"/>
  <c r="T2727" i="1" s="1"/>
  <c r="N2722" i="1"/>
  <c r="O2721" i="1"/>
  <c r="P2721" i="1" s="1"/>
  <c r="J2730" i="1"/>
  <c r="K2730" i="1" s="1"/>
  <c r="E2730" i="1" s="1"/>
  <c r="I2731" i="1"/>
  <c r="D2728" i="1"/>
  <c r="G2728" i="1" s="1"/>
  <c r="W2729" i="1"/>
  <c r="Y2729" i="1" s="1"/>
  <c r="F2730" i="1" l="1"/>
  <c r="W2730" i="1"/>
  <c r="Y2730" i="1" s="1"/>
  <c r="Z2721" i="1"/>
  <c r="B2721" i="1" s="1"/>
  <c r="S2721" i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D2729" i="1"/>
  <c r="L2729" i="1" s="1"/>
  <c r="T2729" i="1" s="1"/>
  <c r="N2723" i="1"/>
  <c r="O2722" i="1"/>
  <c r="J2731" i="1"/>
  <c r="K2731" i="1" s="1"/>
  <c r="E2731" i="1" s="1"/>
  <c r="I2732" i="1"/>
  <c r="L2728" i="1"/>
  <c r="T2728" i="1" s="1"/>
  <c r="F2731" i="1" l="1"/>
  <c r="AA2721" i="1"/>
  <c r="U2721" i="1"/>
  <c r="G2729" i="1"/>
  <c r="W2731" i="1"/>
  <c r="Y2731" i="1" s="1"/>
  <c r="D2730" i="1"/>
  <c r="G2730" i="1" s="1"/>
  <c r="J2732" i="1"/>
  <c r="K2732" i="1" s="1"/>
  <c r="E2732" i="1" s="1"/>
  <c r="I2733" i="1"/>
  <c r="N2724" i="1"/>
  <c r="O2723" i="1"/>
  <c r="F2732" i="1" l="1"/>
  <c r="P2723" i="1"/>
  <c r="Z2723" i="1" s="1"/>
  <c r="B2723" i="1" s="1"/>
  <c r="P2722" i="1"/>
  <c r="Z2722" i="1" s="1"/>
  <c r="B2722" i="1" s="1"/>
  <c r="L2730" i="1"/>
  <c r="T2730" i="1" s="1"/>
  <c r="N2725" i="1"/>
  <c r="O2724" i="1"/>
  <c r="P2724" i="1" s="1"/>
  <c r="Z2724" i="1" s="1"/>
  <c r="B2724" i="1" s="1"/>
  <c r="J2733" i="1"/>
  <c r="K2733" i="1" s="1"/>
  <c r="E2733" i="1" s="1"/>
  <c r="I2734" i="1"/>
  <c r="D2731" i="1"/>
  <c r="L2731" i="1" s="1"/>
  <c r="T2731" i="1" s="1"/>
  <c r="W2732" i="1"/>
  <c r="Y2732" i="1" s="1"/>
  <c r="F2733" i="1" l="1"/>
  <c r="G2731" i="1"/>
  <c r="J2734" i="1"/>
  <c r="K2734" i="1" s="1"/>
  <c r="E2734" i="1" s="1"/>
  <c r="I2735" i="1"/>
  <c r="D2732" i="1"/>
  <c r="L2732" i="1" s="1"/>
  <c r="T2732" i="1" s="1"/>
  <c r="N2726" i="1"/>
  <c r="O2725" i="1"/>
  <c r="P2725" i="1" s="1"/>
  <c r="Z2725" i="1" s="1"/>
  <c r="B2725" i="1" s="1"/>
  <c r="W2733" i="1"/>
  <c r="Y2733" i="1" s="1"/>
  <c r="F2734" i="1" l="1"/>
  <c r="G2732" i="1"/>
  <c r="N2727" i="1"/>
  <c r="O2726" i="1"/>
  <c r="P2726" i="1" s="1"/>
  <c r="J2735" i="1"/>
  <c r="K2735" i="1" s="1"/>
  <c r="E2735" i="1" s="1"/>
  <c r="I2736" i="1"/>
  <c r="W2734" i="1"/>
  <c r="Y2734" i="1" s="1"/>
  <c r="D2733" i="1"/>
  <c r="L2733" i="1" s="1"/>
  <c r="T2733" i="1" s="1"/>
  <c r="F2735" i="1" l="1"/>
  <c r="D2734" i="1"/>
  <c r="G2734" i="1" s="1"/>
  <c r="J2736" i="1"/>
  <c r="K2736" i="1" s="1"/>
  <c r="E2736" i="1" s="1"/>
  <c r="I2737" i="1"/>
  <c r="W2735" i="1"/>
  <c r="Y2735" i="1" s="1"/>
  <c r="G2733" i="1"/>
  <c r="Z2726" i="1"/>
  <c r="B2726" i="1" s="1"/>
  <c r="N2728" i="1"/>
  <c r="O2727" i="1"/>
  <c r="P2727" i="1" s="1"/>
  <c r="Z2727" i="1" s="1"/>
  <c r="B2727" i="1" s="1"/>
  <c r="F2736" i="1" l="1"/>
  <c r="L2734" i="1"/>
  <c r="T2734" i="1" s="1"/>
  <c r="N2729" i="1"/>
  <c r="O2728" i="1"/>
  <c r="P2728" i="1" s="1"/>
  <c r="Z2728" i="1" s="1"/>
  <c r="B2728" i="1" s="1"/>
  <c r="D2735" i="1"/>
  <c r="L2735" i="1" s="1"/>
  <c r="T2735" i="1" s="1"/>
  <c r="W2736" i="1"/>
  <c r="Y2736" i="1" s="1"/>
  <c r="J2737" i="1"/>
  <c r="K2737" i="1" s="1"/>
  <c r="E2737" i="1" s="1"/>
  <c r="I2738" i="1"/>
  <c r="F2737" i="1" l="1"/>
  <c r="G2735" i="1"/>
  <c r="D2736" i="1"/>
  <c r="G2736" i="1" s="1"/>
  <c r="J2738" i="1"/>
  <c r="K2738" i="1" s="1"/>
  <c r="E2738" i="1" s="1"/>
  <c r="I2739" i="1"/>
  <c r="W2737" i="1"/>
  <c r="Y2737" i="1" s="1"/>
  <c r="N2730" i="1"/>
  <c r="O2729" i="1"/>
  <c r="P2729" i="1" s="1"/>
  <c r="F2738" i="1" l="1"/>
  <c r="L2736" i="1"/>
  <c r="T2736" i="1" s="1"/>
  <c r="J2739" i="1"/>
  <c r="K2739" i="1" s="1"/>
  <c r="E2739" i="1" s="1"/>
  <c r="I2740" i="1"/>
  <c r="W2738" i="1"/>
  <c r="Y2738" i="1" s="1"/>
  <c r="Z2729" i="1"/>
  <c r="B2729" i="1" s="1"/>
  <c r="N2731" i="1"/>
  <c r="O2730" i="1"/>
  <c r="P2730" i="1" s="1"/>
  <c r="Z2730" i="1" s="1"/>
  <c r="B2730" i="1" s="1"/>
  <c r="D2737" i="1"/>
  <c r="G2737" i="1" s="1"/>
  <c r="F2739" i="1" l="1"/>
  <c r="L2737" i="1"/>
  <c r="T2737" i="1" s="1"/>
  <c r="W2739" i="1"/>
  <c r="Y2739" i="1" s="1"/>
  <c r="D2738" i="1"/>
  <c r="G2738" i="1" s="1"/>
  <c r="J2740" i="1"/>
  <c r="K2740" i="1" s="1"/>
  <c r="E2740" i="1" s="1"/>
  <c r="I2741" i="1"/>
  <c r="N2732" i="1"/>
  <c r="O2731" i="1"/>
  <c r="P2731" i="1" s="1"/>
  <c r="Z2731" i="1" s="1"/>
  <c r="B2731" i="1" s="1"/>
  <c r="F2740" i="1" l="1"/>
  <c r="L2738" i="1"/>
  <c r="T2738" i="1" s="1"/>
  <c r="N2733" i="1"/>
  <c r="O2732" i="1"/>
  <c r="P2732" i="1" s="1"/>
  <c r="J2741" i="1"/>
  <c r="K2741" i="1" s="1"/>
  <c r="E2741" i="1" s="1"/>
  <c r="I2742" i="1"/>
  <c r="D2739" i="1"/>
  <c r="G2739" i="1" s="1"/>
  <c r="W2740" i="1"/>
  <c r="Y2740" i="1" s="1"/>
  <c r="F2741" i="1" l="1"/>
  <c r="W2741" i="1"/>
  <c r="Y2741" i="1" s="1"/>
  <c r="J2742" i="1"/>
  <c r="K2742" i="1" s="1"/>
  <c r="E2742" i="1" s="1"/>
  <c r="I2743" i="1"/>
  <c r="Z2732" i="1"/>
  <c r="B2732" i="1" s="1"/>
  <c r="N2734" i="1"/>
  <c r="O2733" i="1"/>
  <c r="P2733" i="1" s="1"/>
  <c r="Z2733" i="1" s="1"/>
  <c r="B2733" i="1" s="1"/>
  <c r="D2740" i="1"/>
  <c r="L2740" i="1" s="1"/>
  <c r="T2740" i="1" s="1"/>
  <c r="L2739" i="1"/>
  <c r="T2739" i="1" s="1"/>
  <c r="F2742" i="1" l="1"/>
  <c r="G2740" i="1"/>
  <c r="W2742" i="1"/>
  <c r="Y2742" i="1" s="1"/>
  <c r="D2741" i="1"/>
  <c r="L2741" i="1" s="1"/>
  <c r="T2741" i="1" s="1"/>
  <c r="J2743" i="1"/>
  <c r="K2743" i="1" s="1"/>
  <c r="E2743" i="1" s="1"/>
  <c r="I2744" i="1"/>
  <c r="N2735" i="1"/>
  <c r="O2734" i="1"/>
  <c r="P2734" i="1" s="1"/>
  <c r="F2743" i="1" l="1"/>
  <c r="W2743" i="1"/>
  <c r="Y2743" i="1" s="1"/>
  <c r="G2741" i="1"/>
  <c r="N2736" i="1"/>
  <c r="O2735" i="1"/>
  <c r="P2735" i="1" s="1"/>
  <c r="Z2734" i="1"/>
  <c r="B2734" i="1" s="1"/>
  <c r="J2744" i="1"/>
  <c r="K2744" i="1" s="1"/>
  <c r="E2744" i="1" s="1"/>
  <c r="I2745" i="1"/>
  <c r="D2742" i="1"/>
  <c r="G2742" i="1" s="1"/>
  <c r="F2744" i="1" l="1"/>
  <c r="L2742" i="1"/>
  <c r="T2742" i="1" s="1"/>
  <c r="Z2735" i="1"/>
  <c r="B2735" i="1" s="1"/>
  <c r="N2737" i="1"/>
  <c r="O2736" i="1"/>
  <c r="P2736" i="1" s="1"/>
  <c r="Z2736" i="1" s="1"/>
  <c r="B2736" i="1" s="1"/>
  <c r="J2745" i="1"/>
  <c r="K2745" i="1" s="1"/>
  <c r="E2745" i="1" s="1"/>
  <c r="I2746" i="1"/>
  <c r="D2743" i="1"/>
  <c r="G2743" i="1" s="1"/>
  <c r="W2744" i="1"/>
  <c r="Y2744" i="1" s="1"/>
  <c r="F2745" i="1" l="1"/>
  <c r="L2743" i="1"/>
  <c r="T2743" i="1" s="1"/>
  <c r="J2746" i="1"/>
  <c r="K2746" i="1" s="1"/>
  <c r="E2746" i="1" s="1"/>
  <c r="I2747" i="1"/>
  <c r="D2744" i="1"/>
  <c r="L2744" i="1" s="1"/>
  <c r="T2744" i="1" s="1"/>
  <c r="N2738" i="1"/>
  <c r="O2737" i="1"/>
  <c r="P2737" i="1" s="1"/>
  <c r="Z2737" i="1" s="1"/>
  <c r="B2737" i="1" s="1"/>
  <c r="W2745" i="1"/>
  <c r="Y2745" i="1" s="1"/>
  <c r="F2746" i="1" l="1"/>
  <c r="G2744" i="1"/>
  <c r="N2739" i="1"/>
  <c r="O2738" i="1"/>
  <c r="P2738" i="1" s="1"/>
  <c r="Z2738" i="1" s="1"/>
  <c r="B2738" i="1" s="1"/>
  <c r="J2747" i="1"/>
  <c r="K2747" i="1" s="1"/>
  <c r="E2747" i="1" s="1"/>
  <c r="I2748" i="1"/>
  <c r="D2745" i="1"/>
  <c r="L2745" i="1" s="1"/>
  <c r="T2745" i="1" s="1"/>
  <c r="W2746" i="1"/>
  <c r="Y2746" i="1" s="1"/>
  <c r="F2747" i="1" l="1"/>
  <c r="G2745" i="1"/>
  <c r="W2747" i="1"/>
  <c r="Y2747" i="1" s="1"/>
  <c r="D2746" i="1"/>
  <c r="G2746" i="1" s="1"/>
  <c r="J2748" i="1"/>
  <c r="K2748" i="1" s="1"/>
  <c r="E2748" i="1" s="1"/>
  <c r="I2749" i="1"/>
  <c r="N2740" i="1"/>
  <c r="O2739" i="1"/>
  <c r="P2739" i="1" s="1"/>
  <c r="Z2739" i="1" s="1"/>
  <c r="B2739" i="1" s="1"/>
  <c r="F2748" i="1" l="1"/>
  <c r="L2746" i="1"/>
  <c r="T2746" i="1" s="1"/>
  <c r="W2748" i="1"/>
  <c r="Y2748" i="1" s="1"/>
  <c r="N2741" i="1"/>
  <c r="O2740" i="1"/>
  <c r="P2740" i="1" s="1"/>
  <c r="Z2740" i="1" s="1"/>
  <c r="B2740" i="1" s="1"/>
  <c r="D2747" i="1"/>
  <c r="G2747" i="1" s="1"/>
  <c r="J2749" i="1"/>
  <c r="K2749" i="1" s="1"/>
  <c r="E2749" i="1" s="1"/>
  <c r="I2750" i="1"/>
  <c r="F2749" i="1" l="1"/>
  <c r="L2747" i="1"/>
  <c r="T2747" i="1" s="1"/>
  <c r="J2750" i="1"/>
  <c r="K2750" i="1" s="1"/>
  <c r="E2750" i="1" s="1"/>
  <c r="I2751" i="1"/>
  <c r="N2742" i="1"/>
  <c r="O2741" i="1"/>
  <c r="P2741" i="1" s="1"/>
  <c r="Z2741" i="1" s="1"/>
  <c r="B2741" i="1" s="1"/>
  <c r="W2749" i="1"/>
  <c r="Y2749" i="1" s="1"/>
  <c r="D2748" i="1"/>
  <c r="G2748" i="1" s="1"/>
  <c r="F2750" i="1" l="1"/>
  <c r="L2748" i="1"/>
  <c r="T2748" i="1" s="1"/>
  <c r="N2743" i="1"/>
  <c r="O2742" i="1"/>
  <c r="P2742" i="1" s="1"/>
  <c r="Z2742" i="1" s="1"/>
  <c r="B2742" i="1" s="1"/>
  <c r="D2749" i="1"/>
  <c r="L2749" i="1" s="1"/>
  <c r="T2749" i="1" s="1"/>
  <c r="J2751" i="1"/>
  <c r="K2751" i="1" s="1"/>
  <c r="E2751" i="1" s="1"/>
  <c r="I2752" i="1"/>
  <c r="W2750" i="1"/>
  <c r="Y2750" i="1" s="1"/>
  <c r="F2751" i="1" l="1"/>
  <c r="G2749" i="1"/>
  <c r="J2752" i="1"/>
  <c r="K2752" i="1" s="1"/>
  <c r="E2752" i="1" s="1"/>
  <c r="I2753" i="1"/>
  <c r="D2750" i="1"/>
  <c r="G2750" i="1" s="1"/>
  <c r="W2751" i="1"/>
  <c r="Y2751" i="1" s="1"/>
  <c r="N2744" i="1"/>
  <c r="O2743" i="1"/>
  <c r="P2743" i="1" s="1"/>
  <c r="Z2743" i="1" s="1"/>
  <c r="B2743" i="1" s="1"/>
  <c r="F2752" i="1" l="1"/>
  <c r="L2750" i="1"/>
  <c r="T2750" i="1" s="1"/>
  <c r="N2745" i="1"/>
  <c r="O2744" i="1"/>
  <c r="P2744" i="1" s="1"/>
  <c r="Z2744" i="1" s="1"/>
  <c r="B2744" i="1" s="1"/>
  <c r="J2753" i="1"/>
  <c r="K2753" i="1" s="1"/>
  <c r="I2754" i="1"/>
  <c r="W2752" i="1"/>
  <c r="Y2752" i="1" s="1"/>
  <c r="D2751" i="1"/>
  <c r="G2751" i="1" s="1"/>
  <c r="E2753" i="1" l="1"/>
  <c r="F2753" i="1"/>
  <c r="L2751" i="1"/>
  <c r="T2751" i="1" s="1"/>
  <c r="J2754" i="1"/>
  <c r="K2754" i="1" s="1"/>
  <c r="E2754" i="1" s="1"/>
  <c r="I2755" i="1"/>
  <c r="N2746" i="1"/>
  <c r="O2745" i="1"/>
  <c r="P2745" i="1" s="1"/>
  <c r="Z2745" i="1" s="1"/>
  <c r="B2745" i="1" s="1"/>
  <c r="D2752" i="1"/>
  <c r="L2752" i="1" s="1"/>
  <c r="T2752" i="1" s="1"/>
  <c r="F2754" i="1" l="1"/>
  <c r="G2752" i="1"/>
  <c r="J2755" i="1"/>
  <c r="K2755" i="1" s="1"/>
  <c r="E2755" i="1" s="1"/>
  <c r="I2756" i="1"/>
  <c r="D2753" i="1"/>
  <c r="L2753" i="1" s="1"/>
  <c r="T2753" i="1" s="1"/>
  <c r="W2754" i="1"/>
  <c r="Y2754" i="1" s="1"/>
  <c r="N2747" i="1"/>
  <c r="O2746" i="1"/>
  <c r="P2746" i="1" s="1"/>
  <c r="F2755" i="1" l="1"/>
  <c r="N2748" i="1"/>
  <c r="O2747" i="1"/>
  <c r="P2747" i="1" s="1"/>
  <c r="G2753" i="1"/>
  <c r="Z2746" i="1"/>
  <c r="B2746" i="1" s="1"/>
  <c r="D2754" i="1"/>
  <c r="L2754" i="1" s="1"/>
  <c r="T2754" i="1" s="1"/>
  <c r="J2756" i="1"/>
  <c r="K2756" i="1" s="1"/>
  <c r="E2756" i="1" s="1"/>
  <c r="I2757" i="1"/>
  <c r="W2755" i="1"/>
  <c r="Y2755" i="1" s="1"/>
  <c r="F2756" i="1" l="1"/>
  <c r="G2754" i="1"/>
  <c r="W2756" i="1"/>
  <c r="Y2756" i="1" s="1"/>
  <c r="D2755" i="1"/>
  <c r="G2755" i="1" s="1"/>
  <c r="Z2747" i="1"/>
  <c r="B2747" i="1" s="1"/>
  <c r="J2757" i="1"/>
  <c r="K2757" i="1" s="1"/>
  <c r="E2757" i="1" s="1"/>
  <c r="I2758" i="1"/>
  <c r="N2749" i="1"/>
  <c r="O2748" i="1"/>
  <c r="P2748" i="1" s="1"/>
  <c r="F2757" i="1" l="1"/>
  <c r="Z2748" i="1"/>
  <c r="B2748" i="1" s="1"/>
  <c r="J2758" i="1"/>
  <c r="K2758" i="1" s="1"/>
  <c r="E2758" i="1" s="1"/>
  <c r="I2759" i="1"/>
  <c r="N2750" i="1"/>
  <c r="O2749" i="1"/>
  <c r="P2749" i="1" s="1"/>
  <c r="Z2749" i="1" s="1"/>
  <c r="B2749" i="1" s="1"/>
  <c r="L2755" i="1"/>
  <c r="T2755" i="1" s="1"/>
  <c r="D2756" i="1"/>
  <c r="L2756" i="1" s="1"/>
  <c r="T2756" i="1" s="1"/>
  <c r="W2757" i="1"/>
  <c r="Y2757" i="1" s="1"/>
  <c r="F2758" i="1" l="1"/>
  <c r="G2756" i="1"/>
  <c r="N2751" i="1"/>
  <c r="O2750" i="1"/>
  <c r="P2750" i="1" s="1"/>
  <c r="Z2750" i="1" s="1"/>
  <c r="B2750" i="1" s="1"/>
  <c r="W2758" i="1"/>
  <c r="Y2758" i="1" s="1"/>
  <c r="J2759" i="1"/>
  <c r="K2759" i="1" s="1"/>
  <c r="E2759" i="1" s="1"/>
  <c r="I2760" i="1"/>
  <c r="D2757" i="1"/>
  <c r="L2757" i="1" s="1"/>
  <c r="T2757" i="1" s="1"/>
  <c r="F2759" i="1" l="1"/>
  <c r="G2757" i="1"/>
  <c r="W2759" i="1"/>
  <c r="Y2759" i="1" s="1"/>
  <c r="D2758" i="1"/>
  <c r="G2758" i="1" s="1"/>
  <c r="J2760" i="1"/>
  <c r="K2760" i="1" s="1"/>
  <c r="E2760" i="1" s="1"/>
  <c r="I2761" i="1"/>
  <c r="N2752" i="1"/>
  <c r="O2751" i="1"/>
  <c r="P2751" i="1" s="1"/>
  <c r="F2760" i="1" l="1"/>
  <c r="L2758" i="1"/>
  <c r="T2758" i="1" s="1"/>
  <c r="Z2751" i="1"/>
  <c r="B2751" i="1" s="1"/>
  <c r="N2753" i="1"/>
  <c r="O2752" i="1"/>
  <c r="P2752" i="1" s="1"/>
  <c r="J2761" i="1"/>
  <c r="K2761" i="1" s="1"/>
  <c r="E2761" i="1" s="1"/>
  <c r="I2762" i="1"/>
  <c r="D2759" i="1"/>
  <c r="G2759" i="1" s="1"/>
  <c r="W2760" i="1"/>
  <c r="Y2760" i="1" s="1"/>
  <c r="F2761" i="1" l="1"/>
  <c r="W2761" i="1"/>
  <c r="Y2761" i="1" s="1"/>
  <c r="D2760" i="1"/>
  <c r="G2760" i="1" s="1"/>
  <c r="Z2752" i="1"/>
  <c r="B2752" i="1" s="1"/>
  <c r="S2752" i="1"/>
  <c r="U2752" i="1" s="1"/>
  <c r="N2754" i="1"/>
  <c r="O2753" i="1"/>
  <c r="L2759" i="1"/>
  <c r="T2759" i="1" s="1"/>
  <c r="J2762" i="1"/>
  <c r="K2762" i="1" s="1"/>
  <c r="E2762" i="1" s="1"/>
  <c r="I2763" i="1"/>
  <c r="F2762" i="1" l="1"/>
  <c r="C2753" i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AA2752" i="1"/>
  <c r="L2760" i="1"/>
  <c r="T2760" i="1" s="1"/>
  <c r="J2763" i="1"/>
  <c r="K2763" i="1" s="1"/>
  <c r="E2763" i="1" s="1"/>
  <c r="I2764" i="1"/>
  <c r="D2761" i="1"/>
  <c r="L2761" i="1" s="1"/>
  <c r="T2761" i="1" s="1"/>
  <c r="W2762" i="1"/>
  <c r="Y2762" i="1" s="1"/>
  <c r="N2755" i="1"/>
  <c r="O2754" i="1"/>
  <c r="F2763" i="1" l="1"/>
  <c r="P2754" i="1"/>
  <c r="Z2754" i="1" s="1"/>
  <c r="B2754" i="1" s="1"/>
  <c r="P2753" i="1"/>
  <c r="Z2753" i="1" s="1"/>
  <c r="B2753" i="1" s="1"/>
  <c r="G2761" i="1"/>
  <c r="N2756" i="1"/>
  <c r="O2755" i="1"/>
  <c r="P2755" i="1" s="1"/>
  <c r="Z2755" i="1" s="1"/>
  <c r="B2755" i="1" s="1"/>
  <c r="J2764" i="1"/>
  <c r="K2764" i="1" s="1"/>
  <c r="E2764" i="1" s="1"/>
  <c r="I2765" i="1"/>
  <c r="W2763" i="1"/>
  <c r="Y2763" i="1" s="1"/>
  <c r="D2762" i="1"/>
  <c r="G2762" i="1" s="1"/>
  <c r="F2764" i="1" l="1"/>
  <c r="L2762" i="1"/>
  <c r="T2762" i="1" s="1"/>
  <c r="W2764" i="1"/>
  <c r="Y2764" i="1" s="1"/>
  <c r="N2757" i="1"/>
  <c r="O2756" i="1"/>
  <c r="P2756" i="1" s="1"/>
  <c r="Z2756" i="1" s="1"/>
  <c r="B2756" i="1" s="1"/>
  <c r="D2763" i="1"/>
  <c r="L2763" i="1" s="1"/>
  <c r="T2763" i="1" s="1"/>
  <c r="J2765" i="1"/>
  <c r="K2765" i="1" s="1"/>
  <c r="I2766" i="1"/>
  <c r="E2765" i="1" l="1"/>
  <c r="F2765" i="1"/>
  <c r="G2763" i="1"/>
  <c r="J2766" i="1"/>
  <c r="K2766" i="1" s="1"/>
  <c r="E2766" i="1" s="1"/>
  <c r="I2767" i="1"/>
  <c r="N2758" i="1"/>
  <c r="O2757" i="1"/>
  <c r="P2757" i="1" s="1"/>
  <c r="W2765" i="1"/>
  <c r="Y2765" i="1" s="1"/>
  <c r="D2764" i="1"/>
  <c r="G2764" i="1" s="1"/>
  <c r="F2766" i="1" l="1"/>
  <c r="L2764" i="1"/>
  <c r="T2764" i="1" s="1"/>
  <c r="W2766" i="1"/>
  <c r="Y2766" i="1" s="1"/>
  <c r="J2767" i="1"/>
  <c r="K2767" i="1" s="1"/>
  <c r="E2767" i="1" s="1"/>
  <c r="I2768" i="1"/>
  <c r="Z2757" i="1"/>
  <c r="B2757" i="1" s="1"/>
  <c r="N2759" i="1"/>
  <c r="O2758" i="1"/>
  <c r="P2758" i="1" s="1"/>
  <c r="Z2758" i="1" s="1"/>
  <c r="B2758" i="1" s="1"/>
  <c r="D2765" i="1"/>
  <c r="G2765" i="1" s="1"/>
  <c r="F2767" i="1" l="1"/>
  <c r="L2765" i="1"/>
  <c r="T2765" i="1" s="1"/>
  <c r="J2768" i="1"/>
  <c r="K2768" i="1" s="1"/>
  <c r="E2768" i="1" s="1"/>
  <c r="I2769" i="1"/>
  <c r="W2767" i="1"/>
  <c r="Y2767" i="1" s="1"/>
  <c r="N2760" i="1"/>
  <c r="O2759" i="1"/>
  <c r="P2759" i="1" s="1"/>
  <c r="D2766" i="1"/>
  <c r="G2766" i="1" s="1"/>
  <c r="F2768" i="1" l="1"/>
  <c r="L2766" i="1"/>
  <c r="T2766" i="1" s="1"/>
  <c r="D2767" i="1"/>
  <c r="G2767" i="1" s="1"/>
  <c r="J2769" i="1"/>
  <c r="K2769" i="1" s="1"/>
  <c r="E2769" i="1" s="1"/>
  <c r="I2770" i="1"/>
  <c r="W2768" i="1"/>
  <c r="Y2768" i="1" s="1"/>
  <c r="Z2759" i="1"/>
  <c r="B2759" i="1" s="1"/>
  <c r="N2761" i="1"/>
  <c r="O2760" i="1"/>
  <c r="P2760" i="1" s="1"/>
  <c r="F2769" i="1" l="1"/>
  <c r="L2767" i="1"/>
  <c r="T2767" i="1" s="1"/>
  <c r="Z2760" i="1"/>
  <c r="B2760" i="1" s="1"/>
  <c r="D2768" i="1"/>
  <c r="G2768" i="1" s="1"/>
  <c r="N2762" i="1"/>
  <c r="O2761" i="1"/>
  <c r="P2761" i="1" s="1"/>
  <c r="Z2761" i="1" s="1"/>
  <c r="B2761" i="1" s="1"/>
  <c r="J2770" i="1"/>
  <c r="K2770" i="1" s="1"/>
  <c r="E2770" i="1" s="1"/>
  <c r="I2771" i="1"/>
  <c r="W2769" i="1"/>
  <c r="Y2769" i="1" s="1"/>
  <c r="F2770" i="1" l="1"/>
  <c r="L2768" i="1"/>
  <c r="T2768" i="1" s="1"/>
  <c r="D2769" i="1"/>
  <c r="G2769" i="1" s="1"/>
  <c r="N2763" i="1"/>
  <c r="O2762" i="1"/>
  <c r="P2762" i="1" s="1"/>
  <c r="J2771" i="1"/>
  <c r="K2771" i="1" s="1"/>
  <c r="E2771" i="1" s="1"/>
  <c r="I2772" i="1"/>
  <c r="W2770" i="1"/>
  <c r="Y2770" i="1" s="1"/>
  <c r="F2771" i="1" l="1"/>
  <c r="L2769" i="1"/>
  <c r="T2769" i="1" s="1"/>
  <c r="N2764" i="1"/>
  <c r="O2763" i="1"/>
  <c r="P2763" i="1" s="1"/>
  <c r="W2771" i="1"/>
  <c r="Y2771" i="1" s="1"/>
  <c r="Z2762" i="1"/>
  <c r="B2762" i="1" s="1"/>
  <c r="D2770" i="1"/>
  <c r="G2770" i="1" s="1"/>
  <c r="J2772" i="1"/>
  <c r="K2772" i="1" s="1"/>
  <c r="E2772" i="1" s="1"/>
  <c r="I2773" i="1"/>
  <c r="F2772" i="1" l="1"/>
  <c r="L2770" i="1"/>
  <c r="T2770" i="1" s="1"/>
  <c r="J2773" i="1"/>
  <c r="K2773" i="1" s="1"/>
  <c r="E2773" i="1" s="1"/>
  <c r="I2774" i="1"/>
  <c r="D2771" i="1"/>
  <c r="G2771" i="1" s="1"/>
  <c r="W2772" i="1"/>
  <c r="Y2772" i="1" s="1"/>
  <c r="Z2763" i="1"/>
  <c r="B2763" i="1" s="1"/>
  <c r="N2765" i="1"/>
  <c r="O2764" i="1"/>
  <c r="P2764" i="1" s="1"/>
  <c r="F2773" i="1" l="1"/>
  <c r="L2771" i="1"/>
  <c r="T2771" i="1" s="1"/>
  <c r="D2772" i="1"/>
  <c r="L2772" i="1" s="1"/>
  <c r="T2772" i="1" s="1"/>
  <c r="J2774" i="1"/>
  <c r="K2774" i="1" s="1"/>
  <c r="E2774" i="1" s="1"/>
  <c r="I2775" i="1"/>
  <c r="Z2764" i="1"/>
  <c r="B2764" i="1" s="1"/>
  <c r="N2766" i="1"/>
  <c r="O2765" i="1"/>
  <c r="P2765" i="1" s="1"/>
  <c r="Z2765" i="1" s="1"/>
  <c r="B2765" i="1" s="1"/>
  <c r="W2773" i="1"/>
  <c r="Y2773" i="1" s="1"/>
  <c r="F2774" i="1" l="1"/>
  <c r="G2772" i="1"/>
  <c r="J2775" i="1"/>
  <c r="K2775" i="1" s="1"/>
  <c r="E2775" i="1" s="1"/>
  <c r="I2776" i="1"/>
  <c r="D2773" i="1"/>
  <c r="G2773" i="1" s="1"/>
  <c r="N2767" i="1"/>
  <c r="O2766" i="1"/>
  <c r="P2766" i="1" s="1"/>
  <c r="Z2766" i="1" s="1"/>
  <c r="B2766" i="1" s="1"/>
  <c r="W2774" i="1"/>
  <c r="Y2774" i="1" s="1"/>
  <c r="F2775" i="1" l="1"/>
  <c r="L2773" i="1"/>
  <c r="T2773" i="1" s="1"/>
  <c r="N2768" i="1"/>
  <c r="O2767" i="1"/>
  <c r="P2767" i="1" s="1"/>
  <c r="J2776" i="1"/>
  <c r="K2776" i="1" s="1"/>
  <c r="E2776" i="1" s="1"/>
  <c r="I2777" i="1"/>
  <c r="W2775" i="1"/>
  <c r="Y2775" i="1" s="1"/>
  <c r="D2774" i="1"/>
  <c r="G2774" i="1" s="1"/>
  <c r="F2776" i="1" l="1"/>
  <c r="L2774" i="1"/>
  <c r="T2774" i="1" s="1"/>
  <c r="J2777" i="1"/>
  <c r="K2777" i="1" s="1"/>
  <c r="E2777" i="1" s="1"/>
  <c r="I2778" i="1"/>
  <c r="W2776" i="1"/>
  <c r="Y2776" i="1" s="1"/>
  <c r="Z2767" i="1"/>
  <c r="B2767" i="1" s="1"/>
  <c r="N2769" i="1"/>
  <c r="O2768" i="1"/>
  <c r="P2768" i="1" s="1"/>
  <c r="Z2768" i="1" s="1"/>
  <c r="B2768" i="1" s="1"/>
  <c r="D2775" i="1"/>
  <c r="L2775" i="1" s="1"/>
  <c r="T2775" i="1" s="1"/>
  <c r="F2777" i="1" l="1"/>
  <c r="G2775" i="1"/>
  <c r="J2778" i="1"/>
  <c r="K2778" i="1" s="1"/>
  <c r="E2778" i="1" s="1"/>
  <c r="I2779" i="1"/>
  <c r="D2776" i="1"/>
  <c r="L2776" i="1" s="1"/>
  <c r="T2776" i="1" s="1"/>
  <c r="W2777" i="1"/>
  <c r="Y2777" i="1" s="1"/>
  <c r="N2770" i="1"/>
  <c r="O2769" i="1"/>
  <c r="P2769" i="1" s="1"/>
  <c r="Z2769" i="1" s="1"/>
  <c r="B2769" i="1" s="1"/>
  <c r="F2778" i="1" l="1"/>
  <c r="G2776" i="1"/>
  <c r="J2779" i="1"/>
  <c r="K2779" i="1" s="1"/>
  <c r="E2779" i="1" s="1"/>
  <c r="I2780" i="1"/>
  <c r="N2771" i="1"/>
  <c r="O2770" i="1"/>
  <c r="P2770" i="1" s="1"/>
  <c r="Z2770" i="1" s="1"/>
  <c r="B2770" i="1" s="1"/>
  <c r="W2778" i="1"/>
  <c r="Y2778" i="1" s="1"/>
  <c r="D2777" i="1"/>
  <c r="G2777" i="1" s="1"/>
  <c r="F2779" i="1" l="1"/>
  <c r="L2777" i="1"/>
  <c r="T2777" i="1" s="1"/>
  <c r="J2780" i="1"/>
  <c r="K2780" i="1" s="1"/>
  <c r="E2780" i="1" s="1"/>
  <c r="I2781" i="1"/>
  <c r="D2778" i="1"/>
  <c r="G2778" i="1" s="1"/>
  <c r="N2772" i="1"/>
  <c r="O2771" i="1"/>
  <c r="P2771" i="1" s="1"/>
  <c r="W2779" i="1"/>
  <c r="Y2779" i="1" s="1"/>
  <c r="F2780" i="1" l="1"/>
  <c r="N2773" i="1"/>
  <c r="O2772" i="1"/>
  <c r="P2772" i="1" s="1"/>
  <c r="Z2772" i="1" s="1"/>
  <c r="B2772" i="1" s="1"/>
  <c r="L2778" i="1"/>
  <c r="T2778" i="1" s="1"/>
  <c r="D2779" i="1"/>
  <c r="L2779" i="1" s="1"/>
  <c r="T2779" i="1" s="1"/>
  <c r="J2781" i="1"/>
  <c r="K2781" i="1" s="1"/>
  <c r="E2781" i="1" s="1"/>
  <c r="I2782" i="1"/>
  <c r="W2780" i="1"/>
  <c r="Y2780" i="1" s="1"/>
  <c r="Z2771" i="1"/>
  <c r="B2771" i="1" s="1"/>
  <c r="F2781" i="1" l="1"/>
  <c r="G2779" i="1"/>
  <c r="W2781" i="1"/>
  <c r="Y2781" i="1" s="1"/>
  <c r="D2780" i="1"/>
  <c r="L2780" i="1" s="1"/>
  <c r="T2780" i="1" s="1"/>
  <c r="J2782" i="1"/>
  <c r="K2782" i="1" s="1"/>
  <c r="E2782" i="1" s="1"/>
  <c r="I2783" i="1"/>
  <c r="N2774" i="1"/>
  <c r="O2773" i="1"/>
  <c r="P2773" i="1" s="1"/>
  <c r="F2782" i="1" l="1"/>
  <c r="G2780" i="1"/>
  <c r="Z2773" i="1"/>
  <c r="B2773" i="1" s="1"/>
  <c r="W2782" i="1"/>
  <c r="Y2782" i="1" s="1"/>
  <c r="N2775" i="1"/>
  <c r="O2774" i="1"/>
  <c r="P2774" i="1" s="1"/>
  <c r="Z2774" i="1" s="1"/>
  <c r="B2774" i="1" s="1"/>
  <c r="J2783" i="1"/>
  <c r="K2783" i="1" s="1"/>
  <c r="I2784" i="1"/>
  <c r="D2781" i="1"/>
  <c r="G2781" i="1" s="1"/>
  <c r="E2783" i="1" l="1"/>
  <c r="F2783" i="1"/>
  <c r="N2776" i="1"/>
  <c r="O2775" i="1"/>
  <c r="P2775" i="1" s="1"/>
  <c r="Z2775" i="1" s="1"/>
  <c r="B2775" i="1" s="1"/>
  <c r="D2782" i="1"/>
  <c r="G2782" i="1" s="1"/>
  <c r="L2781" i="1"/>
  <c r="T2781" i="1" s="1"/>
  <c r="J2784" i="1"/>
  <c r="K2784" i="1" s="1"/>
  <c r="I2785" i="1"/>
  <c r="E2784" i="1" l="1"/>
  <c r="F2784" i="1"/>
  <c r="L2782" i="1"/>
  <c r="T2782" i="1" s="1"/>
  <c r="W2784" i="1"/>
  <c r="Y2784" i="1" s="1"/>
  <c r="J2785" i="1"/>
  <c r="K2785" i="1" s="1"/>
  <c r="E2785" i="1" s="1"/>
  <c r="I2786" i="1"/>
  <c r="D2783" i="1"/>
  <c r="G2783" i="1" s="1"/>
  <c r="N2777" i="1"/>
  <c r="O2776" i="1"/>
  <c r="P2776" i="1" s="1"/>
  <c r="Z2776" i="1" s="1"/>
  <c r="B2776" i="1" s="1"/>
  <c r="F2785" i="1" l="1"/>
  <c r="L2783" i="1"/>
  <c r="T2783" i="1" s="1"/>
  <c r="J2786" i="1"/>
  <c r="K2786" i="1" s="1"/>
  <c r="E2786" i="1" s="1"/>
  <c r="I2787" i="1"/>
  <c r="N2778" i="1"/>
  <c r="O2777" i="1"/>
  <c r="P2777" i="1" s="1"/>
  <c r="Z2777" i="1" s="1"/>
  <c r="B2777" i="1" s="1"/>
  <c r="D2784" i="1"/>
  <c r="G2784" i="1" s="1"/>
  <c r="W2785" i="1"/>
  <c r="Y2785" i="1" s="1"/>
  <c r="F2786" i="1" l="1"/>
  <c r="L2784" i="1"/>
  <c r="T2784" i="1" s="1"/>
  <c r="N2779" i="1"/>
  <c r="O2778" i="1"/>
  <c r="P2778" i="1" s="1"/>
  <c r="Z2778" i="1" s="1"/>
  <c r="B2778" i="1" s="1"/>
  <c r="J2787" i="1"/>
  <c r="K2787" i="1" s="1"/>
  <c r="E2787" i="1" s="1"/>
  <c r="I2788" i="1"/>
  <c r="W2786" i="1"/>
  <c r="Y2786" i="1" s="1"/>
  <c r="D2785" i="1"/>
  <c r="G2785" i="1" s="1"/>
  <c r="F2787" i="1" l="1"/>
  <c r="L2785" i="1"/>
  <c r="T2785" i="1" s="1"/>
  <c r="J2788" i="1"/>
  <c r="K2788" i="1" s="1"/>
  <c r="E2788" i="1" s="1"/>
  <c r="I2789" i="1"/>
  <c r="N2780" i="1"/>
  <c r="O2779" i="1"/>
  <c r="P2779" i="1" s="1"/>
  <c r="W2787" i="1"/>
  <c r="Y2787" i="1" s="1"/>
  <c r="D2786" i="1"/>
  <c r="G2786" i="1" s="1"/>
  <c r="F2788" i="1" l="1"/>
  <c r="L2786" i="1"/>
  <c r="T2786" i="1" s="1"/>
  <c r="W2788" i="1"/>
  <c r="Y2788" i="1" s="1"/>
  <c r="Z2779" i="1"/>
  <c r="B2779" i="1" s="1"/>
  <c r="J2789" i="1"/>
  <c r="K2789" i="1" s="1"/>
  <c r="E2789" i="1" s="1"/>
  <c r="I2790" i="1"/>
  <c r="N2781" i="1"/>
  <c r="O2780" i="1"/>
  <c r="P2780" i="1" s="1"/>
  <c r="Z2780" i="1" s="1"/>
  <c r="B2780" i="1" s="1"/>
  <c r="D2787" i="1"/>
  <c r="L2787" i="1" s="1"/>
  <c r="T2787" i="1" s="1"/>
  <c r="F2789" i="1" l="1"/>
  <c r="G2787" i="1"/>
  <c r="D2788" i="1"/>
  <c r="G2788" i="1" s="1"/>
  <c r="N2782" i="1"/>
  <c r="O2781" i="1"/>
  <c r="P2781" i="1" s="1"/>
  <c r="J2790" i="1"/>
  <c r="K2790" i="1" s="1"/>
  <c r="E2790" i="1" s="1"/>
  <c r="I2791" i="1"/>
  <c r="W2789" i="1"/>
  <c r="Y2789" i="1" s="1"/>
  <c r="F2790" i="1" l="1"/>
  <c r="L2788" i="1"/>
  <c r="T2788" i="1" s="1"/>
  <c r="W2790" i="1"/>
  <c r="Y2790" i="1" s="1"/>
  <c r="Z2781" i="1"/>
  <c r="B2781" i="1" s="1"/>
  <c r="N2783" i="1"/>
  <c r="O2782" i="1"/>
  <c r="P2782" i="1" s="1"/>
  <c r="D2789" i="1"/>
  <c r="G2789" i="1" s="1"/>
  <c r="J2791" i="1"/>
  <c r="K2791" i="1" s="1"/>
  <c r="E2791" i="1" s="1"/>
  <c r="I2792" i="1"/>
  <c r="F2791" i="1" l="1"/>
  <c r="Z2782" i="1"/>
  <c r="B2782" i="1" s="1"/>
  <c r="S2782" i="1"/>
  <c r="U2782" i="1" s="1"/>
  <c r="W2791" i="1"/>
  <c r="Y2791" i="1" s="1"/>
  <c r="N2784" i="1"/>
  <c r="O2783" i="1"/>
  <c r="D2790" i="1"/>
  <c r="L2790" i="1" s="1"/>
  <c r="T2790" i="1" s="1"/>
  <c r="J2792" i="1"/>
  <c r="K2792" i="1" s="1"/>
  <c r="E2792" i="1" s="1"/>
  <c r="I2793" i="1"/>
  <c r="L2789" i="1"/>
  <c r="T2789" i="1" s="1"/>
  <c r="F2792" i="1" l="1"/>
  <c r="C2783" i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AA2782" i="1"/>
  <c r="N2785" i="1"/>
  <c r="O2784" i="1"/>
  <c r="D2791" i="1"/>
  <c r="L2791" i="1" s="1"/>
  <c r="T2791" i="1" s="1"/>
  <c r="J2793" i="1"/>
  <c r="K2793" i="1" s="1"/>
  <c r="E2793" i="1" s="1"/>
  <c r="I2794" i="1"/>
  <c r="W2792" i="1"/>
  <c r="Y2792" i="1" s="1"/>
  <c r="G2790" i="1"/>
  <c r="F2793" i="1" l="1"/>
  <c r="P2784" i="1"/>
  <c r="Z2784" i="1" s="1"/>
  <c r="B2784" i="1" s="1"/>
  <c r="P2783" i="1"/>
  <c r="Z2783" i="1" s="1"/>
  <c r="B2783" i="1" s="1"/>
  <c r="G2791" i="1"/>
  <c r="D2792" i="1"/>
  <c r="L2792" i="1" s="1"/>
  <c r="T2792" i="1" s="1"/>
  <c r="J2794" i="1"/>
  <c r="K2794" i="1" s="1"/>
  <c r="E2794" i="1" s="1"/>
  <c r="I2795" i="1"/>
  <c r="N2786" i="1"/>
  <c r="O2785" i="1"/>
  <c r="P2785" i="1" s="1"/>
  <c r="Z2785" i="1" s="1"/>
  <c r="B2785" i="1" s="1"/>
  <c r="W2793" i="1"/>
  <c r="Y2793" i="1" s="1"/>
  <c r="F2794" i="1" l="1"/>
  <c r="G2792" i="1"/>
  <c r="W2794" i="1"/>
  <c r="Y2794" i="1" s="1"/>
  <c r="D2793" i="1"/>
  <c r="G2793" i="1" s="1"/>
  <c r="N2787" i="1"/>
  <c r="O2786" i="1"/>
  <c r="P2786" i="1" s="1"/>
  <c r="Z2786" i="1" s="1"/>
  <c r="B2786" i="1" s="1"/>
  <c r="J2795" i="1"/>
  <c r="K2795" i="1" s="1"/>
  <c r="E2795" i="1" s="1"/>
  <c r="I2796" i="1"/>
  <c r="F2795" i="1" l="1"/>
  <c r="N2788" i="1"/>
  <c r="O2787" i="1"/>
  <c r="P2787" i="1" s="1"/>
  <c r="Z2787" i="1" s="1"/>
  <c r="B2787" i="1" s="1"/>
  <c r="L2793" i="1"/>
  <c r="T2793" i="1" s="1"/>
  <c r="J2796" i="1"/>
  <c r="K2796" i="1" s="1"/>
  <c r="E2796" i="1" s="1"/>
  <c r="I2797" i="1"/>
  <c r="D2794" i="1"/>
  <c r="G2794" i="1" s="1"/>
  <c r="W2795" i="1"/>
  <c r="Y2795" i="1" s="1"/>
  <c r="F2796" i="1" l="1"/>
  <c r="D2795" i="1"/>
  <c r="L2795" i="1" s="1"/>
  <c r="T2795" i="1" s="1"/>
  <c r="W2796" i="1"/>
  <c r="Y2796" i="1" s="1"/>
  <c r="J2797" i="1"/>
  <c r="K2797" i="1" s="1"/>
  <c r="E2797" i="1" s="1"/>
  <c r="I2798" i="1"/>
  <c r="L2794" i="1"/>
  <c r="T2794" i="1" s="1"/>
  <c r="N2789" i="1"/>
  <c r="O2788" i="1"/>
  <c r="P2788" i="1" s="1"/>
  <c r="Z2788" i="1" s="1"/>
  <c r="B2788" i="1" s="1"/>
  <c r="F2797" i="1" l="1"/>
  <c r="G2795" i="1"/>
  <c r="W2797" i="1"/>
  <c r="Y2797" i="1" s="1"/>
  <c r="N2790" i="1"/>
  <c r="O2789" i="1"/>
  <c r="P2789" i="1" s="1"/>
  <c r="Z2789" i="1" s="1"/>
  <c r="B2789" i="1" s="1"/>
  <c r="D2796" i="1"/>
  <c r="G2796" i="1" s="1"/>
  <c r="J2798" i="1"/>
  <c r="K2798" i="1" s="1"/>
  <c r="E2798" i="1" s="1"/>
  <c r="I2799" i="1"/>
  <c r="F2798" i="1" l="1"/>
  <c r="L2796" i="1"/>
  <c r="T2796" i="1" s="1"/>
  <c r="J2799" i="1"/>
  <c r="K2799" i="1" s="1"/>
  <c r="E2799" i="1" s="1"/>
  <c r="I2800" i="1"/>
  <c r="N2791" i="1"/>
  <c r="O2790" i="1"/>
  <c r="P2790" i="1" s="1"/>
  <c r="Z2790" i="1" s="1"/>
  <c r="B2790" i="1" s="1"/>
  <c r="W2798" i="1"/>
  <c r="Y2798" i="1" s="1"/>
  <c r="D2797" i="1"/>
  <c r="L2797" i="1" s="1"/>
  <c r="T2797" i="1" s="1"/>
  <c r="F2799" i="1" l="1"/>
  <c r="G2797" i="1"/>
  <c r="J2800" i="1"/>
  <c r="K2800" i="1" s="1"/>
  <c r="E2800" i="1" s="1"/>
  <c r="I2801" i="1"/>
  <c r="N2792" i="1"/>
  <c r="O2791" i="1"/>
  <c r="P2791" i="1" s="1"/>
  <c r="Z2791" i="1" s="1"/>
  <c r="B2791" i="1" s="1"/>
  <c r="W2799" i="1"/>
  <c r="Y2799" i="1" s="1"/>
  <c r="D2798" i="1"/>
  <c r="G2798" i="1" s="1"/>
  <c r="F2800" i="1" l="1"/>
  <c r="L2798" i="1"/>
  <c r="T2798" i="1" s="1"/>
  <c r="D2799" i="1"/>
  <c r="G2799" i="1" s="1"/>
  <c r="J2801" i="1"/>
  <c r="K2801" i="1" s="1"/>
  <c r="E2801" i="1" s="1"/>
  <c r="I2802" i="1"/>
  <c r="W2800" i="1"/>
  <c r="Y2800" i="1" s="1"/>
  <c r="N2793" i="1"/>
  <c r="O2792" i="1"/>
  <c r="P2792" i="1" s="1"/>
  <c r="Z2792" i="1" s="1"/>
  <c r="B2792" i="1" s="1"/>
  <c r="F2801" i="1" l="1"/>
  <c r="L2799" i="1"/>
  <c r="T2799" i="1" s="1"/>
  <c r="D2800" i="1"/>
  <c r="L2800" i="1" s="1"/>
  <c r="T2800" i="1" s="1"/>
  <c r="J2802" i="1"/>
  <c r="K2802" i="1" s="1"/>
  <c r="E2802" i="1" s="1"/>
  <c r="I2803" i="1"/>
  <c r="N2794" i="1"/>
  <c r="O2793" i="1"/>
  <c r="P2793" i="1" s="1"/>
  <c r="Z2793" i="1" s="1"/>
  <c r="B2793" i="1" s="1"/>
  <c r="W2801" i="1"/>
  <c r="Y2801" i="1" s="1"/>
  <c r="F2802" i="1" l="1"/>
  <c r="G2800" i="1"/>
  <c r="D2801" i="1"/>
  <c r="L2801" i="1" s="1"/>
  <c r="T2801" i="1" s="1"/>
  <c r="W2802" i="1"/>
  <c r="Y2802" i="1" s="1"/>
  <c r="J2803" i="1"/>
  <c r="K2803" i="1" s="1"/>
  <c r="E2803" i="1" s="1"/>
  <c r="I2804" i="1"/>
  <c r="N2795" i="1"/>
  <c r="O2794" i="1"/>
  <c r="P2794" i="1" s="1"/>
  <c r="F2803" i="1" l="1"/>
  <c r="G2801" i="1"/>
  <c r="N2796" i="1"/>
  <c r="O2795" i="1"/>
  <c r="P2795" i="1" s="1"/>
  <c r="Z2795" i="1" s="1"/>
  <c r="B2795" i="1" s="1"/>
  <c r="D2802" i="1"/>
  <c r="G2802" i="1" s="1"/>
  <c r="J2804" i="1"/>
  <c r="K2804" i="1" s="1"/>
  <c r="E2804" i="1" s="1"/>
  <c r="I2805" i="1"/>
  <c r="Z2794" i="1"/>
  <c r="B2794" i="1" s="1"/>
  <c r="W2803" i="1"/>
  <c r="Y2803" i="1" s="1"/>
  <c r="F2804" i="1" l="1"/>
  <c r="L2802" i="1"/>
  <c r="T2802" i="1" s="1"/>
  <c r="W2804" i="1"/>
  <c r="Y2804" i="1" s="1"/>
  <c r="D2803" i="1"/>
  <c r="L2803" i="1" s="1"/>
  <c r="T2803" i="1" s="1"/>
  <c r="N2797" i="1"/>
  <c r="O2796" i="1"/>
  <c r="P2796" i="1" s="1"/>
  <c r="Z2796" i="1" s="1"/>
  <c r="B2796" i="1" s="1"/>
  <c r="J2805" i="1"/>
  <c r="K2805" i="1" s="1"/>
  <c r="E2805" i="1" s="1"/>
  <c r="I2806" i="1"/>
  <c r="F2805" i="1" l="1"/>
  <c r="N2798" i="1"/>
  <c r="O2797" i="1"/>
  <c r="P2797" i="1" s="1"/>
  <c r="J2806" i="1"/>
  <c r="K2806" i="1" s="1"/>
  <c r="E2806" i="1" s="1"/>
  <c r="I2807" i="1"/>
  <c r="G2803" i="1"/>
  <c r="W2805" i="1"/>
  <c r="Y2805" i="1" s="1"/>
  <c r="D2804" i="1"/>
  <c r="G2804" i="1" s="1"/>
  <c r="F2806" i="1" l="1"/>
  <c r="L2804" i="1"/>
  <c r="T2804" i="1" s="1"/>
  <c r="W2806" i="1"/>
  <c r="Y2806" i="1" s="1"/>
  <c r="N2799" i="1"/>
  <c r="O2798" i="1"/>
  <c r="P2798" i="1" s="1"/>
  <c r="Z2798" i="1" s="1"/>
  <c r="B2798" i="1" s="1"/>
  <c r="J2807" i="1"/>
  <c r="K2807" i="1" s="1"/>
  <c r="E2807" i="1" s="1"/>
  <c r="I2808" i="1"/>
  <c r="Z2797" i="1"/>
  <c r="B2797" i="1" s="1"/>
  <c r="D2805" i="1"/>
  <c r="L2805" i="1" s="1"/>
  <c r="T2805" i="1" s="1"/>
  <c r="F2807" i="1" l="1"/>
  <c r="W2807" i="1"/>
  <c r="Y2807" i="1" s="1"/>
  <c r="G2805" i="1"/>
  <c r="N2800" i="1"/>
  <c r="O2799" i="1"/>
  <c r="P2799" i="1" s="1"/>
  <c r="D2806" i="1"/>
  <c r="L2806" i="1" s="1"/>
  <c r="T2806" i="1" s="1"/>
  <c r="J2808" i="1"/>
  <c r="K2808" i="1" s="1"/>
  <c r="E2808" i="1" s="1"/>
  <c r="I2809" i="1"/>
  <c r="F2808" i="1" l="1"/>
  <c r="N2801" i="1"/>
  <c r="O2800" i="1"/>
  <c r="P2800" i="1" s="1"/>
  <c r="W2808" i="1"/>
  <c r="Y2808" i="1" s="1"/>
  <c r="Z2799" i="1"/>
  <c r="B2799" i="1" s="1"/>
  <c r="J2809" i="1"/>
  <c r="K2809" i="1" s="1"/>
  <c r="E2809" i="1" s="1"/>
  <c r="I2810" i="1"/>
  <c r="D2807" i="1"/>
  <c r="G2807" i="1" s="1"/>
  <c r="G2806" i="1"/>
  <c r="F2809" i="1" l="1"/>
  <c r="L2807" i="1"/>
  <c r="T2807" i="1" s="1"/>
  <c r="W2809" i="1"/>
  <c r="Y2809" i="1" s="1"/>
  <c r="J2810" i="1"/>
  <c r="K2810" i="1" s="1"/>
  <c r="E2810" i="1" s="1"/>
  <c r="I2811" i="1"/>
  <c r="D2808" i="1"/>
  <c r="L2808" i="1" s="1"/>
  <c r="T2808" i="1" s="1"/>
  <c r="N2802" i="1"/>
  <c r="O2801" i="1"/>
  <c r="P2801" i="1" s="1"/>
  <c r="Z2801" i="1" s="1"/>
  <c r="B2801" i="1" s="1"/>
  <c r="Z2800" i="1"/>
  <c r="B2800" i="1" s="1"/>
  <c r="F2810" i="1" l="1"/>
  <c r="W2810" i="1"/>
  <c r="Y2810" i="1" s="1"/>
  <c r="J2811" i="1"/>
  <c r="K2811" i="1" s="1"/>
  <c r="E2811" i="1" s="1"/>
  <c r="I2812" i="1"/>
  <c r="D2809" i="1"/>
  <c r="L2809" i="1" s="1"/>
  <c r="T2809" i="1" s="1"/>
  <c r="N2803" i="1"/>
  <c r="O2802" i="1"/>
  <c r="P2802" i="1" s="1"/>
  <c r="Z2802" i="1" s="1"/>
  <c r="B2802" i="1" s="1"/>
  <c r="G2808" i="1"/>
  <c r="F2811" i="1" l="1"/>
  <c r="J2812" i="1"/>
  <c r="K2812" i="1" s="1"/>
  <c r="E2812" i="1" s="1"/>
  <c r="I2813" i="1"/>
  <c r="W2811" i="1"/>
  <c r="Y2811" i="1" s="1"/>
  <c r="N2804" i="1"/>
  <c r="O2803" i="1"/>
  <c r="P2803" i="1" s="1"/>
  <c r="D2810" i="1"/>
  <c r="G2810" i="1" s="1"/>
  <c r="G2809" i="1"/>
  <c r="F2812" i="1" l="1"/>
  <c r="J2813" i="1"/>
  <c r="K2813" i="1" s="1"/>
  <c r="I2814" i="1"/>
  <c r="D2811" i="1"/>
  <c r="L2811" i="1" s="1"/>
  <c r="T2811" i="1" s="1"/>
  <c r="L2810" i="1"/>
  <c r="T2810" i="1" s="1"/>
  <c r="W2812" i="1"/>
  <c r="Y2812" i="1" s="1"/>
  <c r="Z2803" i="1"/>
  <c r="B2803" i="1" s="1"/>
  <c r="N2805" i="1"/>
  <c r="O2804" i="1"/>
  <c r="P2804" i="1" s="1"/>
  <c r="Z2804" i="1" s="1"/>
  <c r="B2804" i="1" s="1"/>
  <c r="E2813" i="1" l="1"/>
  <c r="F2813" i="1"/>
  <c r="D2812" i="1"/>
  <c r="L2812" i="1" s="1"/>
  <c r="T2812" i="1" s="1"/>
  <c r="N2806" i="1"/>
  <c r="O2805" i="1"/>
  <c r="P2805" i="1" s="1"/>
  <c r="J2814" i="1"/>
  <c r="K2814" i="1" s="1"/>
  <c r="E2814" i="1" s="1"/>
  <c r="I2815" i="1"/>
  <c r="G2811" i="1"/>
  <c r="W2813" i="1"/>
  <c r="Y2813" i="1" s="1"/>
  <c r="F2814" i="1" l="1"/>
  <c r="G2812" i="1"/>
  <c r="D2813" i="1"/>
  <c r="G2813" i="1" s="1"/>
  <c r="W2814" i="1"/>
  <c r="Y2814" i="1" s="1"/>
  <c r="N2807" i="1"/>
  <c r="O2806" i="1"/>
  <c r="P2806" i="1" s="1"/>
  <c r="Z2805" i="1"/>
  <c r="B2805" i="1" s="1"/>
  <c r="J2815" i="1"/>
  <c r="K2815" i="1" s="1"/>
  <c r="E2815" i="1" s="1"/>
  <c r="I2816" i="1"/>
  <c r="F2815" i="1" l="1"/>
  <c r="Z2806" i="1"/>
  <c r="B2806" i="1" s="1"/>
  <c r="J2816" i="1"/>
  <c r="K2816" i="1" s="1"/>
  <c r="I2817" i="1"/>
  <c r="N2808" i="1"/>
  <c r="O2807" i="1"/>
  <c r="P2807" i="1" s="1"/>
  <c r="Z2807" i="1" s="1"/>
  <c r="B2807" i="1" s="1"/>
  <c r="D2814" i="1"/>
  <c r="G2814" i="1" s="1"/>
  <c r="W2815" i="1"/>
  <c r="Y2815" i="1" s="1"/>
  <c r="L2813" i="1"/>
  <c r="T2813" i="1" s="1"/>
  <c r="E2816" i="1" l="1"/>
  <c r="F2816" i="1"/>
  <c r="D2815" i="1"/>
  <c r="L2815" i="1" s="1"/>
  <c r="T2815" i="1" s="1"/>
  <c r="L2814" i="1"/>
  <c r="T2814" i="1" s="1"/>
  <c r="N2809" i="1"/>
  <c r="O2808" i="1"/>
  <c r="P2808" i="1" s="1"/>
  <c r="J2817" i="1"/>
  <c r="K2817" i="1" s="1"/>
  <c r="E2817" i="1" s="1"/>
  <c r="I2818" i="1"/>
  <c r="F2817" i="1" l="1"/>
  <c r="G2815" i="1"/>
  <c r="N2810" i="1"/>
  <c r="O2809" i="1"/>
  <c r="P2809" i="1" s="1"/>
  <c r="J2818" i="1"/>
  <c r="K2818" i="1" s="1"/>
  <c r="E2818" i="1" s="1"/>
  <c r="I2819" i="1"/>
  <c r="Z2808" i="1"/>
  <c r="B2808" i="1" s="1"/>
  <c r="W2817" i="1"/>
  <c r="Y2817" i="1" s="1"/>
  <c r="D2816" i="1"/>
  <c r="G2816" i="1" s="1"/>
  <c r="F2818" i="1" l="1"/>
  <c r="J2819" i="1"/>
  <c r="K2819" i="1" s="1"/>
  <c r="E2819" i="1" s="1"/>
  <c r="I2820" i="1"/>
  <c r="L2816" i="1"/>
  <c r="T2816" i="1" s="1"/>
  <c r="W2818" i="1"/>
  <c r="Y2818" i="1" s="1"/>
  <c r="Z2809" i="1"/>
  <c r="B2809" i="1" s="1"/>
  <c r="D2817" i="1"/>
  <c r="G2817" i="1" s="1"/>
  <c r="N2811" i="1"/>
  <c r="O2810" i="1"/>
  <c r="P2810" i="1" s="1"/>
  <c r="F2819" i="1" l="1"/>
  <c r="L2817" i="1"/>
  <c r="T2817" i="1" s="1"/>
  <c r="N2812" i="1"/>
  <c r="O2811" i="1"/>
  <c r="P2811" i="1" s="1"/>
  <c r="J2820" i="1"/>
  <c r="K2820" i="1" s="1"/>
  <c r="E2820" i="1" s="1"/>
  <c r="I2821" i="1"/>
  <c r="Z2810" i="1"/>
  <c r="B2810" i="1" s="1"/>
  <c r="D2818" i="1"/>
  <c r="L2818" i="1" s="1"/>
  <c r="T2818" i="1" s="1"/>
  <c r="W2819" i="1"/>
  <c r="Y2819" i="1" s="1"/>
  <c r="F2820" i="1" l="1"/>
  <c r="G2818" i="1"/>
  <c r="J2821" i="1"/>
  <c r="K2821" i="1" s="1"/>
  <c r="I2822" i="1"/>
  <c r="D2819" i="1"/>
  <c r="G2819" i="1" s="1"/>
  <c r="W2820" i="1"/>
  <c r="Y2820" i="1" s="1"/>
  <c r="Z2811" i="1"/>
  <c r="B2811" i="1" s="1"/>
  <c r="N2813" i="1"/>
  <c r="O2812" i="1"/>
  <c r="P2812" i="1" s="1"/>
  <c r="E2821" i="1" l="1"/>
  <c r="F2821" i="1"/>
  <c r="L2819" i="1"/>
  <c r="T2819" i="1" s="1"/>
  <c r="Z2812" i="1"/>
  <c r="B2812" i="1" s="1"/>
  <c r="J2822" i="1"/>
  <c r="K2822" i="1" s="1"/>
  <c r="E2822" i="1" s="1"/>
  <c r="I2823" i="1"/>
  <c r="W2821" i="1"/>
  <c r="Y2821" i="1" s="1"/>
  <c r="D2820" i="1"/>
  <c r="G2820" i="1" s="1"/>
  <c r="N2814" i="1"/>
  <c r="O2813" i="1"/>
  <c r="P2813" i="1" s="1"/>
  <c r="Z2813" i="1" s="1"/>
  <c r="B2813" i="1" s="1"/>
  <c r="F2822" i="1" l="1"/>
  <c r="D2821" i="1"/>
  <c r="L2821" i="1" s="1"/>
  <c r="T2821" i="1" s="1"/>
  <c r="W2822" i="1"/>
  <c r="Y2822" i="1" s="1"/>
  <c r="J2823" i="1"/>
  <c r="K2823" i="1" s="1"/>
  <c r="E2823" i="1" s="1"/>
  <c r="I2824" i="1"/>
  <c r="L2820" i="1"/>
  <c r="T2820" i="1" s="1"/>
  <c r="N2815" i="1"/>
  <c r="O2814" i="1"/>
  <c r="P2814" i="1" s="1"/>
  <c r="F2823" i="1" l="1"/>
  <c r="G2821" i="1"/>
  <c r="W2823" i="1"/>
  <c r="Y2823" i="1" s="1"/>
  <c r="D2822" i="1"/>
  <c r="G2822" i="1" s="1"/>
  <c r="N2816" i="1"/>
  <c r="O2815" i="1"/>
  <c r="P2815" i="1" s="1"/>
  <c r="Z2814" i="1"/>
  <c r="B2814" i="1" s="1"/>
  <c r="J2824" i="1"/>
  <c r="K2824" i="1" s="1"/>
  <c r="E2824" i="1" s="1"/>
  <c r="I2825" i="1"/>
  <c r="F2824" i="1" l="1"/>
  <c r="J2825" i="1"/>
  <c r="K2825" i="1" s="1"/>
  <c r="E2825" i="1" s="1"/>
  <c r="I2826" i="1"/>
  <c r="W2824" i="1"/>
  <c r="Y2824" i="1" s="1"/>
  <c r="D2823" i="1"/>
  <c r="G2823" i="1" s="1"/>
  <c r="Z2815" i="1"/>
  <c r="B2815" i="1" s="1"/>
  <c r="S2815" i="1"/>
  <c r="U2815" i="1" s="1"/>
  <c r="N2817" i="1"/>
  <c r="O2816" i="1"/>
  <c r="L2822" i="1"/>
  <c r="T2822" i="1" s="1"/>
  <c r="F2825" i="1" l="1"/>
  <c r="C2816" i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L2823" i="1"/>
  <c r="T2823" i="1" s="1"/>
  <c r="AA2815" i="1"/>
  <c r="N2818" i="1"/>
  <c r="O2817" i="1"/>
  <c r="D2824" i="1"/>
  <c r="G2824" i="1" s="1"/>
  <c r="J2826" i="1"/>
  <c r="K2826" i="1" s="1"/>
  <c r="E2826" i="1" s="1"/>
  <c r="I2827" i="1"/>
  <c r="W2825" i="1"/>
  <c r="Y2825" i="1" s="1"/>
  <c r="F2826" i="1" l="1"/>
  <c r="P2817" i="1"/>
  <c r="Z2817" i="1" s="1"/>
  <c r="B2817" i="1" s="1"/>
  <c r="P2816" i="1"/>
  <c r="Z2816" i="1" s="1"/>
  <c r="B2816" i="1" s="1"/>
  <c r="W2826" i="1"/>
  <c r="Y2826" i="1" s="1"/>
  <c r="L2824" i="1"/>
  <c r="T2824" i="1" s="1"/>
  <c r="D2825" i="1"/>
  <c r="G2825" i="1" s="1"/>
  <c r="J2827" i="1"/>
  <c r="K2827" i="1" s="1"/>
  <c r="E2827" i="1" s="1"/>
  <c r="I2828" i="1"/>
  <c r="N2819" i="1"/>
  <c r="O2818" i="1"/>
  <c r="P2818" i="1" s="1"/>
  <c r="Z2818" i="1" s="1"/>
  <c r="B2818" i="1" s="1"/>
  <c r="F2827" i="1" l="1"/>
  <c r="L2825" i="1"/>
  <c r="T2825" i="1" s="1"/>
  <c r="N2820" i="1"/>
  <c r="O2819" i="1"/>
  <c r="P2819" i="1" s="1"/>
  <c r="Z2819" i="1" s="1"/>
  <c r="B2819" i="1" s="1"/>
  <c r="W2827" i="1"/>
  <c r="Y2827" i="1" s="1"/>
  <c r="J2828" i="1"/>
  <c r="K2828" i="1" s="1"/>
  <c r="E2828" i="1" s="1"/>
  <c r="I2829" i="1"/>
  <c r="D2826" i="1"/>
  <c r="G2826" i="1" s="1"/>
  <c r="F2828" i="1" l="1"/>
  <c r="L2826" i="1"/>
  <c r="T2826" i="1" s="1"/>
  <c r="D2827" i="1"/>
  <c r="G2827" i="1" s="1"/>
  <c r="J2829" i="1"/>
  <c r="K2829" i="1" s="1"/>
  <c r="E2829" i="1" s="1"/>
  <c r="I2830" i="1"/>
  <c r="W2828" i="1"/>
  <c r="Y2828" i="1" s="1"/>
  <c r="N2821" i="1"/>
  <c r="O2820" i="1"/>
  <c r="P2820" i="1" s="1"/>
  <c r="Z2820" i="1" s="1"/>
  <c r="B2820" i="1" s="1"/>
  <c r="F2829" i="1" l="1"/>
  <c r="L2827" i="1"/>
  <c r="T2827" i="1" s="1"/>
  <c r="J2830" i="1"/>
  <c r="K2830" i="1" s="1"/>
  <c r="E2830" i="1" s="1"/>
  <c r="I2831" i="1"/>
  <c r="N2822" i="1"/>
  <c r="O2821" i="1"/>
  <c r="P2821" i="1" s="1"/>
  <c r="Z2821" i="1" s="1"/>
  <c r="B2821" i="1" s="1"/>
  <c r="W2829" i="1"/>
  <c r="Y2829" i="1" s="1"/>
  <c r="D2828" i="1"/>
  <c r="G2828" i="1" s="1"/>
  <c r="F2830" i="1" l="1"/>
  <c r="L2828" i="1"/>
  <c r="T2828" i="1" s="1"/>
  <c r="J2831" i="1"/>
  <c r="K2831" i="1" s="1"/>
  <c r="E2831" i="1" s="1"/>
  <c r="I2832" i="1"/>
  <c r="D2829" i="1"/>
  <c r="L2829" i="1" s="1"/>
  <c r="T2829" i="1" s="1"/>
  <c r="N2823" i="1"/>
  <c r="O2822" i="1"/>
  <c r="P2822" i="1" s="1"/>
  <c r="W2830" i="1"/>
  <c r="Y2830" i="1" s="1"/>
  <c r="F2831" i="1" l="1"/>
  <c r="G2829" i="1"/>
  <c r="W2831" i="1"/>
  <c r="Y2831" i="1" s="1"/>
  <c r="J2832" i="1"/>
  <c r="K2832" i="1" s="1"/>
  <c r="E2832" i="1" s="1"/>
  <c r="I2833" i="1"/>
  <c r="D2830" i="1"/>
  <c r="G2830" i="1" s="1"/>
  <c r="N2824" i="1"/>
  <c r="O2823" i="1"/>
  <c r="P2823" i="1" s="1"/>
  <c r="Z2822" i="1"/>
  <c r="B2822" i="1" s="1"/>
  <c r="F2832" i="1" l="1"/>
  <c r="L2830" i="1"/>
  <c r="T2830" i="1" s="1"/>
  <c r="J2833" i="1"/>
  <c r="K2833" i="1" s="1"/>
  <c r="E2833" i="1" s="1"/>
  <c r="I2834" i="1"/>
  <c r="N2825" i="1"/>
  <c r="O2824" i="1"/>
  <c r="P2824" i="1" s="1"/>
  <c r="Z2823" i="1"/>
  <c r="B2823" i="1" s="1"/>
  <c r="D2831" i="1"/>
  <c r="G2831" i="1" s="1"/>
  <c r="W2832" i="1"/>
  <c r="Y2832" i="1" s="1"/>
  <c r="F2833" i="1" l="1"/>
  <c r="L2831" i="1"/>
  <c r="T2831" i="1" s="1"/>
  <c r="W2833" i="1"/>
  <c r="Y2833" i="1" s="1"/>
  <c r="Z2824" i="1"/>
  <c r="B2824" i="1" s="1"/>
  <c r="N2826" i="1"/>
  <c r="O2825" i="1"/>
  <c r="P2825" i="1" s="1"/>
  <c r="Z2825" i="1" s="1"/>
  <c r="B2825" i="1" s="1"/>
  <c r="D2832" i="1"/>
  <c r="G2832" i="1" s="1"/>
  <c r="J2834" i="1"/>
  <c r="K2834" i="1" s="1"/>
  <c r="E2834" i="1" s="1"/>
  <c r="I2835" i="1"/>
  <c r="F2834" i="1" l="1"/>
  <c r="L2832" i="1"/>
  <c r="T2832" i="1" s="1"/>
  <c r="N2827" i="1"/>
  <c r="O2826" i="1"/>
  <c r="P2826" i="1" s="1"/>
  <c r="Z2826" i="1" s="1"/>
  <c r="B2826" i="1" s="1"/>
  <c r="J2835" i="1"/>
  <c r="K2835" i="1" s="1"/>
  <c r="E2835" i="1" s="1"/>
  <c r="I2836" i="1"/>
  <c r="D2833" i="1"/>
  <c r="G2833" i="1" s="1"/>
  <c r="W2834" i="1"/>
  <c r="Y2834" i="1" s="1"/>
  <c r="F2835" i="1" l="1"/>
  <c r="L2833" i="1"/>
  <c r="T2833" i="1" s="1"/>
  <c r="D2834" i="1"/>
  <c r="L2834" i="1" s="1"/>
  <c r="T2834" i="1" s="1"/>
  <c r="J2836" i="1"/>
  <c r="K2836" i="1" s="1"/>
  <c r="E2836" i="1" s="1"/>
  <c r="I2837" i="1"/>
  <c r="W2835" i="1"/>
  <c r="Y2835" i="1" s="1"/>
  <c r="N2828" i="1"/>
  <c r="O2827" i="1"/>
  <c r="P2827" i="1" s="1"/>
  <c r="F2836" i="1" l="1"/>
  <c r="J2837" i="1"/>
  <c r="K2837" i="1" s="1"/>
  <c r="E2837" i="1" s="1"/>
  <c r="I2838" i="1"/>
  <c r="Z2827" i="1"/>
  <c r="B2827" i="1" s="1"/>
  <c r="W2836" i="1"/>
  <c r="Y2836" i="1" s="1"/>
  <c r="N2829" i="1"/>
  <c r="O2828" i="1"/>
  <c r="P2828" i="1" s="1"/>
  <c r="Z2828" i="1" s="1"/>
  <c r="B2828" i="1" s="1"/>
  <c r="G2834" i="1"/>
  <c r="D2835" i="1"/>
  <c r="G2835" i="1" s="1"/>
  <c r="F2837" i="1" l="1"/>
  <c r="L2835" i="1"/>
  <c r="T2835" i="1" s="1"/>
  <c r="D2836" i="1"/>
  <c r="G2836" i="1" s="1"/>
  <c r="J2838" i="1"/>
  <c r="K2838" i="1" s="1"/>
  <c r="E2838" i="1" s="1"/>
  <c r="I2839" i="1"/>
  <c r="W2837" i="1"/>
  <c r="Y2837" i="1" s="1"/>
  <c r="N2830" i="1"/>
  <c r="O2829" i="1"/>
  <c r="P2829" i="1" s="1"/>
  <c r="Z2829" i="1" s="1"/>
  <c r="B2829" i="1" s="1"/>
  <c r="F2838" i="1" l="1"/>
  <c r="L2836" i="1"/>
  <c r="T2836" i="1" s="1"/>
  <c r="W2838" i="1"/>
  <c r="Y2838" i="1" s="1"/>
  <c r="N2831" i="1"/>
  <c r="O2830" i="1"/>
  <c r="P2830" i="1" s="1"/>
  <c r="J2839" i="1"/>
  <c r="K2839" i="1" s="1"/>
  <c r="E2839" i="1" s="1"/>
  <c r="I2840" i="1"/>
  <c r="D2837" i="1"/>
  <c r="L2837" i="1" s="1"/>
  <c r="T2837" i="1" s="1"/>
  <c r="F2839" i="1" l="1"/>
  <c r="G2837" i="1"/>
  <c r="Z2830" i="1"/>
  <c r="B2830" i="1" s="1"/>
  <c r="W2839" i="1"/>
  <c r="Y2839" i="1" s="1"/>
  <c r="N2832" i="1"/>
  <c r="O2831" i="1"/>
  <c r="P2831" i="1" s="1"/>
  <c r="D2838" i="1"/>
  <c r="L2838" i="1" s="1"/>
  <c r="T2838" i="1" s="1"/>
  <c r="J2840" i="1"/>
  <c r="K2840" i="1" s="1"/>
  <c r="E2840" i="1" s="1"/>
  <c r="I2841" i="1"/>
  <c r="F2840" i="1" l="1"/>
  <c r="Z2831" i="1"/>
  <c r="B2831" i="1" s="1"/>
  <c r="N2833" i="1"/>
  <c r="O2832" i="1"/>
  <c r="P2832" i="1" s="1"/>
  <c r="Z2832" i="1" s="1"/>
  <c r="B2832" i="1" s="1"/>
  <c r="J2841" i="1"/>
  <c r="K2841" i="1" s="1"/>
  <c r="E2841" i="1" s="1"/>
  <c r="I2842" i="1"/>
  <c r="W2840" i="1"/>
  <c r="Y2840" i="1" s="1"/>
  <c r="D2839" i="1"/>
  <c r="L2839" i="1" s="1"/>
  <c r="T2839" i="1" s="1"/>
  <c r="G2838" i="1"/>
  <c r="F2841" i="1" l="1"/>
  <c r="G2839" i="1"/>
  <c r="W2841" i="1"/>
  <c r="Y2841" i="1" s="1"/>
  <c r="N2834" i="1"/>
  <c r="O2833" i="1"/>
  <c r="P2833" i="1" s="1"/>
  <c r="Z2833" i="1" s="1"/>
  <c r="B2833" i="1" s="1"/>
  <c r="D2840" i="1"/>
  <c r="G2840" i="1" s="1"/>
  <c r="J2842" i="1"/>
  <c r="K2842" i="1" s="1"/>
  <c r="E2842" i="1" s="1"/>
  <c r="I2843" i="1"/>
  <c r="F2842" i="1" l="1"/>
  <c r="N2835" i="1"/>
  <c r="O2834" i="1"/>
  <c r="P2834" i="1" s="1"/>
  <c r="Z2834" i="1" s="1"/>
  <c r="B2834" i="1" s="1"/>
  <c r="J2843" i="1"/>
  <c r="K2843" i="1" s="1"/>
  <c r="E2843" i="1" s="1"/>
  <c r="I2844" i="1"/>
  <c r="D2841" i="1"/>
  <c r="G2841" i="1" s="1"/>
  <c r="W2842" i="1"/>
  <c r="Y2842" i="1" s="1"/>
  <c r="L2840" i="1"/>
  <c r="T2840" i="1" s="1"/>
  <c r="F2843" i="1" l="1"/>
  <c r="L2841" i="1"/>
  <c r="T2841" i="1" s="1"/>
  <c r="W2843" i="1"/>
  <c r="Y2843" i="1" s="1"/>
  <c r="J2844" i="1"/>
  <c r="K2844" i="1" s="1"/>
  <c r="E2844" i="1" s="1"/>
  <c r="I2845" i="1"/>
  <c r="D2842" i="1"/>
  <c r="G2842" i="1" s="1"/>
  <c r="N2836" i="1"/>
  <c r="O2835" i="1"/>
  <c r="P2835" i="1" s="1"/>
  <c r="Z2835" i="1" s="1"/>
  <c r="B2835" i="1" s="1"/>
  <c r="F2844" i="1" l="1"/>
  <c r="L2842" i="1"/>
  <c r="T2842" i="1" s="1"/>
  <c r="W2844" i="1"/>
  <c r="Y2844" i="1" s="1"/>
  <c r="N2837" i="1"/>
  <c r="O2836" i="1"/>
  <c r="P2836" i="1" s="1"/>
  <c r="D2843" i="1"/>
  <c r="L2843" i="1" s="1"/>
  <c r="T2843" i="1" s="1"/>
  <c r="J2845" i="1"/>
  <c r="K2845" i="1" s="1"/>
  <c r="I2846" i="1"/>
  <c r="E2845" i="1" l="1"/>
  <c r="F2845" i="1"/>
  <c r="G2843" i="1"/>
  <c r="D2844" i="1"/>
  <c r="G2844" i="1" s="1"/>
  <c r="Z2836" i="1"/>
  <c r="B2836" i="1" s="1"/>
  <c r="J2846" i="1"/>
  <c r="K2846" i="1" s="1"/>
  <c r="E2846" i="1" s="1"/>
  <c r="I2847" i="1"/>
  <c r="N2838" i="1"/>
  <c r="O2837" i="1"/>
  <c r="P2837" i="1" s="1"/>
  <c r="Z2837" i="1" s="1"/>
  <c r="B2837" i="1" s="1"/>
  <c r="F2846" i="1" l="1"/>
  <c r="L2844" i="1"/>
  <c r="T2844" i="1" s="1"/>
  <c r="J2847" i="1"/>
  <c r="K2847" i="1" s="1"/>
  <c r="E2847" i="1" s="1"/>
  <c r="I2848" i="1"/>
  <c r="D2845" i="1"/>
  <c r="G2845" i="1" s="1"/>
  <c r="W2846" i="1"/>
  <c r="Y2846" i="1" s="1"/>
  <c r="N2839" i="1"/>
  <c r="O2838" i="1"/>
  <c r="P2838" i="1" s="1"/>
  <c r="F2847" i="1" l="1"/>
  <c r="L2845" i="1"/>
  <c r="T2845" i="1" s="1"/>
  <c r="D2846" i="1"/>
  <c r="L2846" i="1" s="1"/>
  <c r="T2846" i="1" s="1"/>
  <c r="Z2838" i="1"/>
  <c r="B2838" i="1" s="1"/>
  <c r="N2840" i="1"/>
  <c r="O2839" i="1"/>
  <c r="P2839" i="1" s="1"/>
  <c r="J2848" i="1"/>
  <c r="K2848" i="1" s="1"/>
  <c r="E2848" i="1" s="1"/>
  <c r="I2849" i="1"/>
  <c r="W2847" i="1"/>
  <c r="Y2847" i="1" s="1"/>
  <c r="F2848" i="1" l="1"/>
  <c r="G2846" i="1"/>
  <c r="W2848" i="1"/>
  <c r="Y2848" i="1" s="1"/>
  <c r="N2841" i="1"/>
  <c r="O2840" i="1"/>
  <c r="P2840" i="1" s="1"/>
  <c r="Z2840" i="1" s="1"/>
  <c r="B2840" i="1" s="1"/>
  <c r="D2847" i="1"/>
  <c r="L2847" i="1" s="1"/>
  <c r="T2847" i="1" s="1"/>
  <c r="Z2839" i="1"/>
  <c r="B2839" i="1" s="1"/>
  <c r="J2849" i="1"/>
  <c r="K2849" i="1" s="1"/>
  <c r="E2849" i="1" s="1"/>
  <c r="I2850" i="1"/>
  <c r="F2849" i="1" l="1"/>
  <c r="G2847" i="1"/>
  <c r="W2849" i="1"/>
  <c r="Y2849" i="1" s="1"/>
  <c r="D2848" i="1"/>
  <c r="L2848" i="1" s="1"/>
  <c r="T2848" i="1" s="1"/>
  <c r="J2850" i="1"/>
  <c r="K2850" i="1" s="1"/>
  <c r="E2850" i="1" s="1"/>
  <c r="I2851" i="1"/>
  <c r="N2842" i="1"/>
  <c r="O2841" i="1"/>
  <c r="P2841" i="1" s="1"/>
  <c r="F2850" i="1" l="1"/>
  <c r="G2848" i="1"/>
  <c r="W2850" i="1"/>
  <c r="Y2850" i="1" s="1"/>
  <c r="Z2841" i="1"/>
  <c r="B2841" i="1" s="1"/>
  <c r="J2851" i="1"/>
  <c r="K2851" i="1" s="1"/>
  <c r="E2851" i="1" s="1"/>
  <c r="I2852" i="1"/>
  <c r="N2843" i="1"/>
  <c r="O2842" i="1"/>
  <c r="P2842" i="1" s="1"/>
  <c r="Z2842" i="1" s="1"/>
  <c r="B2842" i="1" s="1"/>
  <c r="D2849" i="1"/>
  <c r="G2849" i="1" s="1"/>
  <c r="F2851" i="1" l="1"/>
  <c r="L2849" i="1"/>
  <c r="T2849" i="1" s="1"/>
  <c r="N2844" i="1"/>
  <c r="O2843" i="1"/>
  <c r="P2843" i="1" s="1"/>
  <c r="Z2843" i="1" s="1"/>
  <c r="B2843" i="1" s="1"/>
  <c r="J2852" i="1"/>
  <c r="K2852" i="1" s="1"/>
  <c r="E2852" i="1" s="1"/>
  <c r="I2853" i="1"/>
  <c r="D2850" i="1"/>
  <c r="G2850" i="1" s="1"/>
  <c r="W2851" i="1"/>
  <c r="Y2851" i="1" s="1"/>
  <c r="F2852" i="1" l="1"/>
  <c r="W2852" i="1"/>
  <c r="Y2852" i="1" s="1"/>
  <c r="D2851" i="1"/>
  <c r="L2851" i="1" s="1"/>
  <c r="T2851" i="1" s="1"/>
  <c r="N2845" i="1"/>
  <c r="O2844" i="1"/>
  <c r="P2844" i="1" s="1"/>
  <c r="J2853" i="1"/>
  <c r="K2853" i="1" s="1"/>
  <c r="I2854" i="1"/>
  <c r="L2850" i="1"/>
  <c r="T2850" i="1" s="1"/>
  <c r="E2853" i="1" l="1"/>
  <c r="F2853" i="1"/>
  <c r="G2851" i="1"/>
  <c r="N2846" i="1"/>
  <c r="O2845" i="1"/>
  <c r="J2854" i="1"/>
  <c r="K2854" i="1" s="1"/>
  <c r="E2854" i="1" s="1"/>
  <c r="I2855" i="1"/>
  <c r="Z2844" i="1"/>
  <c r="B2844" i="1" s="1"/>
  <c r="S2844" i="1"/>
  <c r="U2844" i="1" s="1"/>
  <c r="W2853" i="1"/>
  <c r="Y2853" i="1" s="1"/>
  <c r="D2852" i="1"/>
  <c r="G2852" i="1" s="1"/>
  <c r="F2854" i="1" l="1"/>
  <c r="C2845" i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L2852" i="1"/>
  <c r="T2852" i="1" s="1"/>
  <c r="AA2844" i="1"/>
  <c r="J2855" i="1"/>
  <c r="K2855" i="1" s="1"/>
  <c r="E2855" i="1" s="1"/>
  <c r="I2856" i="1"/>
  <c r="W2854" i="1"/>
  <c r="Y2854" i="1" s="1"/>
  <c r="D2853" i="1"/>
  <c r="G2853" i="1" s="1"/>
  <c r="N2847" i="1"/>
  <c r="O2846" i="1"/>
  <c r="F2855" i="1" l="1"/>
  <c r="P2846" i="1"/>
  <c r="Z2846" i="1" s="1"/>
  <c r="B2846" i="1" s="1"/>
  <c r="P2845" i="1"/>
  <c r="Z2845" i="1" s="1"/>
  <c r="B2845" i="1" s="1"/>
  <c r="L2853" i="1"/>
  <c r="T2853" i="1" s="1"/>
  <c r="D2854" i="1"/>
  <c r="L2854" i="1" s="1"/>
  <c r="T2854" i="1" s="1"/>
  <c r="J2856" i="1"/>
  <c r="K2856" i="1" s="1"/>
  <c r="E2856" i="1" s="1"/>
  <c r="I2857" i="1"/>
  <c r="N2848" i="1"/>
  <c r="O2847" i="1"/>
  <c r="P2847" i="1" s="1"/>
  <c r="Z2847" i="1" s="1"/>
  <c r="B2847" i="1" s="1"/>
  <c r="W2855" i="1"/>
  <c r="Y2855" i="1" s="1"/>
  <c r="F2856" i="1" l="1"/>
  <c r="G2854" i="1"/>
  <c r="J2857" i="1"/>
  <c r="K2857" i="1" s="1"/>
  <c r="E2857" i="1" s="1"/>
  <c r="I2858" i="1"/>
  <c r="W2856" i="1"/>
  <c r="Y2856" i="1" s="1"/>
  <c r="D2855" i="1"/>
  <c r="G2855" i="1" s="1"/>
  <c r="N2849" i="1"/>
  <c r="O2848" i="1"/>
  <c r="P2848" i="1" s="1"/>
  <c r="F2857" i="1" l="1"/>
  <c r="Z2848" i="1"/>
  <c r="B2848" i="1" s="1"/>
  <c r="W2857" i="1"/>
  <c r="Y2857" i="1" s="1"/>
  <c r="D2856" i="1"/>
  <c r="L2856" i="1" s="1"/>
  <c r="T2856" i="1" s="1"/>
  <c r="J2858" i="1"/>
  <c r="K2858" i="1" s="1"/>
  <c r="E2858" i="1" s="1"/>
  <c r="I2859" i="1"/>
  <c r="N2850" i="1"/>
  <c r="O2849" i="1"/>
  <c r="P2849" i="1" s="1"/>
  <c r="L2855" i="1"/>
  <c r="T2855" i="1" s="1"/>
  <c r="F2858" i="1" l="1"/>
  <c r="G2856" i="1"/>
  <c r="W2858" i="1"/>
  <c r="Y2858" i="1" s="1"/>
  <c r="Z2849" i="1"/>
  <c r="B2849" i="1" s="1"/>
  <c r="D2857" i="1"/>
  <c r="G2857" i="1" s="1"/>
  <c r="N2851" i="1"/>
  <c r="O2850" i="1"/>
  <c r="P2850" i="1" s="1"/>
  <c r="J2859" i="1"/>
  <c r="K2859" i="1" s="1"/>
  <c r="E2859" i="1" s="1"/>
  <c r="I2860" i="1"/>
  <c r="F2859" i="1" l="1"/>
  <c r="L2857" i="1"/>
  <c r="T2857" i="1" s="1"/>
  <c r="W2859" i="1"/>
  <c r="Y2859" i="1" s="1"/>
  <c r="Z2850" i="1"/>
  <c r="B2850" i="1" s="1"/>
  <c r="J2860" i="1"/>
  <c r="K2860" i="1" s="1"/>
  <c r="E2860" i="1" s="1"/>
  <c r="I2861" i="1"/>
  <c r="N2852" i="1"/>
  <c r="O2851" i="1"/>
  <c r="P2851" i="1" s="1"/>
  <c r="Z2851" i="1" s="1"/>
  <c r="B2851" i="1" s="1"/>
  <c r="D2858" i="1"/>
  <c r="L2858" i="1" s="1"/>
  <c r="T2858" i="1" s="1"/>
  <c r="F2860" i="1" l="1"/>
  <c r="W2860" i="1"/>
  <c r="Y2860" i="1" s="1"/>
  <c r="G2858" i="1"/>
  <c r="N2853" i="1"/>
  <c r="O2852" i="1"/>
  <c r="P2852" i="1" s="1"/>
  <c r="D2859" i="1"/>
  <c r="G2859" i="1" s="1"/>
  <c r="J2861" i="1"/>
  <c r="K2861" i="1" s="1"/>
  <c r="E2861" i="1" s="1"/>
  <c r="I2862" i="1"/>
  <c r="F2861" i="1" l="1"/>
  <c r="L2859" i="1"/>
  <c r="T2859" i="1" s="1"/>
  <c r="N2854" i="1"/>
  <c r="O2853" i="1"/>
  <c r="P2853" i="1" s="1"/>
  <c r="Z2853" i="1" s="1"/>
  <c r="B2853" i="1" s="1"/>
  <c r="Z2852" i="1"/>
  <c r="B2852" i="1" s="1"/>
  <c r="J2862" i="1"/>
  <c r="K2862" i="1" s="1"/>
  <c r="E2862" i="1" s="1"/>
  <c r="I2863" i="1"/>
  <c r="W2861" i="1"/>
  <c r="Y2861" i="1" s="1"/>
  <c r="D2860" i="1"/>
  <c r="G2860" i="1" s="1"/>
  <c r="F2862" i="1" l="1"/>
  <c r="L2860" i="1"/>
  <c r="T2860" i="1" s="1"/>
  <c r="J2863" i="1"/>
  <c r="K2863" i="1" s="1"/>
  <c r="E2863" i="1" s="1"/>
  <c r="I2864" i="1"/>
  <c r="D2861" i="1"/>
  <c r="G2861" i="1" s="1"/>
  <c r="W2862" i="1"/>
  <c r="Y2862" i="1" s="1"/>
  <c r="N2855" i="1"/>
  <c r="O2854" i="1"/>
  <c r="P2854" i="1" s="1"/>
  <c r="F2863" i="1" l="1"/>
  <c r="J2864" i="1"/>
  <c r="K2864" i="1" s="1"/>
  <c r="E2864" i="1" s="1"/>
  <c r="I2865" i="1"/>
  <c r="Z2854" i="1"/>
  <c r="B2854" i="1" s="1"/>
  <c r="N2856" i="1"/>
  <c r="O2855" i="1"/>
  <c r="P2855" i="1" s="1"/>
  <c r="D2862" i="1"/>
  <c r="L2862" i="1" s="1"/>
  <c r="T2862" i="1" s="1"/>
  <c r="L2861" i="1"/>
  <c r="T2861" i="1" s="1"/>
  <c r="W2863" i="1"/>
  <c r="Y2863" i="1" s="1"/>
  <c r="F2864" i="1" l="1"/>
  <c r="G2862" i="1"/>
  <c r="Z2855" i="1"/>
  <c r="B2855" i="1" s="1"/>
  <c r="D2863" i="1"/>
  <c r="G2863" i="1" s="1"/>
  <c r="J2865" i="1"/>
  <c r="K2865" i="1" s="1"/>
  <c r="E2865" i="1" s="1"/>
  <c r="I2866" i="1"/>
  <c r="N2857" i="1"/>
  <c r="O2856" i="1"/>
  <c r="P2856" i="1" s="1"/>
  <c r="Z2856" i="1" s="1"/>
  <c r="B2856" i="1" s="1"/>
  <c r="W2864" i="1"/>
  <c r="Y2864" i="1" s="1"/>
  <c r="F2865" i="1" l="1"/>
  <c r="L2863" i="1"/>
  <c r="T2863" i="1" s="1"/>
  <c r="W2865" i="1"/>
  <c r="Y2865" i="1" s="1"/>
  <c r="D2864" i="1"/>
  <c r="G2864" i="1" s="1"/>
  <c r="N2858" i="1"/>
  <c r="O2857" i="1"/>
  <c r="P2857" i="1" s="1"/>
  <c r="Z2857" i="1" s="1"/>
  <c r="B2857" i="1" s="1"/>
  <c r="J2866" i="1"/>
  <c r="K2866" i="1" s="1"/>
  <c r="E2866" i="1" s="1"/>
  <c r="I2867" i="1"/>
  <c r="F2866" i="1" l="1"/>
  <c r="L2864" i="1"/>
  <c r="T2864" i="1" s="1"/>
  <c r="N2859" i="1"/>
  <c r="O2858" i="1"/>
  <c r="P2858" i="1" s="1"/>
  <c r="J2867" i="1"/>
  <c r="K2867" i="1" s="1"/>
  <c r="E2867" i="1" s="1"/>
  <c r="I2868" i="1"/>
  <c r="D2865" i="1"/>
  <c r="G2865" i="1" s="1"/>
  <c r="W2866" i="1"/>
  <c r="Y2866" i="1" s="1"/>
  <c r="F2867" i="1" l="1"/>
  <c r="L2865" i="1"/>
  <c r="T2865" i="1" s="1"/>
  <c r="J2868" i="1"/>
  <c r="K2868" i="1" s="1"/>
  <c r="E2868" i="1" s="1"/>
  <c r="I2869" i="1"/>
  <c r="W2867" i="1"/>
  <c r="Y2867" i="1" s="1"/>
  <c r="D2866" i="1"/>
  <c r="G2866" i="1" s="1"/>
  <c r="N2860" i="1"/>
  <c r="O2859" i="1"/>
  <c r="P2859" i="1" s="1"/>
  <c r="Z2859" i="1" s="1"/>
  <c r="B2859" i="1" s="1"/>
  <c r="Z2858" i="1"/>
  <c r="B2858" i="1" s="1"/>
  <c r="F2868" i="1" l="1"/>
  <c r="L2866" i="1"/>
  <c r="T2866" i="1" s="1"/>
  <c r="J2869" i="1"/>
  <c r="K2869" i="1" s="1"/>
  <c r="I2870" i="1"/>
  <c r="N2861" i="1"/>
  <c r="O2860" i="1"/>
  <c r="P2860" i="1" s="1"/>
  <c r="W2868" i="1"/>
  <c r="Y2868" i="1" s="1"/>
  <c r="D2867" i="1"/>
  <c r="L2867" i="1" s="1"/>
  <c r="T2867" i="1" s="1"/>
  <c r="E2869" i="1" l="1"/>
  <c r="F2869" i="1"/>
  <c r="G2867" i="1"/>
  <c r="Z2860" i="1"/>
  <c r="B2860" i="1" s="1"/>
  <c r="D2868" i="1"/>
  <c r="G2868" i="1" s="1"/>
  <c r="J2870" i="1"/>
  <c r="K2870" i="1" s="1"/>
  <c r="E2870" i="1" s="1"/>
  <c r="I2871" i="1"/>
  <c r="W2869" i="1"/>
  <c r="Y2869" i="1" s="1"/>
  <c r="N2862" i="1"/>
  <c r="O2861" i="1"/>
  <c r="P2861" i="1" s="1"/>
  <c r="Z2861" i="1" s="1"/>
  <c r="B2861" i="1" s="1"/>
  <c r="F2870" i="1" l="1"/>
  <c r="L2868" i="1"/>
  <c r="T2868" i="1" s="1"/>
  <c r="N2863" i="1"/>
  <c r="O2862" i="1"/>
  <c r="P2862" i="1" s="1"/>
  <c r="Z2862" i="1" s="1"/>
  <c r="B2862" i="1" s="1"/>
  <c r="D2869" i="1"/>
  <c r="G2869" i="1" s="1"/>
  <c r="J2871" i="1"/>
  <c r="K2871" i="1" s="1"/>
  <c r="E2871" i="1" s="1"/>
  <c r="I2872" i="1"/>
  <c r="W2870" i="1"/>
  <c r="Y2870" i="1" s="1"/>
  <c r="F2871" i="1" l="1"/>
  <c r="L2869" i="1"/>
  <c r="T2869" i="1" s="1"/>
  <c r="W2871" i="1"/>
  <c r="Y2871" i="1" s="1"/>
  <c r="D2870" i="1"/>
  <c r="L2870" i="1" s="1"/>
  <c r="T2870" i="1" s="1"/>
  <c r="J2872" i="1"/>
  <c r="K2872" i="1" s="1"/>
  <c r="E2872" i="1" s="1"/>
  <c r="I2873" i="1"/>
  <c r="N2864" i="1"/>
  <c r="O2863" i="1"/>
  <c r="P2863" i="1" s="1"/>
  <c r="Z2863" i="1" s="1"/>
  <c r="B2863" i="1" s="1"/>
  <c r="F2872" i="1" l="1"/>
  <c r="G2870" i="1"/>
  <c r="N2865" i="1"/>
  <c r="O2864" i="1"/>
  <c r="P2864" i="1" s="1"/>
  <c r="J2873" i="1"/>
  <c r="K2873" i="1" s="1"/>
  <c r="E2873" i="1" s="1"/>
  <c r="I2874" i="1"/>
  <c r="D2871" i="1"/>
  <c r="L2871" i="1" s="1"/>
  <c r="T2871" i="1" s="1"/>
  <c r="W2872" i="1"/>
  <c r="Y2872" i="1" s="1"/>
  <c r="F2873" i="1" l="1"/>
  <c r="J2874" i="1"/>
  <c r="K2874" i="1" s="1"/>
  <c r="E2874" i="1" s="1"/>
  <c r="I2875" i="1"/>
  <c r="W2873" i="1"/>
  <c r="Y2873" i="1" s="1"/>
  <c r="D2872" i="1"/>
  <c r="L2872" i="1" s="1"/>
  <c r="T2872" i="1" s="1"/>
  <c r="N2866" i="1"/>
  <c r="O2865" i="1"/>
  <c r="P2865" i="1" s="1"/>
  <c r="Z2864" i="1"/>
  <c r="B2864" i="1" s="1"/>
  <c r="G2871" i="1"/>
  <c r="F2874" i="1" l="1"/>
  <c r="G2872" i="1"/>
  <c r="Z2865" i="1"/>
  <c r="B2865" i="1" s="1"/>
  <c r="D2873" i="1"/>
  <c r="L2873" i="1" s="1"/>
  <c r="T2873" i="1" s="1"/>
  <c r="J2875" i="1"/>
  <c r="K2875" i="1" s="1"/>
  <c r="I2876" i="1"/>
  <c r="W2874" i="1"/>
  <c r="Y2874" i="1" s="1"/>
  <c r="N2867" i="1"/>
  <c r="O2866" i="1"/>
  <c r="P2866" i="1" s="1"/>
  <c r="Z2866" i="1" s="1"/>
  <c r="B2866" i="1" s="1"/>
  <c r="E2875" i="1" l="1"/>
  <c r="F2875" i="1"/>
  <c r="G2873" i="1"/>
  <c r="N2868" i="1"/>
  <c r="O2867" i="1"/>
  <c r="P2867" i="1" s="1"/>
  <c r="Z2867" i="1" s="1"/>
  <c r="B2867" i="1" s="1"/>
  <c r="D2874" i="1"/>
  <c r="L2874" i="1" s="1"/>
  <c r="T2874" i="1" s="1"/>
  <c r="J2876" i="1"/>
  <c r="K2876" i="1" s="1"/>
  <c r="I2877" i="1"/>
  <c r="E2876" i="1" l="1"/>
  <c r="F2876" i="1"/>
  <c r="G2874" i="1"/>
  <c r="J2877" i="1"/>
  <c r="K2877" i="1" s="1"/>
  <c r="I2878" i="1"/>
  <c r="N2869" i="1"/>
  <c r="O2868" i="1"/>
  <c r="P2868" i="1" s="1"/>
  <c r="W2876" i="1"/>
  <c r="Y2876" i="1" s="1"/>
  <c r="D2875" i="1"/>
  <c r="L2875" i="1" s="1"/>
  <c r="T2875" i="1" s="1"/>
  <c r="E2877" i="1" l="1"/>
  <c r="F2877" i="1"/>
  <c r="G2875" i="1"/>
  <c r="Z2868" i="1"/>
  <c r="B2868" i="1" s="1"/>
  <c r="N2870" i="1"/>
  <c r="O2869" i="1"/>
  <c r="P2869" i="1" s="1"/>
  <c r="D2876" i="1"/>
  <c r="G2876" i="1" s="1"/>
  <c r="J2878" i="1"/>
  <c r="K2878" i="1" s="1"/>
  <c r="E2878" i="1" s="1"/>
  <c r="I2879" i="1"/>
  <c r="W2877" i="1"/>
  <c r="Y2877" i="1" s="1"/>
  <c r="F2878" i="1" l="1"/>
  <c r="L2876" i="1"/>
  <c r="T2876" i="1" s="1"/>
  <c r="W2878" i="1"/>
  <c r="Y2878" i="1" s="1"/>
  <c r="D2877" i="1"/>
  <c r="L2877" i="1" s="1"/>
  <c r="T2877" i="1" s="1"/>
  <c r="Z2869" i="1"/>
  <c r="B2869" i="1" s="1"/>
  <c r="N2871" i="1"/>
  <c r="O2870" i="1"/>
  <c r="P2870" i="1" s="1"/>
  <c r="Z2870" i="1" s="1"/>
  <c r="B2870" i="1" s="1"/>
  <c r="J2879" i="1"/>
  <c r="K2879" i="1" s="1"/>
  <c r="E2879" i="1" s="1"/>
  <c r="I2880" i="1"/>
  <c r="F2879" i="1" l="1"/>
  <c r="G2877" i="1"/>
  <c r="J2880" i="1"/>
  <c r="K2880" i="1" s="1"/>
  <c r="E2880" i="1" s="1"/>
  <c r="I2881" i="1"/>
  <c r="W2879" i="1"/>
  <c r="Y2879" i="1" s="1"/>
  <c r="D2878" i="1"/>
  <c r="G2878" i="1" s="1"/>
  <c r="N2872" i="1"/>
  <c r="O2871" i="1"/>
  <c r="P2871" i="1" s="1"/>
  <c r="F2880" i="1" l="1"/>
  <c r="L2878" i="1"/>
  <c r="T2878" i="1" s="1"/>
  <c r="D2879" i="1"/>
  <c r="G2879" i="1" s="1"/>
  <c r="W2880" i="1"/>
  <c r="Y2880" i="1" s="1"/>
  <c r="Z2871" i="1"/>
  <c r="B2871" i="1" s="1"/>
  <c r="J2881" i="1"/>
  <c r="K2881" i="1" s="1"/>
  <c r="E2881" i="1" s="1"/>
  <c r="I2882" i="1"/>
  <c r="N2873" i="1"/>
  <c r="O2872" i="1"/>
  <c r="P2872" i="1" s="1"/>
  <c r="Z2872" i="1" s="1"/>
  <c r="B2872" i="1" s="1"/>
  <c r="F2881" i="1" l="1"/>
  <c r="L2879" i="1"/>
  <c r="T2879" i="1" s="1"/>
  <c r="J2882" i="1"/>
  <c r="K2882" i="1" s="1"/>
  <c r="E2882" i="1" s="1"/>
  <c r="I2883" i="1"/>
  <c r="D2880" i="1"/>
  <c r="L2880" i="1" s="1"/>
  <c r="T2880" i="1" s="1"/>
  <c r="N2874" i="1"/>
  <c r="O2873" i="1"/>
  <c r="P2873" i="1" s="1"/>
  <c r="W2881" i="1"/>
  <c r="Y2881" i="1" s="1"/>
  <c r="F2882" i="1" l="1"/>
  <c r="D2881" i="1"/>
  <c r="G2881" i="1" s="1"/>
  <c r="W2882" i="1"/>
  <c r="Y2882" i="1" s="1"/>
  <c r="Z2873" i="1"/>
  <c r="B2873" i="1" s="1"/>
  <c r="N2875" i="1"/>
  <c r="O2874" i="1"/>
  <c r="P2874" i="1" s="1"/>
  <c r="G2880" i="1"/>
  <c r="J2883" i="1"/>
  <c r="K2883" i="1" s="1"/>
  <c r="E2883" i="1" s="1"/>
  <c r="I2884" i="1"/>
  <c r="F2883" i="1" l="1"/>
  <c r="W2883" i="1"/>
  <c r="Y2883" i="1" s="1"/>
  <c r="J2884" i="1"/>
  <c r="K2884" i="1" s="1"/>
  <c r="E2884" i="1" s="1"/>
  <c r="I2885" i="1"/>
  <c r="D2882" i="1"/>
  <c r="G2882" i="1" s="1"/>
  <c r="L2881" i="1"/>
  <c r="T2881" i="1" s="1"/>
  <c r="Z2874" i="1"/>
  <c r="B2874" i="1" s="1"/>
  <c r="S2874" i="1"/>
  <c r="U2874" i="1" s="1"/>
  <c r="N2876" i="1"/>
  <c r="O2875" i="1"/>
  <c r="F2884" i="1" l="1"/>
  <c r="C2875" i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AA2874" i="1"/>
  <c r="N2877" i="1"/>
  <c r="O2876" i="1"/>
  <c r="J2885" i="1"/>
  <c r="K2885" i="1" s="1"/>
  <c r="E2885" i="1" s="1"/>
  <c r="I2886" i="1"/>
  <c r="W2884" i="1"/>
  <c r="Y2884" i="1" s="1"/>
  <c r="D2883" i="1"/>
  <c r="L2883" i="1" s="1"/>
  <c r="T2883" i="1" s="1"/>
  <c r="L2882" i="1"/>
  <c r="T2882" i="1" s="1"/>
  <c r="F2885" i="1" l="1"/>
  <c r="P2876" i="1"/>
  <c r="Z2876" i="1" s="1"/>
  <c r="B2876" i="1" s="1"/>
  <c r="P2875" i="1"/>
  <c r="Z2875" i="1" s="1"/>
  <c r="B2875" i="1" s="1"/>
  <c r="D2884" i="1"/>
  <c r="G2884" i="1" s="1"/>
  <c r="J2886" i="1"/>
  <c r="K2886" i="1" s="1"/>
  <c r="E2886" i="1" s="1"/>
  <c r="I2887" i="1"/>
  <c r="W2885" i="1"/>
  <c r="Y2885" i="1" s="1"/>
  <c r="G2883" i="1"/>
  <c r="N2878" i="1"/>
  <c r="O2877" i="1"/>
  <c r="P2877" i="1" s="1"/>
  <c r="F2886" i="1" l="1"/>
  <c r="L2884" i="1"/>
  <c r="T2884" i="1" s="1"/>
  <c r="N2879" i="1"/>
  <c r="O2878" i="1"/>
  <c r="P2878" i="1" s="1"/>
  <c r="Z2878" i="1" s="1"/>
  <c r="B2878" i="1" s="1"/>
  <c r="W2886" i="1"/>
  <c r="Y2886" i="1" s="1"/>
  <c r="Z2877" i="1"/>
  <c r="B2877" i="1" s="1"/>
  <c r="J2887" i="1"/>
  <c r="K2887" i="1" s="1"/>
  <c r="E2887" i="1" s="1"/>
  <c r="I2888" i="1"/>
  <c r="D2885" i="1"/>
  <c r="G2885" i="1" s="1"/>
  <c r="F2887" i="1" l="1"/>
  <c r="W2887" i="1"/>
  <c r="Y2887" i="1" s="1"/>
  <c r="L2885" i="1"/>
  <c r="T2885" i="1" s="1"/>
  <c r="D2886" i="1"/>
  <c r="L2886" i="1" s="1"/>
  <c r="T2886" i="1" s="1"/>
  <c r="J2888" i="1"/>
  <c r="K2888" i="1" s="1"/>
  <c r="E2888" i="1" s="1"/>
  <c r="I2889" i="1"/>
  <c r="N2880" i="1"/>
  <c r="O2879" i="1"/>
  <c r="P2879" i="1" s="1"/>
  <c r="Z2879" i="1" s="1"/>
  <c r="B2879" i="1" s="1"/>
  <c r="F2888" i="1" l="1"/>
  <c r="G2886" i="1"/>
  <c r="N2881" i="1"/>
  <c r="O2880" i="1"/>
  <c r="P2880" i="1" s="1"/>
  <c r="J2889" i="1"/>
  <c r="K2889" i="1" s="1"/>
  <c r="E2889" i="1" s="1"/>
  <c r="I2890" i="1"/>
  <c r="D2887" i="1"/>
  <c r="G2887" i="1" s="1"/>
  <c r="W2888" i="1"/>
  <c r="Y2888" i="1" s="1"/>
  <c r="F2889" i="1" l="1"/>
  <c r="L2887" i="1"/>
  <c r="T2887" i="1" s="1"/>
  <c r="Z2880" i="1"/>
  <c r="B2880" i="1" s="1"/>
  <c r="D2888" i="1"/>
  <c r="G2888" i="1" s="1"/>
  <c r="W2889" i="1"/>
  <c r="Y2889" i="1" s="1"/>
  <c r="N2882" i="1"/>
  <c r="O2881" i="1"/>
  <c r="P2881" i="1" s="1"/>
  <c r="Z2881" i="1" s="1"/>
  <c r="B2881" i="1" s="1"/>
  <c r="J2890" i="1"/>
  <c r="K2890" i="1" s="1"/>
  <c r="E2890" i="1" s="1"/>
  <c r="I2891" i="1"/>
  <c r="F2890" i="1" l="1"/>
  <c r="D2889" i="1"/>
  <c r="G2889" i="1" s="1"/>
  <c r="W2890" i="1"/>
  <c r="Y2890" i="1" s="1"/>
  <c r="J2891" i="1"/>
  <c r="K2891" i="1" s="1"/>
  <c r="E2891" i="1" s="1"/>
  <c r="I2892" i="1"/>
  <c r="L2888" i="1"/>
  <c r="T2888" i="1" s="1"/>
  <c r="N2883" i="1"/>
  <c r="O2882" i="1"/>
  <c r="P2882" i="1" s="1"/>
  <c r="F2891" i="1" l="1"/>
  <c r="Z2882" i="1"/>
  <c r="B2882" i="1" s="1"/>
  <c r="D2890" i="1"/>
  <c r="G2890" i="1" s="1"/>
  <c r="W2891" i="1"/>
  <c r="Y2891" i="1" s="1"/>
  <c r="N2884" i="1"/>
  <c r="O2883" i="1"/>
  <c r="P2883" i="1" s="1"/>
  <c r="Z2883" i="1" s="1"/>
  <c r="B2883" i="1" s="1"/>
  <c r="J2892" i="1"/>
  <c r="K2892" i="1" s="1"/>
  <c r="E2892" i="1" s="1"/>
  <c r="I2893" i="1"/>
  <c r="L2889" i="1"/>
  <c r="T2889" i="1" s="1"/>
  <c r="F2892" i="1" l="1"/>
  <c r="D2891" i="1"/>
  <c r="G2891" i="1" s="1"/>
  <c r="J2893" i="1"/>
  <c r="K2893" i="1" s="1"/>
  <c r="E2893" i="1" s="1"/>
  <c r="I2894" i="1"/>
  <c r="L2890" i="1"/>
  <c r="T2890" i="1" s="1"/>
  <c r="W2892" i="1"/>
  <c r="Y2892" i="1" s="1"/>
  <c r="N2885" i="1"/>
  <c r="O2884" i="1"/>
  <c r="P2884" i="1" s="1"/>
  <c r="Z2884" i="1" s="1"/>
  <c r="B2884" i="1" s="1"/>
  <c r="F2893" i="1" l="1"/>
  <c r="J2894" i="1"/>
  <c r="K2894" i="1" s="1"/>
  <c r="E2894" i="1" s="1"/>
  <c r="I2895" i="1"/>
  <c r="L2891" i="1"/>
  <c r="T2891" i="1" s="1"/>
  <c r="W2893" i="1"/>
  <c r="Y2893" i="1" s="1"/>
  <c r="N2886" i="1"/>
  <c r="O2885" i="1"/>
  <c r="P2885" i="1" s="1"/>
  <c r="Z2885" i="1" s="1"/>
  <c r="B2885" i="1" s="1"/>
  <c r="D2892" i="1"/>
  <c r="G2892" i="1" s="1"/>
  <c r="F2894" i="1" l="1"/>
  <c r="L2892" i="1"/>
  <c r="T2892" i="1" s="1"/>
  <c r="D2893" i="1"/>
  <c r="L2893" i="1" s="1"/>
  <c r="T2893" i="1" s="1"/>
  <c r="J2895" i="1"/>
  <c r="K2895" i="1" s="1"/>
  <c r="E2895" i="1" s="1"/>
  <c r="I2896" i="1"/>
  <c r="W2894" i="1"/>
  <c r="Y2894" i="1" s="1"/>
  <c r="N2887" i="1"/>
  <c r="O2886" i="1"/>
  <c r="P2886" i="1" s="1"/>
  <c r="Z2886" i="1" s="1"/>
  <c r="B2886" i="1" s="1"/>
  <c r="F2895" i="1" l="1"/>
  <c r="N2888" i="1"/>
  <c r="O2887" i="1"/>
  <c r="P2887" i="1" s="1"/>
  <c r="Z2887" i="1" s="1"/>
  <c r="B2887" i="1" s="1"/>
  <c r="J2896" i="1"/>
  <c r="K2896" i="1" s="1"/>
  <c r="E2896" i="1" s="1"/>
  <c r="I2897" i="1"/>
  <c r="G2893" i="1"/>
  <c r="W2895" i="1"/>
  <c r="Y2895" i="1" s="1"/>
  <c r="D2894" i="1"/>
  <c r="L2894" i="1" s="1"/>
  <c r="T2894" i="1" s="1"/>
  <c r="F2896" i="1" l="1"/>
  <c r="G2894" i="1"/>
  <c r="W2896" i="1"/>
  <c r="Y2896" i="1" s="1"/>
  <c r="J2897" i="1"/>
  <c r="K2897" i="1" s="1"/>
  <c r="E2897" i="1" s="1"/>
  <c r="I2898" i="1"/>
  <c r="N2889" i="1"/>
  <c r="O2888" i="1"/>
  <c r="P2888" i="1" s="1"/>
  <c r="Z2888" i="1" s="1"/>
  <c r="B2888" i="1" s="1"/>
  <c r="D2895" i="1"/>
  <c r="L2895" i="1" s="1"/>
  <c r="T2895" i="1" s="1"/>
  <c r="F2897" i="1" l="1"/>
  <c r="G2895" i="1"/>
  <c r="W2897" i="1"/>
  <c r="Y2897" i="1" s="1"/>
  <c r="J2898" i="1"/>
  <c r="K2898" i="1" s="1"/>
  <c r="E2898" i="1" s="1"/>
  <c r="I2899" i="1"/>
  <c r="D2896" i="1"/>
  <c r="G2896" i="1" s="1"/>
  <c r="N2890" i="1"/>
  <c r="O2889" i="1"/>
  <c r="P2889" i="1" s="1"/>
  <c r="F2898" i="1" l="1"/>
  <c r="L2896" i="1"/>
  <c r="T2896" i="1" s="1"/>
  <c r="W2898" i="1"/>
  <c r="Y2898" i="1" s="1"/>
  <c r="Z2889" i="1"/>
  <c r="B2889" i="1" s="1"/>
  <c r="N2891" i="1"/>
  <c r="O2890" i="1"/>
  <c r="P2890" i="1" s="1"/>
  <c r="Z2890" i="1" s="1"/>
  <c r="B2890" i="1" s="1"/>
  <c r="J2899" i="1"/>
  <c r="K2899" i="1" s="1"/>
  <c r="E2899" i="1" s="1"/>
  <c r="I2900" i="1"/>
  <c r="D2897" i="1"/>
  <c r="G2897" i="1" s="1"/>
  <c r="F2899" i="1" l="1"/>
  <c r="L2897" i="1"/>
  <c r="T2897" i="1" s="1"/>
  <c r="N2892" i="1"/>
  <c r="O2891" i="1"/>
  <c r="P2891" i="1" s="1"/>
  <c r="Z2891" i="1" s="1"/>
  <c r="B2891" i="1" s="1"/>
  <c r="J2900" i="1"/>
  <c r="K2900" i="1" s="1"/>
  <c r="E2900" i="1" s="1"/>
  <c r="I2901" i="1"/>
  <c r="D2898" i="1"/>
  <c r="L2898" i="1" s="1"/>
  <c r="T2898" i="1" s="1"/>
  <c r="W2899" i="1"/>
  <c r="Y2899" i="1" s="1"/>
  <c r="F2900" i="1" l="1"/>
  <c r="J2901" i="1"/>
  <c r="K2901" i="1" s="1"/>
  <c r="E2901" i="1" s="1"/>
  <c r="I2902" i="1"/>
  <c r="W2900" i="1"/>
  <c r="Y2900" i="1" s="1"/>
  <c r="D2899" i="1"/>
  <c r="L2899" i="1" s="1"/>
  <c r="T2899" i="1" s="1"/>
  <c r="G2898" i="1"/>
  <c r="N2893" i="1"/>
  <c r="O2892" i="1"/>
  <c r="P2892" i="1" s="1"/>
  <c r="F2901" i="1" l="1"/>
  <c r="G2899" i="1"/>
  <c r="N2894" i="1"/>
  <c r="O2893" i="1"/>
  <c r="P2893" i="1" s="1"/>
  <c r="Z2893" i="1" s="1"/>
  <c r="B2893" i="1" s="1"/>
  <c r="W2901" i="1"/>
  <c r="Y2901" i="1" s="1"/>
  <c r="D2900" i="1"/>
  <c r="G2900" i="1" s="1"/>
  <c r="J2902" i="1"/>
  <c r="K2902" i="1" s="1"/>
  <c r="E2902" i="1" s="1"/>
  <c r="I2903" i="1"/>
  <c r="Z2892" i="1"/>
  <c r="B2892" i="1" s="1"/>
  <c r="F2902" i="1" l="1"/>
  <c r="L2900" i="1"/>
  <c r="T2900" i="1" s="1"/>
  <c r="D2901" i="1"/>
  <c r="L2901" i="1" s="1"/>
  <c r="T2901" i="1" s="1"/>
  <c r="J2903" i="1"/>
  <c r="K2903" i="1" s="1"/>
  <c r="E2903" i="1" s="1"/>
  <c r="I2904" i="1"/>
  <c r="W2902" i="1"/>
  <c r="Y2902" i="1" s="1"/>
  <c r="N2895" i="1"/>
  <c r="O2894" i="1"/>
  <c r="P2894" i="1" s="1"/>
  <c r="F2903" i="1" l="1"/>
  <c r="G2901" i="1"/>
  <c r="J2904" i="1"/>
  <c r="K2904" i="1" s="1"/>
  <c r="E2904" i="1" s="1"/>
  <c r="I2905" i="1"/>
  <c r="Z2894" i="1"/>
  <c r="B2894" i="1" s="1"/>
  <c r="N2896" i="1"/>
  <c r="O2895" i="1"/>
  <c r="P2895" i="1" s="1"/>
  <c r="Z2895" i="1" s="1"/>
  <c r="B2895" i="1" s="1"/>
  <c r="D2902" i="1"/>
  <c r="G2902" i="1" s="1"/>
  <c r="W2903" i="1"/>
  <c r="Y2903" i="1" s="1"/>
  <c r="F2904" i="1" l="1"/>
  <c r="L2902" i="1"/>
  <c r="T2902" i="1" s="1"/>
  <c r="D2903" i="1"/>
  <c r="L2903" i="1" s="1"/>
  <c r="T2903" i="1" s="1"/>
  <c r="N2897" i="1"/>
  <c r="O2896" i="1"/>
  <c r="P2896" i="1" s="1"/>
  <c r="Z2896" i="1" s="1"/>
  <c r="B2896" i="1" s="1"/>
  <c r="J2905" i="1"/>
  <c r="K2905" i="1" s="1"/>
  <c r="E2905" i="1" s="1"/>
  <c r="I2906" i="1"/>
  <c r="W2904" i="1"/>
  <c r="Y2904" i="1" s="1"/>
  <c r="F2905" i="1" l="1"/>
  <c r="W2905" i="1"/>
  <c r="Y2905" i="1" s="1"/>
  <c r="J2906" i="1"/>
  <c r="K2906" i="1" s="1"/>
  <c r="E2906" i="1" s="1"/>
  <c r="I2907" i="1"/>
  <c r="N2898" i="1"/>
  <c r="O2897" i="1"/>
  <c r="P2897" i="1" s="1"/>
  <c r="Z2897" i="1" s="1"/>
  <c r="B2897" i="1" s="1"/>
  <c r="D2904" i="1"/>
  <c r="L2904" i="1" s="1"/>
  <c r="T2904" i="1" s="1"/>
  <c r="G2903" i="1"/>
  <c r="F2906" i="1" l="1"/>
  <c r="G2904" i="1"/>
  <c r="W2906" i="1"/>
  <c r="Y2906" i="1" s="1"/>
  <c r="J2907" i="1"/>
  <c r="K2907" i="1" s="1"/>
  <c r="I2908" i="1"/>
  <c r="N2899" i="1"/>
  <c r="O2898" i="1"/>
  <c r="P2898" i="1" s="1"/>
  <c r="Z2898" i="1" s="1"/>
  <c r="B2898" i="1" s="1"/>
  <c r="D2905" i="1"/>
  <c r="G2905" i="1" s="1"/>
  <c r="E2907" i="1" l="1"/>
  <c r="F2907" i="1"/>
  <c r="L2905" i="1"/>
  <c r="T2905" i="1" s="1"/>
  <c r="J2908" i="1"/>
  <c r="K2908" i="1" s="1"/>
  <c r="I2909" i="1"/>
  <c r="D2906" i="1"/>
  <c r="L2906" i="1" s="1"/>
  <c r="T2906" i="1" s="1"/>
  <c r="N2900" i="1"/>
  <c r="O2899" i="1"/>
  <c r="P2899" i="1" s="1"/>
  <c r="Z2899" i="1" s="1"/>
  <c r="B2899" i="1" s="1"/>
  <c r="E2908" i="1" l="1"/>
  <c r="F2908" i="1"/>
  <c r="G2906" i="1"/>
  <c r="N2901" i="1"/>
  <c r="O2900" i="1"/>
  <c r="P2900" i="1" s="1"/>
  <c r="Z2900" i="1" s="1"/>
  <c r="B2900" i="1" s="1"/>
  <c r="D2907" i="1"/>
  <c r="L2907" i="1" s="1"/>
  <c r="T2907" i="1" s="1"/>
  <c r="J2909" i="1"/>
  <c r="K2909" i="1" s="1"/>
  <c r="I2910" i="1"/>
  <c r="W2908" i="1"/>
  <c r="Y2908" i="1" s="1"/>
  <c r="E2909" i="1" l="1"/>
  <c r="F2909" i="1"/>
  <c r="G2907" i="1"/>
  <c r="W2909" i="1"/>
  <c r="Y2909" i="1" s="1"/>
  <c r="J2910" i="1"/>
  <c r="K2910" i="1" s="1"/>
  <c r="I2911" i="1"/>
  <c r="D2908" i="1"/>
  <c r="L2908" i="1" s="1"/>
  <c r="T2908" i="1" s="1"/>
  <c r="N2902" i="1"/>
  <c r="O2901" i="1"/>
  <c r="P2901" i="1" s="1"/>
  <c r="E2910" i="1" l="1"/>
  <c r="F2910" i="1"/>
  <c r="G2908" i="1"/>
  <c r="W2910" i="1"/>
  <c r="Y2910" i="1" s="1"/>
  <c r="Z2901" i="1"/>
  <c r="B2901" i="1" s="1"/>
  <c r="N2903" i="1"/>
  <c r="O2902" i="1"/>
  <c r="P2902" i="1" s="1"/>
  <c r="Z2902" i="1" s="1"/>
  <c r="B2902" i="1" s="1"/>
  <c r="D2909" i="1"/>
  <c r="L2909" i="1" s="1"/>
  <c r="T2909" i="1" s="1"/>
  <c r="J2911" i="1"/>
  <c r="K2911" i="1" s="1"/>
  <c r="E2911" i="1" s="1"/>
  <c r="I2912" i="1"/>
  <c r="F2911" i="1" l="1"/>
  <c r="J2912" i="1"/>
  <c r="K2912" i="1" s="1"/>
  <c r="E2912" i="1" s="1"/>
  <c r="I2913" i="1"/>
  <c r="W2911" i="1"/>
  <c r="Y2911" i="1" s="1"/>
  <c r="N2904" i="1"/>
  <c r="O2903" i="1"/>
  <c r="P2903" i="1" s="1"/>
  <c r="Z2903" i="1" s="1"/>
  <c r="B2903" i="1" s="1"/>
  <c r="D2910" i="1"/>
  <c r="G2910" i="1" s="1"/>
  <c r="G2909" i="1"/>
  <c r="F2912" i="1" l="1"/>
  <c r="L2910" i="1"/>
  <c r="T2910" i="1" s="1"/>
  <c r="D2911" i="1"/>
  <c r="G2911" i="1" s="1"/>
  <c r="J2913" i="1"/>
  <c r="K2913" i="1" s="1"/>
  <c r="E2913" i="1" s="1"/>
  <c r="I2914" i="1"/>
  <c r="W2912" i="1"/>
  <c r="Y2912" i="1" s="1"/>
  <c r="N2905" i="1"/>
  <c r="O2904" i="1"/>
  <c r="P2904" i="1" s="1"/>
  <c r="Z2904" i="1" s="1"/>
  <c r="B2904" i="1" s="1"/>
  <c r="F2913" i="1" l="1"/>
  <c r="J2914" i="1"/>
  <c r="K2914" i="1" s="1"/>
  <c r="E2914" i="1" s="1"/>
  <c r="I2915" i="1"/>
  <c r="W2913" i="1"/>
  <c r="Y2913" i="1" s="1"/>
  <c r="N2906" i="1"/>
  <c r="O2905" i="1"/>
  <c r="P2905" i="1" s="1"/>
  <c r="Z2905" i="1" s="1"/>
  <c r="B2905" i="1" s="1"/>
  <c r="L2911" i="1"/>
  <c r="T2911" i="1" s="1"/>
  <c r="D2912" i="1"/>
  <c r="L2912" i="1" s="1"/>
  <c r="T2912" i="1" s="1"/>
  <c r="F2914" i="1" l="1"/>
  <c r="N2907" i="1"/>
  <c r="O2906" i="1"/>
  <c r="P2906" i="1" s="1"/>
  <c r="D2913" i="1"/>
  <c r="L2913" i="1" s="1"/>
  <c r="T2913" i="1" s="1"/>
  <c r="J2915" i="1"/>
  <c r="K2915" i="1" s="1"/>
  <c r="E2915" i="1" s="1"/>
  <c r="I2916" i="1"/>
  <c r="G2912" i="1"/>
  <c r="W2914" i="1"/>
  <c r="Y2914" i="1" s="1"/>
  <c r="F2915" i="1" l="1"/>
  <c r="G2913" i="1"/>
  <c r="D2914" i="1"/>
  <c r="G2914" i="1" s="1"/>
  <c r="W2915" i="1"/>
  <c r="Y2915" i="1" s="1"/>
  <c r="Z2906" i="1"/>
  <c r="B2906" i="1" s="1"/>
  <c r="S2906" i="1"/>
  <c r="U2906" i="1" s="1"/>
  <c r="J2916" i="1"/>
  <c r="K2916" i="1" s="1"/>
  <c r="E2916" i="1" s="1"/>
  <c r="I2917" i="1"/>
  <c r="N2908" i="1"/>
  <c r="O2907" i="1"/>
  <c r="F2916" i="1" l="1"/>
  <c r="C2907" i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AA2906" i="1"/>
  <c r="L2914" i="1"/>
  <c r="T2914" i="1" s="1"/>
  <c r="D2915" i="1"/>
  <c r="G2915" i="1" s="1"/>
  <c r="N2909" i="1"/>
  <c r="O2908" i="1"/>
  <c r="J2917" i="1"/>
  <c r="K2917" i="1" s="1"/>
  <c r="I2918" i="1"/>
  <c r="W2916" i="1"/>
  <c r="Y2916" i="1" s="1"/>
  <c r="E2917" i="1" l="1"/>
  <c r="F2917" i="1"/>
  <c r="P2908" i="1"/>
  <c r="Z2908" i="1" s="1"/>
  <c r="B2908" i="1" s="1"/>
  <c r="P2907" i="1"/>
  <c r="Z2907" i="1" s="1"/>
  <c r="B2907" i="1" s="1"/>
  <c r="L2915" i="1"/>
  <c r="T2915" i="1" s="1"/>
  <c r="W2917" i="1"/>
  <c r="Y2917" i="1" s="1"/>
  <c r="N2910" i="1"/>
  <c r="O2909" i="1"/>
  <c r="P2909" i="1" s="1"/>
  <c r="Z2909" i="1" s="1"/>
  <c r="B2909" i="1" s="1"/>
  <c r="D2916" i="1"/>
  <c r="G2916" i="1" s="1"/>
  <c r="J2918" i="1"/>
  <c r="K2918" i="1" s="1"/>
  <c r="E2918" i="1" s="1"/>
  <c r="I2919" i="1"/>
  <c r="F2918" i="1" l="1"/>
  <c r="L2916" i="1"/>
  <c r="T2916" i="1" s="1"/>
  <c r="N2911" i="1"/>
  <c r="O2910" i="1"/>
  <c r="P2910" i="1" s="1"/>
  <c r="Z2910" i="1" s="1"/>
  <c r="B2910" i="1" s="1"/>
  <c r="J2919" i="1"/>
  <c r="K2919" i="1" s="1"/>
  <c r="E2919" i="1" s="1"/>
  <c r="I2920" i="1"/>
  <c r="W2918" i="1"/>
  <c r="Y2918" i="1" s="1"/>
  <c r="D2917" i="1"/>
  <c r="L2917" i="1" s="1"/>
  <c r="T2917" i="1" s="1"/>
  <c r="F2919" i="1" l="1"/>
  <c r="J2920" i="1"/>
  <c r="K2920" i="1" s="1"/>
  <c r="E2920" i="1" s="1"/>
  <c r="I2921" i="1"/>
  <c r="W2919" i="1"/>
  <c r="Y2919" i="1" s="1"/>
  <c r="G2917" i="1"/>
  <c r="D2918" i="1"/>
  <c r="G2918" i="1" s="1"/>
  <c r="N2912" i="1"/>
  <c r="O2911" i="1"/>
  <c r="P2911" i="1" s="1"/>
  <c r="Z2911" i="1" s="1"/>
  <c r="B2911" i="1" s="1"/>
  <c r="F2920" i="1" l="1"/>
  <c r="L2918" i="1"/>
  <c r="T2918" i="1" s="1"/>
  <c r="W2920" i="1"/>
  <c r="Y2920" i="1" s="1"/>
  <c r="D2919" i="1"/>
  <c r="G2919" i="1" s="1"/>
  <c r="N2913" i="1"/>
  <c r="O2912" i="1"/>
  <c r="P2912" i="1" s="1"/>
  <c r="Z2912" i="1" s="1"/>
  <c r="B2912" i="1" s="1"/>
  <c r="J2921" i="1"/>
  <c r="K2921" i="1" s="1"/>
  <c r="E2921" i="1" s="1"/>
  <c r="I2922" i="1"/>
  <c r="F2921" i="1" l="1"/>
  <c r="N2914" i="1"/>
  <c r="O2913" i="1"/>
  <c r="P2913" i="1" s="1"/>
  <c r="L2919" i="1"/>
  <c r="T2919" i="1" s="1"/>
  <c r="J2922" i="1"/>
  <c r="K2922" i="1" s="1"/>
  <c r="E2922" i="1" s="1"/>
  <c r="I2923" i="1"/>
  <c r="D2920" i="1"/>
  <c r="L2920" i="1" s="1"/>
  <c r="T2920" i="1" s="1"/>
  <c r="W2921" i="1"/>
  <c r="Y2921" i="1" s="1"/>
  <c r="F2922" i="1" l="1"/>
  <c r="J2923" i="1"/>
  <c r="K2923" i="1" s="1"/>
  <c r="E2923" i="1" s="1"/>
  <c r="I2924" i="1"/>
  <c r="D2921" i="1"/>
  <c r="L2921" i="1" s="1"/>
  <c r="T2921" i="1" s="1"/>
  <c r="W2922" i="1"/>
  <c r="Y2922" i="1" s="1"/>
  <c r="Z2913" i="1"/>
  <c r="B2913" i="1" s="1"/>
  <c r="G2920" i="1"/>
  <c r="N2915" i="1"/>
  <c r="O2914" i="1"/>
  <c r="P2914" i="1" s="1"/>
  <c r="Z2914" i="1" s="1"/>
  <c r="B2914" i="1" s="1"/>
  <c r="F2923" i="1" l="1"/>
  <c r="G2921" i="1"/>
  <c r="W2923" i="1"/>
  <c r="Y2923" i="1" s="1"/>
  <c r="D2922" i="1"/>
  <c r="L2922" i="1" s="1"/>
  <c r="T2922" i="1" s="1"/>
  <c r="N2916" i="1"/>
  <c r="O2915" i="1"/>
  <c r="P2915" i="1" s="1"/>
  <c r="J2924" i="1"/>
  <c r="K2924" i="1" s="1"/>
  <c r="E2924" i="1" s="1"/>
  <c r="I2925" i="1"/>
  <c r="F2924" i="1" l="1"/>
  <c r="G2922" i="1"/>
  <c r="N2917" i="1"/>
  <c r="O2916" i="1"/>
  <c r="P2916" i="1" s="1"/>
  <c r="Z2916" i="1" s="1"/>
  <c r="B2916" i="1" s="1"/>
  <c r="D2923" i="1"/>
  <c r="G2923" i="1" s="1"/>
  <c r="W2924" i="1"/>
  <c r="Y2924" i="1" s="1"/>
  <c r="J2925" i="1"/>
  <c r="K2925" i="1" s="1"/>
  <c r="E2925" i="1" s="1"/>
  <c r="I2926" i="1"/>
  <c r="Z2915" i="1"/>
  <c r="B2915" i="1" s="1"/>
  <c r="F2925" i="1" l="1"/>
  <c r="L2923" i="1"/>
  <c r="T2923" i="1" s="1"/>
  <c r="D2924" i="1"/>
  <c r="L2924" i="1" s="1"/>
  <c r="T2924" i="1" s="1"/>
  <c r="J2926" i="1"/>
  <c r="K2926" i="1" s="1"/>
  <c r="E2926" i="1" s="1"/>
  <c r="I2927" i="1"/>
  <c r="W2925" i="1"/>
  <c r="Y2925" i="1" s="1"/>
  <c r="N2918" i="1"/>
  <c r="O2917" i="1"/>
  <c r="P2917" i="1" s="1"/>
  <c r="Z2917" i="1" s="1"/>
  <c r="B2917" i="1" s="1"/>
  <c r="F2926" i="1" l="1"/>
  <c r="G2924" i="1"/>
  <c r="J2927" i="1"/>
  <c r="K2927" i="1" s="1"/>
  <c r="E2927" i="1" s="1"/>
  <c r="I2928" i="1"/>
  <c r="N2919" i="1"/>
  <c r="O2918" i="1"/>
  <c r="P2918" i="1" s="1"/>
  <c r="Z2918" i="1" s="1"/>
  <c r="B2918" i="1" s="1"/>
  <c r="D2925" i="1"/>
  <c r="G2925" i="1" s="1"/>
  <c r="W2926" i="1"/>
  <c r="Y2926" i="1" s="1"/>
  <c r="F2927" i="1" l="1"/>
  <c r="L2925" i="1"/>
  <c r="T2925" i="1" s="1"/>
  <c r="N2920" i="1"/>
  <c r="O2919" i="1"/>
  <c r="P2919" i="1" s="1"/>
  <c r="J2928" i="1"/>
  <c r="K2928" i="1" s="1"/>
  <c r="E2928" i="1" s="1"/>
  <c r="I2929" i="1"/>
  <c r="D2926" i="1"/>
  <c r="L2926" i="1" s="1"/>
  <c r="T2926" i="1" s="1"/>
  <c r="W2927" i="1"/>
  <c r="Y2927" i="1" s="1"/>
  <c r="F2928" i="1" l="1"/>
  <c r="W2928" i="1"/>
  <c r="Y2928" i="1" s="1"/>
  <c r="Z2919" i="1"/>
  <c r="B2919" i="1" s="1"/>
  <c r="J2929" i="1"/>
  <c r="K2929" i="1" s="1"/>
  <c r="E2929" i="1" s="1"/>
  <c r="I2930" i="1"/>
  <c r="D2927" i="1"/>
  <c r="L2927" i="1" s="1"/>
  <c r="T2927" i="1" s="1"/>
  <c r="N2921" i="1"/>
  <c r="O2920" i="1"/>
  <c r="P2920" i="1" s="1"/>
  <c r="Z2920" i="1" s="1"/>
  <c r="B2920" i="1" s="1"/>
  <c r="G2926" i="1"/>
  <c r="F2929" i="1" l="1"/>
  <c r="N2922" i="1"/>
  <c r="O2921" i="1"/>
  <c r="P2921" i="1" s="1"/>
  <c r="Z2921" i="1" s="1"/>
  <c r="B2921" i="1" s="1"/>
  <c r="G2927" i="1"/>
  <c r="W2929" i="1"/>
  <c r="Y2929" i="1" s="1"/>
  <c r="J2930" i="1"/>
  <c r="K2930" i="1" s="1"/>
  <c r="E2930" i="1" s="1"/>
  <c r="I2931" i="1"/>
  <c r="D2928" i="1"/>
  <c r="L2928" i="1" s="1"/>
  <c r="T2928" i="1" s="1"/>
  <c r="F2930" i="1" l="1"/>
  <c r="D2929" i="1"/>
  <c r="L2929" i="1" s="1"/>
  <c r="T2929" i="1" s="1"/>
  <c r="G2928" i="1"/>
  <c r="J2931" i="1"/>
  <c r="K2931" i="1" s="1"/>
  <c r="E2931" i="1" s="1"/>
  <c r="I2932" i="1"/>
  <c r="W2930" i="1"/>
  <c r="Y2930" i="1" s="1"/>
  <c r="N2923" i="1"/>
  <c r="O2922" i="1"/>
  <c r="P2922" i="1" s="1"/>
  <c r="Z2922" i="1" s="1"/>
  <c r="B2922" i="1" s="1"/>
  <c r="F2931" i="1" l="1"/>
  <c r="J2932" i="1"/>
  <c r="K2932" i="1" s="1"/>
  <c r="E2932" i="1" s="1"/>
  <c r="I2933" i="1"/>
  <c r="W2931" i="1"/>
  <c r="Y2931" i="1" s="1"/>
  <c r="N2924" i="1"/>
  <c r="O2923" i="1"/>
  <c r="P2923" i="1" s="1"/>
  <c r="D2930" i="1"/>
  <c r="L2930" i="1" s="1"/>
  <c r="T2930" i="1" s="1"/>
  <c r="G2929" i="1"/>
  <c r="F2932" i="1" l="1"/>
  <c r="N2925" i="1"/>
  <c r="O2924" i="1"/>
  <c r="P2924" i="1" s="1"/>
  <c r="Z2924" i="1" s="1"/>
  <c r="B2924" i="1" s="1"/>
  <c r="J2933" i="1"/>
  <c r="K2933" i="1" s="1"/>
  <c r="E2933" i="1" s="1"/>
  <c r="I2934" i="1"/>
  <c r="W2932" i="1"/>
  <c r="Y2932" i="1" s="1"/>
  <c r="D2931" i="1"/>
  <c r="L2931" i="1" s="1"/>
  <c r="T2931" i="1" s="1"/>
  <c r="G2930" i="1"/>
  <c r="Z2923" i="1"/>
  <c r="B2923" i="1" s="1"/>
  <c r="F2933" i="1" l="1"/>
  <c r="G2931" i="1"/>
  <c r="W2933" i="1"/>
  <c r="Y2933" i="1" s="1"/>
  <c r="J2934" i="1"/>
  <c r="K2934" i="1" s="1"/>
  <c r="E2934" i="1" s="1"/>
  <c r="I2935" i="1"/>
  <c r="D2932" i="1"/>
  <c r="G2932" i="1" s="1"/>
  <c r="N2926" i="1"/>
  <c r="O2925" i="1"/>
  <c r="P2925" i="1" s="1"/>
  <c r="Z2925" i="1" s="1"/>
  <c r="B2925" i="1" s="1"/>
  <c r="F2934" i="1" l="1"/>
  <c r="L2932" i="1"/>
  <c r="T2932" i="1" s="1"/>
  <c r="J2935" i="1"/>
  <c r="K2935" i="1" s="1"/>
  <c r="I2936" i="1"/>
  <c r="N2927" i="1"/>
  <c r="O2926" i="1"/>
  <c r="P2926" i="1" s="1"/>
  <c r="Z2926" i="1" s="1"/>
  <c r="B2926" i="1" s="1"/>
  <c r="W2934" i="1"/>
  <c r="Y2934" i="1" s="1"/>
  <c r="D2933" i="1"/>
  <c r="L2933" i="1" s="1"/>
  <c r="T2933" i="1" s="1"/>
  <c r="E2935" i="1" l="1"/>
  <c r="F2935" i="1"/>
  <c r="D2934" i="1"/>
  <c r="L2934" i="1" s="1"/>
  <c r="T2934" i="1" s="1"/>
  <c r="N2928" i="1"/>
  <c r="O2927" i="1"/>
  <c r="P2927" i="1" s="1"/>
  <c r="J2936" i="1"/>
  <c r="K2936" i="1" s="1"/>
  <c r="I2937" i="1"/>
  <c r="G2933" i="1"/>
  <c r="E2936" i="1" l="1"/>
  <c r="F2936" i="1"/>
  <c r="N2929" i="1"/>
  <c r="O2928" i="1"/>
  <c r="P2928" i="1" s="1"/>
  <c r="Z2928" i="1" s="1"/>
  <c r="B2928" i="1" s="1"/>
  <c r="J2937" i="1"/>
  <c r="K2937" i="1" s="1"/>
  <c r="E2937" i="1" s="1"/>
  <c r="I2938" i="1"/>
  <c r="W2936" i="1"/>
  <c r="Y2936" i="1" s="1"/>
  <c r="G2934" i="1"/>
  <c r="Z2927" i="1"/>
  <c r="B2927" i="1" s="1"/>
  <c r="D2935" i="1"/>
  <c r="L2935" i="1" s="1"/>
  <c r="T2935" i="1" s="1"/>
  <c r="F2937" i="1" l="1"/>
  <c r="W2937" i="1"/>
  <c r="Y2937" i="1" s="1"/>
  <c r="G2935" i="1"/>
  <c r="D2936" i="1"/>
  <c r="L2936" i="1" s="1"/>
  <c r="T2936" i="1" s="1"/>
  <c r="J2938" i="1"/>
  <c r="K2938" i="1" s="1"/>
  <c r="E2938" i="1" s="1"/>
  <c r="I2939" i="1"/>
  <c r="N2930" i="1"/>
  <c r="O2929" i="1"/>
  <c r="P2929" i="1" s="1"/>
  <c r="Z2929" i="1" s="1"/>
  <c r="B2929" i="1" s="1"/>
  <c r="F2938" i="1" l="1"/>
  <c r="G2936" i="1"/>
  <c r="N2931" i="1"/>
  <c r="O2930" i="1"/>
  <c r="P2930" i="1" s="1"/>
  <c r="Z2930" i="1" s="1"/>
  <c r="B2930" i="1" s="1"/>
  <c r="J2939" i="1"/>
  <c r="K2939" i="1" s="1"/>
  <c r="E2939" i="1" s="1"/>
  <c r="I2940" i="1"/>
  <c r="D2937" i="1"/>
  <c r="L2937" i="1" s="1"/>
  <c r="T2937" i="1" s="1"/>
  <c r="W2938" i="1"/>
  <c r="Y2938" i="1" s="1"/>
  <c r="F2939" i="1" l="1"/>
  <c r="G2937" i="1"/>
  <c r="W2939" i="1"/>
  <c r="Y2939" i="1" s="1"/>
  <c r="D2938" i="1"/>
  <c r="L2938" i="1" s="1"/>
  <c r="T2938" i="1" s="1"/>
  <c r="N2932" i="1"/>
  <c r="O2931" i="1"/>
  <c r="P2931" i="1" s="1"/>
  <c r="Z2931" i="1" s="1"/>
  <c r="B2931" i="1" s="1"/>
  <c r="J2940" i="1"/>
  <c r="K2940" i="1" s="1"/>
  <c r="E2940" i="1" s="1"/>
  <c r="I2941" i="1"/>
  <c r="F2940" i="1" l="1"/>
  <c r="N2933" i="1"/>
  <c r="O2932" i="1"/>
  <c r="P2932" i="1" s="1"/>
  <c r="G2938" i="1"/>
  <c r="J2941" i="1"/>
  <c r="K2941" i="1" s="1"/>
  <c r="E2941" i="1" s="1"/>
  <c r="I2942" i="1"/>
  <c r="D2939" i="1"/>
  <c r="L2939" i="1" s="1"/>
  <c r="T2939" i="1" s="1"/>
  <c r="W2940" i="1"/>
  <c r="Y2940" i="1" s="1"/>
  <c r="F2941" i="1" l="1"/>
  <c r="G2939" i="1"/>
  <c r="Z2932" i="1"/>
  <c r="B2932" i="1" s="1"/>
  <c r="W2941" i="1"/>
  <c r="Y2941" i="1" s="1"/>
  <c r="D2940" i="1"/>
  <c r="L2940" i="1" s="1"/>
  <c r="T2940" i="1" s="1"/>
  <c r="N2934" i="1"/>
  <c r="O2933" i="1"/>
  <c r="P2933" i="1" s="1"/>
  <c r="Z2933" i="1" s="1"/>
  <c r="B2933" i="1" s="1"/>
  <c r="J2942" i="1"/>
  <c r="K2942" i="1" s="1"/>
  <c r="E2942" i="1" s="1"/>
  <c r="I2943" i="1"/>
  <c r="F2942" i="1" l="1"/>
  <c r="G2940" i="1"/>
  <c r="W2942" i="1"/>
  <c r="Y2942" i="1" s="1"/>
  <c r="N2935" i="1"/>
  <c r="O2934" i="1"/>
  <c r="P2934" i="1" s="1"/>
  <c r="J2943" i="1"/>
  <c r="K2943" i="1" s="1"/>
  <c r="E2943" i="1" s="1"/>
  <c r="I2944" i="1"/>
  <c r="D2941" i="1"/>
  <c r="L2941" i="1" s="1"/>
  <c r="T2941" i="1" s="1"/>
  <c r="F2943" i="1" l="1"/>
  <c r="W2943" i="1"/>
  <c r="Y2943" i="1" s="1"/>
  <c r="Z2934" i="1"/>
  <c r="B2934" i="1" s="1"/>
  <c r="S2934" i="1"/>
  <c r="U2934" i="1" s="1"/>
  <c r="G2941" i="1"/>
  <c r="N2936" i="1"/>
  <c r="O2935" i="1"/>
  <c r="J2944" i="1"/>
  <c r="K2944" i="1" s="1"/>
  <c r="E2944" i="1" s="1"/>
  <c r="I2945" i="1"/>
  <c r="D2942" i="1"/>
  <c r="L2942" i="1" s="1"/>
  <c r="T2942" i="1" s="1"/>
  <c r="F2944" i="1" l="1"/>
  <c r="C2935" i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G2942" i="1"/>
  <c r="AA2934" i="1"/>
  <c r="J2945" i="1"/>
  <c r="K2945" i="1" s="1"/>
  <c r="E2945" i="1" s="1"/>
  <c r="I2946" i="1"/>
  <c r="W2944" i="1"/>
  <c r="Y2944" i="1" s="1"/>
  <c r="D2943" i="1"/>
  <c r="L2943" i="1" s="1"/>
  <c r="T2943" i="1" s="1"/>
  <c r="N2937" i="1"/>
  <c r="O2936" i="1"/>
  <c r="F2945" i="1" l="1"/>
  <c r="P2936" i="1"/>
  <c r="Z2936" i="1" s="1"/>
  <c r="B2936" i="1" s="1"/>
  <c r="P2935" i="1"/>
  <c r="Z2935" i="1" s="1"/>
  <c r="B2935" i="1" s="1"/>
  <c r="G2943" i="1"/>
  <c r="J2946" i="1"/>
  <c r="K2946" i="1" s="1"/>
  <c r="E2946" i="1" s="1"/>
  <c r="I2947" i="1"/>
  <c r="N2938" i="1"/>
  <c r="O2937" i="1"/>
  <c r="P2937" i="1" s="1"/>
  <c r="Z2937" i="1" s="1"/>
  <c r="B2937" i="1" s="1"/>
  <c r="W2945" i="1"/>
  <c r="Y2945" i="1" s="1"/>
  <c r="D2944" i="1"/>
  <c r="L2944" i="1" s="1"/>
  <c r="T2944" i="1" s="1"/>
  <c r="F2946" i="1" l="1"/>
  <c r="G2944" i="1"/>
  <c r="D2945" i="1"/>
  <c r="L2945" i="1" s="1"/>
  <c r="T2945" i="1" s="1"/>
  <c r="N2939" i="1"/>
  <c r="O2938" i="1"/>
  <c r="P2938" i="1" s="1"/>
  <c r="Z2938" i="1" s="1"/>
  <c r="B2938" i="1" s="1"/>
  <c r="J2947" i="1"/>
  <c r="K2947" i="1" s="1"/>
  <c r="E2947" i="1" s="1"/>
  <c r="I2948" i="1"/>
  <c r="W2946" i="1"/>
  <c r="Y2946" i="1" s="1"/>
  <c r="F2947" i="1" l="1"/>
  <c r="G2945" i="1"/>
  <c r="W2947" i="1"/>
  <c r="Y2947" i="1" s="1"/>
  <c r="N2940" i="1"/>
  <c r="O2939" i="1"/>
  <c r="P2939" i="1" s="1"/>
  <c r="Z2939" i="1" s="1"/>
  <c r="B2939" i="1" s="1"/>
  <c r="D2946" i="1"/>
  <c r="L2946" i="1" s="1"/>
  <c r="T2946" i="1" s="1"/>
  <c r="J2948" i="1"/>
  <c r="K2948" i="1" s="1"/>
  <c r="E2948" i="1" s="1"/>
  <c r="I2949" i="1"/>
  <c r="F2948" i="1" l="1"/>
  <c r="G2946" i="1"/>
  <c r="N2941" i="1"/>
  <c r="O2940" i="1"/>
  <c r="P2940" i="1" s="1"/>
  <c r="Z2940" i="1" s="1"/>
  <c r="B2940" i="1" s="1"/>
  <c r="J2949" i="1"/>
  <c r="K2949" i="1" s="1"/>
  <c r="I2950" i="1"/>
  <c r="W2948" i="1"/>
  <c r="Y2948" i="1" s="1"/>
  <c r="D2947" i="1"/>
  <c r="G2947" i="1" s="1"/>
  <c r="E2949" i="1" l="1"/>
  <c r="F2949" i="1"/>
  <c r="W2949" i="1"/>
  <c r="Y2949" i="1" s="1"/>
  <c r="L2947" i="1"/>
  <c r="T2947" i="1" s="1"/>
  <c r="D2948" i="1"/>
  <c r="L2948" i="1" s="1"/>
  <c r="T2948" i="1" s="1"/>
  <c r="J2950" i="1"/>
  <c r="K2950" i="1" s="1"/>
  <c r="E2950" i="1" s="1"/>
  <c r="I2951" i="1"/>
  <c r="N2942" i="1"/>
  <c r="O2941" i="1"/>
  <c r="P2941" i="1" s="1"/>
  <c r="F2950" i="1" l="1"/>
  <c r="G2948" i="1"/>
  <c r="Z2941" i="1"/>
  <c r="B2941" i="1" s="1"/>
  <c r="W2950" i="1"/>
  <c r="Y2950" i="1" s="1"/>
  <c r="N2943" i="1"/>
  <c r="O2942" i="1"/>
  <c r="P2942" i="1" s="1"/>
  <c r="Z2942" i="1" s="1"/>
  <c r="B2942" i="1" s="1"/>
  <c r="D2949" i="1"/>
  <c r="L2949" i="1" s="1"/>
  <c r="T2949" i="1" s="1"/>
  <c r="J2951" i="1"/>
  <c r="K2951" i="1" s="1"/>
  <c r="E2951" i="1" s="1"/>
  <c r="I2952" i="1"/>
  <c r="F2951" i="1" l="1"/>
  <c r="W2951" i="1"/>
  <c r="Y2951" i="1" s="1"/>
  <c r="G2949" i="1"/>
  <c r="N2944" i="1"/>
  <c r="O2943" i="1"/>
  <c r="P2943" i="1" s="1"/>
  <c r="Z2943" i="1" s="1"/>
  <c r="B2943" i="1" s="1"/>
  <c r="J2952" i="1"/>
  <c r="K2952" i="1" s="1"/>
  <c r="E2952" i="1" s="1"/>
  <c r="I2953" i="1"/>
  <c r="D2950" i="1"/>
  <c r="L2950" i="1" s="1"/>
  <c r="T2950" i="1" s="1"/>
  <c r="F2952" i="1" l="1"/>
  <c r="J2953" i="1"/>
  <c r="K2953" i="1" s="1"/>
  <c r="E2953" i="1" s="1"/>
  <c r="I2954" i="1"/>
  <c r="N2945" i="1"/>
  <c r="O2944" i="1"/>
  <c r="P2944" i="1" s="1"/>
  <c r="Z2944" i="1" s="1"/>
  <c r="B2944" i="1" s="1"/>
  <c r="G2950" i="1"/>
  <c r="W2952" i="1"/>
  <c r="Y2952" i="1" s="1"/>
  <c r="D2951" i="1"/>
  <c r="G2951" i="1" s="1"/>
  <c r="F2953" i="1" l="1"/>
  <c r="L2951" i="1"/>
  <c r="T2951" i="1" s="1"/>
  <c r="N2946" i="1"/>
  <c r="O2945" i="1"/>
  <c r="P2945" i="1" s="1"/>
  <c r="J2954" i="1"/>
  <c r="K2954" i="1" s="1"/>
  <c r="E2954" i="1" s="1"/>
  <c r="I2955" i="1"/>
  <c r="W2953" i="1"/>
  <c r="Y2953" i="1" s="1"/>
  <c r="D2952" i="1"/>
  <c r="G2952" i="1" s="1"/>
  <c r="F2954" i="1" l="1"/>
  <c r="L2952" i="1"/>
  <c r="T2952" i="1" s="1"/>
  <c r="J2955" i="1"/>
  <c r="K2955" i="1" s="1"/>
  <c r="E2955" i="1" s="1"/>
  <c r="I2956" i="1"/>
  <c r="Z2945" i="1"/>
  <c r="B2945" i="1" s="1"/>
  <c r="N2947" i="1"/>
  <c r="O2946" i="1"/>
  <c r="P2946" i="1" s="1"/>
  <c r="Z2946" i="1" s="1"/>
  <c r="B2946" i="1" s="1"/>
  <c r="W2954" i="1"/>
  <c r="Y2954" i="1" s="1"/>
  <c r="D2953" i="1"/>
  <c r="L2953" i="1" s="1"/>
  <c r="T2953" i="1" s="1"/>
  <c r="F2955" i="1" l="1"/>
  <c r="G2953" i="1"/>
  <c r="N2948" i="1"/>
  <c r="O2947" i="1"/>
  <c r="P2947" i="1" s="1"/>
  <c r="Z2947" i="1" s="1"/>
  <c r="B2947" i="1" s="1"/>
  <c r="J2956" i="1"/>
  <c r="K2956" i="1" s="1"/>
  <c r="E2956" i="1" s="1"/>
  <c r="I2957" i="1"/>
  <c r="D2954" i="1"/>
  <c r="L2954" i="1" s="1"/>
  <c r="T2954" i="1" s="1"/>
  <c r="W2955" i="1"/>
  <c r="Y2955" i="1" s="1"/>
  <c r="F2956" i="1" l="1"/>
  <c r="G2954" i="1"/>
  <c r="D2955" i="1"/>
  <c r="G2955" i="1" s="1"/>
  <c r="J2957" i="1"/>
  <c r="K2957" i="1" s="1"/>
  <c r="E2957" i="1" s="1"/>
  <c r="I2958" i="1"/>
  <c r="W2956" i="1"/>
  <c r="Y2956" i="1" s="1"/>
  <c r="N2949" i="1"/>
  <c r="O2948" i="1"/>
  <c r="P2948" i="1" s="1"/>
  <c r="F2957" i="1" l="1"/>
  <c r="L2955" i="1"/>
  <c r="T2955" i="1" s="1"/>
  <c r="W2957" i="1"/>
  <c r="Y2957" i="1" s="1"/>
  <c r="Z2948" i="1"/>
  <c r="B2948" i="1" s="1"/>
  <c r="N2950" i="1"/>
  <c r="O2949" i="1"/>
  <c r="P2949" i="1" s="1"/>
  <c r="D2956" i="1"/>
  <c r="G2956" i="1" s="1"/>
  <c r="J2958" i="1"/>
  <c r="K2958" i="1" s="1"/>
  <c r="E2958" i="1" s="1"/>
  <c r="I2959" i="1"/>
  <c r="F2958" i="1" l="1"/>
  <c r="N2951" i="1"/>
  <c r="O2950" i="1"/>
  <c r="P2950" i="1" s="1"/>
  <c r="Z2950" i="1" s="1"/>
  <c r="B2950" i="1" s="1"/>
  <c r="W2958" i="1"/>
  <c r="Y2958" i="1" s="1"/>
  <c r="Z2949" i="1"/>
  <c r="B2949" i="1" s="1"/>
  <c r="D2957" i="1"/>
  <c r="L2957" i="1" s="1"/>
  <c r="T2957" i="1" s="1"/>
  <c r="J2959" i="1"/>
  <c r="K2959" i="1" s="1"/>
  <c r="E2959" i="1" s="1"/>
  <c r="I2960" i="1"/>
  <c r="L2956" i="1"/>
  <c r="T2956" i="1" s="1"/>
  <c r="F2959" i="1" l="1"/>
  <c r="J2960" i="1"/>
  <c r="K2960" i="1" s="1"/>
  <c r="E2960" i="1" s="1"/>
  <c r="I2961" i="1"/>
  <c r="W2959" i="1"/>
  <c r="Y2959" i="1" s="1"/>
  <c r="D2958" i="1"/>
  <c r="L2958" i="1" s="1"/>
  <c r="T2958" i="1" s="1"/>
  <c r="G2957" i="1"/>
  <c r="N2952" i="1"/>
  <c r="O2951" i="1"/>
  <c r="P2951" i="1" s="1"/>
  <c r="Z2951" i="1" s="1"/>
  <c r="B2951" i="1" s="1"/>
  <c r="F2960" i="1" l="1"/>
  <c r="D2959" i="1"/>
  <c r="L2959" i="1" s="1"/>
  <c r="T2959" i="1" s="1"/>
  <c r="N2953" i="1"/>
  <c r="O2952" i="1"/>
  <c r="P2952" i="1" s="1"/>
  <c r="Z2952" i="1" s="1"/>
  <c r="B2952" i="1" s="1"/>
  <c r="J2961" i="1"/>
  <c r="K2961" i="1" s="1"/>
  <c r="E2961" i="1" s="1"/>
  <c r="I2962" i="1"/>
  <c r="W2960" i="1"/>
  <c r="Y2960" i="1" s="1"/>
  <c r="G2958" i="1"/>
  <c r="F2961" i="1" l="1"/>
  <c r="G2959" i="1"/>
  <c r="W2961" i="1"/>
  <c r="Y2961" i="1" s="1"/>
  <c r="N2954" i="1"/>
  <c r="O2953" i="1"/>
  <c r="P2953" i="1" s="1"/>
  <c r="Z2953" i="1" s="1"/>
  <c r="B2953" i="1" s="1"/>
  <c r="D2960" i="1"/>
  <c r="G2960" i="1" s="1"/>
  <c r="J2962" i="1"/>
  <c r="K2962" i="1" s="1"/>
  <c r="E2962" i="1" s="1"/>
  <c r="I2963" i="1"/>
  <c r="F2962" i="1" l="1"/>
  <c r="L2960" i="1"/>
  <c r="T2960" i="1" s="1"/>
  <c r="N2955" i="1"/>
  <c r="O2954" i="1"/>
  <c r="P2954" i="1" s="1"/>
  <c r="Z2954" i="1" s="1"/>
  <c r="B2954" i="1" s="1"/>
  <c r="W2962" i="1"/>
  <c r="Y2962" i="1" s="1"/>
  <c r="J2963" i="1"/>
  <c r="K2963" i="1" s="1"/>
  <c r="E2963" i="1" s="1"/>
  <c r="I2964" i="1"/>
  <c r="D2961" i="1"/>
  <c r="L2961" i="1" s="1"/>
  <c r="T2961" i="1" s="1"/>
  <c r="F2963" i="1" l="1"/>
  <c r="D2962" i="1"/>
  <c r="L2962" i="1" s="1"/>
  <c r="T2962" i="1" s="1"/>
  <c r="G2961" i="1"/>
  <c r="J2964" i="1"/>
  <c r="K2964" i="1" s="1"/>
  <c r="E2964" i="1" s="1"/>
  <c r="I2965" i="1"/>
  <c r="N2956" i="1"/>
  <c r="O2955" i="1"/>
  <c r="P2955" i="1" s="1"/>
  <c r="Z2955" i="1" s="1"/>
  <c r="B2955" i="1" s="1"/>
  <c r="W2963" i="1"/>
  <c r="Y2963" i="1" s="1"/>
  <c r="F2964" i="1" l="1"/>
  <c r="W2964" i="1"/>
  <c r="Y2964" i="1" s="1"/>
  <c r="D2963" i="1"/>
  <c r="G2963" i="1" s="1"/>
  <c r="J2965" i="1"/>
  <c r="K2965" i="1" s="1"/>
  <c r="I2966" i="1"/>
  <c r="G2962" i="1"/>
  <c r="N2957" i="1"/>
  <c r="O2956" i="1"/>
  <c r="P2956" i="1" s="1"/>
  <c r="Z2956" i="1" s="1"/>
  <c r="B2956" i="1" s="1"/>
  <c r="E2965" i="1" l="1"/>
  <c r="F2965" i="1"/>
  <c r="L2963" i="1"/>
  <c r="T2963" i="1" s="1"/>
  <c r="N2958" i="1"/>
  <c r="O2957" i="1"/>
  <c r="P2957" i="1" s="1"/>
  <c r="Z2957" i="1" s="1"/>
  <c r="B2957" i="1" s="1"/>
  <c r="J2966" i="1"/>
  <c r="K2966" i="1" s="1"/>
  <c r="E2966" i="1" s="1"/>
  <c r="I2967" i="1"/>
  <c r="D2964" i="1"/>
  <c r="G2964" i="1" s="1"/>
  <c r="F2966" i="1" l="1"/>
  <c r="L2964" i="1"/>
  <c r="T2964" i="1" s="1"/>
  <c r="W2966" i="1"/>
  <c r="Y2966" i="1" s="1"/>
  <c r="N2959" i="1"/>
  <c r="O2958" i="1"/>
  <c r="P2958" i="1" s="1"/>
  <c r="Z2958" i="1" s="1"/>
  <c r="B2958" i="1" s="1"/>
  <c r="J2967" i="1"/>
  <c r="K2967" i="1" s="1"/>
  <c r="E2967" i="1" s="1"/>
  <c r="I2968" i="1"/>
  <c r="D2965" i="1"/>
  <c r="L2965" i="1" s="1"/>
  <c r="T2965" i="1" s="1"/>
  <c r="F2967" i="1" l="1"/>
  <c r="G2965" i="1"/>
  <c r="J2968" i="1"/>
  <c r="K2968" i="1" s="1"/>
  <c r="E2968" i="1" s="1"/>
  <c r="I2969" i="1"/>
  <c r="N2960" i="1"/>
  <c r="O2959" i="1"/>
  <c r="P2959" i="1" s="1"/>
  <c r="Z2959" i="1" s="1"/>
  <c r="B2959" i="1" s="1"/>
  <c r="W2967" i="1"/>
  <c r="Y2967" i="1" s="1"/>
  <c r="D2966" i="1"/>
  <c r="L2966" i="1" s="1"/>
  <c r="T2966" i="1" s="1"/>
  <c r="F2968" i="1" l="1"/>
  <c r="D2967" i="1"/>
  <c r="L2967" i="1" s="1"/>
  <c r="T2967" i="1" s="1"/>
  <c r="W2968" i="1"/>
  <c r="Y2968" i="1" s="1"/>
  <c r="N2961" i="1"/>
  <c r="O2960" i="1"/>
  <c r="P2960" i="1" s="1"/>
  <c r="Z2960" i="1" s="1"/>
  <c r="B2960" i="1" s="1"/>
  <c r="J2969" i="1"/>
  <c r="K2969" i="1" s="1"/>
  <c r="E2969" i="1" s="1"/>
  <c r="I2970" i="1"/>
  <c r="G2966" i="1"/>
  <c r="F2969" i="1" l="1"/>
  <c r="G2967" i="1"/>
  <c r="D2968" i="1"/>
  <c r="L2968" i="1" s="1"/>
  <c r="T2968" i="1" s="1"/>
  <c r="N2962" i="1"/>
  <c r="O2961" i="1"/>
  <c r="P2961" i="1" s="1"/>
  <c r="Z2961" i="1" s="1"/>
  <c r="B2961" i="1" s="1"/>
  <c r="J2970" i="1"/>
  <c r="K2970" i="1" s="1"/>
  <c r="E2970" i="1" s="1"/>
  <c r="I2971" i="1"/>
  <c r="W2969" i="1"/>
  <c r="Y2969" i="1" s="1"/>
  <c r="F2970" i="1" l="1"/>
  <c r="G2968" i="1"/>
  <c r="W2970" i="1"/>
  <c r="Y2970" i="1" s="1"/>
  <c r="N2963" i="1"/>
  <c r="O2962" i="1"/>
  <c r="P2962" i="1" s="1"/>
  <c r="Z2962" i="1" s="1"/>
  <c r="B2962" i="1" s="1"/>
  <c r="D2969" i="1"/>
  <c r="G2969" i="1" s="1"/>
  <c r="J2971" i="1"/>
  <c r="K2971" i="1" s="1"/>
  <c r="E2971" i="1" s="1"/>
  <c r="I2972" i="1"/>
  <c r="F2971" i="1" l="1"/>
  <c r="L2969" i="1"/>
  <c r="T2969" i="1" s="1"/>
  <c r="N2964" i="1"/>
  <c r="O2963" i="1"/>
  <c r="P2963" i="1" s="1"/>
  <c r="Z2963" i="1" s="1"/>
  <c r="B2963" i="1" s="1"/>
  <c r="J2972" i="1"/>
  <c r="K2972" i="1" s="1"/>
  <c r="E2972" i="1" s="1"/>
  <c r="I2973" i="1"/>
  <c r="D2970" i="1"/>
  <c r="L2970" i="1" s="1"/>
  <c r="T2970" i="1" s="1"/>
  <c r="W2971" i="1"/>
  <c r="Y2971" i="1" s="1"/>
  <c r="F2972" i="1" l="1"/>
  <c r="G2970" i="1"/>
  <c r="W2972" i="1"/>
  <c r="Y2972" i="1" s="1"/>
  <c r="D2971" i="1"/>
  <c r="G2971" i="1" s="1"/>
  <c r="N2965" i="1"/>
  <c r="O2964" i="1"/>
  <c r="P2964" i="1" s="1"/>
  <c r="J2973" i="1"/>
  <c r="K2973" i="1" s="1"/>
  <c r="E2973" i="1" s="1"/>
  <c r="I2974" i="1"/>
  <c r="F2973" i="1" l="1"/>
  <c r="Z2964" i="1"/>
  <c r="B2964" i="1" s="1"/>
  <c r="S2964" i="1"/>
  <c r="U2964" i="1" s="1"/>
  <c r="L2971" i="1"/>
  <c r="T2971" i="1" s="1"/>
  <c r="N2966" i="1"/>
  <c r="O2965" i="1"/>
  <c r="J2974" i="1"/>
  <c r="K2974" i="1" s="1"/>
  <c r="E2974" i="1" s="1"/>
  <c r="I2975" i="1"/>
  <c r="W2973" i="1"/>
  <c r="Y2973" i="1" s="1"/>
  <c r="D2972" i="1"/>
  <c r="L2972" i="1" s="1"/>
  <c r="T2972" i="1" s="1"/>
  <c r="F2974" i="1" l="1"/>
  <c r="C2965" i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AA2964" i="1"/>
  <c r="G2972" i="1"/>
  <c r="W2974" i="1"/>
  <c r="Y2974" i="1" s="1"/>
  <c r="N2967" i="1"/>
  <c r="O2966" i="1"/>
  <c r="D2973" i="1"/>
  <c r="L2973" i="1" s="1"/>
  <c r="T2973" i="1" s="1"/>
  <c r="J2975" i="1"/>
  <c r="K2975" i="1" s="1"/>
  <c r="E2975" i="1" s="1"/>
  <c r="I2976" i="1"/>
  <c r="F2975" i="1" l="1"/>
  <c r="P2966" i="1"/>
  <c r="Z2966" i="1" s="1"/>
  <c r="B2966" i="1" s="1"/>
  <c r="P2965" i="1"/>
  <c r="Z2965" i="1" s="1"/>
  <c r="B2965" i="1" s="1"/>
  <c r="G2973" i="1"/>
  <c r="W2975" i="1"/>
  <c r="Y2975" i="1" s="1"/>
  <c r="J2976" i="1"/>
  <c r="K2976" i="1" s="1"/>
  <c r="E2976" i="1" s="1"/>
  <c r="I2977" i="1"/>
  <c r="D2974" i="1"/>
  <c r="L2974" i="1" s="1"/>
  <c r="T2974" i="1" s="1"/>
  <c r="N2968" i="1"/>
  <c r="O2967" i="1"/>
  <c r="P2967" i="1" s="1"/>
  <c r="Z2967" i="1" s="1"/>
  <c r="B2967" i="1" s="1"/>
  <c r="F2976" i="1" l="1"/>
  <c r="W2976" i="1"/>
  <c r="Y2976" i="1" s="1"/>
  <c r="J2977" i="1"/>
  <c r="K2977" i="1" s="1"/>
  <c r="E2977" i="1" s="1"/>
  <c r="I2978" i="1"/>
  <c r="D2975" i="1"/>
  <c r="G2975" i="1" s="1"/>
  <c r="N2969" i="1"/>
  <c r="O2968" i="1"/>
  <c r="P2968" i="1" s="1"/>
  <c r="G2974" i="1"/>
  <c r="F2977" i="1" l="1"/>
  <c r="J2978" i="1"/>
  <c r="K2978" i="1" s="1"/>
  <c r="E2978" i="1" s="1"/>
  <c r="I2979" i="1"/>
  <c r="Z2968" i="1"/>
  <c r="B2968" i="1" s="1"/>
  <c r="N2970" i="1"/>
  <c r="O2969" i="1"/>
  <c r="P2969" i="1" s="1"/>
  <c r="Z2969" i="1" s="1"/>
  <c r="B2969" i="1" s="1"/>
  <c r="D2976" i="1"/>
  <c r="G2976" i="1" s="1"/>
  <c r="W2977" i="1"/>
  <c r="Y2977" i="1" s="1"/>
  <c r="L2975" i="1"/>
  <c r="T2975" i="1" s="1"/>
  <c r="F2978" i="1" l="1"/>
  <c r="N2971" i="1"/>
  <c r="O2970" i="1"/>
  <c r="P2970" i="1" s="1"/>
  <c r="Z2970" i="1" s="1"/>
  <c r="B2970" i="1" s="1"/>
  <c r="D2977" i="1"/>
  <c r="L2977" i="1" s="1"/>
  <c r="T2977" i="1" s="1"/>
  <c r="W2978" i="1"/>
  <c r="Y2978" i="1" s="1"/>
  <c r="J2979" i="1"/>
  <c r="K2979" i="1" s="1"/>
  <c r="E2979" i="1" s="1"/>
  <c r="I2980" i="1"/>
  <c r="L2976" i="1"/>
  <c r="T2976" i="1" s="1"/>
  <c r="F2979" i="1" l="1"/>
  <c r="G2977" i="1"/>
  <c r="J2980" i="1"/>
  <c r="K2980" i="1" s="1"/>
  <c r="E2980" i="1" s="1"/>
  <c r="I2981" i="1"/>
  <c r="D2978" i="1"/>
  <c r="L2978" i="1" s="1"/>
  <c r="T2978" i="1" s="1"/>
  <c r="W2979" i="1"/>
  <c r="Y2979" i="1" s="1"/>
  <c r="N2972" i="1"/>
  <c r="O2971" i="1"/>
  <c r="P2971" i="1" s="1"/>
  <c r="Z2971" i="1" s="1"/>
  <c r="B2971" i="1" s="1"/>
  <c r="F2980" i="1" l="1"/>
  <c r="G2978" i="1"/>
  <c r="N2973" i="1"/>
  <c r="O2972" i="1"/>
  <c r="P2972" i="1" s="1"/>
  <c r="J2981" i="1"/>
  <c r="K2981" i="1" s="1"/>
  <c r="E2981" i="1" s="1"/>
  <c r="I2982" i="1"/>
  <c r="W2980" i="1"/>
  <c r="Y2980" i="1" s="1"/>
  <c r="D2979" i="1"/>
  <c r="G2979" i="1" s="1"/>
  <c r="F2981" i="1" l="1"/>
  <c r="L2979" i="1"/>
  <c r="T2979" i="1" s="1"/>
  <c r="W2981" i="1"/>
  <c r="Y2981" i="1" s="1"/>
  <c r="Z2972" i="1"/>
  <c r="B2972" i="1" s="1"/>
  <c r="J2982" i="1"/>
  <c r="K2982" i="1" s="1"/>
  <c r="E2982" i="1" s="1"/>
  <c r="I2983" i="1"/>
  <c r="N2974" i="1"/>
  <c r="O2973" i="1"/>
  <c r="P2973" i="1" s="1"/>
  <c r="Z2973" i="1" s="1"/>
  <c r="B2973" i="1" s="1"/>
  <c r="D2980" i="1"/>
  <c r="G2980" i="1" s="1"/>
  <c r="F2982" i="1" l="1"/>
  <c r="W2982" i="1"/>
  <c r="Y2982" i="1" s="1"/>
  <c r="L2980" i="1"/>
  <c r="T2980" i="1" s="1"/>
  <c r="N2975" i="1"/>
  <c r="O2974" i="1"/>
  <c r="P2974" i="1" s="1"/>
  <c r="Z2974" i="1" s="1"/>
  <c r="B2974" i="1" s="1"/>
  <c r="D2981" i="1"/>
  <c r="L2981" i="1" s="1"/>
  <c r="T2981" i="1" s="1"/>
  <c r="J2983" i="1"/>
  <c r="K2983" i="1" s="1"/>
  <c r="E2983" i="1" s="1"/>
  <c r="I2984" i="1"/>
  <c r="F2983" i="1" l="1"/>
  <c r="N2976" i="1"/>
  <c r="O2975" i="1"/>
  <c r="P2975" i="1" s="1"/>
  <c r="Z2975" i="1" s="1"/>
  <c r="B2975" i="1" s="1"/>
  <c r="J2984" i="1"/>
  <c r="K2984" i="1" s="1"/>
  <c r="E2984" i="1" s="1"/>
  <c r="I2985" i="1"/>
  <c r="G2981" i="1"/>
  <c r="D2982" i="1"/>
  <c r="L2982" i="1" s="1"/>
  <c r="T2982" i="1" s="1"/>
  <c r="W2983" i="1"/>
  <c r="Y2983" i="1" s="1"/>
  <c r="F2984" i="1" l="1"/>
  <c r="G2982" i="1"/>
  <c r="W2984" i="1"/>
  <c r="Y2984" i="1" s="1"/>
  <c r="J2985" i="1"/>
  <c r="K2985" i="1" s="1"/>
  <c r="E2985" i="1" s="1"/>
  <c r="I2986" i="1"/>
  <c r="D2983" i="1"/>
  <c r="G2983" i="1" s="1"/>
  <c r="N2977" i="1"/>
  <c r="O2976" i="1"/>
  <c r="P2976" i="1" s="1"/>
  <c r="F2985" i="1" l="1"/>
  <c r="Z2976" i="1"/>
  <c r="B2976" i="1" s="1"/>
  <c r="W2985" i="1"/>
  <c r="Y2985" i="1" s="1"/>
  <c r="N2978" i="1"/>
  <c r="O2977" i="1"/>
  <c r="P2977" i="1" s="1"/>
  <c r="Z2977" i="1" s="1"/>
  <c r="B2977" i="1" s="1"/>
  <c r="D2984" i="1"/>
  <c r="L2984" i="1" s="1"/>
  <c r="T2984" i="1" s="1"/>
  <c r="J2986" i="1"/>
  <c r="K2986" i="1" s="1"/>
  <c r="E2986" i="1" s="1"/>
  <c r="I2987" i="1"/>
  <c r="L2983" i="1"/>
  <c r="T2983" i="1" s="1"/>
  <c r="F2986" i="1" l="1"/>
  <c r="G2984" i="1"/>
  <c r="J2987" i="1"/>
  <c r="K2987" i="1" s="1"/>
  <c r="E2987" i="1" s="1"/>
  <c r="I2988" i="1"/>
  <c r="W2986" i="1"/>
  <c r="Y2986" i="1" s="1"/>
  <c r="N2979" i="1"/>
  <c r="O2978" i="1"/>
  <c r="P2978" i="1" s="1"/>
  <c r="Z2978" i="1" s="1"/>
  <c r="B2978" i="1" s="1"/>
  <c r="D2985" i="1"/>
  <c r="L2985" i="1" s="1"/>
  <c r="T2985" i="1" s="1"/>
  <c r="F2987" i="1" l="1"/>
  <c r="G2985" i="1"/>
  <c r="W2987" i="1"/>
  <c r="Y2987" i="1" s="1"/>
  <c r="N2980" i="1"/>
  <c r="O2979" i="1"/>
  <c r="P2979" i="1" s="1"/>
  <c r="Z2979" i="1" s="1"/>
  <c r="B2979" i="1" s="1"/>
  <c r="D2986" i="1"/>
  <c r="G2986" i="1" s="1"/>
  <c r="J2988" i="1"/>
  <c r="K2988" i="1" s="1"/>
  <c r="E2988" i="1" s="1"/>
  <c r="I2989" i="1"/>
  <c r="F2988" i="1" l="1"/>
  <c r="L2986" i="1"/>
  <c r="T2986" i="1" s="1"/>
  <c r="J2989" i="1"/>
  <c r="K2989" i="1" s="1"/>
  <c r="E2989" i="1" s="1"/>
  <c r="I2990" i="1"/>
  <c r="N2981" i="1"/>
  <c r="O2980" i="1"/>
  <c r="P2980" i="1" s="1"/>
  <c r="Z2980" i="1" s="1"/>
  <c r="B2980" i="1" s="1"/>
  <c r="D2987" i="1"/>
  <c r="G2987" i="1" s="1"/>
  <c r="W2988" i="1"/>
  <c r="Y2988" i="1" s="1"/>
  <c r="F2989" i="1" l="1"/>
  <c r="L2987" i="1"/>
  <c r="T2987" i="1" s="1"/>
  <c r="N2982" i="1"/>
  <c r="O2981" i="1"/>
  <c r="P2981" i="1" s="1"/>
  <c r="Z2981" i="1" s="1"/>
  <c r="B2981" i="1" s="1"/>
  <c r="W2989" i="1"/>
  <c r="Y2989" i="1" s="1"/>
  <c r="D2988" i="1"/>
  <c r="G2988" i="1" s="1"/>
  <c r="J2990" i="1"/>
  <c r="K2990" i="1" s="1"/>
  <c r="E2990" i="1" s="1"/>
  <c r="I2991" i="1"/>
  <c r="F2990" i="1" l="1"/>
  <c r="L2988" i="1"/>
  <c r="T2988" i="1" s="1"/>
  <c r="W2990" i="1"/>
  <c r="Y2990" i="1" s="1"/>
  <c r="J2991" i="1"/>
  <c r="K2991" i="1" s="1"/>
  <c r="E2991" i="1" s="1"/>
  <c r="I2992" i="1"/>
  <c r="D2989" i="1"/>
  <c r="L2989" i="1" s="1"/>
  <c r="T2989" i="1" s="1"/>
  <c r="N2983" i="1"/>
  <c r="O2982" i="1"/>
  <c r="P2982" i="1" s="1"/>
  <c r="Z2982" i="1" s="1"/>
  <c r="B2982" i="1" s="1"/>
  <c r="F2991" i="1" l="1"/>
  <c r="G2989" i="1"/>
  <c r="J2992" i="1"/>
  <c r="K2992" i="1" s="1"/>
  <c r="E2992" i="1" s="1"/>
  <c r="I2993" i="1"/>
  <c r="W2991" i="1"/>
  <c r="Y2991" i="1" s="1"/>
  <c r="D2990" i="1"/>
  <c r="G2990" i="1" s="1"/>
  <c r="N2984" i="1"/>
  <c r="O2983" i="1"/>
  <c r="P2983" i="1" s="1"/>
  <c r="Z2983" i="1" s="1"/>
  <c r="B2983" i="1" s="1"/>
  <c r="F2992" i="1" l="1"/>
  <c r="L2990" i="1"/>
  <c r="T2990" i="1" s="1"/>
  <c r="J2993" i="1"/>
  <c r="K2993" i="1" s="1"/>
  <c r="E2993" i="1" s="1"/>
  <c r="I2994" i="1"/>
  <c r="N2985" i="1"/>
  <c r="O2984" i="1"/>
  <c r="P2984" i="1" s="1"/>
  <c r="Z2984" i="1" s="1"/>
  <c r="B2984" i="1" s="1"/>
  <c r="W2992" i="1"/>
  <c r="Y2992" i="1" s="1"/>
  <c r="D2991" i="1"/>
  <c r="G2991" i="1" s="1"/>
  <c r="F2993" i="1" l="1"/>
  <c r="L2991" i="1"/>
  <c r="T2991" i="1" s="1"/>
  <c r="D2992" i="1"/>
  <c r="G2992" i="1" s="1"/>
  <c r="J2994" i="1"/>
  <c r="K2994" i="1" s="1"/>
  <c r="E2994" i="1" s="1"/>
  <c r="I2995" i="1"/>
  <c r="N2986" i="1"/>
  <c r="O2985" i="1"/>
  <c r="P2985" i="1" s="1"/>
  <c r="Z2985" i="1" s="1"/>
  <c r="B2985" i="1" s="1"/>
  <c r="W2993" i="1"/>
  <c r="Y2993" i="1" s="1"/>
  <c r="F2994" i="1" l="1"/>
  <c r="L2992" i="1"/>
  <c r="T2992" i="1" s="1"/>
  <c r="N2987" i="1"/>
  <c r="O2986" i="1"/>
  <c r="P2986" i="1" s="1"/>
  <c r="Z2986" i="1" s="1"/>
  <c r="B2986" i="1" s="1"/>
  <c r="D2993" i="1"/>
  <c r="G2993" i="1" s="1"/>
  <c r="W2994" i="1"/>
  <c r="Y2994" i="1" s="1"/>
  <c r="J2995" i="1"/>
  <c r="K2995" i="1" s="1"/>
  <c r="I2996" i="1"/>
  <c r="E2995" i="1" l="1"/>
  <c r="F2995" i="1"/>
  <c r="L2993" i="1"/>
  <c r="T2993" i="1" s="1"/>
  <c r="D2994" i="1"/>
  <c r="G2994" i="1" s="1"/>
  <c r="J2996" i="1"/>
  <c r="K2996" i="1" s="1"/>
  <c r="I2997" i="1"/>
  <c r="N2988" i="1"/>
  <c r="O2987" i="1"/>
  <c r="P2987" i="1" s="1"/>
  <c r="Z2987" i="1" s="1"/>
  <c r="B2987" i="1" s="1"/>
  <c r="E2996" i="1" l="1"/>
  <c r="F2996" i="1"/>
  <c r="L2994" i="1"/>
  <c r="T2994" i="1" s="1"/>
  <c r="W2996" i="1"/>
  <c r="Y2996" i="1" s="1"/>
  <c r="J2997" i="1"/>
  <c r="K2997" i="1" s="1"/>
  <c r="I2998" i="1"/>
  <c r="N2989" i="1"/>
  <c r="O2988" i="1"/>
  <c r="P2988" i="1" s="1"/>
  <c r="D2995" i="1"/>
  <c r="G2995" i="1" s="1"/>
  <c r="E2997" i="1" l="1"/>
  <c r="F2997" i="1"/>
  <c r="L2995" i="1"/>
  <c r="T2995" i="1" s="1"/>
  <c r="N2990" i="1"/>
  <c r="O2989" i="1"/>
  <c r="P2989" i="1" s="1"/>
  <c r="Z2989" i="1" s="1"/>
  <c r="B2989" i="1" s="1"/>
  <c r="W2997" i="1"/>
  <c r="Y2997" i="1" s="1"/>
  <c r="Z2988" i="1"/>
  <c r="B2988" i="1" s="1"/>
  <c r="J2998" i="1"/>
  <c r="K2998" i="1" s="1"/>
  <c r="E2998" i="1" s="1"/>
  <c r="I2999" i="1"/>
  <c r="D2996" i="1"/>
  <c r="L2996" i="1" s="1"/>
  <c r="T2996" i="1" s="1"/>
  <c r="F2998" i="1" l="1"/>
  <c r="G2996" i="1"/>
  <c r="D2997" i="1"/>
  <c r="L2997" i="1" s="1"/>
  <c r="T2997" i="1" s="1"/>
  <c r="J2999" i="1"/>
  <c r="K2999" i="1" s="1"/>
  <c r="E2999" i="1" s="1"/>
  <c r="I3000" i="1"/>
  <c r="W2998" i="1"/>
  <c r="Y2998" i="1" s="1"/>
  <c r="N2991" i="1"/>
  <c r="O2990" i="1"/>
  <c r="P2990" i="1" s="1"/>
  <c r="Z2990" i="1" s="1"/>
  <c r="B2990" i="1" s="1"/>
  <c r="F2999" i="1" l="1"/>
  <c r="G2997" i="1"/>
  <c r="D2998" i="1"/>
  <c r="L2998" i="1" s="1"/>
  <c r="T2998" i="1" s="1"/>
  <c r="W2999" i="1"/>
  <c r="Y2999" i="1" s="1"/>
  <c r="N2992" i="1"/>
  <c r="O2991" i="1"/>
  <c r="P2991" i="1" s="1"/>
  <c r="Z2991" i="1" s="1"/>
  <c r="B2991" i="1" s="1"/>
  <c r="J3000" i="1"/>
  <c r="K3000" i="1" s="1"/>
  <c r="E3000" i="1" s="1"/>
  <c r="I3001" i="1"/>
  <c r="F3000" i="1" l="1"/>
  <c r="G2998" i="1"/>
  <c r="N2993" i="1"/>
  <c r="O2992" i="1"/>
  <c r="P2992" i="1" s="1"/>
  <c r="J3001" i="1"/>
  <c r="K3001" i="1" s="1"/>
  <c r="E3001" i="1" s="1"/>
  <c r="I3002" i="1"/>
  <c r="D2999" i="1"/>
  <c r="L2999" i="1" s="1"/>
  <c r="T2999" i="1" s="1"/>
  <c r="W3000" i="1"/>
  <c r="Y3000" i="1" s="1"/>
  <c r="F3001" i="1" l="1"/>
  <c r="G2999" i="1"/>
  <c r="D3000" i="1"/>
  <c r="G3000" i="1" s="1"/>
  <c r="J3002" i="1"/>
  <c r="K3002" i="1" s="1"/>
  <c r="E3002" i="1" s="1"/>
  <c r="I3003" i="1"/>
  <c r="Z2992" i="1"/>
  <c r="B2992" i="1" s="1"/>
  <c r="W3001" i="1"/>
  <c r="Y3001" i="1" s="1"/>
  <c r="N2994" i="1"/>
  <c r="O2993" i="1"/>
  <c r="P2993" i="1" s="1"/>
  <c r="Z2993" i="1" s="1"/>
  <c r="B2993" i="1" s="1"/>
  <c r="F3002" i="1" l="1"/>
  <c r="L3000" i="1"/>
  <c r="T3000" i="1" s="1"/>
  <c r="N2995" i="1"/>
  <c r="O2994" i="1"/>
  <c r="P2994" i="1" s="1"/>
  <c r="J3003" i="1"/>
  <c r="K3003" i="1" s="1"/>
  <c r="E3003" i="1" s="1"/>
  <c r="I3004" i="1"/>
  <c r="W3002" i="1"/>
  <c r="Y3002" i="1" s="1"/>
  <c r="D3001" i="1"/>
  <c r="G3001" i="1" s="1"/>
  <c r="F3003" i="1" l="1"/>
  <c r="L3001" i="1"/>
  <c r="T3001" i="1" s="1"/>
  <c r="W3003" i="1"/>
  <c r="Y3003" i="1" s="1"/>
  <c r="Z2994" i="1"/>
  <c r="B2994" i="1" s="1"/>
  <c r="S2994" i="1"/>
  <c r="U2994" i="1" s="1"/>
  <c r="J3004" i="1"/>
  <c r="K3004" i="1" s="1"/>
  <c r="E3004" i="1" s="1"/>
  <c r="I3005" i="1"/>
  <c r="D3002" i="1"/>
  <c r="L3002" i="1" s="1"/>
  <c r="T3002" i="1" s="1"/>
  <c r="N2996" i="1"/>
  <c r="O2995" i="1"/>
  <c r="F3004" i="1" l="1"/>
  <c r="C2995" i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AA2994" i="1"/>
  <c r="G3002" i="1"/>
  <c r="W3004" i="1"/>
  <c r="Y3004" i="1" s="1"/>
  <c r="N2997" i="1"/>
  <c r="O2996" i="1"/>
  <c r="J3005" i="1"/>
  <c r="K3005" i="1" s="1"/>
  <c r="E3005" i="1" s="1"/>
  <c r="I3006" i="1"/>
  <c r="D3003" i="1"/>
  <c r="L3003" i="1" s="1"/>
  <c r="T3003" i="1" s="1"/>
  <c r="F3005" i="1" l="1"/>
  <c r="P2996" i="1"/>
  <c r="Z2996" i="1" s="1"/>
  <c r="B2996" i="1" s="1"/>
  <c r="P2995" i="1"/>
  <c r="Z2995" i="1" s="1"/>
  <c r="B2995" i="1" s="1"/>
  <c r="N2998" i="1"/>
  <c r="O2997" i="1"/>
  <c r="P2997" i="1" s="1"/>
  <c r="Z2997" i="1" s="1"/>
  <c r="B2997" i="1" s="1"/>
  <c r="J3006" i="1"/>
  <c r="K3006" i="1" s="1"/>
  <c r="E3006" i="1" s="1"/>
  <c r="I3007" i="1"/>
  <c r="G3003" i="1"/>
  <c r="D3004" i="1"/>
  <c r="L3004" i="1" s="1"/>
  <c r="T3004" i="1" s="1"/>
  <c r="W3005" i="1"/>
  <c r="Y3005" i="1" s="1"/>
  <c r="F3006" i="1" l="1"/>
  <c r="G3004" i="1"/>
  <c r="J3007" i="1"/>
  <c r="K3007" i="1" s="1"/>
  <c r="E3007" i="1" s="1"/>
  <c r="I3008" i="1"/>
  <c r="D3005" i="1"/>
  <c r="L3005" i="1" s="1"/>
  <c r="T3005" i="1" s="1"/>
  <c r="N2999" i="1"/>
  <c r="O2998" i="1"/>
  <c r="P2998" i="1" s="1"/>
  <c r="Z2998" i="1" s="1"/>
  <c r="B2998" i="1" s="1"/>
  <c r="W3006" i="1"/>
  <c r="Y3006" i="1" s="1"/>
  <c r="F3007" i="1" l="1"/>
  <c r="G3005" i="1"/>
  <c r="N3000" i="1"/>
  <c r="O2999" i="1"/>
  <c r="P2999" i="1" s="1"/>
  <c r="W3007" i="1"/>
  <c r="Y3007" i="1" s="1"/>
  <c r="J3008" i="1"/>
  <c r="K3008" i="1" s="1"/>
  <c r="E3008" i="1" s="1"/>
  <c r="I3009" i="1"/>
  <c r="D3006" i="1"/>
  <c r="G3006" i="1" s="1"/>
  <c r="F3008" i="1" l="1"/>
  <c r="W3008" i="1"/>
  <c r="Y3008" i="1" s="1"/>
  <c r="Z2999" i="1"/>
  <c r="B2999" i="1" s="1"/>
  <c r="L3006" i="1"/>
  <c r="T3006" i="1" s="1"/>
  <c r="D3007" i="1"/>
  <c r="L3007" i="1" s="1"/>
  <c r="T3007" i="1" s="1"/>
  <c r="J3009" i="1"/>
  <c r="K3009" i="1" s="1"/>
  <c r="E3009" i="1" s="1"/>
  <c r="I3010" i="1"/>
  <c r="N3001" i="1"/>
  <c r="O3000" i="1"/>
  <c r="P3000" i="1" s="1"/>
  <c r="Z3000" i="1" s="1"/>
  <c r="B3000" i="1" s="1"/>
  <c r="F3009" i="1" l="1"/>
  <c r="G3007" i="1"/>
  <c r="N3002" i="1"/>
  <c r="O3001" i="1"/>
  <c r="P3001" i="1" s="1"/>
  <c r="J3010" i="1"/>
  <c r="K3010" i="1" s="1"/>
  <c r="E3010" i="1" s="1"/>
  <c r="I3011" i="1"/>
  <c r="W3009" i="1"/>
  <c r="Y3009" i="1" s="1"/>
  <c r="D3008" i="1"/>
  <c r="L3008" i="1" s="1"/>
  <c r="T3008" i="1" s="1"/>
  <c r="F3010" i="1" l="1"/>
  <c r="G3008" i="1"/>
  <c r="J3011" i="1"/>
  <c r="K3011" i="1" s="1"/>
  <c r="E3011" i="1" s="1"/>
  <c r="I3012" i="1"/>
  <c r="W3010" i="1"/>
  <c r="Y3010" i="1" s="1"/>
  <c r="Z3001" i="1"/>
  <c r="B3001" i="1" s="1"/>
  <c r="D3009" i="1"/>
  <c r="L3009" i="1" s="1"/>
  <c r="T3009" i="1" s="1"/>
  <c r="N3003" i="1"/>
  <c r="O3002" i="1"/>
  <c r="P3002" i="1" s="1"/>
  <c r="F3011" i="1" l="1"/>
  <c r="G3009" i="1"/>
  <c r="Z3002" i="1"/>
  <c r="B3002" i="1" s="1"/>
  <c r="N3004" i="1"/>
  <c r="O3003" i="1"/>
  <c r="P3003" i="1" s="1"/>
  <c r="Z3003" i="1" s="1"/>
  <c r="B3003" i="1" s="1"/>
  <c r="J3012" i="1"/>
  <c r="K3012" i="1" s="1"/>
  <c r="E3012" i="1" s="1"/>
  <c r="I3013" i="1"/>
  <c r="W3011" i="1"/>
  <c r="Y3011" i="1" s="1"/>
  <c r="D3010" i="1"/>
  <c r="G3010" i="1" s="1"/>
  <c r="F3012" i="1" l="1"/>
  <c r="W3012" i="1"/>
  <c r="Y3012" i="1" s="1"/>
  <c r="L3010" i="1"/>
  <c r="T3010" i="1" s="1"/>
  <c r="N3005" i="1"/>
  <c r="O3004" i="1"/>
  <c r="P3004" i="1" s="1"/>
  <c r="Z3004" i="1" s="1"/>
  <c r="B3004" i="1" s="1"/>
  <c r="D3011" i="1"/>
  <c r="L3011" i="1" s="1"/>
  <c r="T3011" i="1" s="1"/>
  <c r="J3013" i="1"/>
  <c r="K3013" i="1" s="1"/>
  <c r="E3013" i="1" s="1"/>
  <c r="I3014" i="1"/>
  <c r="F3013" i="1" l="1"/>
  <c r="G3011" i="1"/>
  <c r="N3006" i="1"/>
  <c r="O3005" i="1"/>
  <c r="P3005" i="1" s="1"/>
  <c r="Z3005" i="1" s="1"/>
  <c r="B3005" i="1" s="1"/>
  <c r="J3014" i="1"/>
  <c r="K3014" i="1" s="1"/>
  <c r="E3014" i="1" s="1"/>
  <c r="I3015" i="1"/>
  <c r="W3013" i="1"/>
  <c r="Y3013" i="1" s="1"/>
  <c r="D3012" i="1"/>
  <c r="L3012" i="1" s="1"/>
  <c r="T3012" i="1" s="1"/>
  <c r="F3014" i="1" l="1"/>
  <c r="G3012" i="1"/>
  <c r="J3015" i="1"/>
  <c r="K3015" i="1" s="1"/>
  <c r="E3015" i="1" s="1"/>
  <c r="I3016" i="1"/>
  <c r="W3014" i="1"/>
  <c r="Y3014" i="1" s="1"/>
  <c r="D3013" i="1"/>
  <c r="L3013" i="1" s="1"/>
  <c r="T3013" i="1" s="1"/>
  <c r="N3007" i="1"/>
  <c r="O3006" i="1"/>
  <c r="P3006" i="1" s="1"/>
  <c r="F3015" i="1" l="1"/>
  <c r="G3013" i="1"/>
  <c r="Z3006" i="1"/>
  <c r="B3006" i="1" s="1"/>
  <c r="D3014" i="1"/>
  <c r="G3014" i="1" s="1"/>
  <c r="J3016" i="1"/>
  <c r="K3016" i="1" s="1"/>
  <c r="E3016" i="1" s="1"/>
  <c r="I3017" i="1"/>
  <c r="N3008" i="1"/>
  <c r="O3007" i="1"/>
  <c r="P3007" i="1" s="1"/>
  <c r="Z3007" i="1" s="1"/>
  <c r="B3007" i="1" s="1"/>
  <c r="W3015" i="1"/>
  <c r="Y3015" i="1" s="1"/>
  <c r="F3016" i="1" l="1"/>
  <c r="L3014" i="1"/>
  <c r="T3014" i="1" s="1"/>
  <c r="J3017" i="1"/>
  <c r="K3017" i="1" s="1"/>
  <c r="E3017" i="1" s="1"/>
  <c r="I3018" i="1"/>
  <c r="W3016" i="1"/>
  <c r="Y3016" i="1" s="1"/>
  <c r="D3015" i="1"/>
  <c r="L3015" i="1" s="1"/>
  <c r="T3015" i="1" s="1"/>
  <c r="N3009" i="1"/>
  <c r="O3008" i="1"/>
  <c r="P3008" i="1" s="1"/>
  <c r="Z3008" i="1" s="1"/>
  <c r="B3008" i="1" s="1"/>
  <c r="F3017" i="1" l="1"/>
  <c r="G3015" i="1"/>
  <c r="J3018" i="1"/>
  <c r="K3018" i="1" s="1"/>
  <c r="E3018" i="1" s="1"/>
  <c r="I3019" i="1"/>
  <c r="D3016" i="1"/>
  <c r="L3016" i="1" s="1"/>
  <c r="T3016" i="1" s="1"/>
  <c r="N3010" i="1"/>
  <c r="O3009" i="1"/>
  <c r="P3009" i="1" s="1"/>
  <c r="W3017" i="1"/>
  <c r="Y3017" i="1" s="1"/>
  <c r="F3018" i="1" l="1"/>
  <c r="G3016" i="1"/>
  <c r="N3011" i="1"/>
  <c r="O3010" i="1"/>
  <c r="P3010" i="1" s="1"/>
  <c r="J3019" i="1"/>
  <c r="K3019" i="1" s="1"/>
  <c r="E3019" i="1" s="1"/>
  <c r="I3020" i="1"/>
  <c r="W3018" i="1"/>
  <c r="Y3018" i="1" s="1"/>
  <c r="D3017" i="1"/>
  <c r="G3017" i="1" s="1"/>
  <c r="Z3009" i="1"/>
  <c r="B3009" i="1" s="1"/>
  <c r="F3019" i="1" l="1"/>
  <c r="L3017" i="1"/>
  <c r="T3017" i="1" s="1"/>
  <c r="D3018" i="1"/>
  <c r="G3018" i="1" s="1"/>
  <c r="J3020" i="1"/>
  <c r="K3020" i="1" s="1"/>
  <c r="E3020" i="1" s="1"/>
  <c r="I3021" i="1"/>
  <c r="Z3010" i="1"/>
  <c r="B3010" i="1" s="1"/>
  <c r="N3012" i="1"/>
  <c r="O3011" i="1"/>
  <c r="P3011" i="1" s="1"/>
  <c r="Z3011" i="1" s="1"/>
  <c r="B3011" i="1" s="1"/>
  <c r="W3019" i="1"/>
  <c r="Y3019" i="1" s="1"/>
  <c r="F3020" i="1" l="1"/>
  <c r="L3018" i="1"/>
  <c r="T3018" i="1" s="1"/>
  <c r="J3021" i="1"/>
  <c r="K3021" i="1" s="1"/>
  <c r="E3021" i="1" s="1"/>
  <c r="I3022" i="1"/>
  <c r="W3020" i="1"/>
  <c r="Y3020" i="1" s="1"/>
  <c r="D3019" i="1"/>
  <c r="L3019" i="1" s="1"/>
  <c r="T3019" i="1" s="1"/>
  <c r="N3013" i="1"/>
  <c r="O3012" i="1"/>
  <c r="P3012" i="1" s="1"/>
  <c r="Z3012" i="1" s="1"/>
  <c r="B3012" i="1" s="1"/>
  <c r="F3021" i="1" l="1"/>
  <c r="G3019" i="1"/>
  <c r="D3020" i="1"/>
  <c r="L3020" i="1" s="1"/>
  <c r="T3020" i="1" s="1"/>
  <c r="J3022" i="1"/>
  <c r="K3022" i="1" s="1"/>
  <c r="E3022" i="1" s="1"/>
  <c r="I3023" i="1"/>
  <c r="N3014" i="1"/>
  <c r="O3013" i="1"/>
  <c r="P3013" i="1" s="1"/>
  <c r="W3021" i="1"/>
  <c r="Y3021" i="1" s="1"/>
  <c r="F3022" i="1" l="1"/>
  <c r="G3020" i="1"/>
  <c r="J3023" i="1"/>
  <c r="K3023" i="1" s="1"/>
  <c r="E3023" i="1" s="1"/>
  <c r="I3024" i="1"/>
  <c r="Z3013" i="1"/>
  <c r="B3013" i="1" s="1"/>
  <c r="N3015" i="1"/>
  <c r="O3014" i="1"/>
  <c r="P3014" i="1" s="1"/>
  <c r="W3022" i="1"/>
  <c r="Y3022" i="1" s="1"/>
  <c r="D3021" i="1"/>
  <c r="L3021" i="1" s="1"/>
  <c r="T3021" i="1" s="1"/>
  <c r="F3023" i="1" l="1"/>
  <c r="G3021" i="1"/>
  <c r="Z3014" i="1"/>
  <c r="B3014" i="1" s="1"/>
  <c r="N3016" i="1"/>
  <c r="O3015" i="1"/>
  <c r="P3015" i="1" s="1"/>
  <c r="Z3015" i="1" s="1"/>
  <c r="B3015" i="1" s="1"/>
  <c r="J3024" i="1"/>
  <c r="K3024" i="1" s="1"/>
  <c r="E3024" i="1" s="1"/>
  <c r="I3025" i="1"/>
  <c r="D3022" i="1"/>
  <c r="G3022" i="1" s="1"/>
  <c r="W3023" i="1"/>
  <c r="Y3023" i="1" s="1"/>
  <c r="F3024" i="1" l="1"/>
  <c r="D3023" i="1"/>
  <c r="L3023" i="1" s="1"/>
  <c r="T3023" i="1" s="1"/>
  <c r="W3024" i="1"/>
  <c r="Y3024" i="1" s="1"/>
  <c r="N3017" i="1"/>
  <c r="O3016" i="1"/>
  <c r="P3016" i="1" s="1"/>
  <c r="Z3016" i="1" s="1"/>
  <c r="B3016" i="1" s="1"/>
  <c r="L3022" i="1"/>
  <c r="T3022" i="1" s="1"/>
  <c r="J3025" i="1"/>
  <c r="K3025" i="1" s="1"/>
  <c r="E3025" i="1" s="1"/>
  <c r="I3026" i="1"/>
  <c r="F3025" i="1" l="1"/>
  <c r="G3023" i="1"/>
  <c r="N3018" i="1"/>
  <c r="O3017" i="1"/>
  <c r="P3017" i="1" s="1"/>
  <c r="Z3017" i="1" s="1"/>
  <c r="B3017" i="1" s="1"/>
  <c r="D3024" i="1"/>
  <c r="L3024" i="1" s="1"/>
  <c r="T3024" i="1" s="1"/>
  <c r="W3025" i="1"/>
  <c r="Y3025" i="1" s="1"/>
  <c r="J3026" i="1"/>
  <c r="K3026" i="1" s="1"/>
  <c r="I3027" i="1"/>
  <c r="E3026" i="1" l="1"/>
  <c r="F3026" i="1"/>
  <c r="G3024" i="1"/>
  <c r="D3025" i="1"/>
  <c r="L3025" i="1" s="1"/>
  <c r="T3025" i="1" s="1"/>
  <c r="J3027" i="1"/>
  <c r="K3027" i="1" s="1"/>
  <c r="I3028" i="1"/>
  <c r="N3019" i="1"/>
  <c r="O3018" i="1"/>
  <c r="P3018" i="1" s="1"/>
  <c r="Z3018" i="1" s="1"/>
  <c r="B3018" i="1" s="1"/>
  <c r="E3027" i="1" l="1"/>
  <c r="F3027" i="1"/>
  <c r="G3025" i="1"/>
  <c r="J3028" i="1"/>
  <c r="K3028" i="1" s="1"/>
  <c r="I3029" i="1"/>
  <c r="W3027" i="1"/>
  <c r="Y3027" i="1" s="1"/>
  <c r="N3020" i="1"/>
  <c r="O3019" i="1"/>
  <c r="P3019" i="1" s="1"/>
  <c r="Z3019" i="1" s="1"/>
  <c r="B3019" i="1" s="1"/>
  <c r="D3026" i="1"/>
  <c r="G3026" i="1" s="1"/>
  <c r="E3028" i="1" l="1"/>
  <c r="F3028" i="1"/>
  <c r="L3026" i="1"/>
  <c r="T3026" i="1" s="1"/>
  <c r="D3027" i="1"/>
  <c r="G3027" i="1" s="1"/>
  <c r="N3021" i="1"/>
  <c r="O3020" i="1"/>
  <c r="P3020" i="1" s="1"/>
  <c r="Z3020" i="1" s="1"/>
  <c r="B3020" i="1" s="1"/>
  <c r="J3029" i="1"/>
  <c r="K3029" i="1" s="1"/>
  <c r="I3030" i="1"/>
  <c r="W3028" i="1"/>
  <c r="Y3028" i="1" s="1"/>
  <c r="E3029" i="1" l="1"/>
  <c r="F3029" i="1"/>
  <c r="L3027" i="1"/>
  <c r="T3027" i="1" s="1"/>
  <c r="W3029" i="1"/>
  <c r="Y3029" i="1" s="1"/>
  <c r="N3022" i="1"/>
  <c r="O3021" i="1"/>
  <c r="P3021" i="1" s="1"/>
  <c r="D3028" i="1"/>
  <c r="L3028" i="1" s="1"/>
  <c r="T3028" i="1" s="1"/>
  <c r="J3030" i="1"/>
  <c r="K3030" i="1" s="1"/>
  <c r="E3030" i="1" s="1"/>
  <c r="I3031" i="1"/>
  <c r="F3030" i="1" l="1"/>
  <c r="Z3021" i="1"/>
  <c r="B3021" i="1" s="1"/>
  <c r="J3031" i="1"/>
  <c r="K3031" i="1" s="1"/>
  <c r="E3031" i="1" s="1"/>
  <c r="I3032" i="1"/>
  <c r="N3023" i="1"/>
  <c r="O3022" i="1"/>
  <c r="P3022" i="1" s="1"/>
  <c r="Z3022" i="1" s="1"/>
  <c r="B3022" i="1" s="1"/>
  <c r="G3028" i="1"/>
  <c r="D3029" i="1"/>
  <c r="L3029" i="1" s="1"/>
  <c r="T3029" i="1" s="1"/>
  <c r="W3030" i="1"/>
  <c r="Y3030" i="1" s="1"/>
  <c r="F3031" i="1" l="1"/>
  <c r="G3029" i="1"/>
  <c r="J3032" i="1"/>
  <c r="K3032" i="1" s="1"/>
  <c r="E3032" i="1" s="1"/>
  <c r="I3033" i="1"/>
  <c r="W3031" i="1"/>
  <c r="Y3031" i="1" s="1"/>
  <c r="D3030" i="1"/>
  <c r="G3030" i="1" s="1"/>
  <c r="N3024" i="1"/>
  <c r="O3023" i="1"/>
  <c r="P3023" i="1" s="1"/>
  <c r="Z3023" i="1" s="1"/>
  <c r="B3023" i="1" s="1"/>
  <c r="F3032" i="1" l="1"/>
  <c r="L3030" i="1"/>
  <c r="T3030" i="1" s="1"/>
  <c r="D3031" i="1"/>
  <c r="L3031" i="1" s="1"/>
  <c r="T3031" i="1" s="1"/>
  <c r="J3033" i="1"/>
  <c r="K3033" i="1" s="1"/>
  <c r="E3033" i="1" s="1"/>
  <c r="I3034" i="1"/>
  <c r="N3025" i="1"/>
  <c r="O3024" i="1"/>
  <c r="P3024" i="1" s="1"/>
  <c r="Z3024" i="1" s="1"/>
  <c r="B3024" i="1" s="1"/>
  <c r="W3032" i="1"/>
  <c r="Y3032" i="1" s="1"/>
  <c r="F3033" i="1" l="1"/>
  <c r="G3031" i="1"/>
  <c r="N3026" i="1"/>
  <c r="O3025" i="1"/>
  <c r="P3025" i="1" s="1"/>
  <c r="W3033" i="1"/>
  <c r="Y3033" i="1" s="1"/>
  <c r="D3032" i="1"/>
  <c r="G3032" i="1" s="1"/>
  <c r="J3034" i="1"/>
  <c r="K3034" i="1" s="1"/>
  <c r="E3034" i="1" s="1"/>
  <c r="I3035" i="1"/>
  <c r="F3034" i="1" l="1"/>
  <c r="L3032" i="1"/>
  <c r="T3032" i="1" s="1"/>
  <c r="D3033" i="1"/>
  <c r="G3033" i="1" s="1"/>
  <c r="J3035" i="1"/>
  <c r="K3035" i="1" s="1"/>
  <c r="E3035" i="1" s="1"/>
  <c r="I3036" i="1"/>
  <c r="Z3025" i="1"/>
  <c r="B3025" i="1" s="1"/>
  <c r="S3025" i="1"/>
  <c r="U3025" i="1" s="1"/>
  <c r="W3034" i="1"/>
  <c r="Y3034" i="1" s="1"/>
  <c r="N3027" i="1"/>
  <c r="O3026" i="1"/>
  <c r="F3035" i="1" l="1"/>
  <c r="C3026" i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L3033" i="1"/>
  <c r="T3033" i="1" s="1"/>
  <c r="N3028" i="1"/>
  <c r="O3027" i="1"/>
  <c r="J3036" i="1"/>
  <c r="K3036" i="1" s="1"/>
  <c r="E3036" i="1" s="1"/>
  <c r="I3037" i="1"/>
  <c r="D3034" i="1"/>
  <c r="L3034" i="1" s="1"/>
  <c r="T3034" i="1" s="1"/>
  <c r="W3035" i="1"/>
  <c r="Y3035" i="1" s="1"/>
  <c r="AA3025" i="1"/>
  <c r="F3036" i="1" l="1"/>
  <c r="P3027" i="1"/>
  <c r="Z3027" i="1" s="1"/>
  <c r="B3027" i="1" s="1"/>
  <c r="P3026" i="1"/>
  <c r="Z3026" i="1" s="1"/>
  <c r="B3026" i="1" s="1"/>
  <c r="J3037" i="1"/>
  <c r="K3037" i="1" s="1"/>
  <c r="I3038" i="1"/>
  <c r="W3036" i="1"/>
  <c r="Y3036" i="1" s="1"/>
  <c r="D3035" i="1"/>
  <c r="L3035" i="1" s="1"/>
  <c r="T3035" i="1" s="1"/>
  <c r="G3034" i="1"/>
  <c r="N3029" i="1"/>
  <c r="O3028" i="1"/>
  <c r="P3028" i="1" s="1"/>
  <c r="Z3028" i="1" s="1"/>
  <c r="B3028" i="1" s="1"/>
  <c r="E3037" i="1" l="1"/>
  <c r="F3037" i="1"/>
  <c r="D3036" i="1"/>
  <c r="G3036" i="1" s="1"/>
  <c r="N3030" i="1"/>
  <c r="O3029" i="1"/>
  <c r="P3029" i="1" s="1"/>
  <c r="J3038" i="1"/>
  <c r="K3038" i="1" s="1"/>
  <c r="E3038" i="1" s="1"/>
  <c r="I3039" i="1"/>
  <c r="G3035" i="1"/>
  <c r="W3037" i="1"/>
  <c r="Y3037" i="1" s="1"/>
  <c r="F3038" i="1" l="1"/>
  <c r="L3036" i="1"/>
  <c r="T3036" i="1" s="1"/>
  <c r="Z3029" i="1"/>
  <c r="B3029" i="1" s="1"/>
  <c r="D3037" i="1"/>
  <c r="L3037" i="1" s="1"/>
  <c r="T3037" i="1" s="1"/>
  <c r="N3031" i="1"/>
  <c r="O3030" i="1"/>
  <c r="P3030" i="1" s="1"/>
  <c r="W3038" i="1"/>
  <c r="Y3038" i="1" s="1"/>
  <c r="J3039" i="1"/>
  <c r="K3039" i="1" s="1"/>
  <c r="E3039" i="1" s="1"/>
  <c r="I3040" i="1"/>
  <c r="F3039" i="1" l="1"/>
  <c r="G3037" i="1"/>
  <c r="D3038" i="1"/>
  <c r="L3038" i="1" s="1"/>
  <c r="T3038" i="1" s="1"/>
  <c r="Z3030" i="1"/>
  <c r="B3030" i="1" s="1"/>
  <c r="W3039" i="1"/>
  <c r="Y3039" i="1" s="1"/>
  <c r="J3040" i="1"/>
  <c r="K3040" i="1" s="1"/>
  <c r="E3040" i="1" s="1"/>
  <c r="I3041" i="1"/>
  <c r="N3032" i="1"/>
  <c r="O3031" i="1"/>
  <c r="P3031" i="1" s="1"/>
  <c r="Z3031" i="1" s="1"/>
  <c r="B3031" i="1" s="1"/>
  <c r="F3040" i="1" l="1"/>
  <c r="G3038" i="1"/>
  <c r="J3041" i="1"/>
  <c r="K3041" i="1" s="1"/>
  <c r="E3041" i="1" s="1"/>
  <c r="I3042" i="1"/>
  <c r="N3033" i="1"/>
  <c r="O3032" i="1"/>
  <c r="P3032" i="1" s="1"/>
  <c r="D3039" i="1"/>
  <c r="G3039" i="1" s="1"/>
  <c r="W3040" i="1"/>
  <c r="Y3040" i="1" s="1"/>
  <c r="F3041" i="1" l="1"/>
  <c r="L3039" i="1"/>
  <c r="T3039" i="1" s="1"/>
  <c r="W3041" i="1"/>
  <c r="Y3041" i="1" s="1"/>
  <c r="Z3032" i="1"/>
  <c r="B3032" i="1" s="1"/>
  <c r="N3034" i="1"/>
  <c r="O3033" i="1"/>
  <c r="P3033" i="1" s="1"/>
  <c r="Z3033" i="1" s="1"/>
  <c r="B3033" i="1" s="1"/>
  <c r="J3042" i="1"/>
  <c r="K3042" i="1" s="1"/>
  <c r="E3042" i="1" s="1"/>
  <c r="I3043" i="1"/>
  <c r="D3040" i="1"/>
  <c r="G3040" i="1" s="1"/>
  <c r="F3042" i="1" l="1"/>
  <c r="L3040" i="1"/>
  <c r="T3040" i="1" s="1"/>
  <c r="N3035" i="1"/>
  <c r="O3034" i="1"/>
  <c r="P3034" i="1" s="1"/>
  <c r="Z3034" i="1" s="1"/>
  <c r="B3034" i="1" s="1"/>
  <c r="W3042" i="1"/>
  <c r="Y3042" i="1" s="1"/>
  <c r="D3041" i="1"/>
  <c r="G3041" i="1" s="1"/>
  <c r="J3043" i="1"/>
  <c r="K3043" i="1" s="1"/>
  <c r="E3043" i="1" s="1"/>
  <c r="I3044" i="1"/>
  <c r="F3043" i="1" l="1"/>
  <c r="J3044" i="1"/>
  <c r="K3044" i="1" s="1"/>
  <c r="E3044" i="1" s="1"/>
  <c r="I3045" i="1"/>
  <c r="D3042" i="1"/>
  <c r="L3042" i="1" s="1"/>
  <c r="T3042" i="1" s="1"/>
  <c r="L3041" i="1"/>
  <c r="T3041" i="1" s="1"/>
  <c r="W3043" i="1"/>
  <c r="Y3043" i="1" s="1"/>
  <c r="N3036" i="1"/>
  <c r="O3035" i="1"/>
  <c r="P3035" i="1" s="1"/>
  <c r="Z3035" i="1" s="1"/>
  <c r="B3035" i="1" s="1"/>
  <c r="F3044" i="1" l="1"/>
  <c r="D3043" i="1"/>
  <c r="L3043" i="1" s="1"/>
  <c r="T3043" i="1" s="1"/>
  <c r="G3042" i="1"/>
  <c r="J3045" i="1"/>
  <c r="K3045" i="1" s="1"/>
  <c r="E3045" i="1" s="1"/>
  <c r="I3046" i="1"/>
  <c r="N3037" i="1"/>
  <c r="O3036" i="1"/>
  <c r="P3036" i="1" s="1"/>
  <c r="Z3036" i="1" s="1"/>
  <c r="B3036" i="1" s="1"/>
  <c r="W3044" i="1"/>
  <c r="Y3044" i="1" s="1"/>
  <c r="F3045" i="1" l="1"/>
  <c r="G3043" i="1"/>
  <c r="W3045" i="1"/>
  <c r="Y3045" i="1" s="1"/>
  <c r="D3044" i="1"/>
  <c r="G3044" i="1" s="1"/>
  <c r="J3046" i="1"/>
  <c r="K3046" i="1" s="1"/>
  <c r="E3046" i="1" s="1"/>
  <c r="I3047" i="1"/>
  <c r="N3038" i="1"/>
  <c r="O3037" i="1"/>
  <c r="P3037" i="1" s="1"/>
  <c r="Z3037" i="1" s="1"/>
  <c r="B3037" i="1" s="1"/>
  <c r="F3046" i="1" l="1"/>
  <c r="L3044" i="1"/>
  <c r="T3044" i="1" s="1"/>
  <c r="W3046" i="1"/>
  <c r="Y3046" i="1" s="1"/>
  <c r="N3039" i="1"/>
  <c r="O3038" i="1"/>
  <c r="P3038" i="1" s="1"/>
  <c r="D3045" i="1"/>
  <c r="G3045" i="1" s="1"/>
  <c r="J3047" i="1"/>
  <c r="K3047" i="1" s="1"/>
  <c r="E3047" i="1" s="1"/>
  <c r="I3048" i="1"/>
  <c r="F3047" i="1" l="1"/>
  <c r="L3045" i="1"/>
  <c r="T3045" i="1" s="1"/>
  <c r="J3048" i="1"/>
  <c r="K3048" i="1" s="1"/>
  <c r="E3048" i="1" s="1"/>
  <c r="I3049" i="1"/>
  <c r="Z3038" i="1"/>
  <c r="B3038" i="1" s="1"/>
  <c r="N3040" i="1"/>
  <c r="O3039" i="1"/>
  <c r="P3039" i="1" s="1"/>
  <c r="Z3039" i="1" s="1"/>
  <c r="B3039" i="1" s="1"/>
  <c r="W3047" i="1"/>
  <c r="Y3047" i="1" s="1"/>
  <c r="D3046" i="1"/>
  <c r="G3046" i="1" s="1"/>
  <c r="F3048" i="1" l="1"/>
  <c r="L3046" i="1"/>
  <c r="T3046" i="1" s="1"/>
  <c r="J3049" i="1"/>
  <c r="K3049" i="1" s="1"/>
  <c r="E3049" i="1" s="1"/>
  <c r="I3050" i="1"/>
  <c r="W3048" i="1"/>
  <c r="Y3048" i="1" s="1"/>
  <c r="D3047" i="1"/>
  <c r="L3047" i="1" s="1"/>
  <c r="T3047" i="1" s="1"/>
  <c r="N3041" i="1"/>
  <c r="O3040" i="1"/>
  <c r="P3040" i="1" s="1"/>
  <c r="Z3040" i="1" s="1"/>
  <c r="B3040" i="1" s="1"/>
  <c r="F3049" i="1" l="1"/>
  <c r="G3047" i="1"/>
  <c r="N3042" i="1"/>
  <c r="O3041" i="1"/>
  <c r="P3041" i="1" s="1"/>
  <c r="Z3041" i="1" s="1"/>
  <c r="B3041" i="1" s="1"/>
  <c r="W3049" i="1"/>
  <c r="Y3049" i="1" s="1"/>
  <c r="D3048" i="1"/>
  <c r="L3048" i="1" s="1"/>
  <c r="T3048" i="1" s="1"/>
  <c r="J3050" i="1"/>
  <c r="K3050" i="1" s="1"/>
  <c r="E3050" i="1" s="1"/>
  <c r="I3051" i="1"/>
  <c r="F3050" i="1" l="1"/>
  <c r="G3048" i="1"/>
  <c r="J3051" i="1"/>
  <c r="K3051" i="1" s="1"/>
  <c r="E3051" i="1" s="1"/>
  <c r="I3052" i="1"/>
  <c r="D3049" i="1"/>
  <c r="L3049" i="1" s="1"/>
  <c r="T3049" i="1" s="1"/>
  <c r="W3050" i="1"/>
  <c r="Y3050" i="1" s="1"/>
  <c r="N3043" i="1"/>
  <c r="O3042" i="1"/>
  <c r="P3042" i="1" s="1"/>
  <c r="Z3042" i="1" s="1"/>
  <c r="B3042" i="1" s="1"/>
  <c r="F3051" i="1" l="1"/>
  <c r="D3050" i="1"/>
  <c r="G3050" i="1" s="1"/>
  <c r="G3049" i="1"/>
  <c r="J3052" i="1"/>
  <c r="K3052" i="1" s="1"/>
  <c r="E3052" i="1" s="1"/>
  <c r="I3053" i="1"/>
  <c r="W3051" i="1"/>
  <c r="Y3051" i="1" s="1"/>
  <c r="N3044" i="1"/>
  <c r="O3043" i="1"/>
  <c r="P3043" i="1" s="1"/>
  <c r="Z3043" i="1" s="1"/>
  <c r="B3043" i="1" s="1"/>
  <c r="F3052" i="1" l="1"/>
  <c r="L3050" i="1"/>
  <c r="T3050" i="1" s="1"/>
  <c r="D3051" i="1"/>
  <c r="L3051" i="1" s="1"/>
  <c r="T3051" i="1" s="1"/>
  <c r="N3045" i="1"/>
  <c r="O3044" i="1"/>
  <c r="P3044" i="1" s="1"/>
  <c r="Z3044" i="1" s="1"/>
  <c r="B3044" i="1" s="1"/>
  <c r="W3052" i="1"/>
  <c r="Y3052" i="1" s="1"/>
  <c r="J3053" i="1"/>
  <c r="K3053" i="1" s="1"/>
  <c r="E3053" i="1" s="1"/>
  <c r="I3054" i="1"/>
  <c r="F3053" i="1" l="1"/>
  <c r="G3051" i="1"/>
  <c r="N3046" i="1"/>
  <c r="O3045" i="1"/>
  <c r="P3045" i="1" s="1"/>
  <c r="Z3045" i="1" s="1"/>
  <c r="B3045" i="1" s="1"/>
  <c r="W3053" i="1"/>
  <c r="Y3053" i="1" s="1"/>
  <c r="D3052" i="1"/>
  <c r="G3052" i="1" s="1"/>
  <c r="J3054" i="1"/>
  <c r="K3054" i="1" s="1"/>
  <c r="E3054" i="1" s="1"/>
  <c r="I3055" i="1"/>
  <c r="F3054" i="1" l="1"/>
  <c r="L3052" i="1"/>
  <c r="T3052" i="1" s="1"/>
  <c r="W3054" i="1"/>
  <c r="Y3054" i="1" s="1"/>
  <c r="J3055" i="1"/>
  <c r="K3055" i="1" s="1"/>
  <c r="E3055" i="1" s="1"/>
  <c r="I3056" i="1"/>
  <c r="D3053" i="1"/>
  <c r="L3053" i="1" s="1"/>
  <c r="T3053" i="1" s="1"/>
  <c r="N3047" i="1"/>
  <c r="O3046" i="1"/>
  <c r="P3046" i="1" s="1"/>
  <c r="Z3046" i="1" s="1"/>
  <c r="B3046" i="1" s="1"/>
  <c r="F3055" i="1" l="1"/>
  <c r="G3053" i="1"/>
  <c r="W3055" i="1"/>
  <c r="Y3055" i="1" s="1"/>
  <c r="N3048" i="1"/>
  <c r="O3047" i="1"/>
  <c r="P3047" i="1" s="1"/>
  <c r="Z3047" i="1" s="1"/>
  <c r="B3047" i="1" s="1"/>
  <c r="D3054" i="1"/>
  <c r="L3054" i="1" s="1"/>
  <c r="T3054" i="1" s="1"/>
  <c r="J3056" i="1"/>
  <c r="K3056" i="1" s="1"/>
  <c r="I3057" i="1"/>
  <c r="E3056" i="1" l="1"/>
  <c r="F3056" i="1"/>
  <c r="G3054" i="1"/>
  <c r="N3049" i="1"/>
  <c r="O3048" i="1"/>
  <c r="P3048" i="1" s="1"/>
  <c r="J3057" i="1"/>
  <c r="K3057" i="1" s="1"/>
  <c r="E3057" i="1" s="1"/>
  <c r="I3058" i="1"/>
  <c r="D3055" i="1"/>
  <c r="G3055" i="1" s="1"/>
  <c r="F3057" i="1" l="1"/>
  <c r="L3055" i="1"/>
  <c r="T3055" i="1" s="1"/>
  <c r="Z3048" i="1"/>
  <c r="B3048" i="1" s="1"/>
  <c r="D3056" i="1"/>
  <c r="L3056" i="1" s="1"/>
  <c r="T3056" i="1" s="1"/>
  <c r="N3050" i="1"/>
  <c r="O3049" i="1"/>
  <c r="P3049" i="1" s="1"/>
  <c r="W3057" i="1"/>
  <c r="Y3057" i="1" s="1"/>
  <c r="J3058" i="1"/>
  <c r="K3058" i="1" s="1"/>
  <c r="E3058" i="1" s="1"/>
  <c r="I3059" i="1"/>
  <c r="F3058" i="1" l="1"/>
  <c r="J3059" i="1"/>
  <c r="K3059" i="1" s="1"/>
  <c r="E3059" i="1" s="1"/>
  <c r="I3060" i="1"/>
  <c r="W3058" i="1"/>
  <c r="Y3058" i="1" s="1"/>
  <c r="G3056" i="1"/>
  <c r="D3057" i="1"/>
  <c r="L3057" i="1" s="1"/>
  <c r="T3057" i="1" s="1"/>
  <c r="N3051" i="1"/>
  <c r="O3050" i="1"/>
  <c r="P3050" i="1" s="1"/>
  <c r="Z3050" i="1" s="1"/>
  <c r="B3050" i="1" s="1"/>
  <c r="Z3049" i="1"/>
  <c r="B3049" i="1" s="1"/>
  <c r="F3059" i="1" l="1"/>
  <c r="G3057" i="1"/>
  <c r="D3058" i="1"/>
  <c r="L3058" i="1" s="1"/>
  <c r="T3058" i="1" s="1"/>
  <c r="N3052" i="1"/>
  <c r="O3051" i="1"/>
  <c r="P3051" i="1" s="1"/>
  <c r="Z3051" i="1" s="1"/>
  <c r="B3051" i="1" s="1"/>
  <c r="J3060" i="1"/>
  <c r="K3060" i="1" s="1"/>
  <c r="E3060" i="1" s="1"/>
  <c r="I3061" i="1"/>
  <c r="W3059" i="1"/>
  <c r="Y3059" i="1" s="1"/>
  <c r="F3060" i="1" l="1"/>
  <c r="G3058" i="1"/>
  <c r="N3053" i="1"/>
  <c r="O3052" i="1"/>
  <c r="P3052" i="1" s="1"/>
  <c r="Z3052" i="1" s="1"/>
  <c r="B3052" i="1" s="1"/>
  <c r="D3059" i="1"/>
  <c r="L3059" i="1" s="1"/>
  <c r="T3059" i="1" s="1"/>
  <c r="J3061" i="1"/>
  <c r="K3061" i="1" s="1"/>
  <c r="E3061" i="1" s="1"/>
  <c r="I3062" i="1"/>
  <c r="W3060" i="1"/>
  <c r="Y3060" i="1" s="1"/>
  <c r="F3061" i="1" l="1"/>
  <c r="G3059" i="1"/>
  <c r="W3061" i="1"/>
  <c r="Y3061" i="1" s="1"/>
  <c r="D3060" i="1"/>
  <c r="L3060" i="1" s="1"/>
  <c r="T3060" i="1" s="1"/>
  <c r="J3062" i="1"/>
  <c r="K3062" i="1" s="1"/>
  <c r="E3062" i="1" s="1"/>
  <c r="I3063" i="1"/>
  <c r="N3054" i="1"/>
  <c r="O3053" i="1"/>
  <c r="P3053" i="1" s="1"/>
  <c r="F3062" i="1" l="1"/>
  <c r="G3060" i="1"/>
  <c r="Z3053" i="1"/>
  <c r="B3053" i="1" s="1"/>
  <c r="N3055" i="1"/>
  <c r="O3054" i="1"/>
  <c r="P3054" i="1" s="1"/>
  <c r="Z3054" i="1" s="1"/>
  <c r="B3054" i="1" s="1"/>
  <c r="J3063" i="1"/>
  <c r="K3063" i="1" s="1"/>
  <c r="E3063" i="1" s="1"/>
  <c r="I3064" i="1"/>
  <c r="W3062" i="1"/>
  <c r="Y3062" i="1" s="1"/>
  <c r="D3061" i="1"/>
  <c r="G3061" i="1" s="1"/>
  <c r="F3063" i="1" l="1"/>
  <c r="L3061" i="1"/>
  <c r="T3061" i="1" s="1"/>
  <c r="W3063" i="1"/>
  <c r="Y3063" i="1" s="1"/>
  <c r="N3056" i="1"/>
  <c r="O3055" i="1"/>
  <c r="P3055" i="1" s="1"/>
  <c r="D3062" i="1"/>
  <c r="L3062" i="1" s="1"/>
  <c r="T3062" i="1" s="1"/>
  <c r="J3064" i="1"/>
  <c r="K3064" i="1" s="1"/>
  <c r="E3064" i="1" s="1"/>
  <c r="I3065" i="1"/>
  <c r="F3064" i="1" l="1"/>
  <c r="N3057" i="1"/>
  <c r="O3056" i="1"/>
  <c r="G3062" i="1"/>
  <c r="Z3055" i="1"/>
  <c r="B3055" i="1" s="1"/>
  <c r="S3055" i="1"/>
  <c r="U3055" i="1" s="1"/>
  <c r="J3065" i="1"/>
  <c r="K3065" i="1" s="1"/>
  <c r="E3065" i="1" s="1"/>
  <c r="I3066" i="1"/>
  <c r="D3063" i="1"/>
  <c r="G3063" i="1" s="1"/>
  <c r="W3064" i="1"/>
  <c r="Y3064" i="1" s="1"/>
  <c r="F3065" i="1" l="1"/>
  <c r="C3056" i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L3063" i="1"/>
  <c r="T3063" i="1" s="1"/>
  <c r="AA3055" i="1"/>
  <c r="W3065" i="1"/>
  <c r="Y3065" i="1" s="1"/>
  <c r="J3066" i="1"/>
  <c r="K3066" i="1" s="1"/>
  <c r="E3066" i="1" s="1"/>
  <c r="I3067" i="1"/>
  <c r="N3058" i="1"/>
  <c r="O3057" i="1"/>
  <c r="D3064" i="1"/>
  <c r="L3064" i="1" s="1"/>
  <c r="T3064" i="1" s="1"/>
  <c r="F3066" i="1" l="1"/>
  <c r="P3057" i="1"/>
  <c r="Z3057" i="1" s="1"/>
  <c r="B3057" i="1" s="1"/>
  <c r="P3056" i="1"/>
  <c r="Z3056" i="1" s="1"/>
  <c r="B3056" i="1" s="1"/>
  <c r="G3064" i="1"/>
  <c r="W3066" i="1"/>
  <c r="Y3066" i="1" s="1"/>
  <c r="J3067" i="1"/>
  <c r="K3067" i="1" s="1"/>
  <c r="E3067" i="1" s="1"/>
  <c r="I3068" i="1"/>
  <c r="N3059" i="1"/>
  <c r="O3058" i="1"/>
  <c r="P3058" i="1" s="1"/>
  <c r="Z3058" i="1" s="1"/>
  <c r="B3058" i="1" s="1"/>
  <c r="D3065" i="1"/>
  <c r="G3065" i="1" s="1"/>
  <c r="F3067" i="1" l="1"/>
  <c r="L3065" i="1"/>
  <c r="T3065" i="1" s="1"/>
  <c r="J3068" i="1"/>
  <c r="K3068" i="1" s="1"/>
  <c r="E3068" i="1" s="1"/>
  <c r="I3069" i="1"/>
  <c r="W3067" i="1"/>
  <c r="Y3067" i="1" s="1"/>
  <c r="N3060" i="1"/>
  <c r="O3059" i="1"/>
  <c r="P3059" i="1" s="1"/>
  <c r="Z3059" i="1" s="1"/>
  <c r="B3059" i="1" s="1"/>
  <c r="D3066" i="1"/>
  <c r="G3066" i="1" s="1"/>
  <c r="F3068" i="1" l="1"/>
  <c r="N3061" i="1"/>
  <c r="O3060" i="1"/>
  <c r="P3060" i="1" s="1"/>
  <c r="J3069" i="1"/>
  <c r="K3069" i="1" s="1"/>
  <c r="E3069" i="1" s="1"/>
  <c r="I3070" i="1"/>
  <c r="D3067" i="1"/>
  <c r="G3067" i="1" s="1"/>
  <c r="L3066" i="1"/>
  <c r="T3066" i="1" s="1"/>
  <c r="W3068" i="1"/>
  <c r="Y3068" i="1" s="1"/>
  <c r="F3069" i="1" l="1"/>
  <c r="L3067" i="1"/>
  <c r="T3067" i="1" s="1"/>
  <c r="J3070" i="1"/>
  <c r="K3070" i="1" s="1"/>
  <c r="E3070" i="1" s="1"/>
  <c r="I3071" i="1"/>
  <c r="W3069" i="1"/>
  <c r="Y3069" i="1" s="1"/>
  <c r="Z3060" i="1"/>
  <c r="B3060" i="1" s="1"/>
  <c r="D3068" i="1"/>
  <c r="G3068" i="1" s="1"/>
  <c r="N3062" i="1"/>
  <c r="O3061" i="1"/>
  <c r="P3061" i="1" s="1"/>
  <c r="F3070" i="1" l="1"/>
  <c r="N3063" i="1"/>
  <c r="O3062" i="1"/>
  <c r="P3062" i="1" s="1"/>
  <c r="Z3062" i="1" s="1"/>
  <c r="B3062" i="1" s="1"/>
  <c r="Z3061" i="1"/>
  <c r="B3061" i="1" s="1"/>
  <c r="D3069" i="1"/>
  <c r="G3069" i="1" s="1"/>
  <c r="J3071" i="1"/>
  <c r="K3071" i="1" s="1"/>
  <c r="E3071" i="1" s="1"/>
  <c r="I3072" i="1"/>
  <c r="L3068" i="1"/>
  <c r="T3068" i="1" s="1"/>
  <c r="W3070" i="1"/>
  <c r="Y3070" i="1" s="1"/>
  <c r="F3071" i="1" l="1"/>
  <c r="L3069" i="1"/>
  <c r="T3069" i="1" s="1"/>
  <c r="D3070" i="1"/>
  <c r="L3070" i="1" s="1"/>
  <c r="T3070" i="1" s="1"/>
  <c r="W3071" i="1"/>
  <c r="Y3071" i="1" s="1"/>
  <c r="J3072" i="1"/>
  <c r="K3072" i="1" s="1"/>
  <c r="E3072" i="1" s="1"/>
  <c r="I3073" i="1"/>
  <c r="N3064" i="1"/>
  <c r="O3063" i="1"/>
  <c r="P3063" i="1" s="1"/>
  <c r="Z3063" i="1" s="1"/>
  <c r="B3063" i="1" s="1"/>
  <c r="F3072" i="1" l="1"/>
  <c r="G3070" i="1"/>
  <c r="D3071" i="1"/>
  <c r="G3071" i="1" s="1"/>
  <c r="N3065" i="1"/>
  <c r="O3064" i="1"/>
  <c r="P3064" i="1" s="1"/>
  <c r="Z3064" i="1" s="1"/>
  <c r="B3064" i="1" s="1"/>
  <c r="J3073" i="1"/>
  <c r="K3073" i="1" s="1"/>
  <c r="E3073" i="1" s="1"/>
  <c r="I3074" i="1"/>
  <c r="W3072" i="1"/>
  <c r="Y3072" i="1" s="1"/>
  <c r="F3073" i="1" l="1"/>
  <c r="L3071" i="1"/>
  <c r="T3071" i="1" s="1"/>
  <c r="W3073" i="1"/>
  <c r="Y3073" i="1" s="1"/>
  <c r="D3072" i="1"/>
  <c r="L3072" i="1" s="1"/>
  <c r="T3072" i="1" s="1"/>
  <c r="J3074" i="1"/>
  <c r="K3074" i="1" s="1"/>
  <c r="E3074" i="1" s="1"/>
  <c r="I3075" i="1"/>
  <c r="N3066" i="1"/>
  <c r="O3065" i="1"/>
  <c r="P3065" i="1" s="1"/>
  <c r="F3074" i="1" l="1"/>
  <c r="G3072" i="1"/>
  <c r="W3074" i="1"/>
  <c r="Y3074" i="1" s="1"/>
  <c r="Z3065" i="1"/>
  <c r="B3065" i="1" s="1"/>
  <c r="D3073" i="1"/>
  <c r="L3073" i="1" s="1"/>
  <c r="T3073" i="1" s="1"/>
  <c r="N3067" i="1"/>
  <c r="O3066" i="1"/>
  <c r="P3066" i="1" s="1"/>
  <c r="J3075" i="1"/>
  <c r="K3075" i="1" s="1"/>
  <c r="E3075" i="1" s="1"/>
  <c r="I3076" i="1"/>
  <c r="F3075" i="1" l="1"/>
  <c r="W3075" i="1"/>
  <c r="Y3075" i="1" s="1"/>
  <c r="J3076" i="1"/>
  <c r="K3076" i="1" s="1"/>
  <c r="E3076" i="1" s="1"/>
  <c r="I3077" i="1"/>
  <c r="G3073" i="1"/>
  <c r="D3074" i="1"/>
  <c r="L3074" i="1" s="1"/>
  <c r="T3074" i="1" s="1"/>
  <c r="Z3066" i="1"/>
  <c r="B3066" i="1" s="1"/>
  <c r="N3068" i="1"/>
  <c r="O3067" i="1"/>
  <c r="P3067" i="1" s="1"/>
  <c r="Z3067" i="1" s="1"/>
  <c r="B3067" i="1" s="1"/>
  <c r="F3076" i="1" l="1"/>
  <c r="G3074" i="1"/>
  <c r="W3076" i="1"/>
  <c r="Y3076" i="1" s="1"/>
  <c r="J3077" i="1"/>
  <c r="K3077" i="1" s="1"/>
  <c r="E3077" i="1" s="1"/>
  <c r="I3078" i="1"/>
  <c r="D3075" i="1"/>
  <c r="L3075" i="1" s="1"/>
  <c r="T3075" i="1" s="1"/>
  <c r="N3069" i="1"/>
  <c r="O3068" i="1"/>
  <c r="P3068" i="1" s="1"/>
  <c r="Z3068" i="1" s="1"/>
  <c r="B3068" i="1" s="1"/>
  <c r="F3077" i="1" l="1"/>
  <c r="J3078" i="1"/>
  <c r="K3078" i="1" s="1"/>
  <c r="E3078" i="1" s="1"/>
  <c r="I3079" i="1"/>
  <c r="W3077" i="1"/>
  <c r="Y3077" i="1" s="1"/>
  <c r="N3070" i="1"/>
  <c r="O3069" i="1"/>
  <c r="P3069" i="1" s="1"/>
  <c r="D3076" i="1"/>
  <c r="G3076" i="1" s="1"/>
  <c r="G3075" i="1"/>
  <c r="F3078" i="1" l="1"/>
  <c r="L3076" i="1"/>
  <c r="T3076" i="1" s="1"/>
  <c r="D3077" i="1"/>
  <c r="G3077" i="1" s="1"/>
  <c r="J3079" i="1"/>
  <c r="K3079" i="1" s="1"/>
  <c r="E3079" i="1" s="1"/>
  <c r="I3080" i="1"/>
  <c r="W3078" i="1"/>
  <c r="Y3078" i="1" s="1"/>
  <c r="Z3069" i="1"/>
  <c r="B3069" i="1" s="1"/>
  <c r="N3071" i="1"/>
  <c r="O3070" i="1"/>
  <c r="P3070" i="1" s="1"/>
  <c r="Z3070" i="1" s="1"/>
  <c r="B3070" i="1" s="1"/>
  <c r="F3079" i="1" l="1"/>
  <c r="L3077" i="1"/>
  <c r="T3077" i="1" s="1"/>
  <c r="D3078" i="1"/>
  <c r="L3078" i="1" s="1"/>
  <c r="T3078" i="1" s="1"/>
  <c r="J3080" i="1"/>
  <c r="K3080" i="1" s="1"/>
  <c r="E3080" i="1" s="1"/>
  <c r="I3081" i="1"/>
  <c r="N3072" i="1"/>
  <c r="O3071" i="1"/>
  <c r="P3071" i="1" s="1"/>
  <c r="Z3071" i="1" s="1"/>
  <c r="B3071" i="1" s="1"/>
  <c r="W3079" i="1"/>
  <c r="Y3079" i="1" s="1"/>
  <c r="F3080" i="1" l="1"/>
  <c r="G3078" i="1"/>
  <c r="J3081" i="1"/>
  <c r="K3081" i="1" s="1"/>
  <c r="E3081" i="1" s="1"/>
  <c r="I3082" i="1"/>
  <c r="W3080" i="1"/>
  <c r="Y3080" i="1" s="1"/>
  <c r="D3079" i="1"/>
  <c r="G3079" i="1" s="1"/>
  <c r="N3073" i="1"/>
  <c r="O3072" i="1"/>
  <c r="P3072" i="1" s="1"/>
  <c r="Z3072" i="1" s="1"/>
  <c r="B3072" i="1" s="1"/>
  <c r="F3081" i="1" l="1"/>
  <c r="L3079" i="1"/>
  <c r="T3079" i="1" s="1"/>
  <c r="D3080" i="1"/>
  <c r="G3080" i="1" s="1"/>
  <c r="J3082" i="1"/>
  <c r="K3082" i="1" s="1"/>
  <c r="E3082" i="1" s="1"/>
  <c r="I3083" i="1"/>
  <c r="W3081" i="1"/>
  <c r="Y3081" i="1" s="1"/>
  <c r="N3074" i="1"/>
  <c r="O3073" i="1"/>
  <c r="P3073" i="1" s="1"/>
  <c r="Z3073" i="1" s="1"/>
  <c r="B3073" i="1" s="1"/>
  <c r="F3082" i="1" l="1"/>
  <c r="L3080" i="1"/>
  <c r="T3080" i="1" s="1"/>
  <c r="W3082" i="1"/>
  <c r="Y3082" i="1" s="1"/>
  <c r="N3075" i="1"/>
  <c r="O3074" i="1"/>
  <c r="P3074" i="1" s="1"/>
  <c r="Z3074" i="1" s="1"/>
  <c r="B3074" i="1" s="1"/>
  <c r="J3083" i="1"/>
  <c r="K3083" i="1" s="1"/>
  <c r="E3083" i="1" s="1"/>
  <c r="I3084" i="1"/>
  <c r="D3081" i="1"/>
  <c r="G3081" i="1" s="1"/>
  <c r="F3083" i="1" l="1"/>
  <c r="L3081" i="1"/>
  <c r="T3081" i="1" s="1"/>
  <c r="N3076" i="1"/>
  <c r="O3075" i="1"/>
  <c r="P3075" i="1" s="1"/>
  <c r="Z3075" i="1" s="1"/>
  <c r="B3075" i="1" s="1"/>
  <c r="W3083" i="1"/>
  <c r="Y3083" i="1" s="1"/>
  <c r="J3084" i="1"/>
  <c r="K3084" i="1" s="1"/>
  <c r="E3084" i="1" s="1"/>
  <c r="I3085" i="1"/>
  <c r="D3082" i="1"/>
  <c r="G3082" i="1" s="1"/>
  <c r="F3084" i="1" l="1"/>
  <c r="L3082" i="1"/>
  <c r="T3082" i="1" s="1"/>
  <c r="W3084" i="1"/>
  <c r="Y3084" i="1" s="1"/>
  <c r="D3083" i="1"/>
  <c r="L3083" i="1" s="1"/>
  <c r="T3083" i="1" s="1"/>
  <c r="J3085" i="1"/>
  <c r="K3085" i="1" s="1"/>
  <c r="E3085" i="1" s="1"/>
  <c r="I3086" i="1"/>
  <c r="N3077" i="1"/>
  <c r="O3076" i="1"/>
  <c r="P3076" i="1" s="1"/>
  <c r="Z3076" i="1" s="1"/>
  <c r="B3076" i="1" s="1"/>
  <c r="F3085" i="1" l="1"/>
  <c r="G3083" i="1"/>
  <c r="W3085" i="1"/>
  <c r="Y3085" i="1" s="1"/>
  <c r="N3078" i="1"/>
  <c r="O3077" i="1"/>
  <c r="P3077" i="1" s="1"/>
  <c r="Z3077" i="1" s="1"/>
  <c r="B3077" i="1" s="1"/>
  <c r="J3086" i="1"/>
  <c r="K3086" i="1" s="1"/>
  <c r="E3086" i="1" s="1"/>
  <c r="I3087" i="1"/>
  <c r="D3084" i="1"/>
  <c r="L3084" i="1" s="1"/>
  <c r="T3084" i="1" s="1"/>
  <c r="F3086" i="1" l="1"/>
  <c r="G3084" i="1"/>
  <c r="W3086" i="1"/>
  <c r="Y3086" i="1" s="1"/>
  <c r="N3079" i="1"/>
  <c r="O3078" i="1"/>
  <c r="P3078" i="1" s="1"/>
  <c r="D3085" i="1"/>
  <c r="L3085" i="1" s="1"/>
  <c r="T3085" i="1" s="1"/>
  <c r="J3087" i="1"/>
  <c r="K3087" i="1" s="1"/>
  <c r="E3087" i="1" s="1"/>
  <c r="I3088" i="1"/>
  <c r="F3087" i="1" l="1"/>
  <c r="G3085" i="1"/>
  <c r="Z3078" i="1"/>
  <c r="B3078" i="1" s="1"/>
  <c r="J3088" i="1"/>
  <c r="K3088" i="1" s="1"/>
  <c r="E3088" i="1" s="1"/>
  <c r="I3089" i="1"/>
  <c r="N3080" i="1"/>
  <c r="O3079" i="1"/>
  <c r="P3079" i="1" s="1"/>
  <c r="W3087" i="1"/>
  <c r="Y3087" i="1" s="1"/>
  <c r="D3086" i="1"/>
  <c r="G3086" i="1" s="1"/>
  <c r="F3088" i="1" l="1"/>
  <c r="L3086" i="1"/>
  <c r="T3086" i="1" s="1"/>
  <c r="Z3079" i="1"/>
  <c r="B3079" i="1" s="1"/>
  <c r="N3081" i="1"/>
  <c r="O3080" i="1"/>
  <c r="P3080" i="1" s="1"/>
  <c r="Z3080" i="1" s="1"/>
  <c r="B3080" i="1" s="1"/>
  <c r="J3089" i="1"/>
  <c r="K3089" i="1" s="1"/>
  <c r="I3090" i="1"/>
  <c r="W3088" i="1"/>
  <c r="Y3088" i="1" s="1"/>
  <c r="D3087" i="1"/>
  <c r="G3087" i="1" s="1"/>
  <c r="E3089" i="1" l="1"/>
  <c r="F3089" i="1"/>
  <c r="J3090" i="1"/>
  <c r="K3090" i="1" s="1"/>
  <c r="E3090" i="1" s="1"/>
  <c r="I3091" i="1"/>
  <c r="L3087" i="1"/>
  <c r="T3087" i="1" s="1"/>
  <c r="N3082" i="1"/>
  <c r="O3081" i="1"/>
  <c r="P3081" i="1" s="1"/>
  <c r="Z3081" i="1" s="1"/>
  <c r="B3081" i="1" s="1"/>
  <c r="D3088" i="1"/>
  <c r="G3088" i="1" s="1"/>
  <c r="F3090" i="1" l="1"/>
  <c r="L3088" i="1"/>
  <c r="T3088" i="1" s="1"/>
  <c r="N3083" i="1"/>
  <c r="O3082" i="1"/>
  <c r="P3082" i="1" s="1"/>
  <c r="Z3082" i="1" s="1"/>
  <c r="B3082" i="1" s="1"/>
  <c r="J3091" i="1"/>
  <c r="K3091" i="1" s="1"/>
  <c r="E3091" i="1" s="1"/>
  <c r="I3092" i="1"/>
  <c r="D3089" i="1"/>
  <c r="G3089" i="1" s="1"/>
  <c r="W3090" i="1"/>
  <c r="Y3090" i="1" s="1"/>
  <c r="F3091" i="1" l="1"/>
  <c r="L3089" i="1"/>
  <c r="T3089" i="1" s="1"/>
  <c r="W3091" i="1"/>
  <c r="Y3091" i="1" s="1"/>
  <c r="J3092" i="1"/>
  <c r="K3092" i="1" s="1"/>
  <c r="E3092" i="1" s="1"/>
  <c r="I3093" i="1"/>
  <c r="D3090" i="1"/>
  <c r="L3090" i="1" s="1"/>
  <c r="T3090" i="1" s="1"/>
  <c r="N3084" i="1"/>
  <c r="O3083" i="1"/>
  <c r="P3083" i="1" s="1"/>
  <c r="Z3083" i="1" s="1"/>
  <c r="B3083" i="1" s="1"/>
  <c r="F3092" i="1" l="1"/>
  <c r="G3090" i="1"/>
  <c r="N3085" i="1"/>
  <c r="O3084" i="1"/>
  <c r="P3084" i="1" s="1"/>
  <c r="Z3084" i="1" s="1"/>
  <c r="B3084" i="1" s="1"/>
  <c r="W3092" i="1"/>
  <c r="Y3092" i="1" s="1"/>
  <c r="D3091" i="1"/>
  <c r="G3091" i="1" s="1"/>
  <c r="J3093" i="1"/>
  <c r="K3093" i="1" s="1"/>
  <c r="E3093" i="1" s="1"/>
  <c r="I3094" i="1"/>
  <c r="F3093" i="1" l="1"/>
  <c r="L3091" i="1"/>
  <c r="T3091" i="1" s="1"/>
  <c r="J3094" i="1"/>
  <c r="K3094" i="1" s="1"/>
  <c r="E3094" i="1" s="1"/>
  <c r="I3095" i="1"/>
  <c r="D3092" i="1"/>
  <c r="G3092" i="1" s="1"/>
  <c r="N3086" i="1"/>
  <c r="O3085" i="1"/>
  <c r="P3085" i="1" s="1"/>
  <c r="Z3085" i="1" s="1"/>
  <c r="B3085" i="1" s="1"/>
  <c r="W3093" i="1"/>
  <c r="Y3093" i="1" s="1"/>
  <c r="F3094" i="1" l="1"/>
  <c r="L3092" i="1"/>
  <c r="T3092" i="1" s="1"/>
  <c r="J3095" i="1"/>
  <c r="K3095" i="1" s="1"/>
  <c r="E3095" i="1" s="1"/>
  <c r="I3096" i="1"/>
  <c r="W3094" i="1"/>
  <c r="Y3094" i="1" s="1"/>
  <c r="D3093" i="1"/>
  <c r="G3093" i="1" s="1"/>
  <c r="N3087" i="1"/>
  <c r="O3086" i="1"/>
  <c r="P3086" i="1" s="1"/>
  <c r="Z3086" i="1" s="1"/>
  <c r="B3086" i="1" s="1"/>
  <c r="F3095" i="1" l="1"/>
  <c r="L3093" i="1"/>
  <c r="T3093" i="1" s="1"/>
  <c r="D3094" i="1"/>
  <c r="L3094" i="1" s="1"/>
  <c r="T3094" i="1" s="1"/>
  <c r="J3096" i="1"/>
  <c r="K3096" i="1" s="1"/>
  <c r="E3096" i="1" s="1"/>
  <c r="I3097" i="1"/>
  <c r="W3095" i="1"/>
  <c r="Y3095" i="1" s="1"/>
  <c r="N3088" i="1"/>
  <c r="O3087" i="1"/>
  <c r="P3087" i="1" s="1"/>
  <c r="Z3087" i="1" s="1"/>
  <c r="B3087" i="1" s="1"/>
  <c r="F3096" i="1" l="1"/>
  <c r="G3094" i="1"/>
  <c r="W3096" i="1"/>
  <c r="Y3096" i="1" s="1"/>
  <c r="N3089" i="1"/>
  <c r="O3088" i="1"/>
  <c r="P3088" i="1" s="1"/>
  <c r="J3097" i="1"/>
  <c r="K3097" i="1" s="1"/>
  <c r="E3097" i="1" s="1"/>
  <c r="I3098" i="1"/>
  <c r="D3095" i="1"/>
  <c r="G3095" i="1" s="1"/>
  <c r="F3097" i="1" l="1"/>
  <c r="L3095" i="1"/>
  <c r="T3095" i="1" s="1"/>
  <c r="W3097" i="1"/>
  <c r="Y3097" i="1" s="1"/>
  <c r="Z3088" i="1"/>
  <c r="B3088" i="1" s="1"/>
  <c r="S3088" i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N3090" i="1"/>
  <c r="O3089" i="1"/>
  <c r="J3098" i="1"/>
  <c r="K3098" i="1" s="1"/>
  <c r="E3098" i="1" s="1"/>
  <c r="I3099" i="1"/>
  <c r="D3096" i="1"/>
  <c r="G3096" i="1" s="1"/>
  <c r="F3098" i="1" l="1"/>
  <c r="AA3088" i="1"/>
  <c r="U3088" i="1"/>
  <c r="L3096" i="1"/>
  <c r="T3096" i="1" s="1"/>
  <c r="J3099" i="1"/>
  <c r="K3099" i="1" s="1"/>
  <c r="E3099" i="1" s="1"/>
  <c r="I3100" i="1"/>
  <c r="W3098" i="1"/>
  <c r="Y3098" i="1" s="1"/>
  <c r="D3097" i="1"/>
  <c r="G3097" i="1" s="1"/>
  <c r="N3091" i="1"/>
  <c r="O3090" i="1"/>
  <c r="F3099" i="1" l="1"/>
  <c r="P3090" i="1"/>
  <c r="Z3090" i="1" s="1"/>
  <c r="B3090" i="1" s="1"/>
  <c r="P3089" i="1"/>
  <c r="Z3089" i="1" s="1"/>
  <c r="B3089" i="1" s="1"/>
  <c r="D3098" i="1"/>
  <c r="L3098" i="1" s="1"/>
  <c r="T3098" i="1" s="1"/>
  <c r="J3100" i="1"/>
  <c r="K3100" i="1" s="1"/>
  <c r="E3100" i="1" s="1"/>
  <c r="I3101" i="1"/>
  <c r="N3092" i="1"/>
  <c r="O3091" i="1"/>
  <c r="P3091" i="1" s="1"/>
  <c r="Z3091" i="1" s="1"/>
  <c r="B3091" i="1" s="1"/>
  <c r="L3097" i="1"/>
  <c r="T3097" i="1" s="1"/>
  <c r="W3099" i="1"/>
  <c r="Y3099" i="1" s="1"/>
  <c r="F3100" i="1" l="1"/>
  <c r="N3093" i="1"/>
  <c r="O3092" i="1"/>
  <c r="P3092" i="1" s="1"/>
  <c r="Z3092" i="1" s="1"/>
  <c r="B3092" i="1" s="1"/>
  <c r="J3101" i="1"/>
  <c r="K3101" i="1" s="1"/>
  <c r="E3101" i="1" s="1"/>
  <c r="I3102" i="1"/>
  <c r="D3099" i="1"/>
  <c r="G3099" i="1" s="1"/>
  <c r="W3100" i="1"/>
  <c r="Y3100" i="1" s="1"/>
  <c r="G3098" i="1"/>
  <c r="F3101" i="1" l="1"/>
  <c r="W3101" i="1"/>
  <c r="Y3101" i="1" s="1"/>
  <c r="L3099" i="1"/>
  <c r="T3099" i="1" s="1"/>
  <c r="J3102" i="1"/>
  <c r="K3102" i="1" s="1"/>
  <c r="E3102" i="1" s="1"/>
  <c r="I3103" i="1"/>
  <c r="D3100" i="1"/>
  <c r="L3100" i="1" s="1"/>
  <c r="T3100" i="1" s="1"/>
  <c r="N3094" i="1"/>
  <c r="O3093" i="1"/>
  <c r="P3093" i="1" s="1"/>
  <c r="F3102" i="1" l="1"/>
  <c r="G3100" i="1"/>
  <c r="Z3093" i="1"/>
  <c r="B3093" i="1" s="1"/>
  <c r="J3103" i="1"/>
  <c r="K3103" i="1" s="1"/>
  <c r="E3103" i="1" s="1"/>
  <c r="I3104" i="1"/>
  <c r="N3095" i="1"/>
  <c r="O3094" i="1"/>
  <c r="P3094" i="1" s="1"/>
  <c r="Z3094" i="1" s="1"/>
  <c r="B3094" i="1" s="1"/>
  <c r="D3101" i="1"/>
  <c r="G3101" i="1" s="1"/>
  <c r="W3102" i="1"/>
  <c r="Y3102" i="1" s="1"/>
  <c r="F3103" i="1" l="1"/>
  <c r="J3104" i="1"/>
  <c r="K3104" i="1" s="1"/>
  <c r="E3104" i="1" s="1"/>
  <c r="I3105" i="1"/>
  <c r="D3102" i="1"/>
  <c r="L3102" i="1" s="1"/>
  <c r="T3102" i="1" s="1"/>
  <c r="W3103" i="1"/>
  <c r="Y3103" i="1" s="1"/>
  <c r="L3101" i="1"/>
  <c r="T3101" i="1" s="1"/>
  <c r="N3096" i="1"/>
  <c r="O3095" i="1"/>
  <c r="P3095" i="1" s="1"/>
  <c r="Z3095" i="1" s="1"/>
  <c r="B3095" i="1" s="1"/>
  <c r="F3104" i="1" l="1"/>
  <c r="G3102" i="1"/>
  <c r="J3105" i="1"/>
  <c r="K3105" i="1" s="1"/>
  <c r="E3105" i="1" s="1"/>
  <c r="I3106" i="1"/>
  <c r="N3097" i="1"/>
  <c r="O3096" i="1"/>
  <c r="P3096" i="1" s="1"/>
  <c r="Z3096" i="1" s="1"/>
  <c r="B3096" i="1" s="1"/>
  <c r="D3103" i="1"/>
  <c r="L3103" i="1" s="1"/>
  <c r="T3103" i="1" s="1"/>
  <c r="W3104" i="1"/>
  <c r="Y3104" i="1" s="1"/>
  <c r="F3105" i="1" l="1"/>
  <c r="N3098" i="1"/>
  <c r="O3097" i="1"/>
  <c r="P3097" i="1" s="1"/>
  <c r="Z3097" i="1" s="1"/>
  <c r="B3097" i="1" s="1"/>
  <c r="J3106" i="1"/>
  <c r="K3106" i="1" s="1"/>
  <c r="E3106" i="1" s="1"/>
  <c r="I3107" i="1"/>
  <c r="W3105" i="1"/>
  <c r="Y3105" i="1" s="1"/>
  <c r="D3104" i="1"/>
  <c r="L3104" i="1" s="1"/>
  <c r="T3104" i="1" s="1"/>
  <c r="G3103" i="1"/>
  <c r="F3106" i="1" l="1"/>
  <c r="J3107" i="1"/>
  <c r="K3107" i="1" s="1"/>
  <c r="E3107" i="1" s="1"/>
  <c r="I3108" i="1"/>
  <c r="W3106" i="1"/>
  <c r="Y3106" i="1" s="1"/>
  <c r="G3104" i="1"/>
  <c r="N3099" i="1"/>
  <c r="O3098" i="1"/>
  <c r="P3098" i="1" s="1"/>
  <c r="Z3098" i="1" s="1"/>
  <c r="B3098" i="1" s="1"/>
  <c r="D3105" i="1"/>
  <c r="G3105" i="1" s="1"/>
  <c r="F3107" i="1" l="1"/>
  <c r="L3105" i="1"/>
  <c r="T3105" i="1" s="1"/>
  <c r="D3106" i="1"/>
  <c r="L3106" i="1" s="1"/>
  <c r="T3106" i="1" s="1"/>
  <c r="W3107" i="1"/>
  <c r="Y3107" i="1" s="1"/>
  <c r="J3108" i="1"/>
  <c r="K3108" i="1" s="1"/>
  <c r="E3108" i="1" s="1"/>
  <c r="I3109" i="1"/>
  <c r="N3100" i="1"/>
  <c r="O3099" i="1"/>
  <c r="P3099" i="1" s="1"/>
  <c r="Z3099" i="1" s="1"/>
  <c r="B3099" i="1" s="1"/>
  <c r="F3108" i="1" l="1"/>
  <c r="D3107" i="1"/>
  <c r="G3107" i="1" s="1"/>
  <c r="J3109" i="1"/>
  <c r="K3109" i="1" s="1"/>
  <c r="E3109" i="1" s="1"/>
  <c r="I3110" i="1"/>
  <c r="N3101" i="1"/>
  <c r="O3100" i="1"/>
  <c r="P3100" i="1" s="1"/>
  <c r="G3106" i="1"/>
  <c r="W3108" i="1"/>
  <c r="Y3108" i="1" s="1"/>
  <c r="F3109" i="1" l="1"/>
  <c r="J3110" i="1"/>
  <c r="K3110" i="1" s="1"/>
  <c r="E3110" i="1" s="1"/>
  <c r="I3111" i="1"/>
  <c r="N3102" i="1"/>
  <c r="O3101" i="1"/>
  <c r="P3101" i="1" s="1"/>
  <c r="Z3101" i="1" s="1"/>
  <c r="B3101" i="1" s="1"/>
  <c r="D3108" i="1"/>
  <c r="G3108" i="1" s="1"/>
  <c r="L3107" i="1"/>
  <c r="T3107" i="1" s="1"/>
  <c r="W3109" i="1"/>
  <c r="Y3109" i="1" s="1"/>
  <c r="Z3100" i="1"/>
  <c r="B3100" i="1" s="1"/>
  <c r="F3110" i="1" l="1"/>
  <c r="L3108" i="1"/>
  <c r="T3108" i="1" s="1"/>
  <c r="N3103" i="1"/>
  <c r="O3102" i="1"/>
  <c r="P3102" i="1" s="1"/>
  <c r="J3111" i="1"/>
  <c r="K3111" i="1" s="1"/>
  <c r="E3111" i="1" s="1"/>
  <c r="I3112" i="1"/>
  <c r="D3109" i="1"/>
  <c r="L3109" i="1" s="1"/>
  <c r="T3109" i="1" s="1"/>
  <c r="W3110" i="1"/>
  <c r="Y3110" i="1" s="1"/>
  <c r="F3111" i="1" l="1"/>
  <c r="G3109" i="1"/>
  <c r="J3112" i="1"/>
  <c r="K3112" i="1" s="1"/>
  <c r="E3112" i="1" s="1"/>
  <c r="I3113" i="1"/>
  <c r="W3111" i="1"/>
  <c r="Y3111" i="1" s="1"/>
  <c r="D3110" i="1"/>
  <c r="G3110" i="1" s="1"/>
  <c r="Z3102" i="1"/>
  <c r="B3102" i="1" s="1"/>
  <c r="N3104" i="1"/>
  <c r="O3103" i="1"/>
  <c r="P3103" i="1" s="1"/>
  <c r="F3112" i="1" l="1"/>
  <c r="L3110" i="1"/>
  <c r="T3110" i="1" s="1"/>
  <c r="D3111" i="1"/>
  <c r="L3111" i="1" s="1"/>
  <c r="T3111" i="1" s="1"/>
  <c r="W3112" i="1"/>
  <c r="Y3112" i="1" s="1"/>
  <c r="J3113" i="1"/>
  <c r="K3113" i="1" s="1"/>
  <c r="E3113" i="1" s="1"/>
  <c r="I3114" i="1"/>
  <c r="Z3103" i="1"/>
  <c r="B3103" i="1" s="1"/>
  <c r="N3105" i="1"/>
  <c r="O3104" i="1"/>
  <c r="P3104" i="1" s="1"/>
  <c r="Z3104" i="1" s="1"/>
  <c r="B3104" i="1" s="1"/>
  <c r="F3113" i="1" l="1"/>
  <c r="G3111" i="1"/>
  <c r="W3113" i="1"/>
  <c r="Y3113" i="1" s="1"/>
  <c r="N3106" i="1"/>
  <c r="O3105" i="1"/>
  <c r="P3105" i="1" s="1"/>
  <c r="Z3105" i="1" s="1"/>
  <c r="B3105" i="1" s="1"/>
  <c r="D3112" i="1"/>
  <c r="L3112" i="1" s="1"/>
  <c r="T3112" i="1" s="1"/>
  <c r="J3114" i="1"/>
  <c r="K3114" i="1" s="1"/>
  <c r="E3114" i="1" s="1"/>
  <c r="I3115" i="1"/>
  <c r="F3114" i="1" l="1"/>
  <c r="G3112" i="1"/>
  <c r="J3115" i="1"/>
  <c r="K3115" i="1" s="1"/>
  <c r="E3115" i="1" s="1"/>
  <c r="I3116" i="1"/>
  <c r="N3107" i="1"/>
  <c r="O3106" i="1"/>
  <c r="P3106" i="1" s="1"/>
  <c r="D3113" i="1"/>
  <c r="L3113" i="1" s="1"/>
  <c r="T3113" i="1" s="1"/>
  <c r="W3114" i="1"/>
  <c r="Y3114" i="1" s="1"/>
  <c r="F3115" i="1" l="1"/>
  <c r="Z3106" i="1"/>
  <c r="B3106" i="1" s="1"/>
  <c r="N3108" i="1"/>
  <c r="O3107" i="1"/>
  <c r="P3107" i="1" s="1"/>
  <c r="Z3107" i="1" s="1"/>
  <c r="B3107" i="1" s="1"/>
  <c r="D3114" i="1"/>
  <c r="L3114" i="1" s="1"/>
  <c r="T3114" i="1" s="1"/>
  <c r="W3115" i="1"/>
  <c r="Y3115" i="1" s="1"/>
  <c r="J3116" i="1"/>
  <c r="K3116" i="1" s="1"/>
  <c r="E3116" i="1" s="1"/>
  <c r="I3117" i="1"/>
  <c r="G3113" i="1"/>
  <c r="F3116" i="1" l="1"/>
  <c r="G3114" i="1"/>
  <c r="J3117" i="1"/>
  <c r="K3117" i="1" s="1"/>
  <c r="E3117" i="1" s="1"/>
  <c r="I3118" i="1"/>
  <c r="W3116" i="1"/>
  <c r="Y3116" i="1" s="1"/>
  <c r="D3115" i="1"/>
  <c r="L3115" i="1" s="1"/>
  <c r="T3115" i="1" s="1"/>
  <c r="N3109" i="1"/>
  <c r="O3108" i="1"/>
  <c r="P3108" i="1" s="1"/>
  <c r="F3117" i="1" l="1"/>
  <c r="G3115" i="1"/>
  <c r="D3116" i="1"/>
  <c r="G3116" i="1" s="1"/>
  <c r="Z3108" i="1"/>
  <c r="B3108" i="1" s="1"/>
  <c r="N3110" i="1"/>
  <c r="O3109" i="1"/>
  <c r="P3109" i="1" s="1"/>
  <c r="Z3109" i="1" s="1"/>
  <c r="B3109" i="1" s="1"/>
  <c r="J3118" i="1"/>
  <c r="K3118" i="1" s="1"/>
  <c r="I3119" i="1"/>
  <c r="W3117" i="1"/>
  <c r="Y3117" i="1" s="1"/>
  <c r="E3118" i="1" l="1"/>
  <c r="F3118" i="1"/>
  <c r="L3116" i="1"/>
  <c r="T3116" i="1" s="1"/>
  <c r="D3117" i="1"/>
  <c r="L3117" i="1" s="1"/>
  <c r="T3117" i="1" s="1"/>
  <c r="N3111" i="1"/>
  <c r="O3110" i="1"/>
  <c r="P3110" i="1" s="1"/>
  <c r="Z3110" i="1" s="1"/>
  <c r="B3110" i="1" s="1"/>
  <c r="J3119" i="1"/>
  <c r="K3119" i="1" s="1"/>
  <c r="E3119" i="1" s="1"/>
  <c r="I3120" i="1"/>
  <c r="F3119" i="1" l="1"/>
  <c r="G3117" i="1"/>
  <c r="W3119" i="1"/>
  <c r="Y3119" i="1" s="1"/>
  <c r="N3112" i="1"/>
  <c r="O3111" i="1"/>
  <c r="P3111" i="1" s="1"/>
  <c r="Z3111" i="1" s="1"/>
  <c r="B3111" i="1" s="1"/>
  <c r="D3118" i="1"/>
  <c r="L3118" i="1" s="1"/>
  <c r="T3118" i="1" s="1"/>
  <c r="J3120" i="1"/>
  <c r="K3120" i="1" s="1"/>
  <c r="E3120" i="1" s="1"/>
  <c r="I3121" i="1"/>
  <c r="F3120" i="1" l="1"/>
  <c r="N3113" i="1"/>
  <c r="O3112" i="1"/>
  <c r="P3112" i="1" s="1"/>
  <c r="J3121" i="1"/>
  <c r="K3121" i="1" s="1"/>
  <c r="E3121" i="1" s="1"/>
  <c r="I3122" i="1"/>
  <c r="W3120" i="1"/>
  <c r="Y3120" i="1" s="1"/>
  <c r="D3119" i="1"/>
  <c r="G3119" i="1" s="1"/>
  <c r="G3118" i="1"/>
  <c r="F3121" i="1" l="1"/>
  <c r="J3122" i="1"/>
  <c r="K3122" i="1" s="1"/>
  <c r="E3122" i="1" s="1"/>
  <c r="I3123" i="1"/>
  <c r="W3121" i="1"/>
  <c r="Y3121" i="1" s="1"/>
  <c r="D3120" i="1"/>
  <c r="G3120" i="1" s="1"/>
  <c r="Z3112" i="1"/>
  <c r="B3112" i="1" s="1"/>
  <c r="N3114" i="1"/>
  <c r="O3113" i="1"/>
  <c r="P3113" i="1" s="1"/>
  <c r="Z3113" i="1" s="1"/>
  <c r="B3113" i="1" s="1"/>
  <c r="L3119" i="1"/>
  <c r="T3119" i="1" s="1"/>
  <c r="F3122" i="1" l="1"/>
  <c r="L3120" i="1"/>
  <c r="T3120" i="1" s="1"/>
  <c r="J3123" i="1"/>
  <c r="K3123" i="1" s="1"/>
  <c r="E3123" i="1" s="1"/>
  <c r="I3124" i="1"/>
  <c r="D3121" i="1"/>
  <c r="G3121" i="1" s="1"/>
  <c r="N3115" i="1"/>
  <c r="O3114" i="1"/>
  <c r="P3114" i="1" s="1"/>
  <c r="W3122" i="1"/>
  <c r="Y3122" i="1" s="1"/>
  <c r="F3123" i="1" l="1"/>
  <c r="L3121" i="1"/>
  <c r="T3121" i="1" s="1"/>
  <c r="D3122" i="1"/>
  <c r="G3122" i="1" s="1"/>
  <c r="W3123" i="1"/>
  <c r="Y3123" i="1" s="1"/>
  <c r="J3124" i="1"/>
  <c r="K3124" i="1" s="1"/>
  <c r="E3124" i="1" s="1"/>
  <c r="I3125" i="1"/>
  <c r="Z3114" i="1"/>
  <c r="B3114" i="1" s="1"/>
  <c r="N3116" i="1"/>
  <c r="O3115" i="1"/>
  <c r="P3115" i="1" s="1"/>
  <c r="F3124" i="1" l="1"/>
  <c r="L3122" i="1"/>
  <c r="T3122" i="1" s="1"/>
  <c r="Z3115" i="1"/>
  <c r="B3115" i="1" s="1"/>
  <c r="N3117" i="1"/>
  <c r="O3116" i="1"/>
  <c r="P3116" i="1" s="1"/>
  <c r="Z3116" i="1" s="1"/>
  <c r="B3116" i="1" s="1"/>
  <c r="W3124" i="1"/>
  <c r="Y3124" i="1" s="1"/>
  <c r="D3123" i="1"/>
  <c r="G3123" i="1" s="1"/>
  <c r="J3125" i="1"/>
  <c r="K3125" i="1" s="1"/>
  <c r="I3126" i="1"/>
  <c r="E3125" i="1" l="1"/>
  <c r="F3125" i="1"/>
  <c r="L3123" i="1"/>
  <c r="T3123" i="1" s="1"/>
  <c r="J3126" i="1"/>
  <c r="K3126" i="1" s="1"/>
  <c r="E3126" i="1" s="1"/>
  <c r="I3127" i="1"/>
  <c r="D3124" i="1"/>
  <c r="L3124" i="1" s="1"/>
  <c r="T3124" i="1" s="1"/>
  <c r="W3125" i="1"/>
  <c r="Y3125" i="1" s="1"/>
  <c r="N3118" i="1"/>
  <c r="O3117" i="1"/>
  <c r="P3117" i="1" s="1"/>
  <c r="F3126" i="1" l="1"/>
  <c r="G3124" i="1"/>
  <c r="J3127" i="1"/>
  <c r="K3127" i="1" s="1"/>
  <c r="E3127" i="1" s="1"/>
  <c r="I3128" i="1"/>
  <c r="Z3117" i="1"/>
  <c r="B3117" i="1" s="1"/>
  <c r="S3117" i="1"/>
  <c r="U3117" i="1" s="1"/>
  <c r="N3119" i="1"/>
  <c r="O3118" i="1"/>
  <c r="D3125" i="1"/>
  <c r="G3125" i="1" s="1"/>
  <c r="W3126" i="1"/>
  <c r="Y3126" i="1" s="1"/>
  <c r="F3127" i="1" l="1"/>
  <c r="C3118" i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AA3117" i="1"/>
  <c r="J3128" i="1"/>
  <c r="K3128" i="1" s="1"/>
  <c r="E3128" i="1" s="1"/>
  <c r="I3129" i="1"/>
  <c r="L3125" i="1"/>
  <c r="T3125" i="1" s="1"/>
  <c r="D3126" i="1"/>
  <c r="L3126" i="1" s="1"/>
  <c r="T3126" i="1" s="1"/>
  <c r="W3127" i="1"/>
  <c r="Y3127" i="1" s="1"/>
  <c r="N3120" i="1"/>
  <c r="O3119" i="1"/>
  <c r="F3128" i="1" l="1"/>
  <c r="P3119" i="1"/>
  <c r="Z3119" i="1" s="1"/>
  <c r="B3119" i="1" s="1"/>
  <c r="P3118" i="1"/>
  <c r="Z3118" i="1" s="1"/>
  <c r="B3118" i="1" s="1"/>
  <c r="D3127" i="1"/>
  <c r="G3127" i="1" s="1"/>
  <c r="J3129" i="1"/>
  <c r="K3129" i="1" s="1"/>
  <c r="E3129" i="1" s="1"/>
  <c r="I3130" i="1"/>
  <c r="N3121" i="1"/>
  <c r="O3120" i="1"/>
  <c r="P3120" i="1" s="1"/>
  <c r="Z3120" i="1" s="1"/>
  <c r="B3120" i="1" s="1"/>
  <c r="W3128" i="1"/>
  <c r="Y3128" i="1" s="1"/>
  <c r="G3126" i="1"/>
  <c r="F3129" i="1" l="1"/>
  <c r="L3127" i="1"/>
  <c r="T3127" i="1" s="1"/>
  <c r="N3122" i="1"/>
  <c r="O3121" i="1"/>
  <c r="P3121" i="1" s="1"/>
  <c r="Z3121" i="1" s="1"/>
  <c r="B3121" i="1" s="1"/>
  <c r="D3128" i="1"/>
  <c r="G3128" i="1" s="1"/>
  <c r="J3130" i="1"/>
  <c r="K3130" i="1" s="1"/>
  <c r="E3130" i="1" s="1"/>
  <c r="I3131" i="1"/>
  <c r="W3129" i="1"/>
  <c r="Y3129" i="1" s="1"/>
  <c r="F3130" i="1" l="1"/>
  <c r="L3128" i="1"/>
  <c r="T3128" i="1" s="1"/>
  <c r="J3131" i="1"/>
  <c r="K3131" i="1" s="1"/>
  <c r="E3131" i="1" s="1"/>
  <c r="I3132" i="1"/>
  <c r="W3130" i="1"/>
  <c r="Y3130" i="1" s="1"/>
  <c r="D3129" i="1"/>
  <c r="G3129" i="1" s="1"/>
  <c r="N3123" i="1"/>
  <c r="O3122" i="1"/>
  <c r="P3122" i="1" s="1"/>
  <c r="F3131" i="1" l="1"/>
  <c r="D3130" i="1"/>
  <c r="G3130" i="1" s="1"/>
  <c r="Z3122" i="1"/>
  <c r="B3122" i="1" s="1"/>
  <c r="N3124" i="1"/>
  <c r="O3123" i="1"/>
  <c r="P3123" i="1" s="1"/>
  <c r="Z3123" i="1" s="1"/>
  <c r="B3123" i="1" s="1"/>
  <c r="J3132" i="1"/>
  <c r="K3132" i="1" s="1"/>
  <c r="E3132" i="1" s="1"/>
  <c r="I3133" i="1"/>
  <c r="L3129" i="1"/>
  <c r="T3129" i="1" s="1"/>
  <c r="W3131" i="1"/>
  <c r="Y3131" i="1" s="1"/>
  <c r="F3132" i="1" l="1"/>
  <c r="L3130" i="1"/>
  <c r="T3130" i="1" s="1"/>
  <c r="N3125" i="1"/>
  <c r="O3124" i="1"/>
  <c r="P3124" i="1" s="1"/>
  <c r="W3132" i="1"/>
  <c r="Y3132" i="1" s="1"/>
  <c r="D3131" i="1"/>
  <c r="L3131" i="1" s="1"/>
  <c r="T3131" i="1" s="1"/>
  <c r="J3133" i="1"/>
  <c r="K3133" i="1" s="1"/>
  <c r="E3133" i="1" s="1"/>
  <c r="I3134" i="1"/>
  <c r="F3133" i="1" l="1"/>
  <c r="G3131" i="1"/>
  <c r="D3132" i="1"/>
  <c r="G3132" i="1" s="1"/>
  <c r="J3134" i="1"/>
  <c r="K3134" i="1" s="1"/>
  <c r="E3134" i="1" s="1"/>
  <c r="I3135" i="1"/>
  <c r="Z3124" i="1"/>
  <c r="B3124" i="1" s="1"/>
  <c r="W3133" i="1"/>
  <c r="Y3133" i="1" s="1"/>
  <c r="N3126" i="1"/>
  <c r="O3125" i="1"/>
  <c r="P3125" i="1" s="1"/>
  <c r="Z3125" i="1" s="1"/>
  <c r="B3125" i="1" s="1"/>
  <c r="F3134" i="1" l="1"/>
  <c r="L3132" i="1"/>
  <c r="T3132" i="1" s="1"/>
  <c r="J3135" i="1"/>
  <c r="K3135" i="1" s="1"/>
  <c r="E3135" i="1" s="1"/>
  <c r="I3136" i="1"/>
  <c r="N3127" i="1"/>
  <c r="O3126" i="1"/>
  <c r="P3126" i="1" s="1"/>
  <c r="W3134" i="1"/>
  <c r="Y3134" i="1" s="1"/>
  <c r="D3133" i="1"/>
  <c r="G3133" i="1" s="1"/>
  <c r="F3135" i="1" l="1"/>
  <c r="L3133" i="1"/>
  <c r="T3133" i="1" s="1"/>
  <c r="J3136" i="1"/>
  <c r="K3136" i="1" s="1"/>
  <c r="E3136" i="1" s="1"/>
  <c r="I3137" i="1"/>
  <c r="W3135" i="1"/>
  <c r="Y3135" i="1" s="1"/>
  <c r="D3134" i="1"/>
  <c r="L3134" i="1" s="1"/>
  <c r="T3134" i="1" s="1"/>
  <c r="Z3126" i="1"/>
  <c r="B3126" i="1" s="1"/>
  <c r="N3128" i="1"/>
  <c r="O3127" i="1"/>
  <c r="P3127" i="1" s="1"/>
  <c r="Z3127" i="1" s="1"/>
  <c r="B3127" i="1" s="1"/>
  <c r="F3136" i="1" l="1"/>
  <c r="D3135" i="1"/>
  <c r="L3135" i="1" s="1"/>
  <c r="T3135" i="1" s="1"/>
  <c r="J3137" i="1"/>
  <c r="K3137" i="1" s="1"/>
  <c r="E3137" i="1" s="1"/>
  <c r="I3138" i="1"/>
  <c r="N3129" i="1"/>
  <c r="O3128" i="1"/>
  <c r="P3128" i="1" s="1"/>
  <c r="Z3128" i="1" s="1"/>
  <c r="B3128" i="1" s="1"/>
  <c r="W3136" i="1"/>
  <c r="Y3136" i="1" s="1"/>
  <c r="G3134" i="1"/>
  <c r="F3137" i="1" l="1"/>
  <c r="G3135" i="1"/>
  <c r="N3130" i="1"/>
  <c r="O3129" i="1"/>
  <c r="P3129" i="1" s="1"/>
  <c r="Z3129" i="1" s="1"/>
  <c r="B3129" i="1" s="1"/>
  <c r="D3136" i="1"/>
  <c r="L3136" i="1" s="1"/>
  <c r="T3136" i="1" s="1"/>
  <c r="W3137" i="1"/>
  <c r="Y3137" i="1" s="1"/>
  <c r="J3138" i="1"/>
  <c r="K3138" i="1" s="1"/>
  <c r="E3138" i="1" s="1"/>
  <c r="I3139" i="1"/>
  <c r="F3138" i="1" l="1"/>
  <c r="G3136" i="1"/>
  <c r="D3137" i="1"/>
  <c r="G3137" i="1" s="1"/>
  <c r="J3139" i="1"/>
  <c r="K3139" i="1" s="1"/>
  <c r="E3139" i="1" s="1"/>
  <c r="I3140" i="1"/>
  <c r="W3138" i="1"/>
  <c r="Y3138" i="1" s="1"/>
  <c r="N3131" i="1"/>
  <c r="O3130" i="1"/>
  <c r="P3130" i="1" s="1"/>
  <c r="F3139" i="1" l="1"/>
  <c r="L3137" i="1"/>
  <c r="T3137" i="1" s="1"/>
  <c r="J3140" i="1"/>
  <c r="K3140" i="1" s="1"/>
  <c r="E3140" i="1" s="1"/>
  <c r="I3141" i="1"/>
  <c r="W3139" i="1"/>
  <c r="Y3139" i="1" s="1"/>
  <c r="N3132" i="1"/>
  <c r="O3131" i="1"/>
  <c r="P3131" i="1" s="1"/>
  <c r="Z3131" i="1" s="1"/>
  <c r="B3131" i="1" s="1"/>
  <c r="Z3130" i="1"/>
  <c r="B3130" i="1" s="1"/>
  <c r="D3138" i="1"/>
  <c r="L3138" i="1" s="1"/>
  <c r="T3138" i="1" s="1"/>
  <c r="F3140" i="1" l="1"/>
  <c r="N3133" i="1"/>
  <c r="O3132" i="1"/>
  <c r="P3132" i="1" s="1"/>
  <c r="Z3132" i="1" s="1"/>
  <c r="B3132" i="1" s="1"/>
  <c r="D3139" i="1"/>
  <c r="G3139" i="1" s="1"/>
  <c r="G3138" i="1"/>
  <c r="J3141" i="1"/>
  <c r="K3141" i="1" s="1"/>
  <c r="I3142" i="1"/>
  <c r="W3140" i="1"/>
  <c r="Y3140" i="1" s="1"/>
  <c r="E3141" i="1" l="1"/>
  <c r="F3141" i="1"/>
  <c r="D3140" i="1"/>
  <c r="L3140" i="1" s="1"/>
  <c r="T3140" i="1" s="1"/>
  <c r="L3139" i="1"/>
  <c r="T3139" i="1" s="1"/>
  <c r="W3141" i="1"/>
  <c r="Y3141" i="1" s="1"/>
  <c r="J3142" i="1"/>
  <c r="K3142" i="1" s="1"/>
  <c r="E3142" i="1" s="1"/>
  <c r="I3143" i="1"/>
  <c r="N3134" i="1"/>
  <c r="O3133" i="1"/>
  <c r="P3133" i="1" s="1"/>
  <c r="Z3133" i="1" s="1"/>
  <c r="B3133" i="1" s="1"/>
  <c r="F3142" i="1" l="1"/>
  <c r="G3140" i="1"/>
  <c r="D3141" i="1"/>
  <c r="L3141" i="1" s="1"/>
  <c r="T3141" i="1" s="1"/>
  <c r="N3135" i="1"/>
  <c r="O3134" i="1"/>
  <c r="P3134" i="1" s="1"/>
  <c r="Z3134" i="1" s="1"/>
  <c r="B3134" i="1" s="1"/>
  <c r="J3143" i="1"/>
  <c r="K3143" i="1" s="1"/>
  <c r="E3143" i="1" s="1"/>
  <c r="I3144" i="1"/>
  <c r="W3142" i="1"/>
  <c r="Y3142" i="1" s="1"/>
  <c r="F3143" i="1" l="1"/>
  <c r="G3141" i="1"/>
  <c r="W3143" i="1"/>
  <c r="Y3143" i="1" s="1"/>
  <c r="N3136" i="1"/>
  <c r="O3135" i="1"/>
  <c r="P3135" i="1" s="1"/>
  <c r="Z3135" i="1" s="1"/>
  <c r="B3135" i="1" s="1"/>
  <c r="D3142" i="1"/>
  <c r="L3142" i="1" s="1"/>
  <c r="T3142" i="1" s="1"/>
  <c r="J3144" i="1"/>
  <c r="K3144" i="1" s="1"/>
  <c r="E3144" i="1" s="1"/>
  <c r="I3145" i="1"/>
  <c r="F3144" i="1" l="1"/>
  <c r="G3142" i="1"/>
  <c r="J3145" i="1"/>
  <c r="K3145" i="1" s="1"/>
  <c r="E3145" i="1" s="1"/>
  <c r="I3146" i="1"/>
  <c r="N3137" i="1"/>
  <c r="O3136" i="1"/>
  <c r="P3136" i="1" s="1"/>
  <c r="D3143" i="1"/>
  <c r="G3143" i="1" s="1"/>
  <c r="W3144" i="1"/>
  <c r="Y3144" i="1" s="1"/>
  <c r="F3145" i="1" l="1"/>
  <c r="L3143" i="1"/>
  <c r="T3143" i="1" s="1"/>
  <c r="Z3136" i="1"/>
  <c r="B3136" i="1" s="1"/>
  <c r="J3146" i="1"/>
  <c r="K3146" i="1" s="1"/>
  <c r="E3146" i="1" s="1"/>
  <c r="I3147" i="1"/>
  <c r="D3144" i="1"/>
  <c r="L3144" i="1" s="1"/>
  <c r="T3144" i="1" s="1"/>
  <c r="W3145" i="1"/>
  <c r="Y3145" i="1" s="1"/>
  <c r="N3138" i="1"/>
  <c r="O3137" i="1"/>
  <c r="P3137" i="1" s="1"/>
  <c r="F3146" i="1" l="1"/>
  <c r="Z3137" i="1"/>
  <c r="B3137" i="1" s="1"/>
  <c r="W3146" i="1"/>
  <c r="Y3146" i="1" s="1"/>
  <c r="D3145" i="1"/>
  <c r="G3145" i="1" s="1"/>
  <c r="G3144" i="1"/>
  <c r="J3147" i="1"/>
  <c r="K3147" i="1" s="1"/>
  <c r="E3147" i="1" s="1"/>
  <c r="I3148" i="1"/>
  <c r="N3139" i="1"/>
  <c r="O3138" i="1"/>
  <c r="P3138" i="1" s="1"/>
  <c r="F3147" i="1" l="1"/>
  <c r="L3145" i="1"/>
  <c r="T3145" i="1" s="1"/>
  <c r="D3146" i="1"/>
  <c r="L3146" i="1" s="1"/>
  <c r="T3146" i="1" s="1"/>
  <c r="Z3138" i="1"/>
  <c r="B3138" i="1" s="1"/>
  <c r="N3140" i="1"/>
  <c r="O3139" i="1"/>
  <c r="P3139" i="1" s="1"/>
  <c r="Z3139" i="1" s="1"/>
  <c r="B3139" i="1" s="1"/>
  <c r="J3148" i="1"/>
  <c r="K3148" i="1" s="1"/>
  <c r="I3149" i="1"/>
  <c r="W3147" i="1"/>
  <c r="Y3147" i="1" s="1"/>
  <c r="E3148" i="1" l="1"/>
  <c r="F3148" i="1"/>
  <c r="G3146" i="1"/>
  <c r="D3147" i="1"/>
  <c r="G3147" i="1" s="1"/>
  <c r="N3141" i="1"/>
  <c r="O3140" i="1"/>
  <c r="P3140" i="1" s="1"/>
  <c r="Z3140" i="1" s="1"/>
  <c r="B3140" i="1" s="1"/>
  <c r="J3149" i="1"/>
  <c r="K3149" i="1" s="1"/>
  <c r="I3150" i="1"/>
  <c r="E3149" i="1" l="1"/>
  <c r="F3149" i="1"/>
  <c r="W3149" i="1"/>
  <c r="Y3149" i="1" s="1"/>
  <c r="N3142" i="1"/>
  <c r="O3141" i="1"/>
  <c r="P3141" i="1" s="1"/>
  <c r="Z3141" i="1" s="1"/>
  <c r="B3141" i="1" s="1"/>
  <c r="D3148" i="1"/>
  <c r="G3148" i="1" s="1"/>
  <c r="J3150" i="1"/>
  <c r="K3150" i="1" s="1"/>
  <c r="E3150" i="1" s="1"/>
  <c r="I3151" i="1"/>
  <c r="L3147" i="1"/>
  <c r="T3147" i="1" s="1"/>
  <c r="F3150" i="1" l="1"/>
  <c r="W3150" i="1"/>
  <c r="Y3150" i="1" s="1"/>
  <c r="N3143" i="1"/>
  <c r="O3142" i="1"/>
  <c r="P3142" i="1" s="1"/>
  <c r="L3148" i="1"/>
  <c r="T3148" i="1" s="1"/>
  <c r="J3151" i="1"/>
  <c r="K3151" i="1" s="1"/>
  <c r="E3151" i="1" s="1"/>
  <c r="I3152" i="1"/>
  <c r="D3149" i="1"/>
  <c r="G3149" i="1" s="1"/>
  <c r="F3151" i="1" l="1"/>
  <c r="Z3142" i="1"/>
  <c r="B3142" i="1" s="1"/>
  <c r="N3144" i="1"/>
  <c r="O3143" i="1"/>
  <c r="P3143" i="1" s="1"/>
  <c r="L3149" i="1"/>
  <c r="T3149" i="1" s="1"/>
  <c r="J3152" i="1"/>
  <c r="K3152" i="1" s="1"/>
  <c r="E3152" i="1" s="1"/>
  <c r="I3153" i="1"/>
  <c r="W3151" i="1"/>
  <c r="Y3151" i="1" s="1"/>
  <c r="D3150" i="1"/>
  <c r="G3150" i="1" s="1"/>
  <c r="F3152" i="1" l="1"/>
  <c r="W3152" i="1"/>
  <c r="Y3152" i="1" s="1"/>
  <c r="L3150" i="1"/>
  <c r="T3150" i="1" s="1"/>
  <c r="Z3143" i="1"/>
  <c r="B3143" i="1" s="1"/>
  <c r="N3145" i="1"/>
  <c r="O3144" i="1"/>
  <c r="P3144" i="1" s="1"/>
  <c r="Z3144" i="1" s="1"/>
  <c r="B3144" i="1" s="1"/>
  <c r="D3151" i="1"/>
  <c r="G3151" i="1" s="1"/>
  <c r="J3153" i="1"/>
  <c r="K3153" i="1" s="1"/>
  <c r="E3153" i="1" s="1"/>
  <c r="I3154" i="1"/>
  <c r="F3153" i="1" l="1"/>
  <c r="L3151" i="1"/>
  <c r="T3151" i="1" s="1"/>
  <c r="J3154" i="1"/>
  <c r="K3154" i="1" s="1"/>
  <c r="E3154" i="1" s="1"/>
  <c r="I3155" i="1"/>
  <c r="N3146" i="1"/>
  <c r="O3145" i="1"/>
  <c r="P3145" i="1" s="1"/>
  <c r="D3152" i="1"/>
  <c r="L3152" i="1" s="1"/>
  <c r="T3152" i="1" s="1"/>
  <c r="W3153" i="1"/>
  <c r="Y3153" i="1" s="1"/>
  <c r="F3154" i="1" l="1"/>
  <c r="Z3145" i="1"/>
  <c r="B3145" i="1" s="1"/>
  <c r="N3147" i="1"/>
  <c r="O3146" i="1"/>
  <c r="P3146" i="1" s="1"/>
  <c r="J3155" i="1"/>
  <c r="K3155" i="1" s="1"/>
  <c r="E3155" i="1" s="1"/>
  <c r="I3156" i="1"/>
  <c r="W3154" i="1"/>
  <c r="Y3154" i="1" s="1"/>
  <c r="D3153" i="1"/>
  <c r="G3153" i="1" s="1"/>
  <c r="G3152" i="1"/>
  <c r="F3155" i="1" l="1"/>
  <c r="L3153" i="1"/>
  <c r="T3153" i="1" s="1"/>
  <c r="J3156" i="1"/>
  <c r="K3156" i="1" s="1"/>
  <c r="E3156" i="1" s="1"/>
  <c r="I3157" i="1"/>
  <c r="W3155" i="1"/>
  <c r="Y3155" i="1" s="1"/>
  <c r="N3148" i="1"/>
  <c r="O3147" i="1"/>
  <c r="P3147" i="1" s="1"/>
  <c r="Z3146" i="1"/>
  <c r="B3146" i="1" s="1"/>
  <c r="D3154" i="1"/>
  <c r="L3154" i="1" s="1"/>
  <c r="T3154" i="1" s="1"/>
  <c r="F3156" i="1" l="1"/>
  <c r="G3154" i="1"/>
  <c r="J3157" i="1"/>
  <c r="K3157" i="1" s="1"/>
  <c r="E3157" i="1" s="1"/>
  <c r="I3158" i="1"/>
  <c r="D3155" i="1"/>
  <c r="L3155" i="1" s="1"/>
  <c r="T3155" i="1" s="1"/>
  <c r="W3156" i="1"/>
  <c r="Y3156" i="1" s="1"/>
  <c r="Z3147" i="1"/>
  <c r="B3147" i="1" s="1"/>
  <c r="S3147" i="1"/>
  <c r="U3147" i="1" s="1"/>
  <c r="N3149" i="1"/>
  <c r="O3148" i="1"/>
  <c r="F3157" i="1" l="1"/>
  <c r="C3148" i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AA3147" i="1"/>
  <c r="N3150" i="1"/>
  <c r="O3149" i="1"/>
  <c r="J3158" i="1"/>
  <c r="K3158" i="1" s="1"/>
  <c r="E3158" i="1" s="1"/>
  <c r="I3159" i="1"/>
  <c r="G3155" i="1"/>
  <c r="W3157" i="1"/>
  <c r="Y3157" i="1" s="1"/>
  <c r="D3156" i="1"/>
  <c r="L3156" i="1" s="1"/>
  <c r="T3156" i="1" s="1"/>
  <c r="F3158" i="1" l="1"/>
  <c r="P3149" i="1"/>
  <c r="Z3149" i="1" s="1"/>
  <c r="B3149" i="1" s="1"/>
  <c r="P3148" i="1"/>
  <c r="Z3148" i="1" s="1"/>
  <c r="B3148" i="1" s="1"/>
  <c r="W3158" i="1"/>
  <c r="Y3158" i="1" s="1"/>
  <c r="J3159" i="1"/>
  <c r="K3159" i="1" s="1"/>
  <c r="E3159" i="1" s="1"/>
  <c r="I3160" i="1"/>
  <c r="N3151" i="1"/>
  <c r="O3150" i="1"/>
  <c r="P3150" i="1" s="1"/>
  <c r="G3156" i="1"/>
  <c r="D3157" i="1"/>
  <c r="G3157" i="1" s="1"/>
  <c r="F3159" i="1" l="1"/>
  <c r="L3157" i="1"/>
  <c r="T3157" i="1" s="1"/>
  <c r="N3152" i="1"/>
  <c r="O3151" i="1"/>
  <c r="P3151" i="1" s="1"/>
  <c r="Z3151" i="1" s="1"/>
  <c r="B3151" i="1" s="1"/>
  <c r="J3160" i="1"/>
  <c r="K3160" i="1" s="1"/>
  <c r="E3160" i="1" s="1"/>
  <c r="I3161" i="1"/>
  <c r="D3158" i="1"/>
  <c r="L3158" i="1" s="1"/>
  <c r="T3158" i="1" s="1"/>
  <c r="W3159" i="1"/>
  <c r="Y3159" i="1" s="1"/>
  <c r="Z3150" i="1"/>
  <c r="B3150" i="1" s="1"/>
  <c r="F3160" i="1" l="1"/>
  <c r="G3158" i="1"/>
  <c r="W3160" i="1"/>
  <c r="Y3160" i="1" s="1"/>
  <c r="D3159" i="1"/>
  <c r="L3159" i="1" s="1"/>
  <c r="T3159" i="1" s="1"/>
  <c r="J3161" i="1"/>
  <c r="K3161" i="1" s="1"/>
  <c r="E3161" i="1" s="1"/>
  <c r="I3162" i="1"/>
  <c r="N3153" i="1"/>
  <c r="O3152" i="1"/>
  <c r="P3152" i="1" s="1"/>
  <c r="F3161" i="1" l="1"/>
  <c r="G3159" i="1"/>
  <c r="Z3152" i="1"/>
  <c r="B3152" i="1" s="1"/>
  <c r="N3154" i="1"/>
  <c r="O3153" i="1"/>
  <c r="P3153" i="1" s="1"/>
  <c r="Z3153" i="1" s="1"/>
  <c r="B3153" i="1" s="1"/>
  <c r="J3162" i="1"/>
  <c r="K3162" i="1" s="1"/>
  <c r="E3162" i="1" s="1"/>
  <c r="I3163" i="1"/>
  <c r="D3160" i="1"/>
  <c r="G3160" i="1" s="1"/>
  <c r="W3161" i="1"/>
  <c r="Y3161" i="1" s="1"/>
  <c r="F3162" i="1" l="1"/>
  <c r="L3160" i="1"/>
  <c r="T3160" i="1" s="1"/>
  <c r="W3162" i="1"/>
  <c r="Y3162" i="1" s="1"/>
  <c r="D3161" i="1"/>
  <c r="G3161" i="1" s="1"/>
  <c r="N3155" i="1"/>
  <c r="O3154" i="1"/>
  <c r="P3154" i="1" s="1"/>
  <c r="J3163" i="1"/>
  <c r="K3163" i="1" s="1"/>
  <c r="E3163" i="1" s="1"/>
  <c r="I3164" i="1"/>
  <c r="F3163" i="1" l="1"/>
  <c r="L3161" i="1"/>
  <c r="T3161" i="1" s="1"/>
  <c r="Z3154" i="1"/>
  <c r="B3154" i="1" s="1"/>
  <c r="J3164" i="1"/>
  <c r="K3164" i="1" s="1"/>
  <c r="E3164" i="1" s="1"/>
  <c r="I3165" i="1"/>
  <c r="W3163" i="1"/>
  <c r="Y3163" i="1" s="1"/>
  <c r="N3156" i="1"/>
  <c r="O3155" i="1"/>
  <c r="P3155" i="1" s="1"/>
  <c r="Z3155" i="1" s="1"/>
  <c r="B3155" i="1" s="1"/>
  <c r="D3162" i="1"/>
  <c r="G3162" i="1" s="1"/>
  <c r="F3164" i="1" l="1"/>
  <c r="L3162" i="1"/>
  <c r="T3162" i="1" s="1"/>
  <c r="W3164" i="1"/>
  <c r="Y3164" i="1" s="1"/>
  <c r="N3157" i="1"/>
  <c r="O3156" i="1"/>
  <c r="P3156" i="1" s="1"/>
  <c r="Z3156" i="1" s="1"/>
  <c r="B3156" i="1" s="1"/>
  <c r="D3163" i="1"/>
  <c r="L3163" i="1" s="1"/>
  <c r="T3163" i="1" s="1"/>
  <c r="J3165" i="1"/>
  <c r="K3165" i="1" s="1"/>
  <c r="E3165" i="1" s="1"/>
  <c r="I3166" i="1"/>
  <c r="F3165" i="1" l="1"/>
  <c r="G3163" i="1"/>
  <c r="N3158" i="1"/>
  <c r="O3157" i="1"/>
  <c r="P3157" i="1" s="1"/>
  <c r="Z3157" i="1" s="1"/>
  <c r="B3157" i="1" s="1"/>
  <c r="J3166" i="1"/>
  <c r="K3166" i="1" s="1"/>
  <c r="E3166" i="1" s="1"/>
  <c r="I3167" i="1"/>
  <c r="D3164" i="1"/>
  <c r="L3164" i="1" s="1"/>
  <c r="T3164" i="1" s="1"/>
  <c r="W3165" i="1"/>
  <c r="Y3165" i="1" s="1"/>
  <c r="F3166" i="1" l="1"/>
  <c r="J3167" i="1"/>
  <c r="K3167" i="1" s="1"/>
  <c r="E3167" i="1" s="1"/>
  <c r="I3168" i="1"/>
  <c r="W3166" i="1"/>
  <c r="Y3166" i="1" s="1"/>
  <c r="N3159" i="1"/>
  <c r="O3158" i="1"/>
  <c r="P3158" i="1" s="1"/>
  <c r="D3165" i="1"/>
  <c r="L3165" i="1" s="1"/>
  <c r="T3165" i="1" s="1"/>
  <c r="G3164" i="1"/>
  <c r="F3167" i="1" l="1"/>
  <c r="G3165" i="1"/>
  <c r="N3160" i="1"/>
  <c r="O3159" i="1"/>
  <c r="P3159" i="1" s="1"/>
  <c r="Z3159" i="1" s="1"/>
  <c r="B3159" i="1" s="1"/>
  <c r="D3166" i="1"/>
  <c r="L3166" i="1" s="1"/>
  <c r="T3166" i="1" s="1"/>
  <c r="J3168" i="1"/>
  <c r="K3168" i="1" s="1"/>
  <c r="E3168" i="1" s="1"/>
  <c r="I3169" i="1"/>
  <c r="Z3158" i="1"/>
  <c r="B3158" i="1" s="1"/>
  <c r="W3167" i="1"/>
  <c r="Y3167" i="1" s="1"/>
  <c r="F3168" i="1" l="1"/>
  <c r="G3166" i="1"/>
  <c r="J3169" i="1"/>
  <c r="K3169" i="1" s="1"/>
  <c r="E3169" i="1" s="1"/>
  <c r="I3170" i="1"/>
  <c r="D3167" i="1"/>
  <c r="G3167" i="1" s="1"/>
  <c r="W3168" i="1"/>
  <c r="Y3168" i="1" s="1"/>
  <c r="N3161" i="1"/>
  <c r="O3160" i="1"/>
  <c r="P3160" i="1" s="1"/>
  <c r="F3169" i="1" l="1"/>
  <c r="L3167" i="1"/>
  <c r="T3167" i="1" s="1"/>
  <c r="D3168" i="1"/>
  <c r="G3168" i="1" s="1"/>
  <c r="J3170" i="1"/>
  <c r="K3170" i="1" s="1"/>
  <c r="E3170" i="1" s="1"/>
  <c r="I3171" i="1"/>
  <c r="Z3160" i="1"/>
  <c r="B3160" i="1" s="1"/>
  <c r="N3162" i="1"/>
  <c r="O3161" i="1"/>
  <c r="P3161" i="1" s="1"/>
  <c r="Z3161" i="1" s="1"/>
  <c r="B3161" i="1" s="1"/>
  <c r="W3169" i="1"/>
  <c r="Y3169" i="1" s="1"/>
  <c r="F3170" i="1" l="1"/>
  <c r="L3168" i="1"/>
  <c r="T3168" i="1" s="1"/>
  <c r="W3170" i="1"/>
  <c r="Y3170" i="1" s="1"/>
  <c r="J3171" i="1"/>
  <c r="K3171" i="1" s="1"/>
  <c r="E3171" i="1" s="1"/>
  <c r="I3172" i="1"/>
  <c r="D3169" i="1"/>
  <c r="L3169" i="1" s="1"/>
  <c r="T3169" i="1" s="1"/>
  <c r="N3163" i="1"/>
  <c r="O3162" i="1"/>
  <c r="P3162" i="1" s="1"/>
  <c r="Z3162" i="1" s="1"/>
  <c r="B3162" i="1" s="1"/>
  <c r="F3171" i="1" l="1"/>
  <c r="W3171" i="1"/>
  <c r="Y3171" i="1" s="1"/>
  <c r="N3164" i="1"/>
  <c r="O3163" i="1"/>
  <c r="P3163" i="1" s="1"/>
  <c r="D3170" i="1"/>
  <c r="G3170" i="1" s="1"/>
  <c r="J3172" i="1"/>
  <c r="K3172" i="1" s="1"/>
  <c r="E3172" i="1" s="1"/>
  <c r="I3173" i="1"/>
  <c r="G3169" i="1"/>
  <c r="F3172" i="1" l="1"/>
  <c r="L3170" i="1"/>
  <c r="T3170" i="1" s="1"/>
  <c r="J3173" i="1"/>
  <c r="K3173" i="1" s="1"/>
  <c r="E3173" i="1" s="1"/>
  <c r="I3174" i="1"/>
  <c r="Z3163" i="1"/>
  <c r="B3163" i="1" s="1"/>
  <c r="N3165" i="1"/>
  <c r="O3164" i="1"/>
  <c r="P3164" i="1" s="1"/>
  <c r="Z3164" i="1" s="1"/>
  <c r="B3164" i="1" s="1"/>
  <c r="D3171" i="1"/>
  <c r="G3171" i="1" s="1"/>
  <c r="W3172" i="1"/>
  <c r="Y3172" i="1" s="1"/>
  <c r="F3173" i="1" l="1"/>
  <c r="N3166" i="1"/>
  <c r="O3165" i="1"/>
  <c r="P3165" i="1" s="1"/>
  <c r="W3173" i="1"/>
  <c r="Y3173" i="1" s="1"/>
  <c r="D3172" i="1"/>
  <c r="L3172" i="1" s="1"/>
  <c r="T3172" i="1" s="1"/>
  <c r="J3174" i="1"/>
  <c r="K3174" i="1" s="1"/>
  <c r="E3174" i="1" s="1"/>
  <c r="I3175" i="1"/>
  <c r="L3171" i="1"/>
  <c r="T3171" i="1" s="1"/>
  <c r="F3174" i="1" l="1"/>
  <c r="G3172" i="1"/>
  <c r="J3175" i="1"/>
  <c r="K3175" i="1" s="1"/>
  <c r="E3175" i="1" s="1"/>
  <c r="I3176" i="1"/>
  <c r="Z3165" i="1"/>
  <c r="B3165" i="1" s="1"/>
  <c r="W3174" i="1"/>
  <c r="Y3174" i="1" s="1"/>
  <c r="D3173" i="1"/>
  <c r="L3173" i="1" s="1"/>
  <c r="T3173" i="1" s="1"/>
  <c r="N3167" i="1"/>
  <c r="O3166" i="1"/>
  <c r="P3166" i="1" s="1"/>
  <c r="F3175" i="1" l="1"/>
  <c r="N3168" i="1"/>
  <c r="O3167" i="1"/>
  <c r="P3167" i="1" s="1"/>
  <c r="G3173" i="1"/>
  <c r="Z3166" i="1"/>
  <c r="B3166" i="1" s="1"/>
  <c r="J3176" i="1"/>
  <c r="K3176" i="1" s="1"/>
  <c r="E3176" i="1" s="1"/>
  <c r="I3177" i="1"/>
  <c r="W3175" i="1"/>
  <c r="Y3175" i="1" s="1"/>
  <c r="D3174" i="1"/>
  <c r="L3174" i="1" s="1"/>
  <c r="T3174" i="1" s="1"/>
  <c r="F3176" i="1" l="1"/>
  <c r="G3174" i="1"/>
  <c r="W3176" i="1"/>
  <c r="Y3176" i="1" s="1"/>
  <c r="D3175" i="1"/>
  <c r="L3175" i="1" s="1"/>
  <c r="T3175" i="1" s="1"/>
  <c r="Z3167" i="1"/>
  <c r="B3167" i="1" s="1"/>
  <c r="N3169" i="1"/>
  <c r="O3168" i="1"/>
  <c r="P3168" i="1" s="1"/>
  <c r="J3177" i="1"/>
  <c r="K3177" i="1" s="1"/>
  <c r="E3177" i="1" s="1"/>
  <c r="I3178" i="1"/>
  <c r="F3177" i="1" l="1"/>
  <c r="G3175" i="1"/>
  <c r="J3178" i="1"/>
  <c r="K3178" i="1" s="1"/>
  <c r="E3178" i="1" s="1"/>
  <c r="I3179" i="1"/>
  <c r="W3177" i="1"/>
  <c r="Y3177" i="1" s="1"/>
  <c r="Z3168" i="1"/>
  <c r="B3168" i="1" s="1"/>
  <c r="N3170" i="1"/>
  <c r="O3169" i="1"/>
  <c r="P3169" i="1" s="1"/>
  <c r="D3176" i="1"/>
  <c r="L3176" i="1" s="1"/>
  <c r="T3176" i="1" s="1"/>
  <c r="F3178" i="1" l="1"/>
  <c r="G3176" i="1"/>
  <c r="Z3169" i="1"/>
  <c r="B3169" i="1" s="1"/>
  <c r="D3177" i="1"/>
  <c r="L3177" i="1" s="1"/>
  <c r="T3177" i="1" s="1"/>
  <c r="J3179" i="1"/>
  <c r="K3179" i="1" s="1"/>
  <c r="E3179" i="1" s="1"/>
  <c r="I3180" i="1"/>
  <c r="N3171" i="1"/>
  <c r="O3170" i="1"/>
  <c r="P3170" i="1" s="1"/>
  <c r="Z3170" i="1" s="1"/>
  <c r="B3170" i="1" s="1"/>
  <c r="W3178" i="1"/>
  <c r="Y3178" i="1" s="1"/>
  <c r="F3179" i="1" l="1"/>
  <c r="G3177" i="1"/>
  <c r="W3179" i="1"/>
  <c r="Y3179" i="1" s="1"/>
  <c r="D3178" i="1"/>
  <c r="L3178" i="1" s="1"/>
  <c r="T3178" i="1" s="1"/>
  <c r="N3172" i="1"/>
  <c r="O3171" i="1"/>
  <c r="P3171" i="1" s="1"/>
  <c r="Z3171" i="1" s="1"/>
  <c r="B3171" i="1" s="1"/>
  <c r="J3180" i="1"/>
  <c r="K3180" i="1" s="1"/>
  <c r="I3181" i="1"/>
  <c r="E3180" i="1" l="1"/>
  <c r="F3180" i="1"/>
  <c r="G3178" i="1"/>
  <c r="N3173" i="1"/>
  <c r="O3172" i="1"/>
  <c r="P3172" i="1" s="1"/>
  <c r="Z3172" i="1" s="1"/>
  <c r="B3172" i="1" s="1"/>
  <c r="J3181" i="1"/>
  <c r="K3181" i="1" s="1"/>
  <c r="I3182" i="1"/>
  <c r="D3179" i="1"/>
  <c r="L3179" i="1" s="1"/>
  <c r="T3179" i="1" s="1"/>
  <c r="E3181" i="1" l="1"/>
  <c r="F3181" i="1"/>
  <c r="G3179" i="1"/>
  <c r="W3181" i="1"/>
  <c r="Y3181" i="1" s="1"/>
  <c r="D3180" i="1"/>
  <c r="G3180" i="1" s="1"/>
  <c r="J3182" i="1"/>
  <c r="K3182" i="1" s="1"/>
  <c r="E3182" i="1" s="1"/>
  <c r="I3183" i="1"/>
  <c r="N3174" i="1"/>
  <c r="O3173" i="1"/>
  <c r="P3173" i="1" s="1"/>
  <c r="Z3173" i="1" s="1"/>
  <c r="B3173" i="1" s="1"/>
  <c r="F3182" i="1" l="1"/>
  <c r="L3180" i="1"/>
  <c r="T3180" i="1" s="1"/>
  <c r="J3183" i="1"/>
  <c r="K3183" i="1" s="1"/>
  <c r="E3183" i="1" s="1"/>
  <c r="I3184" i="1"/>
  <c r="W3182" i="1"/>
  <c r="Y3182" i="1" s="1"/>
  <c r="N3175" i="1"/>
  <c r="O3174" i="1"/>
  <c r="P3174" i="1" s="1"/>
  <c r="Z3174" i="1" s="1"/>
  <c r="B3174" i="1" s="1"/>
  <c r="D3181" i="1"/>
  <c r="G3181" i="1" s="1"/>
  <c r="F3183" i="1" l="1"/>
  <c r="L3181" i="1"/>
  <c r="T3181" i="1" s="1"/>
  <c r="N3176" i="1"/>
  <c r="O3175" i="1"/>
  <c r="P3175" i="1" s="1"/>
  <c r="D3182" i="1"/>
  <c r="G3182" i="1" s="1"/>
  <c r="J3184" i="1"/>
  <c r="K3184" i="1" s="1"/>
  <c r="E3184" i="1" s="1"/>
  <c r="I3185" i="1"/>
  <c r="W3183" i="1"/>
  <c r="Y3183" i="1" s="1"/>
  <c r="F3184" i="1" l="1"/>
  <c r="W3184" i="1"/>
  <c r="Y3184" i="1" s="1"/>
  <c r="Z3175" i="1"/>
  <c r="B3175" i="1" s="1"/>
  <c r="L3182" i="1"/>
  <c r="T3182" i="1" s="1"/>
  <c r="D3183" i="1"/>
  <c r="G3183" i="1" s="1"/>
  <c r="N3177" i="1"/>
  <c r="O3176" i="1"/>
  <c r="P3176" i="1" s="1"/>
  <c r="Z3176" i="1" s="1"/>
  <c r="B3176" i="1" s="1"/>
  <c r="J3185" i="1"/>
  <c r="K3185" i="1" s="1"/>
  <c r="E3185" i="1" s="1"/>
  <c r="I3186" i="1"/>
  <c r="F3185" i="1" l="1"/>
  <c r="J3186" i="1"/>
  <c r="K3186" i="1" s="1"/>
  <c r="E3186" i="1" s="1"/>
  <c r="I3187" i="1"/>
  <c r="L3183" i="1"/>
  <c r="T3183" i="1" s="1"/>
  <c r="W3185" i="1"/>
  <c r="Y3185" i="1" s="1"/>
  <c r="D3184" i="1"/>
  <c r="L3184" i="1" s="1"/>
  <c r="T3184" i="1" s="1"/>
  <c r="N3178" i="1"/>
  <c r="O3177" i="1"/>
  <c r="P3177" i="1" s="1"/>
  <c r="Z3177" i="1" s="1"/>
  <c r="B3177" i="1" s="1"/>
  <c r="F3186" i="1" l="1"/>
  <c r="G3184" i="1"/>
  <c r="D3185" i="1"/>
  <c r="L3185" i="1" s="1"/>
  <c r="T3185" i="1" s="1"/>
  <c r="J3187" i="1"/>
  <c r="K3187" i="1" s="1"/>
  <c r="E3187" i="1" s="1"/>
  <c r="I3188" i="1"/>
  <c r="W3186" i="1"/>
  <c r="Y3186" i="1" s="1"/>
  <c r="N3179" i="1"/>
  <c r="O3178" i="1"/>
  <c r="P3178" i="1" s="1"/>
  <c r="Z3178" i="1" s="1"/>
  <c r="B3178" i="1" s="1"/>
  <c r="F3187" i="1" l="1"/>
  <c r="G3185" i="1"/>
  <c r="W3187" i="1"/>
  <c r="Y3187" i="1" s="1"/>
  <c r="J3188" i="1"/>
  <c r="K3188" i="1" s="1"/>
  <c r="E3188" i="1" s="1"/>
  <c r="I3189" i="1"/>
  <c r="N3180" i="1"/>
  <c r="O3179" i="1"/>
  <c r="P3179" i="1" s="1"/>
  <c r="D3186" i="1"/>
  <c r="L3186" i="1" s="1"/>
  <c r="T3186" i="1" s="1"/>
  <c r="F3188" i="1" l="1"/>
  <c r="G3186" i="1"/>
  <c r="J3189" i="1"/>
  <c r="K3189" i="1" s="1"/>
  <c r="I3190" i="1"/>
  <c r="N3181" i="1"/>
  <c r="O3180" i="1"/>
  <c r="D3187" i="1"/>
  <c r="L3187" i="1" s="1"/>
  <c r="T3187" i="1" s="1"/>
  <c r="W3188" i="1"/>
  <c r="Y3188" i="1" s="1"/>
  <c r="Z3179" i="1"/>
  <c r="B3179" i="1" s="1"/>
  <c r="S3179" i="1"/>
  <c r="U3179" i="1" s="1"/>
  <c r="E3189" i="1" l="1"/>
  <c r="F3189" i="1"/>
  <c r="C3180" i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AA3179" i="1"/>
  <c r="W3189" i="1"/>
  <c r="Y3189" i="1" s="1"/>
  <c r="N3182" i="1"/>
  <c r="O3181" i="1"/>
  <c r="J3190" i="1"/>
  <c r="K3190" i="1" s="1"/>
  <c r="E3190" i="1" s="1"/>
  <c r="I3191" i="1"/>
  <c r="D3188" i="1"/>
  <c r="G3188" i="1" s="1"/>
  <c r="G3187" i="1"/>
  <c r="F3190" i="1" l="1"/>
  <c r="P3181" i="1"/>
  <c r="Z3181" i="1" s="1"/>
  <c r="B3181" i="1" s="1"/>
  <c r="P3180" i="1"/>
  <c r="Z3180" i="1" s="1"/>
  <c r="B3180" i="1" s="1"/>
  <c r="L3188" i="1"/>
  <c r="T3188" i="1" s="1"/>
  <c r="N3183" i="1"/>
  <c r="O3182" i="1"/>
  <c r="P3182" i="1" s="1"/>
  <c r="Z3182" i="1" s="1"/>
  <c r="B3182" i="1" s="1"/>
  <c r="W3190" i="1"/>
  <c r="Y3190" i="1" s="1"/>
  <c r="J3191" i="1"/>
  <c r="K3191" i="1" s="1"/>
  <c r="E3191" i="1" s="1"/>
  <c r="I3192" i="1"/>
  <c r="D3189" i="1"/>
  <c r="G3189" i="1" s="1"/>
  <c r="F3191" i="1" l="1"/>
  <c r="L3189" i="1"/>
  <c r="T3189" i="1" s="1"/>
  <c r="W3191" i="1"/>
  <c r="Y3191" i="1" s="1"/>
  <c r="D3190" i="1"/>
  <c r="L3190" i="1" s="1"/>
  <c r="T3190" i="1" s="1"/>
  <c r="N3184" i="1"/>
  <c r="O3183" i="1"/>
  <c r="P3183" i="1" s="1"/>
  <c r="J3192" i="1"/>
  <c r="K3192" i="1" s="1"/>
  <c r="E3192" i="1" s="1"/>
  <c r="I3193" i="1"/>
  <c r="F3192" i="1" l="1"/>
  <c r="G3190" i="1"/>
  <c r="N3185" i="1"/>
  <c r="O3184" i="1"/>
  <c r="P3184" i="1" s="1"/>
  <c r="Z3184" i="1" s="1"/>
  <c r="B3184" i="1" s="1"/>
  <c r="J3193" i="1"/>
  <c r="K3193" i="1" s="1"/>
  <c r="E3193" i="1" s="1"/>
  <c r="I3194" i="1"/>
  <c r="Z3183" i="1"/>
  <c r="B3183" i="1" s="1"/>
  <c r="D3191" i="1"/>
  <c r="L3191" i="1" s="1"/>
  <c r="T3191" i="1" s="1"/>
  <c r="W3192" i="1"/>
  <c r="Y3192" i="1" s="1"/>
  <c r="F3193" i="1" l="1"/>
  <c r="W3193" i="1"/>
  <c r="Y3193" i="1" s="1"/>
  <c r="G3191" i="1"/>
  <c r="N3186" i="1"/>
  <c r="O3185" i="1"/>
  <c r="P3185" i="1" s="1"/>
  <c r="J3194" i="1"/>
  <c r="K3194" i="1" s="1"/>
  <c r="E3194" i="1" s="1"/>
  <c r="I3195" i="1"/>
  <c r="D3192" i="1"/>
  <c r="G3192" i="1" s="1"/>
  <c r="F3194" i="1" l="1"/>
  <c r="L3192" i="1"/>
  <c r="T3192" i="1" s="1"/>
  <c r="Z3185" i="1"/>
  <c r="B3185" i="1" s="1"/>
  <c r="W3194" i="1"/>
  <c r="Y3194" i="1" s="1"/>
  <c r="N3187" i="1"/>
  <c r="O3186" i="1"/>
  <c r="P3186" i="1" s="1"/>
  <c r="D3193" i="1"/>
  <c r="L3193" i="1" s="1"/>
  <c r="T3193" i="1" s="1"/>
  <c r="J3195" i="1"/>
  <c r="K3195" i="1" s="1"/>
  <c r="E3195" i="1" s="1"/>
  <c r="I3196" i="1"/>
  <c r="F3195" i="1" l="1"/>
  <c r="J3196" i="1"/>
  <c r="K3196" i="1" s="1"/>
  <c r="E3196" i="1" s="1"/>
  <c r="I3197" i="1"/>
  <c r="Z3186" i="1"/>
  <c r="B3186" i="1" s="1"/>
  <c r="N3188" i="1"/>
  <c r="O3187" i="1"/>
  <c r="P3187" i="1" s="1"/>
  <c r="D3194" i="1"/>
  <c r="L3194" i="1" s="1"/>
  <c r="T3194" i="1" s="1"/>
  <c r="G3193" i="1"/>
  <c r="W3195" i="1"/>
  <c r="Y3195" i="1" s="1"/>
  <c r="F3196" i="1" l="1"/>
  <c r="N3189" i="1"/>
  <c r="O3188" i="1"/>
  <c r="P3188" i="1" s="1"/>
  <c r="D3195" i="1"/>
  <c r="L3195" i="1" s="1"/>
  <c r="T3195" i="1" s="1"/>
  <c r="J3197" i="1"/>
  <c r="K3197" i="1" s="1"/>
  <c r="E3197" i="1" s="1"/>
  <c r="I3198" i="1"/>
  <c r="G3194" i="1"/>
  <c r="W3196" i="1"/>
  <c r="Y3196" i="1" s="1"/>
  <c r="Z3187" i="1"/>
  <c r="B3187" i="1" s="1"/>
  <c r="F3197" i="1" l="1"/>
  <c r="G3195" i="1"/>
  <c r="J3198" i="1"/>
  <c r="K3198" i="1" s="1"/>
  <c r="E3198" i="1" s="1"/>
  <c r="I3199" i="1"/>
  <c r="W3197" i="1"/>
  <c r="Y3197" i="1" s="1"/>
  <c r="D3196" i="1"/>
  <c r="L3196" i="1" s="1"/>
  <c r="T3196" i="1" s="1"/>
  <c r="Z3188" i="1"/>
  <c r="B3188" i="1" s="1"/>
  <c r="N3190" i="1"/>
  <c r="O3189" i="1"/>
  <c r="P3189" i="1" s="1"/>
  <c r="F3198" i="1" l="1"/>
  <c r="G3196" i="1"/>
  <c r="D3197" i="1"/>
  <c r="L3197" i="1" s="1"/>
  <c r="T3197" i="1" s="1"/>
  <c r="J3199" i="1"/>
  <c r="K3199" i="1" s="1"/>
  <c r="E3199" i="1" s="1"/>
  <c r="I3200" i="1"/>
  <c r="N3191" i="1"/>
  <c r="O3190" i="1"/>
  <c r="P3190" i="1" s="1"/>
  <c r="Z3190" i="1" s="1"/>
  <c r="B3190" i="1" s="1"/>
  <c r="Z3189" i="1"/>
  <c r="B3189" i="1" s="1"/>
  <c r="W3198" i="1"/>
  <c r="Y3198" i="1" s="1"/>
  <c r="F3199" i="1" l="1"/>
  <c r="G3197" i="1"/>
  <c r="N3192" i="1"/>
  <c r="O3191" i="1"/>
  <c r="P3191" i="1" s="1"/>
  <c r="J3200" i="1"/>
  <c r="K3200" i="1" s="1"/>
  <c r="E3200" i="1" s="1"/>
  <c r="I3201" i="1"/>
  <c r="D3198" i="1"/>
  <c r="G3198" i="1" s="1"/>
  <c r="W3199" i="1"/>
  <c r="Y3199" i="1" s="1"/>
  <c r="F3200" i="1" l="1"/>
  <c r="L3198" i="1"/>
  <c r="T3198" i="1" s="1"/>
  <c r="J3201" i="1"/>
  <c r="K3201" i="1" s="1"/>
  <c r="E3201" i="1" s="1"/>
  <c r="I3202" i="1"/>
  <c r="Z3191" i="1"/>
  <c r="B3191" i="1" s="1"/>
  <c r="W3200" i="1"/>
  <c r="Y3200" i="1" s="1"/>
  <c r="D3199" i="1"/>
  <c r="G3199" i="1" s="1"/>
  <c r="N3193" i="1"/>
  <c r="O3192" i="1"/>
  <c r="P3192" i="1" s="1"/>
  <c r="Z3192" i="1" s="1"/>
  <c r="B3192" i="1" s="1"/>
  <c r="F3201" i="1" l="1"/>
  <c r="L3199" i="1"/>
  <c r="T3199" i="1" s="1"/>
  <c r="N3194" i="1"/>
  <c r="O3193" i="1"/>
  <c r="P3193" i="1" s="1"/>
  <c r="J3202" i="1"/>
  <c r="K3202" i="1" s="1"/>
  <c r="E3202" i="1" s="1"/>
  <c r="I3203" i="1"/>
  <c r="W3201" i="1"/>
  <c r="Y3201" i="1" s="1"/>
  <c r="D3200" i="1"/>
  <c r="L3200" i="1" s="1"/>
  <c r="T3200" i="1" s="1"/>
  <c r="F3202" i="1" l="1"/>
  <c r="G3200" i="1"/>
  <c r="W3202" i="1"/>
  <c r="Y3202" i="1" s="1"/>
  <c r="D3201" i="1"/>
  <c r="L3201" i="1" s="1"/>
  <c r="T3201" i="1" s="1"/>
  <c r="Z3193" i="1"/>
  <c r="B3193" i="1" s="1"/>
  <c r="J3203" i="1"/>
  <c r="K3203" i="1" s="1"/>
  <c r="E3203" i="1" s="1"/>
  <c r="I3204" i="1"/>
  <c r="N3195" i="1"/>
  <c r="O3194" i="1"/>
  <c r="P3194" i="1" s="1"/>
  <c r="F3203" i="1" l="1"/>
  <c r="G3201" i="1"/>
  <c r="N3196" i="1"/>
  <c r="O3195" i="1"/>
  <c r="P3195" i="1" s="1"/>
  <c r="J3204" i="1"/>
  <c r="K3204" i="1" s="1"/>
  <c r="E3204" i="1" s="1"/>
  <c r="I3205" i="1"/>
  <c r="W3203" i="1"/>
  <c r="Y3203" i="1" s="1"/>
  <c r="Z3194" i="1"/>
  <c r="B3194" i="1" s="1"/>
  <c r="D3202" i="1"/>
  <c r="L3202" i="1" s="1"/>
  <c r="T3202" i="1" s="1"/>
  <c r="F3204" i="1" l="1"/>
  <c r="G3202" i="1"/>
  <c r="J3205" i="1"/>
  <c r="K3205" i="1" s="1"/>
  <c r="E3205" i="1" s="1"/>
  <c r="I3206" i="1"/>
  <c r="Z3195" i="1"/>
  <c r="B3195" i="1" s="1"/>
  <c r="N3197" i="1"/>
  <c r="O3196" i="1"/>
  <c r="P3196" i="1" s="1"/>
  <c r="W3204" i="1"/>
  <c r="Y3204" i="1" s="1"/>
  <c r="D3203" i="1"/>
  <c r="G3203" i="1" s="1"/>
  <c r="F3205" i="1" l="1"/>
  <c r="J3206" i="1"/>
  <c r="K3206" i="1" s="1"/>
  <c r="E3206" i="1" s="1"/>
  <c r="I3207" i="1"/>
  <c r="D3204" i="1"/>
  <c r="L3204" i="1" s="1"/>
  <c r="T3204" i="1" s="1"/>
  <c r="W3205" i="1"/>
  <c r="Y3205" i="1" s="1"/>
  <c r="N3198" i="1"/>
  <c r="O3197" i="1"/>
  <c r="P3197" i="1" s="1"/>
  <c r="Z3197" i="1" s="1"/>
  <c r="B3197" i="1" s="1"/>
  <c r="L3203" i="1"/>
  <c r="T3203" i="1" s="1"/>
  <c r="Z3196" i="1"/>
  <c r="B3196" i="1" s="1"/>
  <c r="F3206" i="1" l="1"/>
  <c r="G3204" i="1"/>
  <c r="J3207" i="1"/>
  <c r="K3207" i="1" s="1"/>
  <c r="E3207" i="1" s="1"/>
  <c r="I3208" i="1"/>
  <c r="D3205" i="1"/>
  <c r="G3205" i="1" s="1"/>
  <c r="N3199" i="1"/>
  <c r="O3198" i="1"/>
  <c r="P3198" i="1" s="1"/>
  <c r="Z3198" i="1" s="1"/>
  <c r="B3198" i="1" s="1"/>
  <c r="W3206" i="1"/>
  <c r="Y3206" i="1" s="1"/>
  <c r="F3207" i="1" l="1"/>
  <c r="L3205" i="1"/>
  <c r="T3205" i="1" s="1"/>
  <c r="J3208" i="1"/>
  <c r="K3208" i="1" s="1"/>
  <c r="E3208" i="1" s="1"/>
  <c r="I3209" i="1"/>
  <c r="D3206" i="1"/>
  <c r="L3206" i="1" s="1"/>
  <c r="T3206" i="1" s="1"/>
  <c r="N3200" i="1"/>
  <c r="O3199" i="1"/>
  <c r="P3199" i="1" s="1"/>
  <c r="W3207" i="1"/>
  <c r="Y3207" i="1" s="1"/>
  <c r="F3208" i="1" l="1"/>
  <c r="N3201" i="1"/>
  <c r="O3200" i="1"/>
  <c r="P3200" i="1" s="1"/>
  <c r="Z3200" i="1" s="1"/>
  <c r="B3200" i="1" s="1"/>
  <c r="J3209" i="1"/>
  <c r="K3209" i="1" s="1"/>
  <c r="E3209" i="1" s="1"/>
  <c r="I3210" i="1"/>
  <c r="D3207" i="1"/>
  <c r="L3207" i="1" s="1"/>
  <c r="T3207" i="1" s="1"/>
  <c r="W3208" i="1"/>
  <c r="Y3208" i="1" s="1"/>
  <c r="G3206" i="1"/>
  <c r="Z3199" i="1"/>
  <c r="B3199" i="1" s="1"/>
  <c r="F3209" i="1" l="1"/>
  <c r="J3210" i="1"/>
  <c r="K3210" i="1" s="1"/>
  <c r="I3211" i="1"/>
  <c r="W3209" i="1"/>
  <c r="Y3209" i="1" s="1"/>
  <c r="D3208" i="1"/>
  <c r="L3208" i="1" s="1"/>
  <c r="T3208" i="1" s="1"/>
  <c r="G3207" i="1"/>
  <c r="N3202" i="1"/>
  <c r="O3201" i="1"/>
  <c r="P3201" i="1" s="1"/>
  <c r="Z3201" i="1" s="1"/>
  <c r="B3201" i="1" s="1"/>
  <c r="E3210" i="1" l="1"/>
  <c r="F3210" i="1"/>
  <c r="G3208" i="1"/>
  <c r="D3209" i="1"/>
  <c r="G3209" i="1" s="1"/>
  <c r="N3203" i="1"/>
  <c r="O3202" i="1"/>
  <c r="P3202" i="1" s="1"/>
  <c r="J3211" i="1"/>
  <c r="K3211" i="1" s="1"/>
  <c r="I3212" i="1"/>
  <c r="E3211" i="1" l="1"/>
  <c r="F3211" i="1"/>
  <c r="L3209" i="1"/>
  <c r="T3209" i="1" s="1"/>
  <c r="W3211" i="1"/>
  <c r="Y3211" i="1" s="1"/>
  <c r="N3204" i="1"/>
  <c r="O3203" i="1"/>
  <c r="P3203" i="1" s="1"/>
  <c r="Z3203" i="1" s="1"/>
  <c r="B3203" i="1" s="1"/>
  <c r="Z3202" i="1"/>
  <c r="B3202" i="1" s="1"/>
  <c r="D3210" i="1"/>
  <c r="L3210" i="1" s="1"/>
  <c r="T3210" i="1" s="1"/>
  <c r="J3212" i="1"/>
  <c r="K3212" i="1" s="1"/>
  <c r="I3213" i="1"/>
  <c r="E3212" i="1" l="1"/>
  <c r="F3212" i="1"/>
  <c r="G3210" i="1"/>
  <c r="J3213" i="1"/>
  <c r="K3213" i="1" s="1"/>
  <c r="I3214" i="1"/>
  <c r="W3212" i="1"/>
  <c r="Y3212" i="1" s="1"/>
  <c r="N3205" i="1"/>
  <c r="O3204" i="1"/>
  <c r="P3204" i="1" s="1"/>
  <c r="D3211" i="1"/>
  <c r="G3211" i="1" s="1"/>
  <c r="E3213" i="1" l="1"/>
  <c r="F3213" i="1"/>
  <c r="Z3204" i="1"/>
  <c r="B3204" i="1" s="1"/>
  <c r="N3206" i="1"/>
  <c r="O3205" i="1"/>
  <c r="P3205" i="1" s="1"/>
  <c r="Z3205" i="1" s="1"/>
  <c r="B3205" i="1" s="1"/>
  <c r="D3212" i="1"/>
  <c r="G3212" i="1" s="1"/>
  <c r="L3211" i="1"/>
  <c r="T3211" i="1" s="1"/>
  <c r="J3214" i="1"/>
  <c r="K3214" i="1" s="1"/>
  <c r="E3214" i="1" s="1"/>
  <c r="I3215" i="1"/>
  <c r="W3213" i="1"/>
  <c r="Y3213" i="1" s="1"/>
  <c r="F3214" i="1" l="1"/>
  <c r="L3212" i="1"/>
  <c r="T3212" i="1" s="1"/>
  <c r="N3207" i="1"/>
  <c r="O3206" i="1"/>
  <c r="P3206" i="1" s="1"/>
  <c r="Z3206" i="1" s="1"/>
  <c r="B3206" i="1" s="1"/>
  <c r="D3213" i="1"/>
  <c r="L3213" i="1" s="1"/>
  <c r="T3213" i="1" s="1"/>
  <c r="J3215" i="1"/>
  <c r="K3215" i="1" s="1"/>
  <c r="E3215" i="1" s="1"/>
  <c r="I3216" i="1"/>
  <c r="W3214" i="1"/>
  <c r="Y3214" i="1" s="1"/>
  <c r="F3215" i="1" l="1"/>
  <c r="W3215" i="1"/>
  <c r="Y3215" i="1" s="1"/>
  <c r="D3214" i="1"/>
  <c r="G3214" i="1" s="1"/>
  <c r="N3208" i="1"/>
  <c r="O3207" i="1"/>
  <c r="P3207" i="1" s="1"/>
  <c r="G3213" i="1"/>
  <c r="J3216" i="1"/>
  <c r="K3216" i="1" s="1"/>
  <c r="E3216" i="1" s="1"/>
  <c r="I3217" i="1"/>
  <c r="F3216" i="1" l="1"/>
  <c r="L3214" i="1"/>
  <c r="T3214" i="1" s="1"/>
  <c r="N3209" i="1"/>
  <c r="O3208" i="1"/>
  <c r="P3208" i="1" s="1"/>
  <c r="J3217" i="1"/>
  <c r="K3217" i="1" s="1"/>
  <c r="E3217" i="1" s="1"/>
  <c r="I3218" i="1"/>
  <c r="W3216" i="1"/>
  <c r="Y3216" i="1" s="1"/>
  <c r="Z3207" i="1"/>
  <c r="B3207" i="1" s="1"/>
  <c r="D3215" i="1"/>
  <c r="G3215" i="1" s="1"/>
  <c r="F3217" i="1" l="1"/>
  <c r="L3215" i="1"/>
  <c r="T3215" i="1" s="1"/>
  <c r="W3217" i="1"/>
  <c r="Y3217" i="1" s="1"/>
  <c r="D3216" i="1"/>
  <c r="L3216" i="1" s="1"/>
  <c r="T3216" i="1" s="1"/>
  <c r="Z3208" i="1"/>
  <c r="B3208" i="1" s="1"/>
  <c r="J3218" i="1"/>
  <c r="K3218" i="1" s="1"/>
  <c r="E3218" i="1" s="1"/>
  <c r="I3219" i="1"/>
  <c r="N3210" i="1"/>
  <c r="O3209" i="1"/>
  <c r="P3209" i="1" s="1"/>
  <c r="F3218" i="1" l="1"/>
  <c r="G3216" i="1"/>
  <c r="N3211" i="1"/>
  <c r="O3210" i="1"/>
  <c r="Z3209" i="1"/>
  <c r="B3209" i="1" s="1"/>
  <c r="S3209" i="1"/>
  <c r="U3209" i="1" s="1"/>
  <c r="J3219" i="1"/>
  <c r="K3219" i="1" s="1"/>
  <c r="E3219" i="1" s="1"/>
  <c r="I3220" i="1"/>
  <c r="D3217" i="1"/>
  <c r="G3217" i="1" s="1"/>
  <c r="W3218" i="1"/>
  <c r="Y3218" i="1" s="1"/>
  <c r="F3219" i="1" l="1"/>
  <c r="C3210" i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AA3209" i="1"/>
  <c r="J3220" i="1"/>
  <c r="K3220" i="1" s="1"/>
  <c r="E3220" i="1" s="1"/>
  <c r="I3221" i="1"/>
  <c r="D3218" i="1"/>
  <c r="G3218" i="1" s="1"/>
  <c r="W3219" i="1"/>
  <c r="Y3219" i="1" s="1"/>
  <c r="L3217" i="1"/>
  <c r="T3217" i="1" s="1"/>
  <c r="N3212" i="1"/>
  <c r="O3211" i="1"/>
  <c r="F3220" i="1" l="1"/>
  <c r="P3211" i="1"/>
  <c r="Z3211" i="1" s="1"/>
  <c r="B3211" i="1" s="1"/>
  <c r="P3210" i="1"/>
  <c r="Z3210" i="1" s="1"/>
  <c r="B3210" i="1" s="1"/>
  <c r="L3218" i="1"/>
  <c r="T3218" i="1" s="1"/>
  <c r="J3221" i="1"/>
  <c r="K3221" i="1" s="1"/>
  <c r="E3221" i="1" s="1"/>
  <c r="I3222" i="1"/>
  <c r="N3213" i="1"/>
  <c r="O3212" i="1"/>
  <c r="P3212" i="1" s="1"/>
  <c r="Z3212" i="1" s="1"/>
  <c r="B3212" i="1" s="1"/>
  <c r="W3220" i="1"/>
  <c r="Y3220" i="1" s="1"/>
  <c r="D3219" i="1"/>
  <c r="L3219" i="1" s="1"/>
  <c r="T3219" i="1" s="1"/>
  <c r="F3221" i="1" l="1"/>
  <c r="G3219" i="1"/>
  <c r="D3220" i="1"/>
  <c r="L3220" i="1" s="1"/>
  <c r="T3220" i="1" s="1"/>
  <c r="N3214" i="1"/>
  <c r="O3213" i="1"/>
  <c r="P3213" i="1" s="1"/>
  <c r="Z3213" i="1" s="1"/>
  <c r="B3213" i="1" s="1"/>
  <c r="J3222" i="1"/>
  <c r="K3222" i="1" s="1"/>
  <c r="E3222" i="1" s="1"/>
  <c r="I3223" i="1"/>
  <c r="W3221" i="1"/>
  <c r="Y3221" i="1" s="1"/>
  <c r="F3222" i="1" l="1"/>
  <c r="G3220" i="1"/>
  <c r="W3222" i="1"/>
  <c r="Y3222" i="1" s="1"/>
  <c r="N3215" i="1"/>
  <c r="O3214" i="1"/>
  <c r="P3214" i="1" s="1"/>
  <c r="Z3214" i="1" s="1"/>
  <c r="B3214" i="1" s="1"/>
  <c r="D3221" i="1"/>
  <c r="G3221" i="1" s="1"/>
  <c r="J3223" i="1"/>
  <c r="K3223" i="1" s="1"/>
  <c r="E3223" i="1" s="1"/>
  <c r="I3224" i="1"/>
  <c r="F3223" i="1" l="1"/>
  <c r="L3221" i="1"/>
  <c r="T3221" i="1" s="1"/>
  <c r="W3223" i="1"/>
  <c r="Y3223" i="1" s="1"/>
  <c r="J3224" i="1"/>
  <c r="K3224" i="1" s="1"/>
  <c r="E3224" i="1" s="1"/>
  <c r="I3225" i="1"/>
  <c r="N3216" i="1"/>
  <c r="O3215" i="1"/>
  <c r="P3215" i="1" s="1"/>
  <c r="Z3215" i="1" s="1"/>
  <c r="B3215" i="1" s="1"/>
  <c r="D3222" i="1"/>
  <c r="L3222" i="1" s="1"/>
  <c r="T3222" i="1" s="1"/>
  <c r="F3224" i="1" l="1"/>
  <c r="G3222" i="1"/>
  <c r="W3224" i="1"/>
  <c r="Y3224" i="1" s="1"/>
  <c r="D3223" i="1"/>
  <c r="G3223" i="1" s="1"/>
  <c r="J3225" i="1"/>
  <c r="K3225" i="1" s="1"/>
  <c r="E3225" i="1" s="1"/>
  <c r="I3226" i="1"/>
  <c r="N3217" i="1"/>
  <c r="O3216" i="1"/>
  <c r="P3216" i="1" s="1"/>
  <c r="Z3216" i="1" s="1"/>
  <c r="B3216" i="1" s="1"/>
  <c r="F3225" i="1" l="1"/>
  <c r="L3223" i="1"/>
  <c r="T3223" i="1" s="1"/>
  <c r="W3225" i="1"/>
  <c r="Y3225" i="1" s="1"/>
  <c r="N3218" i="1"/>
  <c r="O3217" i="1"/>
  <c r="P3217" i="1" s="1"/>
  <c r="Z3217" i="1" s="1"/>
  <c r="B3217" i="1" s="1"/>
  <c r="J3226" i="1"/>
  <c r="K3226" i="1" s="1"/>
  <c r="E3226" i="1" s="1"/>
  <c r="I3227" i="1"/>
  <c r="D3224" i="1"/>
  <c r="L3224" i="1" s="1"/>
  <c r="T3224" i="1" s="1"/>
  <c r="F3226" i="1" l="1"/>
  <c r="N3219" i="1"/>
  <c r="O3218" i="1"/>
  <c r="P3218" i="1" s="1"/>
  <c r="Z3218" i="1" s="1"/>
  <c r="B3218" i="1" s="1"/>
  <c r="D3225" i="1"/>
  <c r="G3225" i="1" s="1"/>
  <c r="G3224" i="1"/>
  <c r="J3227" i="1"/>
  <c r="K3227" i="1" s="1"/>
  <c r="E3227" i="1" s="1"/>
  <c r="I3228" i="1"/>
  <c r="W3226" i="1"/>
  <c r="Y3226" i="1" s="1"/>
  <c r="F3227" i="1" l="1"/>
  <c r="L3225" i="1"/>
  <c r="T3225" i="1" s="1"/>
  <c r="W3227" i="1"/>
  <c r="Y3227" i="1" s="1"/>
  <c r="D3226" i="1"/>
  <c r="L3226" i="1" s="1"/>
  <c r="T3226" i="1" s="1"/>
  <c r="J3228" i="1"/>
  <c r="K3228" i="1" s="1"/>
  <c r="E3228" i="1" s="1"/>
  <c r="I3229" i="1"/>
  <c r="N3220" i="1"/>
  <c r="O3219" i="1"/>
  <c r="P3219" i="1" s="1"/>
  <c r="Z3219" i="1" s="1"/>
  <c r="B3219" i="1" s="1"/>
  <c r="F3228" i="1" l="1"/>
  <c r="G3226" i="1"/>
  <c r="W3228" i="1"/>
  <c r="Y3228" i="1" s="1"/>
  <c r="D3227" i="1"/>
  <c r="G3227" i="1" s="1"/>
  <c r="N3221" i="1"/>
  <c r="O3220" i="1"/>
  <c r="P3220" i="1" s="1"/>
  <c r="Z3220" i="1" s="1"/>
  <c r="B3220" i="1" s="1"/>
  <c r="J3229" i="1"/>
  <c r="K3229" i="1" s="1"/>
  <c r="I3230" i="1"/>
  <c r="E3229" i="1" l="1"/>
  <c r="F3229" i="1"/>
  <c r="L3227" i="1"/>
  <c r="T3227" i="1" s="1"/>
  <c r="N3222" i="1"/>
  <c r="O3221" i="1"/>
  <c r="P3221" i="1" s="1"/>
  <c r="Z3221" i="1" s="1"/>
  <c r="B3221" i="1" s="1"/>
  <c r="J3230" i="1"/>
  <c r="K3230" i="1" s="1"/>
  <c r="I3231" i="1"/>
  <c r="D3228" i="1"/>
  <c r="L3228" i="1" s="1"/>
  <c r="T3228" i="1" s="1"/>
  <c r="W3229" i="1"/>
  <c r="Y3229" i="1" s="1"/>
  <c r="E3230" i="1" l="1"/>
  <c r="F3230" i="1"/>
  <c r="G3228" i="1"/>
  <c r="D3229" i="1"/>
  <c r="L3229" i="1" s="1"/>
  <c r="T3229" i="1" s="1"/>
  <c r="J3231" i="1"/>
  <c r="K3231" i="1" s="1"/>
  <c r="E3231" i="1" s="1"/>
  <c r="I3232" i="1"/>
  <c r="W3230" i="1"/>
  <c r="Y3230" i="1" s="1"/>
  <c r="N3223" i="1"/>
  <c r="O3222" i="1"/>
  <c r="P3222" i="1" s="1"/>
  <c r="F3231" i="1" l="1"/>
  <c r="G3229" i="1"/>
  <c r="J3232" i="1"/>
  <c r="K3232" i="1" s="1"/>
  <c r="E3232" i="1" s="1"/>
  <c r="I3233" i="1"/>
  <c r="Z3222" i="1"/>
  <c r="B3222" i="1" s="1"/>
  <c r="N3224" i="1"/>
  <c r="O3223" i="1"/>
  <c r="P3223" i="1" s="1"/>
  <c r="W3231" i="1"/>
  <c r="Y3231" i="1" s="1"/>
  <c r="D3230" i="1"/>
  <c r="L3230" i="1" s="1"/>
  <c r="T3230" i="1" s="1"/>
  <c r="F3232" i="1" l="1"/>
  <c r="G3230" i="1"/>
  <c r="Z3223" i="1"/>
  <c r="B3223" i="1" s="1"/>
  <c r="N3225" i="1"/>
  <c r="O3224" i="1"/>
  <c r="P3224" i="1" s="1"/>
  <c r="Z3224" i="1" s="1"/>
  <c r="B3224" i="1" s="1"/>
  <c r="J3233" i="1"/>
  <c r="K3233" i="1" s="1"/>
  <c r="E3233" i="1" s="1"/>
  <c r="I3234" i="1"/>
  <c r="D3231" i="1"/>
  <c r="L3231" i="1" s="1"/>
  <c r="T3231" i="1" s="1"/>
  <c r="W3232" i="1"/>
  <c r="Y3232" i="1" s="1"/>
  <c r="F3233" i="1" l="1"/>
  <c r="G3231" i="1"/>
  <c r="W3233" i="1"/>
  <c r="Y3233" i="1" s="1"/>
  <c r="D3232" i="1"/>
  <c r="L3232" i="1" s="1"/>
  <c r="T3232" i="1" s="1"/>
  <c r="N3226" i="1"/>
  <c r="O3225" i="1"/>
  <c r="P3225" i="1" s="1"/>
  <c r="J3234" i="1"/>
  <c r="K3234" i="1" s="1"/>
  <c r="E3234" i="1" s="1"/>
  <c r="I3235" i="1"/>
  <c r="F3234" i="1" l="1"/>
  <c r="G3232" i="1"/>
  <c r="Z3225" i="1"/>
  <c r="B3225" i="1" s="1"/>
  <c r="N3227" i="1"/>
  <c r="O3226" i="1"/>
  <c r="P3226" i="1" s="1"/>
  <c r="J3235" i="1"/>
  <c r="K3235" i="1" s="1"/>
  <c r="E3235" i="1" s="1"/>
  <c r="I3236" i="1"/>
  <c r="W3234" i="1"/>
  <c r="Y3234" i="1" s="1"/>
  <c r="D3233" i="1"/>
  <c r="L3233" i="1" s="1"/>
  <c r="T3233" i="1" s="1"/>
  <c r="F3235" i="1" l="1"/>
  <c r="G3233" i="1"/>
  <c r="W3235" i="1"/>
  <c r="Y3235" i="1" s="1"/>
  <c r="N3228" i="1"/>
  <c r="O3227" i="1"/>
  <c r="P3227" i="1" s="1"/>
  <c r="Z3227" i="1" s="1"/>
  <c r="B3227" i="1" s="1"/>
  <c r="D3234" i="1"/>
  <c r="G3234" i="1" s="1"/>
  <c r="Z3226" i="1"/>
  <c r="B3226" i="1" s="1"/>
  <c r="J3236" i="1"/>
  <c r="K3236" i="1" s="1"/>
  <c r="E3236" i="1" s="1"/>
  <c r="I3237" i="1"/>
  <c r="F3236" i="1" l="1"/>
  <c r="L3234" i="1"/>
  <c r="T3234" i="1" s="1"/>
  <c r="J3237" i="1"/>
  <c r="K3237" i="1" s="1"/>
  <c r="E3237" i="1" s="1"/>
  <c r="I3238" i="1"/>
  <c r="N3229" i="1"/>
  <c r="O3228" i="1"/>
  <c r="P3228" i="1" s="1"/>
  <c r="Z3228" i="1" s="1"/>
  <c r="B3228" i="1" s="1"/>
  <c r="D3235" i="1"/>
  <c r="G3235" i="1" s="1"/>
  <c r="W3236" i="1"/>
  <c r="Y3236" i="1" s="1"/>
  <c r="F3237" i="1" l="1"/>
  <c r="W3237" i="1"/>
  <c r="Y3237" i="1" s="1"/>
  <c r="N3230" i="1"/>
  <c r="O3229" i="1"/>
  <c r="P3229" i="1" s="1"/>
  <c r="Z3229" i="1" s="1"/>
  <c r="B3229" i="1" s="1"/>
  <c r="J3238" i="1"/>
  <c r="K3238" i="1" s="1"/>
  <c r="E3238" i="1" s="1"/>
  <c r="I3239" i="1"/>
  <c r="D3236" i="1"/>
  <c r="G3236" i="1" s="1"/>
  <c r="L3235" i="1"/>
  <c r="T3235" i="1" s="1"/>
  <c r="F3238" i="1" l="1"/>
  <c r="L3236" i="1"/>
  <c r="T3236" i="1" s="1"/>
  <c r="N3231" i="1"/>
  <c r="O3230" i="1"/>
  <c r="P3230" i="1" s="1"/>
  <c r="Z3230" i="1" s="1"/>
  <c r="B3230" i="1" s="1"/>
  <c r="W3238" i="1"/>
  <c r="Y3238" i="1" s="1"/>
  <c r="J3239" i="1"/>
  <c r="K3239" i="1" s="1"/>
  <c r="E3239" i="1" s="1"/>
  <c r="I3240" i="1"/>
  <c r="D3237" i="1"/>
  <c r="L3237" i="1" s="1"/>
  <c r="T3237" i="1" s="1"/>
  <c r="F3239" i="1" l="1"/>
  <c r="G3237" i="1"/>
  <c r="D3238" i="1"/>
  <c r="G3238" i="1" s="1"/>
  <c r="N3232" i="1"/>
  <c r="O3231" i="1"/>
  <c r="P3231" i="1" s="1"/>
  <c r="Z3231" i="1" s="1"/>
  <c r="B3231" i="1" s="1"/>
  <c r="J3240" i="1"/>
  <c r="K3240" i="1" s="1"/>
  <c r="I3241" i="1"/>
  <c r="W3239" i="1"/>
  <c r="Y3239" i="1" s="1"/>
  <c r="E3240" i="1" l="1"/>
  <c r="F3240" i="1"/>
  <c r="L3238" i="1"/>
  <c r="T3238" i="1" s="1"/>
  <c r="N3233" i="1"/>
  <c r="O3232" i="1"/>
  <c r="P3232" i="1" s="1"/>
  <c r="D3239" i="1"/>
  <c r="L3239" i="1" s="1"/>
  <c r="T3239" i="1" s="1"/>
  <c r="J3241" i="1"/>
  <c r="K3241" i="1" s="1"/>
  <c r="I3242" i="1"/>
  <c r="E3241" i="1" l="1"/>
  <c r="F3241" i="1"/>
  <c r="G3239" i="1"/>
  <c r="W3241" i="1"/>
  <c r="Y3241" i="1" s="1"/>
  <c r="N3234" i="1"/>
  <c r="O3233" i="1"/>
  <c r="P3233" i="1" s="1"/>
  <c r="Z3232" i="1"/>
  <c r="B3232" i="1" s="1"/>
  <c r="D3240" i="1"/>
  <c r="L3240" i="1" s="1"/>
  <c r="T3240" i="1" s="1"/>
  <c r="J3242" i="1"/>
  <c r="K3242" i="1" s="1"/>
  <c r="I3243" i="1"/>
  <c r="E3242" i="1" l="1"/>
  <c r="F3242" i="1"/>
  <c r="W3242" i="1"/>
  <c r="Y3242" i="1" s="1"/>
  <c r="Z3233" i="1"/>
  <c r="B3233" i="1" s="1"/>
  <c r="N3235" i="1"/>
  <c r="O3234" i="1"/>
  <c r="P3234" i="1" s="1"/>
  <c r="J3243" i="1"/>
  <c r="K3243" i="1" s="1"/>
  <c r="I3244" i="1"/>
  <c r="G3240" i="1"/>
  <c r="D3241" i="1"/>
  <c r="G3241" i="1" s="1"/>
  <c r="E3243" i="1" l="1"/>
  <c r="F3243" i="1"/>
  <c r="N3236" i="1"/>
  <c r="O3235" i="1"/>
  <c r="P3235" i="1" s="1"/>
  <c r="Z3235" i="1" s="1"/>
  <c r="B3235" i="1" s="1"/>
  <c r="L3241" i="1"/>
  <c r="T3241" i="1" s="1"/>
  <c r="Z3234" i="1"/>
  <c r="B3234" i="1" s="1"/>
  <c r="J3244" i="1"/>
  <c r="K3244" i="1" s="1"/>
  <c r="E3244" i="1" s="1"/>
  <c r="I3245" i="1"/>
  <c r="D3242" i="1"/>
  <c r="L3242" i="1" s="1"/>
  <c r="T3242" i="1" s="1"/>
  <c r="W3243" i="1"/>
  <c r="Y3243" i="1" s="1"/>
  <c r="F3244" i="1" l="1"/>
  <c r="G3242" i="1"/>
  <c r="D3243" i="1"/>
  <c r="L3243" i="1" s="1"/>
  <c r="T3243" i="1" s="1"/>
  <c r="W3244" i="1"/>
  <c r="Y3244" i="1" s="1"/>
  <c r="J3245" i="1"/>
  <c r="K3245" i="1" s="1"/>
  <c r="I3246" i="1"/>
  <c r="N3237" i="1"/>
  <c r="O3236" i="1"/>
  <c r="P3236" i="1" s="1"/>
  <c r="E3245" i="1" l="1"/>
  <c r="F3245" i="1"/>
  <c r="G3243" i="1"/>
  <c r="N3238" i="1"/>
  <c r="O3237" i="1"/>
  <c r="P3237" i="1" s="1"/>
  <c r="Z3237" i="1" s="1"/>
  <c r="B3237" i="1" s="1"/>
  <c r="J3246" i="1"/>
  <c r="K3246" i="1" s="1"/>
  <c r="E3246" i="1" s="1"/>
  <c r="I3247" i="1"/>
  <c r="Z3236" i="1"/>
  <c r="B3236" i="1" s="1"/>
  <c r="D3244" i="1"/>
  <c r="L3244" i="1" s="1"/>
  <c r="T3244" i="1" s="1"/>
  <c r="W3245" i="1"/>
  <c r="Y3245" i="1" s="1"/>
  <c r="F3246" i="1" l="1"/>
  <c r="G3244" i="1"/>
  <c r="D3245" i="1"/>
  <c r="G3245" i="1" s="1"/>
  <c r="J3247" i="1"/>
  <c r="K3247" i="1" s="1"/>
  <c r="E3247" i="1" s="1"/>
  <c r="I3248" i="1"/>
  <c r="W3246" i="1"/>
  <c r="Y3246" i="1" s="1"/>
  <c r="N3239" i="1"/>
  <c r="O3238" i="1"/>
  <c r="P3238" i="1" s="1"/>
  <c r="Z3238" i="1" s="1"/>
  <c r="B3238" i="1" s="1"/>
  <c r="F3247" i="1" l="1"/>
  <c r="N3240" i="1"/>
  <c r="O3239" i="1"/>
  <c r="P3239" i="1" s="1"/>
  <c r="J3248" i="1"/>
  <c r="K3248" i="1" s="1"/>
  <c r="E3248" i="1" s="1"/>
  <c r="I3249" i="1"/>
  <c r="L3245" i="1"/>
  <c r="T3245" i="1" s="1"/>
  <c r="W3247" i="1"/>
  <c r="Y3247" i="1" s="1"/>
  <c r="D3246" i="1"/>
  <c r="G3246" i="1" s="1"/>
  <c r="F3248" i="1" l="1"/>
  <c r="J3249" i="1"/>
  <c r="K3249" i="1" s="1"/>
  <c r="E3249" i="1" s="1"/>
  <c r="I3250" i="1"/>
  <c r="L3246" i="1"/>
  <c r="T3246" i="1" s="1"/>
  <c r="W3248" i="1"/>
  <c r="Y3248" i="1" s="1"/>
  <c r="Z3239" i="1"/>
  <c r="B3239" i="1" s="1"/>
  <c r="S3239" i="1"/>
  <c r="U3239" i="1" s="1"/>
  <c r="D3247" i="1"/>
  <c r="L3247" i="1" s="1"/>
  <c r="T3247" i="1" s="1"/>
  <c r="N3241" i="1"/>
  <c r="O3240" i="1"/>
  <c r="F3249" i="1" l="1"/>
  <c r="G3247" i="1"/>
  <c r="C3240" i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AA3239" i="1"/>
  <c r="D3248" i="1"/>
  <c r="L3248" i="1" s="1"/>
  <c r="T3248" i="1" s="1"/>
  <c r="N3242" i="1"/>
  <c r="O3241" i="1"/>
  <c r="J3250" i="1"/>
  <c r="K3250" i="1" s="1"/>
  <c r="E3250" i="1" s="1"/>
  <c r="I3251" i="1"/>
  <c r="W3249" i="1"/>
  <c r="Y3249" i="1" s="1"/>
  <c r="F3250" i="1" l="1"/>
  <c r="P3241" i="1"/>
  <c r="Z3241" i="1" s="1"/>
  <c r="B3241" i="1" s="1"/>
  <c r="P3240" i="1"/>
  <c r="Z3240" i="1" s="1"/>
  <c r="B3240" i="1" s="1"/>
  <c r="N3243" i="1"/>
  <c r="O3242" i="1"/>
  <c r="P3242" i="1" s="1"/>
  <c r="D3249" i="1"/>
  <c r="G3249" i="1" s="1"/>
  <c r="G3248" i="1"/>
  <c r="W3250" i="1"/>
  <c r="Y3250" i="1" s="1"/>
  <c r="J3251" i="1"/>
  <c r="K3251" i="1" s="1"/>
  <c r="E3251" i="1" s="1"/>
  <c r="I3252" i="1"/>
  <c r="F3251" i="1" l="1"/>
  <c r="L3249" i="1"/>
  <c r="T3249" i="1" s="1"/>
  <c r="W3251" i="1"/>
  <c r="Y3251" i="1" s="1"/>
  <c r="D3250" i="1"/>
  <c r="G3250" i="1" s="1"/>
  <c r="Z3242" i="1"/>
  <c r="B3242" i="1" s="1"/>
  <c r="J3252" i="1"/>
  <c r="K3252" i="1" s="1"/>
  <c r="E3252" i="1" s="1"/>
  <c r="I3253" i="1"/>
  <c r="N3244" i="1"/>
  <c r="O3243" i="1"/>
  <c r="P3243" i="1" s="1"/>
  <c r="F3252" i="1" l="1"/>
  <c r="W3252" i="1"/>
  <c r="Y3252" i="1" s="1"/>
  <c r="L3250" i="1"/>
  <c r="T3250" i="1" s="1"/>
  <c r="D3251" i="1"/>
  <c r="G3251" i="1" s="1"/>
  <c r="Z3243" i="1"/>
  <c r="B3243" i="1" s="1"/>
  <c r="N3245" i="1"/>
  <c r="O3244" i="1"/>
  <c r="P3244" i="1" s="1"/>
  <c r="J3253" i="1"/>
  <c r="K3253" i="1" s="1"/>
  <c r="E3253" i="1" s="1"/>
  <c r="I3254" i="1"/>
  <c r="F3253" i="1" l="1"/>
  <c r="W3253" i="1"/>
  <c r="Y3253" i="1" s="1"/>
  <c r="D3252" i="1"/>
  <c r="L3252" i="1" s="1"/>
  <c r="T3252" i="1" s="1"/>
  <c r="J3254" i="1"/>
  <c r="K3254" i="1" s="1"/>
  <c r="E3254" i="1" s="1"/>
  <c r="I3255" i="1"/>
  <c r="L3251" i="1"/>
  <c r="T3251" i="1" s="1"/>
  <c r="Z3244" i="1"/>
  <c r="B3244" i="1" s="1"/>
  <c r="N3246" i="1"/>
  <c r="O3245" i="1"/>
  <c r="P3245" i="1" s="1"/>
  <c r="F3254" i="1" l="1"/>
  <c r="G3252" i="1"/>
  <c r="Z3245" i="1"/>
  <c r="B3245" i="1" s="1"/>
  <c r="D3253" i="1"/>
  <c r="G3253" i="1" s="1"/>
  <c r="N3247" i="1"/>
  <c r="O3246" i="1"/>
  <c r="P3246" i="1" s="1"/>
  <c r="Z3246" i="1" s="1"/>
  <c r="B3246" i="1" s="1"/>
  <c r="J3255" i="1"/>
  <c r="K3255" i="1" s="1"/>
  <c r="E3255" i="1" s="1"/>
  <c r="I3256" i="1"/>
  <c r="W3254" i="1"/>
  <c r="Y3254" i="1" s="1"/>
  <c r="F3255" i="1" l="1"/>
  <c r="N3248" i="1"/>
  <c r="O3247" i="1"/>
  <c r="P3247" i="1" s="1"/>
  <c r="Z3247" i="1" s="1"/>
  <c r="B3247" i="1" s="1"/>
  <c r="D3254" i="1"/>
  <c r="L3254" i="1" s="1"/>
  <c r="T3254" i="1" s="1"/>
  <c r="L3253" i="1"/>
  <c r="T3253" i="1" s="1"/>
  <c r="W3255" i="1"/>
  <c r="Y3255" i="1" s="1"/>
  <c r="J3256" i="1"/>
  <c r="K3256" i="1" s="1"/>
  <c r="E3256" i="1" s="1"/>
  <c r="I3257" i="1"/>
  <c r="F3256" i="1" l="1"/>
  <c r="G3254" i="1"/>
  <c r="J3257" i="1"/>
  <c r="K3257" i="1" s="1"/>
  <c r="E3257" i="1" s="1"/>
  <c r="I3258" i="1"/>
  <c r="W3256" i="1"/>
  <c r="Y3256" i="1" s="1"/>
  <c r="D3255" i="1"/>
  <c r="L3255" i="1" s="1"/>
  <c r="T3255" i="1" s="1"/>
  <c r="N3249" i="1"/>
  <c r="O3248" i="1"/>
  <c r="P3248" i="1" s="1"/>
  <c r="F3257" i="1" l="1"/>
  <c r="G3255" i="1"/>
  <c r="Z3248" i="1"/>
  <c r="B3248" i="1" s="1"/>
  <c r="J3258" i="1"/>
  <c r="K3258" i="1" s="1"/>
  <c r="E3258" i="1" s="1"/>
  <c r="I3259" i="1"/>
  <c r="N3250" i="1"/>
  <c r="O3249" i="1"/>
  <c r="P3249" i="1" s="1"/>
  <c r="Z3249" i="1" s="1"/>
  <c r="B3249" i="1" s="1"/>
  <c r="D3256" i="1"/>
  <c r="G3256" i="1" s="1"/>
  <c r="W3257" i="1"/>
  <c r="Y3257" i="1" s="1"/>
  <c r="F3258" i="1" l="1"/>
  <c r="L3256" i="1"/>
  <c r="T3256" i="1" s="1"/>
  <c r="D3257" i="1"/>
  <c r="G3257" i="1" s="1"/>
  <c r="W3258" i="1"/>
  <c r="Y3258" i="1" s="1"/>
  <c r="N3251" i="1"/>
  <c r="O3250" i="1"/>
  <c r="P3250" i="1" s="1"/>
  <c r="Z3250" i="1" s="1"/>
  <c r="B3250" i="1" s="1"/>
  <c r="J3259" i="1"/>
  <c r="K3259" i="1" s="1"/>
  <c r="E3259" i="1" s="1"/>
  <c r="I3260" i="1"/>
  <c r="F3259" i="1" l="1"/>
  <c r="L3257" i="1"/>
  <c r="T3257" i="1" s="1"/>
  <c r="D3258" i="1"/>
  <c r="L3258" i="1" s="1"/>
  <c r="T3258" i="1" s="1"/>
  <c r="J3260" i="1"/>
  <c r="K3260" i="1" s="1"/>
  <c r="E3260" i="1" s="1"/>
  <c r="I3261" i="1"/>
  <c r="N3252" i="1"/>
  <c r="O3251" i="1"/>
  <c r="P3251" i="1" s="1"/>
  <c r="Z3251" i="1" s="1"/>
  <c r="B3251" i="1" s="1"/>
  <c r="W3259" i="1"/>
  <c r="Y3259" i="1" s="1"/>
  <c r="F3260" i="1" l="1"/>
  <c r="G3258" i="1"/>
  <c r="N3253" i="1"/>
  <c r="O3252" i="1"/>
  <c r="P3252" i="1" s="1"/>
  <c r="Z3252" i="1" s="1"/>
  <c r="B3252" i="1" s="1"/>
  <c r="D3259" i="1"/>
  <c r="G3259" i="1" s="1"/>
  <c r="W3260" i="1"/>
  <c r="Y3260" i="1" s="1"/>
  <c r="J3261" i="1"/>
  <c r="K3261" i="1" s="1"/>
  <c r="I3262" i="1"/>
  <c r="E3261" i="1" l="1"/>
  <c r="F3261" i="1"/>
  <c r="D3260" i="1"/>
  <c r="L3260" i="1" s="1"/>
  <c r="T3260" i="1" s="1"/>
  <c r="J3262" i="1"/>
  <c r="K3262" i="1" s="1"/>
  <c r="E3262" i="1" s="1"/>
  <c r="I3263" i="1"/>
  <c r="L3259" i="1"/>
  <c r="T3259" i="1" s="1"/>
  <c r="W3261" i="1"/>
  <c r="Y3261" i="1" s="1"/>
  <c r="N3254" i="1"/>
  <c r="O3253" i="1"/>
  <c r="P3253" i="1" s="1"/>
  <c r="Z3253" i="1" s="1"/>
  <c r="B3253" i="1" s="1"/>
  <c r="F3262" i="1" l="1"/>
  <c r="W3262" i="1"/>
  <c r="Y3262" i="1" s="1"/>
  <c r="N3255" i="1"/>
  <c r="O3254" i="1"/>
  <c r="P3254" i="1" s="1"/>
  <c r="Z3254" i="1" s="1"/>
  <c r="B3254" i="1" s="1"/>
  <c r="J3263" i="1"/>
  <c r="K3263" i="1" s="1"/>
  <c r="E3263" i="1" s="1"/>
  <c r="I3264" i="1"/>
  <c r="D3261" i="1"/>
  <c r="L3261" i="1" s="1"/>
  <c r="T3261" i="1" s="1"/>
  <c r="G3260" i="1"/>
  <c r="F3263" i="1" l="1"/>
  <c r="G3261" i="1"/>
  <c r="W3263" i="1"/>
  <c r="Y3263" i="1" s="1"/>
  <c r="N3256" i="1"/>
  <c r="O3255" i="1"/>
  <c r="P3255" i="1" s="1"/>
  <c r="J3264" i="1"/>
  <c r="K3264" i="1" s="1"/>
  <c r="E3264" i="1" s="1"/>
  <c r="I3265" i="1"/>
  <c r="D3262" i="1"/>
  <c r="G3262" i="1" s="1"/>
  <c r="F3264" i="1" l="1"/>
  <c r="L3262" i="1"/>
  <c r="T3262" i="1" s="1"/>
  <c r="W3264" i="1"/>
  <c r="Y3264" i="1" s="1"/>
  <c r="Z3255" i="1"/>
  <c r="B3255" i="1" s="1"/>
  <c r="N3257" i="1"/>
  <c r="O3256" i="1"/>
  <c r="P3256" i="1" s="1"/>
  <c r="D3263" i="1"/>
  <c r="G3263" i="1" s="1"/>
  <c r="J3265" i="1"/>
  <c r="K3265" i="1" s="1"/>
  <c r="E3265" i="1" s="1"/>
  <c r="I3266" i="1"/>
  <c r="F3265" i="1" l="1"/>
  <c r="L3263" i="1"/>
  <c r="T3263" i="1" s="1"/>
  <c r="N3258" i="1"/>
  <c r="O3257" i="1"/>
  <c r="P3257" i="1" s="1"/>
  <c r="Z3257" i="1" s="1"/>
  <c r="B3257" i="1" s="1"/>
  <c r="Z3256" i="1"/>
  <c r="B3256" i="1" s="1"/>
  <c r="J3266" i="1"/>
  <c r="K3266" i="1" s="1"/>
  <c r="E3266" i="1" s="1"/>
  <c r="I3267" i="1"/>
  <c r="D3264" i="1"/>
  <c r="L3264" i="1" s="1"/>
  <c r="T3264" i="1" s="1"/>
  <c r="W3265" i="1"/>
  <c r="Y3265" i="1" s="1"/>
  <c r="F3266" i="1" l="1"/>
  <c r="G3264" i="1"/>
  <c r="W3266" i="1"/>
  <c r="Y3266" i="1" s="1"/>
  <c r="D3265" i="1"/>
  <c r="L3265" i="1" s="1"/>
  <c r="T3265" i="1" s="1"/>
  <c r="J3267" i="1"/>
  <c r="K3267" i="1" s="1"/>
  <c r="E3267" i="1" s="1"/>
  <c r="I3268" i="1"/>
  <c r="N3259" i="1"/>
  <c r="O3258" i="1"/>
  <c r="P3258" i="1" s="1"/>
  <c r="F3267" i="1" l="1"/>
  <c r="W3267" i="1"/>
  <c r="Y3267" i="1" s="1"/>
  <c r="Z3258" i="1"/>
  <c r="B3258" i="1" s="1"/>
  <c r="D3266" i="1"/>
  <c r="G3266" i="1" s="1"/>
  <c r="G3265" i="1"/>
  <c r="N3260" i="1"/>
  <c r="O3259" i="1"/>
  <c r="P3259" i="1" s="1"/>
  <c r="Z3259" i="1" s="1"/>
  <c r="B3259" i="1" s="1"/>
  <c r="J3268" i="1"/>
  <c r="K3268" i="1" s="1"/>
  <c r="E3268" i="1" s="1"/>
  <c r="I3269" i="1"/>
  <c r="F3268" i="1" l="1"/>
  <c r="L3266" i="1"/>
  <c r="T3266" i="1" s="1"/>
  <c r="W3268" i="1"/>
  <c r="Y3268" i="1" s="1"/>
  <c r="J3269" i="1"/>
  <c r="K3269" i="1" s="1"/>
  <c r="E3269" i="1" s="1"/>
  <c r="I3270" i="1"/>
  <c r="D3267" i="1"/>
  <c r="G3267" i="1" s="1"/>
  <c r="N3261" i="1"/>
  <c r="O3260" i="1"/>
  <c r="P3260" i="1" s="1"/>
  <c r="Z3260" i="1" s="1"/>
  <c r="B3260" i="1" s="1"/>
  <c r="F3269" i="1" l="1"/>
  <c r="L3267" i="1"/>
  <c r="T3267" i="1" s="1"/>
  <c r="J3270" i="1"/>
  <c r="K3270" i="1" s="1"/>
  <c r="E3270" i="1" s="1"/>
  <c r="I3271" i="1"/>
  <c r="N3262" i="1"/>
  <c r="O3261" i="1"/>
  <c r="P3261" i="1" s="1"/>
  <c r="Z3261" i="1" s="1"/>
  <c r="B3261" i="1" s="1"/>
  <c r="W3269" i="1"/>
  <c r="Y3269" i="1" s="1"/>
  <c r="D3268" i="1"/>
  <c r="G3268" i="1" s="1"/>
  <c r="F3270" i="1" l="1"/>
  <c r="L3268" i="1"/>
  <c r="T3268" i="1" s="1"/>
  <c r="D3269" i="1"/>
  <c r="L3269" i="1" s="1"/>
  <c r="T3269" i="1" s="1"/>
  <c r="N3263" i="1"/>
  <c r="O3262" i="1"/>
  <c r="P3262" i="1" s="1"/>
  <c r="J3271" i="1"/>
  <c r="K3271" i="1" s="1"/>
  <c r="I3272" i="1"/>
  <c r="W3270" i="1"/>
  <c r="Y3270" i="1" s="1"/>
  <c r="E3271" i="1" l="1"/>
  <c r="F3271" i="1"/>
  <c r="G3269" i="1"/>
  <c r="Z3262" i="1"/>
  <c r="B3262" i="1" s="1"/>
  <c r="N3264" i="1"/>
  <c r="O3263" i="1"/>
  <c r="P3263" i="1" s="1"/>
  <c r="D3270" i="1"/>
  <c r="L3270" i="1" s="1"/>
  <c r="T3270" i="1" s="1"/>
  <c r="J3272" i="1"/>
  <c r="K3272" i="1" s="1"/>
  <c r="E3272" i="1" s="1"/>
  <c r="I3273" i="1"/>
  <c r="F3272" i="1" l="1"/>
  <c r="G3270" i="1"/>
  <c r="D3271" i="1"/>
  <c r="L3271" i="1" s="1"/>
  <c r="T3271" i="1" s="1"/>
  <c r="N3265" i="1"/>
  <c r="O3264" i="1"/>
  <c r="P3264" i="1" s="1"/>
  <c r="Z3264" i="1" s="1"/>
  <c r="B3264" i="1" s="1"/>
  <c r="Z3263" i="1"/>
  <c r="B3263" i="1" s="1"/>
  <c r="J3273" i="1"/>
  <c r="K3273" i="1" s="1"/>
  <c r="E3273" i="1" s="1"/>
  <c r="I3274" i="1"/>
  <c r="W3272" i="1"/>
  <c r="Y3272" i="1" s="1"/>
  <c r="F3273" i="1" l="1"/>
  <c r="G3271" i="1"/>
  <c r="N3266" i="1"/>
  <c r="O3265" i="1"/>
  <c r="P3265" i="1" s="1"/>
  <c r="D3272" i="1"/>
  <c r="L3272" i="1" s="1"/>
  <c r="T3272" i="1" s="1"/>
  <c r="J3274" i="1"/>
  <c r="K3274" i="1" s="1"/>
  <c r="E3274" i="1" s="1"/>
  <c r="I3275" i="1"/>
  <c r="W3273" i="1"/>
  <c r="Y3273" i="1" s="1"/>
  <c r="F3274" i="1" l="1"/>
  <c r="G3272" i="1"/>
  <c r="D3273" i="1"/>
  <c r="G3273" i="1" s="1"/>
  <c r="W3274" i="1"/>
  <c r="Y3274" i="1" s="1"/>
  <c r="Z3265" i="1"/>
  <c r="B3265" i="1" s="1"/>
  <c r="N3267" i="1"/>
  <c r="O3266" i="1"/>
  <c r="P3266" i="1" s="1"/>
  <c r="Z3266" i="1" s="1"/>
  <c r="B3266" i="1" s="1"/>
  <c r="J3275" i="1"/>
  <c r="K3275" i="1" s="1"/>
  <c r="E3275" i="1" s="1"/>
  <c r="I3276" i="1"/>
  <c r="F3275" i="1" l="1"/>
  <c r="L3273" i="1"/>
  <c r="T3273" i="1" s="1"/>
  <c r="D3274" i="1"/>
  <c r="G3274" i="1" s="1"/>
  <c r="W3275" i="1"/>
  <c r="Y3275" i="1" s="1"/>
  <c r="J3276" i="1"/>
  <c r="K3276" i="1" s="1"/>
  <c r="E3276" i="1" s="1"/>
  <c r="I3277" i="1"/>
  <c r="N3268" i="1"/>
  <c r="O3267" i="1"/>
  <c r="P3267" i="1" s="1"/>
  <c r="Z3267" i="1" s="1"/>
  <c r="B3267" i="1" s="1"/>
  <c r="F3276" i="1" l="1"/>
  <c r="L3274" i="1"/>
  <c r="T3274" i="1" s="1"/>
  <c r="W3276" i="1"/>
  <c r="Y3276" i="1" s="1"/>
  <c r="D3275" i="1"/>
  <c r="L3275" i="1" s="1"/>
  <c r="T3275" i="1" s="1"/>
  <c r="N3269" i="1"/>
  <c r="O3268" i="1"/>
  <c r="P3268" i="1" s="1"/>
  <c r="J3277" i="1"/>
  <c r="K3277" i="1" s="1"/>
  <c r="E3277" i="1" s="1"/>
  <c r="I3278" i="1"/>
  <c r="F3277" i="1" l="1"/>
  <c r="G3275" i="1"/>
  <c r="N3270" i="1"/>
  <c r="O3269" i="1"/>
  <c r="P3269" i="1" s="1"/>
  <c r="Z3269" i="1" s="1"/>
  <c r="B3269" i="1" s="1"/>
  <c r="J3278" i="1"/>
  <c r="K3278" i="1" s="1"/>
  <c r="E3278" i="1" s="1"/>
  <c r="I3279" i="1"/>
  <c r="W3277" i="1"/>
  <c r="Y3277" i="1" s="1"/>
  <c r="D3276" i="1"/>
  <c r="G3276" i="1" s="1"/>
  <c r="Z3268" i="1"/>
  <c r="B3268" i="1" s="1"/>
  <c r="F3278" i="1" l="1"/>
  <c r="L3276" i="1"/>
  <c r="T3276" i="1" s="1"/>
  <c r="D3277" i="1"/>
  <c r="L3277" i="1" s="1"/>
  <c r="T3277" i="1" s="1"/>
  <c r="W3278" i="1"/>
  <c r="Y3278" i="1" s="1"/>
  <c r="J3279" i="1"/>
  <c r="K3279" i="1" s="1"/>
  <c r="E3279" i="1" s="1"/>
  <c r="I3280" i="1"/>
  <c r="N3271" i="1"/>
  <c r="O3270" i="1"/>
  <c r="P3270" i="1" s="1"/>
  <c r="F3279" i="1" l="1"/>
  <c r="G3277" i="1"/>
  <c r="Z3270" i="1"/>
  <c r="B3270" i="1" s="1"/>
  <c r="S3270" i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D3278" i="1"/>
  <c r="G3278" i="1" s="1"/>
  <c r="W3279" i="1"/>
  <c r="Y3279" i="1" s="1"/>
  <c r="N3272" i="1"/>
  <c r="O3271" i="1"/>
  <c r="J3280" i="1"/>
  <c r="K3280" i="1" s="1"/>
  <c r="E3280" i="1" s="1"/>
  <c r="I3281" i="1"/>
  <c r="F3280" i="1" l="1"/>
  <c r="AA3270" i="1"/>
  <c r="U3270" i="1"/>
  <c r="J3281" i="1"/>
  <c r="K3281" i="1" s="1"/>
  <c r="E3281" i="1" s="1"/>
  <c r="I3282" i="1"/>
  <c r="D3279" i="1"/>
  <c r="L3279" i="1" s="1"/>
  <c r="T3279" i="1" s="1"/>
  <c r="W3280" i="1"/>
  <c r="Y3280" i="1" s="1"/>
  <c r="L3278" i="1"/>
  <c r="T3278" i="1" s="1"/>
  <c r="N3273" i="1"/>
  <c r="O3272" i="1"/>
  <c r="F3281" i="1" l="1"/>
  <c r="P3272" i="1"/>
  <c r="Z3272" i="1" s="1"/>
  <c r="B3272" i="1" s="1"/>
  <c r="P3271" i="1"/>
  <c r="Z3271" i="1" s="1"/>
  <c r="B3271" i="1" s="1"/>
  <c r="G3279" i="1"/>
  <c r="D3280" i="1"/>
  <c r="G3280" i="1" s="1"/>
  <c r="W3281" i="1"/>
  <c r="Y3281" i="1" s="1"/>
  <c r="J3282" i="1"/>
  <c r="K3282" i="1" s="1"/>
  <c r="E3282" i="1" s="1"/>
  <c r="I3283" i="1"/>
  <c r="N3274" i="1"/>
  <c r="O3273" i="1"/>
  <c r="P3273" i="1" s="1"/>
  <c r="F3282" i="1" l="1"/>
  <c r="W3282" i="1"/>
  <c r="Y3282" i="1" s="1"/>
  <c r="J3283" i="1"/>
  <c r="K3283" i="1" s="1"/>
  <c r="E3283" i="1" s="1"/>
  <c r="I3284" i="1"/>
  <c r="Z3273" i="1"/>
  <c r="B3273" i="1" s="1"/>
  <c r="D3281" i="1"/>
  <c r="L3281" i="1" s="1"/>
  <c r="T3281" i="1" s="1"/>
  <c r="N3275" i="1"/>
  <c r="O3274" i="1"/>
  <c r="P3274" i="1" s="1"/>
  <c r="L3280" i="1"/>
  <c r="T3280" i="1" s="1"/>
  <c r="F3283" i="1" l="1"/>
  <c r="G3281" i="1"/>
  <c r="J3284" i="1"/>
  <c r="K3284" i="1" s="1"/>
  <c r="E3284" i="1" s="1"/>
  <c r="I3285" i="1"/>
  <c r="N3276" i="1"/>
  <c r="O3275" i="1"/>
  <c r="P3275" i="1" s="1"/>
  <c r="Z3275" i="1" s="1"/>
  <c r="B3275" i="1" s="1"/>
  <c r="W3283" i="1"/>
  <c r="Y3283" i="1" s="1"/>
  <c r="D3282" i="1"/>
  <c r="G3282" i="1" s="1"/>
  <c r="Z3274" i="1"/>
  <c r="B3274" i="1" s="1"/>
  <c r="F3284" i="1" l="1"/>
  <c r="L3282" i="1"/>
  <c r="T3282" i="1" s="1"/>
  <c r="N3277" i="1"/>
  <c r="O3276" i="1"/>
  <c r="P3276" i="1" s="1"/>
  <c r="Z3276" i="1" s="1"/>
  <c r="B3276" i="1" s="1"/>
  <c r="J3285" i="1"/>
  <c r="K3285" i="1" s="1"/>
  <c r="E3285" i="1" s="1"/>
  <c r="I3286" i="1"/>
  <c r="W3284" i="1"/>
  <c r="Y3284" i="1" s="1"/>
  <c r="D3283" i="1"/>
  <c r="G3283" i="1" s="1"/>
  <c r="F3285" i="1" l="1"/>
  <c r="L3283" i="1"/>
  <c r="T3283" i="1" s="1"/>
  <c r="J3286" i="1"/>
  <c r="K3286" i="1" s="1"/>
  <c r="E3286" i="1" s="1"/>
  <c r="I3287" i="1"/>
  <c r="W3285" i="1"/>
  <c r="Y3285" i="1" s="1"/>
  <c r="N3278" i="1"/>
  <c r="O3277" i="1"/>
  <c r="P3277" i="1" s="1"/>
  <c r="D3284" i="1"/>
  <c r="G3284" i="1" s="1"/>
  <c r="F3286" i="1" l="1"/>
  <c r="D3285" i="1"/>
  <c r="G3285" i="1" s="1"/>
  <c r="J3287" i="1"/>
  <c r="K3287" i="1" s="1"/>
  <c r="E3287" i="1" s="1"/>
  <c r="I3288" i="1"/>
  <c r="L3284" i="1"/>
  <c r="T3284" i="1" s="1"/>
  <c r="N3279" i="1"/>
  <c r="O3278" i="1"/>
  <c r="P3278" i="1" s="1"/>
  <c r="Z3278" i="1" s="1"/>
  <c r="B3278" i="1" s="1"/>
  <c r="Z3277" i="1"/>
  <c r="B3277" i="1" s="1"/>
  <c r="W3286" i="1"/>
  <c r="Y3286" i="1" s="1"/>
  <c r="F3287" i="1" l="1"/>
  <c r="L3285" i="1"/>
  <c r="T3285" i="1" s="1"/>
  <c r="W3287" i="1"/>
  <c r="Y3287" i="1" s="1"/>
  <c r="N3280" i="1"/>
  <c r="O3279" i="1"/>
  <c r="P3279" i="1" s="1"/>
  <c r="D3286" i="1"/>
  <c r="L3286" i="1" s="1"/>
  <c r="T3286" i="1" s="1"/>
  <c r="J3288" i="1"/>
  <c r="K3288" i="1" s="1"/>
  <c r="E3288" i="1" s="1"/>
  <c r="I3289" i="1"/>
  <c r="F3288" i="1" l="1"/>
  <c r="G3286" i="1"/>
  <c r="Z3279" i="1"/>
  <c r="B3279" i="1" s="1"/>
  <c r="J3289" i="1"/>
  <c r="K3289" i="1" s="1"/>
  <c r="E3289" i="1" s="1"/>
  <c r="I3290" i="1"/>
  <c r="N3281" i="1"/>
  <c r="O3280" i="1"/>
  <c r="P3280" i="1" s="1"/>
  <c r="D3287" i="1"/>
  <c r="G3287" i="1" s="1"/>
  <c r="W3288" i="1"/>
  <c r="Y3288" i="1" s="1"/>
  <c r="F3289" i="1" l="1"/>
  <c r="L3287" i="1"/>
  <c r="T3287" i="1" s="1"/>
  <c r="J3290" i="1"/>
  <c r="K3290" i="1" s="1"/>
  <c r="E3290" i="1" s="1"/>
  <c r="I3291" i="1"/>
  <c r="W3289" i="1"/>
  <c r="Y3289" i="1" s="1"/>
  <c r="D3288" i="1"/>
  <c r="G3288" i="1" s="1"/>
  <c r="Z3280" i="1"/>
  <c r="B3280" i="1" s="1"/>
  <c r="N3282" i="1"/>
  <c r="O3281" i="1"/>
  <c r="P3281" i="1" s="1"/>
  <c r="Z3281" i="1" s="1"/>
  <c r="B3281" i="1" s="1"/>
  <c r="F3290" i="1" l="1"/>
  <c r="L3288" i="1"/>
  <c r="T3288" i="1" s="1"/>
  <c r="N3283" i="1"/>
  <c r="O3282" i="1"/>
  <c r="P3282" i="1" s="1"/>
  <c r="Z3282" i="1" s="1"/>
  <c r="B3282" i="1" s="1"/>
  <c r="D3289" i="1"/>
  <c r="L3289" i="1" s="1"/>
  <c r="T3289" i="1" s="1"/>
  <c r="J3291" i="1"/>
  <c r="K3291" i="1" s="1"/>
  <c r="E3291" i="1" s="1"/>
  <c r="I3292" i="1"/>
  <c r="W3290" i="1"/>
  <c r="Y3290" i="1" s="1"/>
  <c r="F3291" i="1" l="1"/>
  <c r="G3289" i="1"/>
  <c r="W3291" i="1"/>
  <c r="Y3291" i="1" s="1"/>
  <c r="N3284" i="1"/>
  <c r="O3283" i="1"/>
  <c r="P3283" i="1" s="1"/>
  <c r="D3290" i="1"/>
  <c r="L3290" i="1" s="1"/>
  <c r="T3290" i="1" s="1"/>
  <c r="J3292" i="1"/>
  <c r="K3292" i="1" s="1"/>
  <c r="E3292" i="1" s="1"/>
  <c r="I3293" i="1"/>
  <c r="F3292" i="1" l="1"/>
  <c r="G3290" i="1"/>
  <c r="J3293" i="1"/>
  <c r="K3293" i="1" s="1"/>
  <c r="E3293" i="1" s="1"/>
  <c r="I3294" i="1"/>
  <c r="Z3283" i="1"/>
  <c r="B3283" i="1" s="1"/>
  <c r="N3285" i="1"/>
  <c r="O3284" i="1"/>
  <c r="P3284" i="1" s="1"/>
  <c r="W3292" i="1"/>
  <c r="Y3292" i="1" s="1"/>
  <c r="D3291" i="1"/>
  <c r="G3291" i="1" s="1"/>
  <c r="F3293" i="1" l="1"/>
  <c r="N3286" i="1"/>
  <c r="O3285" i="1"/>
  <c r="P3285" i="1" s="1"/>
  <c r="Z3285" i="1" s="1"/>
  <c r="B3285" i="1" s="1"/>
  <c r="L3291" i="1"/>
  <c r="T3291" i="1" s="1"/>
  <c r="W3293" i="1"/>
  <c r="Y3293" i="1" s="1"/>
  <c r="J3294" i="1"/>
  <c r="K3294" i="1" s="1"/>
  <c r="E3294" i="1" s="1"/>
  <c r="I3295" i="1"/>
  <c r="D3292" i="1"/>
  <c r="G3292" i="1" s="1"/>
  <c r="Z3284" i="1"/>
  <c r="B3284" i="1" s="1"/>
  <c r="F3294" i="1" l="1"/>
  <c r="L3292" i="1"/>
  <c r="T3292" i="1" s="1"/>
  <c r="D3293" i="1"/>
  <c r="G3293" i="1" s="1"/>
  <c r="W3294" i="1"/>
  <c r="Y3294" i="1" s="1"/>
  <c r="J3295" i="1"/>
  <c r="K3295" i="1" s="1"/>
  <c r="E3295" i="1" s="1"/>
  <c r="I3296" i="1"/>
  <c r="N3287" i="1"/>
  <c r="O3286" i="1"/>
  <c r="P3286" i="1" s="1"/>
  <c r="Z3286" i="1" s="1"/>
  <c r="B3286" i="1" s="1"/>
  <c r="F3295" i="1" l="1"/>
  <c r="L3293" i="1"/>
  <c r="T3293" i="1" s="1"/>
  <c r="N3288" i="1"/>
  <c r="O3287" i="1"/>
  <c r="P3287" i="1" s="1"/>
  <c r="W3295" i="1"/>
  <c r="Y3295" i="1" s="1"/>
  <c r="J3296" i="1"/>
  <c r="K3296" i="1" s="1"/>
  <c r="E3296" i="1" s="1"/>
  <c r="I3297" i="1"/>
  <c r="D3294" i="1"/>
  <c r="G3294" i="1" s="1"/>
  <c r="F3296" i="1" l="1"/>
  <c r="L3294" i="1"/>
  <c r="T3294" i="1" s="1"/>
  <c r="W3296" i="1"/>
  <c r="Y3296" i="1" s="1"/>
  <c r="D3295" i="1"/>
  <c r="G3295" i="1" s="1"/>
  <c r="Z3287" i="1"/>
  <c r="B3287" i="1" s="1"/>
  <c r="J3297" i="1"/>
  <c r="K3297" i="1" s="1"/>
  <c r="E3297" i="1" s="1"/>
  <c r="I3298" i="1"/>
  <c r="N3289" i="1"/>
  <c r="O3288" i="1"/>
  <c r="P3288" i="1" s="1"/>
  <c r="F3297" i="1" l="1"/>
  <c r="L3295" i="1"/>
  <c r="T3295" i="1" s="1"/>
  <c r="N3290" i="1"/>
  <c r="O3289" i="1"/>
  <c r="P3289" i="1" s="1"/>
  <c r="Z3289" i="1" s="1"/>
  <c r="B3289" i="1" s="1"/>
  <c r="Z3288" i="1"/>
  <c r="B3288" i="1" s="1"/>
  <c r="J3298" i="1"/>
  <c r="K3298" i="1" s="1"/>
  <c r="E3298" i="1" s="1"/>
  <c r="W3297" i="1"/>
  <c r="Y3297" i="1" s="1"/>
  <c r="D3296" i="1"/>
  <c r="G3296" i="1" s="1"/>
  <c r="F3298" i="1" l="1"/>
  <c r="W3298" i="1"/>
  <c r="Y3298" i="1" s="1"/>
  <c r="D3297" i="1"/>
  <c r="L3297" i="1" s="1"/>
  <c r="T3297" i="1" s="1"/>
  <c r="L3296" i="1"/>
  <c r="T3296" i="1" s="1"/>
  <c r="N3291" i="1"/>
  <c r="O3290" i="1"/>
  <c r="P3290" i="1" s="1"/>
  <c r="Z3290" i="1" s="1"/>
  <c r="B3290" i="1" s="1"/>
  <c r="G3297" i="1" l="1"/>
  <c r="N3292" i="1"/>
  <c r="O3291" i="1"/>
  <c r="P3291" i="1" s="1"/>
  <c r="Z3291" i="1" s="1"/>
  <c r="B3291" i="1" s="1"/>
  <c r="D3298" i="1"/>
  <c r="L3298" i="1" s="1"/>
  <c r="T3298" i="1" s="1"/>
  <c r="G3298" i="1" l="1"/>
  <c r="N3293" i="1"/>
  <c r="O3292" i="1"/>
  <c r="P3292" i="1" s="1"/>
  <c r="Z3292" i="1" s="1"/>
  <c r="B3292" i="1" s="1"/>
  <c r="N3294" i="1" l="1"/>
  <c r="O3293" i="1"/>
  <c r="P3293" i="1" s="1"/>
  <c r="Z3293" i="1" l="1"/>
  <c r="B3293" i="1" s="1"/>
  <c r="N3295" i="1"/>
  <c r="O3294" i="1"/>
  <c r="P3294" i="1" s="1"/>
  <c r="Z3294" i="1" s="1"/>
  <c r="B3294" i="1" s="1"/>
  <c r="N3296" i="1" l="1"/>
  <c r="O3295" i="1"/>
  <c r="P3295" i="1" s="1"/>
  <c r="Z3295" i="1" s="1"/>
  <c r="B3295" i="1" s="1"/>
  <c r="N3297" i="1" l="1"/>
  <c r="O3296" i="1"/>
  <c r="P3296" i="1" s="1"/>
  <c r="N3298" i="1" l="1"/>
  <c r="O3297" i="1"/>
  <c r="P3297" i="1" s="1"/>
  <c r="Z3297" i="1" s="1"/>
  <c r="B3297" i="1" s="1"/>
  <c r="Z3296" i="1"/>
  <c r="B3296" i="1" s="1"/>
  <c r="O3298" i="1" l="1"/>
  <c r="P3298" i="1" s="1"/>
  <c r="Z3298" i="1" l="1"/>
  <c r="B3298" i="1" s="1"/>
  <c r="S3298" i="1"/>
  <c r="U3298" i="1" s="1"/>
  <c r="AA3298" i="1" l="1"/>
</calcChain>
</file>

<file path=xl/sharedStrings.xml><?xml version="1.0" encoding="utf-8"?>
<sst xmlns="http://schemas.openxmlformats.org/spreadsheetml/2006/main" count="286" uniqueCount="115">
  <si>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</si>
  <si>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</si>
  <si>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</si>
  <si>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</si>
  <si>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</si>
  <si>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</si>
  <si>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</si>
  <si>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</si>
  <si>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</si>
  <si>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</si>
  <si>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</si>
  <si>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</si>
  <si>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</si>
  <si>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</si>
  <si>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</si>
  <si>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</si>
  <si>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</si>
  <si>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</si>
  <si>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</si>
  <si>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</si>
  <si>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</si>
  <si>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</si>
  <si>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</si>
  <si>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</si>
  <si>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</si>
  <si>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</si>
  <si>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</si>
  <si>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</si>
  <si>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</si>
  <si>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</si>
  <si>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</si>
  <si>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</si>
  <si>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</si>
  <si>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</si>
  <si>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</si>
  <si>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</si>
  <si>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</si>
  <si>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</si>
  <si>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</si>
  <si>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</si>
  <si>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</si>
  <si>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</si>
  <si>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</si>
  <si>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</si>
  <si>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</si>
  <si>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</si>
  <si>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</si>
  <si>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</si>
  <si>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</si>
  <si>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</si>
  <si>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</si>
  <si>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</si>
  <si>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</si>
  <si>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</si>
  <si>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</si>
  <si>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</si>
  <si>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</si>
  <si>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</si>
  <si>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</si>
  <si>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</si>
  <si>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</si>
  <si>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</si>
  <si>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</si>
  <si>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</si>
  <si>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</si>
  <si>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</si>
  <si>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</si>
  <si>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</si>
  <si>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</si>
  <si>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</si>
  <si>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</si>
  <si>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</si>
  <si>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</si>
  <si>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</si>
  <si>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</si>
  <si>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</si>
  <si>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</si>
  <si>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</si>
  <si>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</si>
  <si>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</si>
  <si>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</si>
  <si>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</si>
  <si>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</si>
  <si>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</si>
  <si>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</si>
  <si>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</si>
  <si>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</si>
  <si>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</si>
  <si>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</si>
  <si>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</si>
  <si>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</si>
  <si>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</si>
  <si>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</si>
  <si>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</si>
  <si>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</si>
  <si>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</si>
  <si>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</si>
  <si>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</si>
  <si>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</si>
  <si>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</si>
  <si>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</si>
  <si>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</si>
  <si>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</si>
  <si>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</si>
  <si>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</si>
  <si>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DATA VENCIMENTO</t>
  </si>
  <si>
    <t>IPCA + 7,80% A.A. (base 252)</t>
  </si>
  <si>
    <t>ISEC / COPAGRIL</t>
  </si>
  <si>
    <t>Data Pagto</t>
  </si>
  <si>
    <t>ISEC SECURITIZADORA S.A. - 4ª EMISSÃO DE CRI - 207ª SÉRIE - R$ 15.000.000,00 - 15.000 CRI</t>
  </si>
  <si>
    <t>4ª EMI / 207ª SER</t>
  </si>
  <si>
    <t>21C0804584</t>
  </si>
  <si>
    <t>% AMORT</t>
  </si>
  <si>
    <t>EXTRAORDINÁRIA</t>
  </si>
  <si>
    <t>(AE)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</si>
</sst>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8"/>
      <color theme="1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4" fillId="4" borderId="0" xfId="0" applyFont="1" applyFill="1"/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/>
    </xf>
    <xf numFmtId="165" fontId="16" fillId="0" borderId="0" xfId="1" applyNumberFormat="1" applyFont="1" applyFill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1" fontId="19" fillId="9" borderId="0" xfId="1" applyNumberFormat="1" applyAlignment="1">
      <alignment horizontal="center" vertical="center"/>
    </xf>
    <xf numFmtId="175" fontId="25" fillId="9" borderId="0" xfId="1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2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66676</xdr:rowOff>
    </xdr:from>
    <xdr:to>
      <xdr:col>0</xdr:col>
      <xdr:colOff>1149351</xdr:colOff>
      <xdr:row>2</xdr:row>
      <xdr:rowOff>95250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6" y="66676"/>
          <a:ext cx="781050" cy="4095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3">
          <cell r="IA183">
            <v>44280</v>
          </cell>
          <cell r="IB183">
            <v>5574.49</v>
          </cell>
          <cell r="IC183">
            <v>44312</v>
          </cell>
          <cell r="ID183">
            <v>5622.43</v>
          </cell>
        </row>
        <row r="184">
          <cell r="IA184">
            <v>44312</v>
          </cell>
          <cell r="IB184">
            <v>5622.43</v>
          </cell>
          <cell r="IC184">
            <v>44341</v>
          </cell>
          <cell r="ID184">
            <v>5674.72</v>
          </cell>
        </row>
        <row r="185">
          <cell r="IA185">
            <v>44341</v>
          </cell>
          <cell r="IB185">
            <v>5674.72</v>
          </cell>
          <cell r="IC185">
            <v>44372</v>
          </cell>
          <cell r="ID185">
            <v>5692.31</v>
          </cell>
        </row>
        <row r="186">
          <cell r="IA186">
            <v>44372</v>
          </cell>
          <cell r="IB186">
            <v>5692.31</v>
          </cell>
          <cell r="IC186">
            <v>44403</v>
          </cell>
          <cell r="ID186">
            <v>5739.56</v>
          </cell>
        </row>
        <row r="187">
          <cell r="IA187">
            <v>44403</v>
          </cell>
          <cell r="IB187">
            <v>5739.56</v>
          </cell>
          <cell r="IC187">
            <v>44433</v>
          </cell>
          <cell r="ID187">
            <v>5769.98</v>
          </cell>
        </row>
        <row r="188">
          <cell r="IA188">
            <v>44433</v>
          </cell>
          <cell r="IB188">
            <v>5769.98</v>
          </cell>
          <cell r="IC188">
            <v>44466</v>
          </cell>
          <cell r="ID188">
            <v>5825.37</v>
          </cell>
        </row>
        <row r="189">
          <cell r="IA189">
            <v>44466</v>
          </cell>
          <cell r="IB189">
            <v>5825.37</v>
          </cell>
          <cell r="IC189">
            <v>44494</v>
          </cell>
          <cell r="ID189">
            <v>5876.05</v>
          </cell>
        </row>
        <row r="190">
          <cell r="IA190">
            <v>44494</v>
          </cell>
          <cell r="IB190">
            <v>5876.05</v>
          </cell>
          <cell r="IC190">
            <v>44525</v>
          </cell>
          <cell r="ID190">
            <v>5944.21</v>
          </cell>
        </row>
        <row r="191">
          <cell r="IA191">
            <v>44525</v>
          </cell>
          <cell r="IB191">
            <v>5944.21</v>
          </cell>
          <cell r="IC191">
            <v>44557</v>
          </cell>
          <cell r="ID191">
            <v>6018.51</v>
          </cell>
        </row>
        <row r="192">
          <cell r="IA192">
            <v>44557</v>
          </cell>
          <cell r="IB192">
            <v>6018.51</v>
          </cell>
          <cell r="IC192">
            <v>44586</v>
          </cell>
          <cell r="ID192">
            <v>6075.69</v>
          </cell>
        </row>
        <row r="193">
          <cell r="IA193">
            <v>44586</v>
          </cell>
          <cell r="IB193">
            <v>6075.69</v>
          </cell>
          <cell r="IC193">
            <v>44617</v>
          </cell>
          <cell r="ID193">
            <v>6120.04</v>
          </cell>
        </row>
        <row r="194">
          <cell r="IA194">
            <v>44617</v>
          </cell>
          <cell r="IB194">
            <v>6120.04</v>
          </cell>
          <cell r="IC194">
            <v>44645</v>
          </cell>
          <cell r="ID194">
            <v>6153.09</v>
          </cell>
        </row>
        <row r="195">
          <cell r="IA195">
            <v>44645</v>
          </cell>
          <cell r="IB195">
            <v>6153.09</v>
          </cell>
          <cell r="IC195">
            <v>44676</v>
          </cell>
          <cell r="ID195">
            <v>6215.24</v>
          </cell>
        </row>
        <row r="196">
          <cell r="IA196">
            <v>44676</v>
          </cell>
          <cell r="IB196">
            <v>6215.24</v>
          </cell>
          <cell r="IC196">
            <v>44706</v>
          </cell>
          <cell r="ID196">
            <v>6315.93</v>
          </cell>
        </row>
        <row r="197">
          <cell r="IA197">
            <v>44706</v>
          </cell>
          <cell r="IB197">
            <v>6315.93</v>
          </cell>
          <cell r="IC197">
            <v>44739</v>
          </cell>
          <cell r="ID197">
            <v>6382.88</v>
          </cell>
        </row>
        <row r="198">
          <cell r="IA198">
            <v>44739</v>
          </cell>
          <cell r="IB198">
            <v>6382.88</v>
          </cell>
          <cell r="IC198">
            <v>44767</v>
          </cell>
          <cell r="ID198">
            <v>6412.88</v>
          </cell>
        </row>
        <row r="199">
          <cell r="IA199">
            <v>44767</v>
          </cell>
          <cell r="IB199">
            <v>6412.88</v>
          </cell>
          <cell r="IC199">
            <v>44798</v>
          </cell>
          <cell r="ID199">
            <v>6455.85</v>
          </cell>
        </row>
        <row r="200">
          <cell r="IA200">
            <v>44798</v>
          </cell>
          <cell r="IB200">
            <v>6455.85</v>
          </cell>
          <cell r="IC200">
            <v>44830</v>
          </cell>
          <cell r="ID200">
            <v>6411.95</v>
          </cell>
        </row>
        <row r="201">
          <cell r="IA201">
            <v>44830</v>
          </cell>
          <cell r="IB201">
            <v>6411.95</v>
          </cell>
          <cell r="IC201">
            <v>44859</v>
          </cell>
          <cell r="ID201">
            <v>6388.87</v>
          </cell>
        </row>
        <row r="202">
          <cell r="IA202">
            <v>44859</v>
          </cell>
          <cell r="IB202">
            <v>6388.87</v>
          </cell>
          <cell r="IC202">
            <v>44890</v>
          </cell>
          <cell r="ID202">
            <v>6370.34</v>
          </cell>
        </row>
        <row r="203">
          <cell r="IA203">
            <v>44890</v>
          </cell>
          <cell r="IB203">
            <v>6370.34</v>
          </cell>
          <cell r="IC203">
            <v>44921</v>
          </cell>
          <cell r="ID203">
            <v>6407.93</v>
          </cell>
        </row>
        <row r="204">
          <cell r="IA204">
            <v>44921</v>
          </cell>
          <cell r="IB204">
            <v>6407.93</v>
          </cell>
          <cell r="IC204">
            <v>44951</v>
          </cell>
          <cell r="ID204">
            <v>6434.2</v>
          </cell>
        </row>
        <row r="205">
          <cell r="IA205">
            <v>44951</v>
          </cell>
          <cell r="IB205">
            <v>6434.2</v>
          </cell>
          <cell r="IC205">
            <v>44984</v>
          </cell>
          <cell r="ID205">
            <v>6474.09</v>
          </cell>
        </row>
        <row r="206">
          <cell r="IA206">
            <v>44984</v>
          </cell>
          <cell r="IB206">
            <v>6474.09</v>
          </cell>
          <cell r="IC206">
            <v>45012</v>
          </cell>
          <cell r="ID206">
            <v>6508.4</v>
          </cell>
        </row>
        <row r="207">
          <cell r="IA207">
            <v>45012</v>
          </cell>
          <cell r="IB207">
            <v>6508.4</v>
          </cell>
          <cell r="IC207">
            <v>45041</v>
          </cell>
          <cell r="ID207">
            <v>6563.07</v>
          </cell>
        </row>
        <row r="208">
          <cell r="IA208">
            <v>45041</v>
          </cell>
          <cell r="IB208">
            <v>6563.07</v>
          </cell>
          <cell r="IC208">
            <v>45071</v>
          </cell>
          <cell r="ID208">
            <v>6609.67</v>
          </cell>
        </row>
        <row r="209">
          <cell r="IA209">
            <v>45071</v>
          </cell>
          <cell r="IB209">
            <v>6609.67</v>
          </cell>
          <cell r="IC209">
            <v>45103</v>
          </cell>
          <cell r="ID209">
            <v>6649.99</v>
          </cell>
        </row>
        <row r="210">
          <cell r="IA210">
            <v>45103</v>
          </cell>
          <cell r="IB210">
            <v>6649.99</v>
          </cell>
          <cell r="IC210">
            <v>45132</v>
          </cell>
          <cell r="ID210">
            <v>6665.28</v>
          </cell>
        </row>
        <row r="211">
          <cell r="IA211">
            <v>45132</v>
          </cell>
          <cell r="IB211">
            <v>6665.28</v>
          </cell>
          <cell r="IC211">
            <v>45163</v>
          </cell>
          <cell r="ID211">
            <v>6659.95</v>
          </cell>
        </row>
        <row r="212">
          <cell r="IA212">
            <v>45163</v>
          </cell>
          <cell r="IB212">
            <v>6659.95</v>
          </cell>
          <cell r="IC212">
            <v>45194</v>
          </cell>
          <cell r="ID212">
            <v>6667.94</v>
          </cell>
        </row>
        <row r="213">
          <cell r="IA213">
            <v>45194</v>
          </cell>
          <cell r="IB213">
            <v>6667.94</v>
          </cell>
          <cell r="IC213">
            <v>45224</v>
          </cell>
          <cell r="ID213">
            <v>6683.28</v>
          </cell>
        </row>
        <row r="214">
          <cell r="IA214">
            <v>45224</v>
          </cell>
          <cell r="IB214">
            <v>6683.28</v>
          </cell>
          <cell r="IC214">
            <v>45257</v>
          </cell>
          <cell r="ID214">
            <v>6700.66</v>
          </cell>
        </row>
        <row r="215">
          <cell r="IA215">
            <v>45257</v>
          </cell>
          <cell r="IB215">
            <v>6700.66</v>
          </cell>
          <cell r="IC215">
            <v>45286</v>
          </cell>
          <cell r="ID215">
            <v>6716.74</v>
          </cell>
        </row>
        <row r="216">
          <cell r="IA216">
            <v>45286</v>
          </cell>
          <cell r="IB216">
            <v>6716.74</v>
          </cell>
          <cell r="IC216">
            <v>45316</v>
          </cell>
          <cell r="ID216">
            <v>6735.55</v>
          </cell>
        </row>
        <row r="217">
          <cell r="IA217">
            <v>45316</v>
          </cell>
          <cell r="IB217">
            <v>6735.55</v>
          </cell>
          <cell r="IC217">
            <v>45348</v>
          </cell>
          <cell r="ID217">
            <v>6773.27</v>
          </cell>
        </row>
        <row r="218">
          <cell r="IA218">
            <v>45348</v>
          </cell>
          <cell r="IB218">
            <v>6773.27</v>
          </cell>
          <cell r="IC218">
            <v>45376</v>
          </cell>
          <cell r="ID218">
            <v>6801.72</v>
          </cell>
        </row>
        <row r="219">
          <cell r="IA219">
            <v>45376</v>
          </cell>
          <cell r="IB219">
            <v>6801.72</v>
          </cell>
          <cell r="IC219">
            <v>45407</v>
          </cell>
          <cell r="ID219">
            <v>6858.17</v>
          </cell>
        </row>
        <row r="220">
          <cell r="IA220">
            <v>45407</v>
          </cell>
          <cell r="IB220">
            <v>6858.17</v>
          </cell>
          <cell r="IC220">
            <v>45439</v>
          </cell>
          <cell r="ID220">
            <v>6869.14</v>
          </cell>
        </row>
        <row r="221">
          <cell r="IA221">
            <v>45439</v>
          </cell>
          <cell r="IB221">
            <v>6869.14</v>
          </cell>
          <cell r="IC221">
            <v>45468</v>
          </cell>
          <cell r="ID221">
            <v>6895.24</v>
          </cell>
        </row>
        <row r="222">
          <cell r="IA222">
            <v>45468</v>
          </cell>
          <cell r="IB222">
            <v>6895.24</v>
          </cell>
          <cell r="IC222">
            <v>45498</v>
          </cell>
          <cell r="ID222">
            <v>6926.96</v>
          </cell>
        </row>
        <row r="223">
          <cell r="IA223">
            <v>45498</v>
          </cell>
          <cell r="IB223">
            <v>6926.96</v>
          </cell>
          <cell r="IC223">
            <v>45530</v>
          </cell>
          <cell r="ID223">
            <v>6941.51</v>
          </cell>
        </row>
        <row r="224">
          <cell r="IA224">
            <v>45530</v>
          </cell>
          <cell r="IB224">
            <v>6941.51</v>
          </cell>
          <cell r="IC224">
            <v>45560</v>
          </cell>
          <cell r="ID224">
            <v>6967.89</v>
          </cell>
        </row>
        <row r="225">
          <cell r="IA225">
            <v>45560</v>
          </cell>
          <cell r="IB225">
            <v>6967.89</v>
          </cell>
          <cell r="IC225">
            <v>45590</v>
          </cell>
          <cell r="ID225">
            <v>6966.5</v>
          </cell>
        </row>
        <row r="226">
          <cell r="IA226">
            <v>45590</v>
          </cell>
          <cell r="IB226">
            <v>6966.5</v>
          </cell>
          <cell r="IC226">
            <v>45621</v>
          </cell>
          <cell r="ID226">
            <v>6997.15</v>
          </cell>
        </row>
        <row r="227">
          <cell r="IA227">
            <v>45621</v>
          </cell>
          <cell r="IB227">
            <v>6997.15</v>
          </cell>
          <cell r="IC227">
            <v>45652</v>
          </cell>
          <cell r="ID227">
            <v>7036.33</v>
          </cell>
        </row>
        <row r="228">
          <cell r="IA228">
            <v>45652</v>
          </cell>
          <cell r="IB228">
            <v>7036.33</v>
          </cell>
          <cell r="IC228">
            <v>45684</v>
          </cell>
          <cell r="ID228">
            <v>7063.77</v>
          </cell>
        </row>
        <row r="229">
          <cell r="IA229">
            <v>45684</v>
          </cell>
          <cell r="IB229">
            <v>7063.77</v>
          </cell>
          <cell r="IC229">
            <v>45713</v>
          </cell>
          <cell r="ID229">
            <v>7100.5</v>
          </cell>
        </row>
        <row r="230">
          <cell r="IA230">
            <v>45713</v>
          </cell>
          <cell r="IB230">
            <v>7100.5</v>
          </cell>
          <cell r="IC230">
            <v>45741</v>
          </cell>
          <cell r="ID230">
            <v>7111.86</v>
          </cell>
        </row>
        <row r="231">
          <cell r="IA231">
            <v>45741</v>
          </cell>
          <cell r="IB231">
            <v>7111.86</v>
          </cell>
          <cell r="IC231">
            <v>45772</v>
          </cell>
          <cell r="ID231">
            <v>7205.03</v>
          </cell>
        </row>
        <row r="232">
          <cell r="IA232">
            <v>45772</v>
          </cell>
          <cell r="IB232">
            <v>7205.03</v>
          </cell>
          <cell r="IC232">
            <v>45803</v>
          </cell>
          <cell r="ID232">
            <v>7245.38</v>
          </cell>
        </row>
        <row r="233">
          <cell r="IA233">
            <v>45803</v>
          </cell>
          <cell r="IB233">
            <v>7245.38</v>
          </cell>
          <cell r="IC233">
            <v>45833</v>
          </cell>
          <cell r="ID233">
            <v>7276.54</v>
          </cell>
        </row>
        <row r="234">
          <cell r="IA234">
            <v>45833</v>
          </cell>
          <cell r="IB234">
            <v>7276.54</v>
          </cell>
          <cell r="IC234">
            <v>45863</v>
          </cell>
          <cell r="ID234">
            <v>7276.54</v>
          </cell>
        </row>
        <row r="235">
          <cell r="IA235">
            <v>45863</v>
          </cell>
          <cell r="IB235">
            <v>7276.54</v>
          </cell>
          <cell r="IC235">
            <v>45894</v>
          </cell>
          <cell r="ID235">
            <v>7276.54</v>
          </cell>
        </row>
        <row r="236">
          <cell r="IA236">
            <v>45894</v>
          </cell>
          <cell r="IB236">
            <v>7276.54</v>
          </cell>
          <cell r="IC236">
            <v>45925</v>
          </cell>
          <cell r="ID236">
            <v>7276.54</v>
          </cell>
        </row>
        <row r="237">
          <cell r="IA237">
            <v>45925</v>
          </cell>
          <cell r="IB237">
            <v>7276.54</v>
          </cell>
          <cell r="IC237">
            <v>45957</v>
          </cell>
          <cell r="ID237">
            <v>7276.54</v>
          </cell>
        </row>
        <row r="238">
          <cell r="IA238">
            <v>45957</v>
          </cell>
          <cell r="IB238">
            <v>7276.54</v>
          </cell>
          <cell r="IC238">
            <v>45986</v>
          </cell>
          <cell r="ID238">
            <v>7276.54</v>
          </cell>
        </row>
        <row r="239">
          <cell r="IA239">
            <v>45986</v>
          </cell>
          <cell r="IB239">
            <v>7276.54</v>
          </cell>
          <cell r="IC239">
            <v>46017</v>
          </cell>
          <cell r="ID239">
            <v>7276.54</v>
          </cell>
        </row>
        <row r="240">
          <cell r="IA240">
            <v>46017</v>
          </cell>
          <cell r="IB240">
            <v>7276.54</v>
          </cell>
          <cell r="IC240">
            <v>46048</v>
          </cell>
          <cell r="ID240">
            <v>7276.54</v>
          </cell>
        </row>
        <row r="241">
          <cell r="IA241">
            <v>46048</v>
          </cell>
          <cell r="IB241">
            <v>7276.54</v>
          </cell>
          <cell r="IC241">
            <v>46078</v>
          </cell>
          <cell r="ID241">
            <v>7276.54</v>
          </cell>
        </row>
        <row r="242">
          <cell r="IA242">
            <v>46078</v>
          </cell>
          <cell r="IB242">
            <v>7276.54</v>
          </cell>
          <cell r="IC242">
            <v>46106</v>
          </cell>
          <cell r="ID242">
            <v>7276.54</v>
          </cell>
        </row>
        <row r="243">
          <cell r="IA243">
            <v>46106</v>
          </cell>
          <cell r="IB243">
            <v>7276.54</v>
          </cell>
          <cell r="IC243">
            <v>46139</v>
          </cell>
          <cell r="ID243">
            <v>7276.54</v>
          </cell>
        </row>
        <row r="244">
          <cell r="IA244">
            <v>46139</v>
          </cell>
          <cell r="IB244">
            <v>7276.54</v>
          </cell>
          <cell r="IC244">
            <v>46167</v>
          </cell>
          <cell r="ID244">
            <v>7276.54</v>
          </cell>
        </row>
        <row r="245">
          <cell r="IA245">
            <v>46167</v>
          </cell>
          <cell r="IB245">
            <v>7276.54</v>
          </cell>
          <cell r="IC245">
            <v>46198</v>
          </cell>
          <cell r="ID245">
            <v>7276.54</v>
          </cell>
        </row>
        <row r="246">
          <cell r="IA246">
            <v>46198</v>
          </cell>
          <cell r="IB246">
            <v>7276.54</v>
          </cell>
          <cell r="IC246">
            <v>46230</v>
          </cell>
          <cell r="ID246">
            <v>7276.54</v>
          </cell>
        </row>
        <row r="247">
          <cell r="IA247">
            <v>46230</v>
          </cell>
          <cell r="IB247">
            <v>7276.54</v>
          </cell>
          <cell r="IC247">
            <v>46259</v>
          </cell>
          <cell r="ID247">
            <v>7276.54</v>
          </cell>
        </row>
        <row r="248">
          <cell r="IA248">
            <v>46259</v>
          </cell>
          <cell r="IB248">
            <v>7276.54</v>
          </cell>
          <cell r="IC248">
            <v>46290</v>
          </cell>
          <cell r="ID248">
            <v>7276.54</v>
          </cell>
        </row>
        <row r="249">
          <cell r="IA249">
            <v>46290</v>
          </cell>
          <cell r="IB249">
            <v>7276.54</v>
          </cell>
          <cell r="IC249">
            <v>46321</v>
          </cell>
          <cell r="ID249">
            <v>7276.54</v>
          </cell>
        </row>
        <row r="250">
          <cell r="IA250">
            <v>46321</v>
          </cell>
          <cell r="IB250">
            <v>7276.54</v>
          </cell>
          <cell r="IC250">
            <v>46351</v>
          </cell>
          <cell r="ID250">
            <v>7276.54</v>
          </cell>
        </row>
        <row r="251">
          <cell r="IA251">
            <v>46351</v>
          </cell>
          <cell r="IB251">
            <v>7276.54</v>
          </cell>
          <cell r="IC251">
            <v>46384</v>
          </cell>
          <cell r="ID251">
            <v>7276.54</v>
          </cell>
        </row>
        <row r="252">
          <cell r="IA252">
            <v>46384</v>
          </cell>
          <cell r="IB252">
            <v>7276.54</v>
          </cell>
          <cell r="IC252">
            <v>46412</v>
          </cell>
          <cell r="ID252">
            <v>7276.54</v>
          </cell>
        </row>
        <row r="253">
          <cell r="IA253">
            <v>46412</v>
          </cell>
          <cell r="IB253">
            <v>7276.54</v>
          </cell>
          <cell r="IC253">
            <v>46443</v>
          </cell>
          <cell r="ID253">
            <v>7276.54</v>
          </cell>
        </row>
        <row r="254">
          <cell r="IA254">
            <v>46443</v>
          </cell>
          <cell r="IB254">
            <v>7276.54</v>
          </cell>
          <cell r="IC254">
            <v>46471</v>
          </cell>
          <cell r="ID254">
            <v>7276.54</v>
          </cell>
        </row>
        <row r="255">
          <cell r="IA255">
            <v>46471</v>
          </cell>
          <cell r="IB255">
            <v>7276.54</v>
          </cell>
          <cell r="IC255">
            <v>46503</v>
          </cell>
          <cell r="ID255">
            <v>7276.54</v>
          </cell>
        </row>
        <row r="256">
          <cell r="IA256">
            <v>46503</v>
          </cell>
          <cell r="IB256">
            <v>7276.54</v>
          </cell>
          <cell r="IC256">
            <v>46532</v>
          </cell>
          <cell r="ID256">
            <v>7276.54</v>
          </cell>
        </row>
        <row r="257">
          <cell r="IA257">
            <v>46532</v>
          </cell>
          <cell r="IB257">
            <v>7276.54</v>
          </cell>
          <cell r="IC257">
            <v>46563</v>
          </cell>
          <cell r="ID257">
            <v>7276.54</v>
          </cell>
        </row>
        <row r="258">
          <cell r="IA258">
            <v>46563</v>
          </cell>
          <cell r="IB258">
            <v>7276.54</v>
          </cell>
          <cell r="IC258">
            <v>46594</v>
          </cell>
          <cell r="ID258">
            <v>7276.54</v>
          </cell>
        </row>
        <row r="259">
          <cell r="IA259">
            <v>46594</v>
          </cell>
          <cell r="IB259">
            <v>7276.54</v>
          </cell>
          <cell r="IC259">
            <v>46624</v>
          </cell>
          <cell r="ID259">
            <v>7276.54</v>
          </cell>
        </row>
        <row r="260">
          <cell r="IA260">
            <v>46624</v>
          </cell>
          <cell r="IB260">
            <v>7276.54</v>
          </cell>
          <cell r="IC260">
            <v>46657</v>
          </cell>
          <cell r="ID260">
            <v>7276.54</v>
          </cell>
        </row>
        <row r="261">
          <cell r="IA261">
            <v>46657</v>
          </cell>
          <cell r="IB261">
            <v>7276.54</v>
          </cell>
          <cell r="IC261">
            <v>46685</v>
          </cell>
          <cell r="ID261">
            <v>7276.54</v>
          </cell>
        </row>
        <row r="262">
          <cell r="IA262">
            <v>46685</v>
          </cell>
          <cell r="IB262">
            <v>7276.54</v>
          </cell>
          <cell r="IC262">
            <v>46716</v>
          </cell>
          <cell r="ID262">
            <v>7276.54</v>
          </cell>
        </row>
        <row r="263">
          <cell r="IA263">
            <v>46716</v>
          </cell>
          <cell r="IB263">
            <v>7276.54</v>
          </cell>
          <cell r="IC263">
            <v>46748</v>
          </cell>
          <cell r="ID263">
            <v>7276.54</v>
          </cell>
        </row>
        <row r="264">
          <cell r="IA264">
            <v>46748</v>
          </cell>
          <cell r="IB264">
            <v>7276.54</v>
          </cell>
          <cell r="IC264">
            <v>46777</v>
          </cell>
          <cell r="ID264">
            <v>7276.54</v>
          </cell>
        </row>
        <row r="265">
          <cell r="IA265">
            <v>46777</v>
          </cell>
          <cell r="IB265">
            <v>7276.54</v>
          </cell>
          <cell r="IC265">
            <v>46808</v>
          </cell>
          <cell r="ID265">
            <v>7276.54</v>
          </cell>
        </row>
        <row r="266">
          <cell r="IA266">
            <v>46808</v>
          </cell>
          <cell r="IB266">
            <v>7276.54</v>
          </cell>
          <cell r="IC266">
            <v>46839</v>
          </cell>
          <cell r="ID266">
            <v>7276.54</v>
          </cell>
        </row>
        <row r="267">
          <cell r="IA267">
            <v>46839</v>
          </cell>
          <cell r="IB267">
            <v>7276.54</v>
          </cell>
          <cell r="IC267">
            <v>46868</v>
          </cell>
          <cell r="ID267">
            <v>7276.54</v>
          </cell>
        </row>
        <row r="268">
          <cell r="IA268">
            <v>46868</v>
          </cell>
          <cell r="IB268">
            <v>7276.54</v>
          </cell>
          <cell r="IC268">
            <v>46898</v>
          </cell>
          <cell r="ID268">
            <v>7276.54</v>
          </cell>
        </row>
        <row r="269">
          <cell r="IA269">
            <v>46898</v>
          </cell>
          <cell r="IB269">
            <v>7276.54</v>
          </cell>
          <cell r="IC269">
            <v>46930</v>
          </cell>
          <cell r="ID269">
            <v>7276.54</v>
          </cell>
        </row>
        <row r="270">
          <cell r="IA270">
            <v>46930</v>
          </cell>
          <cell r="IB270">
            <v>7276.54</v>
          </cell>
          <cell r="IC270">
            <v>46959</v>
          </cell>
          <cell r="ID270">
            <v>7276.54</v>
          </cell>
        </row>
        <row r="271">
          <cell r="IA271">
            <v>46959</v>
          </cell>
          <cell r="IB271">
            <v>7276.54</v>
          </cell>
          <cell r="IC271">
            <v>46990</v>
          </cell>
          <cell r="ID271">
            <v>7276.54</v>
          </cell>
        </row>
        <row r="272">
          <cell r="IA272">
            <v>46990</v>
          </cell>
          <cell r="IB272">
            <v>7276.54</v>
          </cell>
          <cell r="IC272">
            <v>47021</v>
          </cell>
          <cell r="ID272">
            <v>7276.54</v>
          </cell>
        </row>
        <row r="273">
          <cell r="IA273">
            <v>47021</v>
          </cell>
          <cell r="IB273">
            <v>7276.54</v>
          </cell>
          <cell r="IC273">
            <v>47051</v>
          </cell>
          <cell r="ID273">
            <v>7276.54</v>
          </cell>
        </row>
        <row r="274">
          <cell r="IA274">
            <v>47051</v>
          </cell>
          <cell r="IB274">
            <v>7276.54</v>
          </cell>
          <cell r="IC274">
            <v>47084</v>
          </cell>
          <cell r="ID274">
            <v>7276.54</v>
          </cell>
        </row>
        <row r="275">
          <cell r="IA275">
            <v>47084</v>
          </cell>
          <cell r="IB275">
            <v>7276.54</v>
          </cell>
          <cell r="IC275">
            <v>47113</v>
          </cell>
          <cell r="ID275">
            <v>7276.54</v>
          </cell>
        </row>
        <row r="276">
          <cell r="IA276">
            <v>47113</v>
          </cell>
          <cell r="IB276">
            <v>7276.54</v>
          </cell>
          <cell r="IC276">
            <v>47143</v>
          </cell>
          <cell r="ID276">
            <v>7276.54</v>
          </cell>
        </row>
        <row r="277">
          <cell r="IA277">
            <v>47143</v>
          </cell>
          <cell r="IB277">
            <v>7276.54</v>
          </cell>
          <cell r="IC277">
            <v>47175</v>
          </cell>
          <cell r="ID277">
            <v>7276.54</v>
          </cell>
        </row>
        <row r="278">
          <cell r="IA278">
            <v>47175</v>
          </cell>
          <cell r="IB278">
            <v>7276.54</v>
          </cell>
          <cell r="IC278">
            <v>47203</v>
          </cell>
          <cell r="ID278">
            <v>7276.54</v>
          </cell>
        </row>
        <row r="279">
          <cell r="IA279">
            <v>47203</v>
          </cell>
          <cell r="IB279">
            <v>7276.54</v>
          </cell>
          <cell r="IC279">
            <v>47233</v>
          </cell>
          <cell r="ID279">
            <v>7276.54</v>
          </cell>
        </row>
        <row r="280">
          <cell r="IA280">
            <v>47233</v>
          </cell>
          <cell r="IB280">
            <v>7276.54</v>
          </cell>
          <cell r="IC280">
            <v>47263</v>
          </cell>
          <cell r="ID280">
            <v>7276.54</v>
          </cell>
        </row>
        <row r="281">
          <cell r="IA281">
            <v>47263</v>
          </cell>
          <cell r="IB281">
            <v>7276.54</v>
          </cell>
          <cell r="IC281">
            <v>47294</v>
          </cell>
          <cell r="ID281">
            <v>7276.54</v>
          </cell>
        </row>
        <row r="282">
          <cell r="IA282">
            <v>47294</v>
          </cell>
          <cell r="IB282">
            <v>7276.54</v>
          </cell>
          <cell r="IC282">
            <v>47324</v>
          </cell>
          <cell r="ID282">
            <v>7276.54</v>
          </cell>
        </row>
        <row r="283">
          <cell r="IA283">
            <v>47324</v>
          </cell>
          <cell r="IB283">
            <v>7276.54</v>
          </cell>
          <cell r="IC283">
            <v>47357</v>
          </cell>
          <cell r="ID283">
            <v>7276.54</v>
          </cell>
        </row>
        <row r="284">
          <cell r="IA284">
            <v>47357</v>
          </cell>
          <cell r="IB284">
            <v>7276.54</v>
          </cell>
          <cell r="IC284">
            <v>47386</v>
          </cell>
          <cell r="ID284">
            <v>7276.54</v>
          </cell>
        </row>
        <row r="285">
          <cell r="IA285">
            <v>47386</v>
          </cell>
          <cell r="IB285">
            <v>7276.54</v>
          </cell>
          <cell r="IC285">
            <v>47416</v>
          </cell>
          <cell r="ID285">
            <v>7276.54</v>
          </cell>
        </row>
        <row r="286">
          <cell r="IA286">
            <v>47416</v>
          </cell>
          <cell r="IB286">
            <v>7276.54</v>
          </cell>
          <cell r="IC286">
            <v>47448</v>
          </cell>
          <cell r="ID286">
            <v>7276.54</v>
          </cell>
        </row>
        <row r="287">
          <cell r="IA287">
            <v>47448</v>
          </cell>
          <cell r="IB287">
            <v>7276.54</v>
          </cell>
          <cell r="IC287">
            <v>47478</v>
          </cell>
          <cell r="ID287">
            <v>7276.54</v>
          </cell>
        </row>
        <row r="288">
          <cell r="IA288">
            <v>47478</v>
          </cell>
          <cell r="IB288">
            <v>7276.54</v>
          </cell>
          <cell r="IC288">
            <v>47508</v>
          </cell>
          <cell r="ID288">
            <v>7276.54</v>
          </cell>
        </row>
        <row r="289">
          <cell r="IA289">
            <v>47508</v>
          </cell>
          <cell r="IB289">
            <v>7276.54</v>
          </cell>
          <cell r="IC289">
            <v>47539</v>
          </cell>
          <cell r="ID289">
            <v>7276.54</v>
          </cell>
        </row>
        <row r="290">
          <cell r="IA290">
            <v>47539</v>
          </cell>
          <cell r="IB290">
            <v>7276.54</v>
          </cell>
          <cell r="IC290">
            <v>47567</v>
          </cell>
          <cell r="ID290">
            <v>7276.54</v>
          </cell>
        </row>
        <row r="291">
          <cell r="IA291">
            <v>47567</v>
          </cell>
          <cell r="IB291">
            <v>7276.54</v>
          </cell>
          <cell r="IC291">
            <v>47598</v>
          </cell>
          <cell r="ID291">
            <v>7276.54</v>
          </cell>
        </row>
        <row r="292">
          <cell r="IA292">
            <v>47598</v>
          </cell>
          <cell r="IB292">
            <v>7276.54</v>
          </cell>
          <cell r="IC292">
            <v>47630</v>
          </cell>
          <cell r="ID292">
            <v>7276.54</v>
          </cell>
        </row>
        <row r="293">
          <cell r="IA293">
            <v>47630</v>
          </cell>
          <cell r="IB293">
            <v>7276.54</v>
          </cell>
          <cell r="IC293">
            <v>47659</v>
          </cell>
          <cell r="ID293">
            <v>7276.54</v>
          </cell>
        </row>
        <row r="294">
          <cell r="IA294">
            <v>47659</v>
          </cell>
          <cell r="IB294">
            <v>7276.54</v>
          </cell>
          <cell r="IC294">
            <v>47689</v>
          </cell>
          <cell r="ID294">
            <v>7276.54</v>
          </cell>
        </row>
        <row r="295">
          <cell r="IA295">
            <v>47689</v>
          </cell>
          <cell r="IB295">
            <v>7276.54</v>
          </cell>
          <cell r="IC295">
            <v>47721</v>
          </cell>
          <cell r="ID295">
            <v>7276.54</v>
          </cell>
        </row>
        <row r="296">
          <cell r="IA296">
            <v>47721</v>
          </cell>
          <cell r="IB296">
            <v>7276.54</v>
          </cell>
          <cell r="IC296">
            <v>47751</v>
          </cell>
          <cell r="ID296">
            <v>7276.54</v>
          </cell>
        </row>
        <row r="297">
          <cell r="IA297">
            <v>47751</v>
          </cell>
          <cell r="IB297">
            <v>7276.54</v>
          </cell>
          <cell r="IC297">
            <v>47781</v>
          </cell>
          <cell r="ID297">
            <v>7276.54</v>
          </cell>
        </row>
        <row r="298">
          <cell r="IA298">
            <v>47781</v>
          </cell>
          <cell r="IB298">
            <v>7276.54</v>
          </cell>
          <cell r="IC298">
            <v>47812</v>
          </cell>
          <cell r="ID298">
            <v>7276.54</v>
          </cell>
        </row>
        <row r="299">
          <cell r="IA299">
            <v>47812</v>
          </cell>
          <cell r="IB299">
            <v>7276.54</v>
          </cell>
          <cell r="IC299">
            <v>47843</v>
          </cell>
          <cell r="ID299">
            <v>7276.54</v>
          </cell>
        </row>
        <row r="300">
          <cell r="IA300">
            <v>47843</v>
          </cell>
          <cell r="IB300">
            <v>7276.54</v>
          </cell>
          <cell r="IC300">
            <v>47875</v>
          </cell>
          <cell r="ID300">
            <v>7276.54</v>
          </cell>
        </row>
        <row r="301">
          <cell r="IA301">
            <v>47875</v>
          </cell>
          <cell r="IB301">
            <v>7276.54</v>
          </cell>
          <cell r="IC301">
            <v>47905</v>
          </cell>
          <cell r="ID301">
            <v>7276.54</v>
          </cell>
        </row>
        <row r="302">
          <cell r="IA302">
            <v>47905</v>
          </cell>
          <cell r="IB302">
            <v>7276.54</v>
          </cell>
          <cell r="IC302">
            <v>47932</v>
          </cell>
          <cell r="ID302">
            <v>7276.54</v>
          </cell>
        </row>
        <row r="303">
          <cell r="IA303">
            <v>47932</v>
          </cell>
          <cell r="IB30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27.5703125" style="5" bestFit="1" customWidth="1"/>
    <col min="34" max="34" width="6.140625" style="5" bestFit="1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A1" s="42"/>
      <c r="B1" s="171" t="s">
        <v>109</v>
      </c>
      <c r="C1" s="44"/>
      <c r="D1" s="44"/>
      <c r="E1" s="45"/>
      <c r="F1" s="45"/>
      <c r="G1" s="102"/>
      <c r="H1" s="102"/>
      <c r="I1" s="103"/>
      <c r="J1" s="163" t="s">
        <v>70</v>
      </c>
      <c r="K1" s="166">
        <v>44280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07" t="s">
        <v>0</v>
      </c>
      <c r="AG1" s="50"/>
      <c r="AH1" s="44"/>
      <c r="AI1" s="44"/>
      <c r="AJ1" s="107" t="s">
        <v>1</v>
      </c>
      <c r="AK1" s="44"/>
      <c r="AL1" s="44"/>
      <c r="AM1" s="44"/>
      <c r="AN1" s="44"/>
      <c r="AO1" s="44"/>
      <c r="AP1" s="44"/>
      <c r="AQ1" s="107" t="s">
        <v>74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5" x14ac:dyDescent="0.2">
      <c r="A2" s="42"/>
      <c r="B2" s="106" t="s">
        <v>106</v>
      </c>
      <c r="C2" s="56"/>
      <c r="D2" s="46"/>
      <c r="E2" s="57"/>
      <c r="G2" s="122"/>
      <c r="H2" s="102"/>
      <c r="I2" s="104"/>
      <c r="J2" s="167" t="s">
        <v>2</v>
      </c>
      <c r="K2" s="166">
        <v>44298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48"/>
      <c r="DR2" s="69"/>
      <c r="DS2" s="69"/>
      <c r="DT2" s="49"/>
      <c r="DU2" s="44"/>
      <c r="DV2" s="44"/>
      <c r="DW2" s="4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5" x14ac:dyDescent="0.2">
      <c r="A3" s="41"/>
      <c r="B3" s="162"/>
      <c r="C3" s="59"/>
      <c r="D3" s="70"/>
      <c r="E3" s="45"/>
      <c r="G3" s="123"/>
      <c r="H3" s="102"/>
      <c r="I3" s="105"/>
      <c r="J3" s="168" t="s">
        <v>3</v>
      </c>
      <c r="K3" s="169">
        <f>NETWORKDAYS(K1,K2,AF$149:AF$503)-1</f>
        <v>11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9"/>
      <c r="CQ3" s="69"/>
      <c r="CR3" s="69"/>
      <c r="CS3" s="75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7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A4" s="182">
        <v>1</v>
      </c>
      <c r="B4" s="183">
        <f>A4+1</f>
        <v>2</v>
      </c>
      <c r="C4" s="183">
        <f t="shared" ref="C4:AC4" si="0">B4+1</f>
        <v>3</v>
      </c>
      <c r="D4" s="183">
        <f t="shared" si="0"/>
        <v>4</v>
      </c>
      <c r="E4" s="183">
        <f t="shared" si="0"/>
        <v>5</v>
      </c>
      <c r="F4" s="183">
        <f t="shared" si="0"/>
        <v>6</v>
      </c>
      <c r="G4" s="183">
        <f t="shared" si="0"/>
        <v>7</v>
      </c>
      <c r="H4" s="183">
        <f t="shared" si="0"/>
        <v>8</v>
      </c>
      <c r="I4" s="183">
        <f t="shared" si="0"/>
        <v>9</v>
      </c>
      <c r="J4" s="183">
        <f t="shared" si="0"/>
        <v>10</v>
      </c>
      <c r="K4" s="183">
        <f t="shared" si="0"/>
        <v>11</v>
      </c>
      <c r="L4" s="183">
        <f t="shared" si="0"/>
        <v>12</v>
      </c>
      <c r="M4" s="183">
        <f t="shared" si="0"/>
        <v>13</v>
      </c>
      <c r="N4" s="183">
        <f t="shared" si="0"/>
        <v>14</v>
      </c>
      <c r="O4" s="183">
        <f t="shared" si="0"/>
        <v>15</v>
      </c>
      <c r="P4" s="183">
        <f t="shared" si="0"/>
        <v>16</v>
      </c>
      <c r="Q4" s="183">
        <f t="shared" si="0"/>
        <v>17</v>
      </c>
      <c r="R4" s="183">
        <f t="shared" si="0"/>
        <v>18</v>
      </c>
      <c r="S4" s="183">
        <f t="shared" si="0"/>
        <v>19</v>
      </c>
      <c r="T4" s="183">
        <f t="shared" si="0"/>
        <v>20</v>
      </c>
      <c r="U4" s="183">
        <f t="shared" si="0"/>
        <v>21</v>
      </c>
      <c r="V4" s="183">
        <f t="shared" si="0"/>
        <v>22</v>
      </c>
      <c r="W4" s="183">
        <f t="shared" si="0"/>
        <v>23</v>
      </c>
      <c r="X4" s="183">
        <f t="shared" si="0"/>
        <v>24</v>
      </c>
      <c r="Y4" s="183">
        <f t="shared" si="0"/>
        <v>25</v>
      </c>
      <c r="Z4" s="183">
        <f t="shared" si="0"/>
        <v>26</v>
      </c>
      <c r="AA4" s="183">
        <f t="shared" si="0"/>
        <v>27</v>
      </c>
      <c r="AB4" s="183">
        <f t="shared" si="0"/>
        <v>28</v>
      </c>
      <c r="AC4" s="183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9"/>
      <c r="CQ4" s="69"/>
      <c r="CR4" s="69"/>
      <c r="CS4" s="75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7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2" t="s">
        <v>71</v>
      </c>
      <c r="B5" s="164" t="s">
        <v>76</v>
      </c>
      <c r="C5" s="164" t="s">
        <v>77</v>
      </c>
      <c r="D5" s="164" t="s">
        <v>78</v>
      </c>
      <c r="E5" s="164" t="s">
        <v>79</v>
      </c>
      <c r="F5" s="164" t="s">
        <v>80</v>
      </c>
      <c r="G5" s="164" t="s">
        <v>81</v>
      </c>
      <c r="H5" s="164" t="s">
        <v>82</v>
      </c>
      <c r="I5" s="164" t="s">
        <v>83</v>
      </c>
      <c r="J5" s="164" t="s">
        <v>84</v>
      </c>
      <c r="K5" s="164" t="s">
        <v>85</v>
      </c>
      <c r="L5" s="164" t="s">
        <v>86</v>
      </c>
      <c r="M5" s="164" t="s">
        <v>87</v>
      </c>
      <c r="N5" s="164" t="s">
        <v>88</v>
      </c>
      <c r="O5" s="164" t="s">
        <v>89</v>
      </c>
      <c r="P5" s="164" t="s">
        <v>90</v>
      </c>
      <c r="Q5" s="164" t="s">
        <v>91</v>
      </c>
      <c r="R5" s="164" t="s">
        <v>92</v>
      </c>
      <c r="S5" s="164" t="s">
        <v>93</v>
      </c>
      <c r="T5" s="164"/>
      <c r="U5" s="164"/>
      <c r="V5" s="164" t="s">
        <v>94</v>
      </c>
      <c r="W5" s="164" t="s">
        <v>95</v>
      </c>
      <c r="X5" s="164" t="s">
        <v>96</v>
      </c>
      <c r="Y5" s="164" t="s">
        <v>97</v>
      </c>
      <c r="Z5" s="164" t="s">
        <v>98</v>
      </c>
      <c r="AA5" s="164" t="s">
        <v>99</v>
      </c>
      <c r="AB5" s="165" t="s">
        <v>100</v>
      </c>
      <c r="AC5" s="164" t="s">
        <v>101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3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2.75" x14ac:dyDescent="0.15">
      <c r="A6" s="172">
        <v>44272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112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8" t="s">
        <v>72</v>
      </c>
      <c r="B7" s="78" t="s">
        <v>110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2">
      <c r="A8" s="172">
        <f>K2</f>
        <v>44298</v>
      </c>
      <c r="B8" s="179" t="s">
        <v>111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113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49"/>
      <c r="DS8" s="49"/>
      <c r="DT8" s="49"/>
      <c r="DU8" s="49"/>
      <c r="DV8" s="49"/>
      <c r="DW8" s="49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2.75" x14ac:dyDescent="0.15">
      <c r="A9" s="108" t="s">
        <v>105</v>
      </c>
      <c r="B9" s="78" t="s">
        <v>107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114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8"/>
      <c r="DS9" s="88"/>
      <c r="DT9" s="88"/>
      <c r="DU9" s="88"/>
      <c r="DV9" s="88"/>
      <c r="DW9" s="88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s="55" customFormat="1" ht="14.25" x14ac:dyDescent="0.2">
      <c r="A10" s="172">
        <v>47567</v>
      </c>
      <c r="B10" s="78" t="s">
        <v>59</v>
      </c>
      <c r="C10" s="78" t="s">
        <v>59</v>
      </c>
      <c r="D10" s="57"/>
      <c r="E10" s="57"/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7.8E-2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103</v>
      </c>
      <c r="AR10" s="143" t="s">
        <v>33</v>
      </c>
      <c r="AS10" s="143" t="s">
        <v>104</v>
      </c>
      <c r="AT10" s="143" t="s">
        <v>27</v>
      </c>
      <c r="AU10" s="143" t="s">
        <v>73</v>
      </c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51"/>
      <c r="DR10" s="89"/>
      <c r="DS10" s="89"/>
      <c r="DT10" s="88"/>
      <c r="DU10" s="88"/>
      <c r="DV10" s="88"/>
      <c r="DW10" s="88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</row>
    <row r="11" spans="1:216" ht="18" x14ac:dyDescent="0.15">
      <c r="A11" s="173">
        <f>K1</f>
        <v>44280</v>
      </c>
      <c r="B11" s="8">
        <f t="shared" ref="B11:B74" si="1">(P11+Z11)</f>
        <v>1000</v>
      </c>
      <c r="C11" s="174">
        <v>1000</v>
      </c>
      <c r="D11" s="175">
        <f>AS11</f>
        <v>5574.49</v>
      </c>
      <c r="E11" s="175">
        <f>AU11</f>
        <v>5622.43</v>
      </c>
      <c r="F11" s="176" t="e">
        <f>#REF!</f>
        <v>#REF!</v>
      </c>
      <c r="G11" s="10">
        <f t="shared" ref="G11:G74" si="2">(E11/D11)-1</f>
        <v>8.5998898553949488E-3</v>
      </c>
      <c r="H11" s="177">
        <f>AM149</f>
        <v>44312</v>
      </c>
      <c r="I11" s="40">
        <f>IF(A11&gt;I10,H11,I10)</f>
        <v>44312</v>
      </c>
      <c r="J11" s="178">
        <f>AN149</f>
        <v>20</v>
      </c>
      <c r="K11" s="101">
        <f t="shared" ref="K11:K42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f t="shared" ref="T11:T15" si="7">IF(AND(Q11&gt;0,L11&gt;1),(L11-1)*C11,0)</f>
        <v>0</v>
      </c>
      <c r="U11" s="181">
        <f t="shared" ref="U11:U15" si="8">IF(Q11&gt;0,(S11+T11)/P11,0)</f>
        <v>0</v>
      </c>
      <c r="V11" s="180">
        <v>7.8E-2</v>
      </c>
      <c r="W11" s="11">
        <v>0</v>
      </c>
      <c r="X11" s="11">
        <v>252</v>
      </c>
      <c r="Y11" s="12">
        <f t="shared" ref="Y11:Y74" si="9">ROUND((1+V11)^TRUNC((W11/X11),9),9)</f>
        <v>1</v>
      </c>
      <c r="Z11" s="8">
        <f t="shared" ref="Z11:Z74" si="10">TRUNC((P11*(Y11-1)),8)</f>
        <v>0</v>
      </c>
      <c r="AA11" s="8">
        <f t="shared" ref="AA11:AA74" si="11">IF(Q11&gt;0,S11+Z11,0)</f>
        <v>0</v>
      </c>
      <c r="AB11" s="4" t="s">
        <v>102</v>
      </c>
      <c r="AC11" s="40">
        <f>AO12</f>
        <v>44312</v>
      </c>
      <c r="AD11" s="4"/>
      <c r="AE11" s="125"/>
      <c r="AF11" s="126">
        <f>A11</f>
        <v>44280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44280</v>
      </c>
      <c r="AR11" s="131">
        <f>AL150</f>
        <v>44312</v>
      </c>
      <c r="AS11" s="158">
        <f>VLOOKUP($AQ11,[1]Plan1!$IA$183:$ID$350,2)</f>
        <v>5574.49</v>
      </c>
      <c r="AT11" s="157">
        <f>EDATE($AR11,-3)</f>
        <v>44222</v>
      </c>
      <c r="AU11" s="158">
        <f>VLOOKUP($AQ11,[1]Plan1!$IA$183:$ID$350,4)</f>
        <v>5622.43</v>
      </c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9"/>
      <c r="CR11" s="20"/>
      <c r="CS11" s="18"/>
      <c r="CT11" s="18"/>
      <c r="CU11" s="18"/>
      <c r="CV11" s="18"/>
      <c r="CW11" s="18"/>
      <c r="CX11" s="19"/>
      <c r="CY11" s="18"/>
      <c r="CZ11" s="18"/>
      <c r="DA11" s="18"/>
      <c r="DB11" s="1"/>
      <c r="DC11" s="1"/>
      <c r="DD11" s="1"/>
      <c r="DE11" s="1"/>
      <c r="DF11" s="1"/>
      <c r="DG11" s="3"/>
      <c r="DH11" s="13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21"/>
      <c r="DV11" s="15"/>
      <c r="DW11" s="15"/>
    </row>
    <row r="12" spans="1:216" ht="14.25" customHeight="1" x14ac:dyDescent="0.2">
      <c r="A12" s="109">
        <f t="shared" ref="A12:A75" si="12">(A11+1)</f>
        <v>44281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3">IF(E12=E11,D11,E11)</f>
        <v>5574.49</v>
      </c>
      <c r="E12" s="112">
        <f>E11</f>
        <v>5622.43</v>
      </c>
      <c r="F12" s="113" t="e">
        <f t="shared" ref="F12:F14" si="14">IF(D12=D11,F11,A12)</f>
        <v>#REF!</v>
      </c>
      <c r="G12" s="114">
        <f t="shared" si="2"/>
        <v>8.5998898553949488E-3</v>
      </c>
      <c r="H12" s="115">
        <f>H11</f>
        <v>44312</v>
      </c>
      <c r="I12" s="115">
        <f t="shared" ref="I12:I74" si="15">IF(A12&gt;I11,H12,I11)</f>
        <v>44312</v>
      </c>
      <c r="J12" s="116">
        <f t="shared" ref="J12:J75" si="16">IF(I12=I11,J11,NETWORKDAYS(I11,I12,$AF$149:$AF$503)-1)</f>
        <v>20</v>
      </c>
      <c r="K12" s="101">
        <f t="shared" si="3"/>
        <v>0</v>
      </c>
      <c r="L12" s="8">
        <f t="shared" ref="L12:L75" si="17">TRUNC((E12/D12)^TRUNC((K12/J12),9),8)</f>
        <v>1</v>
      </c>
      <c r="M12" s="117">
        <f t="shared" ref="M12:M33" si="18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9">IF(Q12&gt;0,VLOOKUP($A12,$AF$11:$AK$141,6),0)</f>
        <v>0</v>
      </c>
      <c r="S12" s="110">
        <f t="shared" si="6"/>
        <v>0</v>
      </c>
      <c r="T12" s="92">
        <f t="shared" si="7"/>
        <v>0</v>
      </c>
      <c r="U12" s="181">
        <f t="shared" si="8"/>
        <v>0</v>
      </c>
      <c r="V12" s="120">
        <f t="shared" ref="V12:V75" si="20">(V11)</f>
        <v>7.8E-2</v>
      </c>
      <c r="W12" s="118">
        <f t="shared" ref="W12:W33" si="21">IF(A11&lt;K$2,0,IF(Q11&gt;0,1,IF(K12=K11,W11,W11+1)))</f>
        <v>0</v>
      </c>
      <c r="X12" s="118">
        <v>252</v>
      </c>
      <c r="Y12" s="117">
        <f t="shared" si="9"/>
        <v>1</v>
      </c>
      <c r="Z12" s="110">
        <f t="shared" si="10"/>
        <v>0</v>
      </c>
      <c r="AA12" s="110">
        <f t="shared" si="11"/>
        <v>0</v>
      </c>
      <c r="AB12" s="121" t="str">
        <f t="shared" ref="AB12:AB43" si="22">IF($Q11&gt;0,VLOOKUP($A11,$AF$11:$AO$141,9),AB11)</f>
        <v>J=</v>
      </c>
      <c r="AC12" s="115">
        <f t="shared" ref="AC12:AC43" si="23">IF($Q11&gt;0,VLOOKUP($A11,$AF$11:$AO$141,10),AC11)</f>
        <v>44312</v>
      </c>
      <c r="AD12" s="4"/>
      <c r="AE12" s="125">
        <v>0</v>
      </c>
      <c r="AF12" s="126">
        <f>A8</f>
        <v>44298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102</v>
      </c>
      <c r="AO12" s="131">
        <f t="shared" ref="AO12:AO25" si="24">AF13</f>
        <v>44312</v>
      </c>
      <c r="AP12" s="11"/>
      <c r="AQ12" s="131">
        <f t="shared" ref="AQ12:AQ47" si="25">AL150</f>
        <v>44312</v>
      </c>
      <c r="AR12" s="131">
        <f t="shared" ref="AR12:AR47" si="26">AL151</f>
        <v>44341</v>
      </c>
      <c r="AS12" s="158">
        <f>VLOOKUP($AQ12,[1]Plan1!$IA$183:$ID$350,2)</f>
        <v>5622.43</v>
      </c>
      <c r="AT12" s="157">
        <f t="shared" ref="AT12:AT75" si="27">EDATE($AR12,-3)</f>
        <v>44252</v>
      </c>
      <c r="AU12" s="158">
        <f>VLOOKUP($AQ12,[1]Plan1!$IA$183:$ID$350,4)</f>
        <v>5674.72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15"/>
      <c r="DW12" s="15"/>
    </row>
    <row r="13" spans="1:216" ht="12.75" x14ac:dyDescent="0.2">
      <c r="A13" s="109">
        <f t="shared" si="12"/>
        <v>44282</v>
      </c>
      <c r="B13" s="110">
        <f t="shared" si="1"/>
        <v>1000</v>
      </c>
      <c r="C13" s="110">
        <f t="shared" ref="C13:C33" si="28">TRUNC(IF(Q12&gt;0,VLOOKUP(A12,$AF$13:$AG$141,2),C12),8)</f>
        <v>1000</v>
      </c>
      <c r="D13" s="111">
        <f t="shared" si="13"/>
        <v>5574.49</v>
      </c>
      <c r="E13" s="112">
        <f t="shared" ref="E13:E43" si="29">E12</f>
        <v>5622.43</v>
      </c>
      <c r="F13" s="113" t="e">
        <f t="shared" si="14"/>
        <v>#REF!</v>
      </c>
      <c r="G13" s="114">
        <f t="shared" si="2"/>
        <v>8.5998898553949488E-3</v>
      </c>
      <c r="H13" s="115">
        <f t="shared" ref="H13:H43" si="30">H12</f>
        <v>44312</v>
      </c>
      <c r="I13" s="115">
        <f t="shared" si="15"/>
        <v>44312</v>
      </c>
      <c r="J13" s="116">
        <f t="shared" si="16"/>
        <v>20</v>
      </c>
      <c r="K13" s="101">
        <f t="shared" si="3"/>
        <v>0</v>
      </c>
      <c r="L13" s="8">
        <f t="shared" si="17"/>
        <v>1</v>
      </c>
      <c r="M13" s="117">
        <f t="shared" si="18"/>
        <v>1</v>
      </c>
      <c r="N13" s="117">
        <v>1</v>
      </c>
      <c r="O13" s="110">
        <f t="shared" si="4"/>
        <v>1</v>
      </c>
      <c r="P13" s="110">
        <f t="shared" si="5"/>
        <v>1000</v>
      </c>
      <c r="Q13" s="11">
        <f t="shared" ref="Q13:Q76" si="31">IF(VLOOKUP(A13,AF$11:AM$141,8)=VLOOKUP(A12,AF$11:AM$141,8),0,VLOOKUP(A13,AF$11:AM$141,8))</f>
        <v>0</v>
      </c>
      <c r="R13" s="7">
        <f t="shared" si="19"/>
        <v>0</v>
      </c>
      <c r="S13" s="110">
        <f t="shared" si="6"/>
        <v>0</v>
      </c>
      <c r="T13" s="92">
        <f t="shared" si="7"/>
        <v>0</v>
      </c>
      <c r="U13" s="181">
        <f t="shared" si="8"/>
        <v>0</v>
      </c>
      <c r="V13" s="120">
        <f t="shared" si="20"/>
        <v>7.8E-2</v>
      </c>
      <c r="W13" s="118">
        <f t="shared" si="21"/>
        <v>0</v>
      </c>
      <c r="X13" s="118">
        <v>252</v>
      </c>
      <c r="Y13" s="117">
        <f t="shared" si="9"/>
        <v>1</v>
      </c>
      <c r="Z13" s="110">
        <f t="shared" si="10"/>
        <v>0</v>
      </c>
      <c r="AA13" s="110">
        <f t="shared" si="11"/>
        <v>0</v>
      </c>
      <c r="AB13" s="121" t="str">
        <f t="shared" si="22"/>
        <v>J=</v>
      </c>
      <c r="AC13" s="115">
        <f t="shared" si="23"/>
        <v>44312</v>
      </c>
      <c r="AD13" s="4"/>
      <c r="AE13" s="125">
        <f t="shared" ref="AE13:AE76" si="32">AE12+1</f>
        <v>1</v>
      </c>
      <c r="AF13" s="131">
        <f t="shared" ref="AF13:AF44" si="33">VLOOKUP(AE13,$AI$149:$AM$331,4,FALSE)</f>
        <v>44312</v>
      </c>
      <c r="AG13" s="127">
        <f t="shared" ref="AG13:AG25" si="34">(AG12-AJ13)</f>
        <v>1000</v>
      </c>
      <c r="AH13" s="135">
        <f t="shared" ref="AH13:AH44" si="35">NETWORKDAYS(AF12,AF13,AF$149:AF$503)-1</f>
        <v>9</v>
      </c>
      <c r="AI13" s="136">
        <f>TRUNC(AG12*(ROUND((1+V$11)^(AH13/252),9)-1),8)</f>
        <v>2.6860109900000002</v>
      </c>
      <c r="AJ13" s="137">
        <f t="shared" ref="AJ13:AJ25" si="36">TRUNC((AG12*AK13),8)</f>
        <v>0</v>
      </c>
      <c r="AK13" s="133">
        <v>0</v>
      </c>
      <c r="AL13" s="127">
        <f t="shared" ref="AL13:AL19" si="37">(AI13+AJ13)</f>
        <v>2.6860109900000002</v>
      </c>
      <c r="AM13" s="125">
        <f t="shared" ref="AM13:AM76" si="38">AM12+1</f>
        <v>1</v>
      </c>
      <c r="AN13" s="134" t="s">
        <v>102</v>
      </c>
      <c r="AO13" s="131">
        <f t="shared" si="24"/>
        <v>44341</v>
      </c>
      <c r="AP13" s="7"/>
      <c r="AQ13" s="131">
        <f t="shared" si="25"/>
        <v>44341</v>
      </c>
      <c r="AR13" s="131">
        <f t="shared" si="26"/>
        <v>44372</v>
      </c>
      <c r="AS13" s="158">
        <f>VLOOKUP($AQ13,[1]Plan1!$IA$183:$ID$350,2)</f>
        <v>5674.72</v>
      </c>
      <c r="AT13" s="157">
        <f t="shared" si="27"/>
        <v>44280</v>
      </c>
      <c r="AU13" s="158">
        <f>VLOOKUP($AQ13,[1]Plan1!$IA$183:$ID$350,4)</f>
        <v>5692.31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9">
        <f t="shared" si="12"/>
        <v>44283</v>
      </c>
      <c r="B14" s="110">
        <f t="shared" si="1"/>
        <v>1000</v>
      </c>
      <c r="C14" s="110">
        <f t="shared" si="28"/>
        <v>1000</v>
      </c>
      <c r="D14" s="111">
        <f t="shared" si="13"/>
        <v>5574.49</v>
      </c>
      <c r="E14" s="112">
        <f t="shared" si="29"/>
        <v>5622.43</v>
      </c>
      <c r="F14" s="113" t="e">
        <f t="shared" si="14"/>
        <v>#REF!</v>
      </c>
      <c r="G14" s="114">
        <f t="shared" si="2"/>
        <v>8.5998898553949488E-3</v>
      </c>
      <c r="H14" s="115">
        <f t="shared" si="30"/>
        <v>44312</v>
      </c>
      <c r="I14" s="115">
        <f t="shared" si="15"/>
        <v>44312</v>
      </c>
      <c r="J14" s="116">
        <f t="shared" si="16"/>
        <v>20</v>
      </c>
      <c r="K14" s="101">
        <f t="shared" si="3"/>
        <v>0</v>
      </c>
      <c r="L14" s="8">
        <f t="shared" si="17"/>
        <v>1</v>
      </c>
      <c r="M14" s="117">
        <f t="shared" si="18"/>
        <v>1</v>
      </c>
      <c r="N14" s="117">
        <v>1</v>
      </c>
      <c r="O14" s="110">
        <f t="shared" si="4"/>
        <v>1</v>
      </c>
      <c r="P14" s="110">
        <f t="shared" si="5"/>
        <v>1000</v>
      </c>
      <c r="Q14" s="11">
        <f t="shared" si="31"/>
        <v>0</v>
      </c>
      <c r="R14" s="7">
        <f t="shared" si="19"/>
        <v>0</v>
      </c>
      <c r="S14" s="110">
        <f t="shared" si="6"/>
        <v>0</v>
      </c>
      <c r="T14" s="92">
        <f t="shared" si="7"/>
        <v>0</v>
      </c>
      <c r="U14" s="181">
        <f t="shared" si="8"/>
        <v>0</v>
      </c>
      <c r="V14" s="120">
        <f t="shared" si="20"/>
        <v>7.8E-2</v>
      </c>
      <c r="W14" s="118">
        <f t="shared" si="21"/>
        <v>0</v>
      </c>
      <c r="X14" s="118">
        <v>252</v>
      </c>
      <c r="Y14" s="117">
        <f t="shared" si="9"/>
        <v>1</v>
      </c>
      <c r="Z14" s="110">
        <f t="shared" si="10"/>
        <v>0</v>
      </c>
      <c r="AA14" s="110">
        <f t="shared" si="11"/>
        <v>0</v>
      </c>
      <c r="AB14" s="121" t="str">
        <f t="shared" si="22"/>
        <v>J=</v>
      </c>
      <c r="AC14" s="115">
        <f t="shared" si="23"/>
        <v>44312</v>
      </c>
      <c r="AD14" s="4"/>
      <c r="AE14" s="125">
        <f t="shared" si="32"/>
        <v>2</v>
      </c>
      <c r="AF14" s="131">
        <f t="shared" si="33"/>
        <v>44341</v>
      </c>
      <c r="AG14" s="127">
        <f t="shared" si="34"/>
        <v>1000</v>
      </c>
      <c r="AH14" s="129">
        <f t="shared" si="35"/>
        <v>21</v>
      </c>
      <c r="AI14" s="138">
        <f t="shared" ref="AI14:AI19" si="39">TRUNC(AG13*(ROUND((1+V$11)^(AH14/252),9)-1),8)</f>
        <v>6.2785839899999996</v>
      </c>
      <c r="AJ14" s="137">
        <f t="shared" si="36"/>
        <v>0</v>
      </c>
      <c r="AK14" s="133">
        <v>0</v>
      </c>
      <c r="AL14" s="127">
        <f t="shared" si="37"/>
        <v>6.2785839899999996</v>
      </c>
      <c r="AM14" s="125">
        <f t="shared" si="38"/>
        <v>2</v>
      </c>
      <c r="AN14" s="134" t="s">
        <v>102</v>
      </c>
      <c r="AO14" s="131">
        <f t="shared" si="24"/>
        <v>44372</v>
      </c>
      <c r="AP14" s="7"/>
      <c r="AQ14" s="131">
        <f t="shared" si="25"/>
        <v>44372</v>
      </c>
      <c r="AR14" s="131">
        <f t="shared" si="26"/>
        <v>44403</v>
      </c>
      <c r="AS14" s="158">
        <f>VLOOKUP($AQ14,[1]Plan1!$IA$183:$ID$350,2)</f>
        <v>5692.31</v>
      </c>
      <c r="AT14" s="157">
        <f t="shared" si="27"/>
        <v>44312</v>
      </c>
      <c r="AU14" s="158">
        <f>VLOOKUP($AQ14,[1]Plan1!$IA$183:$ID$350,4)</f>
        <v>5739.56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9">
        <f t="shared" si="12"/>
        <v>44284</v>
      </c>
      <c r="B15" s="110">
        <f t="shared" ref="B15" si="40">(P15+Z15)</f>
        <v>1000</v>
      </c>
      <c r="C15" s="110">
        <f t="shared" ref="C15" si="41">TRUNC(IF(Q14&gt;0,VLOOKUP(A14,$AF$13:$AG$141,2),C14),8)</f>
        <v>1000</v>
      </c>
      <c r="D15" s="111">
        <f t="shared" ref="D15" si="42">IF(E15=E14,D14,E14)</f>
        <v>5574.49</v>
      </c>
      <c r="E15" s="112">
        <f t="shared" si="29"/>
        <v>5622.43</v>
      </c>
      <c r="F15" s="113" t="e">
        <f t="shared" ref="F15" si="43">IF(D15=D14,F14,A15)</f>
        <v>#REF!</v>
      </c>
      <c r="G15" s="114">
        <f t="shared" ref="G15" si="44">(E15/D15)-1</f>
        <v>8.5998898553949488E-3</v>
      </c>
      <c r="H15" s="115">
        <f t="shared" si="30"/>
        <v>44312</v>
      </c>
      <c r="I15" s="115">
        <f t="shared" ref="I15" si="45">IF(A15&gt;I14,H15,I14)</f>
        <v>44312</v>
      </c>
      <c r="J15" s="116">
        <f t="shared" ref="J15" si="46">IF(I15=I14,J14,NETWORKDAYS(I14,I15,$AF$149:$AF$503)-1)</f>
        <v>20</v>
      </c>
      <c r="K15" s="101">
        <f t="shared" si="3"/>
        <v>0</v>
      </c>
      <c r="L15" s="8">
        <f t="shared" si="17"/>
        <v>1</v>
      </c>
      <c r="M15" s="117">
        <f t="shared" ref="M15" si="47">IF(I15&gt;I14,L14,M14)</f>
        <v>1</v>
      </c>
      <c r="N15" s="117">
        <v>1</v>
      </c>
      <c r="O15" s="110">
        <f t="shared" ref="O15" si="48">TRUNC(TRUNC((L15*N15),15),8)</f>
        <v>1</v>
      </c>
      <c r="P15" s="110">
        <f t="shared" ref="P15" si="49">TRUNC(C15*O15,8)</f>
        <v>1000</v>
      </c>
      <c r="Q15" s="11">
        <f t="shared" ref="Q15" si="50">IF(VLOOKUP(A15,AF$11:AM$141,8)=VLOOKUP(A14,AF$11:AM$141,8),0,VLOOKUP(A15,AF$11:AM$141,8))</f>
        <v>0</v>
      </c>
      <c r="R15" s="7">
        <f t="shared" ref="R15" si="51">IF(Q15&gt;0,VLOOKUP($A15,$AF$11:$AK$141,6),0)</f>
        <v>0</v>
      </c>
      <c r="S15" s="110">
        <f t="shared" ref="S15" si="52">IF(R15&gt;0,TRUNC(R15*P15,8),0)</f>
        <v>0</v>
      </c>
      <c r="T15" s="92">
        <f t="shared" si="7"/>
        <v>0</v>
      </c>
      <c r="U15" s="181">
        <f t="shared" si="8"/>
        <v>0</v>
      </c>
      <c r="V15" s="120">
        <f t="shared" si="20"/>
        <v>7.8E-2</v>
      </c>
      <c r="W15" s="118">
        <f t="shared" ref="W15" si="53">IF(A14&lt;K$2,0,IF(Q14&gt;0,1,IF(K15=K14,W14,W14+1)))</f>
        <v>0</v>
      </c>
      <c r="X15" s="118">
        <v>252</v>
      </c>
      <c r="Y15" s="117">
        <f t="shared" ref="Y15" si="54">ROUND((1+V15)^TRUNC((W15/X15),9),9)</f>
        <v>1</v>
      </c>
      <c r="Z15" s="110">
        <f t="shared" ref="Z15" si="55">TRUNC((P15*(Y15-1)),8)</f>
        <v>0</v>
      </c>
      <c r="AA15" s="110">
        <f t="shared" ref="AA15" si="56">IF(Q15&gt;0,S15+Z15,0)</f>
        <v>0</v>
      </c>
      <c r="AB15" s="121" t="str">
        <f t="shared" si="22"/>
        <v>J=</v>
      </c>
      <c r="AC15" s="115">
        <f t="shared" si="23"/>
        <v>44312</v>
      </c>
      <c r="AD15" s="4"/>
      <c r="AE15" s="125">
        <f t="shared" si="32"/>
        <v>3</v>
      </c>
      <c r="AF15" s="131">
        <f t="shared" si="33"/>
        <v>44372</v>
      </c>
      <c r="AG15" s="127">
        <f t="shared" si="34"/>
        <v>1000</v>
      </c>
      <c r="AH15" s="129">
        <f t="shared" si="35"/>
        <v>22</v>
      </c>
      <c r="AI15" s="138">
        <f t="shared" si="39"/>
        <v>6.5785460000000002</v>
      </c>
      <c r="AJ15" s="137">
        <f t="shared" si="36"/>
        <v>0</v>
      </c>
      <c r="AK15" s="133">
        <v>0</v>
      </c>
      <c r="AL15" s="127">
        <f t="shared" si="37"/>
        <v>6.5785460000000002</v>
      </c>
      <c r="AM15" s="125">
        <f t="shared" si="38"/>
        <v>3</v>
      </c>
      <c r="AN15" s="134" t="s">
        <v>102</v>
      </c>
      <c r="AO15" s="131">
        <f t="shared" si="24"/>
        <v>44403</v>
      </c>
      <c r="AP15" s="7"/>
      <c r="AQ15" s="131">
        <f t="shared" si="25"/>
        <v>44403</v>
      </c>
      <c r="AR15" s="131">
        <f t="shared" si="26"/>
        <v>44433</v>
      </c>
      <c r="AS15" s="158">
        <f>VLOOKUP($AQ15,[1]Plan1!$IA$183:$ID$350,2)</f>
        <v>5739.56</v>
      </c>
      <c r="AT15" s="157">
        <f t="shared" si="27"/>
        <v>44341</v>
      </c>
      <c r="AU15" s="158">
        <f>VLOOKUP($AQ15,[1]Plan1!$IA$183:$ID$350,4)</f>
        <v>5769.98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9">
        <f t="shared" si="12"/>
        <v>44285</v>
      </c>
      <c r="B16" s="110">
        <f t="shared" si="1"/>
        <v>1000</v>
      </c>
      <c r="C16" s="110">
        <f t="shared" si="28"/>
        <v>1000</v>
      </c>
      <c r="D16" s="111">
        <f t="shared" si="13"/>
        <v>5574.49</v>
      </c>
      <c r="E16" s="112">
        <f t="shared" si="29"/>
        <v>5622.43</v>
      </c>
      <c r="F16" s="160" t="e">
        <f>IF($K16=1,VLOOKUP($A15,$AQ$11:$AU$135,6),F15)</f>
        <v>#REF!</v>
      </c>
      <c r="G16" s="114">
        <f t="shared" si="2"/>
        <v>8.5998898553949488E-3</v>
      </c>
      <c r="H16" s="115">
        <f t="shared" si="30"/>
        <v>44312</v>
      </c>
      <c r="I16" s="115">
        <f t="shared" si="15"/>
        <v>44312</v>
      </c>
      <c r="J16" s="116">
        <f t="shared" si="16"/>
        <v>20</v>
      </c>
      <c r="K16" s="101">
        <f t="shared" si="3"/>
        <v>0</v>
      </c>
      <c r="L16" s="8">
        <f t="shared" si="17"/>
        <v>1</v>
      </c>
      <c r="M16" s="117">
        <f t="shared" si="18"/>
        <v>1</v>
      </c>
      <c r="N16" s="117">
        <v>1</v>
      </c>
      <c r="O16" s="110">
        <f t="shared" si="4"/>
        <v>1</v>
      </c>
      <c r="P16" s="110">
        <f t="shared" si="5"/>
        <v>1000</v>
      </c>
      <c r="Q16" s="11">
        <f t="shared" si="31"/>
        <v>0</v>
      </c>
      <c r="R16" s="7">
        <f t="shared" si="19"/>
        <v>0</v>
      </c>
      <c r="S16" s="110">
        <f t="shared" si="6"/>
        <v>0</v>
      </c>
      <c r="T16" s="92">
        <f t="shared" ref="T16:T79" si="57">IF(AND(Q16&gt;0,L16&gt;1),(L16-1)*C16,0)</f>
        <v>0</v>
      </c>
      <c r="U16" s="181">
        <f t="shared" ref="U16:U79" si="58">IF(Q16&gt;0,(S16+T16)/P16,0)</f>
        <v>0</v>
      </c>
      <c r="V16" s="120">
        <f t="shared" si="20"/>
        <v>7.8E-2</v>
      </c>
      <c r="W16" s="118">
        <f t="shared" si="21"/>
        <v>0</v>
      </c>
      <c r="X16" s="118">
        <v>252</v>
      </c>
      <c r="Y16" s="117">
        <f t="shared" si="9"/>
        <v>1</v>
      </c>
      <c r="Z16" s="110">
        <f t="shared" si="10"/>
        <v>0</v>
      </c>
      <c r="AA16" s="110">
        <f t="shared" si="11"/>
        <v>0</v>
      </c>
      <c r="AB16" s="121" t="str">
        <f t="shared" si="22"/>
        <v>J=</v>
      </c>
      <c r="AC16" s="115">
        <f t="shared" si="23"/>
        <v>44312</v>
      </c>
      <c r="AD16" s="4"/>
      <c r="AE16" s="125">
        <f t="shared" si="32"/>
        <v>4</v>
      </c>
      <c r="AF16" s="131">
        <f t="shared" si="33"/>
        <v>44403</v>
      </c>
      <c r="AG16" s="127">
        <f t="shared" si="34"/>
        <v>1000</v>
      </c>
      <c r="AH16" s="129">
        <f t="shared" si="35"/>
        <v>21</v>
      </c>
      <c r="AI16" s="138">
        <f t="shared" si="39"/>
        <v>6.2785839899999996</v>
      </c>
      <c r="AJ16" s="137">
        <f t="shared" si="36"/>
        <v>0</v>
      </c>
      <c r="AK16" s="133">
        <v>0</v>
      </c>
      <c r="AL16" s="127">
        <f t="shared" si="37"/>
        <v>6.2785839899999996</v>
      </c>
      <c r="AM16" s="125">
        <f t="shared" si="38"/>
        <v>4</v>
      </c>
      <c r="AN16" s="134" t="s">
        <v>102</v>
      </c>
      <c r="AO16" s="131">
        <f t="shared" si="24"/>
        <v>44433</v>
      </c>
      <c r="AP16" s="7"/>
      <c r="AQ16" s="131">
        <f t="shared" si="25"/>
        <v>44433</v>
      </c>
      <c r="AR16" s="131">
        <f t="shared" si="26"/>
        <v>44466</v>
      </c>
      <c r="AS16" s="158">
        <f>VLOOKUP($AQ16,[1]Plan1!$IA$183:$ID$350,2)</f>
        <v>5769.98</v>
      </c>
      <c r="AT16" s="157">
        <f t="shared" si="27"/>
        <v>44374</v>
      </c>
      <c r="AU16" s="158">
        <f>VLOOKUP($AQ16,[1]Plan1!$IA$183:$ID$350,4)</f>
        <v>5825.37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9">
        <f t="shared" si="12"/>
        <v>44286</v>
      </c>
      <c r="B17" s="110">
        <f t="shared" ref="B17" si="59">(P17+Z17)</f>
        <v>1000</v>
      </c>
      <c r="C17" s="110">
        <f t="shared" ref="C17" si="60">TRUNC(IF(Q16&gt;0,VLOOKUP(A16,$AF$13:$AG$141,2),C16),8)</f>
        <v>1000</v>
      </c>
      <c r="D17" s="111">
        <f t="shared" ref="D17" si="61">IF(E17=E16,D16,E16)</f>
        <v>5574.49</v>
      </c>
      <c r="E17" s="112">
        <f t="shared" si="29"/>
        <v>5622.43</v>
      </c>
      <c r="F17" s="160" t="e">
        <f>IF($K17=1,VLOOKUP($A16,$AQ$11:$AU$135,6),F16)</f>
        <v>#REF!</v>
      </c>
      <c r="G17" s="114">
        <f t="shared" ref="G17" si="62">(E17/D17)-1</f>
        <v>8.5998898553949488E-3</v>
      </c>
      <c r="H17" s="115">
        <f t="shared" si="30"/>
        <v>44312</v>
      </c>
      <c r="I17" s="115">
        <f t="shared" ref="I17" si="63">IF(A17&gt;I16,H17,I16)</f>
        <v>44312</v>
      </c>
      <c r="J17" s="116">
        <f t="shared" ref="J17" si="64">IF(I17=I16,J16,NETWORKDAYS(I16,I17,$AF$149:$AF$503)-1)</f>
        <v>20</v>
      </c>
      <c r="K17" s="101">
        <f t="shared" si="3"/>
        <v>0</v>
      </c>
      <c r="L17" s="8">
        <f t="shared" si="17"/>
        <v>1</v>
      </c>
      <c r="M17" s="117">
        <f t="shared" ref="M17" si="65">IF(I17&gt;I16,L16,M16)</f>
        <v>1</v>
      </c>
      <c r="N17" s="117">
        <v>1</v>
      </c>
      <c r="O17" s="110">
        <f t="shared" ref="O17" si="66">TRUNC(TRUNC((L17*N17),15),8)</f>
        <v>1</v>
      </c>
      <c r="P17" s="110">
        <f t="shared" ref="P17" si="67">TRUNC(C17*O17,8)</f>
        <v>1000</v>
      </c>
      <c r="Q17" s="11">
        <f t="shared" ref="Q17" si="68">IF(VLOOKUP(A17,AF$11:AM$141,8)=VLOOKUP(A16,AF$11:AM$141,8),0,VLOOKUP(A17,AF$11:AM$141,8))</f>
        <v>0</v>
      </c>
      <c r="R17" s="7">
        <f t="shared" ref="R17" si="69">IF(Q17&gt;0,VLOOKUP($A17,$AF$11:$AK$141,6),0)</f>
        <v>0</v>
      </c>
      <c r="S17" s="110">
        <f t="shared" ref="S17" si="70">IF(R17&gt;0,TRUNC(R17*P17,8),0)</f>
        <v>0</v>
      </c>
      <c r="T17" s="92">
        <f t="shared" si="57"/>
        <v>0</v>
      </c>
      <c r="U17" s="181">
        <f t="shared" si="58"/>
        <v>0</v>
      </c>
      <c r="V17" s="120">
        <f t="shared" si="20"/>
        <v>7.8E-2</v>
      </c>
      <c r="W17" s="118">
        <f t="shared" ref="W17" si="71">IF(A16&lt;K$2,0,IF(Q16&gt;0,1,IF(K17=K16,W16,W16+1)))</f>
        <v>0</v>
      </c>
      <c r="X17" s="118">
        <v>252</v>
      </c>
      <c r="Y17" s="117">
        <f t="shared" ref="Y17" si="72">ROUND((1+V17)^TRUNC((W17/X17),9),9)</f>
        <v>1</v>
      </c>
      <c r="Z17" s="110">
        <f t="shared" ref="Z17" si="73">TRUNC((P17*(Y17-1)),8)</f>
        <v>0</v>
      </c>
      <c r="AA17" s="110">
        <f t="shared" ref="AA17" si="74">IF(Q17&gt;0,S17+Z17,0)</f>
        <v>0</v>
      </c>
      <c r="AB17" s="121" t="str">
        <f t="shared" si="22"/>
        <v>J=</v>
      </c>
      <c r="AC17" s="115">
        <f t="shared" si="23"/>
        <v>44312</v>
      </c>
      <c r="AD17" s="4"/>
      <c r="AE17" s="125">
        <f t="shared" si="32"/>
        <v>5</v>
      </c>
      <c r="AF17" s="131">
        <f t="shared" si="33"/>
        <v>44433</v>
      </c>
      <c r="AG17" s="127">
        <f t="shared" si="34"/>
        <v>1000</v>
      </c>
      <c r="AH17" s="129">
        <f t="shared" si="35"/>
        <v>22</v>
      </c>
      <c r="AI17" s="138">
        <f t="shared" si="39"/>
        <v>6.5785460000000002</v>
      </c>
      <c r="AJ17" s="137">
        <f t="shared" si="36"/>
        <v>0</v>
      </c>
      <c r="AK17" s="133">
        <v>0</v>
      </c>
      <c r="AL17" s="127">
        <f t="shared" si="37"/>
        <v>6.5785460000000002</v>
      </c>
      <c r="AM17" s="125">
        <f t="shared" si="38"/>
        <v>5</v>
      </c>
      <c r="AN17" s="134" t="s">
        <v>102</v>
      </c>
      <c r="AO17" s="131">
        <f t="shared" si="24"/>
        <v>44466</v>
      </c>
      <c r="AP17" s="7"/>
      <c r="AQ17" s="131">
        <f t="shared" si="25"/>
        <v>44466</v>
      </c>
      <c r="AR17" s="131">
        <f t="shared" si="26"/>
        <v>44494</v>
      </c>
      <c r="AS17" s="158">
        <f>VLOOKUP($AQ17,[1]Plan1!$IA$183:$ID$350,2)</f>
        <v>5825.37</v>
      </c>
      <c r="AT17" s="157">
        <f t="shared" si="27"/>
        <v>44402</v>
      </c>
      <c r="AU17" s="158">
        <f>VLOOKUP($AQ17,[1]Plan1!$IA$183:$ID$350,4)</f>
        <v>5876.05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9">
        <f t="shared" si="12"/>
        <v>44287</v>
      </c>
      <c r="B18" s="110">
        <f t="shared" si="1"/>
        <v>1000</v>
      </c>
      <c r="C18" s="110">
        <f t="shared" si="28"/>
        <v>1000</v>
      </c>
      <c r="D18" s="111">
        <f t="shared" si="13"/>
        <v>5574.49</v>
      </c>
      <c r="E18" s="112">
        <f t="shared" si="29"/>
        <v>5622.43</v>
      </c>
      <c r="F18" s="160" t="e">
        <f>IF($K18=1,VLOOKUP($A17,$AQ$11:$AU$135,6),F17)</f>
        <v>#REF!</v>
      </c>
      <c r="G18" s="114">
        <f t="shared" si="2"/>
        <v>8.5998898553949488E-3</v>
      </c>
      <c r="H18" s="115">
        <f t="shared" si="30"/>
        <v>44312</v>
      </c>
      <c r="I18" s="115">
        <f t="shared" si="15"/>
        <v>44312</v>
      </c>
      <c r="J18" s="116">
        <f t="shared" si="16"/>
        <v>20</v>
      </c>
      <c r="K18" s="101">
        <f t="shared" si="3"/>
        <v>0</v>
      </c>
      <c r="L18" s="8">
        <f t="shared" si="17"/>
        <v>1</v>
      </c>
      <c r="M18" s="117">
        <f t="shared" si="18"/>
        <v>1</v>
      </c>
      <c r="N18" s="117">
        <v>1</v>
      </c>
      <c r="O18" s="110">
        <f t="shared" si="4"/>
        <v>1</v>
      </c>
      <c r="P18" s="110">
        <f t="shared" si="5"/>
        <v>1000</v>
      </c>
      <c r="Q18" s="11">
        <f t="shared" si="31"/>
        <v>0</v>
      </c>
      <c r="R18" s="7">
        <f t="shared" si="19"/>
        <v>0</v>
      </c>
      <c r="S18" s="110">
        <f t="shared" si="6"/>
        <v>0</v>
      </c>
      <c r="T18" s="92">
        <f t="shared" si="57"/>
        <v>0</v>
      </c>
      <c r="U18" s="181">
        <f t="shared" si="58"/>
        <v>0</v>
      </c>
      <c r="V18" s="120">
        <f t="shared" si="20"/>
        <v>7.8E-2</v>
      </c>
      <c r="W18" s="118">
        <f t="shared" si="21"/>
        <v>0</v>
      </c>
      <c r="X18" s="118">
        <v>252</v>
      </c>
      <c r="Y18" s="117">
        <f t="shared" si="9"/>
        <v>1</v>
      </c>
      <c r="Z18" s="110">
        <f t="shared" si="10"/>
        <v>0</v>
      </c>
      <c r="AA18" s="110">
        <f t="shared" si="11"/>
        <v>0</v>
      </c>
      <c r="AB18" s="121" t="str">
        <f t="shared" si="22"/>
        <v>J=</v>
      </c>
      <c r="AC18" s="115">
        <f t="shared" si="23"/>
        <v>44312</v>
      </c>
      <c r="AD18" s="4"/>
      <c r="AE18" s="125">
        <f t="shared" si="32"/>
        <v>6</v>
      </c>
      <c r="AF18" s="131">
        <f t="shared" si="33"/>
        <v>44466</v>
      </c>
      <c r="AG18" s="127">
        <f t="shared" si="34"/>
        <v>1000</v>
      </c>
      <c r="AH18" s="129">
        <f t="shared" si="35"/>
        <v>22</v>
      </c>
      <c r="AI18" s="138">
        <f t="shared" si="39"/>
        <v>6.5785460000000002</v>
      </c>
      <c r="AJ18" s="137">
        <f t="shared" si="36"/>
        <v>0</v>
      </c>
      <c r="AK18" s="133">
        <v>0</v>
      </c>
      <c r="AL18" s="127">
        <f t="shared" si="37"/>
        <v>6.5785460000000002</v>
      </c>
      <c r="AM18" s="125">
        <f t="shared" si="38"/>
        <v>6</v>
      </c>
      <c r="AN18" s="134" t="s">
        <v>102</v>
      </c>
      <c r="AO18" s="131">
        <f t="shared" si="24"/>
        <v>44494</v>
      </c>
      <c r="AP18" s="7"/>
      <c r="AQ18" s="131">
        <f t="shared" si="25"/>
        <v>44494</v>
      </c>
      <c r="AR18" s="131">
        <f t="shared" si="26"/>
        <v>44525</v>
      </c>
      <c r="AS18" s="158">
        <f>VLOOKUP($AQ18,[1]Plan1!$IA$183:$ID$350,2)</f>
        <v>5876.05</v>
      </c>
      <c r="AT18" s="157">
        <f t="shared" si="27"/>
        <v>44433</v>
      </c>
      <c r="AU18" s="158">
        <f>VLOOKUP($AQ18,[1]Plan1!$IA$183:$ID$350,4)</f>
        <v>5944.21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9">
        <f t="shared" si="12"/>
        <v>44288</v>
      </c>
      <c r="B19" s="110">
        <f t="shared" si="1"/>
        <v>1000</v>
      </c>
      <c r="C19" s="110">
        <f t="shared" si="28"/>
        <v>1000</v>
      </c>
      <c r="D19" s="111">
        <f t="shared" si="13"/>
        <v>5574.49</v>
      </c>
      <c r="E19" s="112">
        <f t="shared" si="29"/>
        <v>5622.43</v>
      </c>
      <c r="F19" s="160" t="e">
        <f>IF($K19=1,VLOOKUP($A18,$AQ$11:$AU$135,6),F18)</f>
        <v>#REF!</v>
      </c>
      <c r="G19" s="114">
        <f t="shared" si="2"/>
        <v>8.5998898553949488E-3</v>
      </c>
      <c r="H19" s="115">
        <f t="shared" si="30"/>
        <v>44312</v>
      </c>
      <c r="I19" s="115">
        <f t="shared" si="15"/>
        <v>44312</v>
      </c>
      <c r="J19" s="116">
        <f t="shared" si="16"/>
        <v>20</v>
      </c>
      <c r="K19" s="101">
        <f t="shared" si="3"/>
        <v>0</v>
      </c>
      <c r="L19" s="8">
        <f t="shared" si="17"/>
        <v>1</v>
      </c>
      <c r="M19" s="117">
        <f t="shared" si="18"/>
        <v>1</v>
      </c>
      <c r="N19" s="117">
        <v>1</v>
      </c>
      <c r="O19" s="110">
        <f t="shared" si="4"/>
        <v>1</v>
      </c>
      <c r="P19" s="110">
        <f t="shared" si="5"/>
        <v>1000</v>
      </c>
      <c r="Q19" s="11">
        <f t="shared" si="31"/>
        <v>0</v>
      </c>
      <c r="R19" s="7">
        <f t="shared" si="19"/>
        <v>0</v>
      </c>
      <c r="S19" s="110">
        <f t="shared" si="6"/>
        <v>0</v>
      </c>
      <c r="T19" s="92">
        <f t="shared" si="57"/>
        <v>0</v>
      </c>
      <c r="U19" s="181">
        <f t="shared" si="58"/>
        <v>0</v>
      </c>
      <c r="V19" s="120">
        <f t="shared" si="20"/>
        <v>7.8E-2</v>
      </c>
      <c r="W19" s="118">
        <f t="shared" si="21"/>
        <v>0</v>
      </c>
      <c r="X19" s="118">
        <v>252</v>
      </c>
      <c r="Y19" s="117">
        <f t="shared" si="9"/>
        <v>1</v>
      </c>
      <c r="Z19" s="110">
        <f t="shared" si="10"/>
        <v>0</v>
      </c>
      <c r="AA19" s="110">
        <f t="shared" si="11"/>
        <v>0</v>
      </c>
      <c r="AB19" s="121" t="str">
        <f t="shared" si="22"/>
        <v>J=</v>
      </c>
      <c r="AC19" s="115">
        <f t="shared" si="23"/>
        <v>44312</v>
      </c>
      <c r="AD19" s="4"/>
      <c r="AE19" s="125">
        <f t="shared" si="32"/>
        <v>7</v>
      </c>
      <c r="AF19" s="131">
        <f t="shared" si="33"/>
        <v>44494</v>
      </c>
      <c r="AG19" s="127">
        <f t="shared" si="34"/>
        <v>1000</v>
      </c>
      <c r="AH19" s="129">
        <f t="shared" si="35"/>
        <v>19</v>
      </c>
      <c r="AI19" s="138">
        <f t="shared" si="39"/>
        <v>5.6789290000000001</v>
      </c>
      <c r="AJ19" s="137">
        <f t="shared" si="36"/>
        <v>0</v>
      </c>
      <c r="AK19" s="133">
        <v>0</v>
      </c>
      <c r="AL19" s="127">
        <f t="shared" si="37"/>
        <v>5.6789290000000001</v>
      </c>
      <c r="AM19" s="125">
        <f t="shared" si="38"/>
        <v>7</v>
      </c>
      <c r="AN19" s="134" t="s">
        <v>102</v>
      </c>
      <c r="AO19" s="131">
        <f t="shared" si="24"/>
        <v>44525</v>
      </c>
      <c r="AP19" s="7"/>
      <c r="AQ19" s="131">
        <f t="shared" si="25"/>
        <v>44525</v>
      </c>
      <c r="AR19" s="131">
        <f t="shared" si="26"/>
        <v>44557</v>
      </c>
      <c r="AS19" s="158">
        <f>VLOOKUP($AQ19,[1]Plan1!$IA$183:$ID$350,2)</f>
        <v>5944.21</v>
      </c>
      <c r="AT19" s="157">
        <f t="shared" si="27"/>
        <v>44466</v>
      </c>
      <c r="AU19" s="158">
        <f>VLOOKUP($AQ19,[1]Plan1!$IA$183:$ID$350,4)</f>
        <v>6018.51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9">
        <f t="shared" si="12"/>
        <v>44289</v>
      </c>
      <c r="B20" s="110">
        <f t="shared" si="1"/>
        <v>1000</v>
      </c>
      <c r="C20" s="110">
        <f t="shared" si="28"/>
        <v>1000</v>
      </c>
      <c r="D20" s="111">
        <f t="shared" si="13"/>
        <v>5574.49</v>
      </c>
      <c r="E20" s="112">
        <f t="shared" si="29"/>
        <v>5622.43</v>
      </c>
      <c r="F20" s="160" t="e">
        <f>IF($K20=1,VLOOKUP($A19,$AQ$11:$AU$135,6),F19)</f>
        <v>#REF!</v>
      </c>
      <c r="G20" s="114">
        <f t="shared" si="2"/>
        <v>8.5998898553949488E-3</v>
      </c>
      <c r="H20" s="115">
        <f t="shared" si="30"/>
        <v>44312</v>
      </c>
      <c r="I20" s="115">
        <f t="shared" si="15"/>
        <v>44312</v>
      </c>
      <c r="J20" s="116">
        <f t="shared" si="16"/>
        <v>20</v>
      </c>
      <c r="K20" s="101">
        <f t="shared" si="3"/>
        <v>0</v>
      </c>
      <c r="L20" s="8">
        <f t="shared" si="17"/>
        <v>1</v>
      </c>
      <c r="M20" s="117">
        <f t="shared" si="18"/>
        <v>1</v>
      </c>
      <c r="N20" s="117">
        <v>1</v>
      </c>
      <c r="O20" s="110">
        <f t="shared" si="4"/>
        <v>1</v>
      </c>
      <c r="P20" s="110">
        <f t="shared" si="5"/>
        <v>1000</v>
      </c>
      <c r="Q20" s="11">
        <f t="shared" si="31"/>
        <v>0</v>
      </c>
      <c r="R20" s="7">
        <f t="shared" si="19"/>
        <v>0</v>
      </c>
      <c r="S20" s="110">
        <f t="shared" si="6"/>
        <v>0</v>
      </c>
      <c r="T20" s="92">
        <f t="shared" si="57"/>
        <v>0</v>
      </c>
      <c r="U20" s="181">
        <f t="shared" si="58"/>
        <v>0</v>
      </c>
      <c r="V20" s="120">
        <f t="shared" si="20"/>
        <v>7.8E-2</v>
      </c>
      <c r="W20" s="118">
        <f t="shared" si="21"/>
        <v>0</v>
      </c>
      <c r="X20" s="118">
        <v>252</v>
      </c>
      <c r="Y20" s="117">
        <f t="shared" si="9"/>
        <v>1</v>
      </c>
      <c r="Z20" s="110">
        <f t="shared" si="10"/>
        <v>0</v>
      </c>
      <c r="AA20" s="110">
        <f t="shared" si="11"/>
        <v>0</v>
      </c>
      <c r="AB20" s="121" t="str">
        <f t="shared" si="22"/>
        <v>J=</v>
      </c>
      <c r="AC20" s="115">
        <f t="shared" si="23"/>
        <v>44312</v>
      </c>
      <c r="AD20" s="4"/>
      <c r="AE20" s="125">
        <f t="shared" si="32"/>
        <v>8</v>
      </c>
      <c r="AF20" s="131">
        <f t="shared" si="33"/>
        <v>44525</v>
      </c>
      <c r="AG20" s="127">
        <f t="shared" si="34"/>
        <v>1000</v>
      </c>
      <c r="AH20" s="129">
        <f t="shared" si="35"/>
        <v>21</v>
      </c>
      <c r="AI20" s="138">
        <f t="shared" ref="AI20" si="75">TRUNC(AG19*(ROUND((1+V$11)^(AH20/252),9)-1),8)</f>
        <v>6.2785839899999996</v>
      </c>
      <c r="AJ20" s="137">
        <f t="shared" si="36"/>
        <v>0</v>
      </c>
      <c r="AK20" s="133">
        <v>0</v>
      </c>
      <c r="AL20" s="127">
        <f t="shared" ref="AL20" si="76">(AI20+AJ20)</f>
        <v>6.2785839899999996</v>
      </c>
      <c r="AM20" s="125">
        <f t="shared" si="38"/>
        <v>8</v>
      </c>
      <c r="AN20" s="134" t="s">
        <v>102</v>
      </c>
      <c r="AO20" s="131">
        <f t="shared" si="24"/>
        <v>44557</v>
      </c>
      <c r="AP20" s="7"/>
      <c r="AQ20" s="131">
        <f t="shared" si="25"/>
        <v>44557</v>
      </c>
      <c r="AR20" s="131">
        <f t="shared" si="26"/>
        <v>44586</v>
      </c>
      <c r="AS20" s="158">
        <f>VLOOKUP($AQ20,[1]Plan1!$IA$183:$ID$350,2)</f>
        <v>6018.51</v>
      </c>
      <c r="AT20" s="157">
        <f t="shared" si="27"/>
        <v>44494</v>
      </c>
      <c r="AU20" s="158">
        <f>VLOOKUP($AQ20,[1]Plan1!$IA$183:$ID$350,4)</f>
        <v>6075.69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9">
        <f t="shared" si="12"/>
        <v>44290</v>
      </c>
      <c r="B21" s="110">
        <f t="shared" si="1"/>
        <v>1000</v>
      </c>
      <c r="C21" s="110">
        <f t="shared" si="28"/>
        <v>1000</v>
      </c>
      <c r="D21" s="111">
        <f t="shared" si="13"/>
        <v>5574.49</v>
      </c>
      <c r="E21" s="112">
        <f t="shared" si="29"/>
        <v>5622.43</v>
      </c>
      <c r="F21" s="160" t="e">
        <f>IF($K21=1,VLOOKUP($A20,$AQ$11:$AU$135,6),F20)</f>
        <v>#REF!</v>
      </c>
      <c r="G21" s="114">
        <f t="shared" si="2"/>
        <v>8.5998898553949488E-3</v>
      </c>
      <c r="H21" s="115">
        <f t="shared" si="30"/>
        <v>44312</v>
      </c>
      <c r="I21" s="115">
        <f t="shared" si="15"/>
        <v>44312</v>
      </c>
      <c r="J21" s="116">
        <f t="shared" si="16"/>
        <v>20</v>
      </c>
      <c r="K21" s="101">
        <f t="shared" si="3"/>
        <v>0</v>
      </c>
      <c r="L21" s="8">
        <f t="shared" si="17"/>
        <v>1</v>
      </c>
      <c r="M21" s="117">
        <f t="shared" si="18"/>
        <v>1</v>
      </c>
      <c r="N21" s="117">
        <v>1</v>
      </c>
      <c r="O21" s="110">
        <f t="shared" si="4"/>
        <v>1</v>
      </c>
      <c r="P21" s="110">
        <f t="shared" si="5"/>
        <v>1000</v>
      </c>
      <c r="Q21" s="11">
        <f t="shared" si="31"/>
        <v>0</v>
      </c>
      <c r="R21" s="7">
        <f t="shared" si="19"/>
        <v>0</v>
      </c>
      <c r="S21" s="110">
        <f t="shared" si="6"/>
        <v>0</v>
      </c>
      <c r="T21" s="92">
        <f t="shared" si="57"/>
        <v>0</v>
      </c>
      <c r="U21" s="181">
        <f t="shared" si="58"/>
        <v>0</v>
      </c>
      <c r="V21" s="120">
        <f t="shared" si="20"/>
        <v>7.8E-2</v>
      </c>
      <c r="W21" s="118">
        <f t="shared" si="21"/>
        <v>0</v>
      </c>
      <c r="X21" s="118">
        <v>252</v>
      </c>
      <c r="Y21" s="117">
        <f t="shared" si="9"/>
        <v>1</v>
      </c>
      <c r="Z21" s="110">
        <f t="shared" si="10"/>
        <v>0</v>
      </c>
      <c r="AA21" s="110">
        <f t="shared" si="11"/>
        <v>0</v>
      </c>
      <c r="AB21" s="121" t="str">
        <f t="shared" si="22"/>
        <v>J=</v>
      </c>
      <c r="AC21" s="115">
        <f t="shared" si="23"/>
        <v>44312</v>
      </c>
      <c r="AD21" s="4"/>
      <c r="AE21" s="125">
        <f t="shared" si="32"/>
        <v>9</v>
      </c>
      <c r="AF21" s="131">
        <f t="shared" si="33"/>
        <v>44557</v>
      </c>
      <c r="AG21" s="127">
        <f t="shared" si="34"/>
        <v>1000</v>
      </c>
      <c r="AH21" s="129">
        <f t="shared" si="35"/>
        <v>22</v>
      </c>
      <c r="AI21" s="138">
        <f t="shared" ref="AI21:AI23" si="77">TRUNC(AG20*(ROUND((1+V$11)^(AH21/252),9)-1),8)</f>
        <v>6.5785460000000002</v>
      </c>
      <c r="AJ21" s="137">
        <f t="shared" si="36"/>
        <v>0</v>
      </c>
      <c r="AK21" s="133">
        <v>0</v>
      </c>
      <c r="AL21" s="127">
        <f t="shared" ref="AL21:AL23" si="78">(AI21+AJ21)</f>
        <v>6.5785460000000002</v>
      </c>
      <c r="AM21" s="125">
        <f t="shared" si="38"/>
        <v>9</v>
      </c>
      <c r="AN21" s="134" t="s">
        <v>102</v>
      </c>
      <c r="AO21" s="131">
        <f t="shared" si="24"/>
        <v>44586</v>
      </c>
      <c r="AP21" s="7"/>
      <c r="AQ21" s="131">
        <f t="shared" si="25"/>
        <v>44586</v>
      </c>
      <c r="AR21" s="131">
        <f t="shared" si="26"/>
        <v>44617</v>
      </c>
      <c r="AS21" s="158">
        <f>VLOOKUP($AQ21,[1]Plan1!$IA$183:$ID$350,2)</f>
        <v>6075.69</v>
      </c>
      <c r="AT21" s="157">
        <f t="shared" si="27"/>
        <v>44525</v>
      </c>
      <c r="AU21" s="158">
        <f>VLOOKUP($AQ21,[1]Plan1!$IA$183:$ID$350,4)</f>
        <v>6120.04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9">
        <f t="shared" si="12"/>
        <v>44291</v>
      </c>
      <c r="B22" s="110">
        <f t="shared" si="1"/>
        <v>1000</v>
      </c>
      <c r="C22" s="110">
        <f t="shared" si="28"/>
        <v>1000</v>
      </c>
      <c r="D22" s="111">
        <f t="shared" si="13"/>
        <v>5574.49</v>
      </c>
      <c r="E22" s="112">
        <f t="shared" si="29"/>
        <v>5622.43</v>
      </c>
      <c r="F22" s="160" t="e">
        <f>IF($K22=1,VLOOKUP($A21,$AQ$11:$AU$135,6),F21)</f>
        <v>#REF!</v>
      </c>
      <c r="G22" s="114">
        <f t="shared" si="2"/>
        <v>8.5998898553949488E-3</v>
      </c>
      <c r="H22" s="115">
        <f t="shared" si="30"/>
        <v>44312</v>
      </c>
      <c r="I22" s="115">
        <f t="shared" si="15"/>
        <v>44312</v>
      </c>
      <c r="J22" s="116">
        <f t="shared" si="16"/>
        <v>20</v>
      </c>
      <c r="K22" s="101">
        <f t="shared" si="3"/>
        <v>0</v>
      </c>
      <c r="L22" s="8">
        <f t="shared" si="17"/>
        <v>1</v>
      </c>
      <c r="M22" s="117">
        <f t="shared" si="18"/>
        <v>1</v>
      </c>
      <c r="N22" s="117">
        <v>1</v>
      </c>
      <c r="O22" s="110">
        <f t="shared" si="4"/>
        <v>1</v>
      </c>
      <c r="P22" s="110">
        <f t="shared" si="5"/>
        <v>1000</v>
      </c>
      <c r="Q22" s="11">
        <f t="shared" si="31"/>
        <v>0</v>
      </c>
      <c r="R22" s="7">
        <f t="shared" si="19"/>
        <v>0</v>
      </c>
      <c r="S22" s="110">
        <f t="shared" si="6"/>
        <v>0</v>
      </c>
      <c r="T22" s="92">
        <f t="shared" si="57"/>
        <v>0</v>
      </c>
      <c r="U22" s="181">
        <f t="shared" si="58"/>
        <v>0</v>
      </c>
      <c r="V22" s="120">
        <f t="shared" si="20"/>
        <v>7.8E-2</v>
      </c>
      <c r="W22" s="118">
        <f t="shared" si="21"/>
        <v>0</v>
      </c>
      <c r="X22" s="118">
        <v>252</v>
      </c>
      <c r="Y22" s="117">
        <f>ROUND((1+V22)^TRUNC((W22/X22),9),9)</f>
        <v>1</v>
      </c>
      <c r="Z22" s="110">
        <f t="shared" si="10"/>
        <v>0</v>
      </c>
      <c r="AA22" s="110">
        <f t="shared" si="11"/>
        <v>0</v>
      </c>
      <c r="AB22" s="121" t="str">
        <f t="shared" si="22"/>
        <v>J=</v>
      </c>
      <c r="AC22" s="115">
        <f t="shared" si="23"/>
        <v>44312</v>
      </c>
      <c r="AD22" s="4"/>
      <c r="AE22" s="125">
        <f t="shared" si="32"/>
        <v>10</v>
      </c>
      <c r="AF22" s="131">
        <f t="shared" si="33"/>
        <v>44586</v>
      </c>
      <c r="AG22" s="127">
        <f t="shared" si="34"/>
        <v>1000</v>
      </c>
      <c r="AH22" s="129">
        <f t="shared" si="35"/>
        <v>21</v>
      </c>
      <c r="AI22" s="138">
        <f t="shared" si="77"/>
        <v>6.2785839899999996</v>
      </c>
      <c r="AJ22" s="137">
        <f t="shared" si="36"/>
        <v>0</v>
      </c>
      <c r="AK22" s="133">
        <v>0</v>
      </c>
      <c r="AL22" s="127">
        <f t="shared" si="78"/>
        <v>6.2785839899999996</v>
      </c>
      <c r="AM22" s="125">
        <f t="shared" si="38"/>
        <v>10</v>
      </c>
      <c r="AN22" s="134" t="s">
        <v>102</v>
      </c>
      <c r="AO22" s="131">
        <f t="shared" si="24"/>
        <v>44617</v>
      </c>
      <c r="AP22" s="7"/>
      <c r="AQ22" s="131">
        <f t="shared" si="25"/>
        <v>44617</v>
      </c>
      <c r="AR22" s="131">
        <f t="shared" si="26"/>
        <v>44645</v>
      </c>
      <c r="AS22" s="158">
        <f>VLOOKUP($AQ22,[1]Plan1!$IA$183:$ID$350,2)</f>
        <v>6120.04</v>
      </c>
      <c r="AT22" s="157">
        <f t="shared" si="27"/>
        <v>44555</v>
      </c>
      <c r="AU22" s="158">
        <f>VLOOKUP($AQ22,[1]Plan1!$IA$183:$ID$350,4)</f>
        <v>6153.09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9">
        <f t="shared" si="12"/>
        <v>44292</v>
      </c>
      <c r="B23" s="110">
        <f t="shared" si="1"/>
        <v>1000</v>
      </c>
      <c r="C23" s="110">
        <f t="shared" si="28"/>
        <v>1000</v>
      </c>
      <c r="D23" s="111">
        <f t="shared" si="13"/>
        <v>5574.49</v>
      </c>
      <c r="E23" s="112">
        <f t="shared" si="29"/>
        <v>5622.43</v>
      </c>
      <c r="F23" s="160" t="e">
        <f>IF($K23=1,VLOOKUP($A22,$AQ$11:$AU$135,6),F22)</f>
        <v>#REF!</v>
      </c>
      <c r="G23" s="114">
        <f t="shared" si="2"/>
        <v>8.5998898553949488E-3</v>
      </c>
      <c r="H23" s="115">
        <f t="shared" si="30"/>
        <v>44312</v>
      </c>
      <c r="I23" s="115">
        <f t="shared" si="15"/>
        <v>44312</v>
      </c>
      <c r="J23" s="116">
        <f t="shared" si="16"/>
        <v>20</v>
      </c>
      <c r="K23" s="101">
        <f t="shared" si="3"/>
        <v>0</v>
      </c>
      <c r="L23" s="8">
        <f t="shared" si="17"/>
        <v>1</v>
      </c>
      <c r="M23" s="117">
        <f t="shared" si="18"/>
        <v>1</v>
      </c>
      <c r="N23" s="117">
        <v>1</v>
      </c>
      <c r="O23" s="110">
        <f t="shared" si="4"/>
        <v>1</v>
      </c>
      <c r="P23" s="110">
        <f t="shared" si="5"/>
        <v>1000</v>
      </c>
      <c r="Q23" s="11">
        <f t="shared" si="31"/>
        <v>0</v>
      </c>
      <c r="R23" s="7">
        <f t="shared" si="19"/>
        <v>0</v>
      </c>
      <c r="S23" s="110">
        <f t="shared" si="6"/>
        <v>0</v>
      </c>
      <c r="T23" s="92">
        <f t="shared" si="57"/>
        <v>0</v>
      </c>
      <c r="U23" s="181">
        <f t="shared" si="58"/>
        <v>0</v>
      </c>
      <c r="V23" s="120">
        <f t="shared" si="20"/>
        <v>7.8E-2</v>
      </c>
      <c r="W23" s="118">
        <f t="shared" si="21"/>
        <v>0</v>
      </c>
      <c r="X23" s="118">
        <v>252</v>
      </c>
      <c r="Y23" s="117">
        <f t="shared" si="9"/>
        <v>1</v>
      </c>
      <c r="Z23" s="110">
        <f t="shared" si="10"/>
        <v>0</v>
      </c>
      <c r="AA23" s="110">
        <f t="shared" si="11"/>
        <v>0</v>
      </c>
      <c r="AB23" s="121" t="str">
        <f t="shared" si="22"/>
        <v>J=</v>
      </c>
      <c r="AC23" s="115">
        <f t="shared" si="23"/>
        <v>44312</v>
      </c>
      <c r="AD23" s="4"/>
      <c r="AE23" s="125">
        <f t="shared" si="32"/>
        <v>11</v>
      </c>
      <c r="AF23" s="131">
        <f t="shared" si="33"/>
        <v>44617</v>
      </c>
      <c r="AG23" s="127">
        <f t="shared" si="34"/>
        <v>1000</v>
      </c>
      <c r="AH23" s="129">
        <f t="shared" si="35"/>
        <v>23</v>
      </c>
      <c r="AI23" s="138">
        <f t="shared" si="77"/>
        <v>6.8785970000000001</v>
      </c>
      <c r="AJ23" s="137">
        <f t="shared" si="36"/>
        <v>0</v>
      </c>
      <c r="AK23" s="133">
        <v>0</v>
      </c>
      <c r="AL23" s="127">
        <f t="shared" si="78"/>
        <v>6.8785970000000001</v>
      </c>
      <c r="AM23" s="125">
        <f t="shared" si="38"/>
        <v>11</v>
      </c>
      <c r="AN23" s="134" t="s">
        <v>102</v>
      </c>
      <c r="AO23" s="131">
        <f t="shared" si="24"/>
        <v>44645</v>
      </c>
      <c r="AP23" s="7"/>
      <c r="AQ23" s="131">
        <f t="shared" si="25"/>
        <v>44645</v>
      </c>
      <c r="AR23" s="131">
        <f t="shared" si="26"/>
        <v>44676</v>
      </c>
      <c r="AS23" s="158">
        <f>VLOOKUP($AQ23,[1]Plan1!$IA$183:$ID$350,2)</f>
        <v>6153.09</v>
      </c>
      <c r="AT23" s="157">
        <f t="shared" si="27"/>
        <v>44586</v>
      </c>
      <c r="AU23" s="158">
        <f>VLOOKUP($AQ23,[1]Plan1!$IA$183:$ID$350,4)</f>
        <v>6215.24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9">
        <f t="shared" si="12"/>
        <v>44293</v>
      </c>
      <c r="B24" s="110">
        <f t="shared" si="1"/>
        <v>1000</v>
      </c>
      <c r="C24" s="110">
        <f t="shared" si="28"/>
        <v>1000</v>
      </c>
      <c r="D24" s="111">
        <f t="shared" si="13"/>
        <v>5574.49</v>
      </c>
      <c r="E24" s="112">
        <f t="shared" si="29"/>
        <v>5622.43</v>
      </c>
      <c r="F24" s="160" t="e">
        <f>IF($K24=1,VLOOKUP($A23,$AQ$11:$AU$135,6),F23)</f>
        <v>#REF!</v>
      </c>
      <c r="G24" s="114">
        <f t="shared" si="2"/>
        <v>8.5998898553949488E-3</v>
      </c>
      <c r="H24" s="115">
        <f t="shared" si="30"/>
        <v>44312</v>
      </c>
      <c r="I24" s="115">
        <f t="shared" si="15"/>
        <v>44312</v>
      </c>
      <c r="J24" s="116">
        <f t="shared" si="16"/>
        <v>20</v>
      </c>
      <c r="K24" s="101">
        <f t="shared" si="3"/>
        <v>0</v>
      </c>
      <c r="L24" s="8">
        <f t="shared" si="17"/>
        <v>1</v>
      </c>
      <c r="M24" s="117">
        <f t="shared" si="18"/>
        <v>1</v>
      </c>
      <c r="N24" s="117">
        <v>1</v>
      </c>
      <c r="O24" s="110">
        <f t="shared" si="4"/>
        <v>1</v>
      </c>
      <c r="P24" s="110">
        <f t="shared" si="5"/>
        <v>1000</v>
      </c>
      <c r="Q24" s="11">
        <f t="shared" si="31"/>
        <v>0</v>
      </c>
      <c r="R24" s="7">
        <f t="shared" si="19"/>
        <v>0</v>
      </c>
      <c r="S24" s="110">
        <f t="shared" si="6"/>
        <v>0</v>
      </c>
      <c r="T24" s="92">
        <f t="shared" si="57"/>
        <v>0</v>
      </c>
      <c r="U24" s="181">
        <f t="shared" si="58"/>
        <v>0</v>
      </c>
      <c r="V24" s="120">
        <f t="shared" si="20"/>
        <v>7.8E-2</v>
      </c>
      <c r="W24" s="118">
        <f t="shared" si="21"/>
        <v>0</v>
      </c>
      <c r="X24" s="118">
        <v>252</v>
      </c>
      <c r="Y24" s="117">
        <f t="shared" si="9"/>
        <v>1</v>
      </c>
      <c r="Z24" s="110">
        <f t="shared" si="10"/>
        <v>0</v>
      </c>
      <c r="AA24" s="110">
        <f t="shared" si="11"/>
        <v>0</v>
      </c>
      <c r="AB24" s="121" t="str">
        <f t="shared" si="22"/>
        <v>J=</v>
      </c>
      <c r="AC24" s="115">
        <f t="shared" si="23"/>
        <v>44312</v>
      </c>
      <c r="AD24" s="4"/>
      <c r="AE24" s="125">
        <f t="shared" si="32"/>
        <v>12</v>
      </c>
      <c r="AF24" s="131">
        <f t="shared" si="33"/>
        <v>44645</v>
      </c>
      <c r="AG24" s="127">
        <f t="shared" si="34"/>
        <v>1000</v>
      </c>
      <c r="AH24" s="129">
        <f t="shared" si="35"/>
        <v>18</v>
      </c>
      <c r="AI24" s="138">
        <f t="shared" ref="AI24:AI25" si="79">TRUNC(AG23*(ROUND((1+V$11)^(AH24/252),9)-1),8)</f>
        <v>5.3792359999999997</v>
      </c>
      <c r="AJ24" s="137">
        <f t="shared" si="36"/>
        <v>0</v>
      </c>
      <c r="AK24" s="133">
        <v>0</v>
      </c>
      <c r="AL24" s="127">
        <f t="shared" ref="AL24:AL25" si="80">(AI24+AJ24)</f>
        <v>5.3792359999999997</v>
      </c>
      <c r="AM24" s="125">
        <f t="shared" si="38"/>
        <v>12</v>
      </c>
      <c r="AN24" s="134" t="s">
        <v>102</v>
      </c>
      <c r="AO24" s="131">
        <f t="shared" si="24"/>
        <v>44676</v>
      </c>
      <c r="AP24" s="7"/>
      <c r="AQ24" s="131">
        <f t="shared" si="25"/>
        <v>44676</v>
      </c>
      <c r="AR24" s="131">
        <f t="shared" si="26"/>
        <v>44706</v>
      </c>
      <c r="AS24" s="158">
        <f>VLOOKUP($AQ24,[1]Plan1!$IA$183:$ID$350,2)</f>
        <v>6215.24</v>
      </c>
      <c r="AT24" s="157">
        <f t="shared" si="27"/>
        <v>44617</v>
      </c>
      <c r="AU24" s="158">
        <f>VLOOKUP($AQ24,[1]Plan1!$IA$183:$ID$350,4)</f>
        <v>6315.93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9">
        <f t="shared" si="12"/>
        <v>44294</v>
      </c>
      <c r="B25" s="110">
        <f t="shared" si="1"/>
        <v>1000</v>
      </c>
      <c r="C25" s="110">
        <f t="shared" si="28"/>
        <v>1000</v>
      </c>
      <c r="D25" s="111">
        <f t="shared" si="13"/>
        <v>5574.49</v>
      </c>
      <c r="E25" s="112">
        <f t="shared" si="29"/>
        <v>5622.43</v>
      </c>
      <c r="F25" s="160" t="e">
        <f>IF($K25=1,VLOOKUP($A24,$AQ$11:$AU$135,6),F24)</f>
        <v>#REF!</v>
      </c>
      <c r="G25" s="114">
        <f t="shared" si="2"/>
        <v>8.5998898553949488E-3</v>
      </c>
      <c r="H25" s="115">
        <f t="shared" si="30"/>
        <v>44312</v>
      </c>
      <c r="I25" s="115">
        <f t="shared" si="15"/>
        <v>44312</v>
      </c>
      <c r="J25" s="116">
        <f t="shared" si="16"/>
        <v>20</v>
      </c>
      <c r="K25" s="101">
        <f t="shared" si="3"/>
        <v>0</v>
      </c>
      <c r="L25" s="8">
        <f t="shared" si="17"/>
        <v>1</v>
      </c>
      <c r="M25" s="117">
        <f t="shared" si="18"/>
        <v>1</v>
      </c>
      <c r="N25" s="117">
        <v>1</v>
      </c>
      <c r="O25" s="110">
        <f t="shared" si="4"/>
        <v>1</v>
      </c>
      <c r="P25" s="110">
        <f t="shared" si="5"/>
        <v>1000</v>
      </c>
      <c r="Q25" s="11">
        <f t="shared" si="31"/>
        <v>0</v>
      </c>
      <c r="R25" s="7">
        <f t="shared" si="19"/>
        <v>0</v>
      </c>
      <c r="S25" s="110">
        <f t="shared" si="6"/>
        <v>0</v>
      </c>
      <c r="T25" s="92">
        <f t="shared" si="57"/>
        <v>0</v>
      </c>
      <c r="U25" s="181">
        <f t="shared" si="58"/>
        <v>0</v>
      </c>
      <c r="V25" s="120">
        <f t="shared" si="20"/>
        <v>7.8E-2</v>
      </c>
      <c r="W25" s="118">
        <f t="shared" si="21"/>
        <v>0</v>
      </c>
      <c r="X25" s="118">
        <v>252</v>
      </c>
      <c r="Y25" s="117">
        <f t="shared" si="9"/>
        <v>1</v>
      </c>
      <c r="Z25" s="110">
        <f t="shared" si="10"/>
        <v>0</v>
      </c>
      <c r="AA25" s="110">
        <f t="shared" si="11"/>
        <v>0</v>
      </c>
      <c r="AB25" s="121" t="str">
        <f t="shared" si="22"/>
        <v>J=</v>
      </c>
      <c r="AC25" s="115">
        <f t="shared" si="23"/>
        <v>44312</v>
      </c>
      <c r="AD25" s="4"/>
      <c r="AE25" s="125">
        <f t="shared" si="32"/>
        <v>13</v>
      </c>
      <c r="AF25" s="131">
        <f t="shared" si="33"/>
        <v>44676</v>
      </c>
      <c r="AG25" s="127">
        <f t="shared" si="34"/>
        <v>1000</v>
      </c>
      <c r="AH25" s="129">
        <f t="shared" si="35"/>
        <v>19</v>
      </c>
      <c r="AI25" s="138">
        <f t="shared" si="79"/>
        <v>5.6789290000000001</v>
      </c>
      <c r="AJ25" s="137">
        <f t="shared" si="36"/>
        <v>0</v>
      </c>
      <c r="AK25" s="133">
        <v>0</v>
      </c>
      <c r="AL25" s="127">
        <f t="shared" si="80"/>
        <v>5.6789290000000001</v>
      </c>
      <c r="AM25" s="125">
        <f t="shared" si="38"/>
        <v>13</v>
      </c>
      <c r="AN25" s="134" t="s">
        <v>102</v>
      </c>
      <c r="AO25" s="131">
        <f t="shared" si="24"/>
        <v>44706</v>
      </c>
      <c r="AP25" s="7"/>
      <c r="AQ25" s="131">
        <f t="shared" si="25"/>
        <v>44706</v>
      </c>
      <c r="AR25" s="131">
        <f t="shared" si="26"/>
        <v>44739</v>
      </c>
      <c r="AS25" s="158">
        <f>VLOOKUP($AQ25,[1]Plan1!$IA$183:$ID$350,2)</f>
        <v>6315.93</v>
      </c>
      <c r="AT25" s="157">
        <f t="shared" si="27"/>
        <v>44647</v>
      </c>
      <c r="AU25" s="158">
        <f>VLOOKUP($AQ25,[1]Plan1!$IA$183:$ID$350,4)</f>
        <v>6382.88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127" ht="12.75" x14ac:dyDescent="0.2">
      <c r="A26" s="109">
        <f t="shared" si="12"/>
        <v>44295</v>
      </c>
      <c r="B26" s="110">
        <f t="shared" si="1"/>
        <v>1000</v>
      </c>
      <c r="C26" s="110">
        <f t="shared" si="28"/>
        <v>1000</v>
      </c>
      <c r="D26" s="111">
        <f t="shared" si="13"/>
        <v>5574.49</v>
      </c>
      <c r="E26" s="112">
        <f t="shared" si="29"/>
        <v>5622.43</v>
      </c>
      <c r="F26" s="160" t="e">
        <f>IF($K26=1,VLOOKUP($A25,$AQ$11:$AU$135,6),F25)</f>
        <v>#REF!</v>
      </c>
      <c r="G26" s="114">
        <f t="shared" si="2"/>
        <v>8.5998898553949488E-3</v>
      </c>
      <c r="H26" s="115">
        <f t="shared" si="30"/>
        <v>44312</v>
      </c>
      <c r="I26" s="115">
        <f t="shared" si="15"/>
        <v>44312</v>
      </c>
      <c r="J26" s="116">
        <f t="shared" si="16"/>
        <v>20</v>
      </c>
      <c r="K26" s="101">
        <f t="shared" si="3"/>
        <v>0</v>
      </c>
      <c r="L26" s="8">
        <f t="shared" si="17"/>
        <v>1</v>
      </c>
      <c r="M26" s="117">
        <f t="shared" si="18"/>
        <v>1</v>
      </c>
      <c r="N26" s="117">
        <v>1</v>
      </c>
      <c r="O26" s="110">
        <f t="shared" si="4"/>
        <v>1</v>
      </c>
      <c r="P26" s="110">
        <f t="shared" si="5"/>
        <v>1000</v>
      </c>
      <c r="Q26" s="11">
        <f t="shared" si="31"/>
        <v>0</v>
      </c>
      <c r="R26" s="7">
        <f t="shared" si="19"/>
        <v>0</v>
      </c>
      <c r="S26" s="110">
        <f t="shared" si="6"/>
        <v>0</v>
      </c>
      <c r="T26" s="92">
        <f t="shared" si="57"/>
        <v>0</v>
      </c>
      <c r="U26" s="181">
        <f t="shared" si="58"/>
        <v>0</v>
      </c>
      <c r="V26" s="120">
        <f t="shared" si="20"/>
        <v>7.8E-2</v>
      </c>
      <c r="W26" s="118">
        <f t="shared" si="21"/>
        <v>0</v>
      </c>
      <c r="X26" s="118">
        <v>252</v>
      </c>
      <c r="Y26" s="117">
        <f t="shared" si="9"/>
        <v>1</v>
      </c>
      <c r="Z26" s="110">
        <f t="shared" si="10"/>
        <v>0</v>
      </c>
      <c r="AA26" s="110">
        <f t="shared" si="11"/>
        <v>0</v>
      </c>
      <c r="AB26" s="121" t="str">
        <f t="shared" si="22"/>
        <v>J=</v>
      </c>
      <c r="AC26" s="115">
        <f t="shared" si="23"/>
        <v>44312</v>
      </c>
      <c r="AD26" s="4"/>
      <c r="AE26" s="125">
        <f t="shared" si="32"/>
        <v>14</v>
      </c>
      <c r="AF26" s="131">
        <f t="shared" si="33"/>
        <v>44706</v>
      </c>
      <c r="AG26" s="127">
        <f t="shared" ref="AG26" si="81">(AG25-AJ26)</f>
        <v>1000</v>
      </c>
      <c r="AH26" s="129">
        <f t="shared" si="35"/>
        <v>22</v>
      </c>
      <c r="AI26" s="138">
        <f t="shared" ref="AI26" si="82">TRUNC(AG25*(ROUND((1+V$11)^(AH26/252),9)-1),8)</f>
        <v>6.5785460000000002</v>
      </c>
      <c r="AJ26" s="137">
        <f t="shared" ref="AJ26" si="83">TRUNC((AG25*AK26),8)</f>
        <v>0</v>
      </c>
      <c r="AK26" s="133">
        <v>0</v>
      </c>
      <c r="AL26" s="127">
        <f t="shared" ref="AL26" si="84">(AI26+AJ26)</f>
        <v>6.5785460000000002</v>
      </c>
      <c r="AM26" s="125">
        <f t="shared" si="38"/>
        <v>14</v>
      </c>
      <c r="AN26" s="134" t="s">
        <v>102</v>
      </c>
      <c r="AO26" s="131">
        <f t="shared" ref="AO26" si="85">AF27</f>
        <v>44739</v>
      </c>
      <c r="AP26" s="7"/>
      <c r="AQ26" s="131">
        <f t="shared" si="25"/>
        <v>44739</v>
      </c>
      <c r="AR26" s="131">
        <f t="shared" si="26"/>
        <v>44767</v>
      </c>
      <c r="AS26" s="158">
        <f>VLOOKUP($AQ26,[1]Plan1!$IA$183:$ID$350,2)</f>
        <v>6382.88</v>
      </c>
      <c r="AT26" s="157">
        <f t="shared" si="27"/>
        <v>44676</v>
      </c>
      <c r="AU26" s="158">
        <f>VLOOKUP($AQ26,[1]Plan1!$IA$183:$ID$350,4)</f>
        <v>6412.88</v>
      </c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25"/>
      <c r="CS26" s="1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26"/>
      <c r="DR26" s="27"/>
      <c r="DS26" s="27"/>
      <c r="DT26" s="27"/>
      <c r="DU26" s="27"/>
      <c r="DV26" s="27"/>
      <c r="DW26" s="27"/>
    </row>
    <row r="27" spans="1:127" ht="12.75" x14ac:dyDescent="0.2">
      <c r="A27" s="109">
        <f t="shared" si="12"/>
        <v>44296</v>
      </c>
      <c r="B27" s="110">
        <f t="shared" si="1"/>
        <v>1000</v>
      </c>
      <c r="C27" s="110">
        <f t="shared" si="28"/>
        <v>1000</v>
      </c>
      <c r="D27" s="111">
        <f t="shared" si="13"/>
        <v>5574.49</v>
      </c>
      <c r="E27" s="112">
        <f t="shared" si="29"/>
        <v>5622.43</v>
      </c>
      <c r="F27" s="160" t="e">
        <f>IF($K27=1,VLOOKUP($A26,$AQ$11:$AU$135,6),F26)</f>
        <v>#REF!</v>
      </c>
      <c r="G27" s="114">
        <f t="shared" si="2"/>
        <v>8.5998898553949488E-3</v>
      </c>
      <c r="H27" s="115">
        <f t="shared" si="30"/>
        <v>44312</v>
      </c>
      <c r="I27" s="115">
        <f t="shared" si="15"/>
        <v>44312</v>
      </c>
      <c r="J27" s="116">
        <f t="shared" si="16"/>
        <v>20</v>
      </c>
      <c r="K27" s="101">
        <f t="shared" si="3"/>
        <v>0</v>
      </c>
      <c r="L27" s="8">
        <f t="shared" si="17"/>
        <v>1</v>
      </c>
      <c r="M27" s="117">
        <f t="shared" si="18"/>
        <v>1</v>
      </c>
      <c r="N27" s="117">
        <v>1</v>
      </c>
      <c r="O27" s="110">
        <f t="shared" si="4"/>
        <v>1</v>
      </c>
      <c r="P27" s="110">
        <f t="shared" si="5"/>
        <v>1000</v>
      </c>
      <c r="Q27" s="11">
        <f t="shared" si="31"/>
        <v>0</v>
      </c>
      <c r="R27" s="7">
        <f t="shared" si="19"/>
        <v>0</v>
      </c>
      <c r="S27" s="110">
        <f t="shared" si="6"/>
        <v>0</v>
      </c>
      <c r="T27" s="92">
        <f t="shared" si="57"/>
        <v>0</v>
      </c>
      <c r="U27" s="181">
        <f t="shared" si="58"/>
        <v>0</v>
      </c>
      <c r="V27" s="120">
        <f t="shared" si="20"/>
        <v>7.8E-2</v>
      </c>
      <c r="W27" s="118">
        <f t="shared" si="21"/>
        <v>0</v>
      </c>
      <c r="X27" s="118">
        <v>252</v>
      </c>
      <c r="Y27" s="117">
        <f t="shared" si="9"/>
        <v>1</v>
      </c>
      <c r="Z27" s="110">
        <f t="shared" si="10"/>
        <v>0</v>
      </c>
      <c r="AA27" s="110">
        <f t="shared" si="11"/>
        <v>0</v>
      </c>
      <c r="AB27" s="121" t="str">
        <f t="shared" si="22"/>
        <v>J=</v>
      </c>
      <c r="AC27" s="115">
        <f t="shared" si="23"/>
        <v>44312</v>
      </c>
      <c r="AD27" s="4"/>
      <c r="AE27" s="125">
        <f t="shared" si="32"/>
        <v>15</v>
      </c>
      <c r="AF27" s="131">
        <f t="shared" si="33"/>
        <v>44739</v>
      </c>
      <c r="AG27" s="127">
        <f t="shared" ref="AG27:AG48" si="86">(AG26-AJ27)</f>
        <v>1000</v>
      </c>
      <c r="AH27" s="129">
        <f t="shared" si="35"/>
        <v>22</v>
      </c>
      <c r="AI27" s="138">
        <f t="shared" ref="AI27:AI48" si="87">TRUNC(AG26*(ROUND((1+V$11)^(AH27/252),9)-1),8)</f>
        <v>6.5785460000000002</v>
      </c>
      <c r="AJ27" s="137">
        <f t="shared" ref="AJ27:AJ48" si="88">TRUNC((AG26*AK27),8)</f>
        <v>0</v>
      </c>
      <c r="AK27" s="133">
        <v>0</v>
      </c>
      <c r="AL27" s="127">
        <f t="shared" ref="AL27:AL48" si="89">(AI27+AJ27)</f>
        <v>6.5785460000000002</v>
      </c>
      <c r="AM27" s="125">
        <f t="shared" si="38"/>
        <v>15</v>
      </c>
      <c r="AN27" s="134" t="s">
        <v>102</v>
      </c>
      <c r="AO27" s="131">
        <f t="shared" ref="AO27:AO48" si="90">AF28</f>
        <v>44767</v>
      </c>
      <c r="AP27" s="7"/>
      <c r="AQ27" s="131">
        <f t="shared" si="25"/>
        <v>44767</v>
      </c>
      <c r="AR27" s="131">
        <f t="shared" si="26"/>
        <v>44798</v>
      </c>
      <c r="AS27" s="158">
        <f>VLOOKUP($AQ27,[1]Plan1!$IA$183:$ID$350,2)</f>
        <v>6412.88</v>
      </c>
      <c r="AT27" s="157">
        <f t="shared" si="27"/>
        <v>44706</v>
      </c>
      <c r="AU27" s="158">
        <f>VLOOKUP($AQ27,[1]Plan1!$IA$183:$ID$350,4)</f>
        <v>6455.85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9">
        <f t="shared" si="12"/>
        <v>44297</v>
      </c>
      <c r="B28" s="110">
        <f t="shared" si="1"/>
        <v>1000</v>
      </c>
      <c r="C28" s="110">
        <f t="shared" si="28"/>
        <v>1000</v>
      </c>
      <c r="D28" s="111">
        <f t="shared" si="13"/>
        <v>5574.49</v>
      </c>
      <c r="E28" s="112">
        <f t="shared" si="29"/>
        <v>5622.43</v>
      </c>
      <c r="F28" s="160" t="e">
        <f>IF($K28=1,VLOOKUP($A27,$AQ$11:$AU$135,6),F27)</f>
        <v>#REF!</v>
      </c>
      <c r="G28" s="114">
        <f t="shared" si="2"/>
        <v>8.5998898553949488E-3</v>
      </c>
      <c r="H28" s="115">
        <f t="shared" si="30"/>
        <v>44312</v>
      </c>
      <c r="I28" s="115">
        <f t="shared" si="15"/>
        <v>44312</v>
      </c>
      <c r="J28" s="116">
        <f t="shared" si="16"/>
        <v>20</v>
      </c>
      <c r="K28" s="101">
        <f t="shared" si="3"/>
        <v>0</v>
      </c>
      <c r="L28" s="8">
        <f t="shared" si="17"/>
        <v>1</v>
      </c>
      <c r="M28" s="117">
        <f t="shared" si="18"/>
        <v>1</v>
      </c>
      <c r="N28" s="117">
        <v>1</v>
      </c>
      <c r="O28" s="110">
        <f t="shared" si="4"/>
        <v>1</v>
      </c>
      <c r="P28" s="110">
        <f t="shared" si="5"/>
        <v>1000</v>
      </c>
      <c r="Q28" s="11">
        <f t="shared" si="31"/>
        <v>0</v>
      </c>
      <c r="R28" s="7">
        <f t="shared" si="19"/>
        <v>0</v>
      </c>
      <c r="S28" s="110">
        <f t="shared" si="6"/>
        <v>0</v>
      </c>
      <c r="T28" s="92">
        <f t="shared" si="57"/>
        <v>0</v>
      </c>
      <c r="U28" s="181">
        <f t="shared" si="58"/>
        <v>0</v>
      </c>
      <c r="V28" s="120">
        <f t="shared" si="20"/>
        <v>7.8E-2</v>
      </c>
      <c r="W28" s="118">
        <f t="shared" si="21"/>
        <v>0</v>
      </c>
      <c r="X28" s="118">
        <v>252</v>
      </c>
      <c r="Y28" s="117">
        <f t="shared" si="9"/>
        <v>1</v>
      </c>
      <c r="Z28" s="110">
        <f t="shared" si="10"/>
        <v>0</v>
      </c>
      <c r="AA28" s="110">
        <f t="shared" si="11"/>
        <v>0</v>
      </c>
      <c r="AB28" s="121" t="str">
        <f t="shared" si="22"/>
        <v>J=</v>
      </c>
      <c r="AC28" s="115">
        <f t="shared" si="23"/>
        <v>44312</v>
      </c>
      <c r="AD28" s="4"/>
      <c r="AE28" s="125">
        <f t="shared" si="32"/>
        <v>16</v>
      </c>
      <c r="AF28" s="131">
        <f t="shared" si="33"/>
        <v>44767</v>
      </c>
      <c r="AG28" s="127">
        <f t="shared" si="86"/>
        <v>1000</v>
      </c>
      <c r="AH28" s="129">
        <f t="shared" si="35"/>
        <v>20</v>
      </c>
      <c r="AI28" s="138">
        <f t="shared" si="87"/>
        <v>5.9787119999999998</v>
      </c>
      <c r="AJ28" s="137">
        <f t="shared" si="88"/>
        <v>0</v>
      </c>
      <c r="AK28" s="133">
        <v>0</v>
      </c>
      <c r="AL28" s="127">
        <f t="shared" si="89"/>
        <v>5.9787119999999998</v>
      </c>
      <c r="AM28" s="125">
        <f t="shared" si="38"/>
        <v>16</v>
      </c>
      <c r="AN28" s="134" t="s">
        <v>102</v>
      </c>
      <c r="AO28" s="131">
        <f t="shared" si="90"/>
        <v>44798</v>
      </c>
      <c r="AP28" s="7"/>
      <c r="AQ28" s="131">
        <f t="shared" si="25"/>
        <v>44798</v>
      </c>
      <c r="AR28" s="131">
        <f t="shared" si="26"/>
        <v>44830</v>
      </c>
      <c r="AS28" s="158">
        <f>VLOOKUP($AQ28,[1]Plan1!$IA$183:$ID$350,2)</f>
        <v>6455.85</v>
      </c>
      <c r="AT28" s="157">
        <f t="shared" si="27"/>
        <v>44738</v>
      </c>
      <c r="AU28" s="158">
        <f>VLOOKUP($AQ28,[1]Plan1!$IA$183:$ID$350,4)</f>
        <v>6411.95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9">
        <f t="shared" si="12"/>
        <v>44298</v>
      </c>
      <c r="B29" s="110">
        <f t="shared" si="1"/>
        <v>1000</v>
      </c>
      <c r="C29" s="110">
        <f t="shared" si="28"/>
        <v>1000</v>
      </c>
      <c r="D29" s="111">
        <f t="shared" si="13"/>
        <v>5574.49</v>
      </c>
      <c r="E29" s="112">
        <f t="shared" si="29"/>
        <v>5622.43</v>
      </c>
      <c r="F29" s="160" t="e">
        <f>IF($K29=1,VLOOKUP($A28,$AQ$11:$AU$135,6),F28)</f>
        <v>#REF!</v>
      </c>
      <c r="G29" s="114">
        <f t="shared" si="2"/>
        <v>8.5998898553949488E-3</v>
      </c>
      <c r="H29" s="115">
        <f t="shared" si="30"/>
        <v>44312</v>
      </c>
      <c r="I29" s="115">
        <f t="shared" si="15"/>
        <v>44312</v>
      </c>
      <c r="J29" s="116">
        <f t="shared" si="16"/>
        <v>20</v>
      </c>
      <c r="K29" s="101">
        <f t="shared" si="3"/>
        <v>0</v>
      </c>
      <c r="L29" s="8">
        <f t="shared" si="17"/>
        <v>1</v>
      </c>
      <c r="M29" s="117">
        <f t="shared" si="18"/>
        <v>1</v>
      </c>
      <c r="N29" s="117">
        <v>1</v>
      </c>
      <c r="O29" s="110">
        <f t="shared" si="4"/>
        <v>1</v>
      </c>
      <c r="P29" s="110">
        <f t="shared" si="5"/>
        <v>1000</v>
      </c>
      <c r="Q29" s="11">
        <f t="shared" si="31"/>
        <v>0</v>
      </c>
      <c r="R29" s="7">
        <f t="shared" si="19"/>
        <v>0</v>
      </c>
      <c r="S29" s="110">
        <f t="shared" si="6"/>
        <v>0</v>
      </c>
      <c r="T29" s="92">
        <f t="shared" si="57"/>
        <v>0</v>
      </c>
      <c r="U29" s="181">
        <f t="shared" si="58"/>
        <v>0</v>
      </c>
      <c r="V29" s="120">
        <f t="shared" si="20"/>
        <v>7.8E-2</v>
      </c>
      <c r="W29" s="118">
        <f t="shared" si="21"/>
        <v>0</v>
      </c>
      <c r="X29" s="118">
        <v>252</v>
      </c>
      <c r="Y29" s="117">
        <f t="shared" si="9"/>
        <v>1</v>
      </c>
      <c r="Z29" s="110">
        <f t="shared" si="10"/>
        <v>0</v>
      </c>
      <c r="AA29" s="110">
        <f t="shared" si="11"/>
        <v>0</v>
      </c>
      <c r="AB29" s="121" t="str">
        <f t="shared" si="22"/>
        <v>J=</v>
      </c>
      <c r="AC29" s="115">
        <f t="shared" si="23"/>
        <v>44312</v>
      </c>
      <c r="AD29" s="4"/>
      <c r="AE29" s="125">
        <f t="shared" si="32"/>
        <v>17</v>
      </c>
      <c r="AF29" s="131">
        <f t="shared" si="33"/>
        <v>44798</v>
      </c>
      <c r="AG29" s="127">
        <f t="shared" si="86"/>
        <v>1000</v>
      </c>
      <c r="AH29" s="129">
        <f t="shared" si="35"/>
        <v>23</v>
      </c>
      <c r="AI29" s="138">
        <f t="shared" si="87"/>
        <v>6.8785970000000001</v>
      </c>
      <c r="AJ29" s="137">
        <f t="shared" si="88"/>
        <v>0</v>
      </c>
      <c r="AK29" s="133">
        <v>0</v>
      </c>
      <c r="AL29" s="127">
        <f t="shared" si="89"/>
        <v>6.8785970000000001</v>
      </c>
      <c r="AM29" s="125">
        <f t="shared" si="38"/>
        <v>17</v>
      </c>
      <c r="AN29" s="134" t="s">
        <v>102</v>
      </c>
      <c r="AO29" s="131">
        <f t="shared" si="90"/>
        <v>44830</v>
      </c>
      <c r="AP29" s="7"/>
      <c r="AQ29" s="131">
        <f t="shared" si="25"/>
        <v>44830</v>
      </c>
      <c r="AR29" s="131">
        <f t="shared" si="26"/>
        <v>44859</v>
      </c>
      <c r="AS29" s="158">
        <f>VLOOKUP($AQ29,[1]Plan1!$IA$183:$ID$350,2)</f>
        <v>6411.95</v>
      </c>
      <c r="AT29" s="157">
        <f t="shared" si="27"/>
        <v>44767</v>
      </c>
      <c r="AU29" s="158">
        <f>VLOOKUP($AQ29,[1]Plan1!$IA$183:$ID$350,4)</f>
        <v>6388.87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9">
        <f t="shared" si="12"/>
        <v>44299</v>
      </c>
      <c r="B30" s="110">
        <f t="shared" si="1"/>
        <v>1000.7264576499999</v>
      </c>
      <c r="C30" s="110">
        <f t="shared" si="28"/>
        <v>1000</v>
      </c>
      <c r="D30" s="111">
        <f t="shared" si="13"/>
        <v>5574.49</v>
      </c>
      <c r="E30" s="112">
        <f t="shared" si="29"/>
        <v>5622.43</v>
      </c>
      <c r="F30" s="160" t="e">
        <f>IF($K30=1,VLOOKUP($A29,$AQ$11:$AU$135,6),F29)</f>
        <v>#REF!</v>
      </c>
      <c r="G30" s="114">
        <f t="shared" si="2"/>
        <v>8.5998898553949488E-3</v>
      </c>
      <c r="H30" s="115">
        <f t="shared" si="30"/>
        <v>44312</v>
      </c>
      <c r="I30" s="115">
        <f t="shared" si="15"/>
        <v>44312</v>
      </c>
      <c r="J30" s="116">
        <f t="shared" si="16"/>
        <v>20</v>
      </c>
      <c r="K30" s="101">
        <f t="shared" si="3"/>
        <v>1</v>
      </c>
      <c r="L30" s="8">
        <f t="shared" si="17"/>
        <v>1.00042824</v>
      </c>
      <c r="M30" s="117">
        <f t="shared" si="18"/>
        <v>1</v>
      </c>
      <c r="N30" s="117">
        <v>1</v>
      </c>
      <c r="O30" s="110">
        <f t="shared" si="4"/>
        <v>1.00042824</v>
      </c>
      <c r="P30" s="110">
        <f t="shared" si="5"/>
        <v>1000.42824</v>
      </c>
      <c r="Q30" s="11">
        <f t="shared" si="31"/>
        <v>0</v>
      </c>
      <c r="R30" s="7">
        <f t="shared" si="19"/>
        <v>0</v>
      </c>
      <c r="S30" s="110">
        <f t="shared" si="6"/>
        <v>0</v>
      </c>
      <c r="T30" s="92">
        <f t="shared" si="57"/>
        <v>0</v>
      </c>
      <c r="U30" s="181">
        <f t="shared" si="58"/>
        <v>0</v>
      </c>
      <c r="V30" s="120">
        <f t="shared" si="20"/>
        <v>7.8E-2</v>
      </c>
      <c r="W30" s="118">
        <f t="shared" si="21"/>
        <v>1</v>
      </c>
      <c r="X30" s="118">
        <v>252</v>
      </c>
      <c r="Y30" s="117">
        <f t="shared" si="9"/>
        <v>1.00029809</v>
      </c>
      <c r="Z30" s="110">
        <f t="shared" si="10"/>
        <v>0.29821765</v>
      </c>
      <c r="AA30" s="110">
        <f t="shared" si="11"/>
        <v>0</v>
      </c>
      <c r="AB30" s="121" t="str">
        <f t="shared" si="22"/>
        <v>J=</v>
      </c>
      <c r="AC30" s="115">
        <f t="shared" si="23"/>
        <v>44312</v>
      </c>
      <c r="AD30" s="4"/>
      <c r="AE30" s="125">
        <f t="shared" si="32"/>
        <v>18</v>
      </c>
      <c r="AF30" s="131">
        <f t="shared" si="33"/>
        <v>44830</v>
      </c>
      <c r="AG30" s="127">
        <f t="shared" si="86"/>
        <v>1000</v>
      </c>
      <c r="AH30" s="129">
        <f t="shared" si="35"/>
        <v>21</v>
      </c>
      <c r="AI30" s="138">
        <f t="shared" si="87"/>
        <v>6.2785839899999996</v>
      </c>
      <c r="AJ30" s="137">
        <f t="shared" si="88"/>
        <v>0</v>
      </c>
      <c r="AK30" s="133">
        <v>0</v>
      </c>
      <c r="AL30" s="127">
        <f t="shared" si="89"/>
        <v>6.2785839899999996</v>
      </c>
      <c r="AM30" s="125">
        <f t="shared" si="38"/>
        <v>18</v>
      </c>
      <c r="AN30" s="134" t="s">
        <v>102</v>
      </c>
      <c r="AO30" s="131">
        <f t="shared" si="90"/>
        <v>44859</v>
      </c>
      <c r="AP30" s="7"/>
      <c r="AQ30" s="131">
        <f t="shared" si="25"/>
        <v>44859</v>
      </c>
      <c r="AR30" s="131">
        <f t="shared" si="26"/>
        <v>44890</v>
      </c>
      <c r="AS30" s="158">
        <f>VLOOKUP($AQ30,[1]Plan1!$IA$183:$ID$350,2)</f>
        <v>6388.87</v>
      </c>
      <c r="AT30" s="157">
        <f t="shared" si="27"/>
        <v>44798</v>
      </c>
      <c r="AU30" s="158">
        <f>VLOOKUP($AQ30,[1]Plan1!$IA$183:$ID$350,4)</f>
        <v>6370.34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9">
        <f t="shared" si="12"/>
        <v>44300</v>
      </c>
      <c r="B31" s="110">
        <f t="shared" si="1"/>
        <v>1001.4534498</v>
      </c>
      <c r="C31" s="110">
        <f t="shared" si="28"/>
        <v>1000</v>
      </c>
      <c r="D31" s="111">
        <f t="shared" si="13"/>
        <v>5574.49</v>
      </c>
      <c r="E31" s="112">
        <f t="shared" si="29"/>
        <v>5622.43</v>
      </c>
      <c r="F31" s="160" t="e">
        <f>IF($K31=1,VLOOKUP($A30,$AQ$11:$AU$135,6),F30)</f>
        <v>#REF!</v>
      </c>
      <c r="G31" s="114">
        <f t="shared" si="2"/>
        <v>8.5998898553949488E-3</v>
      </c>
      <c r="H31" s="115">
        <f t="shared" si="30"/>
        <v>44312</v>
      </c>
      <c r="I31" s="115">
        <f t="shared" si="15"/>
        <v>44312</v>
      </c>
      <c r="J31" s="116">
        <f t="shared" si="16"/>
        <v>20</v>
      </c>
      <c r="K31" s="101">
        <f t="shared" si="3"/>
        <v>2</v>
      </c>
      <c r="L31" s="8">
        <f t="shared" si="17"/>
        <v>1.0008566699999999</v>
      </c>
      <c r="M31" s="117">
        <f t="shared" si="18"/>
        <v>1</v>
      </c>
      <c r="N31" s="117">
        <v>1</v>
      </c>
      <c r="O31" s="110">
        <f t="shared" si="4"/>
        <v>1.0008566699999999</v>
      </c>
      <c r="P31" s="110">
        <f t="shared" si="5"/>
        <v>1000.85667</v>
      </c>
      <c r="Q31" s="11">
        <f t="shared" si="31"/>
        <v>0</v>
      </c>
      <c r="R31" s="7">
        <f t="shared" si="19"/>
        <v>0</v>
      </c>
      <c r="S31" s="110">
        <f t="shared" si="6"/>
        <v>0</v>
      </c>
      <c r="T31" s="92">
        <f t="shared" si="57"/>
        <v>0</v>
      </c>
      <c r="U31" s="181">
        <f t="shared" si="58"/>
        <v>0</v>
      </c>
      <c r="V31" s="120">
        <f t="shared" si="20"/>
        <v>7.8E-2</v>
      </c>
      <c r="W31" s="118">
        <f t="shared" si="21"/>
        <v>2</v>
      </c>
      <c r="X31" s="118">
        <v>252</v>
      </c>
      <c r="Y31" s="117">
        <f t="shared" si="9"/>
        <v>1.0005962690000001</v>
      </c>
      <c r="Z31" s="110">
        <f t="shared" si="10"/>
        <v>0.59677979999999997</v>
      </c>
      <c r="AA31" s="110">
        <f t="shared" si="11"/>
        <v>0</v>
      </c>
      <c r="AB31" s="121" t="str">
        <f t="shared" si="22"/>
        <v>J=</v>
      </c>
      <c r="AC31" s="115">
        <f t="shared" si="23"/>
        <v>44312</v>
      </c>
      <c r="AD31" s="4"/>
      <c r="AE31" s="125">
        <f t="shared" si="32"/>
        <v>19</v>
      </c>
      <c r="AF31" s="131">
        <f t="shared" si="33"/>
        <v>44859</v>
      </c>
      <c r="AG31" s="127">
        <f t="shared" si="86"/>
        <v>1000</v>
      </c>
      <c r="AH31" s="129">
        <f t="shared" si="35"/>
        <v>20</v>
      </c>
      <c r="AI31" s="138">
        <f t="shared" si="87"/>
        <v>5.9787119999999998</v>
      </c>
      <c r="AJ31" s="137">
        <f t="shared" si="88"/>
        <v>0</v>
      </c>
      <c r="AK31" s="133">
        <v>0</v>
      </c>
      <c r="AL31" s="127">
        <f t="shared" si="89"/>
        <v>5.9787119999999998</v>
      </c>
      <c r="AM31" s="125">
        <f t="shared" si="38"/>
        <v>19</v>
      </c>
      <c r="AN31" s="134" t="s">
        <v>102</v>
      </c>
      <c r="AO31" s="131">
        <f t="shared" si="90"/>
        <v>44890</v>
      </c>
      <c r="AP31" s="7"/>
      <c r="AQ31" s="131">
        <f t="shared" si="25"/>
        <v>44890</v>
      </c>
      <c r="AR31" s="131">
        <f t="shared" si="26"/>
        <v>44921</v>
      </c>
      <c r="AS31" s="158">
        <f>VLOOKUP($AQ31,[1]Plan1!$IA$183:$ID$350,2)</f>
        <v>6370.34</v>
      </c>
      <c r="AT31" s="157">
        <f t="shared" si="27"/>
        <v>44830</v>
      </c>
      <c r="AU31" s="158">
        <f>VLOOKUP($AQ31,[1]Plan1!$IA$183:$ID$350,4)</f>
        <v>6407.93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9">
        <f t="shared" si="12"/>
        <v>44301</v>
      </c>
      <c r="B32" s="110">
        <f t="shared" si="1"/>
        <v>1002.18097573</v>
      </c>
      <c r="C32" s="110">
        <f t="shared" si="28"/>
        <v>1000</v>
      </c>
      <c r="D32" s="111">
        <f t="shared" si="13"/>
        <v>5574.49</v>
      </c>
      <c r="E32" s="112">
        <f t="shared" si="29"/>
        <v>5622.43</v>
      </c>
      <c r="F32" s="160" t="e">
        <f>IF($K32=1,VLOOKUP($A31,$AQ$11:$AU$135,6),F31)</f>
        <v>#REF!</v>
      </c>
      <c r="G32" s="114">
        <f t="shared" si="2"/>
        <v>8.5998898553949488E-3</v>
      </c>
      <c r="H32" s="115">
        <f t="shared" si="30"/>
        <v>44312</v>
      </c>
      <c r="I32" s="115">
        <f t="shared" si="15"/>
        <v>44312</v>
      </c>
      <c r="J32" s="116">
        <f t="shared" si="16"/>
        <v>20</v>
      </c>
      <c r="K32" s="101">
        <f t="shared" si="3"/>
        <v>3</v>
      </c>
      <c r="L32" s="8">
        <f t="shared" si="17"/>
        <v>1.00128529</v>
      </c>
      <c r="M32" s="117">
        <f t="shared" si="18"/>
        <v>1</v>
      </c>
      <c r="N32" s="117">
        <f t="shared" ref="N32:N95" si="91">IF(I32&gt;I31,N31*M32,N31)</f>
        <v>1</v>
      </c>
      <c r="O32" s="110">
        <f t="shared" si="4"/>
        <v>1.00128529</v>
      </c>
      <c r="P32" s="110">
        <f t="shared" si="5"/>
        <v>1001.28529</v>
      </c>
      <c r="Q32" s="11">
        <f t="shared" si="31"/>
        <v>0</v>
      </c>
      <c r="R32" s="7">
        <f t="shared" si="19"/>
        <v>0</v>
      </c>
      <c r="S32" s="110">
        <f t="shared" si="6"/>
        <v>0</v>
      </c>
      <c r="T32" s="92">
        <f t="shared" si="57"/>
        <v>0</v>
      </c>
      <c r="U32" s="181">
        <f t="shared" si="58"/>
        <v>0</v>
      </c>
      <c r="V32" s="120">
        <f t="shared" si="20"/>
        <v>7.8E-2</v>
      </c>
      <c r="W32" s="118">
        <f t="shared" si="21"/>
        <v>3</v>
      </c>
      <c r="X32" s="118">
        <v>252</v>
      </c>
      <c r="Y32" s="117">
        <f t="shared" si="9"/>
        <v>1.0008945359999999</v>
      </c>
      <c r="Z32" s="110">
        <f t="shared" si="10"/>
        <v>0.89568572999999996</v>
      </c>
      <c r="AA32" s="110">
        <f t="shared" si="11"/>
        <v>0</v>
      </c>
      <c r="AB32" s="121" t="str">
        <f t="shared" si="22"/>
        <v>J=</v>
      </c>
      <c r="AC32" s="115">
        <f t="shared" si="23"/>
        <v>44312</v>
      </c>
      <c r="AD32" s="4"/>
      <c r="AE32" s="125">
        <f t="shared" si="32"/>
        <v>20</v>
      </c>
      <c r="AF32" s="131">
        <f t="shared" si="33"/>
        <v>44890</v>
      </c>
      <c r="AG32" s="127">
        <f t="shared" si="86"/>
        <v>1000</v>
      </c>
      <c r="AH32" s="129">
        <f t="shared" si="35"/>
        <v>21</v>
      </c>
      <c r="AI32" s="138">
        <f t="shared" si="87"/>
        <v>6.2785839899999996</v>
      </c>
      <c r="AJ32" s="137">
        <f t="shared" si="88"/>
        <v>0</v>
      </c>
      <c r="AK32" s="133">
        <v>0</v>
      </c>
      <c r="AL32" s="127">
        <f t="shared" si="89"/>
        <v>6.2785839899999996</v>
      </c>
      <c r="AM32" s="125">
        <f t="shared" si="38"/>
        <v>20</v>
      </c>
      <c r="AN32" s="134" t="s">
        <v>102</v>
      </c>
      <c r="AO32" s="131">
        <f t="shared" si="90"/>
        <v>44921</v>
      </c>
      <c r="AP32" s="7"/>
      <c r="AQ32" s="131">
        <f t="shared" si="25"/>
        <v>44921</v>
      </c>
      <c r="AR32" s="131">
        <f t="shared" si="26"/>
        <v>44951</v>
      </c>
      <c r="AS32" s="158">
        <f>VLOOKUP($AQ32,[1]Plan1!$IA$183:$ID$350,2)</f>
        <v>6407.93</v>
      </c>
      <c r="AT32" s="157">
        <f t="shared" si="27"/>
        <v>44859</v>
      </c>
      <c r="AU32" s="158">
        <f>VLOOKUP($AQ32,[1]Plan1!$IA$183:$ID$350,4)</f>
        <v>6434.2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9">
        <f t="shared" si="12"/>
        <v>44302</v>
      </c>
      <c r="B33" s="110">
        <f t="shared" si="1"/>
        <v>1002.90902772</v>
      </c>
      <c r="C33" s="110">
        <f t="shared" si="28"/>
        <v>1000</v>
      </c>
      <c r="D33" s="111">
        <f t="shared" si="13"/>
        <v>5574.49</v>
      </c>
      <c r="E33" s="112">
        <f t="shared" si="29"/>
        <v>5622.43</v>
      </c>
      <c r="F33" s="160" t="e">
        <f>IF($K33=1,VLOOKUP($A32,$AQ$11:$AU$135,6),F32)</f>
        <v>#REF!</v>
      </c>
      <c r="G33" s="114">
        <f t="shared" si="2"/>
        <v>8.5998898553949488E-3</v>
      </c>
      <c r="H33" s="115">
        <f t="shared" si="30"/>
        <v>44312</v>
      </c>
      <c r="I33" s="115">
        <f t="shared" si="15"/>
        <v>44312</v>
      </c>
      <c r="J33" s="116">
        <f t="shared" si="16"/>
        <v>20</v>
      </c>
      <c r="K33" s="101">
        <f t="shared" si="3"/>
        <v>4</v>
      </c>
      <c r="L33" s="8">
        <f t="shared" si="17"/>
        <v>1.0017140899999999</v>
      </c>
      <c r="M33" s="117">
        <f t="shared" si="18"/>
        <v>1</v>
      </c>
      <c r="N33" s="117">
        <f t="shared" si="91"/>
        <v>1</v>
      </c>
      <c r="O33" s="110">
        <f t="shared" si="4"/>
        <v>1.0017140899999999</v>
      </c>
      <c r="P33" s="110">
        <f t="shared" si="5"/>
        <v>1001.7140900000001</v>
      </c>
      <c r="Q33" s="11">
        <f t="shared" si="31"/>
        <v>0</v>
      </c>
      <c r="R33" s="7">
        <f t="shared" si="19"/>
        <v>0</v>
      </c>
      <c r="S33" s="110">
        <f t="shared" si="6"/>
        <v>0</v>
      </c>
      <c r="T33" s="92">
        <f t="shared" si="57"/>
        <v>0</v>
      </c>
      <c r="U33" s="181">
        <f t="shared" si="58"/>
        <v>0</v>
      </c>
      <c r="V33" s="120">
        <f t="shared" si="20"/>
        <v>7.8E-2</v>
      </c>
      <c r="W33" s="118">
        <f t="shared" si="21"/>
        <v>4</v>
      </c>
      <c r="X33" s="118">
        <v>252</v>
      </c>
      <c r="Y33" s="117">
        <f t="shared" si="9"/>
        <v>1.001192893</v>
      </c>
      <c r="Z33" s="110">
        <f t="shared" si="10"/>
        <v>1.19493772</v>
      </c>
      <c r="AA33" s="110">
        <f t="shared" si="11"/>
        <v>0</v>
      </c>
      <c r="AB33" s="121" t="str">
        <f t="shared" si="22"/>
        <v>J=</v>
      </c>
      <c r="AC33" s="115">
        <f t="shared" si="23"/>
        <v>44312</v>
      </c>
      <c r="AD33" s="4"/>
      <c r="AE33" s="125">
        <f t="shared" si="32"/>
        <v>21</v>
      </c>
      <c r="AF33" s="131">
        <f t="shared" si="33"/>
        <v>44921</v>
      </c>
      <c r="AG33" s="127">
        <f t="shared" si="86"/>
        <v>1000</v>
      </c>
      <c r="AH33" s="129">
        <f t="shared" si="35"/>
        <v>21</v>
      </c>
      <c r="AI33" s="138">
        <f t="shared" si="87"/>
        <v>6.2785839899999996</v>
      </c>
      <c r="AJ33" s="137">
        <f t="shared" si="88"/>
        <v>0</v>
      </c>
      <c r="AK33" s="133">
        <v>0</v>
      </c>
      <c r="AL33" s="127">
        <f t="shared" si="89"/>
        <v>6.2785839899999996</v>
      </c>
      <c r="AM33" s="125">
        <f t="shared" si="38"/>
        <v>21</v>
      </c>
      <c r="AN33" s="134" t="s">
        <v>102</v>
      </c>
      <c r="AO33" s="131">
        <f t="shared" si="90"/>
        <v>44951</v>
      </c>
      <c r="AP33" s="7"/>
      <c r="AQ33" s="131">
        <f t="shared" si="25"/>
        <v>44951</v>
      </c>
      <c r="AR33" s="131">
        <f t="shared" si="26"/>
        <v>44984</v>
      </c>
      <c r="AS33" s="158">
        <f>VLOOKUP($AQ33,[1]Plan1!$IA$183:$ID$350,2)</f>
        <v>6434.2</v>
      </c>
      <c r="AT33" s="157">
        <f t="shared" si="27"/>
        <v>44892</v>
      </c>
      <c r="AU33" s="158">
        <f>VLOOKUP($AQ33,[1]Plan1!$IA$183:$ID$350,4)</f>
        <v>6474.09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9">
        <f t="shared" si="12"/>
        <v>44303</v>
      </c>
      <c r="B34" s="110">
        <f t="shared" ref="B34:B36" si="92">(P34+Z34)</f>
        <v>1003.6376050399999</v>
      </c>
      <c r="C34" s="110">
        <f t="shared" ref="C34:C36" si="93">TRUNC(IF(Q33&gt;0,VLOOKUP(A33,$AF$13:$AG$141,2),C33),8)</f>
        <v>1000</v>
      </c>
      <c r="D34" s="111">
        <f t="shared" si="13"/>
        <v>5574.49</v>
      </c>
      <c r="E34" s="112">
        <f t="shared" si="29"/>
        <v>5622.43</v>
      </c>
      <c r="F34" s="160" t="e">
        <f>IF($K34=1,VLOOKUP($A33,$AQ$11:$AU$135,6),F33)</f>
        <v>#REF!</v>
      </c>
      <c r="G34" s="114">
        <f t="shared" ref="G34:G36" si="94">(E34/D34)-1</f>
        <v>8.5998898553949488E-3</v>
      </c>
      <c r="H34" s="115">
        <f t="shared" si="30"/>
        <v>44312</v>
      </c>
      <c r="I34" s="115">
        <f t="shared" ref="I34:I36" si="95">IF(A34&gt;I33,H34,I33)</f>
        <v>44312</v>
      </c>
      <c r="J34" s="116">
        <f t="shared" ref="J34:J36" si="96">IF(I34=I33,J33,NETWORKDAYS(I33,I34,$AF$149:$AF$503)-1)</f>
        <v>20</v>
      </c>
      <c r="K34" s="101">
        <f t="shared" si="3"/>
        <v>5</v>
      </c>
      <c r="L34" s="8">
        <f t="shared" si="17"/>
        <v>1.00214307</v>
      </c>
      <c r="M34" s="117">
        <f t="shared" ref="M34:M36" si="97">IF(I34&gt;I33,L33,M33)</f>
        <v>1</v>
      </c>
      <c r="N34" s="117">
        <f t="shared" ref="N34:N36" si="98">IF(I34&gt;I33,N33*M34,N33)</f>
        <v>1</v>
      </c>
      <c r="O34" s="110">
        <f t="shared" ref="O34:O36" si="99">TRUNC(TRUNC((L34*N34),15),8)</f>
        <v>1.00214307</v>
      </c>
      <c r="P34" s="110">
        <f t="shared" ref="P34:P36" si="100">TRUNC(C34*O34,8)</f>
        <v>1002.14307</v>
      </c>
      <c r="Q34" s="11">
        <f t="shared" ref="Q34:Q36" si="101">IF(VLOOKUP(A34,AF$11:AM$141,8)=VLOOKUP(A33,AF$11:AM$141,8),0,VLOOKUP(A34,AF$11:AM$141,8))</f>
        <v>0</v>
      </c>
      <c r="R34" s="7">
        <f t="shared" ref="R34:R36" si="102">IF(Q34&gt;0,VLOOKUP($A34,$AF$11:$AK$141,6),0)</f>
        <v>0</v>
      </c>
      <c r="S34" s="110">
        <f t="shared" ref="S34:S36" si="103">IF(R34&gt;0,TRUNC(R34*P34,8),0)</f>
        <v>0</v>
      </c>
      <c r="T34" s="92">
        <f t="shared" si="57"/>
        <v>0</v>
      </c>
      <c r="U34" s="181">
        <f t="shared" si="58"/>
        <v>0</v>
      </c>
      <c r="V34" s="120">
        <f t="shared" si="20"/>
        <v>7.8E-2</v>
      </c>
      <c r="W34" s="118">
        <f t="shared" ref="W34:W97" si="104">IF(A33&lt;K$2,0,IF(Q33&gt;0,1,IF(K34=K33,W33,W33+1)))</f>
        <v>5</v>
      </c>
      <c r="X34" s="118">
        <v>252</v>
      </c>
      <c r="Y34" s="117">
        <f t="shared" ref="Y34:Y36" si="105">ROUND((1+V34)^TRUNC((W34/X34),9),9)</f>
        <v>1.001491339</v>
      </c>
      <c r="Z34" s="110">
        <f t="shared" ref="Z34:Z36" si="106">TRUNC((P34*(Y34-1)),8)</f>
        <v>1.4945350399999999</v>
      </c>
      <c r="AA34" s="110">
        <f t="shared" ref="AA34:AA36" si="107">IF(Q34&gt;0,S34+Z34,0)</f>
        <v>0</v>
      </c>
      <c r="AB34" s="121" t="str">
        <f t="shared" si="22"/>
        <v>J=</v>
      </c>
      <c r="AC34" s="115">
        <f t="shared" si="23"/>
        <v>44312</v>
      </c>
      <c r="AD34" s="4"/>
      <c r="AE34" s="125">
        <f t="shared" si="32"/>
        <v>22</v>
      </c>
      <c r="AF34" s="131">
        <f t="shared" si="33"/>
        <v>44951</v>
      </c>
      <c r="AG34" s="127">
        <f t="shared" si="86"/>
        <v>1000</v>
      </c>
      <c r="AH34" s="129">
        <f t="shared" si="35"/>
        <v>22</v>
      </c>
      <c r="AI34" s="138">
        <f t="shared" si="87"/>
        <v>6.5785460000000002</v>
      </c>
      <c r="AJ34" s="137">
        <f t="shared" si="88"/>
        <v>0</v>
      </c>
      <c r="AK34" s="133">
        <v>0</v>
      </c>
      <c r="AL34" s="127">
        <f t="shared" si="89"/>
        <v>6.5785460000000002</v>
      </c>
      <c r="AM34" s="125">
        <f t="shared" si="38"/>
        <v>22</v>
      </c>
      <c r="AN34" s="134" t="s">
        <v>102</v>
      </c>
      <c r="AO34" s="131">
        <f t="shared" si="90"/>
        <v>44984</v>
      </c>
      <c r="AP34" s="7"/>
      <c r="AQ34" s="131">
        <f t="shared" si="25"/>
        <v>44984</v>
      </c>
      <c r="AR34" s="131">
        <f t="shared" si="26"/>
        <v>45012</v>
      </c>
      <c r="AS34" s="158">
        <f>VLOOKUP($AQ34,[1]Plan1!$IA$183:$ID$350,2)</f>
        <v>6474.09</v>
      </c>
      <c r="AT34" s="157">
        <f t="shared" si="27"/>
        <v>44922</v>
      </c>
      <c r="AU34" s="158">
        <f>VLOOKUP($AQ34,[1]Plan1!$IA$183:$ID$350,4)</f>
        <v>6508.4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9">
        <f t="shared" si="12"/>
        <v>44304</v>
      </c>
      <c r="B35" s="110">
        <f t="shared" si="92"/>
        <v>1003.6376050399999</v>
      </c>
      <c r="C35" s="110">
        <f t="shared" si="93"/>
        <v>1000</v>
      </c>
      <c r="D35" s="111">
        <f t="shared" si="13"/>
        <v>5574.49</v>
      </c>
      <c r="E35" s="112">
        <f t="shared" si="29"/>
        <v>5622.43</v>
      </c>
      <c r="F35" s="160" t="e">
        <f>IF($K35=1,VLOOKUP($A34,$AQ$11:$AU$135,6),F34)</f>
        <v>#REF!</v>
      </c>
      <c r="G35" s="114">
        <f t="shared" si="94"/>
        <v>8.5998898553949488E-3</v>
      </c>
      <c r="H35" s="115">
        <f t="shared" si="30"/>
        <v>44312</v>
      </c>
      <c r="I35" s="115">
        <f t="shared" si="95"/>
        <v>44312</v>
      </c>
      <c r="J35" s="116">
        <f t="shared" si="96"/>
        <v>20</v>
      </c>
      <c r="K35" s="101">
        <f t="shared" si="3"/>
        <v>5</v>
      </c>
      <c r="L35" s="8">
        <f t="shared" si="17"/>
        <v>1.00214307</v>
      </c>
      <c r="M35" s="117">
        <f t="shared" si="97"/>
        <v>1</v>
      </c>
      <c r="N35" s="117">
        <f t="shared" si="98"/>
        <v>1</v>
      </c>
      <c r="O35" s="110">
        <f t="shared" si="99"/>
        <v>1.00214307</v>
      </c>
      <c r="P35" s="110">
        <f t="shared" si="100"/>
        <v>1002.14307</v>
      </c>
      <c r="Q35" s="11">
        <f t="shared" si="101"/>
        <v>0</v>
      </c>
      <c r="R35" s="7">
        <f t="shared" si="102"/>
        <v>0</v>
      </c>
      <c r="S35" s="110">
        <f t="shared" si="103"/>
        <v>0</v>
      </c>
      <c r="T35" s="92">
        <f t="shared" si="57"/>
        <v>0</v>
      </c>
      <c r="U35" s="181">
        <f t="shared" si="58"/>
        <v>0</v>
      </c>
      <c r="V35" s="120">
        <f t="shared" si="20"/>
        <v>7.8E-2</v>
      </c>
      <c r="W35" s="118">
        <f t="shared" si="104"/>
        <v>5</v>
      </c>
      <c r="X35" s="118">
        <v>252</v>
      </c>
      <c r="Y35" s="117">
        <f t="shared" si="105"/>
        <v>1.001491339</v>
      </c>
      <c r="Z35" s="110">
        <f t="shared" si="106"/>
        <v>1.4945350399999999</v>
      </c>
      <c r="AA35" s="110">
        <f t="shared" si="107"/>
        <v>0</v>
      </c>
      <c r="AB35" s="121" t="str">
        <f t="shared" si="22"/>
        <v>J=</v>
      </c>
      <c r="AC35" s="115">
        <f t="shared" si="23"/>
        <v>44312</v>
      </c>
      <c r="AD35" s="4"/>
      <c r="AE35" s="125">
        <f t="shared" si="32"/>
        <v>23</v>
      </c>
      <c r="AF35" s="131">
        <f t="shared" si="33"/>
        <v>44984</v>
      </c>
      <c r="AG35" s="127">
        <f t="shared" si="86"/>
        <v>1000</v>
      </c>
      <c r="AH35" s="129">
        <f t="shared" si="35"/>
        <v>21</v>
      </c>
      <c r="AI35" s="138">
        <f t="shared" si="87"/>
        <v>6.2785839899999996</v>
      </c>
      <c r="AJ35" s="137">
        <f t="shared" si="88"/>
        <v>0</v>
      </c>
      <c r="AK35" s="133">
        <v>0</v>
      </c>
      <c r="AL35" s="127">
        <f t="shared" si="89"/>
        <v>6.2785839899999996</v>
      </c>
      <c r="AM35" s="125">
        <f t="shared" si="38"/>
        <v>23</v>
      </c>
      <c r="AN35" s="134" t="s">
        <v>102</v>
      </c>
      <c r="AO35" s="131">
        <f t="shared" si="90"/>
        <v>45012</v>
      </c>
      <c r="AP35" s="7"/>
      <c r="AQ35" s="131">
        <f t="shared" si="25"/>
        <v>45012</v>
      </c>
      <c r="AR35" s="131">
        <f t="shared" si="26"/>
        <v>45041</v>
      </c>
      <c r="AS35" s="158">
        <f>VLOOKUP($AQ35,[1]Plan1!$IA$183:$ID$350,2)</f>
        <v>6508.4</v>
      </c>
      <c r="AT35" s="157">
        <f t="shared" si="27"/>
        <v>44951</v>
      </c>
      <c r="AU35" s="158">
        <f>VLOOKUP($AQ35,[1]Plan1!$IA$183:$ID$350,4)</f>
        <v>6563.07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9">
        <f t="shared" si="12"/>
        <v>44305</v>
      </c>
      <c r="B36" s="110">
        <f t="shared" si="92"/>
        <v>1003.6376050399999</v>
      </c>
      <c r="C36" s="110">
        <f t="shared" si="93"/>
        <v>1000</v>
      </c>
      <c r="D36" s="111">
        <f t="shared" si="13"/>
        <v>5574.49</v>
      </c>
      <c r="E36" s="112">
        <f t="shared" si="29"/>
        <v>5622.43</v>
      </c>
      <c r="F36" s="160" t="e">
        <f>IF($K36=1,VLOOKUP($A35,$AQ$11:$AU$135,6),F35)</f>
        <v>#REF!</v>
      </c>
      <c r="G36" s="114">
        <f t="shared" si="94"/>
        <v>8.5998898553949488E-3</v>
      </c>
      <c r="H36" s="115">
        <f t="shared" si="30"/>
        <v>44312</v>
      </c>
      <c r="I36" s="115">
        <f t="shared" si="95"/>
        <v>44312</v>
      </c>
      <c r="J36" s="116">
        <f t="shared" si="96"/>
        <v>20</v>
      </c>
      <c r="K36" s="101">
        <f t="shared" si="3"/>
        <v>5</v>
      </c>
      <c r="L36" s="8">
        <f t="shared" si="17"/>
        <v>1.00214307</v>
      </c>
      <c r="M36" s="117">
        <f t="shared" si="97"/>
        <v>1</v>
      </c>
      <c r="N36" s="117">
        <f t="shared" si="98"/>
        <v>1</v>
      </c>
      <c r="O36" s="110">
        <f t="shared" si="99"/>
        <v>1.00214307</v>
      </c>
      <c r="P36" s="110">
        <f t="shared" si="100"/>
        <v>1002.14307</v>
      </c>
      <c r="Q36" s="11">
        <f t="shared" si="101"/>
        <v>0</v>
      </c>
      <c r="R36" s="7">
        <f t="shared" si="102"/>
        <v>0</v>
      </c>
      <c r="S36" s="110">
        <f t="shared" si="103"/>
        <v>0</v>
      </c>
      <c r="T36" s="92">
        <f t="shared" si="57"/>
        <v>0</v>
      </c>
      <c r="U36" s="181">
        <f t="shared" si="58"/>
        <v>0</v>
      </c>
      <c r="V36" s="120">
        <f t="shared" si="20"/>
        <v>7.8E-2</v>
      </c>
      <c r="W36" s="118">
        <f t="shared" si="104"/>
        <v>5</v>
      </c>
      <c r="X36" s="118">
        <v>252</v>
      </c>
      <c r="Y36" s="117">
        <f t="shared" si="105"/>
        <v>1.001491339</v>
      </c>
      <c r="Z36" s="110">
        <f t="shared" si="106"/>
        <v>1.4945350399999999</v>
      </c>
      <c r="AA36" s="110">
        <f t="shared" si="107"/>
        <v>0</v>
      </c>
      <c r="AB36" s="121" t="str">
        <f t="shared" si="22"/>
        <v>J=</v>
      </c>
      <c r="AC36" s="115">
        <f t="shared" si="23"/>
        <v>44312</v>
      </c>
      <c r="AD36" s="4"/>
      <c r="AE36" s="125">
        <f t="shared" si="32"/>
        <v>24</v>
      </c>
      <c r="AF36" s="131">
        <f t="shared" si="33"/>
        <v>45012</v>
      </c>
      <c r="AG36" s="127">
        <f t="shared" si="86"/>
        <v>1000</v>
      </c>
      <c r="AH36" s="129">
        <f t="shared" si="35"/>
        <v>20</v>
      </c>
      <c r="AI36" s="138">
        <f t="shared" si="87"/>
        <v>5.9787119999999998</v>
      </c>
      <c r="AJ36" s="137">
        <f t="shared" si="88"/>
        <v>0</v>
      </c>
      <c r="AK36" s="133">
        <v>0</v>
      </c>
      <c r="AL36" s="127">
        <f t="shared" si="89"/>
        <v>5.9787119999999998</v>
      </c>
      <c r="AM36" s="125">
        <f t="shared" si="38"/>
        <v>24</v>
      </c>
      <c r="AN36" s="134" t="s">
        <v>75</v>
      </c>
      <c r="AO36" s="131">
        <f t="shared" si="90"/>
        <v>45041</v>
      </c>
      <c r="AP36" s="7"/>
      <c r="AQ36" s="131">
        <f t="shared" si="25"/>
        <v>45041</v>
      </c>
      <c r="AR36" s="131">
        <f t="shared" si="26"/>
        <v>45071</v>
      </c>
      <c r="AS36" s="158">
        <f>VLOOKUP($AQ36,[1]Plan1!$IA$183:$ID$350,2)</f>
        <v>6563.07</v>
      </c>
      <c r="AT36" s="157">
        <f t="shared" si="27"/>
        <v>44982</v>
      </c>
      <c r="AU36" s="158">
        <f>VLOOKUP($AQ36,[1]Plan1!$IA$183:$ID$350,4)</f>
        <v>6609.67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9">
        <f t="shared" si="12"/>
        <v>44306</v>
      </c>
      <c r="B37" s="110">
        <f t="shared" ref="B37:B44" si="108">(P37+Z37)</f>
        <v>1004.36670696</v>
      </c>
      <c r="C37" s="110">
        <f t="shared" ref="C37:C42" si="109">TRUNC(IF(Q36&gt;0,VLOOKUP(A36,$AF$13:$AG$141,2),C36),8)</f>
        <v>1000</v>
      </c>
      <c r="D37" s="111">
        <f t="shared" ref="D37:D44" si="110">IF(E37=E36,D36,E36)</f>
        <v>5574.49</v>
      </c>
      <c r="E37" s="112">
        <f t="shared" si="29"/>
        <v>5622.43</v>
      </c>
      <c r="F37" s="160" t="e">
        <f>IF($K37=1,VLOOKUP($A36,$AQ$11:$AU$135,6),F36)</f>
        <v>#REF!</v>
      </c>
      <c r="G37" s="114">
        <f t="shared" ref="G37:G44" si="111">(E37/D37)-1</f>
        <v>8.5998898553949488E-3</v>
      </c>
      <c r="H37" s="115">
        <f t="shared" si="30"/>
        <v>44312</v>
      </c>
      <c r="I37" s="115">
        <f t="shared" ref="I37:I44" si="112">IF(A37&gt;I36,H37,I36)</f>
        <v>44312</v>
      </c>
      <c r="J37" s="116">
        <f t="shared" ref="J37:J42" si="113">IF(I37=I36,J36,NETWORKDAYS(I36,I37,$AF$149:$AF$503)-1)</f>
        <v>20</v>
      </c>
      <c r="K37" s="101">
        <f t="shared" si="3"/>
        <v>6</v>
      </c>
      <c r="L37" s="8">
        <f t="shared" ref="L37:L44" si="114">TRUNC((E37/D37)^TRUNC((K37/J37),9),8)</f>
        <v>1.00257223</v>
      </c>
      <c r="M37" s="117">
        <f t="shared" ref="M37:M42" si="115">IF(I37&gt;I36,L36,M36)</f>
        <v>1</v>
      </c>
      <c r="N37" s="117">
        <f t="shared" ref="N37:N44" si="116">IF(I37&gt;I36,N36*M37,N36)</f>
        <v>1</v>
      </c>
      <c r="O37" s="110">
        <f t="shared" ref="O37:O44" si="117">TRUNC(TRUNC((L37*N37),15),8)</f>
        <v>1.00257223</v>
      </c>
      <c r="P37" s="110">
        <f t="shared" ref="P37:P44" si="118">TRUNC(C37*O37,8)</f>
        <v>1002.57223</v>
      </c>
      <c r="Q37" s="11">
        <f t="shared" ref="Q37:Q42" si="119">IF(VLOOKUP(A37,AF$11:AM$141,8)=VLOOKUP(A36,AF$11:AM$141,8),0,VLOOKUP(A37,AF$11:AM$141,8))</f>
        <v>0</v>
      </c>
      <c r="R37" s="7">
        <f t="shared" ref="R37:R42" si="120">IF(Q37&gt;0,VLOOKUP($A37,$AF$11:$AK$141,6),0)</f>
        <v>0</v>
      </c>
      <c r="S37" s="110">
        <f t="shared" ref="S37:S44" si="121">IF(R37&gt;0,TRUNC(R37*P37,8),0)</f>
        <v>0</v>
      </c>
      <c r="T37" s="92">
        <f t="shared" si="57"/>
        <v>0</v>
      </c>
      <c r="U37" s="181">
        <f t="shared" si="58"/>
        <v>0</v>
      </c>
      <c r="V37" s="120">
        <f t="shared" si="20"/>
        <v>7.8E-2</v>
      </c>
      <c r="W37" s="118">
        <f t="shared" ref="W37:W44" si="122">IF(A36&lt;K$2,0,IF(Q36&gt;0,1,IF(K37=K36,W36,W36+1)))</f>
        <v>6</v>
      </c>
      <c r="X37" s="118">
        <v>252</v>
      </c>
      <c r="Y37" s="117">
        <f t="shared" ref="Y37:Y44" si="123">ROUND((1+V37)^TRUNC((W37/X37),9),9)</f>
        <v>1.0017898730000001</v>
      </c>
      <c r="Z37" s="110">
        <f t="shared" ref="Z37:Z44" si="124">TRUNC((P37*(Y37-1)),8)</f>
        <v>1.7944769599999999</v>
      </c>
      <c r="AA37" s="110">
        <f t="shared" ref="AA37:AA44" si="125">IF(Q37&gt;0,S37+Z37,0)</f>
        <v>0</v>
      </c>
      <c r="AB37" s="121" t="str">
        <f t="shared" si="22"/>
        <v>J=</v>
      </c>
      <c r="AC37" s="115">
        <f t="shared" si="23"/>
        <v>44312</v>
      </c>
      <c r="AD37" s="161"/>
      <c r="AE37" s="125">
        <f t="shared" si="32"/>
        <v>25</v>
      </c>
      <c r="AF37" s="131">
        <f t="shared" si="33"/>
        <v>45041</v>
      </c>
      <c r="AG37" s="127">
        <f t="shared" si="86"/>
        <v>988.09500000000003</v>
      </c>
      <c r="AH37" s="129">
        <f t="shared" si="35"/>
        <v>19</v>
      </c>
      <c r="AI37" s="138">
        <f t="shared" si="87"/>
        <v>5.6789290000000001</v>
      </c>
      <c r="AJ37" s="137">
        <f t="shared" si="88"/>
        <v>11.904999999999999</v>
      </c>
      <c r="AK37" s="133">
        <v>1.1905000000000001E-2</v>
      </c>
      <c r="AL37" s="127">
        <f t="shared" si="89"/>
        <v>17.583928999999998</v>
      </c>
      <c r="AM37" s="125">
        <f t="shared" si="38"/>
        <v>25</v>
      </c>
      <c r="AN37" s="134" t="s">
        <v>75</v>
      </c>
      <c r="AO37" s="131">
        <f t="shared" si="90"/>
        <v>45071</v>
      </c>
      <c r="AP37" s="7"/>
      <c r="AQ37" s="131">
        <f t="shared" si="25"/>
        <v>45071</v>
      </c>
      <c r="AR37" s="131">
        <f t="shared" si="26"/>
        <v>45103</v>
      </c>
      <c r="AS37" s="158">
        <f>VLOOKUP($AQ37,[1]Plan1!$IA$183:$ID$350,2)</f>
        <v>6609.67</v>
      </c>
      <c r="AT37" s="157">
        <f t="shared" si="27"/>
        <v>45011</v>
      </c>
      <c r="AU37" s="158">
        <f>VLOOKUP($AQ37,[1]Plan1!$IA$183:$ID$350,4)</f>
        <v>6649.99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9">
        <f t="shared" si="12"/>
        <v>44307</v>
      </c>
      <c r="B38" s="110">
        <f t="shared" si="108"/>
        <v>1005.09634478</v>
      </c>
      <c r="C38" s="110">
        <f t="shared" si="109"/>
        <v>1000</v>
      </c>
      <c r="D38" s="111">
        <f t="shared" si="110"/>
        <v>5574.49</v>
      </c>
      <c r="E38" s="112">
        <f t="shared" si="29"/>
        <v>5622.43</v>
      </c>
      <c r="F38" s="160" t="e">
        <f>IF($K38=1,VLOOKUP($A37,$AQ$11:$AU$135,6),F37)</f>
        <v>#REF!</v>
      </c>
      <c r="G38" s="114">
        <f t="shared" si="111"/>
        <v>8.5998898553949488E-3</v>
      </c>
      <c r="H38" s="115">
        <f t="shared" si="30"/>
        <v>44312</v>
      </c>
      <c r="I38" s="115">
        <f t="shared" si="112"/>
        <v>44312</v>
      </c>
      <c r="J38" s="116">
        <f t="shared" si="113"/>
        <v>20</v>
      </c>
      <c r="K38" s="101">
        <f t="shared" si="3"/>
        <v>7</v>
      </c>
      <c r="L38" s="8">
        <f t="shared" si="114"/>
        <v>1.0030015800000001</v>
      </c>
      <c r="M38" s="117">
        <f t="shared" si="115"/>
        <v>1</v>
      </c>
      <c r="N38" s="117">
        <f t="shared" si="116"/>
        <v>1</v>
      </c>
      <c r="O38" s="110">
        <f t="shared" si="117"/>
        <v>1.0030015800000001</v>
      </c>
      <c r="P38" s="110">
        <f t="shared" si="118"/>
        <v>1003.00158</v>
      </c>
      <c r="Q38" s="11">
        <f t="shared" si="119"/>
        <v>0</v>
      </c>
      <c r="R38" s="7">
        <f t="shared" si="120"/>
        <v>0</v>
      </c>
      <c r="S38" s="110">
        <f t="shared" si="121"/>
        <v>0</v>
      </c>
      <c r="T38" s="92">
        <f t="shared" si="57"/>
        <v>0</v>
      </c>
      <c r="U38" s="181">
        <f t="shared" si="58"/>
        <v>0</v>
      </c>
      <c r="V38" s="120">
        <f t="shared" si="20"/>
        <v>7.8E-2</v>
      </c>
      <c r="W38" s="118">
        <f t="shared" si="122"/>
        <v>7</v>
      </c>
      <c r="X38" s="118">
        <v>252</v>
      </c>
      <c r="Y38" s="117">
        <f t="shared" si="123"/>
        <v>1.0020884960000001</v>
      </c>
      <c r="Z38" s="110">
        <f t="shared" si="124"/>
        <v>2.0947647800000002</v>
      </c>
      <c r="AA38" s="110">
        <f t="shared" si="125"/>
        <v>0</v>
      </c>
      <c r="AB38" s="121" t="str">
        <f t="shared" si="22"/>
        <v>J=</v>
      </c>
      <c r="AC38" s="115">
        <f t="shared" si="23"/>
        <v>44312</v>
      </c>
      <c r="AD38" s="4"/>
      <c r="AE38" s="125">
        <f t="shared" si="32"/>
        <v>26</v>
      </c>
      <c r="AF38" s="131">
        <f t="shared" si="33"/>
        <v>45071</v>
      </c>
      <c r="AG38" s="127">
        <f t="shared" si="86"/>
        <v>976.19043144</v>
      </c>
      <c r="AH38" s="129">
        <f t="shared" si="35"/>
        <v>21</v>
      </c>
      <c r="AI38" s="138">
        <f t="shared" si="87"/>
        <v>6.20383745</v>
      </c>
      <c r="AJ38" s="137">
        <f t="shared" si="88"/>
        <v>11.90456856</v>
      </c>
      <c r="AK38" s="133">
        <v>1.2048E-2</v>
      </c>
      <c r="AL38" s="127">
        <f t="shared" si="89"/>
        <v>18.108406009999999</v>
      </c>
      <c r="AM38" s="125">
        <f t="shared" si="38"/>
        <v>26</v>
      </c>
      <c r="AN38" s="134" t="s">
        <v>75</v>
      </c>
      <c r="AO38" s="131">
        <f t="shared" si="90"/>
        <v>45103</v>
      </c>
      <c r="AP38" s="7"/>
      <c r="AQ38" s="131">
        <f t="shared" si="25"/>
        <v>45103</v>
      </c>
      <c r="AR38" s="131">
        <f t="shared" si="26"/>
        <v>45132</v>
      </c>
      <c r="AS38" s="158">
        <f>VLOOKUP($AQ38,[1]Plan1!$IA$183:$ID$350,2)</f>
        <v>6649.99</v>
      </c>
      <c r="AT38" s="157">
        <f t="shared" si="27"/>
        <v>45041</v>
      </c>
      <c r="AU38" s="158">
        <f>VLOOKUP($AQ38,[1]Plan1!$IA$183:$ID$350,4)</f>
        <v>6665.28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9">
        <f t="shared" si="12"/>
        <v>44308</v>
      </c>
      <c r="B39" s="110">
        <f t="shared" si="108"/>
        <v>1005.09634478</v>
      </c>
      <c r="C39" s="110">
        <f t="shared" si="109"/>
        <v>1000</v>
      </c>
      <c r="D39" s="111">
        <f t="shared" si="110"/>
        <v>5574.49</v>
      </c>
      <c r="E39" s="112">
        <f t="shared" si="29"/>
        <v>5622.43</v>
      </c>
      <c r="F39" s="160" t="e">
        <f>IF($K39=1,VLOOKUP($A38,$AQ$11:$AU$135,6),F38)</f>
        <v>#REF!</v>
      </c>
      <c r="G39" s="114">
        <f t="shared" si="111"/>
        <v>8.5998898553949488E-3</v>
      </c>
      <c r="H39" s="115">
        <f t="shared" si="30"/>
        <v>44312</v>
      </c>
      <c r="I39" s="115">
        <f t="shared" si="112"/>
        <v>44312</v>
      </c>
      <c r="J39" s="116">
        <f t="shared" si="113"/>
        <v>20</v>
      </c>
      <c r="K39" s="101">
        <f t="shared" si="3"/>
        <v>7</v>
      </c>
      <c r="L39" s="8">
        <f t="shared" si="114"/>
        <v>1.0030015800000001</v>
      </c>
      <c r="M39" s="117">
        <f t="shared" si="115"/>
        <v>1</v>
      </c>
      <c r="N39" s="117">
        <f t="shared" si="116"/>
        <v>1</v>
      </c>
      <c r="O39" s="110">
        <f t="shared" si="117"/>
        <v>1.0030015800000001</v>
      </c>
      <c r="P39" s="110">
        <f t="shared" si="118"/>
        <v>1003.00158</v>
      </c>
      <c r="Q39" s="11">
        <f t="shared" si="119"/>
        <v>0</v>
      </c>
      <c r="R39" s="7">
        <f t="shared" si="120"/>
        <v>0</v>
      </c>
      <c r="S39" s="110">
        <f t="shared" si="121"/>
        <v>0</v>
      </c>
      <c r="T39" s="92">
        <f t="shared" si="57"/>
        <v>0</v>
      </c>
      <c r="U39" s="181">
        <f t="shared" si="58"/>
        <v>0</v>
      </c>
      <c r="V39" s="120">
        <f t="shared" si="20"/>
        <v>7.8E-2</v>
      </c>
      <c r="W39" s="118">
        <f t="shared" si="122"/>
        <v>7</v>
      </c>
      <c r="X39" s="118">
        <v>252</v>
      </c>
      <c r="Y39" s="117">
        <f t="shared" si="123"/>
        <v>1.0020884960000001</v>
      </c>
      <c r="Z39" s="110">
        <f t="shared" si="124"/>
        <v>2.0947647800000002</v>
      </c>
      <c r="AA39" s="110">
        <f t="shared" si="125"/>
        <v>0</v>
      </c>
      <c r="AB39" s="121" t="str">
        <f t="shared" si="22"/>
        <v>J=</v>
      </c>
      <c r="AC39" s="115">
        <f t="shared" si="23"/>
        <v>44312</v>
      </c>
      <c r="AD39" s="4"/>
      <c r="AE39" s="125">
        <f t="shared" si="32"/>
        <v>27</v>
      </c>
      <c r="AF39" s="131">
        <f t="shared" si="33"/>
        <v>45103</v>
      </c>
      <c r="AG39" s="127">
        <f t="shared" si="86"/>
        <v>964.28578913000001</v>
      </c>
      <c r="AH39" s="129">
        <f t="shared" si="35"/>
        <v>21</v>
      </c>
      <c r="AI39" s="138">
        <f t="shared" si="87"/>
        <v>6.1290936199999999</v>
      </c>
      <c r="AJ39" s="137">
        <f t="shared" si="88"/>
        <v>11.90464231</v>
      </c>
      <c r="AK39" s="133">
        <v>1.2194999999999999E-2</v>
      </c>
      <c r="AL39" s="127">
        <f t="shared" si="89"/>
        <v>18.033735929999999</v>
      </c>
      <c r="AM39" s="125">
        <f t="shared" si="38"/>
        <v>27</v>
      </c>
      <c r="AN39" s="134" t="s">
        <v>75</v>
      </c>
      <c r="AO39" s="131">
        <f t="shared" si="90"/>
        <v>45132</v>
      </c>
      <c r="AP39" s="7"/>
      <c r="AQ39" s="131">
        <f t="shared" si="25"/>
        <v>45132</v>
      </c>
      <c r="AR39" s="131">
        <f t="shared" si="26"/>
        <v>45163</v>
      </c>
      <c r="AS39" s="158">
        <f>VLOOKUP($AQ39,[1]Plan1!$IA$183:$ID$350,2)</f>
        <v>6665.28</v>
      </c>
      <c r="AT39" s="157">
        <f t="shared" si="27"/>
        <v>45071</v>
      </c>
      <c r="AU39" s="158">
        <f>VLOOKUP($AQ39,[1]Plan1!$IA$183:$ID$350,4)</f>
        <v>6659.95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9">
        <f t="shared" si="12"/>
        <v>44309</v>
      </c>
      <c r="B40" s="110">
        <f t="shared" si="108"/>
        <v>1005.8265197999999</v>
      </c>
      <c r="C40" s="110">
        <f t="shared" si="109"/>
        <v>1000</v>
      </c>
      <c r="D40" s="111">
        <f t="shared" si="110"/>
        <v>5574.49</v>
      </c>
      <c r="E40" s="112">
        <f t="shared" si="29"/>
        <v>5622.43</v>
      </c>
      <c r="F40" s="160" t="e">
        <f>IF($K40=1,VLOOKUP($A39,$AQ$11:$AU$135,6),F39)</f>
        <v>#REF!</v>
      </c>
      <c r="G40" s="114">
        <f t="shared" si="111"/>
        <v>8.5998898553949488E-3</v>
      </c>
      <c r="H40" s="115">
        <f t="shared" si="30"/>
        <v>44312</v>
      </c>
      <c r="I40" s="115">
        <f t="shared" si="112"/>
        <v>44312</v>
      </c>
      <c r="J40" s="116">
        <f t="shared" si="113"/>
        <v>20</v>
      </c>
      <c r="K40" s="101">
        <f t="shared" si="3"/>
        <v>8</v>
      </c>
      <c r="L40" s="8">
        <f t="shared" si="114"/>
        <v>1.0034311199999999</v>
      </c>
      <c r="M40" s="117">
        <f t="shared" si="115"/>
        <v>1</v>
      </c>
      <c r="N40" s="117">
        <f t="shared" si="116"/>
        <v>1</v>
      </c>
      <c r="O40" s="110">
        <f t="shared" si="117"/>
        <v>1.0034311199999999</v>
      </c>
      <c r="P40" s="110">
        <f t="shared" si="118"/>
        <v>1003.43112</v>
      </c>
      <c r="Q40" s="11">
        <f t="shared" si="119"/>
        <v>0</v>
      </c>
      <c r="R40" s="7">
        <f t="shared" si="120"/>
        <v>0</v>
      </c>
      <c r="S40" s="110">
        <f t="shared" si="121"/>
        <v>0</v>
      </c>
      <c r="T40" s="92">
        <f t="shared" si="57"/>
        <v>0</v>
      </c>
      <c r="U40" s="181">
        <f t="shared" si="58"/>
        <v>0</v>
      </c>
      <c r="V40" s="120">
        <f t="shared" si="20"/>
        <v>7.8E-2</v>
      </c>
      <c r="W40" s="118">
        <f t="shared" si="122"/>
        <v>8</v>
      </c>
      <c r="X40" s="118">
        <v>252</v>
      </c>
      <c r="Y40" s="117">
        <f t="shared" si="123"/>
        <v>1.0023872089999999</v>
      </c>
      <c r="Z40" s="110">
        <f t="shared" si="124"/>
        <v>2.3953997999999999</v>
      </c>
      <c r="AA40" s="110">
        <f t="shared" si="125"/>
        <v>0</v>
      </c>
      <c r="AB40" s="121" t="str">
        <f t="shared" si="22"/>
        <v>J=</v>
      </c>
      <c r="AC40" s="115">
        <f t="shared" si="23"/>
        <v>44312</v>
      </c>
      <c r="AD40" s="4"/>
      <c r="AE40" s="125">
        <f t="shared" si="32"/>
        <v>28</v>
      </c>
      <c r="AF40" s="131">
        <f t="shared" si="33"/>
        <v>45132</v>
      </c>
      <c r="AG40" s="127">
        <f t="shared" si="86"/>
        <v>952.38071678000006</v>
      </c>
      <c r="AH40" s="129">
        <f t="shared" si="35"/>
        <v>21</v>
      </c>
      <c r="AI40" s="138">
        <f t="shared" si="87"/>
        <v>6.05434932</v>
      </c>
      <c r="AJ40" s="137">
        <f t="shared" si="88"/>
        <v>11.905072349999999</v>
      </c>
      <c r="AK40" s="133">
        <v>1.2345999999999999E-2</v>
      </c>
      <c r="AL40" s="127">
        <f t="shared" si="89"/>
        <v>17.959421669999998</v>
      </c>
      <c r="AM40" s="125">
        <f t="shared" si="38"/>
        <v>28</v>
      </c>
      <c r="AN40" s="134" t="s">
        <v>75</v>
      </c>
      <c r="AO40" s="131">
        <f t="shared" si="90"/>
        <v>45163</v>
      </c>
      <c r="AP40" s="7"/>
      <c r="AQ40" s="131">
        <f t="shared" si="25"/>
        <v>45163</v>
      </c>
      <c r="AR40" s="131">
        <f t="shared" si="26"/>
        <v>45194</v>
      </c>
      <c r="AS40" s="158">
        <f>VLOOKUP($AQ40,[1]Plan1!$IA$183:$ID$350,2)</f>
        <v>6659.95</v>
      </c>
      <c r="AT40" s="157">
        <f t="shared" si="27"/>
        <v>45102</v>
      </c>
      <c r="AU40" s="158">
        <f>VLOOKUP($AQ40,[1]Plan1!$IA$183:$ID$350,4)</f>
        <v>6667.94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9">
        <f t="shared" si="12"/>
        <v>44310</v>
      </c>
      <c r="B41" s="110">
        <f t="shared" si="108"/>
        <v>1006.55721123</v>
      </c>
      <c r="C41" s="110">
        <f t="shared" si="109"/>
        <v>1000</v>
      </c>
      <c r="D41" s="111">
        <f t="shared" si="110"/>
        <v>5574.49</v>
      </c>
      <c r="E41" s="112">
        <f t="shared" si="29"/>
        <v>5622.43</v>
      </c>
      <c r="F41" s="160" t="e">
        <f>IF($K41=1,VLOOKUP($A40,$AQ$11:$AU$135,6),F40)</f>
        <v>#REF!</v>
      </c>
      <c r="G41" s="114">
        <f t="shared" si="111"/>
        <v>8.5998898553949488E-3</v>
      </c>
      <c r="H41" s="115">
        <f t="shared" si="30"/>
        <v>44312</v>
      </c>
      <c r="I41" s="115">
        <f t="shared" si="112"/>
        <v>44312</v>
      </c>
      <c r="J41" s="116">
        <f t="shared" si="113"/>
        <v>20</v>
      </c>
      <c r="K41" s="101">
        <f t="shared" si="3"/>
        <v>9</v>
      </c>
      <c r="L41" s="8">
        <f t="shared" si="114"/>
        <v>1.00386083</v>
      </c>
      <c r="M41" s="117">
        <f t="shared" si="115"/>
        <v>1</v>
      </c>
      <c r="N41" s="117">
        <f t="shared" si="116"/>
        <v>1</v>
      </c>
      <c r="O41" s="110">
        <f t="shared" si="117"/>
        <v>1.00386083</v>
      </c>
      <c r="P41" s="110">
        <f t="shared" si="118"/>
        <v>1003.86083</v>
      </c>
      <c r="Q41" s="11">
        <f t="shared" si="119"/>
        <v>0</v>
      </c>
      <c r="R41" s="7">
        <f t="shared" si="120"/>
        <v>0</v>
      </c>
      <c r="S41" s="110">
        <f t="shared" si="121"/>
        <v>0</v>
      </c>
      <c r="T41" s="92">
        <f t="shared" si="57"/>
        <v>0</v>
      </c>
      <c r="U41" s="181">
        <f t="shared" si="58"/>
        <v>0</v>
      </c>
      <c r="V41" s="120">
        <f t="shared" si="20"/>
        <v>7.8E-2</v>
      </c>
      <c r="W41" s="118">
        <f t="shared" si="122"/>
        <v>9</v>
      </c>
      <c r="X41" s="118">
        <v>252</v>
      </c>
      <c r="Y41" s="117">
        <f t="shared" si="123"/>
        <v>1.002686011</v>
      </c>
      <c r="Z41" s="110">
        <f t="shared" si="124"/>
        <v>2.6963812300000001</v>
      </c>
      <c r="AA41" s="110">
        <f t="shared" si="125"/>
        <v>0</v>
      </c>
      <c r="AB41" s="121" t="str">
        <f t="shared" si="22"/>
        <v>J=</v>
      </c>
      <c r="AC41" s="115">
        <f t="shared" si="23"/>
        <v>44312</v>
      </c>
      <c r="AD41" s="4"/>
      <c r="AE41" s="125">
        <f t="shared" si="32"/>
        <v>29</v>
      </c>
      <c r="AF41" s="131">
        <f t="shared" si="33"/>
        <v>45163</v>
      </c>
      <c r="AG41" s="127">
        <f t="shared" si="86"/>
        <v>940.47595783000008</v>
      </c>
      <c r="AH41" s="129">
        <f t="shared" si="35"/>
        <v>23</v>
      </c>
      <c r="AI41" s="138">
        <f t="shared" si="87"/>
        <v>6.55104314</v>
      </c>
      <c r="AJ41" s="137">
        <f t="shared" si="88"/>
        <v>11.90475895</v>
      </c>
      <c r="AK41" s="133">
        <v>1.2500000000000001E-2</v>
      </c>
      <c r="AL41" s="127">
        <f t="shared" si="89"/>
        <v>18.455802089999999</v>
      </c>
      <c r="AM41" s="125">
        <f t="shared" si="38"/>
        <v>29</v>
      </c>
      <c r="AN41" s="134" t="s">
        <v>75</v>
      </c>
      <c r="AO41" s="131">
        <f t="shared" si="90"/>
        <v>45194</v>
      </c>
      <c r="AP41" s="7"/>
      <c r="AQ41" s="131">
        <f t="shared" si="25"/>
        <v>45194</v>
      </c>
      <c r="AR41" s="131">
        <f t="shared" si="26"/>
        <v>45224</v>
      </c>
      <c r="AS41" s="158">
        <f>VLOOKUP($AQ41,[1]Plan1!$IA$183:$ID$350,2)</f>
        <v>6667.94</v>
      </c>
      <c r="AT41" s="157">
        <f t="shared" si="27"/>
        <v>45132</v>
      </c>
      <c r="AU41" s="158">
        <f>VLOOKUP($AQ41,[1]Plan1!$IA$183:$ID$350,4)</f>
        <v>6683.28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9">
        <f t="shared" si="12"/>
        <v>44311</v>
      </c>
      <c r="B42" s="110">
        <f t="shared" si="108"/>
        <v>1006.55721123</v>
      </c>
      <c r="C42" s="110">
        <f t="shared" si="109"/>
        <v>1000</v>
      </c>
      <c r="D42" s="111">
        <f t="shared" si="110"/>
        <v>5574.49</v>
      </c>
      <c r="E42" s="112">
        <f t="shared" si="29"/>
        <v>5622.43</v>
      </c>
      <c r="F42" s="160" t="e">
        <f>IF($K42=1,VLOOKUP($A41,$AQ$11:$AU$135,6),F41)</f>
        <v>#REF!</v>
      </c>
      <c r="G42" s="114">
        <f t="shared" si="111"/>
        <v>8.5998898553949488E-3</v>
      </c>
      <c r="H42" s="115">
        <f t="shared" si="30"/>
        <v>44312</v>
      </c>
      <c r="I42" s="115">
        <f t="shared" si="112"/>
        <v>44312</v>
      </c>
      <c r="J42" s="116">
        <f t="shared" si="113"/>
        <v>20</v>
      </c>
      <c r="K42" s="101">
        <f t="shared" si="3"/>
        <v>9</v>
      </c>
      <c r="L42" s="8">
        <f t="shared" si="114"/>
        <v>1.00386083</v>
      </c>
      <c r="M42" s="117">
        <f t="shared" si="115"/>
        <v>1</v>
      </c>
      <c r="N42" s="117">
        <f t="shared" si="116"/>
        <v>1</v>
      </c>
      <c r="O42" s="110">
        <f t="shared" si="117"/>
        <v>1.00386083</v>
      </c>
      <c r="P42" s="110">
        <f t="shared" si="118"/>
        <v>1003.86083</v>
      </c>
      <c r="Q42" s="11">
        <f t="shared" si="119"/>
        <v>0</v>
      </c>
      <c r="R42" s="7">
        <f t="shared" si="120"/>
        <v>0</v>
      </c>
      <c r="S42" s="110">
        <f t="shared" si="121"/>
        <v>0</v>
      </c>
      <c r="T42" s="92">
        <f t="shared" si="57"/>
        <v>0</v>
      </c>
      <c r="U42" s="181">
        <f t="shared" si="58"/>
        <v>0</v>
      </c>
      <c r="V42" s="120">
        <f t="shared" si="20"/>
        <v>7.8E-2</v>
      </c>
      <c r="W42" s="118">
        <f t="shared" si="122"/>
        <v>9</v>
      </c>
      <c r="X42" s="118">
        <v>252</v>
      </c>
      <c r="Y42" s="117">
        <f t="shared" si="123"/>
        <v>1.002686011</v>
      </c>
      <c r="Z42" s="110">
        <f t="shared" si="124"/>
        <v>2.6963812300000001</v>
      </c>
      <c r="AA42" s="110">
        <f t="shared" si="125"/>
        <v>0</v>
      </c>
      <c r="AB42" s="121" t="str">
        <f t="shared" si="22"/>
        <v>J=</v>
      </c>
      <c r="AC42" s="115">
        <f t="shared" si="23"/>
        <v>44312</v>
      </c>
      <c r="AD42" s="4"/>
      <c r="AE42" s="125">
        <f t="shared" si="32"/>
        <v>30</v>
      </c>
      <c r="AF42" s="131">
        <f t="shared" si="33"/>
        <v>45194</v>
      </c>
      <c r="AG42" s="127">
        <f t="shared" si="86"/>
        <v>928.57141316000013</v>
      </c>
      <c r="AH42" s="129">
        <f t="shared" si="35"/>
        <v>20</v>
      </c>
      <c r="AI42" s="138">
        <f t="shared" si="87"/>
        <v>5.62283489</v>
      </c>
      <c r="AJ42" s="137">
        <f t="shared" si="88"/>
        <v>11.90454467</v>
      </c>
      <c r="AK42" s="133">
        <v>1.2658000000000001E-2</v>
      </c>
      <c r="AL42" s="127">
        <f t="shared" si="89"/>
        <v>17.52737956</v>
      </c>
      <c r="AM42" s="125">
        <f t="shared" si="38"/>
        <v>30</v>
      </c>
      <c r="AN42" s="134" t="s">
        <v>75</v>
      </c>
      <c r="AO42" s="131">
        <f t="shared" si="90"/>
        <v>45224</v>
      </c>
      <c r="AP42" s="7"/>
      <c r="AQ42" s="131">
        <f t="shared" si="25"/>
        <v>45224</v>
      </c>
      <c r="AR42" s="131">
        <f t="shared" si="26"/>
        <v>45257</v>
      </c>
      <c r="AS42" s="158">
        <f>VLOOKUP($AQ42,[1]Plan1!$IA$183:$ID$350,2)</f>
        <v>6683.28</v>
      </c>
      <c r="AT42" s="157">
        <f t="shared" si="27"/>
        <v>45165</v>
      </c>
      <c r="AU42" s="158">
        <f>VLOOKUP($AQ42,[1]Plan1!$IA$183:$ID$350,4)</f>
        <v>6700.66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109">
        <f t="shared" si="12"/>
        <v>44312</v>
      </c>
      <c r="B43" s="110">
        <f t="shared" ref="B43" si="126">(P43+Z43)</f>
        <v>1006.55721123</v>
      </c>
      <c r="C43" s="110">
        <f t="shared" ref="C43" si="127">TRUNC(IF(Q42&gt;0,VLOOKUP(A42,$AF$13:$AG$141,2),C42),8)</f>
        <v>1000</v>
      </c>
      <c r="D43" s="111">
        <f t="shared" ref="D43" si="128">IF(E43=E42,D42,E42)</f>
        <v>5574.49</v>
      </c>
      <c r="E43" s="112">
        <f t="shared" si="29"/>
        <v>5622.43</v>
      </c>
      <c r="F43" s="160" t="e">
        <f>IF($K43=1,VLOOKUP($A42,$AQ$11:$AU$135,6),F42)</f>
        <v>#REF!</v>
      </c>
      <c r="G43" s="114">
        <f t="shared" ref="G43" si="129">(E43/D43)-1</f>
        <v>8.5998898553949488E-3</v>
      </c>
      <c r="H43" s="115">
        <f t="shared" si="30"/>
        <v>44312</v>
      </c>
      <c r="I43" s="115">
        <f t="shared" ref="I43" si="130">IF(A43&gt;I42,H43,I42)</f>
        <v>44312</v>
      </c>
      <c r="J43" s="116">
        <f t="shared" ref="J43" si="131">IF(I43=I42,J42,NETWORKDAYS(I42,I43,$AF$149:$AF$503)-1)</f>
        <v>20</v>
      </c>
      <c r="K43" s="101">
        <f t="shared" ref="K43" si="132">IF(A43&lt;K$2,0,(J43-(NETWORKDAYS(A43,I43,AF$149:AF$503)-1))-K$3)</f>
        <v>9</v>
      </c>
      <c r="L43" s="8">
        <f t="shared" ref="L43" si="133">TRUNC((E43/D43)^TRUNC((K43/J43),9),8)</f>
        <v>1.00386083</v>
      </c>
      <c r="M43" s="117">
        <f t="shared" ref="M43" si="134">IF(I43&gt;I42,L42,M42)</f>
        <v>1</v>
      </c>
      <c r="N43" s="117">
        <f t="shared" ref="N43" si="135">IF(I43&gt;I42,N42*M43,N42)</f>
        <v>1</v>
      </c>
      <c r="O43" s="110">
        <f t="shared" ref="O43" si="136">TRUNC(TRUNC((L43*N43),15),8)</f>
        <v>1.00386083</v>
      </c>
      <c r="P43" s="110">
        <f t="shared" ref="P43" si="137">TRUNC(C43*O43,8)</f>
        <v>1003.86083</v>
      </c>
      <c r="Q43" s="11">
        <f t="shared" ref="Q43" si="138">IF(VLOOKUP(A43,AF$11:AM$141,8)=VLOOKUP(A42,AF$11:AM$141,8),0,VLOOKUP(A43,AF$11:AM$141,8))</f>
        <v>1</v>
      </c>
      <c r="R43" s="7">
        <f t="shared" ref="R43" si="139">IF(Q43&gt;0,VLOOKUP($A43,$AF$11:$AK$141,6),0)</f>
        <v>0</v>
      </c>
      <c r="S43" s="110">
        <f t="shared" ref="S43" si="140">IF(R43&gt;0,TRUNC(R43*P43,8),0)</f>
        <v>0</v>
      </c>
      <c r="T43" s="92">
        <f t="shared" si="57"/>
        <v>3.8608300000000373</v>
      </c>
      <c r="U43" s="181">
        <f t="shared" si="58"/>
        <v>3.8459813199405715E-3</v>
      </c>
      <c r="V43" s="120">
        <f t="shared" si="20"/>
        <v>7.8E-2</v>
      </c>
      <c r="W43" s="118">
        <f t="shared" ref="W43" si="141">IF(A42&lt;K$2,0,IF(Q42&gt;0,1,IF(K43=K42,W42,W42+1)))</f>
        <v>9</v>
      </c>
      <c r="X43" s="118">
        <v>252</v>
      </c>
      <c r="Y43" s="117">
        <f t="shared" ref="Y43" si="142">ROUND((1+V43)^TRUNC((W43/X43),9),9)</f>
        <v>1.002686011</v>
      </c>
      <c r="Z43" s="110">
        <f t="shared" ref="Z43" si="143">TRUNC((P43*(Y43-1)),8)</f>
        <v>2.6963812300000001</v>
      </c>
      <c r="AA43" s="110">
        <f t="shared" ref="AA43" si="144">IF(Q43&gt;0,S43+Z43,0)</f>
        <v>2.6963812300000001</v>
      </c>
      <c r="AB43" s="121" t="str">
        <f t="shared" si="22"/>
        <v>J=</v>
      </c>
      <c r="AC43" s="115">
        <f t="shared" si="23"/>
        <v>44312</v>
      </c>
      <c r="AD43" s="4"/>
      <c r="AE43" s="125">
        <f t="shared" si="32"/>
        <v>31</v>
      </c>
      <c r="AF43" s="131">
        <f t="shared" si="33"/>
        <v>45224</v>
      </c>
      <c r="AG43" s="127">
        <f t="shared" si="86"/>
        <v>916.66619908000018</v>
      </c>
      <c r="AH43" s="129">
        <f t="shared" si="35"/>
        <v>21</v>
      </c>
      <c r="AI43" s="138">
        <f t="shared" si="87"/>
        <v>5.8301136099999997</v>
      </c>
      <c r="AJ43" s="137">
        <f t="shared" si="88"/>
        <v>11.90521408</v>
      </c>
      <c r="AK43" s="133">
        <v>1.2821000000000001E-2</v>
      </c>
      <c r="AL43" s="127">
        <f t="shared" si="89"/>
        <v>17.735327689999998</v>
      </c>
      <c r="AM43" s="125">
        <f t="shared" si="38"/>
        <v>31</v>
      </c>
      <c r="AN43" s="134" t="s">
        <v>75</v>
      </c>
      <c r="AO43" s="131">
        <f t="shared" si="90"/>
        <v>45257</v>
      </c>
      <c r="AP43" s="7"/>
      <c r="AQ43" s="131">
        <f t="shared" si="25"/>
        <v>45257</v>
      </c>
      <c r="AR43" s="131">
        <f t="shared" si="26"/>
        <v>45286</v>
      </c>
      <c r="AS43" s="158">
        <f>VLOOKUP($AQ43,[1]Plan1!$IA$183:$ID$350,2)</f>
        <v>6700.66</v>
      </c>
      <c r="AT43" s="157">
        <f t="shared" si="27"/>
        <v>45195</v>
      </c>
      <c r="AU43" s="158">
        <f>VLOOKUP($AQ43,[1]Plan1!$IA$183:$ID$350,4)</f>
        <v>6716.74</v>
      </c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25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26"/>
      <c r="DR43" s="27"/>
      <c r="DS43" s="27"/>
      <c r="DT43" s="27"/>
      <c r="DU43" s="27"/>
      <c r="DV43" s="27"/>
      <c r="DW43" s="27"/>
    </row>
    <row r="44" spans="1:127" ht="12.75" x14ac:dyDescent="0.2">
      <c r="A44" s="109">
        <f t="shared" si="12"/>
        <v>44313</v>
      </c>
      <c r="B44" s="110">
        <f t="shared" si="108"/>
        <v>1000.73913143</v>
      </c>
      <c r="C44" s="184">
        <f>IF(Q43&gt;0,P43-S43-T43,C43)</f>
        <v>999.99999999999989</v>
      </c>
      <c r="D44" s="111">
        <f t="shared" si="110"/>
        <v>5622.43</v>
      </c>
      <c r="E44" s="111">
        <f>IF($K44=1,VLOOKUP($A43,$AQ$11:$AU$150,5),E43)</f>
        <v>5674.72</v>
      </c>
      <c r="F44" s="160" t="e">
        <f>IF($K44=1,VLOOKUP($A43,$AQ$11:$AU$135,6),F43)</f>
        <v>#REF!</v>
      </c>
      <c r="G44" s="114">
        <f t="shared" si="111"/>
        <v>9.3002491805145304E-3</v>
      </c>
      <c r="H44" s="115">
        <f>IF(Q43&gt;0,VLOOKUP(A44,AJ$119:AP$451,4),H43)</f>
        <v>44341</v>
      </c>
      <c r="I44" s="115">
        <f t="shared" si="112"/>
        <v>44341</v>
      </c>
      <c r="J44" s="116">
        <f>IF(I44=I43,J43,NETWORKDAYS(I43,I44,$AF$149:$AF$503)-1)</f>
        <v>21</v>
      </c>
      <c r="K44" s="116">
        <f>(J44-(NETWORKDAYS(A44,I44,AF$149:AF$503)-1))</f>
        <v>1</v>
      </c>
      <c r="L44" s="8">
        <f t="shared" si="114"/>
        <v>1.00044091</v>
      </c>
      <c r="M44" s="117">
        <v>1</v>
      </c>
      <c r="N44" s="117">
        <f t="shared" si="116"/>
        <v>1</v>
      </c>
      <c r="O44" s="110">
        <f t="shared" si="117"/>
        <v>1.00044091</v>
      </c>
      <c r="P44" s="110">
        <f t="shared" si="118"/>
        <v>1000.44091</v>
      </c>
      <c r="Q44" s="148">
        <f>IF(VLOOKUP(A44,AF$11:AM$141,8)=VLOOKUP(A43,AF$11:AM$141,8),0,VLOOKUP(A44,AF$11:AM$141,8))</f>
        <v>0</v>
      </c>
      <c r="R44" s="170">
        <f>IF(Q44&gt;0,VLOOKUP($A44,$AF$11:$AK$141,6),0)</f>
        <v>0</v>
      </c>
      <c r="S44" s="110">
        <f t="shared" si="121"/>
        <v>0</v>
      </c>
      <c r="T44" s="92">
        <f t="shared" si="57"/>
        <v>0</v>
      </c>
      <c r="U44" s="181">
        <f t="shared" si="58"/>
        <v>0</v>
      </c>
      <c r="V44" s="120">
        <f t="shared" si="20"/>
        <v>7.8E-2</v>
      </c>
      <c r="W44" s="118">
        <f t="shared" si="122"/>
        <v>1</v>
      </c>
      <c r="X44" s="118">
        <v>252</v>
      </c>
      <c r="Y44" s="117">
        <f t="shared" si="123"/>
        <v>1.00029809</v>
      </c>
      <c r="Z44" s="110">
        <f t="shared" si="124"/>
        <v>0.29822143000000001</v>
      </c>
      <c r="AA44" s="110">
        <f t="shared" si="125"/>
        <v>0</v>
      </c>
      <c r="AB44" s="121" t="str">
        <f t="shared" ref="AB44:AB76" si="145">IF($Q43&gt;0,VLOOKUP($A43,$AF$11:$AO$141,9),AB43)</f>
        <v>J=</v>
      </c>
      <c r="AC44" s="115">
        <f t="shared" ref="AC44:AC76" si="146">IF($Q43&gt;0,VLOOKUP($A43,$AF$11:$AO$141,10),AC43)</f>
        <v>44341</v>
      </c>
      <c r="AD44" s="4"/>
      <c r="AE44" s="125">
        <f t="shared" si="32"/>
        <v>32</v>
      </c>
      <c r="AF44" s="131">
        <f t="shared" si="33"/>
        <v>45257</v>
      </c>
      <c r="AG44" s="127">
        <f t="shared" si="86"/>
        <v>904.7614551600002</v>
      </c>
      <c r="AH44" s="129">
        <f t="shared" si="35"/>
        <v>21</v>
      </c>
      <c r="AI44" s="138">
        <f t="shared" si="87"/>
        <v>5.7553657300000003</v>
      </c>
      <c r="AJ44" s="137">
        <f t="shared" si="88"/>
        <v>11.90474392</v>
      </c>
      <c r="AK44" s="133">
        <v>1.2987E-2</v>
      </c>
      <c r="AL44" s="127">
        <f t="shared" si="89"/>
        <v>17.660109649999999</v>
      </c>
      <c r="AM44" s="125">
        <f t="shared" si="38"/>
        <v>32</v>
      </c>
      <c r="AN44" s="134" t="s">
        <v>75</v>
      </c>
      <c r="AO44" s="131">
        <f t="shared" si="90"/>
        <v>45286</v>
      </c>
      <c r="AP44" s="7"/>
      <c r="AQ44" s="131">
        <f t="shared" si="25"/>
        <v>45286</v>
      </c>
      <c r="AR44" s="131">
        <f t="shared" si="26"/>
        <v>45316</v>
      </c>
      <c r="AS44" s="158">
        <f>VLOOKUP($AQ44,[1]Plan1!$IA$183:$ID$350,2)</f>
        <v>6716.74</v>
      </c>
      <c r="AT44" s="157">
        <f t="shared" si="27"/>
        <v>45224</v>
      </c>
      <c r="AU44" s="158">
        <f>VLOOKUP($AQ44,[1]Plan1!$IA$183:$ID$350,4)</f>
        <v>6735.55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9">
        <f t="shared" si="12"/>
        <v>44314</v>
      </c>
      <c r="B45" s="110">
        <f t="shared" si="1"/>
        <v>1001.47882492</v>
      </c>
      <c r="C45" s="184">
        <f t="shared" ref="C45:C108" si="147">IF(Q44&gt;0,P44-S44-T44,C44)</f>
        <v>999.99999999999989</v>
      </c>
      <c r="D45" s="111">
        <f t="shared" si="13"/>
        <v>5622.43</v>
      </c>
      <c r="E45" s="111">
        <f>IF($K45=1,VLOOKUP($A44,$AQ$11:$AU$150,5),E44)</f>
        <v>5674.72</v>
      </c>
      <c r="F45" s="160" t="e">
        <f>IF($K45=1,VLOOKUP($A44,$AQ$11:$AU$135,6),F44)</f>
        <v>#REF!</v>
      </c>
      <c r="G45" s="114">
        <f t="shared" si="2"/>
        <v>9.3002491805145304E-3</v>
      </c>
      <c r="H45" s="115">
        <f t="shared" ref="H45:H82" si="148">IF(Q44&gt;0,VLOOKUP(A45,AJ$119:AP$451,4),H44)</f>
        <v>44341</v>
      </c>
      <c r="I45" s="115">
        <f t="shared" si="15"/>
        <v>44341</v>
      </c>
      <c r="J45" s="116">
        <f t="shared" si="16"/>
        <v>21</v>
      </c>
      <c r="K45" s="116">
        <f t="shared" ref="K45:K53" si="149">(J45-(NETWORKDAYS(A45,I45,AF$149:AF$503)-1))</f>
        <v>2</v>
      </c>
      <c r="L45" s="8">
        <f t="shared" si="17"/>
        <v>1.0008820300000001</v>
      </c>
      <c r="M45" s="117">
        <v>1</v>
      </c>
      <c r="N45" s="117">
        <f t="shared" si="91"/>
        <v>1</v>
      </c>
      <c r="O45" s="110">
        <f t="shared" ref="O45:O105" si="150">TRUNC(TRUNC((L45*N45),15),8)</f>
        <v>1.0008820300000001</v>
      </c>
      <c r="P45" s="110">
        <f t="shared" si="5"/>
        <v>1000.88203</v>
      </c>
      <c r="Q45" s="148">
        <f t="shared" si="31"/>
        <v>0</v>
      </c>
      <c r="R45" s="170">
        <f t="shared" si="19"/>
        <v>0</v>
      </c>
      <c r="S45" s="110">
        <f t="shared" si="6"/>
        <v>0</v>
      </c>
      <c r="T45" s="92">
        <f t="shared" si="57"/>
        <v>0</v>
      </c>
      <c r="U45" s="181">
        <f t="shared" si="58"/>
        <v>0</v>
      </c>
      <c r="V45" s="120">
        <f t="shared" si="20"/>
        <v>7.8E-2</v>
      </c>
      <c r="W45" s="118">
        <f t="shared" si="104"/>
        <v>2</v>
      </c>
      <c r="X45" s="118">
        <v>252</v>
      </c>
      <c r="Y45" s="117">
        <f t="shared" si="9"/>
        <v>1.0005962690000001</v>
      </c>
      <c r="Z45" s="110">
        <f t="shared" si="10"/>
        <v>0.59679492000000001</v>
      </c>
      <c r="AA45" s="110">
        <f t="shared" si="11"/>
        <v>0</v>
      </c>
      <c r="AB45" s="121" t="str">
        <f t="shared" si="145"/>
        <v>J=</v>
      </c>
      <c r="AC45" s="115">
        <f t="shared" si="146"/>
        <v>44341</v>
      </c>
      <c r="AD45" s="4"/>
      <c r="AE45" s="125">
        <f t="shared" si="32"/>
        <v>33</v>
      </c>
      <c r="AF45" s="131">
        <f t="shared" ref="AF45:AF48" si="151">VLOOKUP(AE45,$AI$149:$AM$331,4,FALSE)</f>
        <v>45286</v>
      </c>
      <c r="AG45" s="127">
        <f t="shared" si="86"/>
        <v>892.85660394000024</v>
      </c>
      <c r="AH45" s="129">
        <f t="shared" ref="AH45:AH48" si="152">NETWORKDAYS(AF44,AF45,AF$149:AF$503)-1</f>
        <v>20</v>
      </c>
      <c r="AI45" s="138">
        <f t="shared" si="87"/>
        <v>5.4093081600000001</v>
      </c>
      <c r="AJ45" s="137">
        <f t="shared" si="88"/>
        <v>11.904851219999999</v>
      </c>
      <c r="AK45" s="133">
        <v>1.3158E-2</v>
      </c>
      <c r="AL45" s="127">
        <f t="shared" si="89"/>
        <v>17.31415938</v>
      </c>
      <c r="AM45" s="125">
        <f t="shared" si="38"/>
        <v>33</v>
      </c>
      <c r="AN45" s="134" t="s">
        <v>75</v>
      </c>
      <c r="AO45" s="131">
        <f t="shared" si="90"/>
        <v>45316</v>
      </c>
      <c r="AP45" s="7"/>
      <c r="AQ45" s="131">
        <f t="shared" si="25"/>
        <v>45316</v>
      </c>
      <c r="AR45" s="131">
        <f t="shared" si="26"/>
        <v>45348</v>
      </c>
      <c r="AS45" s="158">
        <f>VLOOKUP($AQ45,[1]Plan1!$IA$183:$ID$350,2)</f>
        <v>6735.55</v>
      </c>
      <c r="AT45" s="157">
        <f t="shared" si="27"/>
        <v>45256</v>
      </c>
      <c r="AU45" s="158">
        <f>VLOOKUP($AQ45,[1]Plan1!$IA$183:$ID$350,4)</f>
        <v>6773.27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9">
        <f t="shared" si="12"/>
        <v>44315</v>
      </c>
      <c r="B46" s="110">
        <f t="shared" si="1"/>
        <v>1002.2190597700001</v>
      </c>
      <c r="C46" s="184">
        <f t="shared" si="147"/>
        <v>999.99999999999989</v>
      </c>
      <c r="D46" s="111">
        <f t="shared" si="13"/>
        <v>5622.43</v>
      </c>
      <c r="E46" s="111">
        <f>IF($K46=1,VLOOKUP($A45,$AQ$11:$AU$150,5),E45)</f>
        <v>5674.72</v>
      </c>
      <c r="F46" s="160" t="e">
        <f>IF($K46=1,VLOOKUP($A45,$AQ$11:$AU$135,6),F45)</f>
        <v>#REF!</v>
      </c>
      <c r="G46" s="114">
        <f t="shared" si="2"/>
        <v>9.3002491805145304E-3</v>
      </c>
      <c r="H46" s="115">
        <f t="shared" si="148"/>
        <v>44341</v>
      </c>
      <c r="I46" s="115">
        <f t="shared" si="15"/>
        <v>44341</v>
      </c>
      <c r="J46" s="116">
        <f t="shared" si="16"/>
        <v>21</v>
      </c>
      <c r="K46" s="116">
        <f t="shared" si="149"/>
        <v>3</v>
      </c>
      <c r="L46" s="8">
        <f t="shared" si="17"/>
        <v>1.0013233399999999</v>
      </c>
      <c r="M46" s="117">
        <v>1</v>
      </c>
      <c r="N46" s="117">
        <f t="shared" si="91"/>
        <v>1</v>
      </c>
      <c r="O46" s="110">
        <f t="shared" si="150"/>
        <v>1.0013233399999999</v>
      </c>
      <c r="P46" s="110">
        <f t="shared" si="5"/>
        <v>1001.32334</v>
      </c>
      <c r="Q46" s="148">
        <f t="shared" si="31"/>
        <v>0</v>
      </c>
      <c r="R46" s="170">
        <f t="shared" si="19"/>
        <v>0</v>
      </c>
      <c r="S46" s="110">
        <f t="shared" si="6"/>
        <v>0</v>
      </c>
      <c r="T46" s="92">
        <f t="shared" si="57"/>
        <v>0</v>
      </c>
      <c r="U46" s="181">
        <f t="shared" si="58"/>
        <v>0</v>
      </c>
      <c r="V46" s="120">
        <f t="shared" si="20"/>
        <v>7.8E-2</v>
      </c>
      <c r="W46" s="118">
        <f t="shared" si="104"/>
        <v>3</v>
      </c>
      <c r="X46" s="118">
        <v>252</v>
      </c>
      <c r="Y46" s="117">
        <f t="shared" si="9"/>
        <v>1.0008945359999999</v>
      </c>
      <c r="Z46" s="110">
        <f t="shared" si="10"/>
        <v>0.89571977000000003</v>
      </c>
      <c r="AA46" s="110">
        <f t="shared" si="11"/>
        <v>0</v>
      </c>
      <c r="AB46" s="121" t="str">
        <f t="shared" si="145"/>
        <v>J=</v>
      </c>
      <c r="AC46" s="115">
        <f t="shared" si="146"/>
        <v>44341</v>
      </c>
      <c r="AD46" s="4"/>
      <c r="AE46" s="125">
        <f t="shared" si="32"/>
        <v>34</v>
      </c>
      <c r="AF46" s="131">
        <f t="shared" si="151"/>
        <v>45316</v>
      </c>
      <c r="AG46" s="127">
        <f t="shared" si="86"/>
        <v>880.9521468400003</v>
      </c>
      <c r="AH46" s="129">
        <f t="shared" si="152"/>
        <v>21</v>
      </c>
      <c r="AI46" s="138">
        <f t="shared" si="87"/>
        <v>5.60587518</v>
      </c>
      <c r="AJ46" s="137">
        <f t="shared" si="88"/>
        <v>11.9044571</v>
      </c>
      <c r="AK46" s="133">
        <v>1.3332999999999999E-2</v>
      </c>
      <c r="AL46" s="127">
        <f t="shared" si="89"/>
        <v>17.51033228</v>
      </c>
      <c r="AM46" s="125">
        <f t="shared" si="38"/>
        <v>34</v>
      </c>
      <c r="AN46" s="134" t="s">
        <v>75</v>
      </c>
      <c r="AO46" s="131">
        <f t="shared" si="90"/>
        <v>45348</v>
      </c>
      <c r="AP46" s="7"/>
      <c r="AQ46" s="131">
        <f t="shared" si="25"/>
        <v>45348</v>
      </c>
      <c r="AR46" s="131">
        <f t="shared" si="26"/>
        <v>45376</v>
      </c>
      <c r="AS46" s="158">
        <f>VLOOKUP($AQ46,[1]Plan1!$IA$183:$ID$350,2)</f>
        <v>6773.27</v>
      </c>
      <c r="AT46" s="157">
        <f t="shared" si="27"/>
        <v>45285</v>
      </c>
      <c r="AU46" s="158">
        <f>VLOOKUP($AQ46,[1]Plan1!$IA$183:$ID$350,4)</f>
        <v>6801.72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9">
        <f t="shared" si="12"/>
        <v>44316</v>
      </c>
      <c r="B47" s="110">
        <f t="shared" si="1"/>
        <v>1002.9598382600001</v>
      </c>
      <c r="C47" s="184">
        <f t="shared" si="147"/>
        <v>999.99999999999989</v>
      </c>
      <c r="D47" s="111">
        <f t="shared" si="13"/>
        <v>5622.43</v>
      </c>
      <c r="E47" s="111">
        <f>IF($K47=1,VLOOKUP($A46,$AQ$11:$AU$150,5),E46)</f>
        <v>5674.72</v>
      </c>
      <c r="F47" s="160" t="e">
        <f>IF($K47=1,VLOOKUP($A46,$AQ$11:$AU$135,6),F46)</f>
        <v>#REF!</v>
      </c>
      <c r="G47" s="114">
        <f t="shared" si="2"/>
        <v>9.3002491805145304E-3</v>
      </c>
      <c r="H47" s="115">
        <f t="shared" si="148"/>
        <v>44341</v>
      </c>
      <c r="I47" s="115">
        <f t="shared" si="15"/>
        <v>44341</v>
      </c>
      <c r="J47" s="116">
        <f t="shared" si="16"/>
        <v>21</v>
      </c>
      <c r="K47" s="116">
        <f t="shared" si="149"/>
        <v>4</v>
      </c>
      <c r="L47" s="8">
        <f t="shared" si="17"/>
        <v>1.0017648400000001</v>
      </c>
      <c r="M47" s="117">
        <v>1</v>
      </c>
      <c r="N47" s="117">
        <f t="shared" si="91"/>
        <v>1</v>
      </c>
      <c r="O47" s="110">
        <f t="shared" si="150"/>
        <v>1.0017648400000001</v>
      </c>
      <c r="P47" s="110">
        <f t="shared" si="5"/>
        <v>1001.76484</v>
      </c>
      <c r="Q47" s="148">
        <f t="shared" si="31"/>
        <v>0</v>
      </c>
      <c r="R47" s="170">
        <f t="shared" si="19"/>
        <v>0</v>
      </c>
      <c r="S47" s="110">
        <f t="shared" si="6"/>
        <v>0</v>
      </c>
      <c r="T47" s="92">
        <f t="shared" si="57"/>
        <v>0</v>
      </c>
      <c r="U47" s="181">
        <f t="shared" si="58"/>
        <v>0</v>
      </c>
      <c r="V47" s="120">
        <f t="shared" si="20"/>
        <v>7.8E-2</v>
      </c>
      <c r="W47" s="118">
        <f t="shared" si="104"/>
        <v>4</v>
      </c>
      <c r="X47" s="118">
        <v>252</v>
      </c>
      <c r="Y47" s="117">
        <f t="shared" si="9"/>
        <v>1.001192893</v>
      </c>
      <c r="Z47" s="110">
        <f t="shared" si="10"/>
        <v>1.19499826</v>
      </c>
      <c r="AA47" s="110">
        <f t="shared" si="11"/>
        <v>0</v>
      </c>
      <c r="AB47" s="121" t="str">
        <f t="shared" si="145"/>
        <v>J=</v>
      </c>
      <c r="AC47" s="115">
        <f t="shared" si="146"/>
        <v>44341</v>
      </c>
      <c r="AD47" s="4"/>
      <c r="AE47" s="125">
        <f t="shared" si="32"/>
        <v>35</v>
      </c>
      <c r="AF47" s="131">
        <f t="shared" si="151"/>
        <v>45348</v>
      </c>
      <c r="AG47" s="127">
        <f t="shared" si="86"/>
        <v>869.04695953000032</v>
      </c>
      <c r="AH47" s="129">
        <f t="shared" si="152"/>
        <v>20</v>
      </c>
      <c r="AI47" s="138">
        <f t="shared" si="87"/>
        <v>5.2669591699999998</v>
      </c>
      <c r="AJ47" s="137">
        <f t="shared" si="88"/>
        <v>11.905187310000001</v>
      </c>
      <c r="AK47" s="133">
        <v>1.3514E-2</v>
      </c>
      <c r="AL47" s="127">
        <f t="shared" si="89"/>
        <v>17.172146480000002</v>
      </c>
      <c r="AM47" s="125">
        <f t="shared" si="38"/>
        <v>35</v>
      </c>
      <c r="AN47" s="134" t="s">
        <v>75</v>
      </c>
      <c r="AO47" s="131">
        <f t="shared" si="90"/>
        <v>45376</v>
      </c>
      <c r="AP47" s="7"/>
      <c r="AQ47" s="131">
        <f t="shared" si="25"/>
        <v>45376</v>
      </c>
      <c r="AR47" s="131">
        <f t="shared" si="26"/>
        <v>45407</v>
      </c>
      <c r="AS47" s="158">
        <f>VLOOKUP($AQ47,[1]Plan1!$IA$183:$ID$350,2)</f>
        <v>6801.72</v>
      </c>
      <c r="AT47" s="157">
        <f t="shared" si="27"/>
        <v>45316</v>
      </c>
      <c r="AU47" s="158">
        <f>VLOOKUP($AQ47,[1]Plan1!$IA$183:$ID$350,4)</f>
        <v>6858.17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9">
        <f t="shared" si="12"/>
        <v>44317</v>
      </c>
      <c r="B48" s="110">
        <f t="shared" si="1"/>
        <v>1003.70116969</v>
      </c>
      <c r="C48" s="184">
        <f t="shared" si="147"/>
        <v>999.99999999999989</v>
      </c>
      <c r="D48" s="111">
        <f t="shared" si="13"/>
        <v>5622.43</v>
      </c>
      <c r="E48" s="111">
        <f>IF($K48=1,VLOOKUP($A47,$AQ$11:$AU$150,5),E47)</f>
        <v>5674.72</v>
      </c>
      <c r="F48" s="160" t="e">
        <f>IF($K48=1,VLOOKUP($A47,$AQ$11:$AU$135,6),F47)</f>
        <v>#REF!</v>
      </c>
      <c r="G48" s="114">
        <f t="shared" si="2"/>
        <v>9.3002491805145304E-3</v>
      </c>
      <c r="H48" s="115">
        <f t="shared" si="148"/>
        <v>44341</v>
      </c>
      <c r="I48" s="115">
        <f t="shared" si="15"/>
        <v>44341</v>
      </c>
      <c r="J48" s="116">
        <f t="shared" si="16"/>
        <v>21</v>
      </c>
      <c r="K48" s="116">
        <f t="shared" si="149"/>
        <v>5</v>
      </c>
      <c r="L48" s="8">
        <f t="shared" si="17"/>
        <v>1.00220654</v>
      </c>
      <c r="M48" s="117">
        <v>1</v>
      </c>
      <c r="N48" s="117">
        <f t="shared" si="91"/>
        <v>1</v>
      </c>
      <c r="O48" s="110">
        <f t="shared" si="150"/>
        <v>1.00220654</v>
      </c>
      <c r="P48" s="110">
        <f t="shared" si="5"/>
        <v>1002.20654</v>
      </c>
      <c r="Q48" s="148">
        <f t="shared" si="31"/>
        <v>0</v>
      </c>
      <c r="R48" s="170">
        <f t="shared" si="19"/>
        <v>0</v>
      </c>
      <c r="S48" s="110">
        <f t="shared" si="6"/>
        <v>0</v>
      </c>
      <c r="T48" s="92">
        <f t="shared" si="57"/>
        <v>0</v>
      </c>
      <c r="U48" s="181">
        <f t="shared" si="58"/>
        <v>0</v>
      </c>
      <c r="V48" s="120">
        <f t="shared" si="20"/>
        <v>7.8E-2</v>
      </c>
      <c r="W48" s="118">
        <f t="shared" si="104"/>
        <v>5</v>
      </c>
      <c r="X48" s="118">
        <v>252</v>
      </c>
      <c r="Y48" s="117">
        <f t="shared" si="9"/>
        <v>1.001491339</v>
      </c>
      <c r="Z48" s="110">
        <f t="shared" si="10"/>
        <v>1.49462969</v>
      </c>
      <c r="AA48" s="110">
        <f t="shared" si="11"/>
        <v>0</v>
      </c>
      <c r="AB48" s="121" t="str">
        <f t="shared" si="145"/>
        <v>J=</v>
      </c>
      <c r="AC48" s="115">
        <f t="shared" si="146"/>
        <v>44341</v>
      </c>
      <c r="AD48" s="4"/>
      <c r="AE48" s="125">
        <f t="shared" si="32"/>
        <v>36</v>
      </c>
      <c r="AF48" s="131">
        <f t="shared" si="151"/>
        <v>45376</v>
      </c>
      <c r="AG48" s="127">
        <f t="shared" si="86"/>
        <v>857.14188524000031</v>
      </c>
      <c r="AH48" s="129">
        <f t="shared" si="152"/>
        <v>20</v>
      </c>
      <c r="AI48" s="138">
        <f t="shared" si="87"/>
        <v>5.19578148</v>
      </c>
      <c r="AJ48" s="137">
        <f t="shared" si="88"/>
        <v>11.90507429</v>
      </c>
      <c r="AK48" s="133">
        <v>1.3698999999999999E-2</v>
      </c>
      <c r="AL48" s="127">
        <f t="shared" si="89"/>
        <v>17.100855769999999</v>
      </c>
      <c r="AM48" s="125">
        <f t="shared" si="38"/>
        <v>36</v>
      </c>
      <c r="AN48" s="134" t="s">
        <v>75</v>
      </c>
      <c r="AO48" s="131">
        <f t="shared" si="90"/>
        <v>45407</v>
      </c>
      <c r="AP48" s="7"/>
      <c r="AQ48" s="131">
        <f t="shared" ref="AQ48" si="153">AL186</f>
        <v>45407</v>
      </c>
      <c r="AR48" s="131">
        <f t="shared" ref="AR48" si="154">AL187</f>
        <v>45439</v>
      </c>
      <c r="AS48" s="158">
        <f>VLOOKUP($AQ48,[1]Plan1!$IA$183:$ID$350,2)</f>
        <v>6858.17</v>
      </c>
      <c r="AT48" s="157">
        <f t="shared" si="27"/>
        <v>45349</v>
      </c>
      <c r="AU48" s="158">
        <f>VLOOKUP($AQ48,[1]Plan1!$IA$183:$ID$350,4)</f>
        <v>6869.14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9">
        <f t="shared" si="12"/>
        <v>44318</v>
      </c>
      <c r="B49" s="110">
        <f t="shared" si="1"/>
        <v>1003.70116969</v>
      </c>
      <c r="C49" s="184">
        <f t="shared" si="147"/>
        <v>999.99999999999989</v>
      </c>
      <c r="D49" s="111">
        <f t="shared" si="13"/>
        <v>5622.43</v>
      </c>
      <c r="E49" s="111">
        <f>IF($K49=1,VLOOKUP($A48,$AQ$11:$AU$150,5),E48)</f>
        <v>5674.72</v>
      </c>
      <c r="F49" s="160" t="e">
        <f>IF($K49=1,VLOOKUP($A48,$AQ$11:$AU$135,6),F48)</f>
        <v>#REF!</v>
      </c>
      <c r="G49" s="114">
        <f t="shared" si="2"/>
        <v>9.3002491805145304E-3</v>
      </c>
      <c r="H49" s="115">
        <f t="shared" si="148"/>
        <v>44341</v>
      </c>
      <c r="I49" s="115">
        <f t="shared" si="15"/>
        <v>44341</v>
      </c>
      <c r="J49" s="116">
        <f t="shared" si="16"/>
        <v>21</v>
      </c>
      <c r="K49" s="116">
        <f t="shared" si="149"/>
        <v>5</v>
      </c>
      <c r="L49" s="8">
        <f t="shared" si="17"/>
        <v>1.00220654</v>
      </c>
      <c r="M49" s="117">
        <v>1</v>
      </c>
      <c r="N49" s="117">
        <f t="shared" si="91"/>
        <v>1</v>
      </c>
      <c r="O49" s="110">
        <f t="shared" si="150"/>
        <v>1.00220654</v>
      </c>
      <c r="P49" s="110">
        <f t="shared" si="5"/>
        <v>1002.20654</v>
      </c>
      <c r="Q49" s="148">
        <f t="shared" si="31"/>
        <v>0</v>
      </c>
      <c r="R49" s="170">
        <f t="shared" si="19"/>
        <v>0</v>
      </c>
      <c r="S49" s="110">
        <f t="shared" si="6"/>
        <v>0</v>
      </c>
      <c r="T49" s="92">
        <f t="shared" si="57"/>
        <v>0</v>
      </c>
      <c r="U49" s="181">
        <f t="shared" si="58"/>
        <v>0</v>
      </c>
      <c r="V49" s="120">
        <f t="shared" si="20"/>
        <v>7.8E-2</v>
      </c>
      <c r="W49" s="118">
        <f t="shared" si="104"/>
        <v>5</v>
      </c>
      <c r="X49" s="118">
        <v>252</v>
      </c>
      <c r="Y49" s="117">
        <f t="shared" si="9"/>
        <v>1.001491339</v>
      </c>
      <c r="Z49" s="110">
        <f t="shared" si="10"/>
        <v>1.49462969</v>
      </c>
      <c r="AA49" s="110">
        <f t="shared" si="11"/>
        <v>0</v>
      </c>
      <c r="AB49" s="121" t="str">
        <f t="shared" si="145"/>
        <v>J=</v>
      </c>
      <c r="AC49" s="115">
        <f t="shared" si="146"/>
        <v>44341</v>
      </c>
      <c r="AD49" s="4"/>
      <c r="AE49" s="125">
        <f t="shared" si="32"/>
        <v>37</v>
      </c>
      <c r="AF49" s="131">
        <f t="shared" ref="AF49:AF80" si="155">VLOOKUP(AE49,$AI$149:$AM$331,4,FALSE)</f>
        <v>45407</v>
      </c>
      <c r="AG49" s="127">
        <f t="shared" ref="AG49:AG95" si="156">(AG48-AJ49)</f>
        <v>845.23704160000034</v>
      </c>
      <c r="AH49" s="129">
        <f t="shared" ref="AH49:AH80" si="157">NETWORKDAYS(AF48,AF49,AF$149:AF$503)-1</f>
        <v>22</v>
      </c>
      <c r="AI49" s="138">
        <f t="shared" ref="AI49:AI80" si="158">TRUNC(AG48*(ROUND((1+V$11)^(AH49/252),9)-1),8)</f>
        <v>5.6387473200000002</v>
      </c>
      <c r="AJ49" s="137">
        <f t="shared" ref="AJ49:AJ95" si="159">TRUNC((AG48*AK49),8)</f>
        <v>11.904843639999999</v>
      </c>
      <c r="AK49" s="133">
        <v>1.3889E-2</v>
      </c>
      <c r="AL49" s="127">
        <f t="shared" ref="AL49:AL95" si="160">(AI49+AJ49)</f>
        <v>17.54359096</v>
      </c>
      <c r="AM49" s="125">
        <f t="shared" si="38"/>
        <v>37</v>
      </c>
      <c r="AN49" s="134" t="s">
        <v>75</v>
      </c>
      <c r="AO49" s="131">
        <f t="shared" ref="AO49:AO95" si="161">AF50</f>
        <v>45439</v>
      </c>
      <c r="AP49" s="7"/>
      <c r="AQ49" s="131">
        <f t="shared" ref="AQ49:AQ77" si="162">AL187</f>
        <v>45439</v>
      </c>
      <c r="AR49" s="131">
        <f t="shared" ref="AR49:AR77" si="163">AL188</f>
        <v>45468</v>
      </c>
      <c r="AS49" s="158">
        <f>VLOOKUP($AQ49,[1]Plan1!$IA$183:$ID$350,2)</f>
        <v>6869.14</v>
      </c>
      <c r="AT49" s="157">
        <f t="shared" si="27"/>
        <v>45376</v>
      </c>
      <c r="AU49" s="158">
        <f>VLOOKUP($AQ49,[1]Plan1!$IA$183:$ID$350,4)</f>
        <v>6895.24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2.75" x14ac:dyDescent="0.2">
      <c r="A50" s="109">
        <f t="shared" si="12"/>
        <v>44319</v>
      </c>
      <c r="B50" s="110">
        <f t="shared" si="1"/>
        <v>1003.70116969</v>
      </c>
      <c r="C50" s="184">
        <f t="shared" si="147"/>
        <v>999.99999999999989</v>
      </c>
      <c r="D50" s="111">
        <f t="shared" si="13"/>
        <v>5622.43</v>
      </c>
      <c r="E50" s="111">
        <f>IF($K50=1,VLOOKUP($A49,$AQ$11:$AU$150,5),E49)</f>
        <v>5674.72</v>
      </c>
      <c r="F50" s="160" t="e">
        <f>IF($K50=1,VLOOKUP($A49,$AQ$11:$AU$135,6),F49)</f>
        <v>#REF!</v>
      </c>
      <c r="G50" s="114">
        <f t="shared" si="2"/>
        <v>9.3002491805145304E-3</v>
      </c>
      <c r="H50" s="115">
        <f t="shared" si="148"/>
        <v>44341</v>
      </c>
      <c r="I50" s="115">
        <f t="shared" si="15"/>
        <v>44341</v>
      </c>
      <c r="J50" s="116">
        <f t="shared" si="16"/>
        <v>21</v>
      </c>
      <c r="K50" s="116">
        <f t="shared" si="149"/>
        <v>5</v>
      </c>
      <c r="L50" s="8">
        <f t="shared" si="17"/>
        <v>1.00220654</v>
      </c>
      <c r="M50" s="117">
        <v>1</v>
      </c>
      <c r="N50" s="117">
        <f t="shared" si="91"/>
        <v>1</v>
      </c>
      <c r="O50" s="110">
        <f t="shared" si="150"/>
        <v>1.00220654</v>
      </c>
      <c r="P50" s="110">
        <f t="shared" si="5"/>
        <v>1002.20654</v>
      </c>
      <c r="Q50" s="148">
        <f t="shared" si="31"/>
        <v>0</v>
      </c>
      <c r="R50" s="170">
        <f t="shared" si="19"/>
        <v>0</v>
      </c>
      <c r="S50" s="110">
        <f t="shared" si="6"/>
        <v>0</v>
      </c>
      <c r="T50" s="92">
        <f t="shared" si="57"/>
        <v>0</v>
      </c>
      <c r="U50" s="181">
        <f t="shared" si="58"/>
        <v>0</v>
      </c>
      <c r="V50" s="120">
        <f t="shared" si="20"/>
        <v>7.8E-2</v>
      </c>
      <c r="W50" s="118">
        <f t="shared" si="104"/>
        <v>5</v>
      </c>
      <c r="X50" s="118">
        <v>252</v>
      </c>
      <c r="Y50" s="117">
        <f t="shared" si="9"/>
        <v>1.001491339</v>
      </c>
      <c r="Z50" s="110">
        <f t="shared" si="10"/>
        <v>1.49462969</v>
      </c>
      <c r="AA50" s="110">
        <f t="shared" si="11"/>
        <v>0</v>
      </c>
      <c r="AB50" s="121" t="str">
        <f t="shared" si="145"/>
        <v>J=</v>
      </c>
      <c r="AC50" s="115">
        <f t="shared" si="146"/>
        <v>44341</v>
      </c>
      <c r="AD50" s="4"/>
      <c r="AE50" s="125">
        <f t="shared" si="32"/>
        <v>38</v>
      </c>
      <c r="AF50" s="131">
        <f t="shared" si="155"/>
        <v>45439</v>
      </c>
      <c r="AG50" s="127">
        <f t="shared" si="156"/>
        <v>833.33187787000031</v>
      </c>
      <c r="AH50" s="129">
        <f t="shared" si="157"/>
        <v>21</v>
      </c>
      <c r="AI50" s="138">
        <f t="shared" si="158"/>
        <v>5.3068917600000001</v>
      </c>
      <c r="AJ50" s="137">
        <f t="shared" si="159"/>
        <v>11.90516373</v>
      </c>
      <c r="AK50" s="133">
        <v>1.4085E-2</v>
      </c>
      <c r="AL50" s="127">
        <f t="shared" si="160"/>
        <v>17.212055490000001</v>
      </c>
      <c r="AM50" s="125">
        <f t="shared" si="38"/>
        <v>38</v>
      </c>
      <c r="AN50" s="134" t="s">
        <v>75</v>
      </c>
      <c r="AO50" s="131">
        <f t="shared" si="161"/>
        <v>45468</v>
      </c>
      <c r="AP50" s="7"/>
      <c r="AQ50" s="131">
        <f t="shared" si="162"/>
        <v>45468</v>
      </c>
      <c r="AR50" s="131">
        <f t="shared" si="163"/>
        <v>45498</v>
      </c>
      <c r="AS50" s="158">
        <f>VLOOKUP($AQ50,[1]Plan1!$IA$183:$ID$350,2)</f>
        <v>6895.24</v>
      </c>
      <c r="AT50" s="157">
        <f t="shared" si="27"/>
        <v>45407</v>
      </c>
      <c r="AU50" s="158">
        <f>VLOOKUP($AQ50,[1]Plan1!$IA$183:$ID$350,4)</f>
        <v>6926.96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customHeight="1" x14ac:dyDescent="0.2">
      <c r="A51" s="109">
        <f t="shared" si="12"/>
        <v>44320</v>
      </c>
      <c r="B51" s="110">
        <f t="shared" si="1"/>
        <v>1004.4430433499999</v>
      </c>
      <c r="C51" s="184">
        <f t="shared" si="147"/>
        <v>999.99999999999989</v>
      </c>
      <c r="D51" s="111">
        <f t="shared" si="13"/>
        <v>5622.43</v>
      </c>
      <c r="E51" s="111">
        <f>IF($K51=1,VLOOKUP($A50,$AQ$11:$AU$150,5),E50)</f>
        <v>5674.72</v>
      </c>
      <c r="F51" s="160" t="e">
        <f>IF($K51=1,VLOOKUP($A50,$AQ$11:$AU$135,6),F50)</f>
        <v>#REF!</v>
      </c>
      <c r="G51" s="114">
        <f t="shared" si="2"/>
        <v>9.3002491805145304E-3</v>
      </c>
      <c r="H51" s="115">
        <f t="shared" si="148"/>
        <v>44341</v>
      </c>
      <c r="I51" s="115">
        <f t="shared" si="15"/>
        <v>44341</v>
      </c>
      <c r="J51" s="116">
        <f t="shared" si="16"/>
        <v>21</v>
      </c>
      <c r="K51" s="116">
        <f t="shared" si="149"/>
        <v>6</v>
      </c>
      <c r="L51" s="8">
        <f t="shared" si="17"/>
        <v>1.00264843</v>
      </c>
      <c r="M51" s="117">
        <v>1</v>
      </c>
      <c r="N51" s="117">
        <f t="shared" si="91"/>
        <v>1</v>
      </c>
      <c r="O51" s="110">
        <f t="shared" si="150"/>
        <v>1.00264843</v>
      </c>
      <c r="P51" s="110">
        <f t="shared" si="5"/>
        <v>1002.64843</v>
      </c>
      <c r="Q51" s="148">
        <f t="shared" si="31"/>
        <v>0</v>
      </c>
      <c r="R51" s="170">
        <f t="shared" si="19"/>
        <v>0</v>
      </c>
      <c r="S51" s="110">
        <f t="shared" si="6"/>
        <v>0</v>
      </c>
      <c r="T51" s="92">
        <f t="shared" si="57"/>
        <v>0</v>
      </c>
      <c r="U51" s="181">
        <f t="shared" si="58"/>
        <v>0</v>
      </c>
      <c r="V51" s="120">
        <f t="shared" si="20"/>
        <v>7.8E-2</v>
      </c>
      <c r="W51" s="118">
        <f t="shared" si="104"/>
        <v>6</v>
      </c>
      <c r="X51" s="118">
        <v>252</v>
      </c>
      <c r="Y51" s="117">
        <f t="shared" si="9"/>
        <v>1.0017898730000001</v>
      </c>
      <c r="Z51" s="110">
        <f t="shared" si="10"/>
        <v>1.7946133500000001</v>
      </c>
      <c r="AA51" s="110">
        <f t="shared" si="11"/>
        <v>0</v>
      </c>
      <c r="AB51" s="121" t="str">
        <f t="shared" si="145"/>
        <v>J=</v>
      </c>
      <c r="AC51" s="115">
        <f t="shared" si="146"/>
        <v>44341</v>
      </c>
      <c r="AD51" s="4"/>
      <c r="AE51" s="125">
        <f t="shared" si="32"/>
        <v>39</v>
      </c>
      <c r="AF51" s="131">
        <f t="shared" si="155"/>
        <v>45468</v>
      </c>
      <c r="AG51" s="127">
        <f t="shared" si="156"/>
        <v>821.42689867000036</v>
      </c>
      <c r="AH51" s="129">
        <f t="shared" si="157"/>
        <v>20</v>
      </c>
      <c r="AI51" s="138">
        <f t="shared" si="158"/>
        <v>4.9822512899999998</v>
      </c>
      <c r="AJ51" s="137">
        <f t="shared" si="159"/>
        <v>11.9049792</v>
      </c>
      <c r="AK51" s="133">
        <v>1.4286E-2</v>
      </c>
      <c r="AL51" s="127">
        <f t="shared" si="160"/>
        <v>16.88723049</v>
      </c>
      <c r="AM51" s="125">
        <f t="shared" si="38"/>
        <v>39</v>
      </c>
      <c r="AN51" s="134" t="s">
        <v>75</v>
      </c>
      <c r="AO51" s="131">
        <f t="shared" si="161"/>
        <v>45498</v>
      </c>
      <c r="AP51" s="7"/>
      <c r="AQ51" s="131">
        <f t="shared" si="162"/>
        <v>45498</v>
      </c>
      <c r="AR51" s="131">
        <f t="shared" si="163"/>
        <v>45530</v>
      </c>
      <c r="AS51" s="158">
        <f>VLOOKUP($AQ51,[1]Plan1!$IA$183:$ID$350,2)</f>
        <v>6926.96</v>
      </c>
      <c r="AT51" s="157">
        <f t="shared" si="27"/>
        <v>45438</v>
      </c>
      <c r="AU51" s="158">
        <f>VLOOKUP($AQ51,[1]Plan1!$IA$183:$ID$350,4)</f>
        <v>6941.51</v>
      </c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V51" s="16"/>
    </row>
    <row r="52" spans="1:127" ht="12.75" customHeight="1" x14ac:dyDescent="0.2">
      <c r="A52" s="109">
        <f t="shared" si="12"/>
        <v>44321</v>
      </c>
      <c r="B52" s="110">
        <f t="shared" si="1"/>
        <v>1005.18547053</v>
      </c>
      <c r="C52" s="184">
        <f t="shared" si="147"/>
        <v>999.99999999999989</v>
      </c>
      <c r="D52" s="111">
        <f t="shared" si="13"/>
        <v>5622.43</v>
      </c>
      <c r="E52" s="111">
        <f>IF($K52=1,VLOOKUP($A51,$AQ$11:$AU$150,5),E51)</f>
        <v>5674.72</v>
      </c>
      <c r="F52" s="160" t="e">
        <f>IF($K52=1,VLOOKUP($A51,$AQ$11:$AU$135,6),F51)</f>
        <v>#REF!</v>
      </c>
      <c r="G52" s="114">
        <f t="shared" si="2"/>
        <v>9.3002491805145304E-3</v>
      </c>
      <c r="H52" s="115">
        <f t="shared" si="148"/>
        <v>44341</v>
      </c>
      <c r="I52" s="115">
        <f t="shared" si="15"/>
        <v>44341</v>
      </c>
      <c r="J52" s="116">
        <f t="shared" si="16"/>
        <v>21</v>
      </c>
      <c r="K52" s="116">
        <f t="shared" si="149"/>
        <v>7</v>
      </c>
      <c r="L52" s="8">
        <f t="shared" si="17"/>
        <v>1.00309052</v>
      </c>
      <c r="M52" s="117">
        <v>1</v>
      </c>
      <c r="N52" s="117">
        <f t="shared" si="91"/>
        <v>1</v>
      </c>
      <c r="O52" s="110">
        <f t="shared" si="150"/>
        <v>1.00309052</v>
      </c>
      <c r="P52" s="110">
        <f t="shared" si="5"/>
        <v>1003.09052</v>
      </c>
      <c r="Q52" s="148">
        <f t="shared" si="31"/>
        <v>0</v>
      </c>
      <c r="R52" s="170">
        <f t="shared" si="19"/>
        <v>0</v>
      </c>
      <c r="S52" s="110">
        <f t="shared" si="6"/>
        <v>0</v>
      </c>
      <c r="T52" s="92">
        <f t="shared" si="57"/>
        <v>0</v>
      </c>
      <c r="U52" s="181">
        <f t="shared" si="58"/>
        <v>0</v>
      </c>
      <c r="V52" s="120">
        <f t="shared" si="20"/>
        <v>7.8E-2</v>
      </c>
      <c r="W52" s="118">
        <f t="shared" si="104"/>
        <v>7</v>
      </c>
      <c r="X52" s="118">
        <v>252</v>
      </c>
      <c r="Y52" s="117">
        <f t="shared" si="9"/>
        <v>1.0020884960000001</v>
      </c>
      <c r="Z52" s="110">
        <f t="shared" si="10"/>
        <v>2.0949505300000002</v>
      </c>
      <c r="AA52" s="110">
        <f t="shared" si="11"/>
        <v>0</v>
      </c>
      <c r="AB52" s="121" t="str">
        <f t="shared" si="145"/>
        <v>J=</v>
      </c>
      <c r="AC52" s="115">
        <f t="shared" si="146"/>
        <v>44341</v>
      </c>
      <c r="AD52" s="4"/>
      <c r="AE52" s="125">
        <f t="shared" si="32"/>
        <v>40</v>
      </c>
      <c r="AF52" s="131">
        <f t="shared" si="155"/>
        <v>45498</v>
      </c>
      <c r="AG52" s="127">
        <f t="shared" si="156"/>
        <v>809.52195863000031</v>
      </c>
      <c r="AH52" s="129">
        <f t="shared" si="157"/>
        <v>22</v>
      </c>
      <c r="AI52" s="138">
        <f t="shared" si="158"/>
        <v>5.4037946300000002</v>
      </c>
      <c r="AJ52" s="137">
        <f t="shared" si="159"/>
        <v>11.90494004</v>
      </c>
      <c r="AK52" s="133">
        <v>1.4493000000000001E-2</v>
      </c>
      <c r="AL52" s="127">
        <f t="shared" si="160"/>
        <v>17.30873467</v>
      </c>
      <c r="AM52" s="125">
        <f t="shared" si="38"/>
        <v>40</v>
      </c>
      <c r="AN52" s="134" t="s">
        <v>75</v>
      </c>
      <c r="AO52" s="131">
        <f t="shared" si="161"/>
        <v>45530</v>
      </c>
      <c r="AP52" s="7"/>
      <c r="AQ52" s="131">
        <f t="shared" si="162"/>
        <v>45530</v>
      </c>
      <c r="AR52" s="131">
        <f t="shared" si="163"/>
        <v>45560</v>
      </c>
      <c r="AS52" s="158">
        <f>VLOOKUP($AQ52,[1]Plan1!$IA$183:$ID$350,2)</f>
        <v>6941.51</v>
      </c>
      <c r="AT52" s="157">
        <f t="shared" si="27"/>
        <v>45468</v>
      </c>
      <c r="AU52" s="158">
        <f>VLOOKUP($AQ52,[1]Plan1!$IA$183:$ID$350,4)</f>
        <v>6967.89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0"/>
      <c r="DS52" s="30"/>
      <c r="DT52" s="16"/>
      <c r="DU52" s="16"/>
      <c r="DV52" s="16"/>
      <c r="DW52" s="16"/>
    </row>
    <row r="53" spans="1:127" ht="12.75" customHeight="1" x14ac:dyDescent="0.2">
      <c r="A53" s="109">
        <f t="shared" si="12"/>
        <v>44322</v>
      </c>
      <c r="B53" s="110">
        <f t="shared" si="1"/>
        <v>1005.92844253</v>
      </c>
      <c r="C53" s="184">
        <f t="shared" si="147"/>
        <v>999.99999999999989</v>
      </c>
      <c r="D53" s="111">
        <f t="shared" si="13"/>
        <v>5622.43</v>
      </c>
      <c r="E53" s="111">
        <f>IF($K53=1,VLOOKUP($A52,$AQ$11:$AU$150,5),E52)</f>
        <v>5674.72</v>
      </c>
      <c r="F53" s="160" t="e">
        <f>IF($K53=1,VLOOKUP($A52,$AQ$11:$AU$135,6),F52)</f>
        <v>#REF!</v>
      </c>
      <c r="G53" s="114">
        <f t="shared" si="2"/>
        <v>9.3002491805145304E-3</v>
      </c>
      <c r="H53" s="115">
        <f t="shared" si="148"/>
        <v>44341</v>
      </c>
      <c r="I53" s="115">
        <f t="shared" si="15"/>
        <v>44341</v>
      </c>
      <c r="J53" s="116">
        <f t="shared" si="16"/>
        <v>21</v>
      </c>
      <c r="K53" s="116">
        <f t="shared" si="149"/>
        <v>8</v>
      </c>
      <c r="L53" s="8">
        <f t="shared" si="17"/>
        <v>1.0035327999999999</v>
      </c>
      <c r="M53" s="117">
        <v>1</v>
      </c>
      <c r="N53" s="117">
        <f t="shared" si="91"/>
        <v>1</v>
      </c>
      <c r="O53" s="110">
        <f t="shared" si="150"/>
        <v>1.0035327999999999</v>
      </c>
      <c r="P53" s="110">
        <f t="shared" si="5"/>
        <v>1003.5328</v>
      </c>
      <c r="Q53" s="148">
        <f t="shared" si="31"/>
        <v>0</v>
      </c>
      <c r="R53" s="170">
        <f t="shared" si="19"/>
        <v>0</v>
      </c>
      <c r="S53" s="110">
        <f t="shared" si="6"/>
        <v>0</v>
      </c>
      <c r="T53" s="92">
        <f t="shared" si="57"/>
        <v>0</v>
      </c>
      <c r="U53" s="181">
        <f t="shared" si="58"/>
        <v>0</v>
      </c>
      <c r="V53" s="120">
        <f t="shared" si="20"/>
        <v>7.8E-2</v>
      </c>
      <c r="W53" s="118">
        <f t="shared" si="104"/>
        <v>8</v>
      </c>
      <c r="X53" s="118">
        <v>252</v>
      </c>
      <c r="Y53" s="117">
        <f t="shared" si="9"/>
        <v>1.0023872089999999</v>
      </c>
      <c r="Z53" s="110">
        <f t="shared" si="10"/>
        <v>2.3956425299999999</v>
      </c>
      <c r="AA53" s="110">
        <f t="shared" si="11"/>
        <v>0</v>
      </c>
      <c r="AB53" s="121" t="str">
        <f t="shared" si="145"/>
        <v>J=</v>
      </c>
      <c r="AC53" s="115">
        <f t="shared" si="146"/>
        <v>44341</v>
      </c>
      <c r="AD53" s="4"/>
      <c r="AE53" s="125">
        <f t="shared" si="32"/>
        <v>41</v>
      </c>
      <c r="AF53" s="131">
        <f t="shared" si="155"/>
        <v>45530</v>
      </c>
      <c r="AG53" s="127">
        <f t="shared" si="156"/>
        <v>797.61712871000032</v>
      </c>
      <c r="AH53" s="129">
        <f t="shared" si="157"/>
        <v>22</v>
      </c>
      <c r="AI53" s="138">
        <f t="shared" si="158"/>
        <v>5.3254774400000002</v>
      </c>
      <c r="AJ53" s="137">
        <f t="shared" si="159"/>
        <v>11.904829919999999</v>
      </c>
      <c r="AK53" s="133">
        <v>1.4706E-2</v>
      </c>
      <c r="AL53" s="127">
        <f t="shared" si="160"/>
        <v>17.230307359999998</v>
      </c>
      <c r="AM53" s="125">
        <f t="shared" si="38"/>
        <v>41</v>
      </c>
      <c r="AN53" s="134" t="s">
        <v>75</v>
      </c>
      <c r="AO53" s="131">
        <f t="shared" si="161"/>
        <v>45560</v>
      </c>
      <c r="AP53" s="7"/>
      <c r="AQ53" s="131">
        <f t="shared" si="162"/>
        <v>45560</v>
      </c>
      <c r="AR53" s="131">
        <f t="shared" si="163"/>
        <v>45590</v>
      </c>
      <c r="AS53" s="158">
        <f>VLOOKUP($AQ53,[1]Plan1!$IA$183:$ID$350,2)</f>
        <v>6967.89</v>
      </c>
      <c r="AT53" s="157">
        <f t="shared" si="27"/>
        <v>45498</v>
      </c>
      <c r="AU53" s="158">
        <f>VLOOKUP($AQ53,[1]Plan1!$IA$183:$ID$350,4)</f>
        <v>6966.5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31"/>
      <c r="DS53" s="31"/>
      <c r="DT53" s="24"/>
      <c r="DU53" s="15"/>
      <c r="DV53" s="16"/>
      <c r="DW53" s="21"/>
    </row>
    <row r="54" spans="1:127" ht="12.75" customHeight="1" x14ac:dyDescent="0.2">
      <c r="A54" s="109">
        <f t="shared" si="12"/>
        <v>44323</v>
      </c>
      <c r="B54" s="110">
        <f t="shared" si="1"/>
        <v>1006.67196864</v>
      </c>
      <c r="C54" s="184">
        <f t="shared" si="147"/>
        <v>999.99999999999989</v>
      </c>
      <c r="D54" s="111">
        <f t="shared" si="13"/>
        <v>5622.43</v>
      </c>
      <c r="E54" s="111">
        <f>IF($K54=1,VLOOKUP($A53,$AQ$11:$AU$150,5),E53)</f>
        <v>5674.72</v>
      </c>
      <c r="F54" s="160" t="e">
        <f>IF($K54=1,VLOOKUP($A53,$AQ$11:$AU$135,6),F53)</f>
        <v>#REF!</v>
      </c>
      <c r="G54" s="114">
        <f t="shared" si="2"/>
        <v>9.3002491805145304E-3</v>
      </c>
      <c r="H54" s="115">
        <f t="shared" si="148"/>
        <v>44341</v>
      </c>
      <c r="I54" s="115">
        <f t="shared" si="15"/>
        <v>44341</v>
      </c>
      <c r="J54" s="116">
        <f t="shared" si="16"/>
        <v>21</v>
      </c>
      <c r="K54" s="116">
        <f t="shared" ref="K54:K110" si="164">(J54-(NETWORKDAYS(A54,I54,AF$149:AF$503)-1))</f>
        <v>9</v>
      </c>
      <c r="L54" s="8">
        <f t="shared" si="17"/>
        <v>1.0039752799999999</v>
      </c>
      <c r="M54" s="117">
        <v>1</v>
      </c>
      <c r="N54" s="117">
        <f t="shared" si="91"/>
        <v>1</v>
      </c>
      <c r="O54" s="110">
        <f t="shared" si="150"/>
        <v>1.0039752799999999</v>
      </c>
      <c r="P54" s="110">
        <f t="shared" si="5"/>
        <v>1003.97528</v>
      </c>
      <c r="Q54" s="148">
        <f t="shared" si="31"/>
        <v>0</v>
      </c>
      <c r="R54" s="170">
        <f t="shared" si="19"/>
        <v>0</v>
      </c>
      <c r="S54" s="110">
        <f t="shared" si="6"/>
        <v>0</v>
      </c>
      <c r="T54" s="92">
        <f t="shared" si="57"/>
        <v>0</v>
      </c>
      <c r="U54" s="181">
        <f t="shared" si="58"/>
        <v>0</v>
      </c>
      <c r="V54" s="120">
        <f t="shared" si="20"/>
        <v>7.8E-2</v>
      </c>
      <c r="W54" s="118">
        <f t="shared" si="104"/>
        <v>9</v>
      </c>
      <c r="X54" s="118">
        <v>252</v>
      </c>
      <c r="Y54" s="117">
        <f t="shared" si="9"/>
        <v>1.002686011</v>
      </c>
      <c r="Z54" s="110">
        <f t="shared" si="10"/>
        <v>2.6966886400000001</v>
      </c>
      <c r="AA54" s="110">
        <f t="shared" si="11"/>
        <v>0</v>
      </c>
      <c r="AB54" s="121" t="str">
        <f t="shared" si="145"/>
        <v>J=</v>
      </c>
      <c r="AC54" s="115">
        <f t="shared" si="146"/>
        <v>44341</v>
      </c>
      <c r="AD54" s="4"/>
      <c r="AE54" s="125">
        <f t="shared" si="32"/>
        <v>42</v>
      </c>
      <c r="AF54" s="131">
        <f t="shared" si="155"/>
        <v>45560</v>
      </c>
      <c r="AG54" s="127">
        <f t="shared" si="156"/>
        <v>785.71269307000034</v>
      </c>
      <c r="AH54" s="129">
        <f t="shared" si="157"/>
        <v>22</v>
      </c>
      <c r="AI54" s="138">
        <f t="shared" si="158"/>
        <v>5.2471609700000004</v>
      </c>
      <c r="AJ54" s="137">
        <f t="shared" si="159"/>
        <v>11.904435640000001</v>
      </c>
      <c r="AK54" s="133">
        <v>1.4925000000000001E-2</v>
      </c>
      <c r="AL54" s="127">
        <f t="shared" si="160"/>
        <v>17.151596610000002</v>
      </c>
      <c r="AM54" s="125">
        <f t="shared" si="38"/>
        <v>42</v>
      </c>
      <c r="AN54" s="134" t="s">
        <v>75</v>
      </c>
      <c r="AO54" s="131">
        <f t="shared" si="161"/>
        <v>45590</v>
      </c>
      <c r="AP54" s="7"/>
      <c r="AQ54" s="131">
        <f t="shared" si="162"/>
        <v>45590</v>
      </c>
      <c r="AR54" s="131">
        <f t="shared" si="163"/>
        <v>45621</v>
      </c>
      <c r="AS54" s="158">
        <f>VLOOKUP($AQ54,[1]Plan1!$IA$183:$ID$350,2)</f>
        <v>6966.5</v>
      </c>
      <c r="AT54" s="157">
        <f t="shared" si="27"/>
        <v>45529</v>
      </c>
      <c r="AU54" s="158">
        <f>VLOOKUP($AQ54,[1]Plan1!$IA$183:$ID$350,4)</f>
        <v>6997.15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customHeight="1" x14ac:dyDescent="0.2">
      <c r="A55" s="109">
        <f t="shared" si="12"/>
        <v>44324</v>
      </c>
      <c r="B55" s="110">
        <f t="shared" si="1"/>
        <v>1007.4160381400001</v>
      </c>
      <c r="C55" s="184">
        <f t="shared" si="147"/>
        <v>999.99999999999989</v>
      </c>
      <c r="D55" s="111">
        <f t="shared" si="13"/>
        <v>5622.43</v>
      </c>
      <c r="E55" s="111">
        <f>IF($K55=1,VLOOKUP($A54,$AQ$11:$AU$150,5),E54)</f>
        <v>5674.72</v>
      </c>
      <c r="F55" s="160" t="e">
        <f>IF($K55=1,VLOOKUP($A54,$AQ$11:$AU$135,6),F54)</f>
        <v>#REF!</v>
      </c>
      <c r="G55" s="114">
        <f t="shared" si="2"/>
        <v>9.3002491805145304E-3</v>
      </c>
      <c r="H55" s="115">
        <f t="shared" si="148"/>
        <v>44341</v>
      </c>
      <c r="I55" s="115">
        <f t="shared" si="15"/>
        <v>44341</v>
      </c>
      <c r="J55" s="116">
        <f t="shared" si="16"/>
        <v>21</v>
      </c>
      <c r="K55" s="116">
        <f t="shared" si="164"/>
        <v>10</v>
      </c>
      <c r="L55" s="8">
        <f t="shared" si="17"/>
        <v>1.0044179499999999</v>
      </c>
      <c r="M55" s="117">
        <v>1</v>
      </c>
      <c r="N55" s="117">
        <f t="shared" si="91"/>
        <v>1</v>
      </c>
      <c r="O55" s="110">
        <f t="shared" si="150"/>
        <v>1.0044179499999999</v>
      </c>
      <c r="P55" s="110">
        <f t="shared" si="5"/>
        <v>1004.41795</v>
      </c>
      <c r="Q55" s="148">
        <f t="shared" si="31"/>
        <v>0</v>
      </c>
      <c r="R55" s="170">
        <f t="shared" si="19"/>
        <v>0</v>
      </c>
      <c r="S55" s="110">
        <f t="shared" si="6"/>
        <v>0</v>
      </c>
      <c r="T55" s="92">
        <f t="shared" si="57"/>
        <v>0</v>
      </c>
      <c r="U55" s="181">
        <f t="shared" si="58"/>
        <v>0</v>
      </c>
      <c r="V55" s="120">
        <f t="shared" si="20"/>
        <v>7.8E-2</v>
      </c>
      <c r="W55" s="118">
        <f t="shared" si="104"/>
        <v>10</v>
      </c>
      <c r="X55" s="118">
        <v>252</v>
      </c>
      <c r="Y55" s="117">
        <f t="shared" si="9"/>
        <v>1.002984901</v>
      </c>
      <c r="Z55" s="110">
        <f t="shared" si="10"/>
        <v>2.9980881400000001</v>
      </c>
      <c r="AA55" s="110">
        <f t="shared" si="11"/>
        <v>0</v>
      </c>
      <c r="AB55" s="121" t="str">
        <f t="shared" si="145"/>
        <v>J=</v>
      </c>
      <c r="AC55" s="115">
        <f t="shared" si="146"/>
        <v>44341</v>
      </c>
      <c r="AD55" s="4"/>
      <c r="AE55" s="125">
        <f t="shared" si="32"/>
        <v>43</v>
      </c>
      <c r="AF55" s="131">
        <f t="shared" si="155"/>
        <v>45590</v>
      </c>
      <c r="AG55" s="127">
        <f t="shared" si="156"/>
        <v>773.80757435000032</v>
      </c>
      <c r="AH55" s="129">
        <f t="shared" si="157"/>
        <v>22</v>
      </c>
      <c r="AI55" s="138">
        <f t="shared" si="158"/>
        <v>5.1688470899999999</v>
      </c>
      <c r="AJ55" s="137">
        <f t="shared" si="159"/>
        <v>11.905118720000001</v>
      </c>
      <c r="AK55" s="133">
        <v>1.5152000000000001E-2</v>
      </c>
      <c r="AL55" s="127">
        <f t="shared" si="160"/>
        <v>17.073965810000001</v>
      </c>
      <c r="AM55" s="125">
        <f t="shared" si="38"/>
        <v>43</v>
      </c>
      <c r="AN55" s="134" t="s">
        <v>75</v>
      </c>
      <c r="AO55" s="131">
        <f t="shared" si="161"/>
        <v>45621</v>
      </c>
      <c r="AP55" s="7"/>
      <c r="AQ55" s="131">
        <f t="shared" si="162"/>
        <v>45621</v>
      </c>
      <c r="AR55" s="131">
        <f t="shared" si="163"/>
        <v>45652</v>
      </c>
      <c r="AS55" s="158">
        <f>VLOOKUP($AQ55,[1]Plan1!$IA$183:$ID$350,2)</f>
        <v>6997.15</v>
      </c>
      <c r="AT55" s="157">
        <f t="shared" si="27"/>
        <v>45561</v>
      </c>
      <c r="AU55" s="158">
        <f>VLOOKUP($AQ55,[1]Plan1!$IA$183:$ID$350,4)</f>
        <v>7036.33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customHeight="1" x14ac:dyDescent="0.2">
      <c r="A56" s="109">
        <f t="shared" si="12"/>
        <v>44325</v>
      </c>
      <c r="B56" s="110">
        <f t="shared" si="1"/>
        <v>1007.4160381400001</v>
      </c>
      <c r="C56" s="184">
        <f t="shared" si="147"/>
        <v>999.99999999999989</v>
      </c>
      <c r="D56" s="111">
        <f t="shared" si="13"/>
        <v>5622.43</v>
      </c>
      <c r="E56" s="111">
        <f>IF($K56=1,VLOOKUP($A55,$AQ$11:$AU$150,5),E55)</f>
        <v>5674.72</v>
      </c>
      <c r="F56" s="160" t="e">
        <f>IF($K56=1,VLOOKUP($A55,$AQ$11:$AU$135,6),F55)</f>
        <v>#REF!</v>
      </c>
      <c r="G56" s="114">
        <f t="shared" si="2"/>
        <v>9.3002491805145304E-3</v>
      </c>
      <c r="H56" s="115">
        <f t="shared" si="148"/>
        <v>44341</v>
      </c>
      <c r="I56" s="115">
        <f t="shared" si="15"/>
        <v>44341</v>
      </c>
      <c r="J56" s="116">
        <f t="shared" si="16"/>
        <v>21</v>
      </c>
      <c r="K56" s="116">
        <f t="shared" si="164"/>
        <v>10</v>
      </c>
      <c r="L56" s="8">
        <f t="shared" si="17"/>
        <v>1.0044179499999999</v>
      </c>
      <c r="M56" s="117">
        <v>1</v>
      </c>
      <c r="N56" s="117">
        <f t="shared" si="91"/>
        <v>1</v>
      </c>
      <c r="O56" s="110">
        <f t="shared" si="150"/>
        <v>1.0044179499999999</v>
      </c>
      <c r="P56" s="110">
        <f t="shared" si="5"/>
        <v>1004.41795</v>
      </c>
      <c r="Q56" s="148">
        <f t="shared" si="31"/>
        <v>0</v>
      </c>
      <c r="R56" s="170">
        <f t="shared" si="19"/>
        <v>0</v>
      </c>
      <c r="S56" s="110">
        <f t="shared" si="6"/>
        <v>0</v>
      </c>
      <c r="T56" s="92">
        <f t="shared" si="57"/>
        <v>0</v>
      </c>
      <c r="U56" s="181">
        <f t="shared" si="58"/>
        <v>0</v>
      </c>
      <c r="V56" s="120">
        <f t="shared" si="20"/>
        <v>7.8E-2</v>
      </c>
      <c r="W56" s="118">
        <f t="shared" si="104"/>
        <v>10</v>
      </c>
      <c r="X56" s="118">
        <v>252</v>
      </c>
      <c r="Y56" s="117">
        <f t="shared" si="9"/>
        <v>1.002984901</v>
      </c>
      <c r="Z56" s="110">
        <f t="shared" si="10"/>
        <v>2.9980881400000001</v>
      </c>
      <c r="AA56" s="110">
        <f t="shared" si="11"/>
        <v>0</v>
      </c>
      <c r="AB56" s="121" t="str">
        <f t="shared" si="145"/>
        <v>J=</v>
      </c>
      <c r="AC56" s="115">
        <f t="shared" si="146"/>
        <v>44341</v>
      </c>
      <c r="AD56" s="4"/>
      <c r="AE56" s="125">
        <f t="shared" si="32"/>
        <v>44</v>
      </c>
      <c r="AF56" s="131">
        <f t="shared" si="155"/>
        <v>45621</v>
      </c>
      <c r="AG56" s="127">
        <f t="shared" si="156"/>
        <v>761.90254482000034</v>
      </c>
      <c r="AH56" s="129">
        <f t="shared" si="157"/>
        <v>19</v>
      </c>
      <c r="AI56" s="138">
        <f t="shared" si="158"/>
        <v>4.3943982699999999</v>
      </c>
      <c r="AJ56" s="137">
        <f t="shared" si="159"/>
        <v>11.90502953</v>
      </c>
      <c r="AK56" s="133">
        <v>1.5384999999999999E-2</v>
      </c>
      <c r="AL56" s="127">
        <f t="shared" si="160"/>
        <v>16.2994278</v>
      </c>
      <c r="AM56" s="125">
        <f t="shared" si="38"/>
        <v>44</v>
      </c>
      <c r="AN56" s="134" t="s">
        <v>75</v>
      </c>
      <c r="AO56" s="131">
        <f t="shared" si="161"/>
        <v>45652</v>
      </c>
      <c r="AP56" s="7"/>
      <c r="AQ56" s="131">
        <f t="shared" si="162"/>
        <v>45652</v>
      </c>
      <c r="AR56" s="131">
        <f t="shared" si="163"/>
        <v>45684</v>
      </c>
      <c r="AS56" s="158">
        <f>VLOOKUP($AQ56,[1]Plan1!$IA$183:$ID$350,2)</f>
        <v>7036.33</v>
      </c>
      <c r="AT56" s="157">
        <f t="shared" si="27"/>
        <v>45592</v>
      </c>
      <c r="AU56" s="158">
        <f>VLOOKUP($AQ56,[1]Plan1!$IA$183:$ID$350,4)</f>
        <v>7063.77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9">
        <f t="shared" si="12"/>
        <v>44326</v>
      </c>
      <c r="B57" s="110">
        <f t="shared" si="1"/>
        <v>1007.4160381400001</v>
      </c>
      <c r="C57" s="184">
        <f t="shared" si="147"/>
        <v>999.99999999999989</v>
      </c>
      <c r="D57" s="111">
        <f t="shared" si="13"/>
        <v>5622.43</v>
      </c>
      <c r="E57" s="111">
        <f>IF($K57=1,VLOOKUP($A56,$AQ$11:$AU$150,5),E56)</f>
        <v>5674.72</v>
      </c>
      <c r="F57" s="160" t="e">
        <f>IF($K57=1,VLOOKUP($A56,$AQ$11:$AU$135,6),F56)</f>
        <v>#REF!</v>
      </c>
      <c r="G57" s="114">
        <f t="shared" si="2"/>
        <v>9.3002491805145304E-3</v>
      </c>
      <c r="H57" s="115">
        <f t="shared" si="148"/>
        <v>44341</v>
      </c>
      <c r="I57" s="115">
        <f t="shared" si="15"/>
        <v>44341</v>
      </c>
      <c r="J57" s="116">
        <f t="shared" si="16"/>
        <v>21</v>
      </c>
      <c r="K57" s="116">
        <f t="shared" si="164"/>
        <v>10</v>
      </c>
      <c r="L57" s="8">
        <f t="shared" si="17"/>
        <v>1.0044179499999999</v>
      </c>
      <c r="M57" s="117">
        <v>1</v>
      </c>
      <c r="N57" s="117">
        <f t="shared" si="91"/>
        <v>1</v>
      </c>
      <c r="O57" s="110">
        <f t="shared" si="150"/>
        <v>1.0044179499999999</v>
      </c>
      <c r="P57" s="110">
        <f t="shared" si="5"/>
        <v>1004.41795</v>
      </c>
      <c r="Q57" s="148">
        <f t="shared" si="31"/>
        <v>0</v>
      </c>
      <c r="R57" s="170">
        <f t="shared" si="19"/>
        <v>0</v>
      </c>
      <c r="S57" s="110">
        <f t="shared" si="6"/>
        <v>0</v>
      </c>
      <c r="T57" s="92">
        <f t="shared" si="57"/>
        <v>0</v>
      </c>
      <c r="U57" s="181">
        <f t="shared" si="58"/>
        <v>0</v>
      </c>
      <c r="V57" s="120">
        <f t="shared" si="20"/>
        <v>7.8E-2</v>
      </c>
      <c r="W57" s="118">
        <f t="shared" si="104"/>
        <v>10</v>
      </c>
      <c r="X57" s="118">
        <v>252</v>
      </c>
      <c r="Y57" s="117">
        <f t="shared" si="9"/>
        <v>1.002984901</v>
      </c>
      <c r="Z57" s="110">
        <f t="shared" si="10"/>
        <v>2.9980881400000001</v>
      </c>
      <c r="AA57" s="110">
        <f t="shared" si="11"/>
        <v>0</v>
      </c>
      <c r="AB57" s="121" t="str">
        <f t="shared" si="145"/>
        <v>J=</v>
      </c>
      <c r="AC57" s="115">
        <f t="shared" si="146"/>
        <v>44341</v>
      </c>
      <c r="AD57" s="4"/>
      <c r="AE57" s="125">
        <f t="shared" si="32"/>
        <v>45</v>
      </c>
      <c r="AF57" s="131">
        <f t="shared" si="155"/>
        <v>45652</v>
      </c>
      <c r="AG57" s="127">
        <f t="shared" si="156"/>
        <v>749.99781756000039</v>
      </c>
      <c r="AH57" s="129">
        <f t="shared" si="157"/>
        <v>22</v>
      </c>
      <c r="AI57" s="138">
        <f t="shared" si="158"/>
        <v>5.0122109300000002</v>
      </c>
      <c r="AJ57" s="137">
        <f t="shared" si="159"/>
        <v>11.90472726</v>
      </c>
      <c r="AK57" s="133">
        <v>1.5625E-2</v>
      </c>
      <c r="AL57" s="127">
        <f t="shared" si="160"/>
        <v>16.91693819</v>
      </c>
      <c r="AM57" s="125">
        <f t="shared" si="38"/>
        <v>45</v>
      </c>
      <c r="AN57" s="134" t="s">
        <v>75</v>
      </c>
      <c r="AO57" s="131">
        <f t="shared" si="161"/>
        <v>45684</v>
      </c>
      <c r="AP57" s="7"/>
      <c r="AQ57" s="131">
        <f t="shared" si="162"/>
        <v>45684</v>
      </c>
      <c r="AR57" s="131">
        <f t="shared" si="163"/>
        <v>45713</v>
      </c>
      <c r="AS57" s="158">
        <f>VLOOKUP($AQ57,[1]Plan1!$IA$183:$ID$350,2)</f>
        <v>7063.77</v>
      </c>
      <c r="AT57" s="157">
        <f t="shared" si="27"/>
        <v>45621</v>
      </c>
      <c r="AU57" s="158">
        <f>VLOOKUP($AQ57,[1]Plan1!$IA$183:$ID$350,4)</f>
        <v>7100.5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customHeight="1" x14ac:dyDescent="0.2">
      <c r="A58" s="109">
        <f t="shared" si="12"/>
        <v>44327</v>
      </c>
      <c r="B58" s="110">
        <f t="shared" si="1"/>
        <v>1008.1606633499999</v>
      </c>
      <c r="C58" s="184">
        <f t="shared" si="147"/>
        <v>999.99999999999989</v>
      </c>
      <c r="D58" s="111">
        <f t="shared" si="13"/>
        <v>5622.43</v>
      </c>
      <c r="E58" s="111">
        <f>IF($K58=1,VLOOKUP($A57,$AQ$11:$AU$150,5),E57)</f>
        <v>5674.72</v>
      </c>
      <c r="F58" s="160" t="e">
        <f>IF($K58=1,VLOOKUP($A57,$AQ$11:$AU$135,6),F57)</f>
        <v>#REF!</v>
      </c>
      <c r="G58" s="114">
        <f t="shared" si="2"/>
        <v>9.3002491805145304E-3</v>
      </c>
      <c r="H58" s="115">
        <f t="shared" si="148"/>
        <v>44341</v>
      </c>
      <c r="I58" s="115">
        <f t="shared" si="15"/>
        <v>44341</v>
      </c>
      <c r="J58" s="116">
        <f t="shared" si="16"/>
        <v>21</v>
      </c>
      <c r="K58" s="116">
        <f t="shared" si="164"/>
        <v>11</v>
      </c>
      <c r="L58" s="8">
        <f t="shared" si="17"/>
        <v>1.00486082</v>
      </c>
      <c r="M58" s="117">
        <v>1</v>
      </c>
      <c r="N58" s="117">
        <f t="shared" si="91"/>
        <v>1</v>
      </c>
      <c r="O58" s="110">
        <f t="shared" si="150"/>
        <v>1.00486082</v>
      </c>
      <c r="P58" s="110">
        <f t="shared" si="5"/>
        <v>1004.86082</v>
      </c>
      <c r="Q58" s="148">
        <f t="shared" si="31"/>
        <v>0</v>
      </c>
      <c r="R58" s="170">
        <f t="shared" si="19"/>
        <v>0</v>
      </c>
      <c r="S58" s="110">
        <f t="shared" si="6"/>
        <v>0</v>
      </c>
      <c r="T58" s="92">
        <f t="shared" si="57"/>
        <v>0</v>
      </c>
      <c r="U58" s="181">
        <f t="shared" si="58"/>
        <v>0</v>
      </c>
      <c r="V58" s="120">
        <f t="shared" si="20"/>
        <v>7.8E-2</v>
      </c>
      <c r="W58" s="118">
        <f t="shared" si="104"/>
        <v>11</v>
      </c>
      <c r="X58" s="118">
        <v>252</v>
      </c>
      <c r="Y58" s="117">
        <f t="shared" si="9"/>
        <v>1.003283881</v>
      </c>
      <c r="Z58" s="110">
        <f t="shared" si="10"/>
        <v>3.2998433500000002</v>
      </c>
      <c r="AA58" s="110">
        <f t="shared" si="11"/>
        <v>0</v>
      </c>
      <c r="AB58" s="121" t="str">
        <f t="shared" si="145"/>
        <v>J=</v>
      </c>
      <c r="AC58" s="115">
        <f t="shared" si="146"/>
        <v>44341</v>
      </c>
      <c r="AD58" s="4"/>
      <c r="AE58" s="125">
        <f t="shared" si="32"/>
        <v>46</v>
      </c>
      <c r="AF58" s="131">
        <f t="shared" si="155"/>
        <v>45684</v>
      </c>
      <c r="AG58" s="127">
        <f t="shared" si="156"/>
        <v>738.09310221000044</v>
      </c>
      <c r="AH58" s="129">
        <f t="shared" si="157"/>
        <v>21</v>
      </c>
      <c r="AI58" s="138">
        <f t="shared" si="158"/>
        <v>4.7089242899999997</v>
      </c>
      <c r="AJ58" s="137">
        <f t="shared" si="159"/>
        <v>11.90471535</v>
      </c>
      <c r="AK58" s="133">
        <v>1.5873000000000002E-2</v>
      </c>
      <c r="AL58" s="127">
        <f t="shared" si="160"/>
        <v>16.613639639999999</v>
      </c>
      <c r="AM58" s="125">
        <f t="shared" si="38"/>
        <v>46</v>
      </c>
      <c r="AN58" s="134" t="s">
        <v>75</v>
      </c>
      <c r="AO58" s="131">
        <f t="shared" si="161"/>
        <v>45713</v>
      </c>
      <c r="AP58" s="7"/>
      <c r="AQ58" s="131">
        <f t="shared" si="162"/>
        <v>45713</v>
      </c>
      <c r="AR58" s="131">
        <f t="shared" si="163"/>
        <v>45741</v>
      </c>
      <c r="AS58" s="158">
        <f>VLOOKUP($AQ58,[1]Plan1!$IA$183:$ID$350,2)</f>
        <v>7100.5</v>
      </c>
      <c r="AT58" s="157">
        <f t="shared" si="27"/>
        <v>45651</v>
      </c>
      <c r="AU58" s="158">
        <f>VLOOKUP($AQ58,[1]Plan1!$IA$183:$ID$350,4)</f>
        <v>7111.86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customHeight="1" x14ac:dyDescent="0.2">
      <c r="A59" s="109">
        <f t="shared" si="12"/>
        <v>44328</v>
      </c>
      <c r="B59" s="110">
        <f t="shared" si="1"/>
        <v>1008.90583353</v>
      </c>
      <c r="C59" s="184">
        <f t="shared" si="147"/>
        <v>999.99999999999989</v>
      </c>
      <c r="D59" s="111">
        <f t="shared" si="13"/>
        <v>5622.43</v>
      </c>
      <c r="E59" s="111">
        <f>IF($K59=1,VLOOKUP($A58,$AQ$11:$AU$150,5),E58)</f>
        <v>5674.72</v>
      </c>
      <c r="F59" s="160" t="e">
        <f>IF($K59=1,VLOOKUP($A58,$AQ$11:$AU$135,6),F58)</f>
        <v>#REF!</v>
      </c>
      <c r="G59" s="114">
        <f t="shared" si="2"/>
        <v>9.3002491805145304E-3</v>
      </c>
      <c r="H59" s="115">
        <f t="shared" si="148"/>
        <v>44341</v>
      </c>
      <c r="I59" s="115">
        <f t="shared" si="15"/>
        <v>44341</v>
      </c>
      <c r="J59" s="116">
        <f t="shared" si="16"/>
        <v>21</v>
      </c>
      <c r="K59" s="116">
        <f t="shared" si="164"/>
        <v>12</v>
      </c>
      <c r="L59" s="8">
        <f t="shared" si="17"/>
        <v>1.00530388</v>
      </c>
      <c r="M59" s="117">
        <v>1</v>
      </c>
      <c r="N59" s="117">
        <f t="shared" si="91"/>
        <v>1</v>
      </c>
      <c r="O59" s="110">
        <f t="shared" si="150"/>
        <v>1.00530388</v>
      </c>
      <c r="P59" s="110">
        <f t="shared" si="5"/>
        <v>1005.30388</v>
      </c>
      <c r="Q59" s="148">
        <f t="shared" si="31"/>
        <v>0</v>
      </c>
      <c r="R59" s="170">
        <f t="shared" si="19"/>
        <v>0</v>
      </c>
      <c r="S59" s="110">
        <f t="shared" si="6"/>
        <v>0</v>
      </c>
      <c r="T59" s="92">
        <f t="shared" si="57"/>
        <v>0</v>
      </c>
      <c r="U59" s="181">
        <f t="shared" si="58"/>
        <v>0</v>
      </c>
      <c r="V59" s="120">
        <f t="shared" si="20"/>
        <v>7.8E-2</v>
      </c>
      <c r="W59" s="118">
        <f t="shared" si="104"/>
        <v>12</v>
      </c>
      <c r="X59" s="118">
        <v>252</v>
      </c>
      <c r="Y59" s="117">
        <f t="shared" si="9"/>
        <v>1.00358295</v>
      </c>
      <c r="Z59" s="110">
        <f t="shared" si="10"/>
        <v>3.6019535299999998</v>
      </c>
      <c r="AA59" s="110">
        <f t="shared" si="11"/>
        <v>0</v>
      </c>
      <c r="AB59" s="121" t="str">
        <f t="shared" si="145"/>
        <v>J=</v>
      </c>
      <c r="AC59" s="115">
        <f t="shared" si="146"/>
        <v>44341</v>
      </c>
      <c r="AD59" s="4"/>
      <c r="AE59" s="125">
        <f t="shared" si="32"/>
        <v>47</v>
      </c>
      <c r="AF59" s="131">
        <f t="shared" si="155"/>
        <v>45713</v>
      </c>
      <c r="AG59" s="127">
        <f t="shared" si="156"/>
        <v>726.18839857000046</v>
      </c>
      <c r="AH59" s="129">
        <f t="shared" si="157"/>
        <v>21</v>
      </c>
      <c r="AI59" s="138">
        <f t="shared" si="158"/>
        <v>4.6341795399999999</v>
      </c>
      <c r="AJ59" s="137">
        <f t="shared" si="159"/>
        <v>11.904703639999999</v>
      </c>
      <c r="AK59" s="133">
        <v>1.6129000000000001E-2</v>
      </c>
      <c r="AL59" s="127">
        <f t="shared" si="160"/>
        <v>16.538883179999999</v>
      </c>
      <c r="AM59" s="125">
        <f t="shared" si="38"/>
        <v>47</v>
      </c>
      <c r="AN59" s="134" t="s">
        <v>75</v>
      </c>
      <c r="AO59" s="131">
        <f t="shared" si="161"/>
        <v>45741</v>
      </c>
      <c r="AP59" s="7"/>
      <c r="AQ59" s="131">
        <f t="shared" si="162"/>
        <v>45741</v>
      </c>
      <c r="AR59" s="131">
        <f t="shared" si="163"/>
        <v>45772</v>
      </c>
      <c r="AS59" s="158">
        <f>VLOOKUP($AQ59,[1]Plan1!$IA$183:$ID$350,2)</f>
        <v>7111.86</v>
      </c>
      <c r="AT59" s="157">
        <f t="shared" si="27"/>
        <v>45682</v>
      </c>
      <c r="AU59" s="158">
        <f>VLOOKUP($AQ59,[1]Plan1!$IA$183:$ID$350,4)</f>
        <v>7205.03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customHeight="1" x14ac:dyDescent="0.2">
      <c r="A60" s="109">
        <f t="shared" si="12"/>
        <v>44329</v>
      </c>
      <c r="B60" s="110">
        <f t="shared" si="1"/>
        <v>1009.6515590099999</v>
      </c>
      <c r="C60" s="184">
        <f t="shared" si="147"/>
        <v>999.99999999999989</v>
      </c>
      <c r="D60" s="111">
        <f t="shared" si="13"/>
        <v>5622.43</v>
      </c>
      <c r="E60" s="111">
        <f>IF($K60=1,VLOOKUP($A59,$AQ$11:$AU$150,5),E59)</f>
        <v>5674.72</v>
      </c>
      <c r="F60" s="160" t="e">
        <f>IF($K60=1,VLOOKUP($A59,$AQ$11:$AU$135,6),F59)</f>
        <v>#REF!</v>
      </c>
      <c r="G60" s="114">
        <f t="shared" si="2"/>
        <v>9.3002491805145304E-3</v>
      </c>
      <c r="H60" s="115">
        <f t="shared" si="148"/>
        <v>44341</v>
      </c>
      <c r="I60" s="115">
        <f t="shared" si="15"/>
        <v>44341</v>
      </c>
      <c r="J60" s="116">
        <f t="shared" si="16"/>
        <v>21</v>
      </c>
      <c r="K60" s="116">
        <f t="shared" si="164"/>
        <v>13</v>
      </c>
      <c r="L60" s="8">
        <f t="shared" si="17"/>
        <v>1.00574714</v>
      </c>
      <c r="M60" s="117">
        <v>1</v>
      </c>
      <c r="N60" s="117">
        <f t="shared" si="91"/>
        <v>1</v>
      </c>
      <c r="O60" s="110">
        <f t="shared" si="150"/>
        <v>1.00574714</v>
      </c>
      <c r="P60" s="110">
        <f t="shared" si="5"/>
        <v>1005.7471399999999</v>
      </c>
      <c r="Q60" s="148">
        <f t="shared" si="31"/>
        <v>0</v>
      </c>
      <c r="R60" s="170">
        <f t="shared" si="19"/>
        <v>0</v>
      </c>
      <c r="S60" s="110">
        <f t="shared" si="6"/>
        <v>0</v>
      </c>
      <c r="T60" s="92">
        <f t="shared" si="57"/>
        <v>0</v>
      </c>
      <c r="U60" s="181">
        <f t="shared" si="58"/>
        <v>0</v>
      </c>
      <c r="V60" s="120">
        <f t="shared" si="20"/>
        <v>7.8E-2</v>
      </c>
      <c r="W60" s="118">
        <f t="shared" si="104"/>
        <v>13</v>
      </c>
      <c r="X60" s="118">
        <v>252</v>
      </c>
      <c r="Y60" s="117">
        <f t="shared" si="9"/>
        <v>1.003882108</v>
      </c>
      <c r="Z60" s="110">
        <f t="shared" si="10"/>
        <v>3.9044190099999998</v>
      </c>
      <c r="AA60" s="110">
        <f t="shared" si="11"/>
        <v>0</v>
      </c>
      <c r="AB60" s="121" t="str">
        <f t="shared" si="145"/>
        <v>J=</v>
      </c>
      <c r="AC60" s="115">
        <f t="shared" si="146"/>
        <v>44341</v>
      </c>
      <c r="AD60" s="4"/>
      <c r="AE60" s="125">
        <f t="shared" si="32"/>
        <v>48</v>
      </c>
      <c r="AF60" s="131">
        <f t="shared" si="155"/>
        <v>45741</v>
      </c>
      <c r="AG60" s="127">
        <f t="shared" si="156"/>
        <v>714.28399216000048</v>
      </c>
      <c r="AH60" s="129">
        <f t="shared" si="157"/>
        <v>18</v>
      </c>
      <c r="AI60" s="138">
        <f t="shared" si="158"/>
        <v>3.9063387700000001</v>
      </c>
      <c r="AJ60" s="137">
        <f t="shared" si="159"/>
        <v>11.90440641</v>
      </c>
      <c r="AK60" s="133">
        <v>1.6393000000000001E-2</v>
      </c>
      <c r="AL60" s="127">
        <f t="shared" si="160"/>
        <v>15.81074518</v>
      </c>
      <c r="AM60" s="125">
        <f t="shared" si="38"/>
        <v>48</v>
      </c>
      <c r="AN60" s="134" t="s">
        <v>75</v>
      </c>
      <c r="AO60" s="131">
        <f t="shared" si="161"/>
        <v>45772</v>
      </c>
      <c r="AP60" s="7"/>
      <c r="AQ60" s="131">
        <f t="shared" si="162"/>
        <v>45772</v>
      </c>
      <c r="AR60" s="131">
        <f t="shared" si="163"/>
        <v>45803</v>
      </c>
      <c r="AS60" s="158">
        <f>VLOOKUP($AQ60,[1]Plan1!$IA$183:$ID$350,2)</f>
        <v>7205.03</v>
      </c>
      <c r="AT60" s="157">
        <f t="shared" si="27"/>
        <v>45714</v>
      </c>
      <c r="AU60" s="158">
        <f>VLOOKUP($AQ60,[1]Plan1!$IA$183:$ID$350,4)</f>
        <v>7245.38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customHeight="1" x14ac:dyDescent="0.2">
      <c r="A61" s="109">
        <f t="shared" si="12"/>
        <v>44330</v>
      </c>
      <c r="B61" s="110">
        <f t="shared" si="1"/>
        <v>1010.39783005</v>
      </c>
      <c r="C61" s="184">
        <f t="shared" si="147"/>
        <v>999.99999999999989</v>
      </c>
      <c r="D61" s="111">
        <f t="shared" si="13"/>
        <v>5622.43</v>
      </c>
      <c r="E61" s="111">
        <f>IF($K61=1,VLOOKUP($A60,$AQ$11:$AU$150,5),E60)</f>
        <v>5674.72</v>
      </c>
      <c r="F61" s="160" t="e">
        <f>IF($K61=1,VLOOKUP($A60,$AQ$11:$AU$135,6),F60)</f>
        <v>#REF!</v>
      </c>
      <c r="G61" s="114">
        <f t="shared" si="2"/>
        <v>9.3002491805145304E-3</v>
      </c>
      <c r="H61" s="115">
        <f t="shared" si="148"/>
        <v>44341</v>
      </c>
      <c r="I61" s="115">
        <f t="shared" si="15"/>
        <v>44341</v>
      </c>
      <c r="J61" s="116">
        <f t="shared" si="16"/>
        <v>21</v>
      </c>
      <c r="K61" s="116">
        <f t="shared" si="164"/>
        <v>14</v>
      </c>
      <c r="L61" s="8">
        <f t="shared" si="17"/>
        <v>1.0061905900000001</v>
      </c>
      <c r="M61" s="117">
        <v>1</v>
      </c>
      <c r="N61" s="117">
        <f t="shared" si="91"/>
        <v>1</v>
      </c>
      <c r="O61" s="110">
        <f t="shared" si="150"/>
        <v>1.0061905900000001</v>
      </c>
      <c r="P61" s="110">
        <f t="shared" si="5"/>
        <v>1006.19059</v>
      </c>
      <c r="Q61" s="148">
        <f t="shared" si="31"/>
        <v>0</v>
      </c>
      <c r="R61" s="170">
        <f t="shared" si="19"/>
        <v>0</v>
      </c>
      <c r="S61" s="110">
        <f t="shared" si="6"/>
        <v>0</v>
      </c>
      <c r="T61" s="92">
        <f t="shared" si="57"/>
        <v>0</v>
      </c>
      <c r="U61" s="181">
        <f t="shared" si="58"/>
        <v>0</v>
      </c>
      <c r="V61" s="120">
        <f t="shared" si="20"/>
        <v>7.8E-2</v>
      </c>
      <c r="W61" s="118">
        <f t="shared" si="104"/>
        <v>14</v>
      </c>
      <c r="X61" s="118">
        <v>252</v>
      </c>
      <c r="Y61" s="117">
        <f t="shared" si="9"/>
        <v>1.0041813550000001</v>
      </c>
      <c r="Z61" s="110">
        <f t="shared" si="10"/>
        <v>4.2072400500000002</v>
      </c>
      <c r="AA61" s="110">
        <f t="shared" si="11"/>
        <v>0</v>
      </c>
      <c r="AB61" s="121" t="str">
        <f t="shared" si="145"/>
        <v>J=</v>
      </c>
      <c r="AC61" s="115">
        <f t="shared" si="146"/>
        <v>44341</v>
      </c>
      <c r="AD61" s="4"/>
      <c r="AE61" s="125">
        <f t="shared" si="32"/>
        <v>49</v>
      </c>
      <c r="AF61" s="131">
        <f t="shared" si="155"/>
        <v>45772</v>
      </c>
      <c r="AG61" s="127">
        <f t="shared" si="156"/>
        <v>702.37902087000043</v>
      </c>
      <c r="AH61" s="129">
        <f t="shared" si="157"/>
        <v>21</v>
      </c>
      <c r="AI61" s="138">
        <f t="shared" si="158"/>
        <v>4.4846920399999997</v>
      </c>
      <c r="AJ61" s="137">
        <f t="shared" si="159"/>
        <v>11.904971290000001</v>
      </c>
      <c r="AK61" s="133">
        <v>1.6667000000000001E-2</v>
      </c>
      <c r="AL61" s="127">
        <f t="shared" si="160"/>
        <v>16.389663330000001</v>
      </c>
      <c r="AM61" s="125">
        <f t="shared" si="38"/>
        <v>49</v>
      </c>
      <c r="AN61" s="134" t="s">
        <v>75</v>
      </c>
      <c r="AO61" s="131">
        <f t="shared" si="161"/>
        <v>45803</v>
      </c>
      <c r="AP61" s="7"/>
      <c r="AQ61" s="131">
        <f t="shared" si="162"/>
        <v>45803</v>
      </c>
      <c r="AR61" s="131">
        <f t="shared" si="163"/>
        <v>45833</v>
      </c>
      <c r="AS61" s="158">
        <f>VLOOKUP($AQ61,[1]Plan1!$IA$183:$ID$350,2)</f>
        <v>7245.38</v>
      </c>
      <c r="AT61" s="157">
        <f t="shared" si="27"/>
        <v>45741</v>
      </c>
      <c r="AU61" s="158">
        <f>VLOOKUP($AQ61,[1]Plan1!$IA$183:$ID$350,4)</f>
        <v>7276.54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customHeight="1" x14ac:dyDescent="0.2">
      <c r="A62" s="109">
        <f t="shared" si="12"/>
        <v>44331</v>
      </c>
      <c r="B62" s="110">
        <f t="shared" si="1"/>
        <v>1011.14465697</v>
      </c>
      <c r="C62" s="184">
        <f t="shared" si="147"/>
        <v>999.99999999999989</v>
      </c>
      <c r="D62" s="111">
        <f t="shared" si="13"/>
        <v>5622.43</v>
      </c>
      <c r="E62" s="111">
        <f>IF($K62=1,VLOOKUP($A61,$AQ$11:$AU$150,5),E61)</f>
        <v>5674.72</v>
      </c>
      <c r="F62" s="160" t="e">
        <f>IF($K62=1,VLOOKUP($A61,$AQ$11:$AU$135,6),F61)</f>
        <v>#REF!</v>
      </c>
      <c r="G62" s="114">
        <f t="shared" si="2"/>
        <v>9.3002491805145304E-3</v>
      </c>
      <c r="H62" s="115">
        <f t="shared" si="148"/>
        <v>44341</v>
      </c>
      <c r="I62" s="115">
        <f t="shared" si="15"/>
        <v>44341</v>
      </c>
      <c r="J62" s="116">
        <f t="shared" si="16"/>
        <v>21</v>
      </c>
      <c r="K62" s="116">
        <f t="shared" si="164"/>
        <v>15</v>
      </c>
      <c r="L62" s="8">
        <f t="shared" si="17"/>
        <v>1.0066342399999999</v>
      </c>
      <c r="M62" s="117">
        <v>1</v>
      </c>
      <c r="N62" s="117">
        <f t="shared" si="91"/>
        <v>1</v>
      </c>
      <c r="O62" s="110">
        <f t="shared" si="150"/>
        <v>1.0066342399999999</v>
      </c>
      <c r="P62" s="110">
        <f t="shared" si="5"/>
        <v>1006.63424</v>
      </c>
      <c r="Q62" s="148">
        <f t="shared" si="31"/>
        <v>0</v>
      </c>
      <c r="R62" s="170">
        <f t="shared" si="19"/>
        <v>0</v>
      </c>
      <c r="S62" s="110">
        <f t="shared" si="6"/>
        <v>0</v>
      </c>
      <c r="T62" s="92">
        <f t="shared" si="57"/>
        <v>0</v>
      </c>
      <c r="U62" s="181">
        <f t="shared" si="58"/>
        <v>0</v>
      </c>
      <c r="V62" s="120">
        <f t="shared" si="20"/>
        <v>7.8E-2</v>
      </c>
      <c r="W62" s="118">
        <f t="shared" si="104"/>
        <v>15</v>
      </c>
      <c r="X62" s="118">
        <v>252</v>
      </c>
      <c r="Y62" s="117">
        <f t="shared" si="9"/>
        <v>1.0044806909999999</v>
      </c>
      <c r="Z62" s="110">
        <f t="shared" si="10"/>
        <v>4.5104169699999996</v>
      </c>
      <c r="AA62" s="110">
        <f t="shared" si="11"/>
        <v>0</v>
      </c>
      <c r="AB62" s="121" t="str">
        <f t="shared" si="145"/>
        <v>J=</v>
      </c>
      <c r="AC62" s="115">
        <f t="shared" si="146"/>
        <v>44341</v>
      </c>
      <c r="AD62" s="4"/>
      <c r="AE62" s="125">
        <f t="shared" si="32"/>
        <v>50</v>
      </c>
      <c r="AF62" s="131">
        <f t="shared" si="155"/>
        <v>45803</v>
      </c>
      <c r="AG62" s="127">
        <f t="shared" si="156"/>
        <v>690.4743988500004</v>
      </c>
      <c r="AH62" s="129">
        <f t="shared" si="157"/>
        <v>20</v>
      </c>
      <c r="AI62" s="138">
        <f t="shared" si="158"/>
        <v>4.1993218800000003</v>
      </c>
      <c r="AJ62" s="137">
        <f t="shared" si="159"/>
        <v>11.90462202</v>
      </c>
      <c r="AK62" s="133">
        <v>1.6948999999999999E-2</v>
      </c>
      <c r="AL62" s="127">
        <f t="shared" si="160"/>
        <v>16.103943900000001</v>
      </c>
      <c r="AM62" s="125">
        <f t="shared" si="38"/>
        <v>50</v>
      </c>
      <c r="AN62" s="134" t="s">
        <v>75</v>
      </c>
      <c r="AO62" s="131">
        <f t="shared" si="161"/>
        <v>45833</v>
      </c>
      <c r="AP62" s="7"/>
      <c r="AQ62" s="131">
        <f t="shared" si="162"/>
        <v>45833</v>
      </c>
      <c r="AR62" s="131">
        <f t="shared" si="163"/>
        <v>45863</v>
      </c>
      <c r="AS62" s="158">
        <f>VLOOKUP($AQ62,[1]Plan1!$IA$183:$ID$350,2)</f>
        <v>7276.54</v>
      </c>
      <c r="AT62" s="157">
        <f t="shared" si="27"/>
        <v>45772</v>
      </c>
      <c r="AU62" s="158">
        <f>VLOOKUP($AQ62,[1]Plan1!$IA$183:$ID$350,4)</f>
        <v>7276.54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customHeight="1" x14ac:dyDescent="0.2">
      <c r="A63" s="109">
        <f t="shared" si="12"/>
        <v>44332</v>
      </c>
      <c r="B63" s="110">
        <f t="shared" si="1"/>
        <v>1011.14465697</v>
      </c>
      <c r="C63" s="184">
        <f t="shared" si="147"/>
        <v>999.99999999999989</v>
      </c>
      <c r="D63" s="111">
        <f t="shared" si="13"/>
        <v>5622.43</v>
      </c>
      <c r="E63" s="111">
        <f>IF($K63=1,VLOOKUP($A62,$AQ$11:$AU$150,5),E62)</f>
        <v>5674.72</v>
      </c>
      <c r="F63" s="160" t="e">
        <f>IF($K63=1,VLOOKUP($A62,$AQ$11:$AU$135,6),F62)</f>
        <v>#REF!</v>
      </c>
      <c r="G63" s="114">
        <f t="shared" si="2"/>
        <v>9.3002491805145304E-3</v>
      </c>
      <c r="H63" s="115">
        <f t="shared" si="148"/>
        <v>44341</v>
      </c>
      <c r="I63" s="115">
        <f t="shared" si="15"/>
        <v>44341</v>
      </c>
      <c r="J63" s="116">
        <f t="shared" si="16"/>
        <v>21</v>
      </c>
      <c r="K63" s="116">
        <f t="shared" si="164"/>
        <v>15</v>
      </c>
      <c r="L63" s="8">
        <f t="shared" si="17"/>
        <v>1.0066342399999999</v>
      </c>
      <c r="M63" s="117">
        <v>1</v>
      </c>
      <c r="N63" s="117">
        <f t="shared" si="91"/>
        <v>1</v>
      </c>
      <c r="O63" s="110">
        <f t="shared" si="150"/>
        <v>1.0066342399999999</v>
      </c>
      <c r="P63" s="110">
        <f t="shared" si="5"/>
        <v>1006.63424</v>
      </c>
      <c r="Q63" s="148">
        <f t="shared" si="31"/>
        <v>0</v>
      </c>
      <c r="R63" s="170">
        <f t="shared" si="19"/>
        <v>0</v>
      </c>
      <c r="S63" s="110">
        <f t="shared" si="6"/>
        <v>0</v>
      </c>
      <c r="T63" s="92">
        <f t="shared" si="57"/>
        <v>0</v>
      </c>
      <c r="U63" s="181">
        <f t="shared" si="58"/>
        <v>0</v>
      </c>
      <c r="V63" s="120">
        <f t="shared" si="20"/>
        <v>7.8E-2</v>
      </c>
      <c r="W63" s="118">
        <f t="shared" si="104"/>
        <v>15</v>
      </c>
      <c r="X63" s="118">
        <v>252</v>
      </c>
      <c r="Y63" s="117">
        <f t="shared" si="9"/>
        <v>1.0044806909999999</v>
      </c>
      <c r="Z63" s="110">
        <f t="shared" si="10"/>
        <v>4.5104169699999996</v>
      </c>
      <c r="AA63" s="110">
        <f t="shared" si="11"/>
        <v>0</v>
      </c>
      <c r="AB63" s="121" t="str">
        <f t="shared" si="145"/>
        <v>J=</v>
      </c>
      <c r="AC63" s="115">
        <f t="shared" si="146"/>
        <v>44341</v>
      </c>
      <c r="AD63" s="4"/>
      <c r="AE63" s="125">
        <f t="shared" si="32"/>
        <v>51</v>
      </c>
      <c r="AF63" s="131">
        <f t="shared" si="155"/>
        <v>45833</v>
      </c>
      <c r="AG63" s="127">
        <f t="shared" si="156"/>
        <v>678.56992974000036</v>
      </c>
      <c r="AH63" s="129">
        <f t="shared" si="157"/>
        <v>21</v>
      </c>
      <c r="AI63" s="138">
        <f t="shared" si="158"/>
        <v>4.3352015100000001</v>
      </c>
      <c r="AJ63" s="137">
        <f t="shared" si="159"/>
        <v>11.904469110000001</v>
      </c>
      <c r="AK63" s="133">
        <v>1.7240999999999999E-2</v>
      </c>
      <c r="AL63" s="127">
        <f t="shared" si="160"/>
        <v>16.239670620000002</v>
      </c>
      <c r="AM63" s="125">
        <f t="shared" si="38"/>
        <v>51</v>
      </c>
      <c r="AN63" s="134" t="s">
        <v>75</v>
      </c>
      <c r="AO63" s="131">
        <f t="shared" si="161"/>
        <v>45863</v>
      </c>
      <c r="AP63" s="7"/>
      <c r="AQ63" s="131">
        <f t="shared" si="162"/>
        <v>45863</v>
      </c>
      <c r="AR63" s="131">
        <f t="shared" si="163"/>
        <v>45894</v>
      </c>
      <c r="AS63" s="158">
        <f>VLOOKUP($AQ63,[1]Plan1!$IA$183:$ID$350,2)</f>
        <v>7276.54</v>
      </c>
      <c r="AT63" s="157">
        <f t="shared" si="27"/>
        <v>45802</v>
      </c>
      <c r="AU63" s="158">
        <f>VLOOKUP($AQ63,[1]Plan1!$IA$183:$ID$350,4)</f>
        <v>7276.54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9">
        <f t="shared" si="12"/>
        <v>44333</v>
      </c>
      <c r="B64" s="110">
        <f t="shared" si="1"/>
        <v>1011.14465697</v>
      </c>
      <c r="C64" s="184">
        <f t="shared" si="147"/>
        <v>999.99999999999989</v>
      </c>
      <c r="D64" s="111">
        <f t="shared" si="13"/>
        <v>5622.43</v>
      </c>
      <c r="E64" s="111">
        <f>IF($K64=1,VLOOKUP($A63,$AQ$11:$AU$150,5),E63)</f>
        <v>5674.72</v>
      </c>
      <c r="F64" s="160" t="e">
        <f>IF($K64=1,VLOOKUP($A63,$AQ$11:$AU$135,6),F63)</f>
        <v>#REF!</v>
      </c>
      <c r="G64" s="114">
        <f t="shared" si="2"/>
        <v>9.3002491805145304E-3</v>
      </c>
      <c r="H64" s="115">
        <f t="shared" si="148"/>
        <v>44341</v>
      </c>
      <c r="I64" s="115">
        <f t="shared" si="15"/>
        <v>44341</v>
      </c>
      <c r="J64" s="116">
        <f t="shared" si="16"/>
        <v>21</v>
      </c>
      <c r="K64" s="116">
        <f t="shared" si="164"/>
        <v>15</v>
      </c>
      <c r="L64" s="8">
        <f t="shared" si="17"/>
        <v>1.0066342399999999</v>
      </c>
      <c r="M64" s="117">
        <v>1</v>
      </c>
      <c r="N64" s="117">
        <f t="shared" si="91"/>
        <v>1</v>
      </c>
      <c r="O64" s="110">
        <f t="shared" si="150"/>
        <v>1.0066342399999999</v>
      </c>
      <c r="P64" s="110">
        <f t="shared" si="5"/>
        <v>1006.63424</v>
      </c>
      <c r="Q64" s="148">
        <f t="shared" si="31"/>
        <v>0</v>
      </c>
      <c r="R64" s="170">
        <f t="shared" si="19"/>
        <v>0</v>
      </c>
      <c r="S64" s="110">
        <f t="shared" si="6"/>
        <v>0</v>
      </c>
      <c r="T64" s="92">
        <f t="shared" si="57"/>
        <v>0</v>
      </c>
      <c r="U64" s="181">
        <f t="shared" si="58"/>
        <v>0</v>
      </c>
      <c r="V64" s="120">
        <f t="shared" si="20"/>
        <v>7.8E-2</v>
      </c>
      <c r="W64" s="118">
        <f t="shared" si="104"/>
        <v>15</v>
      </c>
      <c r="X64" s="118">
        <v>252</v>
      </c>
      <c r="Y64" s="117">
        <f t="shared" si="9"/>
        <v>1.0044806909999999</v>
      </c>
      <c r="Z64" s="110">
        <f t="shared" si="10"/>
        <v>4.5104169699999996</v>
      </c>
      <c r="AA64" s="110">
        <f t="shared" si="11"/>
        <v>0</v>
      </c>
      <c r="AB64" s="121" t="str">
        <f t="shared" si="145"/>
        <v>J=</v>
      </c>
      <c r="AC64" s="115">
        <f t="shared" si="146"/>
        <v>44341</v>
      </c>
      <c r="AD64" s="4"/>
      <c r="AE64" s="125">
        <f t="shared" si="32"/>
        <v>52</v>
      </c>
      <c r="AF64" s="131">
        <f t="shared" si="155"/>
        <v>45863</v>
      </c>
      <c r="AG64" s="127">
        <f t="shared" si="156"/>
        <v>666.66509890000032</v>
      </c>
      <c r="AH64" s="129">
        <f t="shared" si="157"/>
        <v>22</v>
      </c>
      <c r="AI64" s="138">
        <f t="shared" si="158"/>
        <v>4.4640034899999996</v>
      </c>
      <c r="AJ64" s="137">
        <f t="shared" si="159"/>
        <v>11.904830840000001</v>
      </c>
      <c r="AK64" s="133">
        <v>1.7544000000000001E-2</v>
      </c>
      <c r="AL64" s="127">
        <f t="shared" si="160"/>
        <v>16.368834329999999</v>
      </c>
      <c r="AM64" s="125">
        <f t="shared" si="38"/>
        <v>52</v>
      </c>
      <c r="AN64" s="134" t="s">
        <v>75</v>
      </c>
      <c r="AO64" s="131">
        <f t="shared" si="161"/>
        <v>45894</v>
      </c>
      <c r="AP64" s="7"/>
      <c r="AQ64" s="131">
        <f t="shared" si="162"/>
        <v>45894</v>
      </c>
      <c r="AR64" s="131">
        <f t="shared" si="163"/>
        <v>45925</v>
      </c>
      <c r="AS64" s="158">
        <f>VLOOKUP($AQ64,[1]Plan1!$IA$183:$ID$350,2)</f>
        <v>7276.54</v>
      </c>
      <c r="AT64" s="157">
        <f t="shared" si="27"/>
        <v>45833</v>
      </c>
      <c r="AU64" s="158">
        <f>VLOOKUP($AQ64,[1]Plan1!$IA$183:$ID$350,4)</f>
        <v>7276.54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customHeight="1" x14ac:dyDescent="0.2">
      <c r="A65" s="109">
        <f t="shared" si="12"/>
        <v>44334</v>
      </c>
      <c r="B65" s="110">
        <f t="shared" si="1"/>
        <v>1011.89203105</v>
      </c>
      <c r="C65" s="184">
        <f t="shared" si="147"/>
        <v>999.99999999999989</v>
      </c>
      <c r="D65" s="111">
        <f t="shared" si="13"/>
        <v>5622.43</v>
      </c>
      <c r="E65" s="111">
        <f>IF($K65=1,VLOOKUP($A64,$AQ$11:$AU$150,5),E64)</f>
        <v>5674.72</v>
      </c>
      <c r="F65" s="160" t="e">
        <f>IF($K65=1,VLOOKUP($A64,$AQ$11:$AU$135,6),F64)</f>
        <v>#REF!</v>
      </c>
      <c r="G65" s="114">
        <f t="shared" si="2"/>
        <v>9.3002491805145304E-3</v>
      </c>
      <c r="H65" s="115">
        <f t="shared" si="148"/>
        <v>44341</v>
      </c>
      <c r="I65" s="115">
        <f t="shared" si="15"/>
        <v>44341</v>
      </c>
      <c r="J65" s="116">
        <f t="shared" si="16"/>
        <v>21</v>
      </c>
      <c r="K65" s="116">
        <f t="shared" si="164"/>
        <v>16</v>
      </c>
      <c r="L65" s="8">
        <f t="shared" si="17"/>
        <v>1.0070780800000001</v>
      </c>
      <c r="M65" s="117">
        <v>1</v>
      </c>
      <c r="N65" s="117">
        <f t="shared" si="91"/>
        <v>1</v>
      </c>
      <c r="O65" s="110">
        <f t="shared" si="150"/>
        <v>1.0070780800000001</v>
      </c>
      <c r="P65" s="110">
        <f t="shared" si="5"/>
        <v>1007.07808</v>
      </c>
      <c r="Q65" s="148">
        <f t="shared" si="31"/>
        <v>0</v>
      </c>
      <c r="R65" s="170">
        <f t="shared" si="19"/>
        <v>0</v>
      </c>
      <c r="S65" s="110">
        <f t="shared" si="6"/>
        <v>0</v>
      </c>
      <c r="T65" s="92">
        <f t="shared" si="57"/>
        <v>0</v>
      </c>
      <c r="U65" s="181">
        <f t="shared" si="58"/>
        <v>0</v>
      </c>
      <c r="V65" s="120">
        <f t="shared" si="20"/>
        <v>7.8E-2</v>
      </c>
      <c r="W65" s="118">
        <f t="shared" si="104"/>
        <v>16</v>
      </c>
      <c r="X65" s="118">
        <v>252</v>
      </c>
      <c r="Y65" s="117">
        <f t="shared" si="9"/>
        <v>1.0047801169999999</v>
      </c>
      <c r="Z65" s="110">
        <f t="shared" si="10"/>
        <v>4.81395105</v>
      </c>
      <c r="AA65" s="110">
        <f t="shared" si="11"/>
        <v>0</v>
      </c>
      <c r="AB65" s="121" t="str">
        <f t="shared" si="145"/>
        <v>J=</v>
      </c>
      <c r="AC65" s="115">
        <f t="shared" si="146"/>
        <v>44341</v>
      </c>
      <c r="AD65" s="4"/>
      <c r="AE65" s="125">
        <f t="shared" si="32"/>
        <v>53</v>
      </c>
      <c r="AF65" s="131">
        <f t="shared" si="155"/>
        <v>45894</v>
      </c>
      <c r="AG65" s="127">
        <f t="shared" si="156"/>
        <v>654.76046023000026</v>
      </c>
      <c r="AH65" s="129">
        <f t="shared" si="157"/>
        <v>21</v>
      </c>
      <c r="AI65" s="138">
        <f t="shared" si="158"/>
        <v>4.18571282</v>
      </c>
      <c r="AJ65" s="137">
        <f t="shared" si="159"/>
        <v>11.904638670000001</v>
      </c>
      <c r="AK65" s="133">
        <v>1.7857000000000001E-2</v>
      </c>
      <c r="AL65" s="127">
        <f t="shared" si="160"/>
        <v>16.09035149</v>
      </c>
      <c r="AM65" s="125">
        <f t="shared" si="38"/>
        <v>53</v>
      </c>
      <c r="AN65" s="134" t="s">
        <v>75</v>
      </c>
      <c r="AO65" s="131">
        <f t="shared" si="161"/>
        <v>45925</v>
      </c>
      <c r="AP65" s="7"/>
      <c r="AQ65" s="131">
        <f t="shared" si="162"/>
        <v>45925</v>
      </c>
      <c r="AR65" s="131">
        <f t="shared" si="163"/>
        <v>45957</v>
      </c>
      <c r="AS65" s="158">
        <f>VLOOKUP($AQ65,[1]Plan1!$IA$183:$ID$350,2)</f>
        <v>7276.54</v>
      </c>
      <c r="AT65" s="157">
        <f t="shared" si="27"/>
        <v>45865</v>
      </c>
      <c r="AU65" s="158">
        <f>VLOOKUP($AQ65,[1]Plan1!$IA$183:$ID$350,4)</f>
        <v>7276.54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customHeight="1" x14ac:dyDescent="0.2">
      <c r="A66" s="109">
        <f t="shared" si="12"/>
        <v>44335</v>
      </c>
      <c r="B66" s="110">
        <f t="shared" si="1"/>
        <v>1012.6399616</v>
      </c>
      <c r="C66" s="184">
        <f t="shared" si="147"/>
        <v>999.99999999999989</v>
      </c>
      <c r="D66" s="111">
        <f t="shared" si="13"/>
        <v>5622.43</v>
      </c>
      <c r="E66" s="111">
        <f>IF($K66=1,VLOOKUP($A65,$AQ$11:$AU$150,5),E65)</f>
        <v>5674.72</v>
      </c>
      <c r="F66" s="160" t="e">
        <f>IF($K66=1,VLOOKUP($A65,$AQ$11:$AU$135,6),F65)</f>
        <v>#REF!</v>
      </c>
      <c r="G66" s="114">
        <f t="shared" si="2"/>
        <v>9.3002491805145304E-3</v>
      </c>
      <c r="H66" s="115">
        <f t="shared" si="148"/>
        <v>44341</v>
      </c>
      <c r="I66" s="115">
        <f t="shared" si="15"/>
        <v>44341</v>
      </c>
      <c r="J66" s="116">
        <f t="shared" si="16"/>
        <v>21</v>
      </c>
      <c r="K66" s="116">
        <f t="shared" si="164"/>
        <v>17</v>
      </c>
      <c r="L66" s="8">
        <f t="shared" si="17"/>
        <v>1.00752212</v>
      </c>
      <c r="M66" s="117">
        <v>1</v>
      </c>
      <c r="N66" s="117">
        <f t="shared" si="91"/>
        <v>1</v>
      </c>
      <c r="O66" s="110">
        <f t="shared" si="150"/>
        <v>1.00752212</v>
      </c>
      <c r="P66" s="110">
        <f t="shared" si="5"/>
        <v>1007.52212</v>
      </c>
      <c r="Q66" s="148">
        <f t="shared" si="31"/>
        <v>0</v>
      </c>
      <c r="R66" s="170">
        <f t="shared" si="19"/>
        <v>0</v>
      </c>
      <c r="S66" s="110">
        <f t="shared" si="6"/>
        <v>0</v>
      </c>
      <c r="T66" s="92">
        <f t="shared" si="57"/>
        <v>0</v>
      </c>
      <c r="U66" s="181">
        <f t="shared" si="58"/>
        <v>0</v>
      </c>
      <c r="V66" s="120">
        <f t="shared" si="20"/>
        <v>7.8E-2</v>
      </c>
      <c r="W66" s="118">
        <f t="shared" si="104"/>
        <v>17</v>
      </c>
      <c r="X66" s="118">
        <v>252</v>
      </c>
      <c r="Y66" s="117">
        <f t="shared" si="9"/>
        <v>1.0050796319999999</v>
      </c>
      <c r="Z66" s="110">
        <f t="shared" si="10"/>
        <v>5.1178416000000002</v>
      </c>
      <c r="AA66" s="110">
        <f t="shared" si="11"/>
        <v>0</v>
      </c>
      <c r="AB66" s="121" t="str">
        <f t="shared" si="145"/>
        <v>J=</v>
      </c>
      <c r="AC66" s="115">
        <f t="shared" si="146"/>
        <v>44341</v>
      </c>
      <c r="AD66" s="4"/>
      <c r="AE66" s="125">
        <f t="shared" si="32"/>
        <v>54</v>
      </c>
      <c r="AF66" s="131">
        <f t="shared" si="155"/>
        <v>45925</v>
      </c>
      <c r="AG66" s="127">
        <f t="shared" si="156"/>
        <v>642.85560555000029</v>
      </c>
      <c r="AH66" s="129">
        <f t="shared" si="157"/>
        <v>23</v>
      </c>
      <c r="AI66" s="138">
        <f t="shared" si="158"/>
        <v>4.50383333</v>
      </c>
      <c r="AJ66" s="137">
        <f t="shared" si="159"/>
        <v>11.90485468</v>
      </c>
      <c r="AK66" s="133">
        <v>1.8182E-2</v>
      </c>
      <c r="AL66" s="127">
        <f t="shared" si="160"/>
        <v>16.408688009999999</v>
      </c>
      <c r="AM66" s="125">
        <f t="shared" si="38"/>
        <v>54</v>
      </c>
      <c r="AN66" s="134" t="s">
        <v>75</v>
      </c>
      <c r="AO66" s="131">
        <f t="shared" si="161"/>
        <v>45957</v>
      </c>
      <c r="AP66" s="7"/>
      <c r="AQ66" s="131">
        <f t="shared" si="162"/>
        <v>45957</v>
      </c>
      <c r="AR66" s="131">
        <f t="shared" si="163"/>
        <v>45986</v>
      </c>
      <c r="AS66" s="158">
        <f>VLOOKUP($AQ66,[1]Plan1!$IA$183:$ID$350,2)</f>
        <v>7276.54</v>
      </c>
      <c r="AT66" s="157">
        <f t="shared" si="27"/>
        <v>45894</v>
      </c>
      <c r="AU66" s="158">
        <f>VLOOKUP($AQ66,[1]Plan1!$IA$183:$ID$350,4)</f>
        <v>7276.54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27"/>
    </row>
    <row r="67" spans="1:127" ht="12.75" customHeight="1" x14ac:dyDescent="0.2">
      <c r="A67" s="109">
        <f t="shared" si="12"/>
        <v>44336</v>
      </c>
      <c r="B67" s="110">
        <f t="shared" si="1"/>
        <v>1013.38844893</v>
      </c>
      <c r="C67" s="184">
        <f t="shared" si="147"/>
        <v>999.99999999999989</v>
      </c>
      <c r="D67" s="111">
        <f t="shared" si="13"/>
        <v>5622.43</v>
      </c>
      <c r="E67" s="111">
        <f>IF($K67=1,VLOOKUP($A66,$AQ$11:$AU$150,5),E66)</f>
        <v>5674.72</v>
      </c>
      <c r="F67" s="160" t="e">
        <f>IF($K67=1,VLOOKUP($A66,$AQ$11:$AU$135,6),F66)</f>
        <v>#REF!</v>
      </c>
      <c r="G67" s="114">
        <f t="shared" si="2"/>
        <v>9.3002491805145304E-3</v>
      </c>
      <c r="H67" s="115">
        <f t="shared" si="148"/>
        <v>44341</v>
      </c>
      <c r="I67" s="115">
        <f t="shared" si="15"/>
        <v>44341</v>
      </c>
      <c r="J67" s="116">
        <f t="shared" si="16"/>
        <v>21</v>
      </c>
      <c r="K67" s="116">
        <f t="shared" si="164"/>
        <v>18</v>
      </c>
      <c r="L67" s="8">
        <f t="shared" si="17"/>
        <v>1.00796636</v>
      </c>
      <c r="M67" s="117">
        <v>1</v>
      </c>
      <c r="N67" s="117">
        <f t="shared" si="91"/>
        <v>1</v>
      </c>
      <c r="O67" s="110">
        <f t="shared" si="150"/>
        <v>1.00796636</v>
      </c>
      <c r="P67" s="110">
        <f t="shared" si="5"/>
        <v>1007.96636</v>
      </c>
      <c r="Q67" s="148">
        <f t="shared" si="31"/>
        <v>0</v>
      </c>
      <c r="R67" s="170">
        <f t="shared" si="19"/>
        <v>0</v>
      </c>
      <c r="S67" s="110">
        <f t="shared" si="6"/>
        <v>0</v>
      </c>
      <c r="T67" s="92">
        <f t="shared" si="57"/>
        <v>0</v>
      </c>
      <c r="U67" s="181">
        <f t="shared" si="58"/>
        <v>0</v>
      </c>
      <c r="V67" s="120">
        <f t="shared" si="20"/>
        <v>7.8E-2</v>
      </c>
      <c r="W67" s="118">
        <f t="shared" si="104"/>
        <v>18</v>
      </c>
      <c r="X67" s="118">
        <v>252</v>
      </c>
      <c r="Y67" s="117">
        <f t="shared" si="9"/>
        <v>1.005379236</v>
      </c>
      <c r="Z67" s="110">
        <f t="shared" si="10"/>
        <v>5.4220889300000001</v>
      </c>
      <c r="AA67" s="110">
        <f t="shared" si="11"/>
        <v>0</v>
      </c>
      <c r="AB67" s="121" t="str">
        <f t="shared" si="145"/>
        <v>J=</v>
      </c>
      <c r="AC67" s="115">
        <f t="shared" si="146"/>
        <v>44341</v>
      </c>
      <c r="AD67" s="4"/>
      <c r="AE67" s="125">
        <f t="shared" si="32"/>
        <v>55</v>
      </c>
      <c r="AF67" s="131">
        <f t="shared" si="155"/>
        <v>45957</v>
      </c>
      <c r="AG67" s="127">
        <f t="shared" si="156"/>
        <v>630.95056260000024</v>
      </c>
      <c r="AH67" s="129">
        <f t="shared" si="157"/>
        <v>22</v>
      </c>
      <c r="AI67" s="138">
        <f t="shared" si="158"/>
        <v>4.2290551699999996</v>
      </c>
      <c r="AJ67" s="137">
        <f t="shared" si="159"/>
        <v>11.90504295</v>
      </c>
      <c r="AK67" s="133">
        <v>1.8519000000000001E-2</v>
      </c>
      <c r="AL67" s="127">
        <f t="shared" si="160"/>
        <v>16.134098120000001</v>
      </c>
      <c r="AM67" s="125">
        <f t="shared" si="38"/>
        <v>55</v>
      </c>
      <c r="AN67" s="134" t="s">
        <v>75</v>
      </c>
      <c r="AO67" s="131">
        <f t="shared" si="161"/>
        <v>45986</v>
      </c>
      <c r="AP67" s="7"/>
      <c r="AQ67" s="131">
        <f t="shared" si="162"/>
        <v>45986</v>
      </c>
      <c r="AR67" s="131">
        <f t="shared" si="163"/>
        <v>46017</v>
      </c>
      <c r="AS67" s="158">
        <f>VLOOKUP($AQ67,[1]Plan1!$IA$183:$ID$350,2)</f>
        <v>7276.54</v>
      </c>
      <c r="AT67" s="157">
        <f t="shared" si="27"/>
        <v>45926</v>
      </c>
      <c r="AU67" s="158">
        <f>VLOOKUP($AQ67,[1]Plan1!$IA$183:$ID$350,4)</f>
        <v>7276.54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customHeight="1" x14ac:dyDescent="0.2">
      <c r="A68" s="109">
        <f t="shared" si="12"/>
        <v>44337</v>
      </c>
      <c r="B68" s="110">
        <f t="shared" si="1"/>
        <v>1014.1374832700001</v>
      </c>
      <c r="C68" s="184">
        <f t="shared" si="147"/>
        <v>999.99999999999989</v>
      </c>
      <c r="D68" s="111">
        <f t="shared" si="13"/>
        <v>5622.43</v>
      </c>
      <c r="E68" s="111">
        <f>IF($K68=1,VLOOKUP($A67,$AQ$11:$AU$150,5),E67)</f>
        <v>5674.72</v>
      </c>
      <c r="F68" s="160" t="e">
        <f>IF($K68=1,VLOOKUP($A67,$AQ$11:$AU$135,6),F67)</f>
        <v>#REF!</v>
      </c>
      <c r="G68" s="114">
        <f t="shared" si="2"/>
        <v>9.3002491805145304E-3</v>
      </c>
      <c r="H68" s="115">
        <f t="shared" si="148"/>
        <v>44341</v>
      </c>
      <c r="I68" s="115">
        <f t="shared" si="15"/>
        <v>44341</v>
      </c>
      <c r="J68" s="116">
        <f t="shared" si="16"/>
        <v>21</v>
      </c>
      <c r="K68" s="116">
        <f t="shared" si="164"/>
        <v>19</v>
      </c>
      <c r="L68" s="8">
        <f t="shared" si="17"/>
        <v>1.0084107899999999</v>
      </c>
      <c r="M68" s="117">
        <v>1</v>
      </c>
      <c r="N68" s="117">
        <f t="shared" si="91"/>
        <v>1</v>
      </c>
      <c r="O68" s="110">
        <f t="shared" si="150"/>
        <v>1.0084107899999999</v>
      </c>
      <c r="P68" s="110">
        <f t="shared" si="5"/>
        <v>1008.41079</v>
      </c>
      <c r="Q68" s="148">
        <f t="shared" si="31"/>
        <v>0</v>
      </c>
      <c r="R68" s="170">
        <f t="shared" si="19"/>
        <v>0</v>
      </c>
      <c r="S68" s="110">
        <f t="shared" si="6"/>
        <v>0</v>
      </c>
      <c r="T68" s="92">
        <f t="shared" si="57"/>
        <v>0</v>
      </c>
      <c r="U68" s="181">
        <f t="shared" si="58"/>
        <v>0</v>
      </c>
      <c r="V68" s="120">
        <f t="shared" si="20"/>
        <v>7.8E-2</v>
      </c>
      <c r="W68" s="118">
        <f t="shared" si="104"/>
        <v>19</v>
      </c>
      <c r="X68" s="118">
        <v>252</v>
      </c>
      <c r="Y68" s="117">
        <f t="shared" si="9"/>
        <v>1.0056789290000001</v>
      </c>
      <c r="Z68" s="110">
        <f t="shared" si="10"/>
        <v>5.7266932700000002</v>
      </c>
      <c r="AA68" s="110">
        <f t="shared" si="11"/>
        <v>0</v>
      </c>
      <c r="AB68" s="121" t="str">
        <f t="shared" si="145"/>
        <v>J=</v>
      </c>
      <c r="AC68" s="115">
        <f t="shared" si="146"/>
        <v>44341</v>
      </c>
      <c r="AD68" s="4"/>
      <c r="AE68" s="125">
        <f t="shared" si="32"/>
        <v>56</v>
      </c>
      <c r="AF68" s="131">
        <f t="shared" si="155"/>
        <v>45986</v>
      </c>
      <c r="AG68" s="127">
        <f t="shared" si="156"/>
        <v>619.04578739000021</v>
      </c>
      <c r="AH68" s="129">
        <f t="shared" si="157"/>
        <v>20</v>
      </c>
      <c r="AI68" s="138">
        <f t="shared" si="158"/>
        <v>3.7722717000000001</v>
      </c>
      <c r="AJ68" s="137">
        <f t="shared" si="159"/>
        <v>11.90477521</v>
      </c>
      <c r="AK68" s="133">
        <v>1.8867999999999999E-2</v>
      </c>
      <c r="AL68" s="127">
        <f t="shared" si="160"/>
        <v>15.677046910000001</v>
      </c>
      <c r="AM68" s="125">
        <f t="shared" si="38"/>
        <v>56</v>
      </c>
      <c r="AN68" s="134" t="s">
        <v>75</v>
      </c>
      <c r="AO68" s="131">
        <f t="shared" si="161"/>
        <v>46017</v>
      </c>
      <c r="AP68" s="7"/>
      <c r="AQ68" s="131">
        <f t="shared" si="162"/>
        <v>46017</v>
      </c>
      <c r="AR68" s="131">
        <f t="shared" si="163"/>
        <v>46048</v>
      </c>
      <c r="AS68" s="158">
        <f>VLOOKUP($AQ68,[1]Plan1!$IA$183:$ID$350,2)</f>
        <v>7276.54</v>
      </c>
      <c r="AT68" s="157">
        <f t="shared" si="27"/>
        <v>45956</v>
      </c>
      <c r="AU68" s="158">
        <f>VLOOKUP($AQ68,[1]Plan1!$IA$183:$ID$350,4)</f>
        <v>7276.54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customHeight="1" x14ac:dyDescent="0.2">
      <c r="A69" s="109">
        <f t="shared" si="12"/>
        <v>44338</v>
      </c>
      <c r="B69" s="110">
        <f t="shared" si="1"/>
        <v>1014.887076</v>
      </c>
      <c r="C69" s="184">
        <f t="shared" si="147"/>
        <v>999.99999999999989</v>
      </c>
      <c r="D69" s="111">
        <f t="shared" si="13"/>
        <v>5622.43</v>
      </c>
      <c r="E69" s="111">
        <f>IF($K69=1,VLOOKUP($A68,$AQ$11:$AU$150,5),E68)</f>
        <v>5674.72</v>
      </c>
      <c r="F69" s="160" t="e">
        <f>IF($K69=1,VLOOKUP($A68,$AQ$11:$AU$135,6),F68)</f>
        <v>#REF!</v>
      </c>
      <c r="G69" s="114">
        <f t="shared" si="2"/>
        <v>9.3002491805145304E-3</v>
      </c>
      <c r="H69" s="115">
        <f t="shared" si="148"/>
        <v>44341</v>
      </c>
      <c r="I69" s="115">
        <f t="shared" si="15"/>
        <v>44341</v>
      </c>
      <c r="J69" s="116">
        <f t="shared" si="16"/>
        <v>21</v>
      </c>
      <c r="K69" s="116">
        <f t="shared" si="164"/>
        <v>20</v>
      </c>
      <c r="L69" s="8">
        <f t="shared" si="17"/>
        <v>1.0088554199999999</v>
      </c>
      <c r="M69" s="117">
        <v>1</v>
      </c>
      <c r="N69" s="117">
        <f t="shared" si="91"/>
        <v>1</v>
      </c>
      <c r="O69" s="110">
        <f t="shared" si="150"/>
        <v>1.0088554199999999</v>
      </c>
      <c r="P69" s="110">
        <f t="shared" si="5"/>
        <v>1008.85542</v>
      </c>
      <c r="Q69" s="148">
        <f t="shared" si="31"/>
        <v>0</v>
      </c>
      <c r="R69" s="170">
        <f t="shared" si="19"/>
        <v>0</v>
      </c>
      <c r="S69" s="110">
        <f t="shared" si="6"/>
        <v>0</v>
      </c>
      <c r="T69" s="92">
        <f t="shared" si="57"/>
        <v>0</v>
      </c>
      <c r="U69" s="181">
        <f t="shared" si="58"/>
        <v>0</v>
      </c>
      <c r="V69" s="120">
        <f t="shared" si="20"/>
        <v>7.8E-2</v>
      </c>
      <c r="W69" s="118">
        <f t="shared" si="104"/>
        <v>20</v>
      </c>
      <c r="X69" s="118">
        <v>252</v>
      </c>
      <c r="Y69" s="117">
        <f t="shared" si="9"/>
        <v>1.0059787120000001</v>
      </c>
      <c r="Z69" s="110">
        <f t="shared" si="10"/>
        <v>6.0316559999999999</v>
      </c>
      <c r="AA69" s="110">
        <f t="shared" si="11"/>
        <v>0</v>
      </c>
      <c r="AB69" s="121" t="str">
        <f t="shared" si="145"/>
        <v>J=</v>
      </c>
      <c r="AC69" s="115">
        <f t="shared" si="146"/>
        <v>44341</v>
      </c>
      <c r="AD69" s="4"/>
      <c r="AE69" s="125">
        <f t="shared" si="32"/>
        <v>57</v>
      </c>
      <c r="AF69" s="131">
        <f t="shared" si="155"/>
        <v>46017</v>
      </c>
      <c r="AG69" s="127">
        <f t="shared" si="156"/>
        <v>607.14091786000017</v>
      </c>
      <c r="AH69" s="129">
        <f t="shared" si="157"/>
        <v>22</v>
      </c>
      <c r="AI69" s="138">
        <f t="shared" si="158"/>
        <v>4.0724211800000001</v>
      </c>
      <c r="AJ69" s="137">
        <f t="shared" si="159"/>
        <v>11.904869529999999</v>
      </c>
      <c r="AK69" s="133">
        <v>1.9231000000000002E-2</v>
      </c>
      <c r="AL69" s="127">
        <f t="shared" si="160"/>
        <v>15.977290709999998</v>
      </c>
      <c r="AM69" s="125">
        <f t="shared" si="38"/>
        <v>57</v>
      </c>
      <c r="AN69" s="134" t="s">
        <v>75</v>
      </c>
      <c r="AO69" s="131">
        <f t="shared" si="161"/>
        <v>46048</v>
      </c>
      <c r="AP69" s="7"/>
      <c r="AQ69" s="131">
        <f t="shared" si="162"/>
        <v>46048</v>
      </c>
      <c r="AR69" s="131">
        <f t="shared" si="163"/>
        <v>46078</v>
      </c>
      <c r="AS69" s="158">
        <f>VLOOKUP($AQ69,[1]Plan1!$IA$183:$ID$350,2)</f>
        <v>7276.54</v>
      </c>
      <c r="AT69" s="157">
        <f t="shared" si="27"/>
        <v>45986</v>
      </c>
      <c r="AU69" s="158">
        <f>VLOOKUP($AQ69,[1]Plan1!$IA$183:$ID$350,4)</f>
        <v>7276.54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9">
        <f t="shared" si="12"/>
        <v>44339</v>
      </c>
      <c r="B70" s="110">
        <f t="shared" si="1"/>
        <v>1014.887076</v>
      </c>
      <c r="C70" s="184">
        <f t="shared" si="147"/>
        <v>999.99999999999989</v>
      </c>
      <c r="D70" s="111">
        <f t="shared" si="13"/>
        <v>5622.43</v>
      </c>
      <c r="E70" s="111">
        <f>IF($K70=1,VLOOKUP($A69,$AQ$11:$AU$150,5),E69)</f>
        <v>5674.72</v>
      </c>
      <c r="F70" s="160" t="e">
        <f>IF($K70=1,VLOOKUP($A69,$AQ$11:$AU$135,6),F69)</f>
        <v>#REF!</v>
      </c>
      <c r="G70" s="114">
        <f t="shared" si="2"/>
        <v>9.3002491805145304E-3</v>
      </c>
      <c r="H70" s="115">
        <f t="shared" si="148"/>
        <v>44341</v>
      </c>
      <c r="I70" s="115">
        <f t="shared" si="15"/>
        <v>44341</v>
      </c>
      <c r="J70" s="116">
        <f t="shared" si="16"/>
        <v>21</v>
      </c>
      <c r="K70" s="116">
        <f t="shared" si="164"/>
        <v>20</v>
      </c>
      <c r="L70" s="8">
        <f t="shared" si="17"/>
        <v>1.0088554199999999</v>
      </c>
      <c r="M70" s="117">
        <v>1</v>
      </c>
      <c r="N70" s="117">
        <f t="shared" si="91"/>
        <v>1</v>
      </c>
      <c r="O70" s="110">
        <f t="shared" si="150"/>
        <v>1.0088554199999999</v>
      </c>
      <c r="P70" s="110">
        <f t="shared" si="5"/>
        <v>1008.85542</v>
      </c>
      <c r="Q70" s="148">
        <f t="shared" si="31"/>
        <v>0</v>
      </c>
      <c r="R70" s="170">
        <f t="shared" si="19"/>
        <v>0</v>
      </c>
      <c r="S70" s="110">
        <f t="shared" si="6"/>
        <v>0</v>
      </c>
      <c r="T70" s="92">
        <f t="shared" si="57"/>
        <v>0</v>
      </c>
      <c r="U70" s="181">
        <f t="shared" si="58"/>
        <v>0</v>
      </c>
      <c r="V70" s="120">
        <f t="shared" si="20"/>
        <v>7.8E-2</v>
      </c>
      <c r="W70" s="118">
        <f t="shared" si="104"/>
        <v>20</v>
      </c>
      <c r="X70" s="118">
        <v>252</v>
      </c>
      <c r="Y70" s="117">
        <f t="shared" si="9"/>
        <v>1.0059787120000001</v>
      </c>
      <c r="Z70" s="110">
        <f t="shared" si="10"/>
        <v>6.0316559999999999</v>
      </c>
      <c r="AA70" s="110">
        <f t="shared" si="11"/>
        <v>0</v>
      </c>
      <c r="AB70" s="121" t="str">
        <f t="shared" si="145"/>
        <v>J=</v>
      </c>
      <c r="AC70" s="115">
        <f t="shared" si="146"/>
        <v>44341</v>
      </c>
      <c r="AD70" s="4"/>
      <c r="AE70" s="125">
        <f t="shared" si="32"/>
        <v>58</v>
      </c>
      <c r="AF70" s="131">
        <f t="shared" si="155"/>
        <v>46048</v>
      </c>
      <c r="AG70" s="127">
        <f t="shared" si="156"/>
        <v>595.23609875000022</v>
      </c>
      <c r="AH70" s="129">
        <f t="shared" si="157"/>
        <v>20</v>
      </c>
      <c r="AI70" s="138">
        <f t="shared" si="158"/>
        <v>3.6299206900000001</v>
      </c>
      <c r="AJ70" s="137">
        <f t="shared" si="159"/>
        <v>11.90481911</v>
      </c>
      <c r="AK70" s="133">
        <v>1.9608E-2</v>
      </c>
      <c r="AL70" s="127">
        <f t="shared" si="160"/>
        <v>15.534739800000001</v>
      </c>
      <c r="AM70" s="125">
        <f t="shared" si="38"/>
        <v>58</v>
      </c>
      <c r="AN70" s="134" t="s">
        <v>75</v>
      </c>
      <c r="AO70" s="131">
        <f t="shared" si="161"/>
        <v>46078</v>
      </c>
      <c r="AP70" s="7"/>
      <c r="AQ70" s="131">
        <f t="shared" si="162"/>
        <v>46078</v>
      </c>
      <c r="AR70" s="131">
        <f t="shared" si="163"/>
        <v>46106</v>
      </c>
      <c r="AS70" s="158">
        <f>VLOOKUP($AQ70,[1]Plan1!$IA$183:$ID$350,2)</f>
        <v>7276.54</v>
      </c>
      <c r="AT70" s="157">
        <f t="shared" si="27"/>
        <v>46016</v>
      </c>
      <c r="AU70" s="158">
        <f>VLOOKUP($AQ70,[1]Plan1!$IA$183:$ID$350,4)</f>
        <v>7276.54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customHeight="1" x14ac:dyDescent="0.2">
      <c r="A71" s="109">
        <f t="shared" si="12"/>
        <v>44340</v>
      </c>
      <c r="B71" s="110">
        <f t="shared" si="1"/>
        <v>1014.887076</v>
      </c>
      <c r="C71" s="184">
        <f t="shared" si="147"/>
        <v>999.99999999999989</v>
      </c>
      <c r="D71" s="111">
        <f t="shared" si="13"/>
        <v>5622.43</v>
      </c>
      <c r="E71" s="111">
        <f>IF($K71=1,VLOOKUP($A70,$AQ$11:$AU$150,5),E70)</f>
        <v>5674.72</v>
      </c>
      <c r="F71" s="160" t="e">
        <f>IF($K71=1,VLOOKUP($A70,$AQ$11:$AU$135,6),F70)</f>
        <v>#REF!</v>
      </c>
      <c r="G71" s="114">
        <f t="shared" si="2"/>
        <v>9.3002491805145304E-3</v>
      </c>
      <c r="H71" s="115">
        <f t="shared" si="148"/>
        <v>44341</v>
      </c>
      <c r="I71" s="115">
        <f t="shared" si="15"/>
        <v>44341</v>
      </c>
      <c r="J71" s="116">
        <f t="shared" si="16"/>
        <v>21</v>
      </c>
      <c r="K71" s="116">
        <f t="shared" si="164"/>
        <v>20</v>
      </c>
      <c r="L71" s="8">
        <f t="shared" si="17"/>
        <v>1.0088554199999999</v>
      </c>
      <c r="M71" s="117">
        <v>1</v>
      </c>
      <c r="N71" s="117">
        <f t="shared" si="91"/>
        <v>1</v>
      </c>
      <c r="O71" s="110">
        <f t="shared" si="150"/>
        <v>1.0088554199999999</v>
      </c>
      <c r="P71" s="110">
        <f t="shared" si="5"/>
        <v>1008.85542</v>
      </c>
      <c r="Q71" s="148">
        <f t="shared" si="31"/>
        <v>0</v>
      </c>
      <c r="R71" s="170">
        <f t="shared" si="19"/>
        <v>0</v>
      </c>
      <c r="S71" s="110">
        <f t="shared" si="6"/>
        <v>0</v>
      </c>
      <c r="T71" s="92">
        <f t="shared" si="57"/>
        <v>0</v>
      </c>
      <c r="U71" s="181">
        <f t="shared" si="58"/>
        <v>0</v>
      </c>
      <c r="V71" s="120">
        <f t="shared" si="20"/>
        <v>7.8E-2</v>
      </c>
      <c r="W71" s="118">
        <f t="shared" si="104"/>
        <v>20</v>
      </c>
      <c r="X71" s="118">
        <v>252</v>
      </c>
      <c r="Y71" s="117">
        <f t="shared" si="9"/>
        <v>1.0059787120000001</v>
      </c>
      <c r="Z71" s="110">
        <f t="shared" si="10"/>
        <v>6.0316559999999999</v>
      </c>
      <c r="AA71" s="110">
        <f t="shared" si="11"/>
        <v>0</v>
      </c>
      <c r="AB71" s="121" t="str">
        <f t="shared" si="145"/>
        <v>J=</v>
      </c>
      <c r="AC71" s="115">
        <f t="shared" si="146"/>
        <v>44341</v>
      </c>
      <c r="AD71" s="4"/>
      <c r="AE71" s="125">
        <f t="shared" si="32"/>
        <v>59</v>
      </c>
      <c r="AF71" s="131">
        <f t="shared" si="155"/>
        <v>46078</v>
      </c>
      <c r="AG71" s="127">
        <f t="shared" si="156"/>
        <v>583.33137678000026</v>
      </c>
      <c r="AH71" s="129">
        <f t="shared" si="157"/>
        <v>20</v>
      </c>
      <c r="AI71" s="138">
        <f t="shared" si="158"/>
        <v>3.5587452000000002</v>
      </c>
      <c r="AJ71" s="137">
        <f t="shared" si="159"/>
        <v>11.904721970000001</v>
      </c>
      <c r="AK71" s="133">
        <v>0.02</v>
      </c>
      <c r="AL71" s="127">
        <f t="shared" si="160"/>
        <v>15.463467170000001</v>
      </c>
      <c r="AM71" s="125">
        <f t="shared" si="38"/>
        <v>59</v>
      </c>
      <c r="AN71" s="134" t="s">
        <v>75</v>
      </c>
      <c r="AO71" s="131">
        <f t="shared" si="161"/>
        <v>46106</v>
      </c>
      <c r="AP71" s="7"/>
      <c r="AQ71" s="131">
        <f t="shared" si="162"/>
        <v>46106</v>
      </c>
      <c r="AR71" s="131">
        <f t="shared" si="163"/>
        <v>46139</v>
      </c>
      <c r="AS71" s="158">
        <f>VLOOKUP($AQ71,[1]Plan1!$IA$183:$ID$350,2)</f>
        <v>7276.54</v>
      </c>
      <c r="AT71" s="157">
        <f t="shared" si="27"/>
        <v>46049</v>
      </c>
      <c r="AU71" s="158">
        <f>VLOOKUP($AQ71,[1]Plan1!$IA$183:$ID$350,4)</f>
        <v>7276.54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customHeight="1" x14ac:dyDescent="0.2">
      <c r="A72" s="109">
        <f t="shared" si="12"/>
        <v>44341</v>
      </c>
      <c r="B72" s="110">
        <f t="shared" si="1"/>
        <v>1015.63721633</v>
      </c>
      <c r="C72" s="184">
        <f t="shared" si="147"/>
        <v>999.99999999999989</v>
      </c>
      <c r="D72" s="111">
        <f t="shared" si="13"/>
        <v>5622.43</v>
      </c>
      <c r="E72" s="111">
        <f>IF($K72=1,VLOOKUP($A71,$AQ$11:$AU$150,5),E71)</f>
        <v>5674.72</v>
      </c>
      <c r="F72" s="160" t="e">
        <f>IF($K72=1,VLOOKUP($A71,$AQ$11:$AU$135,6),F71)</f>
        <v>#REF!</v>
      </c>
      <c r="G72" s="114">
        <f t="shared" si="2"/>
        <v>9.3002491805145304E-3</v>
      </c>
      <c r="H72" s="115">
        <f t="shared" si="148"/>
        <v>44341</v>
      </c>
      <c r="I72" s="115">
        <f t="shared" si="15"/>
        <v>44341</v>
      </c>
      <c r="J72" s="116">
        <f t="shared" si="16"/>
        <v>21</v>
      </c>
      <c r="K72" s="116">
        <f t="shared" si="164"/>
        <v>21</v>
      </c>
      <c r="L72" s="8">
        <f t="shared" si="17"/>
        <v>1.00930024</v>
      </c>
      <c r="M72" s="117">
        <v>1</v>
      </c>
      <c r="N72" s="117">
        <f t="shared" si="91"/>
        <v>1</v>
      </c>
      <c r="O72" s="110">
        <f t="shared" si="150"/>
        <v>1.00930024</v>
      </c>
      <c r="P72" s="110">
        <f t="shared" si="5"/>
        <v>1009.30024</v>
      </c>
      <c r="Q72" s="148">
        <f t="shared" si="31"/>
        <v>2</v>
      </c>
      <c r="R72" s="170">
        <f t="shared" si="19"/>
        <v>0</v>
      </c>
      <c r="S72" s="110">
        <f t="shared" si="6"/>
        <v>0</v>
      </c>
      <c r="T72" s="92">
        <f t="shared" si="57"/>
        <v>9.3002399999999579</v>
      </c>
      <c r="U72" s="181">
        <f t="shared" si="58"/>
        <v>9.2145425428611389E-3</v>
      </c>
      <c r="V72" s="120">
        <f t="shared" si="20"/>
        <v>7.8E-2</v>
      </c>
      <c r="W72" s="118">
        <f t="shared" si="104"/>
        <v>21</v>
      </c>
      <c r="X72" s="118">
        <v>252</v>
      </c>
      <c r="Y72" s="117">
        <f t="shared" si="9"/>
        <v>1.0062785839999999</v>
      </c>
      <c r="Z72" s="110">
        <f t="shared" si="10"/>
        <v>6.3369763299999997</v>
      </c>
      <c r="AA72" s="110">
        <f t="shared" si="11"/>
        <v>6.3369763299999997</v>
      </c>
      <c r="AB72" s="121" t="str">
        <f t="shared" si="145"/>
        <v>J=</v>
      </c>
      <c r="AC72" s="115">
        <f t="shared" si="146"/>
        <v>44341</v>
      </c>
      <c r="AD72" s="4"/>
      <c r="AE72" s="125">
        <f t="shared" si="32"/>
        <v>60</v>
      </c>
      <c r="AF72" s="131">
        <f t="shared" si="155"/>
        <v>46106</v>
      </c>
      <c r="AG72" s="127">
        <f t="shared" si="156"/>
        <v>571.42675005000024</v>
      </c>
      <c r="AH72" s="129">
        <f t="shared" si="157"/>
        <v>20</v>
      </c>
      <c r="AI72" s="138">
        <f t="shared" si="158"/>
        <v>3.4875702999999998</v>
      </c>
      <c r="AJ72" s="137">
        <f t="shared" si="159"/>
        <v>11.90462673</v>
      </c>
      <c r="AK72" s="133">
        <v>2.0407999999999999E-2</v>
      </c>
      <c r="AL72" s="127">
        <f t="shared" si="160"/>
        <v>15.39219703</v>
      </c>
      <c r="AM72" s="125">
        <f t="shared" si="38"/>
        <v>60</v>
      </c>
      <c r="AN72" s="134" t="s">
        <v>75</v>
      </c>
      <c r="AO72" s="131">
        <f t="shared" si="161"/>
        <v>46139</v>
      </c>
      <c r="AP72" s="7"/>
      <c r="AQ72" s="131">
        <f t="shared" si="162"/>
        <v>46139</v>
      </c>
      <c r="AR72" s="131">
        <f t="shared" si="163"/>
        <v>46167</v>
      </c>
      <c r="AS72" s="158">
        <f>VLOOKUP($AQ72,[1]Plan1!$IA$183:$ID$350,2)</f>
        <v>7276.54</v>
      </c>
      <c r="AT72" s="157">
        <f t="shared" si="27"/>
        <v>46078</v>
      </c>
      <c r="AU72" s="158">
        <f>VLOOKUP($AQ72,[1]Plan1!$IA$183:$ID$350,4)</f>
        <v>7276.54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customHeight="1" x14ac:dyDescent="0.2">
      <c r="A73" s="109">
        <f t="shared" si="12"/>
        <v>44342</v>
      </c>
      <c r="B73" s="110">
        <f t="shared" si="1"/>
        <v>1000.4388119299999</v>
      </c>
      <c r="C73" s="184">
        <f t="shared" si="147"/>
        <v>1000.0000000000001</v>
      </c>
      <c r="D73" s="111">
        <f t="shared" si="13"/>
        <v>5674.72</v>
      </c>
      <c r="E73" s="111">
        <f>IF($K73=1,VLOOKUP($A72,$AQ$11:$AU$150,5),E72)</f>
        <v>5692.31</v>
      </c>
      <c r="F73" s="160" t="e">
        <f>IF($K73=1,VLOOKUP($A72,$AQ$11:$AU$135,6),F72)</f>
        <v>#REF!</v>
      </c>
      <c r="G73" s="114">
        <f t="shared" si="2"/>
        <v>3.0997124087179806E-3</v>
      </c>
      <c r="H73" s="115">
        <f t="shared" si="148"/>
        <v>44372</v>
      </c>
      <c r="I73" s="115">
        <f t="shared" si="15"/>
        <v>44372</v>
      </c>
      <c r="J73" s="116">
        <f t="shared" si="16"/>
        <v>22</v>
      </c>
      <c r="K73" s="116">
        <f t="shared" si="164"/>
        <v>1</v>
      </c>
      <c r="L73" s="8">
        <f t="shared" si="17"/>
        <v>1.0001406799999999</v>
      </c>
      <c r="M73" s="117">
        <v>1</v>
      </c>
      <c r="N73" s="117">
        <f t="shared" si="91"/>
        <v>1</v>
      </c>
      <c r="O73" s="110">
        <f t="shared" si="150"/>
        <v>1.0001406799999999</v>
      </c>
      <c r="P73" s="110">
        <f t="shared" si="5"/>
        <v>1000.14068</v>
      </c>
      <c r="Q73" s="148">
        <f t="shared" si="31"/>
        <v>0</v>
      </c>
      <c r="R73" s="170">
        <f t="shared" si="19"/>
        <v>0</v>
      </c>
      <c r="S73" s="110">
        <f t="shared" si="6"/>
        <v>0</v>
      </c>
      <c r="T73" s="92">
        <f t="shared" si="57"/>
        <v>0</v>
      </c>
      <c r="U73" s="181">
        <f t="shared" si="58"/>
        <v>0</v>
      </c>
      <c r="V73" s="120">
        <f t="shared" si="20"/>
        <v>7.8E-2</v>
      </c>
      <c r="W73" s="118">
        <f t="shared" si="104"/>
        <v>1</v>
      </c>
      <c r="X73" s="118">
        <v>252</v>
      </c>
      <c r="Y73" s="117">
        <f t="shared" si="9"/>
        <v>1.00029809</v>
      </c>
      <c r="Z73" s="110">
        <f t="shared" si="10"/>
        <v>0.29813192999999999</v>
      </c>
      <c r="AA73" s="110">
        <f t="shared" si="11"/>
        <v>0</v>
      </c>
      <c r="AB73" s="121" t="str">
        <f t="shared" si="145"/>
        <v>J=</v>
      </c>
      <c r="AC73" s="115">
        <f t="shared" si="146"/>
        <v>44372</v>
      </c>
      <c r="AD73" s="4"/>
      <c r="AE73" s="125">
        <f t="shared" si="32"/>
        <v>61</v>
      </c>
      <c r="AF73" s="131">
        <f t="shared" si="155"/>
        <v>46139</v>
      </c>
      <c r="AG73" s="127">
        <f t="shared" si="156"/>
        <v>559.52221657000018</v>
      </c>
      <c r="AH73" s="129">
        <f t="shared" si="157"/>
        <v>21</v>
      </c>
      <c r="AI73" s="138">
        <f t="shared" si="158"/>
        <v>3.5877508499999999</v>
      </c>
      <c r="AJ73" s="137">
        <f t="shared" si="159"/>
        <v>11.90453348</v>
      </c>
      <c r="AK73" s="133">
        <v>2.0833000000000001E-2</v>
      </c>
      <c r="AL73" s="127">
        <f t="shared" si="160"/>
        <v>15.49228433</v>
      </c>
      <c r="AM73" s="125">
        <f t="shared" si="38"/>
        <v>61</v>
      </c>
      <c r="AN73" s="134" t="s">
        <v>75</v>
      </c>
      <c r="AO73" s="131">
        <f t="shared" si="161"/>
        <v>46167</v>
      </c>
      <c r="AP73" s="7"/>
      <c r="AQ73" s="131">
        <f t="shared" si="162"/>
        <v>46167</v>
      </c>
      <c r="AR73" s="131">
        <f t="shared" si="163"/>
        <v>46198</v>
      </c>
      <c r="AS73" s="158">
        <f>VLOOKUP($AQ73,[1]Plan1!$IA$183:$ID$350,2)</f>
        <v>7276.54</v>
      </c>
      <c r="AT73" s="157">
        <f t="shared" si="27"/>
        <v>46106</v>
      </c>
      <c r="AU73" s="158">
        <f>VLOOKUP($AQ73,[1]Plan1!$IA$183:$ID$350,4)</f>
        <v>7276.54</v>
      </c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26"/>
      <c r="DR73" s="15"/>
      <c r="DS73" s="15"/>
      <c r="DT73" s="24"/>
      <c r="DU73" s="15"/>
      <c r="DV73" s="16"/>
      <c r="DW73" s="15"/>
    </row>
    <row r="74" spans="1:127" ht="12.75" customHeight="1" x14ac:dyDescent="0.2">
      <c r="A74" s="109">
        <f t="shared" si="12"/>
        <v>44343</v>
      </c>
      <c r="B74" s="110">
        <f t="shared" si="1"/>
        <v>1000.87782678</v>
      </c>
      <c r="C74" s="184">
        <f t="shared" si="147"/>
        <v>1000.0000000000001</v>
      </c>
      <c r="D74" s="111">
        <f t="shared" si="13"/>
        <v>5674.72</v>
      </c>
      <c r="E74" s="111">
        <f>IF($K74=1,VLOOKUP($A73,$AQ$11:$AU$150,5),E73)</f>
        <v>5692.31</v>
      </c>
      <c r="F74" s="160" t="e">
        <f>IF($K74=1,VLOOKUP($A73,$AQ$11:$AU$135,6),F73)</f>
        <v>#REF!</v>
      </c>
      <c r="G74" s="114">
        <f t="shared" si="2"/>
        <v>3.0997124087179806E-3</v>
      </c>
      <c r="H74" s="115">
        <f t="shared" si="148"/>
        <v>44372</v>
      </c>
      <c r="I74" s="115">
        <f t="shared" si="15"/>
        <v>44372</v>
      </c>
      <c r="J74" s="116">
        <f t="shared" si="16"/>
        <v>22</v>
      </c>
      <c r="K74" s="116">
        <f t="shared" si="164"/>
        <v>2</v>
      </c>
      <c r="L74" s="8">
        <f t="shared" si="17"/>
        <v>1.00028139</v>
      </c>
      <c r="M74" s="117">
        <v>1</v>
      </c>
      <c r="N74" s="117">
        <f t="shared" si="91"/>
        <v>1</v>
      </c>
      <c r="O74" s="110">
        <f t="shared" si="150"/>
        <v>1.00028139</v>
      </c>
      <c r="P74" s="110">
        <f t="shared" si="5"/>
        <v>1000.28139</v>
      </c>
      <c r="Q74" s="148">
        <f t="shared" si="31"/>
        <v>0</v>
      </c>
      <c r="R74" s="170">
        <f t="shared" si="19"/>
        <v>0</v>
      </c>
      <c r="S74" s="110">
        <f t="shared" si="6"/>
        <v>0</v>
      </c>
      <c r="T74" s="92">
        <f t="shared" si="57"/>
        <v>0</v>
      </c>
      <c r="U74" s="181">
        <f t="shared" si="58"/>
        <v>0</v>
      </c>
      <c r="V74" s="120">
        <f t="shared" si="20"/>
        <v>7.8E-2</v>
      </c>
      <c r="W74" s="118">
        <f t="shared" si="104"/>
        <v>2</v>
      </c>
      <c r="X74" s="118">
        <v>252</v>
      </c>
      <c r="Y74" s="117">
        <f t="shared" si="9"/>
        <v>1.0005962690000001</v>
      </c>
      <c r="Z74" s="110">
        <f t="shared" si="10"/>
        <v>0.59643678</v>
      </c>
      <c r="AA74" s="110">
        <f t="shared" si="11"/>
        <v>0</v>
      </c>
      <c r="AB74" s="121" t="str">
        <f t="shared" si="145"/>
        <v>J=</v>
      </c>
      <c r="AC74" s="115">
        <f t="shared" si="146"/>
        <v>44372</v>
      </c>
      <c r="AD74" s="4"/>
      <c r="AE74" s="125">
        <f t="shared" si="32"/>
        <v>62</v>
      </c>
      <c r="AF74" s="131">
        <f t="shared" si="155"/>
        <v>46167</v>
      </c>
      <c r="AG74" s="127">
        <f t="shared" si="156"/>
        <v>547.61726237000016</v>
      </c>
      <c r="AH74" s="129">
        <f t="shared" si="157"/>
        <v>19</v>
      </c>
      <c r="AI74" s="138">
        <f t="shared" si="158"/>
        <v>3.1774869400000001</v>
      </c>
      <c r="AJ74" s="137">
        <f t="shared" si="159"/>
        <v>11.904954200000001</v>
      </c>
      <c r="AK74" s="133">
        <v>2.1277000000000001E-2</v>
      </c>
      <c r="AL74" s="127">
        <f t="shared" si="160"/>
        <v>15.08244114</v>
      </c>
      <c r="AM74" s="125">
        <f t="shared" si="38"/>
        <v>62</v>
      </c>
      <c r="AN74" s="134" t="s">
        <v>75</v>
      </c>
      <c r="AO74" s="131">
        <f t="shared" si="161"/>
        <v>46198</v>
      </c>
      <c r="AP74" s="7"/>
      <c r="AQ74" s="131">
        <f t="shared" si="162"/>
        <v>46198</v>
      </c>
      <c r="AR74" s="131">
        <f t="shared" si="163"/>
        <v>46230</v>
      </c>
      <c r="AS74" s="158">
        <f>VLOOKUP($AQ74,[1]Plan1!$IA$183:$ID$350,2)</f>
        <v>7276.54</v>
      </c>
      <c r="AT74" s="157">
        <f t="shared" si="27"/>
        <v>46139</v>
      </c>
      <c r="AU74" s="158">
        <f>VLOOKUP($AQ74,[1]Plan1!$IA$183:$ID$350,4)</f>
        <v>7276.54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15"/>
    </row>
    <row r="75" spans="1:127" ht="12.75" customHeight="1" x14ac:dyDescent="0.2">
      <c r="A75" s="109">
        <f t="shared" si="12"/>
        <v>44344</v>
      </c>
      <c r="B75" s="110">
        <f t="shared" ref="B75:B138" si="165">(P75+Z75)</f>
        <v>1001.3170335999999</v>
      </c>
      <c r="C75" s="184">
        <f t="shared" si="147"/>
        <v>1000.0000000000001</v>
      </c>
      <c r="D75" s="111">
        <f t="shared" si="13"/>
        <v>5674.72</v>
      </c>
      <c r="E75" s="111">
        <f>IF($K75=1,VLOOKUP($A74,$AQ$11:$AU$150,5),E74)</f>
        <v>5692.31</v>
      </c>
      <c r="F75" s="160" t="e">
        <f>IF($K75=1,VLOOKUP($A74,$AQ$11:$AU$135,6),F74)</f>
        <v>#REF!</v>
      </c>
      <c r="G75" s="114">
        <f t="shared" ref="G75:G138" si="166">(E75/D75)-1</f>
        <v>3.0997124087179806E-3</v>
      </c>
      <c r="H75" s="115">
        <f t="shared" si="148"/>
        <v>44372</v>
      </c>
      <c r="I75" s="115">
        <f t="shared" ref="I75:I138" si="167">IF(A75&gt;I74,H75,I74)</f>
        <v>44372</v>
      </c>
      <c r="J75" s="116">
        <f t="shared" si="16"/>
        <v>22</v>
      </c>
      <c r="K75" s="116">
        <f t="shared" si="164"/>
        <v>3</v>
      </c>
      <c r="L75" s="8">
        <f t="shared" si="17"/>
        <v>1.0004221200000001</v>
      </c>
      <c r="M75" s="117">
        <v>1</v>
      </c>
      <c r="N75" s="117">
        <f t="shared" si="91"/>
        <v>1</v>
      </c>
      <c r="O75" s="110">
        <f t="shared" si="150"/>
        <v>1.0004221200000001</v>
      </c>
      <c r="P75" s="110">
        <f t="shared" ref="P75:P138" si="168">TRUNC(C75*O75,8)</f>
        <v>1000.4221199999999</v>
      </c>
      <c r="Q75" s="148">
        <f t="shared" si="31"/>
        <v>0</v>
      </c>
      <c r="R75" s="170">
        <f t="shared" si="19"/>
        <v>0</v>
      </c>
      <c r="S75" s="110">
        <f t="shared" ref="S75:S138" si="169">IF(R75&gt;0,TRUNC(R75*P75,8),0)</f>
        <v>0</v>
      </c>
      <c r="T75" s="92">
        <f t="shared" si="57"/>
        <v>0</v>
      </c>
      <c r="U75" s="181">
        <f t="shared" si="58"/>
        <v>0</v>
      </c>
      <c r="V75" s="120">
        <f t="shared" si="20"/>
        <v>7.8E-2</v>
      </c>
      <c r="W75" s="118">
        <f t="shared" si="104"/>
        <v>3</v>
      </c>
      <c r="X75" s="118">
        <v>252</v>
      </c>
      <c r="Y75" s="117">
        <f t="shared" ref="Y75:Y138" si="170">ROUND((1+V75)^TRUNC((W75/X75),9),9)</f>
        <v>1.0008945359999999</v>
      </c>
      <c r="Z75" s="110">
        <f t="shared" ref="Z75:Z138" si="171">TRUNC((P75*(Y75-1)),8)</f>
        <v>0.89491359999999998</v>
      </c>
      <c r="AA75" s="110">
        <f t="shared" ref="AA75:AA138" si="172">IF(Q75&gt;0,S75+Z75,0)</f>
        <v>0</v>
      </c>
      <c r="AB75" s="121" t="str">
        <f t="shared" si="145"/>
        <v>J=</v>
      </c>
      <c r="AC75" s="115">
        <f t="shared" si="146"/>
        <v>44372</v>
      </c>
      <c r="AD75" s="4"/>
      <c r="AE75" s="125">
        <f t="shared" si="32"/>
        <v>63</v>
      </c>
      <c r="AF75" s="131">
        <f t="shared" si="155"/>
        <v>46198</v>
      </c>
      <c r="AG75" s="127">
        <f t="shared" si="156"/>
        <v>535.71261071000015</v>
      </c>
      <c r="AH75" s="129">
        <f t="shared" si="157"/>
        <v>22</v>
      </c>
      <c r="AI75" s="138">
        <f t="shared" si="158"/>
        <v>3.6025253500000001</v>
      </c>
      <c r="AJ75" s="137">
        <f t="shared" si="159"/>
        <v>11.904651660000001</v>
      </c>
      <c r="AK75" s="133">
        <v>2.1739000000000001E-2</v>
      </c>
      <c r="AL75" s="127">
        <f t="shared" si="160"/>
        <v>15.507177010000001</v>
      </c>
      <c r="AM75" s="125">
        <f t="shared" si="38"/>
        <v>63</v>
      </c>
      <c r="AN75" s="134" t="s">
        <v>75</v>
      </c>
      <c r="AO75" s="131">
        <f t="shared" si="161"/>
        <v>46230</v>
      </c>
      <c r="AP75" s="7"/>
      <c r="AQ75" s="131">
        <f t="shared" si="162"/>
        <v>46230</v>
      </c>
      <c r="AR75" s="131">
        <f t="shared" si="163"/>
        <v>46259</v>
      </c>
      <c r="AS75" s="158">
        <f>VLOOKUP($AQ75,[1]Plan1!$IA$183:$ID$350,2)</f>
        <v>7276.54</v>
      </c>
      <c r="AT75" s="157">
        <f t="shared" si="27"/>
        <v>46167</v>
      </c>
      <c r="AU75" s="158">
        <f>VLOOKUP($AQ75,[1]Plan1!$IA$183:$ID$350,4)</f>
        <v>7276.54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27"/>
      <c r="DS75" s="15"/>
      <c r="DT75" s="24"/>
      <c r="DU75" s="27"/>
      <c r="DV75" s="32"/>
      <c r="DW75" s="27"/>
    </row>
    <row r="76" spans="1:127" ht="12.75" x14ac:dyDescent="0.2">
      <c r="A76" s="109">
        <f t="shared" ref="A76:A139" si="173">(A75+1)</f>
        <v>44345</v>
      </c>
      <c r="B76" s="110">
        <f t="shared" si="165"/>
        <v>1001.75643444</v>
      </c>
      <c r="C76" s="184">
        <f t="shared" si="147"/>
        <v>1000.0000000000001</v>
      </c>
      <c r="D76" s="111">
        <f t="shared" ref="D76:D139" si="174">IF(E76=E75,D75,E75)</f>
        <v>5674.72</v>
      </c>
      <c r="E76" s="111">
        <f>IF($K76=1,VLOOKUP($A75,$AQ$11:$AU$150,5),E75)</f>
        <v>5692.31</v>
      </c>
      <c r="F76" s="160" t="e">
        <f>IF($K76=1,VLOOKUP($A75,$AQ$11:$AU$135,6),F75)</f>
        <v>#REF!</v>
      </c>
      <c r="G76" s="114">
        <f t="shared" si="166"/>
        <v>3.0997124087179806E-3</v>
      </c>
      <c r="H76" s="115">
        <f t="shared" si="148"/>
        <v>44372</v>
      </c>
      <c r="I76" s="115">
        <f t="shared" si="167"/>
        <v>44372</v>
      </c>
      <c r="J76" s="116">
        <f t="shared" ref="J76:J139" si="175">IF(I76=I75,J75,NETWORKDAYS(I75,I76,$AF$149:$AF$503)-1)</f>
        <v>22</v>
      </c>
      <c r="K76" s="116">
        <f t="shared" si="164"/>
        <v>4</v>
      </c>
      <c r="L76" s="8">
        <f t="shared" ref="L76:L139" si="176">TRUNC((E76/D76)^TRUNC((K76/J76),9),8)</f>
        <v>1.00056287</v>
      </c>
      <c r="M76" s="117">
        <v>1</v>
      </c>
      <c r="N76" s="117">
        <f t="shared" si="91"/>
        <v>1</v>
      </c>
      <c r="O76" s="110">
        <f t="shared" si="150"/>
        <v>1.00056287</v>
      </c>
      <c r="P76" s="110">
        <f t="shared" si="168"/>
        <v>1000.56287</v>
      </c>
      <c r="Q76" s="148">
        <f t="shared" si="31"/>
        <v>0</v>
      </c>
      <c r="R76" s="170">
        <f t="shared" ref="R76:R139" si="177">IF(Q76&gt;0,VLOOKUP($A76,$AF$11:$AK$141,6),0)</f>
        <v>0</v>
      </c>
      <c r="S76" s="110">
        <f t="shared" si="169"/>
        <v>0</v>
      </c>
      <c r="T76" s="92">
        <f t="shared" si="57"/>
        <v>0</v>
      </c>
      <c r="U76" s="181">
        <f t="shared" si="58"/>
        <v>0</v>
      </c>
      <c r="V76" s="120">
        <f t="shared" ref="V76:V139" si="178">(V75)</f>
        <v>7.8E-2</v>
      </c>
      <c r="W76" s="118">
        <f t="shared" si="104"/>
        <v>4</v>
      </c>
      <c r="X76" s="118">
        <v>252</v>
      </c>
      <c r="Y76" s="117">
        <f t="shared" si="170"/>
        <v>1.001192893</v>
      </c>
      <c r="Z76" s="110">
        <f t="shared" si="171"/>
        <v>1.1935644400000001</v>
      </c>
      <c r="AA76" s="110">
        <f t="shared" si="172"/>
        <v>0</v>
      </c>
      <c r="AB76" s="121" t="str">
        <f t="shared" si="145"/>
        <v>J=</v>
      </c>
      <c r="AC76" s="115">
        <f t="shared" si="146"/>
        <v>44372</v>
      </c>
      <c r="AD76" s="4"/>
      <c r="AE76" s="125">
        <f t="shared" si="32"/>
        <v>64</v>
      </c>
      <c r="AF76" s="131">
        <f t="shared" si="155"/>
        <v>46230</v>
      </c>
      <c r="AG76" s="127">
        <f t="shared" si="156"/>
        <v>523.80800508000016</v>
      </c>
      <c r="AH76" s="129">
        <f t="shared" si="157"/>
        <v>22</v>
      </c>
      <c r="AI76" s="138">
        <f t="shared" si="158"/>
        <v>3.5242100500000002</v>
      </c>
      <c r="AJ76" s="137">
        <f t="shared" si="159"/>
        <v>11.904605630000001</v>
      </c>
      <c r="AK76" s="133">
        <v>2.2221999999999999E-2</v>
      </c>
      <c r="AL76" s="127">
        <f t="shared" si="160"/>
        <v>15.428815680000001</v>
      </c>
      <c r="AM76" s="125">
        <f t="shared" si="38"/>
        <v>64</v>
      </c>
      <c r="AN76" s="134" t="s">
        <v>75</v>
      </c>
      <c r="AO76" s="131">
        <f t="shared" si="161"/>
        <v>46259</v>
      </c>
      <c r="AP76" s="7"/>
      <c r="AQ76" s="131">
        <f t="shared" si="162"/>
        <v>46259</v>
      </c>
      <c r="AR76" s="131">
        <f t="shared" si="163"/>
        <v>46290</v>
      </c>
      <c r="AS76" s="158">
        <f>VLOOKUP($AQ76,[1]Plan1!$IA$183:$ID$350,2)</f>
        <v>7276.54</v>
      </c>
      <c r="AT76" s="157">
        <f t="shared" ref="AT76:AT131" si="179">EDATE($AR76,-3)</f>
        <v>46198</v>
      </c>
      <c r="AU76" s="158">
        <f>VLOOKUP($AQ76,[1]Plan1!$IA$183:$ID$350,4)</f>
        <v>7276.54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customHeight="1" x14ac:dyDescent="0.2">
      <c r="A77" s="109">
        <f t="shared" si="173"/>
        <v>44346</v>
      </c>
      <c r="B77" s="110">
        <f t="shared" si="165"/>
        <v>1001.75643444</v>
      </c>
      <c r="C77" s="184">
        <f t="shared" si="147"/>
        <v>1000.0000000000001</v>
      </c>
      <c r="D77" s="111">
        <f t="shared" si="174"/>
        <v>5674.72</v>
      </c>
      <c r="E77" s="111">
        <f>IF($K77=1,VLOOKUP($A76,$AQ$11:$AU$150,5),E76)</f>
        <v>5692.31</v>
      </c>
      <c r="F77" s="160" t="e">
        <f>IF($K77=1,VLOOKUP($A76,$AQ$11:$AU$135,6),F76)</f>
        <v>#REF!</v>
      </c>
      <c r="G77" s="114">
        <f t="shared" si="166"/>
        <v>3.0997124087179806E-3</v>
      </c>
      <c r="H77" s="115">
        <f t="shared" si="148"/>
        <v>44372</v>
      </c>
      <c r="I77" s="115">
        <f t="shared" si="167"/>
        <v>44372</v>
      </c>
      <c r="J77" s="116">
        <f t="shared" si="175"/>
        <v>22</v>
      </c>
      <c r="K77" s="116">
        <f t="shared" si="164"/>
        <v>4</v>
      </c>
      <c r="L77" s="8">
        <f t="shared" si="176"/>
        <v>1.00056287</v>
      </c>
      <c r="M77" s="117">
        <v>1</v>
      </c>
      <c r="N77" s="117">
        <f t="shared" si="91"/>
        <v>1</v>
      </c>
      <c r="O77" s="110">
        <f t="shared" si="150"/>
        <v>1.00056287</v>
      </c>
      <c r="P77" s="110">
        <f t="shared" si="168"/>
        <v>1000.56287</v>
      </c>
      <c r="Q77" s="148">
        <f t="shared" ref="Q77:Q140" si="180">IF(VLOOKUP(A77,AF$11:AM$141,8)=VLOOKUP(A76,AF$11:AM$141,8),0,VLOOKUP(A77,AF$11:AM$141,8))</f>
        <v>0</v>
      </c>
      <c r="R77" s="170">
        <f t="shared" si="177"/>
        <v>0</v>
      </c>
      <c r="S77" s="110">
        <f t="shared" si="169"/>
        <v>0</v>
      </c>
      <c r="T77" s="92">
        <f t="shared" si="57"/>
        <v>0</v>
      </c>
      <c r="U77" s="181">
        <f t="shared" si="58"/>
        <v>0</v>
      </c>
      <c r="V77" s="120">
        <f t="shared" si="178"/>
        <v>7.8E-2</v>
      </c>
      <c r="W77" s="118">
        <f t="shared" si="104"/>
        <v>4</v>
      </c>
      <c r="X77" s="118">
        <v>252</v>
      </c>
      <c r="Y77" s="117">
        <f t="shared" si="170"/>
        <v>1.001192893</v>
      </c>
      <c r="Z77" s="110">
        <f t="shared" si="171"/>
        <v>1.1935644400000001</v>
      </c>
      <c r="AA77" s="110">
        <f t="shared" si="172"/>
        <v>0</v>
      </c>
      <c r="AB77" s="121" t="str">
        <f t="shared" ref="AB77:AB140" si="181">IF($Q76&gt;0,VLOOKUP($A76,$AF$11:$AO$141,9),AB76)</f>
        <v>J=</v>
      </c>
      <c r="AC77" s="115">
        <f t="shared" ref="AC77:AC140" si="182">IF($Q76&gt;0,VLOOKUP($A76,$AF$11:$AO$141,10),AC76)</f>
        <v>44372</v>
      </c>
      <c r="AD77" s="4"/>
      <c r="AE77" s="125">
        <f t="shared" ref="AE77:AE120" si="183">AE76+1</f>
        <v>65</v>
      </c>
      <c r="AF77" s="131">
        <f t="shared" si="155"/>
        <v>46259</v>
      </c>
      <c r="AG77" s="127">
        <f t="shared" si="156"/>
        <v>511.90342055000013</v>
      </c>
      <c r="AH77" s="129">
        <f t="shared" si="157"/>
        <v>21</v>
      </c>
      <c r="AI77" s="138">
        <f t="shared" si="158"/>
        <v>3.28877255</v>
      </c>
      <c r="AJ77" s="137">
        <f t="shared" si="159"/>
        <v>11.904584529999999</v>
      </c>
      <c r="AK77" s="133">
        <v>2.2727000000000001E-2</v>
      </c>
      <c r="AL77" s="127">
        <f t="shared" si="160"/>
        <v>15.193357079999998</v>
      </c>
      <c r="AM77" s="125">
        <f t="shared" ref="AM77:AM120" si="184">AM76+1</f>
        <v>65</v>
      </c>
      <c r="AN77" s="134" t="s">
        <v>75</v>
      </c>
      <c r="AO77" s="131">
        <f t="shared" si="161"/>
        <v>46290</v>
      </c>
      <c r="AP77" s="7"/>
      <c r="AQ77" s="131">
        <f t="shared" si="162"/>
        <v>46290</v>
      </c>
      <c r="AR77" s="131">
        <f t="shared" si="163"/>
        <v>46321</v>
      </c>
      <c r="AS77" s="158">
        <f>VLOOKUP($AQ77,[1]Plan1!$IA$183:$ID$350,2)</f>
        <v>7276.54</v>
      </c>
      <c r="AT77" s="157">
        <f t="shared" si="179"/>
        <v>46229</v>
      </c>
      <c r="AU77" s="158">
        <f>VLOOKUP($AQ77,[1]Plan1!$IA$183:$ID$350,4)</f>
        <v>7276.54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customHeight="1" x14ac:dyDescent="0.2">
      <c r="A78" s="109">
        <f t="shared" si="173"/>
        <v>44347</v>
      </c>
      <c r="B78" s="110">
        <f t="shared" si="165"/>
        <v>1001.75643444</v>
      </c>
      <c r="C78" s="184">
        <f t="shared" si="147"/>
        <v>1000.0000000000001</v>
      </c>
      <c r="D78" s="111">
        <f t="shared" si="174"/>
        <v>5674.72</v>
      </c>
      <c r="E78" s="111">
        <f>IF($K78=1,VLOOKUP($A77,$AQ$11:$AU$150,5),E77)</f>
        <v>5692.31</v>
      </c>
      <c r="F78" s="160" t="e">
        <f>IF($K78=1,VLOOKUP($A77,$AQ$11:$AU$135,6),F77)</f>
        <v>#REF!</v>
      </c>
      <c r="G78" s="114">
        <f t="shared" si="166"/>
        <v>3.0997124087179806E-3</v>
      </c>
      <c r="H78" s="115">
        <f t="shared" si="148"/>
        <v>44372</v>
      </c>
      <c r="I78" s="115">
        <f t="shared" si="167"/>
        <v>44372</v>
      </c>
      <c r="J78" s="116">
        <f t="shared" si="175"/>
        <v>22</v>
      </c>
      <c r="K78" s="116">
        <f t="shared" si="164"/>
        <v>4</v>
      </c>
      <c r="L78" s="8">
        <f t="shared" si="176"/>
        <v>1.00056287</v>
      </c>
      <c r="M78" s="117">
        <v>1</v>
      </c>
      <c r="N78" s="117">
        <f t="shared" si="91"/>
        <v>1</v>
      </c>
      <c r="O78" s="110">
        <f t="shared" si="150"/>
        <v>1.00056287</v>
      </c>
      <c r="P78" s="110">
        <f t="shared" si="168"/>
        <v>1000.56287</v>
      </c>
      <c r="Q78" s="148">
        <f t="shared" si="180"/>
        <v>0</v>
      </c>
      <c r="R78" s="170">
        <f t="shared" si="177"/>
        <v>0</v>
      </c>
      <c r="S78" s="110">
        <f t="shared" si="169"/>
        <v>0</v>
      </c>
      <c r="T78" s="92">
        <f t="shared" si="57"/>
        <v>0</v>
      </c>
      <c r="U78" s="181">
        <f t="shared" si="58"/>
        <v>0</v>
      </c>
      <c r="V78" s="120">
        <f t="shared" si="178"/>
        <v>7.8E-2</v>
      </c>
      <c r="W78" s="118">
        <f t="shared" si="104"/>
        <v>4</v>
      </c>
      <c r="X78" s="118">
        <v>252</v>
      </c>
      <c r="Y78" s="117">
        <f t="shared" si="170"/>
        <v>1.001192893</v>
      </c>
      <c r="Z78" s="110">
        <f t="shared" si="171"/>
        <v>1.1935644400000001</v>
      </c>
      <c r="AA78" s="110">
        <f t="shared" si="172"/>
        <v>0</v>
      </c>
      <c r="AB78" s="121" t="str">
        <f t="shared" si="181"/>
        <v>J=</v>
      </c>
      <c r="AC78" s="115">
        <f t="shared" si="182"/>
        <v>44372</v>
      </c>
      <c r="AD78" s="4"/>
      <c r="AE78" s="125">
        <f t="shared" si="183"/>
        <v>66</v>
      </c>
      <c r="AF78" s="131">
        <f t="shared" si="155"/>
        <v>46290</v>
      </c>
      <c r="AG78" s="127">
        <f t="shared" si="156"/>
        <v>499.99859461000011</v>
      </c>
      <c r="AH78" s="129">
        <f t="shared" si="157"/>
        <v>22</v>
      </c>
      <c r="AI78" s="138">
        <f t="shared" si="158"/>
        <v>3.36758019</v>
      </c>
      <c r="AJ78" s="137">
        <f t="shared" si="159"/>
        <v>11.90482594</v>
      </c>
      <c r="AK78" s="133">
        <v>2.3255999999999999E-2</v>
      </c>
      <c r="AL78" s="127">
        <f t="shared" si="160"/>
        <v>15.27240613</v>
      </c>
      <c r="AM78" s="125">
        <f t="shared" si="184"/>
        <v>66</v>
      </c>
      <c r="AN78" s="134" t="s">
        <v>75</v>
      </c>
      <c r="AO78" s="131">
        <f t="shared" si="161"/>
        <v>46321</v>
      </c>
      <c r="AP78" s="7"/>
      <c r="AQ78" s="131">
        <f t="shared" ref="AQ78:AQ94" si="185">AL216</f>
        <v>46321</v>
      </c>
      <c r="AR78" s="131">
        <f t="shared" ref="AR78:AR94" si="186">AL217</f>
        <v>46351</v>
      </c>
      <c r="AS78" s="158">
        <f>VLOOKUP($AQ78,[1]Plan1!$IA$183:$ID$350,2)</f>
        <v>7276.54</v>
      </c>
      <c r="AT78" s="157">
        <f t="shared" si="179"/>
        <v>46259</v>
      </c>
      <c r="AU78" s="158">
        <f>VLOOKUP($AQ78,[1]Plan1!$IA$183:$ID$350,4)</f>
        <v>7276.54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27"/>
    </row>
    <row r="79" spans="1:127" ht="12.75" customHeight="1" x14ac:dyDescent="0.2">
      <c r="A79" s="109">
        <f t="shared" si="173"/>
        <v>44348</v>
      </c>
      <c r="B79" s="110">
        <f t="shared" si="165"/>
        <v>1002.19601835</v>
      </c>
      <c r="C79" s="184">
        <f t="shared" si="147"/>
        <v>1000.0000000000001</v>
      </c>
      <c r="D79" s="111">
        <f t="shared" si="174"/>
        <v>5674.72</v>
      </c>
      <c r="E79" s="111">
        <f>IF($K79=1,VLOOKUP($A78,$AQ$11:$AU$150,5),E78)</f>
        <v>5692.31</v>
      </c>
      <c r="F79" s="160" t="e">
        <f>IF($K79=1,VLOOKUP($A78,$AQ$11:$AU$135,6),F78)</f>
        <v>#REF!</v>
      </c>
      <c r="G79" s="114">
        <f t="shared" si="166"/>
        <v>3.0997124087179806E-3</v>
      </c>
      <c r="H79" s="115">
        <f t="shared" si="148"/>
        <v>44372</v>
      </c>
      <c r="I79" s="115">
        <f t="shared" si="167"/>
        <v>44372</v>
      </c>
      <c r="J79" s="116">
        <f t="shared" si="175"/>
        <v>22</v>
      </c>
      <c r="K79" s="116">
        <f t="shared" si="164"/>
        <v>5</v>
      </c>
      <c r="L79" s="8">
        <f t="shared" si="176"/>
        <v>1.0007036300000001</v>
      </c>
      <c r="M79" s="117">
        <v>1</v>
      </c>
      <c r="N79" s="117">
        <f t="shared" si="91"/>
        <v>1</v>
      </c>
      <c r="O79" s="110">
        <f t="shared" si="150"/>
        <v>1.0007036300000001</v>
      </c>
      <c r="P79" s="110">
        <f t="shared" si="168"/>
        <v>1000.70363</v>
      </c>
      <c r="Q79" s="148">
        <f t="shared" si="180"/>
        <v>0</v>
      </c>
      <c r="R79" s="170">
        <f t="shared" si="177"/>
        <v>0</v>
      </c>
      <c r="S79" s="110">
        <f t="shared" si="169"/>
        <v>0</v>
      </c>
      <c r="T79" s="92">
        <f t="shared" si="57"/>
        <v>0</v>
      </c>
      <c r="U79" s="181">
        <f t="shared" si="58"/>
        <v>0</v>
      </c>
      <c r="V79" s="120">
        <f t="shared" si="178"/>
        <v>7.8E-2</v>
      </c>
      <c r="W79" s="118">
        <f t="shared" si="104"/>
        <v>5</v>
      </c>
      <c r="X79" s="118">
        <v>252</v>
      </c>
      <c r="Y79" s="117">
        <f t="shared" si="170"/>
        <v>1.001491339</v>
      </c>
      <c r="Z79" s="110">
        <f t="shared" si="171"/>
        <v>1.4923883499999999</v>
      </c>
      <c r="AA79" s="110">
        <f t="shared" si="172"/>
        <v>0</v>
      </c>
      <c r="AB79" s="121" t="str">
        <f t="shared" si="181"/>
        <v>J=</v>
      </c>
      <c r="AC79" s="115">
        <f t="shared" si="182"/>
        <v>44372</v>
      </c>
      <c r="AD79" s="4"/>
      <c r="AE79" s="125">
        <f t="shared" si="183"/>
        <v>67</v>
      </c>
      <c r="AF79" s="131">
        <f t="shared" si="155"/>
        <v>46321</v>
      </c>
      <c r="AG79" s="127">
        <f t="shared" si="156"/>
        <v>488.09362808000009</v>
      </c>
      <c r="AH79" s="129">
        <f t="shared" si="157"/>
        <v>20</v>
      </c>
      <c r="AI79" s="138">
        <f t="shared" si="158"/>
        <v>2.9893475899999999</v>
      </c>
      <c r="AJ79" s="137">
        <f t="shared" si="159"/>
        <v>11.904966529999999</v>
      </c>
      <c r="AK79" s="133">
        <v>2.3810000000000001E-2</v>
      </c>
      <c r="AL79" s="127">
        <f t="shared" si="160"/>
        <v>14.894314119999999</v>
      </c>
      <c r="AM79" s="125">
        <f t="shared" si="184"/>
        <v>67</v>
      </c>
      <c r="AN79" s="134" t="s">
        <v>75</v>
      </c>
      <c r="AO79" s="131">
        <f t="shared" si="161"/>
        <v>46351</v>
      </c>
      <c r="AP79" s="7"/>
      <c r="AQ79" s="131">
        <f t="shared" si="185"/>
        <v>46351</v>
      </c>
      <c r="AR79" s="131">
        <f t="shared" si="186"/>
        <v>46384</v>
      </c>
      <c r="AS79" s="158">
        <f>VLOOKUP($AQ79,[1]Plan1!$IA$183:$ID$350,2)</f>
        <v>7276.54</v>
      </c>
      <c r="AT79" s="157">
        <f t="shared" si="179"/>
        <v>46293</v>
      </c>
      <c r="AU79" s="158">
        <f>VLOOKUP($AQ79,[1]Plan1!$IA$183:$ID$350,4)</f>
        <v>7276.54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customHeight="1" x14ac:dyDescent="0.2">
      <c r="A80" s="109">
        <f t="shared" si="173"/>
        <v>44349</v>
      </c>
      <c r="B80" s="110">
        <f t="shared" si="165"/>
        <v>1002.6358044</v>
      </c>
      <c r="C80" s="184">
        <f t="shared" si="147"/>
        <v>1000.0000000000001</v>
      </c>
      <c r="D80" s="111">
        <f t="shared" si="174"/>
        <v>5674.72</v>
      </c>
      <c r="E80" s="111">
        <f>IF($K80=1,VLOOKUP($A79,$AQ$11:$AU$150,5),E79)</f>
        <v>5692.31</v>
      </c>
      <c r="F80" s="160" t="e">
        <f>IF($K80=1,VLOOKUP($A79,$AQ$11:$AU$135,6),F79)</f>
        <v>#REF!</v>
      </c>
      <c r="G80" s="114">
        <f t="shared" si="166"/>
        <v>3.0997124087179806E-3</v>
      </c>
      <c r="H80" s="115">
        <f t="shared" si="148"/>
        <v>44372</v>
      </c>
      <c r="I80" s="115">
        <f t="shared" si="167"/>
        <v>44372</v>
      </c>
      <c r="J80" s="116">
        <f t="shared" si="175"/>
        <v>22</v>
      </c>
      <c r="K80" s="116">
        <f t="shared" si="164"/>
        <v>6</v>
      </c>
      <c r="L80" s="8">
        <f t="shared" si="176"/>
        <v>1.00084442</v>
      </c>
      <c r="M80" s="117">
        <v>1</v>
      </c>
      <c r="N80" s="117">
        <f t="shared" si="91"/>
        <v>1</v>
      </c>
      <c r="O80" s="110">
        <f t="shared" si="150"/>
        <v>1.00084442</v>
      </c>
      <c r="P80" s="110">
        <f t="shared" si="168"/>
        <v>1000.84442</v>
      </c>
      <c r="Q80" s="148">
        <f t="shared" si="180"/>
        <v>0</v>
      </c>
      <c r="R80" s="170">
        <f t="shared" si="177"/>
        <v>0</v>
      </c>
      <c r="S80" s="110">
        <f t="shared" si="169"/>
        <v>0</v>
      </c>
      <c r="T80" s="92">
        <f t="shared" ref="T80:T143" si="187">IF(AND(Q80&gt;0,L80&gt;1),(L80-1)*C80,0)</f>
        <v>0</v>
      </c>
      <c r="U80" s="181">
        <f t="shared" ref="U80:U143" si="188">IF(Q80&gt;0,(S80+T80)/P80,0)</f>
        <v>0</v>
      </c>
      <c r="V80" s="120">
        <f t="shared" si="178"/>
        <v>7.8E-2</v>
      </c>
      <c r="W80" s="118">
        <f t="shared" si="104"/>
        <v>6</v>
      </c>
      <c r="X80" s="118">
        <v>252</v>
      </c>
      <c r="Y80" s="117">
        <f t="shared" si="170"/>
        <v>1.0017898730000001</v>
      </c>
      <c r="Z80" s="110">
        <f t="shared" si="171"/>
        <v>1.7913844000000001</v>
      </c>
      <c r="AA80" s="110">
        <f t="shared" si="172"/>
        <v>0</v>
      </c>
      <c r="AB80" s="121" t="str">
        <f t="shared" si="181"/>
        <v>J=</v>
      </c>
      <c r="AC80" s="115">
        <f t="shared" si="182"/>
        <v>44372</v>
      </c>
      <c r="AD80" s="4"/>
      <c r="AE80" s="125">
        <f t="shared" si="183"/>
        <v>68</v>
      </c>
      <c r="AF80" s="131">
        <f t="shared" si="155"/>
        <v>46351</v>
      </c>
      <c r="AG80" s="127">
        <f t="shared" si="156"/>
        <v>476.18902450000007</v>
      </c>
      <c r="AH80" s="129">
        <f t="shared" si="157"/>
        <v>20</v>
      </c>
      <c r="AI80" s="138">
        <f t="shared" si="158"/>
        <v>2.91817123</v>
      </c>
      <c r="AJ80" s="137">
        <f t="shared" si="159"/>
        <v>11.90460358</v>
      </c>
      <c r="AK80" s="133">
        <v>2.4389999999999998E-2</v>
      </c>
      <c r="AL80" s="127">
        <f t="shared" si="160"/>
        <v>14.82277481</v>
      </c>
      <c r="AM80" s="125">
        <f t="shared" si="184"/>
        <v>68</v>
      </c>
      <c r="AN80" s="134" t="s">
        <v>75</v>
      </c>
      <c r="AO80" s="131">
        <f t="shared" si="161"/>
        <v>46384</v>
      </c>
      <c r="AP80" s="7"/>
      <c r="AQ80" s="131">
        <f t="shared" si="185"/>
        <v>46384</v>
      </c>
      <c r="AR80" s="131">
        <f t="shared" si="186"/>
        <v>46412</v>
      </c>
      <c r="AS80" s="158">
        <f>VLOOKUP($AQ80,[1]Plan1!$IA$183:$ID$350,2)</f>
        <v>7276.54</v>
      </c>
      <c r="AT80" s="157">
        <f t="shared" si="179"/>
        <v>46320</v>
      </c>
      <c r="AU80" s="158">
        <f>VLOOKUP($AQ80,[1]Plan1!$IA$183:$ID$350,4)</f>
        <v>7276.54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customHeight="1" x14ac:dyDescent="0.2">
      <c r="A81" s="109">
        <f t="shared" si="173"/>
        <v>44350</v>
      </c>
      <c r="B81" s="110">
        <f t="shared" si="165"/>
        <v>1003.0757836400001</v>
      </c>
      <c r="C81" s="184">
        <f t="shared" si="147"/>
        <v>1000.0000000000001</v>
      </c>
      <c r="D81" s="111">
        <f t="shared" si="174"/>
        <v>5674.72</v>
      </c>
      <c r="E81" s="111">
        <f>IF($K81=1,VLOOKUP($A80,$AQ$11:$AU$150,5),E80)</f>
        <v>5692.31</v>
      </c>
      <c r="F81" s="160" t="e">
        <f>IF($K81=1,VLOOKUP($A80,$AQ$11:$AU$135,6),F80)</f>
        <v>#REF!</v>
      </c>
      <c r="G81" s="114">
        <f t="shared" si="166"/>
        <v>3.0997124087179806E-3</v>
      </c>
      <c r="H81" s="115">
        <f t="shared" si="148"/>
        <v>44372</v>
      </c>
      <c r="I81" s="115">
        <f t="shared" si="167"/>
        <v>44372</v>
      </c>
      <c r="J81" s="116">
        <f t="shared" si="175"/>
        <v>22</v>
      </c>
      <c r="K81" s="116">
        <f t="shared" si="164"/>
        <v>7</v>
      </c>
      <c r="L81" s="8">
        <f t="shared" si="176"/>
        <v>1.0009852299999999</v>
      </c>
      <c r="M81" s="117">
        <v>1</v>
      </c>
      <c r="N81" s="117">
        <f t="shared" si="91"/>
        <v>1</v>
      </c>
      <c r="O81" s="110">
        <f t="shared" si="150"/>
        <v>1.0009852299999999</v>
      </c>
      <c r="P81" s="110">
        <f t="shared" si="168"/>
        <v>1000.98523</v>
      </c>
      <c r="Q81" s="148">
        <f t="shared" si="180"/>
        <v>0</v>
      </c>
      <c r="R81" s="170">
        <f t="shared" si="177"/>
        <v>0</v>
      </c>
      <c r="S81" s="110">
        <f t="shared" si="169"/>
        <v>0</v>
      </c>
      <c r="T81" s="92">
        <f t="shared" si="187"/>
        <v>0</v>
      </c>
      <c r="U81" s="181">
        <f t="shared" si="188"/>
        <v>0</v>
      </c>
      <c r="V81" s="120">
        <f t="shared" si="178"/>
        <v>7.8E-2</v>
      </c>
      <c r="W81" s="118">
        <f t="shared" si="104"/>
        <v>7</v>
      </c>
      <c r="X81" s="118">
        <v>252</v>
      </c>
      <c r="Y81" s="117">
        <f t="shared" si="170"/>
        <v>1.0020884960000001</v>
      </c>
      <c r="Z81" s="110">
        <f t="shared" si="171"/>
        <v>2.09055364</v>
      </c>
      <c r="AA81" s="110">
        <f t="shared" si="172"/>
        <v>0</v>
      </c>
      <c r="AB81" s="121" t="str">
        <f t="shared" si="181"/>
        <v>J=</v>
      </c>
      <c r="AC81" s="115">
        <f t="shared" si="182"/>
        <v>44372</v>
      </c>
      <c r="AD81" s="4"/>
      <c r="AE81" s="125">
        <f t="shared" si="183"/>
        <v>69</v>
      </c>
      <c r="AF81" s="131">
        <f t="shared" ref="AF81:AF112" si="189">VLOOKUP(AE81,$AI$149:$AM$331,4,FALSE)</f>
        <v>46384</v>
      </c>
      <c r="AG81" s="127">
        <f t="shared" si="156"/>
        <v>464.28429889000006</v>
      </c>
      <c r="AH81" s="129">
        <f t="shared" ref="AH81:AH112" si="190">NETWORKDAYS(AF80,AF81,AF$149:AF$503)-1</f>
        <v>22</v>
      </c>
      <c r="AI81" s="138">
        <f t="shared" ref="AI81:AI112" si="191">TRUNC(AG80*(ROUND((1+V$11)^(AH81/252),9)-1),8)</f>
        <v>3.1326314000000002</v>
      </c>
      <c r="AJ81" s="137">
        <f t="shared" si="159"/>
        <v>11.90472561</v>
      </c>
      <c r="AK81" s="133">
        <v>2.5000000000000001E-2</v>
      </c>
      <c r="AL81" s="127">
        <f t="shared" si="160"/>
        <v>15.037357010000001</v>
      </c>
      <c r="AM81" s="125">
        <f t="shared" si="184"/>
        <v>69</v>
      </c>
      <c r="AN81" s="134" t="s">
        <v>75</v>
      </c>
      <c r="AO81" s="131">
        <f t="shared" si="161"/>
        <v>46412</v>
      </c>
      <c r="AP81" s="7"/>
      <c r="AQ81" s="131">
        <f t="shared" si="185"/>
        <v>46412</v>
      </c>
      <c r="AR81" s="131">
        <f t="shared" si="186"/>
        <v>46443</v>
      </c>
      <c r="AS81" s="158">
        <f>VLOOKUP($AQ81,[1]Plan1!$IA$183:$ID$350,2)</f>
        <v>7276.54</v>
      </c>
      <c r="AT81" s="157">
        <f t="shared" si="179"/>
        <v>46351</v>
      </c>
      <c r="AU81" s="158">
        <f>VLOOKUP($AQ81,[1]Plan1!$IA$183:$ID$350,4)</f>
        <v>7276.54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9">
        <f t="shared" si="173"/>
        <v>44351</v>
      </c>
      <c r="B82" s="110">
        <f t="shared" si="165"/>
        <v>1003.0757836400001</v>
      </c>
      <c r="C82" s="184">
        <f t="shared" si="147"/>
        <v>1000.0000000000001</v>
      </c>
      <c r="D82" s="111">
        <f t="shared" si="174"/>
        <v>5674.72</v>
      </c>
      <c r="E82" s="111">
        <f>IF($K82=1,VLOOKUP($A81,$AQ$11:$AU$150,5),E81)</f>
        <v>5692.31</v>
      </c>
      <c r="F82" s="160" t="e">
        <f>IF($K82=1,VLOOKUP($A81,$AQ$11:$AU$135,6),F81)</f>
        <v>#REF!</v>
      </c>
      <c r="G82" s="114">
        <f t="shared" si="166"/>
        <v>3.0997124087179806E-3</v>
      </c>
      <c r="H82" s="115">
        <f t="shared" si="148"/>
        <v>44372</v>
      </c>
      <c r="I82" s="115">
        <f t="shared" si="167"/>
        <v>44372</v>
      </c>
      <c r="J82" s="116">
        <f t="shared" si="175"/>
        <v>22</v>
      </c>
      <c r="K82" s="116">
        <f t="shared" si="164"/>
        <v>7</v>
      </c>
      <c r="L82" s="8">
        <f t="shared" si="176"/>
        <v>1.0009852299999999</v>
      </c>
      <c r="M82" s="117">
        <v>1</v>
      </c>
      <c r="N82" s="117">
        <f t="shared" si="91"/>
        <v>1</v>
      </c>
      <c r="O82" s="110">
        <f t="shared" si="150"/>
        <v>1.0009852299999999</v>
      </c>
      <c r="P82" s="110">
        <f t="shared" si="168"/>
        <v>1000.98523</v>
      </c>
      <c r="Q82" s="148">
        <f t="shared" si="180"/>
        <v>0</v>
      </c>
      <c r="R82" s="170">
        <f t="shared" si="177"/>
        <v>0</v>
      </c>
      <c r="S82" s="110">
        <f t="shared" si="169"/>
        <v>0</v>
      </c>
      <c r="T82" s="92">
        <f t="shared" si="187"/>
        <v>0</v>
      </c>
      <c r="U82" s="181">
        <f t="shared" si="188"/>
        <v>0</v>
      </c>
      <c r="V82" s="120">
        <f t="shared" si="178"/>
        <v>7.8E-2</v>
      </c>
      <c r="W82" s="118">
        <f t="shared" si="104"/>
        <v>7</v>
      </c>
      <c r="X82" s="118">
        <v>252</v>
      </c>
      <c r="Y82" s="117">
        <f t="shared" si="170"/>
        <v>1.0020884960000001</v>
      </c>
      <c r="Z82" s="110">
        <f t="shared" si="171"/>
        <v>2.09055364</v>
      </c>
      <c r="AA82" s="110">
        <f t="shared" si="172"/>
        <v>0</v>
      </c>
      <c r="AB82" s="121" t="str">
        <f t="shared" si="181"/>
        <v>J=</v>
      </c>
      <c r="AC82" s="115">
        <f t="shared" si="182"/>
        <v>44372</v>
      </c>
      <c r="AD82" s="4"/>
      <c r="AE82" s="125">
        <f t="shared" si="183"/>
        <v>70</v>
      </c>
      <c r="AF82" s="131">
        <f t="shared" si="189"/>
        <v>46412</v>
      </c>
      <c r="AG82" s="127">
        <f t="shared" si="156"/>
        <v>452.37958519000006</v>
      </c>
      <c r="AH82" s="129">
        <f t="shared" si="190"/>
        <v>19</v>
      </c>
      <c r="AI82" s="138">
        <f t="shared" si="191"/>
        <v>2.63663756</v>
      </c>
      <c r="AJ82" s="137">
        <f t="shared" si="159"/>
        <v>11.9047137</v>
      </c>
      <c r="AK82" s="133">
        <v>2.5641000000000001E-2</v>
      </c>
      <c r="AL82" s="127">
        <f t="shared" si="160"/>
        <v>14.541351260000001</v>
      </c>
      <c r="AM82" s="125">
        <f t="shared" si="184"/>
        <v>70</v>
      </c>
      <c r="AN82" s="134" t="s">
        <v>75</v>
      </c>
      <c r="AO82" s="131">
        <f t="shared" si="161"/>
        <v>46443</v>
      </c>
      <c r="AP82" s="7"/>
      <c r="AQ82" s="131">
        <f t="shared" si="185"/>
        <v>46443</v>
      </c>
      <c r="AR82" s="131">
        <f t="shared" si="186"/>
        <v>46471</v>
      </c>
      <c r="AS82" s="158">
        <f>VLOOKUP($AQ82,[1]Plan1!$IA$183:$ID$350,2)</f>
        <v>7276.54</v>
      </c>
      <c r="AT82" s="157">
        <f t="shared" si="179"/>
        <v>46381</v>
      </c>
      <c r="AU82" s="158">
        <f>VLOOKUP($AQ82,[1]Plan1!$IA$183:$ID$350,4)</f>
        <v>7276.54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9">
        <f t="shared" si="173"/>
        <v>44352</v>
      </c>
      <c r="B83" s="110">
        <f t="shared" si="165"/>
        <v>1003.51594711</v>
      </c>
      <c r="C83" s="184">
        <f t="shared" si="147"/>
        <v>1000.0000000000001</v>
      </c>
      <c r="D83" s="111">
        <f t="shared" si="174"/>
        <v>5674.72</v>
      </c>
      <c r="E83" s="111">
        <f>IF($K83=1,VLOOKUP($A82,$AQ$11:$AU$150,5),E82)</f>
        <v>5692.31</v>
      </c>
      <c r="F83" s="160" t="e">
        <f>IF($K83=1,VLOOKUP($A82,$AQ$11:$AU$135,6),F82)</f>
        <v>#REF!</v>
      </c>
      <c r="G83" s="114">
        <f t="shared" si="166"/>
        <v>3.0997124087179806E-3</v>
      </c>
      <c r="H83" s="115">
        <f t="shared" ref="H83:H146" si="192">IF(Q82&gt;0,VLOOKUP(A83,AJ$119:AP$451,4),H82)</f>
        <v>44372</v>
      </c>
      <c r="I83" s="115">
        <f t="shared" si="167"/>
        <v>44372</v>
      </c>
      <c r="J83" s="116">
        <f t="shared" si="175"/>
        <v>22</v>
      </c>
      <c r="K83" s="116">
        <f t="shared" si="164"/>
        <v>8</v>
      </c>
      <c r="L83" s="8">
        <f t="shared" si="176"/>
        <v>1.0011260500000001</v>
      </c>
      <c r="M83" s="117">
        <v>1</v>
      </c>
      <c r="N83" s="117">
        <f t="shared" si="91"/>
        <v>1</v>
      </c>
      <c r="O83" s="110">
        <f t="shared" si="150"/>
        <v>1.0011260500000001</v>
      </c>
      <c r="P83" s="110">
        <f t="shared" si="168"/>
        <v>1001.12605</v>
      </c>
      <c r="Q83" s="148">
        <f t="shared" si="180"/>
        <v>0</v>
      </c>
      <c r="R83" s="170">
        <f t="shared" si="177"/>
        <v>0</v>
      </c>
      <c r="S83" s="110">
        <f t="shared" si="169"/>
        <v>0</v>
      </c>
      <c r="T83" s="92">
        <f t="shared" si="187"/>
        <v>0</v>
      </c>
      <c r="U83" s="181">
        <f t="shared" si="188"/>
        <v>0</v>
      </c>
      <c r="V83" s="120">
        <f t="shared" si="178"/>
        <v>7.8E-2</v>
      </c>
      <c r="W83" s="118">
        <f t="shared" si="104"/>
        <v>8</v>
      </c>
      <c r="X83" s="118">
        <v>252</v>
      </c>
      <c r="Y83" s="117">
        <f t="shared" si="170"/>
        <v>1.0023872089999999</v>
      </c>
      <c r="Z83" s="110">
        <f t="shared" si="171"/>
        <v>2.3898971100000002</v>
      </c>
      <c r="AA83" s="110">
        <f t="shared" si="172"/>
        <v>0</v>
      </c>
      <c r="AB83" s="121" t="str">
        <f t="shared" si="181"/>
        <v>J=</v>
      </c>
      <c r="AC83" s="115">
        <f t="shared" si="182"/>
        <v>44372</v>
      </c>
      <c r="AD83" s="4"/>
      <c r="AE83" s="125">
        <f t="shared" si="183"/>
        <v>71</v>
      </c>
      <c r="AF83" s="131">
        <f t="shared" si="189"/>
        <v>46443</v>
      </c>
      <c r="AG83" s="127">
        <f t="shared" si="156"/>
        <v>440.47476403000007</v>
      </c>
      <c r="AH83" s="129">
        <f t="shared" si="190"/>
        <v>21</v>
      </c>
      <c r="AI83" s="138">
        <f t="shared" si="191"/>
        <v>2.84030322</v>
      </c>
      <c r="AJ83" s="137">
        <f t="shared" si="159"/>
        <v>11.904821159999999</v>
      </c>
      <c r="AK83" s="133">
        <v>2.6315999999999999E-2</v>
      </c>
      <c r="AL83" s="127">
        <f t="shared" si="160"/>
        <v>14.74512438</v>
      </c>
      <c r="AM83" s="125">
        <f t="shared" si="184"/>
        <v>71</v>
      </c>
      <c r="AN83" s="134" t="s">
        <v>75</v>
      </c>
      <c r="AO83" s="131">
        <f t="shared" si="161"/>
        <v>46471</v>
      </c>
      <c r="AP83" s="7"/>
      <c r="AQ83" s="131">
        <f t="shared" si="185"/>
        <v>46471</v>
      </c>
      <c r="AR83" s="131">
        <f t="shared" si="186"/>
        <v>46503</v>
      </c>
      <c r="AS83" s="158">
        <f>VLOOKUP($AQ83,[1]Plan1!$IA$183:$ID$350,2)</f>
        <v>7276.54</v>
      </c>
      <c r="AT83" s="157">
        <f t="shared" si="179"/>
        <v>46413</v>
      </c>
      <c r="AU83" s="158">
        <f>VLOOKUP($AQ83,[1]Plan1!$IA$183:$ID$350,4)</f>
        <v>7276.54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9">
        <f t="shared" si="173"/>
        <v>44353</v>
      </c>
      <c r="B84" s="110">
        <f t="shared" si="165"/>
        <v>1003.51594711</v>
      </c>
      <c r="C84" s="184">
        <f t="shared" si="147"/>
        <v>1000.0000000000001</v>
      </c>
      <c r="D84" s="111">
        <f t="shared" si="174"/>
        <v>5674.72</v>
      </c>
      <c r="E84" s="111">
        <f>IF($K84=1,VLOOKUP($A83,$AQ$11:$AU$150,5),E83)</f>
        <v>5692.31</v>
      </c>
      <c r="F84" s="160" t="e">
        <f>IF($K84=1,VLOOKUP($A83,$AQ$11:$AU$135,6),F83)</f>
        <v>#REF!</v>
      </c>
      <c r="G84" s="114">
        <f t="shared" si="166"/>
        <v>3.0997124087179806E-3</v>
      </c>
      <c r="H84" s="115">
        <f t="shared" si="192"/>
        <v>44372</v>
      </c>
      <c r="I84" s="115">
        <f t="shared" si="167"/>
        <v>44372</v>
      </c>
      <c r="J84" s="116">
        <f t="shared" si="175"/>
        <v>22</v>
      </c>
      <c r="K84" s="116">
        <f t="shared" si="164"/>
        <v>8</v>
      </c>
      <c r="L84" s="8">
        <f t="shared" si="176"/>
        <v>1.0011260500000001</v>
      </c>
      <c r="M84" s="117">
        <v>1</v>
      </c>
      <c r="N84" s="117">
        <f t="shared" si="91"/>
        <v>1</v>
      </c>
      <c r="O84" s="110">
        <f t="shared" si="150"/>
        <v>1.0011260500000001</v>
      </c>
      <c r="P84" s="110">
        <f t="shared" si="168"/>
        <v>1001.12605</v>
      </c>
      <c r="Q84" s="148">
        <f t="shared" si="180"/>
        <v>0</v>
      </c>
      <c r="R84" s="170">
        <f t="shared" si="177"/>
        <v>0</v>
      </c>
      <c r="S84" s="110">
        <f t="shared" si="169"/>
        <v>0</v>
      </c>
      <c r="T84" s="92">
        <f t="shared" si="187"/>
        <v>0</v>
      </c>
      <c r="U84" s="181">
        <f t="shared" si="188"/>
        <v>0</v>
      </c>
      <c r="V84" s="120">
        <f t="shared" si="178"/>
        <v>7.8E-2</v>
      </c>
      <c r="W84" s="118">
        <f t="shared" si="104"/>
        <v>8</v>
      </c>
      <c r="X84" s="118">
        <v>252</v>
      </c>
      <c r="Y84" s="117">
        <f t="shared" si="170"/>
        <v>1.0023872089999999</v>
      </c>
      <c r="Z84" s="110">
        <f t="shared" si="171"/>
        <v>2.3898971100000002</v>
      </c>
      <c r="AA84" s="110">
        <f t="shared" si="172"/>
        <v>0</v>
      </c>
      <c r="AB84" s="121" t="str">
        <f t="shared" si="181"/>
        <v>J=</v>
      </c>
      <c r="AC84" s="115">
        <f t="shared" si="182"/>
        <v>44372</v>
      </c>
      <c r="AD84" s="4"/>
      <c r="AE84" s="125">
        <f t="shared" si="183"/>
        <v>72</v>
      </c>
      <c r="AF84" s="131">
        <f t="shared" si="189"/>
        <v>46471</v>
      </c>
      <c r="AG84" s="127">
        <f t="shared" si="156"/>
        <v>428.57005259000005</v>
      </c>
      <c r="AH84" s="129">
        <f t="shared" si="190"/>
        <v>20</v>
      </c>
      <c r="AI84" s="138">
        <f t="shared" si="191"/>
        <v>2.63347175</v>
      </c>
      <c r="AJ84" s="137">
        <f t="shared" si="159"/>
        <v>11.90471144</v>
      </c>
      <c r="AK84" s="133">
        <v>2.7026999999999999E-2</v>
      </c>
      <c r="AL84" s="127">
        <f t="shared" si="160"/>
        <v>14.53818319</v>
      </c>
      <c r="AM84" s="125">
        <f t="shared" si="184"/>
        <v>72</v>
      </c>
      <c r="AN84" s="134" t="s">
        <v>75</v>
      </c>
      <c r="AO84" s="131">
        <f t="shared" si="161"/>
        <v>46503</v>
      </c>
      <c r="AP84" s="7"/>
      <c r="AQ84" s="131">
        <f t="shared" si="185"/>
        <v>46503</v>
      </c>
      <c r="AR84" s="131">
        <f t="shared" si="186"/>
        <v>46532</v>
      </c>
      <c r="AS84" s="158">
        <f>VLOOKUP($AQ84,[1]Plan1!$IA$183:$ID$350,2)</f>
        <v>7276.54</v>
      </c>
      <c r="AT84" s="157">
        <f t="shared" si="179"/>
        <v>46443</v>
      </c>
      <c r="AU84" s="158">
        <f>VLOOKUP($AQ84,[1]Plan1!$IA$183:$ID$350,4)</f>
        <v>7276.54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9">
        <f t="shared" si="173"/>
        <v>44354</v>
      </c>
      <c r="B85" s="110">
        <f t="shared" si="165"/>
        <v>1003.51594711</v>
      </c>
      <c r="C85" s="184">
        <f t="shared" si="147"/>
        <v>1000.0000000000001</v>
      </c>
      <c r="D85" s="111">
        <f t="shared" si="174"/>
        <v>5674.72</v>
      </c>
      <c r="E85" s="111">
        <f>IF($K85=1,VLOOKUP($A84,$AQ$11:$AU$150,5),E84)</f>
        <v>5692.31</v>
      </c>
      <c r="F85" s="160" t="e">
        <f>IF($K85=1,VLOOKUP($A84,$AQ$11:$AU$135,6),F84)</f>
        <v>#REF!</v>
      </c>
      <c r="G85" s="114">
        <f t="shared" si="166"/>
        <v>3.0997124087179806E-3</v>
      </c>
      <c r="H85" s="115">
        <f t="shared" si="192"/>
        <v>44372</v>
      </c>
      <c r="I85" s="115">
        <f t="shared" si="167"/>
        <v>44372</v>
      </c>
      <c r="J85" s="116">
        <f t="shared" si="175"/>
        <v>22</v>
      </c>
      <c r="K85" s="116">
        <f t="shared" si="164"/>
        <v>8</v>
      </c>
      <c r="L85" s="8">
        <f t="shared" si="176"/>
        <v>1.0011260500000001</v>
      </c>
      <c r="M85" s="117">
        <v>1</v>
      </c>
      <c r="N85" s="117">
        <f t="shared" si="91"/>
        <v>1</v>
      </c>
      <c r="O85" s="110">
        <f t="shared" si="150"/>
        <v>1.0011260500000001</v>
      </c>
      <c r="P85" s="110">
        <f t="shared" si="168"/>
        <v>1001.12605</v>
      </c>
      <c r="Q85" s="148">
        <f t="shared" si="180"/>
        <v>0</v>
      </c>
      <c r="R85" s="170">
        <f t="shared" si="177"/>
        <v>0</v>
      </c>
      <c r="S85" s="110">
        <f t="shared" si="169"/>
        <v>0</v>
      </c>
      <c r="T85" s="92">
        <f t="shared" si="187"/>
        <v>0</v>
      </c>
      <c r="U85" s="181">
        <f t="shared" si="188"/>
        <v>0</v>
      </c>
      <c r="V85" s="120">
        <f t="shared" si="178"/>
        <v>7.8E-2</v>
      </c>
      <c r="W85" s="118">
        <f t="shared" si="104"/>
        <v>8</v>
      </c>
      <c r="X85" s="118">
        <v>252</v>
      </c>
      <c r="Y85" s="117">
        <f t="shared" si="170"/>
        <v>1.0023872089999999</v>
      </c>
      <c r="Z85" s="110">
        <f t="shared" si="171"/>
        <v>2.3898971100000002</v>
      </c>
      <c r="AA85" s="110">
        <f t="shared" si="172"/>
        <v>0</v>
      </c>
      <c r="AB85" s="121" t="str">
        <f t="shared" si="181"/>
        <v>J=</v>
      </c>
      <c r="AC85" s="115">
        <f t="shared" si="182"/>
        <v>44372</v>
      </c>
      <c r="AD85" s="4"/>
      <c r="AE85" s="125">
        <f t="shared" si="183"/>
        <v>73</v>
      </c>
      <c r="AF85" s="131">
        <f t="shared" si="189"/>
        <v>46503</v>
      </c>
      <c r="AG85" s="127">
        <f t="shared" si="156"/>
        <v>416.66523367000002</v>
      </c>
      <c r="AH85" s="129">
        <f t="shared" si="190"/>
        <v>20</v>
      </c>
      <c r="AI85" s="138">
        <f t="shared" si="191"/>
        <v>2.5622969100000001</v>
      </c>
      <c r="AJ85" s="137">
        <f t="shared" si="159"/>
        <v>11.90481892</v>
      </c>
      <c r="AK85" s="133">
        <v>2.7778000000000001E-2</v>
      </c>
      <c r="AL85" s="127">
        <f t="shared" si="160"/>
        <v>14.467115830000001</v>
      </c>
      <c r="AM85" s="125">
        <f t="shared" si="184"/>
        <v>73</v>
      </c>
      <c r="AN85" s="134" t="s">
        <v>75</v>
      </c>
      <c r="AO85" s="131">
        <f t="shared" si="161"/>
        <v>46532</v>
      </c>
      <c r="AP85" s="7"/>
      <c r="AQ85" s="131">
        <f t="shared" si="185"/>
        <v>46532</v>
      </c>
      <c r="AR85" s="131">
        <f t="shared" si="186"/>
        <v>46563</v>
      </c>
      <c r="AS85" s="158">
        <f>VLOOKUP($AQ85,[1]Plan1!$IA$183:$ID$350,2)</f>
        <v>7276.54</v>
      </c>
      <c r="AT85" s="157">
        <f t="shared" si="179"/>
        <v>46471</v>
      </c>
      <c r="AU85" s="158">
        <f>VLOOKUP($AQ85,[1]Plan1!$IA$183:$ID$350,4)</f>
        <v>7276.54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9">
        <f t="shared" si="173"/>
        <v>44355</v>
      </c>
      <c r="B86" s="110">
        <f t="shared" si="165"/>
        <v>1003.9563138999999</v>
      </c>
      <c r="C86" s="184">
        <f t="shared" si="147"/>
        <v>1000.0000000000001</v>
      </c>
      <c r="D86" s="111">
        <f t="shared" si="174"/>
        <v>5674.72</v>
      </c>
      <c r="E86" s="111">
        <f>IF($K86=1,VLOOKUP($A85,$AQ$11:$AU$150,5),E85)</f>
        <v>5692.31</v>
      </c>
      <c r="F86" s="160" t="e">
        <f>IF($K86=1,VLOOKUP($A85,$AQ$11:$AU$135,6),F85)</f>
        <v>#REF!</v>
      </c>
      <c r="G86" s="114">
        <f t="shared" si="166"/>
        <v>3.0997124087179806E-3</v>
      </c>
      <c r="H86" s="115">
        <f t="shared" si="192"/>
        <v>44372</v>
      </c>
      <c r="I86" s="115">
        <f t="shared" si="167"/>
        <v>44372</v>
      </c>
      <c r="J86" s="116">
        <f t="shared" si="175"/>
        <v>22</v>
      </c>
      <c r="K86" s="116">
        <f t="shared" si="164"/>
        <v>9</v>
      </c>
      <c r="L86" s="8">
        <f t="shared" si="176"/>
        <v>1.0012669000000001</v>
      </c>
      <c r="M86" s="117">
        <v>1</v>
      </c>
      <c r="N86" s="117">
        <f t="shared" si="91"/>
        <v>1</v>
      </c>
      <c r="O86" s="110">
        <f t="shared" si="150"/>
        <v>1.0012669000000001</v>
      </c>
      <c r="P86" s="110">
        <f t="shared" si="168"/>
        <v>1001.2669</v>
      </c>
      <c r="Q86" s="148">
        <f t="shared" si="180"/>
        <v>0</v>
      </c>
      <c r="R86" s="170">
        <f t="shared" si="177"/>
        <v>0</v>
      </c>
      <c r="S86" s="110">
        <f t="shared" si="169"/>
        <v>0</v>
      </c>
      <c r="T86" s="92">
        <f t="shared" si="187"/>
        <v>0</v>
      </c>
      <c r="U86" s="181">
        <f t="shared" si="188"/>
        <v>0</v>
      </c>
      <c r="V86" s="120">
        <f t="shared" si="178"/>
        <v>7.8E-2</v>
      </c>
      <c r="W86" s="118">
        <f t="shared" si="104"/>
        <v>9</v>
      </c>
      <c r="X86" s="118">
        <v>252</v>
      </c>
      <c r="Y86" s="117">
        <f t="shared" si="170"/>
        <v>1.002686011</v>
      </c>
      <c r="Z86" s="110">
        <f t="shared" si="171"/>
        <v>2.6894138999999999</v>
      </c>
      <c r="AA86" s="110">
        <f t="shared" si="172"/>
        <v>0</v>
      </c>
      <c r="AB86" s="121" t="str">
        <f t="shared" si="181"/>
        <v>J=</v>
      </c>
      <c r="AC86" s="115">
        <f t="shared" si="182"/>
        <v>44372</v>
      </c>
      <c r="AD86" s="4"/>
      <c r="AE86" s="125">
        <f t="shared" si="183"/>
        <v>74</v>
      </c>
      <c r="AF86" s="131">
        <f t="shared" si="189"/>
        <v>46532</v>
      </c>
      <c r="AG86" s="127">
        <f t="shared" si="156"/>
        <v>404.76069128</v>
      </c>
      <c r="AH86" s="129">
        <f t="shared" si="190"/>
        <v>21</v>
      </c>
      <c r="AI86" s="138">
        <f t="shared" si="191"/>
        <v>2.6160676600000001</v>
      </c>
      <c r="AJ86" s="137">
        <f t="shared" si="159"/>
        <v>11.90454239</v>
      </c>
      <c r="AK86" s="133">
        <v>2.8570999999999999E-2</v>
      </c>
      <c r="AL86" s="127">
        <f t="shared" si="160"/>
        <v>14.52061005</v>
      </c>
      <c r="AM86" s="125">
        <f t="shared" si="184"/>
        <v>74</v>
      </c>
      <c r="AN86" s="134" t="s">
        <v>75</v>
      </c>
      <c r="AO86" s="131">
        <f t="shared" si="161"/>
        <v>46563</v>
      </c>
      <c r="AP86" s="7"/>
      <c r="AQ86" s="131">
        <f t="shared" si="185"/>
        <v>46563</v>
      </c>
      <c r="AR86" s="131">
        <f t="shared" si="186"/>
        <v>46594</v>
      </c>
      <c r="AS86" s="158">
        <f>VLOOKUP($AQ86,[1]Plan1!$IA$183:$ID$350,2)</f>
        <v>7276.54</v>
      </c>
      <c r="AT86" s="157">
        <f t="shared" si="179"/>
        <v>46503</v>
      </c>
      <c r="AU86" s="158">
        <f>VLOOKUP($AQ86,[1]Plan1!$IA$183:$ID$350,4)</f>
        <v>7276.54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9">
        <f t="shared" si="173"/>
        <v>44356</v>
      </c>
      <c r="B87" s="110">
        <f t="shared" si="165"/>
        <v>1004.3968730500001</v>
      </c>
      <c r="C87" s="184">
        <f t="shared" si="147"/>
        <v>1000.0000000000001</v>
      </c>
      <c r="D87" s="111">
        <f t="shared" si="174"/>
        <v>5674.72</v>
      </c>
      <c r="E87" s="111">
        <f>IF($K87=1,VLOOKUP($A86,$AQ$11:$AU$150,5),E86)</f>
        <v>5692.31</v>
      </c>
      <c r="F87" s="160" t="e">
        <f>IF($K87=1,VLOOKUP($A86,$AQ$11:$AU$135,6),F86)</f>
        <v>#REF!</v>
      </c>
      <c r="G87" s="114">
        <f t="shared" si="166"/>
        <v>3.0997124087179806E-3</v>
      </c>
      <c r="H87" s="115">
        <f t="shared" si="192"/>
        <v>44372</v>
      </c>
      <c r="I87" s="115">
        <f t="shared" si="167"/>
        <v>44372</v>
      </c>
      <c r="J87" s="116">
        <f t="shared" si="175"/>
        <v>22</v>
      </c>
      <c r="K87" s="116">
        <f t="shared" si="164"/>
        <v>10</v>
      </c>
      <c r="L87" s="8">
        <f t="shared" si="176"/>
        <v>1.0014077699999999</v>
      </c>
      <c r="M87" s="117">
        <v>1</v>
      </c>
      <c r="N87" s="117">
        <f t="shared" si="91"/>
        <v>1</v>
      </c>
      <c r="O87" s="110">
        <f t="shared" si="150"/>
        <v>1.0014077699999999</v>
      </c>
      <c r="P87" s="110">
        <f t="shared" si="168"/>
        <v>1001.40777</v>
      </c>
      <c r="Q87" s="148">
        <f t="shared" si="180"/>
        <v>0</v>
      </c>
      <c r="R87" s="170">
        <f t="shared" si="177"/>
        <v>0</v>
      </c>
      <c r="S87" s="110">
        <f t="shared" si="169"/>
        <v>0</v>
      </c>
      <c r="T87" s="92">
        <f t="shared" si="187"/>
        <v>0</v>
      </c>
      <c r="U87" s="181">
        <f t="shared" si="188"/>
        <v>0</v>
      </c>
      <c r="V87" s="120">
        <f t="shared" si="178"/>
        <v>7.8E-2</v>
      </c>
      <c r="W87" s="118">
        <f t="shared" si="104"/>
        <v>10</v>
      </c>
      <c r="X87" s="118">
        <v>252</v>
      </c>
      <c r="Y87" s="117">
        <f t="shared" si="170"/>
        <v>1.002984901</v>
      </c>
      <c r="Z87" s="110">
        <f t="shared" si="171"/>
        <v>2.9891030500000002</v>
      </c>
      <c r="AA87" s="110">
        <f t="shared" si="172"/>
        <v>0</v>
      </c>
      <c r="AB87" s="121" t="str">
        <f t="shared" si="181"/>
        <v>J=</v>
      </c>
      <c r="AC87" s="115">
        <f t="shared" si="182"/>
        <v>44372</v>
      </c>
      <c r="AD87" s="4"/>
      <c r="AE87" s="125">
        <f t="shared" si="183"/>
        <v>75</v>
      </c>
      <c r="AF87" s="131">
        <f t="shared" si="189"/>
        <v>46563</v>
      </c>
      <c r="AG87" s="127">
        <f t="shared" si="156"/>
        <v>392.85586983000002</v>
      </c>
      <c r="AH87" s="129">
        <f t="shared" si="190"/>
        <v>22</v>
      </c>
      <c r="AI87" s="138">
        <f t="shared" si="191"/>
        <v>2.6627368200000001</v>
      </c>
      <c r="AJ87" s="137">
        <f t="shared" si="159"/>
        <v>11.90482145</v>
      </c>
      <c r="AK87" s="133">
        <v>2.9412000000000001E-2</v>
      </c>
      <c r="AL87" s="127">
        <f t="shared" si="160"/>
        <v>14.567558269999999</v>
      </c>
      <c r="AM87" s="125">
        <f t="shared" si="184"/>
        <v>75</v>
      </c>
      <c r="AN87" s="134" t="s">
        <v>75</v>
      </c>
      <c r="AO87" s="131">
        <f t="shared" si="161"/>
        <v>46594</v>
      </c>
      <c r="AP87" s="7"/>
      <c r="AQ87" s="131">
        <f t="shared" si="185"/>
        <v>46594</v>
      </c>
      <c r="AR87" s="131">
        <f t="shared" si="186"/>
        <v>46624</v>
      </c>
      <c r="AS87" s="158">
        <f>VLOOKUP($AQ87,[1]Plan1!$IA$183:$ID$350,2)</f>
        <v>7276.54</v>
      </c>
      <c r="AT87" s="157">
        <f t="shared" si="179"/>
        <v>46532</v>
      </c>
      <c r="AU87" s="158">
        <f>VLOOKUP($AQ87,[1]Plan1!$IA$183:$ID$350,4)</f>
        <v>7276.54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9">
        <f t="shared" si="173"/>
        <v>44357</v>
      </c>
      <c r="B88" s="110">
        <f t="shared" si="165"/>
        <v>1004.8376165799999</v>
      </c>
      <c r="C88" s="184">
        <f t="shared" si="147"/>
        <v>1000.0000000000001</v>
      </c>
      <c r="D88" s="111">
        <f t="shared" si="174"/>
        <v>5674.72</v>
      </c>
      <c r="E88" s="111">
        <f>IF($K88=1,VLOOKUP($A87,$AQ$11:$AU$150,5),E87)</f>
        <v>5692.31</v>
      </c>
      <c r="F88" s="160" t="e">
        <f>IF($K88=1,VLOOKUP($A87,$AQ$11:$AU$135,6),F87)</f>
        <v>#REF!</v>
      </c>
      <c r="G88" s="114">
        <f t="shared" si="166"/>
        <v>3.0997124087179806E-3</v>
      </c>
      <c r="H88" s="115">
        <f t="shared" si="192"/>
        <v>44372</v>
      </c>
      <c r="I88" s="115">
        <f t="shared" si="167"/>
        <v>44372</v>
      </c>
      <c r="J88" s="116">
        <f t="shared" si="175"/>
        <v>22</v>
      </c>
      <c r="K88" s="116">
        <f t="shared" si="164"/>
        <v>11</v>
      </c>
      <c r="L88" s="8">
        <f t="shared" si="176"/>
        <v>1.0015486499999999</v>
      </c>
      <c r="M88" s="117">
        <v>1</v>
      </c>
      <c r="N88" s="117">
        <f t="shared" si="91"/>
        <v>1</v>
      </c>
      <c r="O88" s="110">
        <f t="shared" si="150"/>
        <v>1.0015486499999999</v>
      </c>
      <c r="P88" s="110">
        <f t="shared" si="168"/>
        <v>1001.54865</v>
      </c>
      <c r="Q88" s="148">
        <f t="shared" si="180"/>
        <v>0</v>
      </c>
      <c r="R88" s="170">
        <f t="shared" si="177"/>
        <v>0</v>
      </c>
      <c r="S88" s="110">
        <f t="shared" si="169"/>
        <v>0</v>
      </c>
      <c r="T88" s="92">
        <f t="shared" si="187"/>
        <v>0</v>
      </c>
      <c r="U88" s="181">
        <f t="shared" si="188"/>
        <v>0</v>
      </c>
      <c r="V88" s="120">
        <f t="shared" si="178"/>
        <v>7.8E-2</v>
      </c>
      <c r="W88" s="118">
        <f t="shared" si="104"/>
        <v>11</v>
      </c>
      <c r="X88" s="118">
        <v>252</v>
      </c>
      <c r="Y88" s="117">
        <f t="shared" si="170"/>
        <v>1.003283881</v>
      </c>
      <c r="Z88" s="110">
        <f t="shared" si="171"/>
        <v>3.2889665799999999</v>
      </c>
      <c r="AA88" s="110">
        <f t="shared" si="172"/>
        <v>0</v>
      </c>
      <c r="AB88" s="121" t="str">
        <f t="shared" si="181"/>
        <v>J=</v>
      </c>
      <c r="AC88" s="115">
        <f t="shared" si="182"/>
        <v>44372</v>
      </c>
      <c r="AD88" s="4"/>
      <c r="AE88" s="125">
        <f t="shared" si="183"/>
        <v>76</v>
      </c>
      <c r="AF88" s="131">
        <f t="shared" si="189"/>
        <v>46594</v>
      </c>
      <c r="AG88" s="127">
        <f t="shared" si="156"/>
        <v>380.95115841000001</v>
      </c>
      <c r="AH88" s="129">
        <f t="shared" si="190"/>
        <v>21</v>
      </c>
      <c r="AI88" s="138">
        <f t="shared" si="191"/>
        <v>2.4665785699999998</v>
      </c>
      <c r="AJ88" s="137">
        <f t="shared" si="159"/>
        <v>11.90471142</v>
      </c>
      <c r="AK88" s="133">
        <v>3.0303E-2</v>
      </c>
      <c r="AL88" s="127">
        <f t="shared" si="160"/>
        <v>14.371289989999999</v>
      </c>
      <c r="AM88" s="125">
        <f t="shared" si="184"/>
        <v>76</v>
      </c>
      <c r="AN88" s="134" t="s">
        <v>75</v>
      </c>
      <c r="AO88" s="131">
        <f t="shared" si="161"/>
        <v>46624</v>
      </c>
      <c r="AP88" s="7"/>
      <c r="AQ88" s="131">
        <f t="shared" si="185"/>
        <v>46624</v>
      </c>
      <c r="AR88" s="131">
        <f t="shared" si="186"/>
        <v>46657</v>
      </c>
      <c r="AS88" s="158">
        <f>VLOOKUP($AQ88,[1]Plan1!$IA$183:$ID$350,2)</f>
        <v>7276.54</v>
      </c>
      <c r="AT88" s="157">
        <f t="shared" si="179"/>
        <v>46565</v>
      </c>
      <c r="AU88" s="158">
        <f>VLOOKUP($AQ88,[1]Plan1!$IA$183:$ID$350,4)</f>
        <v>7276.54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9">
        <f t="shared" si="173"/>
        <v>44358</v>
      </c>
      <c r="B89" s="110">
        <f t="shared" si="165"/>
        <v>1005.2785636</v>
      </c>
      <c r="C89" s="184">
        <f t="shared" si="147"/>
        <v>1000.0000000000001</v>
      </c>
      <c r="D89" s="111">
        <f t="shared" si="174"/>
        <v>5674.72</v>
      </c>
      <c r="E89" s="111">
        <f>IF($K89=1,VLOOKUP($A88,$AQ$11:$AU$150,5),E88)</f>
        <v>5692.31</v>
      </c>
      <c r="F89" s="160" t="e">
        <f>IF($K89=1,VLOOKUP($A88,$AQ$11:$AU$135,6),F88)</f>
        <v>#REF!</v>
      </c>
      <c r="G89" s="114">
        <f t="shared" si="166"/>
        <v>3.0997124087179806E-3</v>
      </c>
      <c r="H89" s="115">
        <f t="shared" si="192"/>
        <v>44372</v>
      </c>
      <c r="I89" s="115">
        <f t="shared" si="167"/>
        <v>44372</v>
      </c>
      <c r="J89" s="116">
        <f t="shared" si="175"/>
        <v>22</v>
      </c>
      <c r="K89" s="116">
        <f t="shared" si="164"/>
        <v>12</v>
      </c>
      <c r="L89" s="8">
        <f t="shared" si="176"/>
        <v>1.00168956</v>
      </c>
      <c r="M89" s="117">
        <v>1</v>
      </c>
      <c r="N89" s="117">
        <f t="shared" si="91"/>
        <v>1</v>
      </c>
      <c r="O89" s="110">
        <f t="shared" si="150"/>
        <v>1.00168956</v>
      </c>
      <c r="P89" s="110">
        <f t="shared" si="168"/>
        <v>1001.68956</v>
      </c>
      <c r="Q89" s="148">
        <f t="shared" si="180"/>
        <v>0</v>
      </c>
      <c r="R89" s="170">
        <f t="shared" si="177"/>
        <v>0</v>
      </c>
      <c r="S89" s="110">
        <f t="shared" si="169"/>
        <v>0</v>
      </c>
      <c r="T89" s="92">
        <f t="shared" si="187"/>
        <v>0</v>
      </c>
      <c r="U89" s="181">
        <f t="shared" si="188"/>
        <v>0</v>
      </c>
      <c r="V89" s="120">
        <f t="shared" si="178"/>
        <v>7.8E-2</v>
      </c>
      <c r="W89" s="118">
        <f t="shared" si="104"/>
        <v>12</v>
      </c>
      <c r="X89" s="118">
        <v>252</v>
      </c>
      <c r="Y89" s="117">
        <f t="shared" si="170"/>
        <v>1.00358295</v>
      </c>
      <c r="Z89" s="110">
        <f t="shared" si="171"/>
        <v>3.5890035999999998</v>
      </c>
      <c r="AA89" s="110">
        <f t="shared" si="172"/>
        <v>0</v>
      </c>
      <c r="AB89" s="121" t="str">
        <f t="shared" si="181"/>
        <v>J=</v>
      </c>
      <c r="AC89" s="115">
        <f t="shared" si="182"/>
        <v>44372</v>
      </c>
      <c r="AD89" s="4"/>
      <c r="AE89" s="125">
        <f t="shared" si="183"/>
        <v>77</v>
      </c>
      <c r="AF89" s="131">
        <f t="shared" si="189"/>
        <v>46624</v>
      </c>
      <c r="AG89" s="127">
        <f t="shared" si="156"/>
        <v>369.04643471000003</v>
      </c>
      <c r="AH89" s="129">
        <f t="shared" si="190"/>
        <v>22</v>
      </c>
      <c r="AI89" s="138">
        <f t="shared" si="191"/>
        <v>2.5061047099999998</v>
      </c>
      <c r="AJ89" s="137">
        <f t="shared" si="159"/>
        <v>11.9047237</v>
      </c>
      <c r="AK89" s="133">
        <v>3.125E-2</v>
      </c>
      <c r="AL89" s="127">
        <f t="shared" si="160"/>
        <v>14.410828410000001</v>
      </c>
      <c r="AM89" s="125">
        <f t="shared" si="184"/>
        <v>77</v>
      </c>
      <c r="AN89" s="134" t="s">
        <v>75</v>
      </c>
      <c r="AO89" s="131">
        <f t="shared" si="161"/>
        <v>46657</v>
      </c>
      <c r="AP89" s="7"/>
      <c r="AQ89" s="131">
        <f t="shared" si="185"/>
        <v>46657</v>
      </c>
      <c r="AR89" s="131">
        <f t="shared" si="186"/>
        <v>46685</v>
      </c>
      <c r="AS89" s="158">
        <f>VLOOKUP($AQ89,[1]Plan1!$IA$183:$ID$350,2)</f>
        <v>7276.54</v>
      </c>
      <c r="AT89" s="157">
        <f t="shared" si="179"/>
        <v>46593</v>
      </c>
      <c r="AU89" s="158">
        <f>VLOOKUP($AQ89,[1]Plan1!$IA$183:$ID$350,4)</f>
        <v>7276.54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109">
        <f t="shared" si="173"/>
        <v>44359</v>
      </c>
      <c r="B90" s="110">
        <f t="shared" si="165"/>
        <v>1005.71969412</v>
      </c>
      <c r="C90" s="184">
        <f t="shared" si="147"/>
        <v>1000.0000000000001</v>
      </c>
      <c r="D90" s="111">
        <f t="shared" si="174"/>
        <v>5674.72</v>
      </c>
      <c r="E90" s="111">
        <f>IF($K90=1,VLOOKUP($A89,$AQ$11:$AU$150,5),E89)</f>
        <v>5692.31</v>
      </c>
      <c r="F90" s="160" t="e">
        <f>IF($K90=1,VLOOKUP($A89,$AQ$11:$AU$135,6),F89)</f>
        <v>#REF!</v>
      </c>
      <c r="G90" s="114">
        <f t="shared" si="166"/>
        <v>3.0997124087179806E-3</v>
      </c>
      <c r="H90" s="115">
        <f t="shared" si="192"/>
        <v>44372</v>
      </c>
      <c r="I90" s="115">
        <f t="shared" si="167"/>
        <v>44372</v>
      </c>
      <c r="J90" s="116">
        <f t="shared" si="175"/>
        <v>22</v>
      </c>
      <c r="K90" s="116">
        <f t="shared" si="164"/>
        <v>13</v>
      </c>
      <c r="L90" s="8">
        <f t="shared" si="176"/>
        <v>1.00183048</v>
      </c>
      <c r="M90" s="117">
        <v>1</v>
      </c>
      <c r="N90" s="117">
        <f t="shared" si="91"/>
        <v>1</v>
      </c>
      <c r="O90" s="110">
        <f t="shared" si="150"/>
        <v>1.00183048</v>
      </c>
      <c r="P90" s="110">
        <f t="shared" si="168"/>
        <v>1001.83048</v>
      </c>
      <c r="Q90" s="148">
        <f t="shared" si="180"/>
        <v>0</v>
      </c>
      <c r="R90" s="170">
        <f t="shared" si="177"/>
        <v>0</v>
      </c>
      <c r="S90" s="110">
        <f t="shared" si="169"/>
        <v>0</v>
      </c>
      <c r="T90" s="92">
        <f t="shared" si="187"/>
        <v>0</v>
      </c>
      <c r="U90" s="181">
        <f t="shared" si="188"/>
        <v>0</v>
      </c>
      <c r="V90" s="120">
        <f t="shared" si="178"/>
        <v>7.8E-2</v>
      </c>
      <c r="W90" s="118">
        <f t="shared" si="104"/>
        <v>13</v>
      </c>
      <c r="X90" s="118">
        <v>252</v>
      </c>
      <c r="Y90" s="117">
        <f t="shared" si="170"/>
        <v>1.003882108</v>
      </c>
      <c r="Z90" s="110">
        <f t="shared" si="171"/>
        <v>3.8892141200000001</v>
      </c>
      <c r="AA90" s="110">
        <f t="shared" si="172"/>
        <v>0</v>
      </c>
      <c r="AB90" s="121" t="str">
        <f t="shared" si="181"/>
        <v>J=</v>
      </c>
      <c r="AC90" s="115">
        <f t="shared" si="182"/>
        <v>44372</v>
      </c>
      <c r="AD90" s="4"/>
      <c r="AE90" s="125">
        <f t="shared" si="183"/>
        <v>78</v>
      </c>
      <c r="AF90" s="131">
        <f t="shared" si="189"/>
        <v>46657</v>
      </c>
      <c r="AG90" s="127">
        <f t="shared" si="156"/>
        <v>357.14173482000001</v>
      </c>
      <c r="AH90" s="129">
        <f t="shared" si="190"/>
        <v>22</v>
      </c>
      <c r="AI90" s="138">
        <f t="shared" si="191"/>
        <v>2.4277889400000001</v>
      </c>
      <c r="AJ90" s="137">
        <f t="shared" si="159"/>
        <v>11.90469989</v>
      </c>
      <c r="AK90" s="133">
        <v>3.2258000000000002E-2</v>
      </c>
      <c r="AL90" s="127">
        <f t="shared" si="160"/>
        <v>14.332488829999999</v>
      </c>
      <c r="AM90" s="125">
        <f t="shared" si="184"/>
        <v>78</v>
      </c>
      <c r="AN90" s="134" t="s">
        <v>75</v>
      </c>
      <c r="AO90" s="131">
        <f t="shared" si="161"/>
        <v>46685</v>
      </c>
      <c r="AP90" s="7"/>
      <c r="AQ90" s="131">
        <f t="shared" si="185"/>
        <v>46685</v>
      </c>
      <c r="AR90" s="131">
        <f t="shared" si="186"/>
        <v>46716</v>
      </c>
      <c r="AS90" s="158">
        <f>VLOOKUP($AQ90,[1]Plan1!$IA$183:$ID$350,2)</f>
        <v>7276.54</v>
      </c>
      <c r="AT90" s="157">
        <f t="shared" si="179"/>
        <v>46624</v>
      </c>
      <c r="AU90" s="158">
        <f>VLOOKUP($AQ90,[1]Plan1!$IA$183:$ID$350,4)</f>
        <v>7276.54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27"/>
    </row>
    <row r="91" spans="1:127" ht="12.75" x14ac:dyDescent="0.2">
      <c r="A91" s="109">
        <f t="shared" si="173"/>
        <v>44360</v>
      </c>
      <c r="B91" s="110">
        <f t="shared" si="165"/>
        <v>1005.71969412</v>
      </c>
      <c r="C91" s="184">
        <f t="shared" si="147"/>
        <v>1000.0000000000001</v>
      </c>
      <c r="D91" s="111">
        <f t="shared" si="174"/>
        <v>5674.72</v>
      </c>
      <c r="E91" s="111">
        <f>IF($K91=1,VLOOKUP($A90,$AQ$11:$AU$150,5),E90)</f>
        <v>5692.31</v>
      </c>
      <c r="F91" s="160" t="e">
        <f>IF($K91=1,VLOOKUP($A90,$AQ$11:$AU$135,6),F90)</f>
        <v>#REF!</v>
      </c>
      <c r="G91" s="114">
        <f t="shared" si="166"/>
        <v>3.0997124087179806E-3</v>
      </c>
      <c r="H91" s="115">
        <f t="shared" si="192"/>
        <v>44372</v>
      </c>
      <c r="I91" s="115">
        <f t="shared" si="167"/>
        <v>44372</v>
      </c>
      <c r="J91" s="116">
        <f t="shared" si="175"/>
        <v>22</v>
      </c>
      <c r="K91" s="116">
        <f t="shared" si="164"/>
        <v>13</v>
      </c>
      <c r="L91" s="8">
        <f t="shared" si="176"/>
        <v>1.00183048</v>
      </c>
      <c r="M91" s="117">
        <v>1</v>
      </c>
      <c r="N91" s="117">
        <f t="shared" si="91"/>
        <v>1</v>
      </c>
      <c r="O91" s="110">
        <f t="shared" si="150"/>
        <v>1.00183048</v>
      </c>
      <c r="P91" s="110">
        <f t="shared" si="168"/>
        <v>1001.83048</v>
      </c>
      <c r="Q91" s="148">
        <f t="shared" si="180"/>
        <v>0</v>
      </c>
      <c r="R91" s="170">
        <f t="shared" si="177"/>
        <v>0</v>
      </c>
      <c r="S91" s="110">
        <f t="shared" si="169"/>
        <v>0</v>
      </c>
      <c r="T91" s="92">
        <f t="shared" si="187"/>
        <v>0</v>
      </c>
      <c r="U91" s="181">
        <f t="shared" si="188"/>
        <v>0</v>
      </c>
      <c r="V91" s="120">
        <f t="shared" si="178"/>
        <v>7.8E-2</v>
      </c>
      <c r="W91" s="118">
        <f t="shared" si="104"/>
        <v>13</v>
      </c>
      <c r="X91" s="118">
        <v>252</v>
      </c>
      <c r="Y91" s="117">
        <f t="shared" si="170"/>
        <v>1.003882108</v>
      </c>
      <c r="Z91" s="110">
        <f t="shared" si="171"/>
        <v>3.8892141200000001</v>
      </c>
      <c r="AA91" s="110">
        <f t="shared" si="172"/>
        <v>0</v>
      </c>
      <c r="AB91" s="121" t="str">
        <f t="shared" si="181"/>
        <v>J=</v>
      </c>
      <c r="AC91" s="115">
        <f t="shared" si="182"/>
        <v>44372</v>
      </c>
      <c r="AD91" s="4"/>
      <c r="AE91" s="125">
        <f t="shared" si="183"/>
        <v>79</v>
      </c>
      <c r="AF91" s="131">
        <f t="shared" si="189"/>
        <v>46685</v>
      </c>
      <c r="AG91" s="127">
        <f t="shared" si="156"/>
        <v>345.23712938</v>
      </c>
      <c r="AH91" s="129">
        <f t="shared" si="190"/>
        <v>19</v>
      </c>
      <c r="AI91" s="138">
        <f t="shared" si="191"/>
        <v>2.0281825499999999</v>
      </c>
      <c r="AJ91" s="137">
        <f t="shared" si="159"/>
        <v>11.904605439999999</v>
      </c>
      <c r="AK91" s="133">
        <v>3.3333000000000002E-2</v>
      </c>
      <c r="AL91" s="127">
        <f t="shared" si="160"/>
        <v>13.93278799</v>
      </c>
      <c r="AM91" s="125">
        <f t="shared" si="184"/>
        <v>79</v>
      </c>
      <c r="AN91" s="134" t="s">
        <v>75</v>
      </c>
      <c r="AO91" s="131">
        <f t="shared" si="161"/>
        <v>46716</v>
      </c>
      <c r="AP91" s="7"/>
      <c r="AQ91" s="131">
        <f t="shared" si="185"/>
        <v>46716</v>
      </c>
      <c r="AR91" s="131">
        <f t="shared" si="186"/>
        <v>46748</v>
      </c>
      <c r="AS91" s="158">
        <f>VLOOKUP($AQ91,[1]Plan1!$IA$183:$ID$350,2)</f>
        <v>7276.54</v>
      </c>
      <c r="AT91" s="157">
        <f t="shared" si="179"/>
        <v>46657</v>
      </c>
      <c r="AU91" s="158">
        <f>VLOOKUP($AQ91,[1]Plan1!$IA$183:$ID$350,4)</f>
        <v>7276.54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9">
        <f t="shared" si="173"/>
        <v>44361</v>
      </c>
      <c r="B92" s="110">
        <f t="shared" si="165"/>
        <v>1005.71969412</v>
      </c>
      <c r="C92" s="184">
        <f t="shared" si="147"/>
        <v>1000.0000000000001</v>
      </c>
      <c r="D92" s="111">
        <f t="shared" si="174"/>
        <v>5674.72</v>
      </c>
      <c r="E92" s="111">
        <f>IF($K92=1,VLOOKUP($A91,$AQ$11:$AU$150,5),E91)</f>
        <v>5692.31</v>
      </c>
      <c r="F92" s="160" t="e">
        <f>IF($K92=1,VLOOKUP($A91,$AQ$11:$AU$135,6),F91)</f>
        <v>#REF!</v>
      </c>
      <c r="G92" s="114">
        <f t="shared" si="166"/>
        <v>3.0997124087179806E-3</v>
      </c>
      <c r="H92" s="115">
        <f t="shared" si="192"/>
        <v>44372</v>
      </c>
      <c r="I92" s="115">
        <f t="shared" si="167"/>
        <v>44372</v>
      </c>
      <c r="J92" s="116">
        <f t="shared" si="175"/>
        <v>22</v>
      </c>
      <c r="K92" s="116">
        <f t="shared" si="164"/>
        <v>13</v>
      </c>
      <c r="L92" s="8">
        <f t="shared" si="176"/>
        <v>1.00183048</v>
      </c>
      <c r="M92" s="117">
        <v>1</v>
      </c>
      <c r="N92" s="117">
        <f t="shared" si="91"/>
        <v>1</v>
      </c>
      <c r="O92" s="110">
        <f t="shared" si="150"/>
        <v>1.00183048</v>
      </c>
      <c r="P92" s="110">
        <f t="shared" si="168"/>
        <v>1001.83048</v>
      </c>
      <c r="Q92" s="148">
        <f t="shared" si="180"/>
        <v>0</v>
      </c>
      <c r="R92" s="170">
        <f t="shared" si="177"/>
        <v>0</v>
      </c>
      <c r="S92" s="110">
        <f t="shared" si="169"/>
        <v>0</v>
      </c>
      <c r="T92" s="92">
        <f t="shared" si="187"/>
        <v>0</v>
      </c>
      <c r="U92" s="181">
        <f t="shared" si="188"/>
        <v>0</v>
      </c>
      <c r="V92" s="120">
        <f t="shared" si="178"/>
        <v>7.8E-2</v>
      </c>
      <c r="W92" s="118">
        <f t="shared" si="104"/>
        <v>13</v>
      </c>
      <c r="X92" s="118">
        <v>252</v>
      </c>
      <c r="Y92" s="117">
        <f t="shared" si="170"/>
        <v>1.003882108</v>
      </c>
      <c r="Z92" s="110">
        <f t="shared" si="171"/>
        <v>3.8892141200000001</v>
      </c>
      <c r="AA92" s="110">
        <f t="shared" si="172"/>
        <v>0</v>
      </c>
      <c r="AB92" s="121" t="str">
        <f t="shared" si="181"/>
        <v>J=</v>
      </c>
      <c r="AC92" s="115">
        <f t="shared" si="182"/>
        <v>44372</v>
      </c>
      <c r="AD92" s="4"/>
      <c r="AE92" s="125">
        <f t="shared" si="183"/>
        <v>80</v>
      </c>
      <c r="AF92" s="131">
        <f t="shared" si="189"/>
        <v>46716</v>
      </c>
      <c r="AG92" s="127">
        <f t="shared" si="156"/>
        <v>333.33231745000001</v>
      </c>
      <c r="AH92" s="129">
        <f t="shared" si="190"/>
        <v>21</v>
      </c>
      <c r="AI92" s="138">
        <f t="shared" si="191"/>
        <v>2.1676003100000001</v>
      </c>
      <c r="AJ92" s="137">
        <f t="shared" si="159"/>
        <v>11.904811929999999</v>
      </c>
      <c r="AK92" s="133">
        <v>3.4483E-2</v>
      </c>
      <c r="AL92" s="127">
        <f t="shared" si="160"/>
        <v>14.072412239999998</v>
      </c>
      <c r="AM92" s="125">
        <f t="shared" si="184"/>
        <v>80</v>
      </c>
      <c r="AN92" s="134" t="s">
        <v>75</v>
      </c>
      <c r="AO92" s="131">
        <f t="shared" si="161"/>
        <v>46748</v>
      </c>
      <c r="AP92" s="7"/>
      <c r="AQ92" s="131">
        <f t="shared" si="185"/>
        <v>46748</v>
      </c>
      <c r="AR92" s="131">
        <f t="shared" si="186"/>
        <v>46777</v>
      </c>
      <c r="AS92" s="158">
        <f>VLOOKUP($AQ92,[1]Plan1!$IA$183:$ID$350,2)</f>
        <v>7276.54</v>
      </c>
      <c r="AT92" s="157">
        <f t="shared" si="179"/>
        <v>46685</v>
      </c>
      <c r="AU92" s="158">
        <f>VLOOKUP($AQ92,[1]Plan1!$IA$183:$ID$350,4)</f>
        <v>7276.54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9">
        <f t="shared" si="173"/>
        <v>44362</v>
      </c>
      <c r="B93" s="110">
        <f t="shared" si="165"/>
        <v>1006.1610282400001</v>
      </c>
      <c r="C93" s="184">
        <f t="shared" si="147"/>
        <v>1000.0000000000001</v>
      </c>
      <c r="D93" s="111">
        <f t="shared" si="174"/>
        <v>5674.72</v>
      </c>
      <c r="E93" s="111">
        <f>IF($K93=1,VLOOKUP($A92,$AQ$11:$AU$150,5),E92)</f>
        <v>5692.31</v>
      </c>
      <c r="F93" s="160" t="e">
        <f>IF($K93=1,VLOOKUP($A92,$AQ$11:$AU$135,6),F92)</f>
        <v>#REF!</v>
      </c>
      <c r="G93" s="114">
        <f t="shared" si="166"/>
        <v>3.0997124087179806E-3</v>
      </c>
      <c r="H93" s="115">
        <f t="shared" si="192"/>
        <v>44372</v>
      </c>
      <c r="I93" s="115">
        <f t="shared" si="167"/>
        <v>44372</v>
      </c>
      <c r="J93" s="116">
        <f t="shared" si="175"/>
        <v>22</v>
      </c>
      <c r="K93" s="116">
        <f t="shared" si="164"/>
        <v>14</v>
      </c>
      <c r="L93" s="8">
        <f t="shared" si="176"/>
        <v>1.00197143</v>
      </c>
      <c r="M93" s="117">
        <v>1</v>
      </c>
      <c r="N93" s="117">
        <f t="shared" si="91"/>
        <v>1</v>
      </c>
      <c r="O93" s="110">
        <f t="shared" si="150"/>
        <v>1.00197143</v>
      </c>
      <c r="P93" s="110">
        <f t="shared" si="168"/>
        <v>1001.9714300000001</v>
      </c>
      <c r="Q93" s="148">
        <f t="shared" si="180"/>
        <v>0</v>
      </c>
      <c r="R93" s="170">
        <f t="shared" si="177"/>
        <v>0</v>
      </c>
      <c r="S93" s="110">
        <f t="shared" si="169"/>
        <v>0</v>
      </c>
      <c r="T93" s="92">
        <f t="shared" si="187"/>
        <v>0</v>
      </c>
      <c r="U93" s="181">
        <f t="shared" si="188"/>
        <v>0</v>
      </c>
      <c r="V93" s="120">
        <f t="shared" si="178"/>
        <v>7.8E-2</v>
      </c>
      <c r="W93" s="118">
        <f t="shared" si="104"/>
        <v>14</v>
      </c>
      <c r="X93" s="118">
        <v>252</v>
      </c>
      <c r="Y93" s="117">
        <f t="shared" si="170"/>
        <v>1.0041813550000001</v>
      </c>
      <c r="Z93" s="110">
        <f t="shared" si="171"/>
        <v>4.1895982399999996</v>
      </c>
      <c r="AA93" s="110">
        <f t="shared" si="172"/>
        <v>0</v>
      </c>
      <c r="AB93" s="121" t="str">
        <f t="shared" si="181"/>
        <v>J=</v>
      </c>
      <c r="AC93" s="115">
        <f t="shared" si="182"/>
        <v>44372</v>
      </c>
      <c r="AD93" s="4"/>
      <c r="AE93" s="125">
        <f t="shared" si="183"/>
        <v>81</v>
      </c>
      <c r="AF93" s="131">
        <f t="shared" si="189"/>
        <v>46748</v>
      </c>
      <c r="AG93" s="127">
        <f t="shared" si="156"/>
        <v>321.42768706999999</v>
      </c>
      <c r="AH93" s="129">
        <f t="shared" si="190"/>
        <v>22</v>
      </c>
      <c r="AI93" s="138">
        <f t="shared" si="191"/>
        <v>2.1928419799999999</v>
      </c>
      <c r="AJ93" s="137">
        <f t="shared" si="159"/>
        <v>11.90463038</v>
      </c>
      <c r="AK93" s="133">
        <v>3.5714000000000003E-2</v>
      </c>
      <c r="AL93" s="127">
        <f t="shared" si="160"/>
        <v>14.097472360000001</v>
      </c>
      <c r="AM93" s="125">
        <f t="shared" si="184"/>
        <v>81</v>
      </c>
      <c r="AN93" s="134" t="s">
        <v>75</v>
      </c>
      <c r="AO93" s="131">
        <f t="shared" si="161"/>
        <v>46777</v>
      </c>
      <c r="AP93" s="7"/>
      <c r="AQ93" s="131">
        <f t="shared" si="185"/>
        <v>46777</v>
      </c>
      <c r="AR93" s="131">
        <f t="shared" si="186"/>
        <v>46808</v>
      </c>
      <c r="AS93" s="158">
        <f>VLOOKUP($AQ93,[1]Plan1!$IA$183:$ID$350,2)</f>
        <v>7276.54</v>
      </c>
      <c r="AT93" s="157">
        <f t="shared" si="179"/>
        <v>46716</v>
      </c>
      <c r="AU93" s="158">
        <f>VLOOKUP($AQ93,[1]Plan1!$IA$183:$ID$350,4)</f>
        <v>7276.54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9">
        <f t="shared" si="173"/>
        <v>44363</v>
      </c>
      <c r="B94" s="110">
        <f t="shared" si="165"/>
        <v>1006.60254596</v>
      </c>
      <c r="C94" s="184">
        <f t="shared" si="147"/>
        <v>1000.0000000000001</v>
      </c>
      <c r="D94" s="111">
        <f t="shared" si="174"/>
        <v>5674.72</v>
      </c>
      <c r="E94" s="111">
        <f>IF($K94=1,VLOOKUP($A93,$AQ$11:$AU$150,5),E93)</f>
        <v>5692.31</v>
      </c>
      <c r="F94" s="160" t="e">
        <f>IF($K94=1,VLOOKUP($A93,$AQ$11:$AU$135,6),F93)</f>
        <v>#REF!</v>
      </c>
      <c r="G94" s="114">
        <f t="shared" si="166"/>
        <v>3.0997124087179806E-3</v>
      </c>
      <c r="H94" s="115">
        <f t="shared" si="192"/>
        <v>44372</v>
      </c>
      <c r="I94" s="115">
        <f t="shared" si="167"/>
        <v>44372</v>
      </c>
      <c r="J94" s="116">
        <f t="shared" si="175"/>
        <v>22</v>
      </c>
      <c r="K94" s="116">
        <f t="shared" si="164"/>
        <v>15</v>
      </c>
      <c r="L94" s="8">
        <f t="shared" si="176"/>
        <v>1.00211239</v>
      </c>
      <c r="M94" s="117">
        <v>1</v>
      </c>
      <c r="N94" s="117">
        <f t="shared" si="91"/>
        <v>1</v>
      </c>
      <c r="O94" s="110">
        <f t="shared" si="150"/>
        <v>1.00211239</v>
      </c>
      <c r="P94" s="110">
        <f t="shared" si="168"/>
        <v>1002.11239</v>
      </c>
      <c r="Q94" s="148">
        <f t="shared" si="180"/>
        <v>0</v>
      </c>
      <c r="R94" s="170">
        <f t="shared" si="177"/>
        <v>0</v>
      </c>
      <c r="S94" s="110">
        <f t="shared" si="169"/>
        <v>0</v>
      </c>
      <c r="T94" s="92">
        <f t="shared" si="187"/>
        <v>0</v>
      </c>
      <c r="U94" s="181">
        <f t="shared" si="188"/>
        <v>0</v>
      </c>
      <c r="V94" s="120">
        <f t="shared" si="178"/>
        <v>7.8E-2</v>
      </c>
      <c r="W94" s="118">
        <f t="shared" si="104"/>
        <v>15</v>
      </c>
      <c r="X94" s="118">
        <v>252</v>
      </c>
      <c r="Y94" s="117">
        <f t="shared" si="170"/>
        <v>1.0044806909999999</v>
      </c>
      <c r="Z94" s="110">
        <f t="shared" si="171"/>
        <v>4.4901559600000001</v>
      </c>
      <c r="AA94" s="110">
        <f t="shared" si="172"/>
        <v>0</v>
      </c>
      <c r="AB94" s="121" t="str">
        <f t="shared" si="181"/>
        <v>J=</v>
      </c>
      <c r="AC94" s="115">
        <f t="shared" si="182"/>
        <v>44372</v>
      </c>
      <c r="AD94" s="4"/>
      <c r="AE94" s="125">
        <f t="shared" si="183"/>
        <v>82</v>
      </c>
      <c r="AF94" s="131">
        <f t="shared" si="189"/>
        <v>46777</v>
      </c>
      <c r="AG94" s="127">
        <f t="shared" si="156"/>
        <v>309.52296982999997</v>
      </c>
      <c r="AH94" s="129">
        <f t="shared" si="190"/>
        <v>21</v>
      </c>
      <c r="AI94" s="138">
        <f t="shared" si="191"/>
        <v>2.0181107300000001</v>
      </c>
      <c r="AJ94" s="137">
        <f t="shared" si="159"/>
        <v>11.90471724</v>
      </c>
      <c r="AK94" s="133">
        <v>3.7037E-2</v>
      </c>
      <c r="AL94" s="127">
        <f t="shared" si="160"/>
        <v>13.92282797</v>
      </c>
      <c r="AM94" s="125">
        <f t="shared" si="184"/>
        <v>82</v>
      </c>
      <c r="AN94" s="134" t="s">
        <v>75</v>
      </c>
      <c r="AO94" s="131">
        <f t="shared" si="161"/>
        <v>46808</v>
      </c>
      <c r="AP94" s="7"/>
      <c r="AQ94" s="131">
        <f t="shared" si="185"/>
        <v>46808</v>
      </c>
      <c r="AR94" s="131">
        <f t="shared" si="186"/>
        <v>46839</v>
      </c>
      <c r="AS94" s="158">
        <f>VLOOKUP($AQ94,[1]Plan1!$IA$183:$ID$350,2)</f>
        <v>7276.54</v>
      </c>
      <c r="AT94" s="157">
        <f t="shared" si="179"/>
        <v>46748</v>
      </c>
      <c r="AU94" s="158">
        <f>VLOOKUP($AQ94,[1]Plan1!$IA$183:$ID$350,4)</f>
        <v>7276.54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9">
        <f t="shared" si="173"/>
        <v>44364</v>
      </c>
      <c r="B95" s="110">
        <f t="shared" si="165"/>
        <v>1007.04426842</v>
      </c>
      <c r="C95" s="184">
        <f t="shared" si="147"/>
        <v>1000.0000000000001</v>
      </c>
      <c r="D95" s="111">
        <f t="shared" si="174"/>
        <v>5674.72</v>
      </c>
      <c r="E95" s="111">
        <f>IF($K95=1,VLOOKUP($A94,$AQ$11:$AU$150,5),E94)</f>
        <v>5692.31</v>
      </c>
      <c r="F95" s="160" t="e">
        <f>IF($K95=1,VLOOKUP($A94,$AQ$11:$AU$135,6),F94)</f>
        <v>#REF!</v>
      </c>
      <c r="G95" s="114">
        <f t="shared" si="166"/>
        <v>3.0997124087179806E-3</v>
      </c>
      <c r="H95" s="115">
        <f t="shared" si="192"/>
        <v>44372</v>
      </c>
      <c r="I95" s="115">
        <f t="shared" si="167"/>
        <v>44372</v>
      </c>
      <c r="J95" s="116">
        <f t="shared" si="175"/>
        <v>22</v>
      </c>
      <c r="K95" s="116">
        <f t="shared" si="164"/>
        <v>16</v>
      </c>
      <c r="L95" s="8">
        <f t="shared" si="176"/>
        <v>1.00225338</v>
      </c>
      <c r="M95" s="117">
        <v>1</v>
      </c>
      <c r="N95" s="117">
        <f t="shared" si="91"/>
        <v>1</v>
      </c>
      <c r="O95" s="110">
        <f t="shared" si="150"/>
        <v>1.00225338</v>
      </c>
      <c r="P95" s="110">
        <f t="shared" si="168"/>
        <v>1002.25338</v>
      </c>
      <c r="Q95" s="148">
        <f t="shared" si="180"/>
        <v>0</v>
      </c>
      <c r="R95" s="170">
        <f t="shared" si="177"/>
        <v>0</v>
      </c>
      <c r="S95" s="110">
        <f t="shared" si="169"/>
        <v>0</v>
      </c>
      <c r="T95" s="92">
        <f t="shared" si="187"/>
        <v>0</v>
      </c>
      <c r="U95" s="181">
        <f t="shared" si="188"/>
        <v>0</v>
      </c>
      <c r="V95" s="120">
        <f t="shared" si="178"/>
        <v>7.8E-2</v>
      </c>
      <c r="W95" s="118">
        <f t="shared" si="104"/>
        <v>16</v>
      </c>
      <c r="X95" s="118">
        <v>252</v>
      </c>
      <c r="Y95" s="117">
        <f t="shared" si="170"/>
        <v>1.0047801169999999</v>
      </c>
      <c r="Z95" s="110">
        <f t="shared" si="171"/>
        <v>4.7908884199999999</v>
      </c>
      <c r="AA95" s="110">
        <f t="shared" si="172"/>
        <v>0</v>
      </c>
      <c r="AB95" s="121" t="str">
        <f t="shared" si="181"/>
        <v>J=</v>
      </c>
      <c r="AC95" s="115">
        <f t="shared" si="182"/>
        <v>44372</v>
      </c>
      <c r="AD95" s="4"/>
      <c r="AE95" s="125">
        <f t="shared" si="183"/>
        <v>83</v>
      </c>
      <c r="AF95" s="131">
        <f t="shared" si="189"/>
        <v>46808</v>
      </c>
      <c r="AG95" s="127">
        <f t="shared" si="156"/>
        <v>297.61809736999999</v>
      </c>
      <c r="AH95" s="129">
        <f t="shared" si="190"/>
        <v>23</v>
      </c>
      <c r="AI95" s="138">
        <f t="shared" si="191"/>
        <v>2.1290837699999998</v>
      </c>
      <c r="AJ95" s="137">
        <f t="shared" si="159"/>
        <v>11.90487246</v>
      </c>
      <c r="AK95" s="133">
        <v>3.8462000000000003E-2</v>
      </c>
      <c r="AL95" s="127">
        <f t="shared" si="160"/>
        <v>14.033956229999999</v>
      </c>
      <c r="AM95" s="125">
        <f t="shared" si="184"/>
        <v>83</v>
      </c>
      <c r="AN95" s="134" t="s">
        <v>75</v>
      </c>
      <c r="AO95" s="131">
        <f t="shared" si="161"/>
        <v>46839</v>
      </c>
      <c r="AP95" s="7"/>
      <c r="AQ95" s="131">
        <f t="shared" ref="AQ95:AQ110" si="193">AL233</f>
        <v>46839</v>
      </c>
      <c r="AR95" s="131">
        <f t="shared" ref="AR95:AR110" si="194">AL234</f>
        <v>46868</v>
      </c>
      <c r="AS95" s="158">
        <f>VLOOKUP($AQ95,[1]Plan1!$IA$183:$ID$350,2)</f>
        <v>7276.54</v>
      </c>
      <c r="AT95" s="157">
        <f t="shared" si="179"/>
        <v>46777</v>
      </c>
      <c r="AU95" s="158">
        <f>VLOOKUP($AQ95,[1]Plan1!$IA$183:$ID$350,4)</f>
        <v>7276.54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9">
        <f t="shared" si="173"/>
        <v>44365</v>
      </c>
      <c r="B96" s="110">
        <f t="shared" si="165"/>
        <v>1007.48617456</v>
      </c>
      <c r="C96" s="184">
        <f t="shared" si="147"/>
        <v>1000.0000000000001</v>
      </c>
      <c r="D96" s="111">
        <f t="shared" si="174"/>
        <v>5674.72</v>
      </c>
      <c r="E96" s="111">
        <f>IF($K96=1,VLOOKUP($A95,$AQ$11:$AU$150,5),E95)</f>
        <v>5692.31</v>
      </c>
      <c r="F96" s="160" t="e">
        <f>IF($K96=1,VLOOKUP($A95,$AQ$11:$AU$135,6),F95)</f>
        <v>#REF!</v>
      </c>
      <c r="G96" s="114">
        <f t="shared" si="166"/>
        <v>3.0997124087179806E-3</v>
      </c>
      <c r="H96" s="115">
        <f t="shared" si="192"/>
        <v>44372</v>
      </c>
      <c r="I96" s="115">
        <f t="shared" si="167"/>
        <v>44372</v>
      </c>
      <c r="J96" s="116">
        <f t="shared" si="175"/>
        <v>22</v>
      </c>
      <c r="K96" s="116">
        <f t="shared" si="164"/>
        <v>17</v>
      </c>
      <c r="L96" s="8">
        <f t="shared" si="176"/>
        <v>1.0023943799999999</v>
      </c>
      <c r="M96" s="117">
        <v>1</v>
      </c>
      <c r="N96" s="117">
        <f t="shared" ref="N96:N159" si="195">IF(I96&gt;I95,N95*M96,N95)</f>
        <v>1</v>
      </c>
      <c r="O96" s="110">
        <f t="shared" si="150"/>
        <v>1.0023943799999999</v>
      </c>
      <c r="P96" s="110">
        <f t="shared" si="168"/>
        <v>1002.39438</v>
      </c>
      <c r="Q96" s="148">
        <f t="shared" si="180"/>
        <v>0</v>
      </c>
      <c r="R96" s="170">
        <f t="shared" si="177"/>
        <v>0</v>
      </c>
      <c r="S96" s="110">
        <f t="shared" si="169"/>
        <v>0</v>
      </c>
      <c r="T96" s="92">
        <f t="shared" si="187"/>
        <v>0</v>
      </c>
      <c r="U96" s="181">
        <f t="shared" si="188"/>
        <v>0</v>
      </c>
      <c r="V96" s="120">
        <f t="shared" si="178"/>
        <v>7.8E-2</v>
      </c>
      <c r="W96" s="118">
        <f t="shared" si="104"/>
        <v>17</v>
      </c>
      <c r="X96" s="118">
        <v>252</v>
      </c>
      <c r="Y96" s="117">
        <f t="shared" si="170"/>
        <v>1.0050796319999999</v>
      </c>
      <c r="Z96" s="110">
        <f t="shared" si="171"/>
        <v>5.0917945600000003</v>
      </c>
      <c r="AA96" s="110">
        <f t="shared" si="172"/>
        <v>0</v>
      </c>
      <c r="AB96" s="121" t="str">
        <f t="shared" si="181"/>
        <v>J=</v>
      </c>
      <c r="AC96" s="115">
        <f t="shared" si="182"/>
        <v>44372</v>
      </c>
      <c r="AD96" s="4"/>
      <c r="AE96" s="125">
        <f t="shared" si="183"/>
        <v>84</v>
      </c>
      <c r="AF96" s="131">
        <f t="shared" si="189"/>
        <v>46839</v>
      </c>
      <c r="AG96" s="127">
        <f t="shared" ref="AG96:AG120" si="196">(AG95-AJ96)</f>
        <v>285.71337347999997</v>
      </c>
      <c r="AH96" s="129">
        <f t="shared" si="190"/>
        <v>19</v>
      </c>
      <c r="AI96" s="138">
        <f t="shared" si="191"/>
        <v>1.6901520400000001</v>
      </c>
      <c r="AJ96" s="137">
        <f t="shared" ref="AJ96:AJ120" si="197">TRUNC((AG95*AK96),8)</f>
        <v>11.90472389</v>
      </c>
      <c r="AK96" s="133">
        <v>0.04</v>
      </c>
      <c r="AL96" s="127">
        <f t="shared" ref="AL96:AL120" si="198">(AI96+AJ96)</f>
        <v>13.594875930000001</v>
      </c>
      <c r="AM96" s="125">
        <f t="shared" si="184"/>
        <v>84</v>
      </c>
      <c r="AN96" s="134" t="s">
        <v>75</v>
      </c>
      <c r="AO96" s="131">
        <f t="shared" ref="AO96:AO120" si="199">AF97</f>
        <v>46868</v>
      </c>
      <c r="AP96" s="7"/>
      <c r="AQ96" s="131">
        <f t="shared" si="193"/>
        <v>46868</v>
      </c>
      <c r="AR96" s="131">
        <f t="shared" si="194"/>
        <v>46898</v>
      </c>
      <c r="AS96" s="158">
        <f>VLOOKUP($AQ96,[1]Plan1!$IA$183:$ID$350,2)</f>
        <v>7276.54</v>
      </c>
      <c r="AT96" s="157">
        <f t="shared" si="179"/>
        <v>46808</v>
      </c>
      <c r="AU96" s="158">
        <f>VLOOKUP($AQ96,[1]Plan1!$IA$183:$ID$350,4)</f>
        <v>7276.54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9">
        <f t="shared" si="173"/>
        <v>44366</v>
      </c>
      <c r="B97" s="110">
        <f t="shared" si="165"/>
        <v>1007.92828456</v>
      </c>
      <c r="C97" s="184">
        <f t="shared" si="147"/>
        <v>1000.0000000000001</v>
      </c>
      <c r="D97" s="111">
        <f t="shared" si="174"/>
        <v>5674.72</v>
      </c>
      <c r="E97" s="111">
        <f>IF($K97=1,VLOOKUP($A96,$AQ$11:$AU$150,5),E96)</f>
        <v>5692.31</v>
      </c>
      <c r="F97" s="160" t="e">
        <f>IF($K97=1,VLOOKUP($A96,$AQ$11:$AU$135,6),F96)</f>
        <v>#REF!</v>
      </c>
      <c r="G97" s="114">
        <f t="shared" si="166"/>
        <v>3.0997124087179806E-3</v>
      </c>
      <c r="H97" s="115">
        <f t="shared" si="192"/>
        <v>44372</v>
      </c>
      <c r="I97" s="115">
        <f t="shared" si="167"/>
        <v>44372</v>
      </c>
      <c r="J97" s="116">
        <f t="shared" si="175"/>
        <v>22</v>
      </c>
      <c r="K97" s="116">
        <f t="shared" si="164"/>
        <v>18</v>
      </c>
      <c r="L97" s="8">
        <f t="shared" si="176"/>
        <v>1.0025354099999999</v>
      </c>
      <c r="M97" s="117">
        <v>1</v>
      </c>
      <c r="N97" s="117">
        <f t="shared" si="195"/>
        <v>1</v>
      </c>
      <c r="O97" s="110">
        <f t="shared" si="150"/>
        <v>1.0025354099999999</v>
      </c>
      <c r="P97" s="110">
        <f t="shared" si="168"/>
        <v>1002.53541</v>
      </c>
      <c r="Q97" s="148">
        <f t="shared" si="180"/>
        <v>0</v>
      </c>
      <c r="R97" s="170">
        <f t="shared" si="177"/>
        <v>0</v>
      </c>
      <c r="S97" s="110">
        <f t="shared" si="169"/>
        <v>0</v>
      </c>
      <c r="T97" s="92">
        <f t="shared" si="187"/>
        <v>0</v>
      </c>
      <c r="U97" s="181">
        <f t="shared" si="188"/>
        <v>0</v>
      </c>
      <c r="V97" s="120">
        <f t="shared" si="178"/>
        <v>7.8E-2</v>
      </c>
      <c r="W97" s="118">
        <f t="shared" si="104"/>
        <v>18</v>
      </c>
      <c r="X97" s="118">
        <v>252</v>
      </c>
      <c r="Y97" s="117">
        <f t="shared" si="170"/>
        <v>1.005379236</v>
      </c>
      <c r="Z97" s="110">
        <f t="shared" si="171"/>
        <v>5.3928745600000001</v>
      </c>
      <c r="AA97" s="110">
        <f t="shared" si="172"/>
        <v>0</v>
      </c>
      <c r="AB97" s="121" t="str">
        <f t="shared" si="181"/>
        <v>J=</v>
      </c>
      <c r="AC97" s="115">
        <f t="shared" si="182"/>
        <v>44372</v>
      </c>
      <c r="AD97" s="4"/>
      <c r="AE97" s="125">
        <f t="shared" si="183"/>
        <v>85</v>
      </c>
      <c r="AF97" s="131">
        <f t="shared" si="189"/>
        <v>46868</v>
      </c>
      <c r="AG97" s="127">
        <f t="shared" si="196"/>
        <v>273.80855434999995</v>
      </c>
      <c r="AH97" s="129">
        <f t="shared" si="190"/>
        <v>19</v>
      </c>
      <c r="AI97" s="138">
        <f t="shared" si="191"/>
        <v>1.6225459600000001</v>
      </c>
      <c r="AJ97" s="137">
        <f t="shared" si="197"/>
        <v>11.90481913</v>
      </c>
      <c r="AK97" s="133">
        <v>4.1667000000000003E-2</v>
      </c>
      <c r="AL97" s="127">
        <f t="shared" si="198"/>
        <v>13.52736509</v>
      </c>
      <c r="AM97" s="125">
        <f t="shared" si="184"/>
        <v>85</v>
      </c>
      <c r="AN97" s="134" t="s">
        <v>75</v>
      </c>
      <c r="AO97" s="131">
        <f t="shared" si="199"/>
        <v>46898</v>
      </c>
      <c r="AP97" s="7"/>
      <c r="AQ97" s="131">
        <f t="shared" si="193"/>
        <v>46898</v>
      </c>
      <c r="AR97" s="131">
        <f t="shared" si="194"/>
        <v>46930</v>
      </c>
      <c r="AS97" s="158">
        <f>VLOOKUP($AQ97,[1]Plan1!$IA$183:$ID$350,2)</f>
        <v>7276.54</v>
      </c>
      <c r="AT97" s="157">
        <f t="shared" si="179"/>
        <v>46838</v>
      </c>
      <c r="AU97" s="158">
        <f>VLOOKUP($AQ97,[1]Plan1!$IA$183:$ID$350,4)</f>
        <v>7276.54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9">
        <f t="shared" si="173"/>
        <v>44367</v>
      </c>
      <c r="B98" s="110">
        <f t="shared" si="165"/>
        <v>1007.92828456</v>
      </c>
      <c r="C98" s="184">
        <f t="shared" si="147"/>
        <v>1000.0000000000001</v>
      </c>
      <c r="D98" s="111">
        <f t="shared" si="174"/>
        <v>5674.72</v>
      </c>
      <c r="E98" s="111">
        <f>IF($K98=1,VLOOKUP($A97,$AQ$11:$AU$150,5),E97)</f>
        <v>5692.31</v>
      </c>
      <c r="F98" s="160" t="e">
        <f>IF($K98=1,VLOOKUP($A97,$AQ$11:$AU$135,6),F97)</f>
        <v>#REF!</v>
      </c>
      <c r="G98" s="114">
        <f t="shared" si="166"/>
        <v>3.0997124087179806E-3</v>
      </c>
      <c r="H98" s="115">
        <f t="shared" si="192"/>
        <v>44372</v>
      </c>
      <c r="I98" s="115">
        <f t="shared" si="167"/>
        <v>44372</v>
      </c>
      <c r="J98" s="116">
        <f t="shared" si="175"/>
        <v>22</v>
      </c>
      <c r="K98" s="116">
        <f t="shared" si="164"/>
        <v>18</v>
      </c>
      <c r="L98" s="8">
        <f t="shared" si="176"/>
        <v>1.0025354099999999</v>
      </c>
      <c r="M98" s="117">
        <v>1</v>
      </c>
      <c r="N98" s="117">
        <f t="shared" si="195"/>
        <v>1</v>
      </c>
      <c r="O98" s="110">
        <f t="shared" si="150"/>
        <v>1.0025354099999999</v>
      </c>
      <c r="P98" s="110">
        <f t="shared" si="168"/>
        <v>1002.53541</v>
      </c>
      <c r="Q98" s="148">
        <f t="shared" si="180"/>
        <v>0</v>
      </c>
      <c r="R98" s="170">
        <f t="shared" si="177"/>
        <v>0</v>
      </c>
      <c r="S98" s="110">
        <f t="shared" si="169"/>
        <v>0</v>
      </c>
      <c r="T98" s="92">
        <f t="shared" si="187"/>
        <v>0</v>
      </c>
      <c r="U98" s="181">
        <f t="shared" si="188"/>
        <v>0</v>
      </c>
      <c r="V98" s="120">
        <f t="shared" si="178"/>
        <v>7.8E-2</v>
      </c>
      <c r="W98" s="118">
        <f t="shared" ref="W98:W161" si="200">IF(A97&lt;K$2,0,IF(Q97&gt;0,1,IF(K98=K97,W97,W97+1)))</f>
        <v>18</v>
      </c>
      <c r="X98" s="118">
        <v>252</v>
      </c>
      <c r="Y98" s="117">
        <f t="shared" si="170"/>
        <v>1.005379236</v>
      </c>
      <c r="Z98" s="110">
        <f t="shared" si="171"/>
        <v>5.3928745600000001</v>
      </c>
      <c r="AA98" s="110">
        <f t="shared" si="172"/>
        <v>0</v>
      </c>
      <c r="AB98" s="121" t="str">
        <f t="shared" si="181"/>
        <v>J=</v>
      </c>
      <c r="AC98" s="115">
        <f t="shared" si="182"/>
        <v>44372</v>
      </c>
      <c r="AD98" s="4"/>
      <c r="AE98" s="125">
        <f t="shared" si="183"/>
        <v>86</v>
      </c>
      <c r="AF98" s="131">
        <f t="shared" si="189"/>
        <v>46898</v>
      </c>
      <c r="AG98" s="127">
        <f t="shared" si="196"/>
        <v>261.90390602999997</v>
      </c>
      <c r="AH98" s="129">
        <f t="shared" si="190"/>
        <v>21</v>
      </c>
      <c r="AI98" s="138">
        <f t="shared" si="191"/>
        <v>1.71913</v>
      </c>
      <c r="AJ98" s="137">
        <f t="shared" si="197"/>
        <v>11.90464832</v>
      </c>
      <c r="AK98" s="133">
        <v>4.3478000000000003E-2</v>
      </c>
      <c r="AL98" s="127">
        <f t="shared" si="198"/>
        <v>13.62377832</v>
      </c>
      <c r="AM98" s="125">
        <f t="shared" si="184"/>
        <v>86</v>
      </c>
      <c r="AN98" s="134" t="s">
        <v>75</v>
      </c>
      <c r="AO98" s="131">
        <f t="shared" si="199"/>
        <v>46930</v>
      </c>
      <c r="AP98" s="7"/>
      <c r="AQ98" s="131">
        <f t="shared" si="193"/>
        <v>46930</v>
      </c>
      <c r="AR98" s="131">
        <f t="shared" si="194"/>
        <v>46959</v>
      </c>
      <c r="AS98" s="158">
        <f>VLOOKUP($AQ98,[1]Plan1!$IA$183:$ID$350,2)</f>
        <v>7276.54</v>
      </c>
      <c r="AT98" s="157">
        <f t="shared" si="179"/>
        <v>46868</v>
      </c>
      <c r="AU98" s="158">
        <f>VLOOKUP($AQ98,[1]Plan1!$IA$183:$ID$350,4)</f>
        <v>7276.54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9">
        <f t="shared" si="173"/>
        <v>44368</v>
      </c>
      <c r="B99" s="110">
        <f t="shared" si="165"/>
        <v>1007.92828456</v>
      </c>
      <c r="C99" s="184">
        <f t="shared" si="147"/>
        <v>1000.0000000000001</v>
      </c>
      <c r="D99" s="111">
        <f t="shared" si="174"/>
        <v>5674.72</v>
      </c>
      <c r="E99" s="111">
        <f>IF($K99=1,VLOOKUP($A98,$AQ$11:$AU$150,5),E98)</f>
        <v>5692.31</v>
      </c>
      <c r="F99" s="160" t="e">
        <f>IF($K99=1,VLOOKUP($A98,$AQ$11:$AU$135,6),F98)</f>
        <v>#REF!</v>
      </c>
      <c r="G99" s="114">
        <f t="shared" si="166"/>
        <v>3.0997124087179806E-3</v>
      </c>
      <c r="H99" s="115">
        <f t="shared" si="192"/>
        <v>44372</v>
      </c>
      <c r="I99" s="115">
        <f t="shared" si="167"/>
        <v>44372</v>
      </c>
      <c r="J99" s="116">
        <f t="shared" si="175"/>
        <v>22</v>
      </c>
      <c r="K99" s="116">
        <f t="shared" si="164"/>
        <v>18</v>
      </c>
      <c r="L99" s="8">
        <f t="shared" si="176"/>
        <v>1.0025354099999999</v>
      </c>
      <c r="M99" s="117">
        <v>1</v>
      </c>
      <c r="N99" s="117">
        <f t="shared" si="195"/>
        <v>1</v>
      </c>
      <c r="O99" s="110">
        <f t="shared" si="150"/>
        <v>1.0025354099999999</v>
      </c>
      <c r="P99" s="110">
        <f t="shared" si="168"/>
        <v>1002.53541</v>
      </c>
      <c r="Q99" s="148">
        <f t="shared" si="180"/>
        <v>0</v>
      </c>
      <c r="R99" s="170">
        <f t="shared" si="177"/>
        <v>0</v>
      </c>
      <c r="S99" s="110">
        <f t="shared" si="169"/>
        <v>0</v>
      </c>
      <c r="T99" s="92">
        <f t="shared" si="187"/>
        <v>0</v>
      </c>
      <c r="U99" s="181">
        <f t="shared" si="188"/>
        <v>0</v>
      </c>
      <c r="V99" s="120">
        <f t="shared" si="178"/>
        <v>7.8E-2</v>
      </c>
      <c r="W99" s="118">
        <f t="shared" si="200"/>
        <v>18</v>
      </c>
      <c r="X99" s="118">
        <v>252</v>
      </c>
      <c r="Y99" s="117">
        <f t="shared" si="170"/>
        <v>1.005379236</v>
      </c>
      <c r="Z99" s="110">
        <f t="shared" si="171"/>
        <v>5.3928745600000001</v>
      </c>
      <c r="AA99" s="110">
        <f t="shared" si="172"/>
        <v>0</v>
      </c>
      <c r="AB99" s="121" t="str">
        <f t="shared" si="181"/>
        <v>J=</v>
      </c>
      <c r="AC99" s="115">
        <f t="shared" si="182"/>
        <v>44372</v>
      </c>
      <c r="AD99" s="4"/>
      <c r="AE99" s="125">
        <f t="shared" si="183"/>
        <v>87</v>
      </c>
      <c r="AF99" s="131">
        <f t="shared" si="189"/>
        <v>46930</v>
      </c>
      <c r="AG99" s="127">
        <f t="shared" si="196"/>
        <v>249.99906398999997</v>
      </c>
      <c r="AH99" s="129">
        <f t="shared" si="190"/>
        <v>21</v>
      </c>
      <c r="AI99" s="138">
        <f t="shared" si="191"/>
        <v>1.6443856699999999</v>
      </c>
      <c r="AJ99" s="137">
        <f t="shared" si="197"/>
        <v>11.90484204</v>
      </c>
      <c r="AK99" s="133">
        <v>4.5455000000000002E-2</v>
      </c>
      <c r="AL99" s="127">
        <f t="shared" si="198"/>
        <v>13.54922771</v>
      </c>
      <c r="AM99" s="125">
        <f t="shared" si="184"/>
        <v>87</v>
      </c>
      <c r="AN99" s="134" t="s">
        <v>75</v>
      </c>
      <c r="AO99" s="131">
        <f t="shared" si="199"/>
        <v>46959</v>
      </c>
      <c r="AP99" s="7"/>
      <c r="AQ99" s="131">
        <f t="shared" si="193"/>
        <v>46959</v>
      </c>
      <c r="AR99" s="131">
        <f t="shared" si="194"/>
        <v>46990</v>
      </c>
      <c r="AS99" s="158">
        <f>VLOOKUP($AQ99,[1]Plan1!$IA$183:$ID$350,2)</f>
        <v>7276.54</v>
      </c>
      <c r="AT99" s="157">
        <f t="shared" si="179"/>
        <v>46898</v>
      </c>
      <c r="AU99" s="158">
        <f>VLOOKUP($AQ99,[1]Plan1!$IA$183:$ID$350,4)</f>
        <v>7276.54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9">
        <f t="shared" si="173"/>
        <v>44369</v>
      </c>
      <c r="B100" s="110">
        <f t="shared" si="165"/>
        <v>1008.3705783600001</v>
      </c>
      <c r="C100" s="184">
        <f t="shared" si="147"/>
        <v>1000.0000000000001</v>
      </c>
      <c r="D100" s="111">
        <f t="shared" si="174"/>
        <v>5674.72</v>
      </c>
      <c r="E100" s="111">
        <f>IF($K100=1,VLOOKUP($A99,$AQ$11:$AU$150,5),E99)</f>
        <v>5692.31</v>
      </c>
      <c r="F100" s="160" t="e">
        <f>IF($K100=1,VLOOKUP($A99,$AQ$11:$AU$135,6),F99)</f>
        <v>#REF!</v>
      </c>
      <c r="G100" s="114">
        <f t="shared" si="166"/>
        <v>3.0997124087179806E-3</v>
      </c>
      <c r="H100" s="115">
        <f t="shared" si="192"/>
        <v>44372</v>
      </c>
      <c r="I100" s="115">
        <f t="shared" si="167"/>
        <v>44372</v>
      </c>
      <c r="J100" s="116">
        <f t="shared" si="175"/>
        <v>22</v>
      </c>
      <c r="K100" s="116">
        <f t="shared" si="164"/>
        <v>19</v>
      </c>
      <c r="L100" s="8">
        <f t="shared" si="176"/>
        <v>1.0026764500000001</v>
      </c>
      <c r="M100" s="117">
        <v>1</v>
      </c>
      <c r="N100" s="117">
        <f t="shared" si="195"/>
        <v>1</v>
      </c>
      <c r="O100" s="110">
        <f t="shared" si="150"/>
        <v>1.0026764500000001</v>
      </c>
      <c r="P100" s="110">
        <f t="shared" si="168"/>
        <v>1002.67645</v>
      </c>
      <c r="Q100" s="148">
        <f t="shared" si="180"/>
        <v>0</v>
      </c>
      <c r="R100" s="170">
        <f t="shared" si="177"/>
        <v>0</v>
      </c>
      <c r="S100" s="110">
        <f t="shared" si="169"/>
        <v>0</v>
      </c>
      <c r="T100" s="92">
        <f t="shared" si="187"/>
        <v>0</v>
      </c>
      <c r="U100" s="181">
        <f t="shared" si="188"/>
        <v>0</v>
      </c>
      <c r="V100" s="120">
        <f t="shared" si="178"/>
        <v>7.8E-2</v>
      </c>
      <c r="W100" s="118">
        <f t="shared" si="200"/>
        <v>19</v>
      </c>
      <c r="X100" s="118">
        <v>252</v>
      </c>
      <c r="Y100" s="117">
        <f t="shared" si="170"/>
        <v>1.0056789290000001</v>
      </c>
      <c r="Z100" s="110">
        <f t="shared" si="171"/>
        <v>5.6941283599999997</v>
      </c>
      <c r="AA100" s="110">
        <f t="shared" si="172"/>
        <v>0</v>
      </c>
      <c r="AB100" s="121" t="str">
        <f t="shared" si="181"/>
        <v>J=</v>
      </c>
      <c r="AC100" s="115">
        <f t="shared" si="182"/>
        <v>44372</v>
      </c>
      <c r="AD100" s="4"/>
      <c r="AE100" s="125">
        <f t="shared" si="183"/>
        <v>88</v>
      </c>
      <c r="AF100" s="131">
        <f t="shared" si="189"/>
        <v>46959</v>
      </c>
      <c r="AG100" s="127">
        <f t="shared" si="196"/>
        <v>238.09435856999997</v>
      </c>
      <c r="AH100" s="129">
        <f t="shared" si="190"/>
        <v>21</v>
      </c>
      <c r="AI100" s="138">
        <f t="shared" si="191"/>
        <v>1.5696401200000001</v>
      </c>
      <c r="AJ100" s="137">
        <f t="shared" si="197"/>
        <v>11.904705420000001</v>
      </c>
      <c r="AK100" s="133">
        <v>4.7619000000000002E-2</v>
      </c>
      <c r="AL100" s="127">
        <f t="shared" si="198"/>
        <v>13.474345540000002</v>
      </c>
      <c r="AM100" s="125">
        <f t="shared" si="184"/>
        <v>88</v>
      </c>
      <c r="AN100" s="134" t="s">
        <v>75</v>
      </c>
      <c r="AO100" s="131">
        <f t="shared" si="199"/>
        <v>46990</v>
      </c>
      <c r="AP100" s="7"/>
      <c r="AQ100" s="131">
        <f t="shared" si="193"/>
        <v>46990</v>
      </c>
      <c r="AR100" s="131">
        <f t="shared" si="194"/>
        <v>47021</v>
      </c>
      <c r="AS100" s="158">
        <f>VLOOKUP($AQ100,[1]Plan1!$IA$183:$ID$350,2)</f>
        <v>7276.54</v>
      </c>
      <c r="AT100" s="157">
        <f t="shared" si="179"/>
        <v>46929</v>
      </c>
      <c r="AU100" s="158">
        <f>VLOOKUP($AQ100,[1]Plan1!$IA$183:$ID$350,4)</f>
        <v>7276.54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9">
        <f t="shared" si="173"/>
        <v>44370</v>
      </c>
      <c r="B101" s="110">
        <f t="shared" si="165"/>
        <v>1008.8130771399999</v>
      </c>
      <c r="C101" s="184">
        <f t="shared" si="147"/>
        <v>1000.0000000000001</v>
      </c>
      <c r="D101" s="111">
        <f t="shared" si="174"/>
        <v>5674.72</v>
      </c>
      <c r="E101" s="111">
        <f>IF($K101=1,VLOOKUP($A100,$AQ$11:$AU$150,5),E100)</f>
        <v>5692.31</v>
      </c>
      <c r="F101" s="160" t="e">
        <f>IF($K101=1,VLOOKUP($A100,$AQ$11:$AU$135,6),F100)</f>
        <v>#REF!</v>
      </c>
      <c r="G101" s="114">
        <f t="shared" si="166"/>
        <v>3.0997124087179806E-3</v>
      </c>
      <c r="H101" s="115">
        <f t="shared" si="192"/>
        <v>44372</v>
      </c>
      <c r="I101" s="115">
        <f t="shared" si="167"/>
        <v>44372</v>
      </c>
      <c r="J101" s="116">
        <f t="shared" si="175"/>
        <v>22</v>
      </c>
      <c r="K101" s="116">
        <f t="shared" si="164"/>
        <v>20</v>
      </c>
      <c r="L101" s="8">
        <f t="shared" si="176"/>
        <v>1.00281752</v>
      </c>
      <c r="M101" s="117">
        <v>1</v>
      </c>
      <c r="N101" s="117">
        <f t="shared" si="195"/>
        <v>1</v>
      </c>
      <c r="O101" s="110">
        <f t="shared" si="150"/>
        <v>1.00281752</v>
      </c>
      <c r="P101" s="110">
        <f t="shared" si="168"/>
        <v>1002.8175199999999</v>
      </c>
      <c r="Q101" s="148">
        <f t="shared" si="180"/>
        <v>0</v>
      </c>
      <c r="R101" s="170">
        <f t="shared" si="177"/>
        <v>0</v>
      </c>
      <c r="S101" s="110">
        <f t="shared" si="169"/>
        <v>0</v>
      </c>
      <c r="T101" s="92">
        <f t="shared" si="187"/>
        <v>0</v>
      </c>
      <c r="U101" s="181">
        <f t="shared" si="188"/>
        <v>0</v>
      </c>
      <c r="V101" s="120">
        <f t="shared" si="178"/>
        <v>7.8E-2</v>
      </c>
      <c r="W101" s="118">
        <f t="shared" si="200"/>
        <v>20</v>
      </c>
      <c r="X101" s="118">
        <v>252</v>
      </c>
      <c r="Y101" s="117">
        <f t="shared" si="170"/>
        <v>1.0059787120000001</v>
      </c>
      <c r="Z101" s="110">
        <f t="shared" si="171"/>
        <v>5.9955571399999998</v>
      </c>
      <c r="AA101" s="110">
        <f t="shared" si="172"/>
        <v>0</v>
      </c>
      <c r="AB101" s="121" t="str">
        <f t="shared" si="181"/>
        <v>J=</v>
      </c>
      <c r="AC101" s="115">
        <f t="shared" si="182"/>
        <v>44372</v>
      </c>
      <c r="AD101" s="4"/>
      <c r="AE101" s="125">
        <f t="shared" si="183"/>
        <v>89</v>
      </c>
      <c r="AF101" s="131">
        <f t="shared" si="189"/>
        <v>46990</v>
      </c>
      <c r="AG101" s="127">
        <f t="shared" si="196"/>
        <v>226.18964064999997</v>
      </c>
      <c r="AH101" s="129">
        <f t="shared" si="190"/>
        <v>23</v>
      </c>
      <c r="AI101" s="138">
        <f t="shared" si="191"/>
        <v>1.6377551400000001</v>
      </c>
      <c r="AJ101" s="137">
        <f t="shared" si="197"/>
        <v>11.90471792</v>
      </c>
      <c r="AK101" s="133">
        <v>0.05</v>
      </c>
      <c r="AL101" s="127">
        <f t="shared" si="198"/>
        <v>13.542473059999999</v>
      </c>
      <c r="AM101" s="125">
        <f t="shared" si="184"/>
        <v>89</v>
      </c>
      <c r="AN101" s="134" t="s">
        <v>75</v>
      </c>
      <c r="AO101" s="131">
        <f t="shared" si="199"/>
        <v>47021</v>
      </c>
      <c r="AP101" s="7"/>
      <c r="AQ101" s="131">
        <f t="shared" si="193"/>
        <v>47021</v>
      </c>
      <c r="AR101" s="131">
        <f t="shared" si="194"/>
        <v>47051</v>
      </c>
      <c r="AS101" s="158">
        <f>VLOOKUP($AQ101,[1]Plan1!$IA$183:$ID$350,2)</f>
        <v>7276.54</v>
      </c>
      <c r="AT101" s="157">
        <f t="shared" si="179"/>
        <v>46959</v>
      </c>
      <c r="AU101" s="158">
        <f>VLOOKUP($AQ101,[1]Plan1!$IA$183:$ID$350,4)</f>
        <v>7276.54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109">
        <f t="shared" si="173"/>
        <v>44371</v>
      </c>
      <c r="B102" s="110">
        <f t="shared" si="165"/>
        <v>1009.2557598100001</v>
      </c>
      <c r="C102" s="184">
        <f t="shared" si="147"/>
        <v>1000.0000000000001</v>
      </c>
      <c r="D102" s="111">
        <f t="shared" si="174"/>
        <v>5674.72</v>
      </c>
      <c r="E102" s="111">
        <f>IF($K102=1,VLOOKUP($A101,$AQ$11:$AU$150,5),E101)</f>
        <v>5692.31</v>
      </c>
      <c r="F102" s="160" t="e">
        <f>IF($K102=1,VLOOKUP($A101,$AQ$11:$AU$135,6),F101)</f>
        <v>#REF!</v>
      </c>
      <c r="G102" s="114">
        <f t="shared" si="166"/>
        <v>3.0997124087179806E-3</v>
      </c>
      <c r="H102" s="115">
        <f t="shared" si="192"/>
        <v>44372</v>
      </c>
      <c r="I102" s="115">
        <f t="shared" si="167"/>
        <v>44372</v>
      </c>
      <c r="J102" s="116">
        <f t="shared" si="175"/>
        <v>22</v>
      </c>
      <c r="K102" s="116">
        <f t="shared" si="164"/>
        <v>21</v>
      </c>
      <c r="L102" s="8">
        <f t="shared" si="176"/>
        <v>1.0029585999999999</v>
      </c>
      <c r="M102" s="117">
        <v>1</v>
      </c>
      <c r="N102" s="117">
        <f t="shared" si="195"/>
        <v>1</v>
      </c>
      <c r="O102" s="110">
        <f t="shared" si="150"/>
        <v>1.0029585999999999</v>
      </c>
      <c r="P102" s="110">
        <f t="shared" si="168"/>
        <v>1002.9586</v>
      </c>
      <c r="Q102" s="148">
        <f t="shared" si="180"/>
        <v>0</v>
      </c>
      <c r="R102" s="170">
        <f t="shared" si="177"/>
        <v>0</v>
      </c>
      <c r="S102" s="110">
        <f t="shared" si="169"/>
        <v>0</v>
      </c>
      <c r="T102" s="92">
        <f t="shared" si="187"/>
        <v>0</v>
      </c>
      <c r="U102" s="181">
        <f t="shared" si="188"/>
        <v>0</v>
      </c>
      <c r="V102" s="120">
        <f t="shared" si="178"/>
        <v>7.8E-2</v>
      </c>
      <c r="W102" s="118">
        <f t="shared" si="200"/>
        <v>21</v>
      </c>
      <c r="X102" s="118">
        <v>252</v>
      </c>
      <c r="Y102" s="117">
        <f t="shared" si="170"/>
        <v>1.0062785839999999</v>
      </c>
      <c r="Z102" s="110">
        <f t="shared" si="171"/>
        <v>6.2971598100000001</v>
      </c>
      <c r="AA102" s="110">
        <f t="shared" si="172"/>
        <v>0</v>
      </c>
      <c r="AB102" s="121" t="str">
        <f t="shared" si="181"/>
        <v>J=</v>
      </c>
      <c r="AC102" s="115">
        <f t="shared" si="182"/>
        <v>44372</v>
      </c>
      <c r="AD102" s="4"/>
      <c r="AE102" s="125">
        <f t="shared" si="183"/>
        <v>90</v>
      </c>
      <c r="AF102" s="131">
        <f t="shared" si="189"/>
        <v>47021</v>
      </c>
      <c r="AG102" s="127">
        <f t="shared" si="196"/>
        <v>214.28482748999997</v>
      </c>
      <c r="AH102" s="129">
        <f t="shared" si="190"/>
        <v>20</v>
      </c>
      <c r="AI102" s="138">
        <f t="shared" si="191"/>
        <v>1.3523227099999999</v>
      </c>
      <c r="AJ102" s="137">
        <f t="shared" si="197"/>
        <v>11.90481316</v>
      </c>
      <c r="AK102" s="133">
        <v>5.2631999999999998E-2</v>
      </c>
      <c r="AL102" s="127">
        <f t="shared" si="198"/>
        <v>13.257135869999999</v>
      </c>
      <c r="AM102" s="125">
        <f t="shared" si="184"/>
        <v>90</v>
      </c>
      <c r="AN102" s="134" t="s">
        <v>75</v>
      </c>
      <c r="AO102" s="131">
        <f t="shared" si="199"/>
        <v>47051</v>
      </c>
      <c r="AP102" s="7"/>
      <c r="AQ102" s="131">
        <f t="shared" si="193"/>
        <v>47051</v>
      </c>
      <c r="AR102" s="131">
        <f t="shared" si="194"/>
        <v>47084</v>
      </c>
      <c r="AS102" s="158">
        <f>VLOOKUP($AQ102,[1]Plan1!$IA$183:$ID$350,2)</f>
        <v>7276.54</v>
      </c>
      <c r="AT102" s="157">
        <f t="shared" si="179"/>
        <v>46992</v>
      </c>
      <c r="AU102" s="158">
        <f>VLOOKUP($AQ102,[1]Plan1!$IA$183:$ID$350,4)</f>
        <v>7276.54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27"/>
    </row>
    <row r="103" spans="1:127" ht="12.75" x14ac:dyDescent="0.2">
      <c r="A103" s="109">
        <f t="shared" si="173"/>
        <v>44372</v>
      </c>
      <c r="B103" s="110">
        <f t="shared" si="165"/>
        <v>1009.6986475799999</v>
      </c>
      <c r="C103" s="184">
        <f t="shared" si="147"/>
        <v>1000.0000000000001</v>
      </c>
      <c r="D103" s="111">
        <f t="shared" si="174"/>
        <v>5674.72</v>
      </c>
      <c r="E103" s="111">
        <f>IF($K103=1,VLOOKUP($A102,$AQ$11:$AU$150,5),E102)</f>
        <v>5692.31</v>
      </c>
      <c r="F103" s="160" t="e">
        <f>IF($K103=1,VLOOKUP($A102,$AQ$11:$AU$135,6),F102)</f>
        <v>#REF!</v>
      </c>
      <c r="G103" s="114">
        <f t="shared" si="166"/>
        <v>3.0997124087179806E-3</v>
      </c>
      <c r="H103" s="115">
        <f t="shared" si="192"/>
        <v>44372</v>
      </c>
      <c r="I103" s="115">
        <f t="shared" si="167"/>
        <v>44372</v>
      </c>
      <c r="J103" s="116">
        <f t="shared" si="175"/>
        <v>22</v>
      </c>
      <c r="K103" s="116">
        <f t="shared" si="164"/>
        <v>22</v>
      </c>
      <c r="L103" s="8">
        <f t="shared" si="176"/>
        <v>1.0030997100000001</v>
      </c>
      <c r="M103" s="117">
        <v>1</v>
      </c>
      <c r="N103" s="117">
        <f t="shared" si="195"/>
        <v>1</v>
      </c>
      <c r="O103" s="110">
        <f t="shared" si="150"/>
        <v>1.0030997100000001</v>
      </c>
      <c r="P103" s="110">
        <f t="shared" si="168"/>
        <v>1003.09971</v>
      </c>
      <c r="Q103" s="148">
        <f t="shared" si="180"/>
        <v>3</v>
      </c>
      <c r="R103" s="170">
        <f t="shared" si="177"/>
        <v>0</v>
      </c>
      <c r="S103" s="110">
        <f t="shared" si="169"/>
        <v>0</v>
      </c>
      <c r="T103" s="92">
        <f t="shared" si="187"/>
        <v>3.0997100000000892</v>
      </c>
      <c r="U103" s="181">
        <f t="shared" si="188"/>
        <v>3.0901314885237972E-3</v>
      </c>
      <c r="V103" s="120">
        <f t="shared" si="178"/>
        <v>7.8E-2</v>
      </c>
      <c r="W103" s="118">
        <f t="shared" si="200"/>
        <v>22</v>
      </c>
      <c r="X103" s="118">
        <v>252</v>
      </c>
      <c r="Y103" s="117">
        <f t="shared" si="170"/>
        <v>1.0065785460000001</v>
      </c>
      <c r="Z103" s="110">
        <f t="shared" si="171"/>
        <v>6.5989375800000003</v>
      </c>
      <c r="AA103" s="110">
        <f t="shared" si="172"/>
        <v>6.5989375800000003</v>
      </c>
      <c r="AB103" s="121" t="str">
        <f t="shared" si="181"/>
        <v>J=</v>
      </c>
      <c r="AC103" s="115">
        <f t="shared" si="182"/>
        <v>44372</v>
      </c>
      <c r="AD103" s="4"/>
      <c r="AE103" s="125">
        <f t="shared" si="183"/>
        <v>91</v>
      </c>
      <c r="AF103" s="131">
        <f t="shared" si="189"/>
        <v>47051</v>
      </c>
      <c r="AG103" s="127">
        <f t="shared" si="196"/>
        <v>202.38001961999996</v>
      </c>
      <c r="AH103" s="129">
        <f t="shared" si="190"/>
        <v>21</v>
      </c>
      <c r="AI103" s="138">
        <f t="shared" si="191"/>
        <v>1.34540528</v>
      </c>
      <c r="AJ103" s="137">
        <f t="shared" si="197"/>
        <v>11.904807870000001</v>
      </c>
      <c r="AK103" s="133">
        <v>5.5556000000000001E-2</v>
      </c>
      <c r="AL103" s="127">
        <f t="shared" si="198"/>
        <v>13.25021315</v>
      </c>
      <c r="AM103" s="125">
        <f t="shared" si="184"/>
        <v>91</v>
      </c>
      <c r="AN103" s="134" t="s">
        <v>75</v>
      </c>
      <c r="AO103" s="131">
        <f t="shared" si="199"/>
        <v>47084</v>
      </c>
      <c r="AP103" s="7"/>
      <c r="AQ103" s="131">
        <f t="shared" si="193"/>
        <v>47084</v>
      </c>
      <c r="AR103" s="131">
        <f t="shared" si="194"/>
        <v>47113</v>
      </c>
      <c r="AS103" s="158">
        <f>VLOOKUP($AQ103,[1]Plan1!$IA$183:$ID$350,2)</f>
        <v>7276.54</v>
      </c>
      <c r="AT103" s="157">
        <f t="shared" si="179"/>
        <v>47022</v>
      </c>
      <c r="AU103" s="158">
        <f>VLOOKUP($AQ103,[1]Plan1!$IA$183:$ID$350,4)</f>
        <v>7276.54</v>
      </c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26"/>
      <c r="DR103" s="15"/>
      <c r="DS103" s="15"/>
      <c r="DT103" s="24"/>
      <c r="DU103" s="15"/>
      <c r="DV103" s="16"/>
      <c r="DW103" s="15"/>
    </row>
    <row r="104" spans="1:127" ht="12.75" x14ac:dyDescent="0.2">
      <c r="A104" s="109">
        <f t="shared" si="173"/>
        <v>44373</v>
      </c>
      <c r="B104" s="110">
        <f t="shared" si="165"/>
        <v>1000.69191736</v>
      </c>
      <c r="C104" s="184">
        <f t="shared" si="147"/>
        <v>999.99999999999989</v>
      </c>
      <c r="D104" s="111">
        <f t="shared" si="174"/>
        <v>5692.31</v>
      </c>
      <c r="E104" s="111">
        <f>IF($K104=1,VLOOKUP($A103,$AQ$11:$AU$150,5),E103)</f>
        <v>5739.56</v>
      </c>
      <c r="F104" s="160" t="e">
        <f>IF($K104=1,VLOOKUP($A103,$AQ$11:$AU$135,6),F103)</f>
        <v>#REF!</v>
      </c>
      <c r="G104" s="114">
        <f t="shared" si="166"/>
        <v>8.3006723105383262E-3</v>
      </c>
      <c r="H104" s="115">
        <f t="shared" si="192"/>
        <v>44403</v>
      </c>
      <c r="I104" s="115">
        <f t="shared" si="167"/>
        <v>44403</v>
      </c>
      <c r="J104" s="116">
        <f t="shared" si="175"/>
        <v>21</v>
      </c>
      <c r="K104" s="116">
        <f t="shared" si="164"/>
        <v>1</v>
      </c>
      <c r="L104" s="8">
        <f t="shared" si="176"/>
        <v>1.00039371</v>
      </c>
      <c r="M104" s="117">
        <v>1</v>
      </c>
      <c r="N104" s="117">
        <f t="shared" si="195"/>
        <v>1</v>
      </c>
      <c r="O104" s="110">
        <f t="shared" si="150"/>
        <v>1.00039371</v>
      </c>
      <c r="P104" s="110">
        <f t="shared" si="168"/>
        <v>1000.3937100000001</v>
      </c>
      <c r="Q104" s="148">
        <f t="shared" si="180"/>
        <v>0</v>
      </c>
      <c r="R104" s="170">
        <f t="shared" si="177"/>
        <v>0</v>
      </c>
      <c r="S104" s="110">
        <f t="shared" si="169"/>
        <v>0</v>
      </c>
      <c r="T104" s="92">
        <f t="shared" si="187"/>
        <v>0</v>
      </c>
      <c r="U104" s="181">
        <f t="shared" si="188"/>
        <v>0</v>
      </c>
      <c r="V104" s="120">
        <f t="shared" si="178"/>
        <v>7.8E-2</v>
      </c>
      <c r="W104" s="118">
        <f t="shared" si="200"/>
        <v>1</v>
      </c>
      <c r="X104" s="118">
        <v>252</v>
      </c>
      <c r="Y104" s="117">
        <f t="shared" si="170"/>
        <v>1.00029809</v>
      </c>
      <c r="Z104" s="110">
        <f t="shared" si="171"/>
        <v>0.29820735999999998</v>
      </c>
      <c r="AA104" s="110">
        <f t="shared" si="172"/>
        <v>0</v>
      </c>
      <c r="AB104" s="121" t="str">
        <f t="shared" si="181"/>
        <v>J=</v>
      </c>
      <c r="AC104" s="115">
        <f t="shared" si="182"/>
        <v>44403</v>
      </c>
      <c r="AD104" s="4"/>
      <c r="AE104" s="125">
        <f t="shared" si="183"/>
        <v>92</v>
      </c>
      <c r="AF104" s="131">
        <f t="shared" si="189"/>
        <v>47084</v>
      </c>
      <c r="AG104" s="127">
        <f t="shared" si="196"/>
        <v>190.47521734999995</v>
      </c>
      <c r="AH104" s="129">
        <f t="shared" si="190"/>
        <v>20</v>
      </c>
      <c r="AI104" s="138">
        <f t="shared" si="191"/>
        <v>1.2099718500000001</v>
      </c>
      <c r="AJ104" s="137">
        <f t="shared" si="197"/>
        <v>11.904802269999999</v>
      </c>
      <c r="AK104" s="133">
        <v>5.8824000000000001E-2</v>
      </c>
      <c r="AL104" s="127">
        <f t="shared" si="198"/>
        <v>13.11477412</v>
      </c>
      <c r="AM104" s="125">
        <f t="shared" si="184"/>
        <v>92</v>
      </c>
      <c r="AN104" s="134" t="s">
        <v>75</v>
      </c>
      <c r="AO104" s="131">
        <f t="shared" si="199"/>
        <v>47113</v>
      </c>
      <c r="AP104" s="7"/>
      <c r="AQ104" s="131">
        <f t="shared" si="193"/>
        <v>47113</v>
      </c>
      <c r="AR104" s="131">
        <f t="shared" si="194"/>
        <v>47143</v>
      </c>
      <c r="AS104" s="158">
        <f>VLOOKUP($AQ104,[1]Plan1!$IA$183:$ID$350,2)</f>
        <v>7276.54</v>
      </c>
      <c r="AT104" s="157">
        <f t="shared" si="179"/>
        <v>47051</v>
      </c>
      <c r="AU104" s="158">
        <f>VLOOKUP($AQ104,[1]Plan1!$IA$183:$ID$350,4)</f>
        <v>7276.54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109">
        <f t="shared" si="173"/>
        <v>44374</v>
      </c>
      <c r="B105" s="110">
        <f t="shared" si="165"/>
        <v>1000.69191736</v>
      </c>
      <c r="C105" s="184">
        <f t="shared" si="147"/>
        <v>999.99999999999989</v>
      </c>
      <c r="D105" s="111">
        <f t="shared" si="174"/>
        <v>5692.31</v>
      </c>
      <c r="E105" s="111">
        <f>IF($K105=1,VLOOKUP($A104,$AQ$11:$AU$150,5),E104)</f>
        <v>5739.56</v>
      </c>
      <c r="F105" s="160" t="e">
        <f>IF($K105=1,VLOOKUP($A104,$AQ$11:$AU$135,6),F104)</f>
        <v>#REF!</v>
      </c>
      <c r="G105" s="114">
        <f t="shared" si="166"/>
        <v>8.3006723105383262E-3</v>
      </c>
      <c r="H105" s="115">
        <f t="shared" si="192"/>
        <v>44403</v>
      </c>
      <c r="I105" s="115">
        <f t="shared" si="167"/>
        <v>44403</v>
      </c>
      <c r="J105" s="116">
        <f t="shared" si="175"/>
        <v>21</v>
      </c>
      <c r="K105" s="116">
        <f t="shared" si="164"/>
        <v>1</v>
      </c>
      <c r="L105" s="8">
        <f t="shared" si="176"/>
        <v>1.00039371</v>
      </c>
      <c r="M105" s="117">
        <v>1</v>
      </c>
      <c r="N105" s="117">
        <f t="shared" si="195"/>
        <v>1</v>
      </c>
      <c r="O105" s="110">
        <f t="shared" si="150"/>
        <v>1.00039371</v>
      </c>
      <c r="P105" s="110">
        <f t="shared" si="168"/>
        <v>1000.3937100000001</v>
      </c>
      <c r="Q105" s="148">
        <f t="shared" si="180"/>
        <v>0</v>
      </c>
      <c r="R105" s="170">
        <f t="shared" si="177"/>
        <v>0</v>
      </c>
      <c r="S105" s="110">
        <f t="shared" si="169"/>
        <v>0</v>
      </c>
      <c r="T105" s="92">
        <f t="shared" si="187"/>
        <v>0</v>
      </c>
      <c r="U105" s="181">
        <f t="shared" si="188"/>
        <v>0</v>
      </c>
      <c r="V105" s="120">
        <f t="shared" si="178"/>
        <v>7.8E-2</v>
      </c>
      <c r="W105" s="118">
        <f t="shared" si="200"/>
        <v>1</v>
      </c>
      <c r="X105" s="118">
        <v>252</v>
      </c>
      <c r="Y105" s="117">
        <f t="shared" si="170"/>
        <v>1.00029809</v>
      </c>
      <c r="Z105" s="110">
        <f t="shared" si="171"/>
        <v>0.29820735999999998</v>
      </c>
      <c r="AA105" s="110">
        <f t="shared" si="172"/>
        <v>0</v>
      </c>
      <c r="AB105" s="121" t="str">
        <f t="shared" si="181"/>
        <v>J=</v>
      </c>
      <c r="AC105" s="115">
        <f t="shared" si="182"/>
        <v>44403</v>
      </c>
      <c r="AD105" s="4"/>
      <c r="AE105" s="125">
        <f t="shared" si="183"/>
        <v>93</v>
      </c>
      <c r="AF105" s="131">
        <f t="shared" si="189"/>
        <v>47113</v>
      </c>
      <c r="AG105" s="127">
        <f t="shared" si="196"/>
        <v>178.57051626999996</v>
      </c>
      <c r="AH105" s="129">
        <f t="shared" si="190"/>
        <v>20</v>
      </c>
      <c r="AI105" s="138">
        <f t="shared" si="191"/>
        <v>1.13879646</v>
      </c>
      <c r="AJ105" s="137">
        <f t="shared" si="197"/>
        <v>11.904701080000001</v>
      </c>
      <c r="AK105" s="133">
        <v>6.25E-2</v>
      </c>
      <c r="AL105" s="127">
        <f t="shared" si="198"/>
        <v>13.043497540000001</v>
      </c>
      <c r="AM105" s="125">
        <f t="shared" si="184"/>
        <v>93</v>
      </c>
      <c r="AN105" s="134" t="s">
        <v>75</v>
      </c>
      <c r="AO105" s="131">
        <f t="shared" si="199"/>
        <v>47143</v>
      </c>
      <c r="AP105" s="7"/>
      <c r="AQ105" s="131">
        <f t="shared" si="193"/>
        <v>47143</v>
      </c>
      <c r="AR105" s="131">
        <f t="shared" si="194"/>
        <v>47175</v>
      </c>
      <c r="AS105" s="158">
        <f>VLOOKUP($AQ105,[1]Plan1!$IA$183:$ID$350,2)</f>
        <v>7276.54</v>
      </c>
      <c r="AT105" s="157">
        <f t="shared" si="179"/>
        <v>47083</v>
      </c>
      <c r="AU105" s="158">
        <f>VLOOKUP($AQ105,[1]Plan1!$IA$183:$ID$350,4)</f>
        <v>7276.54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1"/>
      <c r="DS105" s="15"/>
      <c r="DT105" s="24"/>
      <c r="DU105" s="21"/>
      <c r="DV105" s="16"/>
      <c r="DW105" s="15"/>
    </row>
    <row r="106" spans="1:127" ht="12.75" x14ac:dyDescent="0.2">
      <c r="A106" s="109">
        <f t="shared" si="173"/>
        <v>44375</v>
      </c>
      <c r="B106" s="110">
        <f t="shared" si="165"/>
        <v>1000.69191736</v>
      </c>
      <c r="C106" s="184">
        <f t="shared" si="147"/>
        <v>999.99999999999989</v>
      </c>
      <c r="D106" s="111">
        <f t="shared" si="174"/>
        <v>5692.31</v>
      </c>
      <c r="E106" s="111">
        <f>IF($K106=1,VLOOKUP($A105,$AQ$11:$AU$150,5),E105)</f>
        <v>5739.56</v>
      </c>
      <c r="F106" s="160" t="e">
        <f>IF($K106=1,VLOOKUP($A105,$AQ$11:$AU$135,6),F105)</f>
        <v>#REF!</v>
      </c>
      <c r="G106" s="114">
        <f t="shared" si="166"/>
        <v>8.3006723105383262E-3</v>
      </c>
      <c r="H106" s="115">
        <f t="shared" si="192"/>
        <v>44403</v>
      </c>
      <c r="I106" s="115">
        <f t="shared" si="167"/>
        <v>44403</v>
      </c>
      <c r="J106" s="116">
        <f t="shared" si="175"/>
        <v>21</v>
      </c>
      <c r="K106" s="116">
        <f t="shared" si="164"/>
        <v>1</v>
      </c>
      <c r="L106" s="8">
        <f t="shared" si="176"/>
        <v>1.00039371</v>
      </c>
      <c r="M106" s="117">
        <v>1</v>
      </c>
      <c r="N106" s="117">
        <f t="shared" si="195"/>
        <v>1</v>
      </c>
      <c r="O106" s="110">
        <f t="shared" ref="O106:O169" si="201">TRUNC(TRUNC((L106*N106),15),8)</f>
        <v>1.00039371</v>
      </c>
      <c r="P106" s="110">
        <f t="shared" si="168"/>
        <v>1000.3937100000001</v>
      </c>
      <c r="Q106" s="148">
        <f t="shared" si="180"/>
        <v>0</v>
      </c>
      <c r="R106" s="170">
        <f t="shared" si="177"/>
        <v>0</v>
      </c>
      <c r="S106" s="110">
        <f t="shared" si="169"/>
        <v>0</v>
      </c>
      <c r="T106" s="92">
        <f t="shared" si="187"/>
        <v>0</v>
      </c>
      <c r="U106" s="181">
        <f t="shared" si="188"/>
        <v>0</v>
      </c>
      <c r="V106" s="120">
        <f t="shared" si="178"/>
        <v>7.8E-2</v>
      </c>
      <c r="W106" s="118">
        <f t="shared" si="200"/>
        <v>1</v>
      </c>
      <c r="X106" s="118">
        <v>252</v>
      </c>
      <c r="Y106" s="117">
        <f t="shared" si="170"/>
        <v>1.00029809</v>
      </c>
      <c r="Z106" s="110">
        <f t="shared" si="171"/>
        <v>0.29820735999999998</v>
      </c>
      <c r="AA106" s="110">
        <f t="shared" si="172"/>
        <v>0</v>
      </c>
      <c r="AB106" s="121" t="str">
        <f t="shared" si="181"/>
        <v>J=</v>
      </c>
      <c r="AC106" s="115">
        <f t="shared" si="182"/>
        <v>44403</v>
      </c>
      <c r="AD106" s="4"/>
      <c r="AE106" s="125">
        <f t="shared" si="183"/>
        <v>94</v>
      </c>
      <c r="AF106" s="131">
        <f t="shared" si="189"/>
        <v>47143</v>
      </c>
      <c r="AG106" s="127">
        <f t="shared" si="196"/>
        <v>166.66575566999995</v>
      </c>
      <c r="AH106" s="129">
        <f t="shared" si="190"/>
        <v>21</v>
      </c>
      <c r="AI106" s="138">
        <f t="shared" si="191"/>
        <v>1.1211699799999999</v>
      </c>
      <c r="AJ106" s="137">
        <f t="shared" si="197"/>
        <v>11.904760599999999</v>
      </c>
      <c r="AK106" s="133">
        <v>6.6667000000000004E-2</v>
      </c>
      <c r="AL106" s="127">
        <f t="shared" si="198"/>
        <v>13.025930579999999</v>
      </c>
      <c r="AM106" s="125">
        <f t="shared" si="184"/>
        <v>94</v>
      </c>
      <c r="AN106" s="134" t="s">
        <v>75</v>
      </c>
      <c r="AO106" s="131">
        <f t="shared" si="199"/>
        <v>47175</v>
      </c>
      <c r="AP106" s="7"/>
      <c r="AQ106" s="131">
        <f t="shared" si="193"/>
        <v>47175</v>
      </c>
      <c r="AR106" s="131">
        <f t="shared" si="194"/>
        <v>47203</v>
      </c>
      <c r="AS106" s="158">
        <f>VLOOKUP($AQ106,[1]Plan1!$IA$183:$ID$350,2)</f>
        <v>7276.54</v>
      </c>
      <c r="AT106" s="157">
        <f t="shared" si="179"/>
        <v>47113</v>
      </c>
      <c r="AU106" s="158">
        <f>VLOOKUP($AQ106,[1]Plan1!$IA$183:$ID$350,4)</f>
        <v>7276.54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27"/>
      <c r="DS106" s="15"/>
      <c r="DT106" s="24"/>
      <c r="DU106" s="27"/>
      <c r="DV106" s="3"/>
      <c r="DW106" s="27"/>
    </row>
    <row r="107" spans="1:127" ht="12.75" x14ac:dyDescent="0.2">
      <c r="A107" s="109">
        <f t="shared" si="173"/>
        <v>44376</v>
      </c>
      <c r="B107" s="110">
        <f t="shared" si="165"/>
        <v>1001.3843186</v>
      </c>
      <c r="C107" s="184">
        <f t="shared" si="147"/>
        <v>999.99999999999989</v>
      </c>
      <c r="D107" s="111">
        <f t="shared" si="174"/>
        <v>5692.31</v>
      </c>
      <c r="E107" s="111">
        <f>IF($K107=1,VLOOKUP($A106,$AQ$11:$AU$150,5),E106)</f>
        <v>5739.56</v>
      </c>
      <c r="F107" s="160" t="e">
        <f>IF($K107=1,VLOOKUP($A106,$AQ$11:$AU$135,6),F106)</f>
        <v>#REF!</v>
      </c>
      <c r="G107" s="114">
        <f t="shared" si="166"/>
        <v>8.3006723105383262E-3</v>
      </c>
      <c r="H107" s="115">
        <f t="shared" si="192"/>
        <v>44403</v>
      </c>
      <c r="I107" s="115">
        <f t="shared" si="167"/>
        <v>44403</v>
      </c>
      <c r="J107" s="116">
        <f t="shared" si="175"/>
        <v>21</v>
      </c>
      <c r="K107" s="116">
        <f t="shared" si="164"/>
        <v>2</v>
      </c>
      <c r="L107" s="8">
        <f t="shared" si="176"/>
        <v>1.0007875799999999</v>
      </c>
      <c r="M107" s="117">
        <v>1</v>
      </c>
      <c r="N107" s="117">
        <f t="shared" si="195"/>
        <v>1</v>
      </c>
      <c r="O107" s="110">
        <f t="shared" si="201"/>
        <v>1.0007875799999999</v>
      </c>
      <c r="P107" s="110">
        <f t="shared" si="168"/>
        <v>1000.78758</v>
      </c>
      <c r="Q107" s="148">
        <f t="shared" si="180"/>
        <v>0</v>
      </c>
      <c r="R107" s="170">
        <f t="shared" si="177"/>
        <v>0</v>
      </c>
      <c r="S107" s="110">
        <f t="shared" si="169"/>
        <v>0</v>
      </c>
      <c r="T107" s="92">
        <f t="shared" si="187"/>
        <v>0</v>
      </c>
      <c r="U107" s="181">
        <f t="shared" si="188"/>
        <v>0</v>
      </c>
      <c r="V107" s="120">
        <f t="shared" si="178"/>
        <v>7.8E-2</v>
      </c>
      <c r="W107" s="118">
        <f t="shared" si="200"/>
        <v>2</v>
      </c>
      <c r="X107" s="118">
        <v>252</v>
      </c>
      <c r="Y107" s="117">
        <f t="shared" si="170"/>
        <v>1.0005962690000001</v>
      </c>
      <c r="Z107" s="110">
        <f t="shared" si="171"/>
        <v>0.59673860000000001</v>
      </c>
      <c r="AA107" s="110">
        <f t="shared" si="172"/>
        <v>0</v>
      </c>
      <c r="AB107" s="121" t="str">
        <f t="shared" si="181"/>
        <v>J=</v>
      </c>
      <c r="AC107" s="115">
        <f t="shared" si="182"/>
        <v>44403</v>
      </c>
      <c r="AD107" s="4"/>
      <c r="AE107" s="125">
        <f t="shared" si="183"/>
        <v>95</v>
      </c>
      <c r="AF107" s="131">
        <f t="shared" si="189"/>
        <v>47175</v>
      </c>
      <c r="AG107" s="127">
        <f t="shared" si="196"/>
        <v>154.76098740999996</v>
      </c>
      <c r="AH107" s="129">
        <f t="shared" si="190"/>
        <v>20</v>
      </c>
      <c r="AI107" s="138">
        <f t="shared" si="191"/>
        <v>0.99644655000000004</v>
      </c>
      <c r="AJ107" s="137">
        <f t="shared" si="197"/>
        <v>11.904768260000001</v>
      </c>
      <c r="AK107" s="133">
        <v>7.1429000000000006E-2</v>
      </c>
      <c r="AL107" s="127">
        <f t="shared" si="198"/>
        <v>12.901214810000001</v>
      </c>
      <c r="AM107" s="125">
        <f t="shared" si="184"/>
        <v>95</v>
      </c>
      <c r="AN107" s="134" t="s">
        <v>75</v>
      </c>
      <c r="AO107" s="131">
        <f t="shared" si="199"/>
        <v>47203</v>
      </c>
      <c r="AP107" s="7"/>
      <c r="AQ107" s="131">
        <f t="shared" si="193"/>
        <v>47203</v>
      </c>
      <c r="AR107" s="131">
        <f t="shared" si="194"/>
        <v>47233</v>
      </c>
      <c r="AS107" s="158">
        <f>VLOOKUP($AQ107,[1]Plan1!$IA$183:$ID$350,2)</f>
        <v>7276.54</v>
      </c>
      <c r="AT107" s="157">
        <f t="shared" si="179"/>
        <v>47143</v>
      </c>
      <c r="AU107" s="158">
        <f>VLOOKUP($AQ107,[1]Plan1!$IA$183:$ID$350,4)</f>
        <v>7276.54</v>
      </c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9">
        <f t="shared" si="173"/>
        <v>44377</v>
      </c>
      <c r="B108" s="110">
        <f t="shared" si="165"/>
        <v>1002.0772029899999</v>
      </c>
      <c r="C108" s="184">
        <f t="shared" si="147"/>
        <v>999.99999999999989</v>
      </c>
      <c r="D108" s="111">
        <f t="shared" si="174"/>
        <v>5692.31</v>
      </c>
      <c r="E108" s="111">
        <f>IF($K108=1,VLOOKUP($A107,$AQ$11:$AU$150,5),E107)</f>
        <v>5739.56</v>
      </c>
      <c r="F108" s="160" t="e">
        <f>IF($K108=1,VLOOKUP($A107,$AQ$11:$AU$135,6),F107)</f>
        <v>#REF!</v>
      </c>
      <c r="G108" s="114">
        <f t="shared" si="166"/>
        <v>8.3006723105383262E-3</v>
      </c>
      <c r="H108" s="115">
        <f t="shared" si="192"/>
        <v>44403</v>
      </c>
      <c r="I108" s="115">
        <f t="shared" si="167"/>
        <v>44403</v>
      </c>
      <c r="J108" s="116">
        <f t="shared" si="175"/>
        <v>21</v>
      </c>
      <c r="K108" s="116">
        <f t="shared" si="164"/>
        <v>3</v>
      </c>
      <c r="L108" s="8">
        <f t="shared" si="176"/>
        <v>1.0011816099999999</v>
      </c>
      <c r="M108" s="117">
        <v>1</v>
      </c>
      <c r="N108" s="117">
        <f t="shared" si="195"/>
        <v>1</v>
      </c>
      <c r="O108" s="110">
        <f t="shared" si="201"/>
        <v>1.0011816099999999</v>
      </c>
      <c r="P108" s="110">
        <f t="shared" si="168"/>
        <v>1001.18161</v>
      </c>
      <c r="Q108" s="148">
        <f t="shared" si="180"/>
        <v>0</v>
      </c>
      <c r="R108" s="170">
        <f t="shared" si="177"/>
        <v>0</v>
      </c>
      <c r="S108" s="110">
        <f t="shared" si="169"/>
        <v>0</v>
      </c>
      <c r="T108" s="92">
        <f t="shared" si="187"/>
        <v>0</v>
      </c>
      <c r="U108" s="181">
        <f t="shared" si="188"/>
        <v>0</v>
      </c>
      <c r="V108" s="120">
        <f t="shared" si="178"/>
        <v>7.8E-2</v>
      </c>
      <c r="W108" s="118">
        <f t="shared" si="200"/>
        <v>3</v>
      </c>
      <c r="X108" s="118">
        <v>252</v>
      </c>
      <c r="Y108" s="117">
        <f t="shared" si="170"/>
        <v>1.0008945359999999</v>
      </c>
      <c r="Z108" s="110">
        <f t="shared" si="171"/>
        <v>0.89559299000000003</v>
      </c>
      <c r="AA108" s="110">
        <f t="shared" si="172"/>
        <v>0</v>
      </c>
      <c r="AB108" s="121" t="str">
        <f t="shared" si="181"/>
        <v>J=</v>
      </c>
      <c r="AC108" s="115">
        <f t="shared" si="182"/>
        <v>44403</v>
      </c>
      <c r="AD108" s="4"/>
      <c r="AE108" s="125">
        <f t="shared" si="183"/>
        <v>96</v>
      </c>
      <c r="AF108" s="131">
        <f t="shared" si="189"/>
        <v>47203</v>
      </c>
      <c r="AG108" s="127">
        <f t="shared" si="196"/>
        <v>142.85630797999997</v>
      </c>
      <c r="AH108" s="129">
        <f t="shared" si="190"/>
        <v>20</v>
      </c>
      <c r="AI108" s="138">
        <f t="shared" si="191"/>
        <v>0.92527137000000004</v>
      </c>
      <c r="AJ108" s="137">
        <f t="shared" si="197"/>
        <v>11.90467943</v>
      </c>
      <c r="AK108" s="133">
        <v>7.6923000000000005E-2</v>
      </c>
      <c r="AL108" s="127">
        <f t="shared" si="198"/>
        <v>12.829950800000001</v>
      </c>
      <c r="AM108" s="125">
        <f t="shared" si="184"/>
        <v>96</v>
      </c>
      <c r="AN108" s="134" t="s">
        <v>75</v>
      </c>
      <c r="AO108" s="131">
        <f t="shared" si="199"/>
        <v>47233</v>
      </c>
      <c r="AP108" s="7"/>
      <c r="AQ108" s="131">
        <f t="shared" si="193"/>
        <v>47233</v>
      </c>
      <c r="AR108" s="131">
        <f t="shared" si="194"/>
        <v>47263</v>
      </c>
      <c r="AS108" s="158">
        <f>VLOOKUP($AQ108,[1]Plan1!$IA$183:$ID$350,2)</f>
        <v>7276.54</v>
      </c>
      <c r="AT108" s="157">
        <f t="shared" si="179"/>
        <v>47174</v>
      </c>
      <c r="AU108" s="158">
        <f>VLOOKUP($AQ108,[1]Plan1!$IA$183:$ID$350,4)</f>
        <v>7276.54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9">
        <f t="shared" si="173"/>
        <v>44378</v>
      </c>
      <c r="B109" s="110">
        <f t="shared" si="165"/>
        <v>1002.7705627399999</v>
      </c>
      <c r="C109" s="184">
        <f t="shared" ref="C109:C172" si="202">IF(Q108&gt;0,P108-S108-T108,C108)</f>
        <v>999.99999999999989</v>
      </c>
      <c r="D109" s="111">
        <f t="shared" si="174"/>
        <v>5692.31</v>
      </c>
      <c r="E109" s="111">
        <f>IF($K109=1,VLOOKUP($A108,$AQ$11:$AU$150,5),E108)</f>
        <v>5739.56</v>
      </c>
      <c r="F109" s="160" t="e">
        <f>IF($K109=1,VLOOKUP($A108,$AQ$11:$AU$135,6),F108)</f>
        <v>#REF!</v>
      </c>
      <c r="G109" s="114">
        <f t="shared" si="166"/>
        <v>8.3006723105383262E-3</v>
      </c>
      <c r="H109" s="115">
        <f t="shared" si="192"/>
        <v>44403</v>
      </c>
      <c r="I109" s="115">
        <f t="shared" si="167"/>
        <v>44403</v>
      </c>
      <c r="J109" s="116">
        <f t="shared" si="175"/>
        <v>21</v>
      </c>
      <c r="K109" s="116">
        <f t="shared" si="164"/>
        <v>4</v>
      </c>
      <c r="L109" s="8">
        <f t="shared" si="176"/>
        <v>1.00157579</v>
      </c>
      <c r="M109" s="117">
        <v>1</v>
      </c>
      <c r="N109" s="117">
        <f t="shared" si="195"/>
        <v>1</v>
      </c>
      <c r="O109" s="110">
        <f t="shared" si="201"/>
        <v>1.00157579</v>
      </c>
      <c r="P109" s="110">
        <f t="shared" si="168"/>
        <v>1001.57579</v>
      </c>
      <c r="Q109" s="148">
        <f t="shared" si="180"/>
        <v>0</v>
      </c>
      <c r="R109" s="170">
        <f t="shared" si="177"/>
        <v>0</v>
      </c>
      <c r="S109" s="110">
        <f t="shared" si="169"/>
        <v>0</v>
      </c>
      <c r="T109" s="92">
        <f t="shared" si="187"/>
        <v>0</v>
      </c>
      <c r="U109" s="181">
        <f t="shared" si="188"/>
        <v>0</v>
      </c>
      <c r="V109" s="120">
        <f t="shared" si="178"/>
        <v>7.8E-2</v>
      </c>
      <c r="W109" s="118">
        <f t="shared" si="200"/>
        <v>4</v>
      </c>
      <c r="X109" s="118">
        <v>252</v>
      </c>
      <c r="Y109" s="117">
        <f t="shared" si="170"/>
        <v>1.001192893</v>
      </c>
      <c r="Z109" s="110">
        <f t="shared" si="171"/>
        <v>1.1947727400000001</v>
      </c>
      <c r="AA109" s="110">
        <f t="shared" si="172"/>
        <v>0</v>
      </c>
      <c r="AB109" s="121" t="str">
        <f t="shared" si="181"/>
        <v>J=</v>
      </c>
      <c r="AC109" s="115">
        <f t="shared" si="182"/>
        <v>44403</v>
      </c>
      <c r="AD109" s="4"/>
      <c r="AE109" s="125">
        <f t="shared" si="183"/>
        <v>97</v>
      </c>
      <c r="AF109" s="131">
        <f t="shared" si="189"/>
        <v>47233</v>
      </c>
      <c r="AG109" s="127">
        <f t="shared" si="196"/>
        <v>130.95166326999998</v>
      </c>
      <c r="AH109" s="129">
        <f t="shared" si="190"/>
        <v>21</v>
      </c>
      <c r="AI109" s="138">
        <f t="shared" si="191"/>
        <v>0.89693531999999998</v>
      </c>
      <c r="AJ109" s="137">
        <f t="shared" si="197"/>
        <v>11.904644709999999</v>
      </c>
      <c r="AK109" s="133">
        <v>8.3333000000000004E-2</v>
      </c>
      <c r="AL109" s="127">
        <f t="shared" si="198"/>
        <v>12.80158003</v>
      </c>
      <c r="AM109" s="125">
        <f t="shared" si="184"/>
        <v>97</v>
      </c>
      <c r="AN109" s="134" t="s">
        <v>75</v>
      </c>
      <c r="AO109" s="131">
        <f t="shared" si="199"/>
        <v>47263</v>
      </c>
      <c r="AP109" s="7"/>
      <c r="AQ109" s="131">
        <f t="shared" si="193"/>
        <v>47263</v>
      </c>
      <c r="AR109" s="131">
        <f t="shared" si="194"/>
        <v>47294</v>
      </c>
      <c r="AS109" s="158">
        <f>VLOOKUP($AQ109,[1]Plan1!$IA$183:$ID$350,2)</f>
        <v>7276.54</v>
      </c>
      <c r="AT109" s="157">
        <f t="shared" si="179"/>
        <v>47202</v>
      </c>
      <c r="AU109" s="158">
        <f>VLOOKUP($AQ109,[1]Plan1!$IA$183:$ID$350,4)</f>
        <v>7276.54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9">
        <f t="shared" si="173"/>
        <v>44379</v>
      </c>
      <c r="B110" s="110">
        <f t="shared" si="165"/>
        <v>1003.46440713</v>
      </c>
      <c r="C110" s="184">
        <f t="shared" si="202"/>
        <v>999.99999999999989</v>
      </c>
      <c r="D110" s="111">
        <f t="shared" si="174"/>
        <v>5692.31</v>
      </c>
      <c r="E110" s="111">
        <f>IF($K110=1,VLOOKUP($A109,$AQ$11:$AU$150,5),E109)</f>
        <v>5739.56</v>
      </c>
      <c r="F110" s="160" t="e">
        <f>IF($K110=1,VLOOKUP($A109,$AQ$11:$AU$135,6),F109)</f>
        <v>#REF!</v>
      </c>
      <c r="G110" s="114">
        <f t="shared" si="166"/>
        <v>8.3006723105383262E-3</v>
      </c>
      <c r="H110" s="115">
        <f t="shared" si="192"/>
        <v>44403</v>
      </c>
      <c r="I110" s="115">
        <f t="shared" si="167"/>
        <v>44403</v>
      </c>
      <c r="J110" s="116">
        <f t="shared" si="175"/>
        <v>21</v>
      </c>
      <c r="K110" s="116">
        <f t="shared" si="164"/>
        <v>5</v>
      </c>
      <c r="L110" s="8">
        <f t="shared" si="176"/>
        <v>1.0019701299999999</v>
      </c>
      <c r="M110" s="117">
        <v>1</v>
      </c>
      <c r="N110" s="117">
        <f t="shared" si="195"/>
        <v>1</v>
      </c>
      <c r="O110" s="110">
        <f t="shared" si="201"/>
        <v>1.0019701299999999</v>
      </c>
      <c r="P110" s="110">
        <f t="shared" si="168"/>
        <v>1001.97013</v>
      </c>
      <c r="Q110" s="148">
        <f t="shared" si="180"/>
        <v>0</v>
      </c>
      <c r="R110" s="170">
        <f t="shared" si="177"/>
        <v>0</v>
      </c>
      <c r="S110" s="110">
        <f t="shared" si="169"/>
        <v>0</v>
      </c>
      <c r="T110" s="92">
        <f t="shared" si="187"/>
        <v>0</v>
      </c>
      <c r="U110" s="181">
        <f t="shared" si="188"/>
        <v>0</v>
      </c>
      <c r="V110" s="120">
        <f t="shared" si="178"/>
        <v>7.8E-2</v>
      </c>
      <c r="W110" s="118">
        <f t="shared" si="200"/>
        <v>5</v>
      </c>
      <c r="X110" s="118">
        <v>252</v>
      </c>
      <c r="Y110" s="117">
        <f t="shared" si="170"/>
        <v>1.001491339</v>
      </c>
      <c r="Z110" s="110">
        <f t="shared" si="171"/>
        <v>1.49427713</v>
      </c>
      <c r="AA110" s="110">
        <f t="shared" si="172"/>
        <v>0</v>
      </c>
      <c r="AB110" s="121" t="str">
        <f t="shared" si="181"/>
        <v>J=</v>
      </c>
      <c r="AC110" s="115">
        <f t="shared" si="182"/>
        <v>44403</v>
      </c>
      <c r="AD110" s="4"/>
      <c r="AE110" s="125">
        <f t="shared" si="183"/>
        <v>98</v>
      </c>
      <c r="AF110" s="131">
        <f t="shared" si="189"/>
        <v>47263</v>
      </c>
      <c r="AG110" s="127">
        <f t="shared" si="196"/>
        <v>119.04697851999998</v>
      </c>
      <c r="AH110" s="129">
        <f t="shared" si="190"/>
        <v>21</v>
      </c>
      <c r="AI110" s="138">
        <f t="shared" si="191"/>
        <v>0.82219101000000006</v>
      </c>
      <c r="AJ110" s="137">
        <f t="shared" si="197"/>
        <v>11.904684749999999</v>
      </c>
      <c r="AK110" s="133">
        <v>9.0909000000000004E-2</v>
      </c>
      <c r="AL110" s="127">
        <f t="shared" si="198"/>
        <v>12.726875759999999</v>
      </c>
      <c r="AM110" s="125">
        <f t="shared" si="184"/>
        <v>98</v>
      </c>
      <c r="AN110" s="134" t="s">
        <v>75</v>
      </c>
      <c r="AO110" s="131">
        <f t="shared" si="199"/>
        <v>47294</v>
      </c>
      <c r="AP110" s="7"/>
      <c r="AQ110" s="131">
        <f t="shared" si="193"/>
        <v>47294</v>
      </c>
      <c r="AR110" s="131">
        <f t="shared" si="194"/>
        <v>47324</v>
      </c>
      <c r="AS110" s="158">
        <f>VLOOKUP($AQ110,[1]Plan1!$IA$183:$ID$350,2)</f>
        <v>7276.54</v>
      </c>
      <c r="AT110" s="157">
        <f t="shared" si="179"/>
        <v>47233</v>
      </c>
      <c r="AU110" s="158">
        <f>VLOOKUP($AQ110,[1]Plan1!$IA$183:$ID$350,4)</f>
        <v>7276.54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9">
        <f t="shared" si="173"/>
        <v>44380</v>
      </c>
      <c r="B111" s="110">
        <f t="shared" si="165"/>
        <v>1004.1587253599999</v>
      </c>
      <c r="C111" s="184">
        <f t="shared" si="202"/>
        <v>999.99999999999989</v>
      </c>
      <c r="D111" s="111">
        <f t="shared" si="174"/>
        <v>5692.31</v>
      </c>
      <c r="E111" s="111">
        <f>IF($K111=1,VLOOKUP($A110,$AQ$11:$AU$150,5),E110)</f>
        <v>5739.56</v>
      </c>
      <c r="F111" s="160" t="e">
        <f>IF($K111=1,VLOOKUP($A110,$AQ$11:$AU$135,6),F110)</f>
        <v>#REF!</v>
      </c>
      <c r="G111" s="114">
        <f t="shared" si="166"/>
        <v>8.3006723105383262E-3</v>
      </c>
      <c r="H111" s="115">
        <f t="shared" si="192"/>
        <v>44403</v>
      </c>
      <c r="I111" s="115">
        <f t="shared" si="167"/>
        <v>44403</v>
      </c>
      <c r="J111" s="116">
        <f t="shared" si="175"/>
        <v>21</v>
      </c>
      <c r="K111" s="116">
        <f t="shared" ref="K111:K174" si="203">(J111-(NETWORKDAYS(A111,I111,AF$149:AF$503)-1))</f>
        <v>6</v>
      </c>
      <c r="L111" s="8">
        <f t="shared" si="176"/>
        <v>1.00236462</v>
      </c>
      <c r="M111" s="117">
        <v>1</v>
      </c>
      <c r="N111" s="117">
        <f t="shared" si="195"/>
        <v>1</v>
      </c>
      <c r="O111" s="110">
        <f t="shared" si="201"/>
        <v>1.00236462</v>
      </c>
      <c r="P111" s="110">
        <f t="shared" si="168"/>
        <v>1002.3646199999999</v>
      </c>
      <c r="Q111" s="148">
        <f t="shared" si="180"/>
        <v>0</v>
      </c>
      <c r="R111" s="170">
        <f t="shared" si="177"/>
        <v>0</v>
      </c>
      <c r="S111" s="110">
        <f t="shared" si="169"/>
        <v>0</v>
      </c>
      <c r="T111" s="92">
        <f t="shared" si="187"/>
        <v>0</v>
      </c>
      <c r="U111" s="181">
        <f t="shared" si="188"/>
        <v>0</v>
      </c>
      <c r="V111" s="120">
        <f t="shared" si="178"/>
        <v>7.8E-2</v>
      </c>
      <c r="W111" s="118">
        <f t="shared" si="200"/>
        <v>6</v>
      </c>
      <c r="X111" s="118">
        <v>252</v>
      </c>
      <c r="Y111" s="117">
        <f t="shared" si="170"/>
        <v>1.0017898730000001</v>
      </c>
      <c r="Z111" s="110">
        <f t="shared" si="171"/>
        <v>1.7941053600000001</v>
      </c>
      <c r="AA111" s="110">
        <f t="shared" si="172"/>
        <v>0</v>
      </c>
      <c r="AB111" s="121" t="str">
        <f t="shared" si="181"/>
        <v>J=</v>
      </c>
      <c r="AC111" s="115">
        <f t="shared" si="182"/>
        <v>44403</v>
      </c>
      <c r="AD111" s="4"/>
      <c r="AE111" s="125">
        <f t="shared" si="183"/>
        <v>99</v>
      </c>
      <c r="AF111" s="131">
        <f t="shared" si="189"/>
        <v>47294</v>
      </c>
      <c r="AG111" s="127">
        <f t="shared" si="196"/>
        <v>107.14228066999998</v>
      </c>
      <c r="AH111" s="129">
        <f t="shared" si="190"/>
        <v>20</v>
      </c>
      <c r="AI111" s="138">
        <f t="shared" si="191"/>
        <v>0.71174758999999999</v>
      </c>
      <c r="AJ111" s="137">
        <f t="shared" si="197"/>
        <v>11.90469785</v>
      </c>
      <c r="AK111" s="133">
        <v>0.1</v>
      </c>
      <c r="AL111" s="127">
        <f t="shared" si="198"/>
        <v>12.61644544</v>
      </c>
      <c r="AM111" s="125">
        <f t="shared" si="184"/>
        <v>99</v>
      </c>
      <c r="AN111" s="134" t="s">
        <v>75</v>
      </c>
      <c r="AO111" s="131">
        <f t="shared" si="199"/>
        <v>47324</v>
      </c>
      <c r="AP111" s="7"/>
      <c r="AQ111" s="131">
        <f t="shared" ref="AQ111:AQ131" si="204">AL249</f>
        <v>47324</v>
      </c>
      <c r="AR111" s="131">
        <f t="shared" ref="AR111:AR131" si="205">AL250</f>
        <v>47357</v>
      </c>
      <c r="AS111" s="158">
        <f>VLOOKUP($AQ111,[1]Plan1!$IA$183:$ID$350,2)</f>
        <v>7276.54</v>
      </c>
      <c r="AT111" s="157">
        <f t="shared" si="179"/>
        <v>47265</v>
      </c>
      <c r="AU111" s="158">
        <f>VLOOKUP($AQ111,[1]Plan1!$IA$183:$ID$350,4)</f>
        <v>7276.54</v>
      </c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9">
        <f t="shared" si="173"/>
        <v>44381</v>
      </c>
      <c r="B112" s="110">
        <f t="shared" si="165"/>
        <v>1004.1587253599999</v>
      </c>
      <c r="C112" s="184">
        <f t="shared" si="202"/>
        <v>999.99999999999989</v>
      </c>
      <c r="D112" s="111">
        <f t="shared" si="174"/>
        <v>5692.31</v>
      </c>
      <c r="E112" s="111">
        <f>IF($K112=1,VLOOKUP($A111,$AQ$11:$AU$150,5),E111)</f>
        <v>5739.56</v>
      </c>
      <c r="F112" s="160" t="e">
        <f>IF($K112=1,VLOOKUP($A111,$AQ$11:$AU$135,6),F111)</f>
        <v>#REF!</v>
      </c>
      <c r="G112" s="114">
        <f t="shared" si="166"/>
        <v>8.3006723105383262E-3</v>
      </c>
      <c r="H112" s="115">
        <f t="shared" si="192"/>
        <v>44403</v>
      </c>
      <c r="I112" s="115">
        <f t="shared" si="167"/>
        <v>44403</v>
      </c>
      <c r="J112" s="116">
        <f t="shared" si="175"/>
        <v>21</v>
      </c>
      <c r="K112" s="116">
        <f t="shared" si="203"/>
        <v>6</v>
      </c>
      <c r="L112" s="8">
        <f t="shared" si="176"/>
        <v>1.00236462</v>
      </c>
      <c r="M112" s="117">
        <v>1</v>
      </c>
      <c r="N112" s="117">
        <f t="shared" si="195"/>
        <v>1</v>
      </c>
      <c r="O112" s="110">
        <f t="shared" si="201"/>
        <v>1.00236462</v>
      </c>
      <c r="P112" s="110">
        <f t="shared" si="168"/>
        <v>1002.3646199999999</v>
      </c>
      <c r="Q112" s="148">
        <f t="shared" si="180"/>
        <v>0</v>
      </c>
      <c r="R112" s="170">
        <f t="shared" si="177"/>
        <v>0</v>
      </c>
      <c r="S112" s="110">
        <f t="shared" si="169"/>
        <v>0</v>
      </c>
      <c r="T112" s="92">
        <f t="shared" si="187"/>
        <v>0</v>
      </c>
      <c r="U112" s="181">
        <f t="shared" si="188"/>
        <v>0</v>
      </c>
      <c r="V112" s="120">
        <f t="shared" si="178"/>
        <v>7.8E-2</v>
      </c>
      <c r="W112" s="118">
        <f t="shared" si="200"/>
        <v>6</v>
      </c>
      <c r="X112" s="118">
        <v>252</v>
      </c>
      <c r="Y112" s="117">
        <f t="shared" si="170"/>
        <v>1.0017898730000001</v>
      </c>
      <c r="Z112" s="110">
        <f t="shared" si="171"/>
        <v>1.7941053600000001</v>
      </c>
      <c r="AA112" s="110">
        <f t="shared" si="172"/>
        <v>0</v>
      </c>
      <c r="AB112" s="121" t="str">
        <f t="shared" si="181"/>
        <v>J=</v>
      </c>
      <c r="AC112" s="115">
        <f t="shared" si="182"/>
        <v>44403</v>
      </c>
      <c r="AD112" s="4"/>
      <c r="AE112" s="125">
        <f t="shared" si="183"/>
        <v>100</v>
      </c>
      <c r="AF112" s="131">
        <f t="shared" si="189"/>
        <v>47324</v>
      </c>
      <c r="AG112" s="127">
        <f t="shared" si="196"/>
        <v>95.237594729999984</v>
      </c>
      <c r="AH112" s="129">
        <f t="shared" si="190"/>
        <v>22</v>
      </c>
      <c r="AI112" s="138">
        <f t="shared" si="191"/>
        <v>0.70484042000000002</v>
      </c>
      <c r="AJ112" s="137">
        <f t="shared" si="197"/>
        <v>11.90468594</v>
      </c>
      <c r="AK112" s="133">
        <v>0.111111</v>
      </c>
      <c r="AL112" s="127">
        <f t="shared" si="198"/>
        <v>12.60952636</v>
      </c>
      <c r="AM112" s="125">
        <f t="shared" si="184"/>
        <v>100</v>
      </c>
      <c r="AN112" s="134" t="s">
        <v>75</v>
      </c>
      <c r="AO112" s="131">
        <f t="shared" si="199"/>
        <v>47357</v>
      </c>
      <c r="AP112" s="7"/>
      <c r="AQ112" s="131">
        <f t="shared" si="204"/>
        <v>47357</v>
      </c>
      <c r="AR112" s="131">
        <f t="shared" si="205"/>
        <v>47386</v>
      </c>
      <c r="AS112" s="158">
        <f>VLOOKUP($AQ112,[1]Plan1!$IA$183:$ID$350,2)</f>
        <v>7276.54</v>
      </c>
      <c r="AT112" s="157">
        <f t="shared" si="179"/>
        <v>47294</v>
      </c>
      <c r="AU112" s="158">
        <f>VLOOKUP($AQ112,[1]Plan1!$IA$183:$ID$350,4)</f>
        <v>7276.54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9">
        <f t="shared" si="173"/>
        <v>44382</v>
      </c>
      <c r="B113" s="110">
        <f t="shared" si="165"/>
        <v>1004.1587253599999</v>
      </c>
      <c r="C113" s="184">
        <f t="shared" si="202"/>
        <v>999.99999999999989</v>
      </c>
      <c r="D113" s="111">
        <f t="shared" si="174"/>
        <v>5692.31</v>
      </c>
      <c r="E113" s="111">
        <f>IF($K113=1,VLOOKUP($A112,$AQ$11:$AU$150,5),E112)</f>
        <v>5739.56</v>
      </c>
      <c r="F113" s="160" t="e">
        <f>IF($K113=1,VLOOKUP($A112,$AQ$11:$AU$135,6),F112)</f>
        <v>#REF!</v>
      </c>
      <c r="G113" s="114">
        <f t="shared" si="166"/>
        <v>8.3006723105383262E-3</v>
      </c>
      <c r="H113" s="115">
        <f t="shared" si="192"/>
        <v>44403</v>
      </c>
      <c r="I113" s="115">
        <f t="shared" si="167"/>
        <v>44403</v>
      </c>
      <c r="J113" s="116">
        <f t="shared" si="175"/>
        <v>21</v>
      </c>
      <c r="K113" s="116">
        <f t="shared" si="203"/>
        <v>6</v>
      </c>
      <c r="L113" s="8">
        <f t="shared" si="176"/>
        <v>1.00236462</v>
      </c>
      <c r="M113" s="117">
        <v>1</v>
      </c>
      <c r="N113" s="117">
        <f t="shared" si="195"/>
        <v>1</v>
      </c>
      <c r="O113" s="110">
        <f t="shared" si="201"/>
        <v>1.00236462</v>
      </c>
      <c r="P113" s="110">
        <f t="shared" si="168"/>
        <v>1002.3646199999999</v>
      </c>
      <c r="Q113" s="148">
        <f t="shared" si="180"/>
        <v>0</v>
      </c>
      <c r="R113" s="170">
        <f t="shared" si="177"/>
        <v>0</v>
      </c>
      <c r="S113" s="110">
        <f t="shared" si="169"/>
        <v>0</v>
      </c>
      <c r="T113" s="92">
        <f t="shared" si="187"/>
        <v>0</v>
      </c>
      <c r="U113" s="181">
        <f t="shared" si="188"/>
        <v>0</v>
      </c>
      <c r="V113" s="120">
        <f t="shared" si="178"/>
        <v>7.8E-2</v>
      </c>
      <c r="W113" s="118">
        <f t="shared" si="200"/>
        <v>6</v>
      </c>
      <c r="X113" s="118">
        <v>252</v>
      </c>
      <c r="Y113" s="117">
        <f t="shared" si="170"/>
        <v>1.0017898730000001</v>
      </c>
      <c r="Z113" s="110">
        <f t="shared" si="171"/>
        <v>1.7941053600000001</v>
      </c>
      <c r="AA113" s="110">
        <f t="shared" si="172"/>
        <v>0</v>
      </c>
      <c r="AB113" s="121" t="str">
        <f t="shared" si="181"/>
        <v>J=</v>
      </c>
      <c r="AC113" s="115">
        <f t="shared" si="182"/>
        <v>44403</v>
      </c>
      <c r="AD113" s="4"/>
      <c r="AE113" s="125">
        <f t="shared" si="183"/>
        <v>101</v>
      </c>
      <c r="AF113" s="131">
        <f t="shared" ref="AF113:AF120" si="206">VLOOKUP(AE113,$AI$149:$AM$331,4,FALSE)</f>
        <v>47357</v>
      </c>
      <c r="AG113" s="127">
        <f t="shared" si="196"/>
        <v>83.332895389999976</v>
      </c>
      <c r="AH113" s="129">
        <f t="shared" ref="AH113:AH120" si="207">NETWORKDAYS(AF112,AF113,AF$149:AF$503)-1</f>
        <v>23</v>
      </c>
      <c r="AI113" s="138">
        <f t="shared" ref="AI113:AI120" si="208">TRUNC(AG112*(ROUND((1+V$11)^(AH113/252),9)-1),8)</f>
        <v>0.65510102999999997</v>
      </c>
      <c r="AJ113" s="137">
        <f t="shared" si="197"/>
        <v>11.904699340000001</v>
      </c>
      <c r="AK113" s="133">
        <v>0.125</v>
      </c>
      <c r="AL113" s="127">
        <f t="shared" si="198"/>
        <v>12.559800370000001</v>
      </c>
      <c r="AM113" s="125">
        <f t="shared" si="184"/>
        <v>101</v>
      </c>
      <c r="AN113" s="134" t="s">
        <v>75</v>
      </c>
      <c r="AO113" s="131">
        <f t="shared" si="199"/>
        <v>47386</v>
      </c>
      <c r="AP113" s="7"/>
      <c r="AQ113" s="131">
        <f t="shared" si="204"/>
        <v>47386</v>
      </c>
      <c r="AR113" s="131">
        <f t="shared" si="205"/>
        <v>47416</v>
      </c>
      <c r="AS113" s="158">
        <f>VLOOKUP($AQ113,[1]Plan1!$IA$183:$ID$350,2)</f>
        <v>7276.54</v>
      </c>
      <c r="AT113" s="157">
        <f t="shared" si="179"/>
        <v>47324</v>
      </c>
      <c r="AU113" s="158">
        <f>VLOOKUP($AQ113,[1]Plan1!$IA$183:$ID$350,4)</f>
        <v>7276.54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15"/>
    </row>
    <row r="114" spans="1:127" ht="12.75" x14ac:dyDescent="0.2">
      <c r="A114" s="109">
        <f t="shared" si="173"/>
        <v>44383</v>
      </c>
      <c r="B114" s="110">
        <f t="shared" si="165"/>
        <v>1004.85352872</v>
      </c>
      <c r="C114" s="184">
        <f t="shared" si="202"/>
        <v>999.99999999999989</v>
      </c>
      <c r="D114" s="111">
        <f t="shared" si="174"/>
        <v>5692.31</v>
      </c>
      <c r="E114" s="111">
        <f>IF($K114=1,VLOOKUP($A113,$AQ$11:$AU$150,5),E113)</f>
        <v>5739.56</v>
      </c>
      <c r="F114" s="160" t="e">
        <f>IF($K114=1,VLOOKUP($A113,$AQ$11:$AU$135,6),F113)</f>
        <v>#REF!</v>
      </c>
      <c r="G114" s="114">
        <f t="shared" si="166"/>
        <v>8.3006723105383262E-3</v>
      </c>
      <c r="H114" s="115">
        <f t="shared" si="192"/>
        <v>44403</v>
      </c>
      <c r="I114" s="115">
        <f t="shared" si="167"/>
        <v>44403</v>
      </c>
      <c r="J114" s="116">
        <f t="shared" si="175"/>
        <v>21</v>
      </c>
      <c r="K114" s="116">
        <f t="shared" si="203"/>
        <v>7</v>
      </c>
      <c r="L114" s="8">
        <f t="shared" si="176"/>
        <v>1.0027592700000001</v>
      </c>
      <c r="M114" s="117">
        <v>1</v>
      </c>
      <c r="N114" s="117">
        <f t="shared" si="195"/>
        <v>1</v>
      </c>
      <c r="O114" s="110">
        <f t="shared" si="201"/>
        <v>1.0027592700000001</v>
      </c>
      <c r="P114" s="110">
        <f t="shared" si="168"/>
        <v>1002.75927</v>
      </c>
      <c r="Q114" s="148">
        <f t="shared" si="180"/>
        <v>0</v>
      </c>
      <c r="R114" s="170">
        <f t="shared" si="177"/>
        <v>0</v>
      </c>
      <c r="S114" s="110">
        <f t="shared" si="169"/>
        <v>0</v>
      </c>
      <c r="T114" s="92">
        <f t="shared" si="187"/>
        <v>0</v>
      </c>
      <c r="U114" s="181">
        <f t="shared" si="188"/>
        <v>0</v>
      </c>
      <c r="V114" s="120">
        <f t="shared" si="178"/>
        <v>7.8E-2</v>
      </c>
      <c r="W114" s="118">
        <f t="shared" si="200"/>
        <v>7</v>
      </c>
      <c r="X114" s="118">
        <v>252</v>
      </c>
      <c r="Y114" s="117">
        <f t="shared" si="170"/>
        <v>1.0020884960000001</v>
      </c>
      <c r="Z114" s="110">
        <f t="shared" si="171"/>
        <v>2.09425872</v>
      </c>
      <c r="AA114" s="110">
        <f t="shared" si="172"/>
        <v>0</v>
      </c>
      <c r="AB114" s="121" t="str">
        <f t="shared" si="181"/>
        <v>J=</v>
      </c>
      <c r="AC114" s="115">
        <f t="shared" si="182"/>
        <v>44403</v>
      </c>
      <c r="AD114" s="4"/>
      <c r="AE114" s="125">
        <f t="shared" si="183"/>
        <v>102</v>
      </c>
      <c r="AF114" s="131">
        <f t="shared" si="206"/>
        <v>47386</v>
      </c>
      <c r="AG114" s="127">
        <f t="shared" si="196"/>
        <v>71.42820795999998</v>
      </c>
      <c r="AH114" s="129">
        <f t="shared" si="207"/>
        <v>20</v>
      </c>
      <c r="AI114" s="138">
        <f t="shared" si="208"/>
        <v>0.49822337999999999</v>
      </c>
      <c r="AJ114" s="137">
        <f t="shared" si="197"/>
        <v>11.904687429999999</v>
      </c>
      <c r="AK114" s="133">
        <v>0.14285700000000001</v>
      </c>
      <c r="AL114" s="127">
        <f t="shared" si="198"/>
        <v>12.40291081</v>
      </c>
      <c r="AM114" s="125">
        <f t="shared" si="184"/>
        <v>102</v>
      </c>
      <c r="AN114" s="134" t="s">
        <v>75</v>
      </c>
      <c r="AO114" s="131">
        <f t="shared" si="199"/>
        <v>47416</v>
      </c>
      <c r="AP114" s="7"/>
      <c r="AQ114" s="131">
        <f t="shared" si="204"/>
        <v>47416</v>
      </c>
      <c r="AR114" s="131">
        <f t="shared" si="205"/>
        <v>47448</v>
      </c>
      <c r="AS114" s="158">
        <f>VLOOKUP($AQ114,[1]Plan1!$IA$183:$ID$350,2)</f>
        <v>7276.54</v>
      </c>
      <c r="AT114" s="157">
        <f t="shared" si="179"/>
        <v>47356</v>
      </c>
      <c r="AU114" s="158">
        <f>VLOOKUP($AQ114,[1]Plan1!$IA$183:$ID$350,4)</f>
        <v>7276.54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27"/>
    </row>
    <row r="115" spans="1:127" ht="12.75" x14ac:dyDescent="0.2">
      <c r="A115" s="109">
        <f t="shared" si="173"/>
        <v>44384</v>
      </c>
      <c r="B115" s="110">
        <f t="shared" si="165"/>
        <v>1005.54880842</v>
      </c>
      <c r="C115" s="184">
        <f t="shared" si="202"/>
        <v>999.99999999999989</v>
      </c>
      <c r="D115" s="111">
        <f t="shared" si="174"/>
        <v>5692.31</v>
      </c>
      <c r="E115" s="111">
        <f>IF($K115=1,VLOOKUP($A114,$AQ$11:$AU$150,5),E114)</f>
        <v>5739.56</v>
      </c>
      <c r="F115" s="160" t="e">
        <f>IF($K115=1,VLOOKUP($A114,$AQ$11:$AU$135,6),F114)</f>
        <v>#REF!</v>
      </c>
      <c r="G115" s="114">
        <f t="shared" si="166"/>
        <v>8.3006723105383262E-3</v>
      </c>
      <c r="H115" s="115">
        <f t="shared" si="192"/>
        <v>44403</v>
      </c>
      <c r="I115" s="115">
        <f t="shared" si="167"/>
        <v>44403</v>
      </c>
      <c r="J115" s="116">
        <f t="shared" si="175"/>
        <v>21</v>
      </c>
      <c r="K115" s="116">
        <f t="shared" si="203"/>
        <v>8</v>
      </c>
      <c r="L115" s="8">
        <f t="shared" si="176"/>
        <v>1.0031540699999999</v>
      </c>
      <c r="M115" s="117">
        <v>1</v>
      </c>
      <c r="N115" s="117">
        <f t="shared" si="195"/>
        <v>1</v>
      </c>
      <c r="O115" s="110">
        <f t="shared" si="201"/>
        <v>1.0031540699999999</v>
      </c>
      <c r="P115" s="110">
        <f t="shared" si="168"/>
        <v>1003.15407</v>
      </c>
      <c r="Q115" s="148">
        <f t="shared" si="180"/>
        <v>0</v>
      </c>
      <c r="R115" s="170">
        <f t="shared" si="177"/>
        <v>0</v>
      </c>
      <c r="S115" s="110">
        <f t="shared" si="169"/>
        <v>0</v>
      </c>
      <c r="T115" s="92">
        <f t="shared" si="187"/>
        <v>0</v>
      </c>
      <c r="U115" s="181">
        <f t="shared" si="188"/>
        <v>0</v>
      </c>
      <c r="V115" s="120">
        <f t="shared" si="178"/>
        <v>7.8E-2</v>
      </c>
      <c r="W115" s="118">
        <f t="shared" si="200"/>
        <v>8</v>
      </c>
      <c r="X115" s="118">
        <v>252</v>
      </c>
      <c r="Y115" s="117">
        <f t="shared" si="170"/>
        <v>1.0023872089999999</v>
      </c>
      <c r="Z115" s="110">
        <f t="shared" si="171"/>
        <v>2.3947384199999999</v>
      </c>
      <c r="AA115" s="110">
        <f t="shared" si="172"/>
        <v>0</v>
      </c>
      <c r="AB115" s="121" t="str">
        <f t="shared" si="181"/>
        <v>J=</v>
      </c>
      <c r="AC115" s="115">
        <f t="shared" si="182"/>
        <v>44403</v>
      </c>
      <c r="AD115" s="4"/>
      <c r="AE115" s="125">
        <f t="shared" si="183"/>
        <v>103</v>
      </c>
      <c r="AF115" s="131">
        <f t="shared" si="206"/>
        <v>47416</v>
      </c>
      <c r="AG115" s="127">
        <f t="shared" si="196"/>
        <v>59.523482829999978</v>
      </c>
      <c r="AH115" s="129">
        <f t="shared" si="207"/>
        <v>21</v>
      </c>
      <c r="AI115" s="138">
        <f t="shared" si="208"/>
        <v>0.44846799999999998</v>
      </c>
      <c r="AJ115" s="137">
        <f t="shared" si="197"/>
        <v>11.904725129999999</v>
      </c>
      <c r="AK115" s="133">
        <v>0.16666700000000001</v>
      </c>
      <c r="AL115" s="127">
        <f t="shared" si="198"/>
        <v>12.353193129999999</v>
      </c>
      <c r="AM115" s="125">
        <f t="shared" si="184"/>
        <v>103</v>
      </c>
      <c r="AN115" s="134" t="s">
        <v>75</v>
      </c>
      <c r="AO115" s="131">
        <f t="shared" si="199"/>
        <v>47448</v>
      </c>
      <c r="AP115" s="7"/>
      <c r="AQ115" s="131">
        <f t="shared" si="204"/>
        <v>47448</v>
      </c>
      <c r="AR115" s="131">
        <f t="shared" si="205"/>
        <v>47478</v>
      </c>
      <c r="AS115" s="158">
        <f>VLOOKUP($AQ115,[1]Plan1!$IA$183:$ID$350,2)</f>
        <v>7276.54</v>
      </c>
      <c r="AT115" s="157">
        <f t="shared" si="179"/>
        <v>47387</v>
      </c>
      <c r="AU115" s="158">
        <f>VLOOKUP($AQ115,[1]Plan1!$IA$183:$ID$350,4)</f>
        <v>7276.54</v>
      </c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9">
        <f t="shared" si="173"/>
        <v>44385</v>
      </c>
      <c r="B116" s="110">
        <f t="shared" si="165"/>
        <v>1006.2445737300001</v>
      </c>
      <c r="C116" s="184">
        <f t="shared" si="202"/>
        <v>999.99999999999989</v>
      </c>
      <c r="D116" s="111">
        <f t="shared" si="174"/>
        <v>5692.31</v>
      </c>
      <c r="E116" s="111">
        <f>IF($K116=1,VLOOKUP($A115,$AQ$11:$AU$150,5),E115)</f>
        <v>5739.56</v>
      </c>
      <c r="F116" s="160" t="e">
        <f>IF($K116=1,VLOOKUP($A115,$AQ$11:$AU$135,6),F115)</f>
        <v>#REF!</v>
      </c>
      <c r="G116" s="114">
        <f t="shared" si="166"/>
        <v>8.3006723105383262E-3</v>
      </c>
      <c r="H116" s="115">
        <f t="shared" si="192"/>
        <v>44403</v>
      </c>
      <c r="I116" s="115">
        <f t="shared" si="167"/>
        <v>44403</v>
      </c>
      <c r="J116" s="116">
        <f t="shared" si="175"/>
        <v>21</v>
      </c>
      <c r="K116" s="116">
        <f t="shared" si="203"/>
        <v>9</v>
      </c>
      <c r="L116" s="8">
        <f t="shared" si="176"/>
        <v>1.0035490300000001</v>
      </c>
      <c r="M116" s="117">
        <v>1</v>
      </c>
      <c r="N116" s="117">
        <f t="shared" si="195"/>
        <v>1</v>
      </c>
      <c r="O116" s="110">
        <f t="shared" si="201"/>
        <v>1.0035490300000001</v>
      </c>
      <c r="P116" s="110">
        <f t="shared" si="168"/>
        <v>1003.54903</v>
      </c>
      <c r="Q116" s="148">
        <f t="shared" si="180"/>
        <v>0</v>
      </c>
      <c r="R116" s="170">
        <f t="shared" si="177"/>
        <v>0</v>
      </c>
      <c r="S116" s="110">
        <f t="shared" si="169"/>
        <v>0</v>
      </c>
      <c r="T116" s="92">
        <f t="shared" si="187"/>
        <v>0</v>
      </c>
      <c r="U116" s="181">
        <f t="shared" si="188"/>
        <v>0</v>
      </c>
      <c r="V116" s="120">
        <f t="shared" si="178"/>
        <v>7.8E-2</v>
      </c>
      <c r="W116" s="118">
        <f t="shared" si="200"/>
        <v>9</v>
      </c>
      <c r="X116" s="118">
        <v>252</v>
      </c>
      <c r="Y116" s="117">
        <f t="shared" si="170"/>
        <v>1.002686011</v>
      </c>
      <c r="Z116" s="110">
        <f t="shared" si="171"/>
        <v>2.6955437299999998</v>
      </c>
      <c r="AA116" s="110">
        <f t="shared" si="172"/>
        <v>0</v>
      </c>
      <c r="AB116" s="121" t="str">
        <f t="shared" si="181"/>
        <v>J=</v>
      </c>
      <c r="AC116" s="115">
        <f t="shared" si="182"/>
        <v>44403</v>
      </c>
      <c r="AD116" s="4"/>
      <c r="AE116" s="125">
        <f t="shared" si="183"/>
        <v>104</v>
      </c>
      <c r="AF116" s="131">
        <f t="shared" si="206"/>
        <v>47448</v>
      </c>
      <c r="AG116" s="127">
        <f t="shared" si="196"/>
        <v>47.61878626999998</v>
      </c>
      <c r="AH116" s="129">
        <f t="shared" si="207"/>
        <v>19</v>
      </c>
      <c r="AI116" s="138">
        <f t="shared" si="208"/>
        <v>0.33802963000000003</v>
      </c>
      <c r="AJ116" s="137">
        <f t="shared" si="197"/>
        <v>11.90469656</v>
      </c>
      <c r="AK116" s="133">
        <v>0.2</v>
      </c>
      <c r="AL116" s="127">
        <f t="shared" si="198"/>
        <v>12.242726189999999</v>
      </c>
      <c r="AM116" s="125">
        <f t="shared" si="184"/>
        <v>104</v>
      </c>
      <c r="AN116" s="134" t="s">
        <v>75</v>
      </c>
      <c r="AO116" s="131">
        <f t="shared" si="199"/>
        <v>47478</v>
      </c>
      <c r="AP116" s="7"/>
      <c r="AQ116" s="131">
        <f t="shared" si="204"/>
        <v>47478</v>
      </c>
      <c r="AR116" s="131">
        <f t="shared" si="205"/>
        <v>47508</v>
      </c>
      <c r="AS116" s="158">
        <f>VLOOKUP($AQ116,[1]Plan1!$IA$183:$ID$350,2)</f>
        <v>7276.54</v>
      </c>
      <c r="AT116" s="157">
        <f t="shared" si="179"/>
        <v>47416</v>
      </c>
      <c r="AU116" s="158">
        <f>VLOOKUP($AQ116,[1]Plan1!$IA$183:$ID$350,4)</f>
        <v>7276.54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9">
        <f t="shared" si="173"/>
        <v>44386</v>
      </c>
      <c r="B117" s="110">
        <f t="shared" si="165"/>
        <v>1006.9408138599999</v>
      </c>
      <c r="C117" s="184">
        <f t="shared" si="202"/>
        <v>999.99999999999989</v>
      </c>
      <c r="D117" s="111">
        <f t="shared" si="174"/>
        <v>5692.31</v>
      </c>
      <c r="E117" s="111">
        <f>IF($K117=1,VLOOKUP($A116,$AQ$11:$AU$150,5),E116)</f>
        <v>5739.56</v>
      </c>
      <c r="F117" s="160" t="e">
        <f>IF($K117=1,VLOOKUP($A116,$AQ$11:$AU$135,6),F116)</f>
        <v>#REF!</v>
      </c>
      <c r="G117" s="114">
        <f t="shared" si="166"/>
        <v>8.3006723105383262E-3</v>
      </c>
      <c r="H117" s="115">
        <f t="shared" si="192"/>
        <v>44403</v>
      </c>
      <c r="I117" s="115">
        <f t="shared" si="167"/>
        <v>44403</v>
      </c>
      <c r="J117" s="116">
        <f t="shared" si="175"/>
        <v>21</v>
      </c>
      <c r="K117" s="116">
        <f t="shared" si="203"/>
        <v>10</v>
      </c>
      <c r="L117" s="8">
        <f t="shared" si="176"/>
        <v>1.00394414</v>
      </c>
      <c r="M117" s="117">
        <v>1</v>
      </c>
      <c r="N117" s="117">
        <f t="shared" si="195"/>
        <v>1</v>
      </c>
      <c r="O117" s="110">
        <f t="shared" si="201"/>
        <v>1.00394414</v>
      </c>
      <c r="P117" s="110">
        <f t="shared" si="168"/>
        <v>1003.9441399999999</v>
      </c>
      <c r="Q117" s="148">
        <f t="shared" si="180"/>
        <v>0</v>
      </c>
      <c r="R117" s="170">
        <f t="shared" si="177"/>
        <v>0</v>
      </c>
      <c r="S117" s="110">
        <f t="shared" si="169"/>
        <v>0</v>
      </c>
      <c r="T117" s="92">
        <f t="shared" si="187"/>
        <v>0</v>
      </c>
      <c r="U117" s="181">
        <f t="shared" si="188"/>
        <v>0</v>
      </c>
      <c r="V117" s="120">
        <f t="shared" si="178"/>
        <v>7.8E-2</v>
      </c>
      <c r="W117" s="118">
        <f t="shared" si="200"/>
        <v>10</v>
      </c>
      <c r="X117" s="118">
        <v>252</v>
      </c>
      <c r="Y117" s="117">
        <f t="shared" si="170"/>
        <v>1.002984901</v>
      </c>
      <c r="Z117" s="110">
        <f t="shared" si="171"/>
        <v>2.99667386</v>
      </c>
      <c r="AA117" s="110">
        <f t="shared" si="172"/>
        <v>0</v>
      </c>
      <c r="AB117" s="121" t="str">
        <f t="shared" si="181"/>
        <v>J=</v>
      </c>
      <c r="AC117" s="115">
        <f t="shared" si="182"/>
        <v>44403</v>
      </c>
      <c r="AD117" s="4"/>
      <c r="AE117" s="125">
        <f t="shared" si="183"/>
        <v>105</v>
      </c>
      <c r="AF117" s="131">
        <f t="shared" si="206"/>
        <v>47478</v>
      </c>
      <c r="AG117" s="127">
        <f t="shared" si="196"/>
        <v>35.714089709999982</v>
      </c>
      <c r="AH117" s="129">
        <f t="shared" si="207"/>
        <v>21</v>
      </c>
      <c r="AI117" s="138">
        <f t="shared" si="208"/>
        <v>0.29897854000000001</v>
      </c>
      <c r="AJ117" s="137">
        <f t="shared" si="197"/>
        <v>11.90469656</v>
      </c>
      <c r="AK117" s="133">
        <v>0.25</v>
      </c>
      <c r="AL117" s="127">
        <f t="shared" si="198"/>
        <v>12.2036751</v>
      </c>
      <c r="AM117" s="125">
        <f t="shared" si="184"/>
        <v>105</v>
      </c>
      <c r="AN117" s="134" t="s">
        <v>75</v>
      </c>
      <c r="AO117" s="131">
        <f t="shared" si="199"/>
        <v>47508</v>
      </c>
      <c r="AP117" s="7"/>
      <c r="AQ117" s="131">
        <f t="shared" si="204"/>
        <v>47508</v>
      </c>
      <c r="AR117" s="131">
        <f t="shared" si="205"/>
        <v>47539</v>
      </c>
      <c r="AS117" s="158">
        <f>VLOOKUP($AQ117,[1]Plan1!$IA$183:$ID$350,2)</f>
        <v>7276.54</v>
      </c>
      <c r="AT117" s="157">
        <f t="shared" si="179"/>
        <v>47447</v>
      </c>
      <c r="AU117" s="158">
        <f>VLOOKUP($AQ117,[1]Plan1!$IA$183:$ID$350,4)</f>
        <v>7276.54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9">
        <f t="shared" si="173"/>
        <v>44387</v>
      </c>
      <c r="B118" s="110">
        <f t="shared" si="165"/>
        <v>1007.6375411</v>
      </c>
      <c r="C118" s="184">
        <f t="shared" si="202"/>
        <v>999.99999999999989</v>
      </c>
      <c r="D118" s="111">
        <f t="shared" si="174"/>
        <v>5692.31</v>
      </c>
      <c r="E118" s="111">
        <f>IF($K118=1,VLOOKUP($A117,$AQ$11:$AU$150,5),E117)</f>
        <v>5739.56</v>
      </c>
      <c r="F118" s="160" t="e">
        <f>IF($K118=1,VLOOKUP($A117,$AQ$11:$AU$135,6),F117)</f>
        <v>#REF!</v>
      </c>
      <c r="G118" s="114">
        <f t="shared" si="166"/>
        <v>8.3006723105383262E-3</v>
      </c>
      <c r="H118" s="115">
        <f t="shared" si="192"/>
        <v>44403</v>
      </c>
      <c r="I118" s="115">
        <f t="shared" si="167"/>
        <v>44403</v>
      </c>
      <c r="J118" s="116">
        <f t="shared" si="175"/>
        <v>21</v>
      </c>
      <c r="K118" s="116">
        <f t="shared" si="203"/>
        <v>11</v>
      </c>
      <c r="L118" s="8">
        <f t="shared" si="176"/>
        <v>1.00433941</v>
      </c>
      <c r="M118" s="117">
        <v>1</v>
      </c>
      <c r="N118" s="117">
        <f t="shared" si="195"/>
        <v>1</v>
      </c>
      <c r="O118" s="110">
        <f t="shared" si="201"/>
        <v>1.00433941</v>
      </c>
      <c r="P118" s="110">
        <f t="shared" si="168"/>
        <v>1004.33941</v>
      </c>
      <c r="Q118" s="148">
        <f t="shared" si="180"/>
        <v>0</v>
      </c>
      <c r="R118" s="170">
        <f t="shared" si="177"/>
        <v>0</v>
      </c>
      <c r="S118" s="110">
        <f t="shared" si="169"/>
        <v>0</v>
      </c>
      <c r="T118" s="92">
        <f t="shared" si="187"/>
        <v>0</v>
      </c>
      <c r="U118" s="181">
        <f t="shared" si="188"/>
        <v>0</v>
      </c>
      <c r="V118" s="120">
        <f t="shared" si="178"/>
        <v>7.8E-2</v>
      </c>
      <c r="W118" s="118">
        <f t="shared" si="200"/>
        <v>11</v>
      </c>
      <c r="X118" s="118">
        <v>252</v>
      </c>
      <c r="Y118" s="117">
        <f t="shared" si="170"/>
        <v>1.003283881</v>
      </c>
      <c r="Z118" s="110">
        <f t="shared" si="171"/>
        <v>3.2981311</v>
      </c>
      <c r="AA118" s="110">
        <f t="shared" si="172"/>
        <v>0</v>
      </c>
      <c r="AB118" s="121" t="str">
        <f t="shared" si="181"/>
        <v>J=</v>
      </c>
      <c r="AC118" s="115">
        <f t="shared" si="182"/>
        <v>44403</v>
      </c>
      <c r="AD118" s="4"/>
      <c r="AE118" s="125">
        <f t="shared" si="183"/>
        <v>106</v>
      </c>
      <c r="AF118" s="131">
        <f t="shared" si="206"/>
        <v>47508</v>
      </c>
      <c r="AG118" s="127">
        <f t="shared" si="196"/>
        <v>23.809405049999981</v>
      </c>
      <c r="AH118" s="129">
        <f t="shared" si="207"/>
        <v>21</v>
      </c>
      <c r="AI118" s="138">
        <f t="shared" si="208"/>
        <v>0.22423391000000001</v>
      </c>
      <c r="AJ118" s="137">
        <f t="shared" si="197"/>
        <v>11.904684659999999</v>
      </c>
      <c r="AK118" s="133">
        <v>0.33333299999999999</v>
      </c>
      <c r="AL118" s="127">
        <f t="shared" si="198"/>
        <v>12.12891857</v>
      </c>
      <c r="AM118" s="125">
        <f t="shared" si="184"/>
        <v>106</v>
      </c>
      <c r="AN118" s="134" t="s">
        <v>75</v>
      </c>
      <c r="AO118" s="131">
        <f t="shared" si="199"/>
        <v>47539</v>
      </c>
      <c r="AP118" s="7"/>
      <c r="AQ118" s="131">
        <f t="shared" si="204"/>
        <v>47539</v>
      </c>
      <c r="AR118" s="131">
        <f t="shared" si="205"/>
        <v>47567</v>
      </c>
      <c r="AS118" s="158">
        <f>VLOOKUP($AQ118,[1]Plan1!$IA$183:$ID$350,2)</f>
        <v>7276.54</v>
      </c>
      <c r="AT118" s="157">
        <f t="shared" si="179"/>
        <v>47477</v>
      </c>
      <c r="AU118" s="158">
        <f>VLOOKUP($AQ118,[1]Plan1!$IA$183:$ID$350,4)</f>
        <v>7276.54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9">
        <f t="shared" si="173"/>
        <v>44388</v>
      </c>
      <c r="B119" s="110">
        <f t="shared" si="165"/>
        <v>1007.6375411</v>
      </c>
      <c r="C119" s="184">
        <f t="shared" si="202"/>
        <v>999.99999999999989</v>
      </c>
      <c r="D119" s="111">
        <f t="shared" si="174"/>
        <v>5692.31</v>
      </c>
      <c r="E119" s="111">
        <f>IF($K119=1,VLOOKUP($A118,$AQ$11:$AU$150,5),E118)</f>
        <v>5739.56</v>
      </c>
      <c r="F119" s="160" t="e">
        <f>IF($K119=1,VLOOKUP($A118,$AQ$11:$AU$135,6),F118)</f>
        <v>#REF!</v>
      </c>
      <c r="G119" s="114">
        <f t="shared" si="166"/>
        <v>8.3006723105383262E-3</v>
      </c>
      <c r="H119" s="115">
        <f t="shared" si="192"/>
        <v>44403</v>
      </c>
      <c r="I119" s="115">
        <f t="shared" si="167"/>
        <v>44403</v>
      </c>
      <c r="J119" s="116">
        <f t="shared" si="175"/>
        <v>21</v>
      </c>
      <c r="K119" s="116">
        <f t="shared" si="203"/>
        <v>11</v>
      </c>
      <c r="L119" s="8">
        <f t="shared" si="176"/>
        <v>1.00433941</v>
      </c>
      <c r="M119" s="117">
        <v>1</v>
      </c>
      <c r="N119" s="117">
        <f t="shared" si="195"/>
        <v>1</v>
      </c>
      <c r="O119" s="110">
        <f t="shared" si="201"/>
        <v>1.00433941</v>
      </c>
      <c r="P119" s="110">
        <f t="shared" si="168"/>
        <v>1004.33941</v>
      </c>
      <c r="Q119" s="148">
        <f t="shared" si="180"/>
        <v>0</v>
      </c>
      <c r="R119" s="170">
        <f t="shared" si="177"/>
        <v>0</v>
      </c>
      <c r="S119" s="110">
        <f t="shared" si="169"/>
        <v>0</v>
      </c>
      <c r="T119" s="92">
        <f t="shared" si="187"/>
        <v>0</v>
      </c>
      <c r="U119" s="181">
        <f t="shared" si="188"/>
        <v>0</v>
      </c>
      <c r="V119" s="120">
        <f t="shared" si="178"/>
        <v>7.8E-2</v>
      </c>
      <c r="W119" s="118">
        <f t="shared" si="200"/>
        <v>11</v>
      </c>
      <c r="X119" s="118">
        <v>252</v>
      </c>
      <c r="Y119" s="117">
        <f t="shared" si="170"/>
        <v>1.003283881</v>
      </c>
      <c r="Z119" s="110">
        <f t="shared" si="171"/>
        <v>3.2981311</v>
      </c>
      <c r="AA119" s="110">
        <f t="shared" si="172"/>
        <v>0</v>
      </c>
      <c r="AB119" s="121" t="str">
        <f t="shared" si="181"/>
        <v>J=</v>
      </c>
      <c r="AC119" s="115">
        <f t="shared" si="182"/>
        <v>44403</v>
      </c>
      <c r="AD119" s="4"/>
      <c r="AE119" s="125">
        <f t="shared" si="183"/>
        <v>107</v>
      </c>
      <c r="AF119" s="131">
        <f t="shared" si="206"/>
        <v>47539</v>
      </c>
      <c r="AG119" s="127">
        <f t="shared" si="196"/>
        <v>11.90470252999998</v>
      </c>
      <c r="AH119" s="129">
        <f t="shared" si="207"/>
        <v>21</v>
      </c>
      <c r="AI119" s="138">
        <f t="shared" si="208"/>
        <v>0.14948934</v>
      </c>
      <c r="AJ119" s="137">
        <f t="shared" si="197"/>
        <v>11.904702520000001</v>
      </c>
      <c r="AK119" s="133">
        <v>0.5</v>
      </c>
      <c r="AL119" s="127">
        <f t="shared" si="198"/>
        <v>12.054191860000001</v>
      </c>
      <c r="AM119" s="125">
        <f t="shared" si="184"/>
        <v>107</v>
      </c>
      <c r="AN119" s="134" t="s">
        <v>75</v>
      </c>
      <c r="AO119" s="131">
        <f t="shared" si="199"/>
        <v>47567</v>
      </c>
      <c r="AP119" s="7"/>
      <c r="AQ119" s="131">
        <f t="shared" si="204"/>
        <v>47567</v>
      </c>
      <c r="AR119" s="131">
        <f t="shared" si="205"/>
        <v>47598</v>
      </c>
      <c r="AS119" s="158">
        <f>VLOOKUP($AQ119,[1]Plan1!$IA$183:$ID$350,2)</f>
        <v>7276.54</v>
      </c>
      <c r="AT119" s="157">
        <f t="shared" si="179"/>
        <v>47508</v>
      </c>
      <c r="AU119" s="158">
        <f>VLOOKUP($AQ119,[1]Plan1!$IA$183:$ID$350,4)</f>
        <v>7276.54</v>
      </c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9">
        <f t="shared" si="173"/>
        <v>44389</v>
      </c>
      <c r="B120" s="110">
        <f t="shared" si="165"/>
        <v>1007.6375411</v>
      </c>
      <c r="C120" s="184">
        <f t="shared" si="202"/>
        <v>999.99999999999989</v>
      </c>
      <c r="D120" s="111">
        <f t="shared" si="174"/>
        <v>5692.31</v>
      </c>
      <c r="E120" s="111">
        <f>IF($K120=1,VLOOKUP($A119,$AQ$11:$AU$150,5),E119)</f>
        <v>5739.56</v>
      </c>
      <c r="F120" s="160" t="e">
        <f>IF($K120=1,VLOOKUP($A119,$AQ$11:$AU$135,6),F119)</f>
        <v>#REF!</v>
      </c>
      <c r="G120" s="114">
        <f t="shared" si="166"/>
        <v>8.3006723105383262E-3</v>
      </c>
      <c r="H120" s="115">
        <f t="shared" si="192"/>
        <v>44403</v>
      </c>
      <c r="I120" s="115">
        <f t="shared" si="167"/>
        <v>44403</v>
      </c>
      <c r="J120" s="116">
        <f t="shared" si="175"/>
        <v>21</v>
      </c>
      <c r="K120" s="116">
        <f t="shared" si="203"/>
        <v>11</v>
      </c>
      <c r="L120" s="8">
        <f t="shared" si="176"/>
        <v>1.00433941</v>
      </c>
      <c r="M120" s="117">
        <v>1</v>
      </c>
      <c r="N120" s="117">
        <f t="shared" si="195"/>
        <v>1</v>
      </c>
      <c r="O120" s="110">
        <f t="shared" si="201"/>
        <v>1.00433941</v>
      </c>
      <c r="P120" s="110">
        <f t="shared" si="168"/>
        <v>1004.33941</v>
      </c>
      <c r="Q120" s="148">
        <f t="shared" si="180"/>
        <v>0</v>
      </c>
      <c r="R120" s="170">
        <f t="shared" si="177"/>
        <v>0</v>
      </c>
      <c r="S120" s="110">
        <f t="shared" si="169"/>
        <v>0</v>
      </c>
      <c r="T120" s="92">
        <f t="shared" si="187"/>
        <v>0</v>
      </c>
      <c r="U120" s="181">
        <f t="shared" si="188"/>
        <v>0</v>
      </c>
      <c r="V120" s="120">
        <f t="shared" si="178"/>
        <v>7.8E-2</v>
      </c>
      <c r="W120" s="118">
        <f t="shared" si="200"/>
        <v>11</v>
      </c>
      <c r="X120" s="118">
        <v>252</v>
      </c>
      <c r="Y120" s="117">
        <f t="shared" si="170"/>
        <v>1.003283881</v>
      </c>
      <c r="Z120" s="110">
        <f t="shared" si="171"/>
        <v>3.2981311</v>
      </c>
      <c r="AA120" s="110">
        <f t="shared" si="172"/>
        <v>0</v>
      </c>
      <c r="AB120" s="121" t="str">
        <f t="shared" si="181"/>
        <v>J=</v>
      </c>
      <c r="AC120" s="115">
        <f t="shared" si="182"/>
        <v>44403</v>
      </c>
      <c r="AD120" s="4"/>
      <c r="AE120" s="125">
        <f t="shared" si="183"/>
        <v>108</v>
      </c>
      <c r="AF120" s="131">
        <f t="shared" si="206"/>
        <v>47567</v>
      </c>
      <c r="AG120" s="127">
        <f t="shared" si="196"/>
        <v>-1.9539925233402755E-14</v>
      </c>
      <c r="AH120" s="129">
        <f t="shared" si="207"/>
        <v>18</v>
      </c>
      <c r="AI120" s="138">
        <f t="shared" si="208"/>
        <v>6.4038200000000003E-2</v>
      </c>
      <c r="AJ120" s="137">
        <f t="shared" si="197"/>
        <v>11.90470253</v>
      </c>
      <c r="AK120" s="133">
        <v>1</v>
      </c>
      <c r="AL120" s="127">
        <f t="shared" si="198"/>
        <v>11.96874073</v>
      </c>
      <c r="AM120" s="125">
        <f t="shared" si="184"/>
        <v>108</v>
      </c>
      <c r="AN120" s="134" t="s">
        <v>75</v>
      </c>
      <c r="AO120" s="131">
        <f t="shared" si="199"/>
        <v>0</v>
      </c>
      <c r="AP120" s="7"/>
      <c r="AQ120" s="131">
        <f t="shared" si="204"/>
        <v>47598</v>
      </c>
      <c r="AR120" s="131">
        <f t="shared" si="205"/>
        <v>47630</v>
      </c>
      <c r="AS120" s="158">
        <f>VLOOKUP($AQ120,[1]Plan1!$IA$183:$ID$350,2)</f>
        <v>7276.54</v>
      </c>
      <c r="AT120" s="157">
        <f t="shared" si="179"/>
        <v>47541</v>
      </c>
      <c r="AU120" s="158">
        <f>VLOOKUP($AQ120,[1]Plan1!$IA$183:$ID$350,4)</f>
        <v>7276.54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9">
        <f t="shared" si="173"/>
        <v>44390</v>
      </c>
      <c r="B121" s="110">
        <f t="shared" si="165"/>
        <v>1008.3347446499999</v>
      </c>
      <c r="C121" s="184">
        <f t="shared" si="202"/>
        <v>999.99999999999989</v>
      </c>
      <c r="D121" s="111">
        <f t="shared" si="174"/>
        <v>5692.31</v>
      </c>
      <c r="E121" s="111">
        <f>IF($K121=1,VLOOKUP($A120,$AQ$11:$AU$150,5),E120)</f>
        <v>5739.56</v>
      </c>
      <c r="F121" s="160" t="e">
        <f>IF($K121=1,VLOOKUP($A120,$AQ$11:$AU$135,6),F120)</f>
        <v>#REF!</v>
      </c>
      <c r="G121" s="114">
        <f t="shared" si="166"/>
        <v>8.3006723105383262E-3</v>
      </c>
      <c r="H121" s="115">
        <f t="shared" si="192"/>
        <v>44403</v>
      </c>
      <c r="I121" s="115">
        <f t="shared" si="167"/>
        <v>44403</v>
      </c>
      <c r="J121" s="116">
        <f t="shared" si="175"/>
        <v>21</v>
      </c>
      <c r="K121" s="116">
        <f t="shared" si="203"/>
        <v>12</v>
      </c>
      <c r="L121" s="8">
        <f t="shared" si="176"/>
        <v>1.0047348300000001</v>
      </c>
      <c r="M121" s="117">
        <v>1</v>
      </c>
      <c r="N121" s="117">
        <f t="shared" si="195"/>
        <v>1</v>
      </c>
      <c r="O121" s="110">
        <f t="shared" si="201"/>
        <v>1.0047348300000001</v>
      </c>
      <c r="P121" s="110">
        <f t="shared" si="168"/>
        <v>1004.73483</v>
      </c>
      <c r="Q121" s="148">
        <f t="shared" si="180"/>
        <v>0</v>
      </c>
      <c r="R121" s="170">
        <f t="shared" si="177"/>
        <v>0</v>
      </c>
      <c r="S121" s="110">
        <f t="shared" si="169"/>
        <v>0</v>
      </c>
      <c r="T121" s="92">
        <f t="shared" si="187"/>
        <v>0</v>
      </c>
      <c r="U121" s="181">
        <f t="shared" si="188"/>
        <v>0</v>
      </c>
      <c r="V121" s="120">
        <f t="shared" si="178"/>
        <v>7.8E-2</v>
      </c>
      <c r="W121" s="118">
        <f t="shared" si="200"/>
        <v>12</v>
      </c>
      <c r="X121" s="118">
        <v>252</v>
      </c>
      <c r="Y121" s="117">
        <f t="shared" si="170"/>
        <v>1.00358295</v>
      </c>
      <c r="Z121" s="110">
        <f t="shared" si="171"/>
        <v>3.5999146500000001</v>
      </c>
      <c r="AA121" s="110">
        <f t="shared" si="172"/>
        <v>0</v>
      </c>
      <c r="AB121" s="121" t="str">
        <f t="shared" si="181"/>
        <v>J=</v>
      </c>
      <c r="AC121" s="115">
        <f t="shared" si="182"/>
        <v>44403</v>
      </c>
      <c r="AD121" s="4"/>
      <c r="AE121" s="125"/>
      <c r="AF121" s="131"/>
      <c r="AG121" s="127"/>
      <c r="AH121" s="129"/>
      <c r="AI121" s="138"/>
      <c r="AJ121" s="137"/>
      <c r="AK121" s="133"/>
      <c r="AL121" s="127"/>
      <c r="AM121" s="125"/>
      <c r="AN121" s="134"/>
      <c r="AO121" s="131"/>
      <c r="AP121" s="7"/>
      <c r="AQ121" s="131">
        <f t="shared" si="204"/>
        <v>47630</v>
      </c>
      <c r="AR121" s="131">
        <f t="shared" si="205"/>
        <v>47659</v>
      </c>
      <c r="AS121" s="158">
        <f>VLOOKUP($AQ121,[1]Plan1!$IA$183:$ID$350,2)</f>
        <v>7276.54</v>
      </c>
      <c r="AT121" s="157">
        <f t="shared" si="179"/>
        <v>47567</v>
      </c>
      <c r="AU121" s="158">
        <f>VLOOKUP($AQ121,[1]Plan1!$IA$183:$ID$350,4)</f>
        <v>7276.54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9">
        <f t="shared" si="173"/>
        <v>44391</v>
      </c>
      <c r="B122" s="110">
        <f t="shared" si="165"/>
        <v>1009.0324348</v>
      </c>
      <c r="C122" s="184">
        <f t="shared" si="202"/>
        <v>999.99999999999989</v>
      </c>
      <c r="D122" s="111">
        <f t="shared" si="174"/>
        <v>5692.31</v>
      </c>
      <c r="E122" s="111">
        <f>IF($K122=1,VLOOKUP($A121,$AQ$11:$AU$150,5),E121)</f>
        <v>5739.56</v>
      </c>
      <c r="F122" s="160" t="e">
        <f>IF($K122=1,VLOOKUP($A121,$AQ$11:$AU$135,6),F121)</f>
        <v>#REF!</v>
      </c>
      <c r="G122" s="114">
        <f t="shared" si="166"/>
        <v>8.3006723105383262E-3</v>
      </c>
      <c r="H122" s="115">
        <f t="shared" si="192"/>
        <v>44403</v>
      </c>
      <c r="I122" s="115">
        <f t="shared" si="167"/>
        <v>44403</v>
      </c>
      <c r="J122" s="116">
        <f t="shared" si="175"/>
        <v>21</v>
      </c>
      <c r="K122" s="116">
        <f t="shared" si="203"/>
        <v>13</v>
      </c>
      <c r="L122" s="8">
        <f t="shared" si="176"/>
        <v>1.00513041</v>
      </c>
      <c r="M122" s="117">
        <v>1</v>
      </c>
      <c r="N122" s="117">
        <f t="shared" si="195"/>
        <v>1</v>
      </c>
      <c r="O122" s="110">
        <f t="shared" si="201"/>
        <v>1.00513041</v>
      </c>
      <c r="P122" s="110">
        <f t="shared" si="168"/>
        <v>1005.13041</v>
      </c>
      <c r="Q122" s="148">
        <f t="shared" si="180"/>
        <v>0</v>
      </c>
      <c r="R122" s="170">
        <f t="shared" si="177"/>
        <v>0</v>
      </c>
      <c r="S122" s="110">
        <f t="shared" si="169"/>
        <v>0</v>
      </c>
      <c r="T122" s="92">
        <f t="shared" si="187"/>
        <v>0</v>
      </c>
      <c r="U122" s="181">
        <f t="shared" si="188"/>
        <v>0</v>
      </c>
      <c r="V122" s="120">
        <f t="shared" si="178"/>
        <v>7.8E-2</v>
      </c>
      <c r="W122" s="118">
        <f t="shared" si="200"/>
        <v>13</v>
      </c>
      <c r="X122" s="118">
        <v>252</v>
      </c>
      <c r="Y122" s="117">
        <f t="shared" si="170"/>
        <v>1.003882108</v>
      </c>
      <c r="Z122" s="110">
        <f t="shared" si="171"/>
        <v>3.9020248</v>
      </c>
      <c r="AA122" s="110">
        <f t="shared" si="172"/>
        <v>0</v>
      </c>
      <c r="AB122" s="121" t="str">
        <f t="shared" si="181"/>
        <v>J=</v>
      </c>
      <c r="AC122" s="115">
        <f t="shared" si="182"/>
        <v>44403</v>
      </c>
      <c r="AD122" s="4"/>
      <c r="AE122" s="125"/>
      <c r="AF122" s="131"/>
      <c r="AG122" s="127"/>
      <c r="AH122" s="129"/>
      <c r="AI122" s="138"/>
      <c r="AJ122" s="137"/>
      <c r="AK122" s="133"/>
      <c r="AL122" s="127"/>
      <c r="AM122" s="125"/>
      <c r="AN122" s="134"/>
      <c r="AO122" s="131"/>
      <c r="AP122" s="7"/>
      <c r="AQ122" s="131">
        <f t="shared" si="204"/>
        <v>47659</v>
      </c>
      <c r="AR122" s="131">
        <f t="shared" si="205"/>
        <v>47689</v>
      </c>
      <c r="AS122" s="158">
        <f>VLOOKUP($AQ122,[1]Plan1!$IA$183:$ID$350,2)</f>
        <v>7276.54</v>
      </c>
      <c r="AT122" s="157">
        <f t="shared" si="179"/>
        <v>47598</v>
      </c>
      <c r="AU122" s="158">
        <f>VLOOKUP($AQ122,[1]Plan1!$IA$183:$ID$350,4)</f>
        <v>7276.54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9">
        <f t="shared" si="173"/>
        <v>44392</v>
      </c>
      <c r="B123" s="110">
        <f t="shared" si="165"/>
        <v>1009.73061179</v>
      </c>
      <c r="C123" s="184">
        <f t="shared" si="202"/>
        <v>999.99999999999989</v>
      </c>
      <c r="D123" s="111">
        <f t="shared" si="174"/>
        <v>5692.31</v>
      </c>
      <c r="E123" s="111">
        <f>IF($K123=1,VLOOKUP($A122,$AQ$11:$AU$150,5),E122)</f>
        <v>5739.56</v>
      </c>
      <c r="F123" s="160" t="e">
        <f>IF($K123=1,VLOOKUP($A122,$AQ$11:$AU$135,6),F122)</f>
        <v>#REF!</v>
      </c>
      <c r="G123" s="114">
        <f t="shared" si="166"/>
        <v>8.3006723105383262E-3</v>
      </c>
      <c r="H123" s="115">
        <f t="shared" si="192"/>
        <v>44403</v>
      </c>
      <c r="I123" s="115">
        <f t="shared" si="167"/>
        <v>44403</v>
      </c>
      <c r="J123" s="116">
        <f t="shared" si="175"/>
        <v>21</v>
      </c>
      <c r="K123" s="116">
        <f t="shared" si="203"/>
        <v>14</v>
      </c>
      <c r="L123" s="8">
        <f t="shared" si="176"/>
        <v>1.0055261499999999</v>
      </c>
      <c r="M123" s="117">
        <v>1</v>
      </c>
      <c r="N123" s="117">
        <f t="shared" si="195"/>
        <v>1</v>
      </c>
      <c r="O123" s="110">
        <f t="shared" si="201"/>
        <v>1.0055261499999999</v>
      </c>
      <c r="P123" s="110">
        <f t="shared" si="168"/>
        <v>1005.52615</v>
      </c>
      <c r="Q123" s="148">
        <f t="shared" si="180"/>
        <v>0</v>
      </c>
      <c r="R123" s="170">
        <f t="shared" si="177"/>
        <v>0</v>
      </c>
      <c r="S123" s="110">
        <f t="shared" si="169"/>
        <v>0</v>
      </c>
      <c r="T123" s="92">
        <f t="shared" si="187"/>
        <v>0</v>
      </c>
      <c r="U123" s="181">
        <f t="shared" si="188"/>
        <v>0</v>
      </c>
      <c r="V123" s="120">
        <f t="shared" si="178"/>
        <v>7.8E-2</v>
      </c>
      <c r="W123" s="118">
        <f t="shared" si="200"/>
        <v>14</v>
      </c>
      <c r="X123" s="118">
        <v>252</v>
      </c>
      <c r="Y123" s="117">
        <f t="shared" si="170"/>
        <v>1.0041813550000001</v>
      </c>
      <c r="Z123" s="110">
        <f t="shared" si="171"/>
        <v>4.2044617899999999</v>
      </c>
      <c r="AA123" s="110">
        <f t="shared" si="172"/>
        <v>0</v>
      </c>
      <c r="AB123" s="121" t="str">
        <f t="shared" si="181"/>
        <v>J=</v>
      </c>
      <c r="AC123" s="115">
        <f t="shared" si="182"/>
        <v>44403</v>
      </c>
      <c r="AD123" s="4"/>
      <c r="AE123" s="125"/>
      <c r="AF123" s="131"/>
      <c r="AG123" s="127"/>
      <c r="AH123" s="129"/>
      <c r="AI123" s="138"/>
      <c r="AJ123" s="137"/>
      <c r="AK123" s="133"/>
      <c r="AL123" s="127"/>
      <c r="AM123" s="125"/>
      <c r="AN123" s="134"/>
      <c r="AO123" s="131"/>
      <c r="AP123" s="7"/>
      <c r="AQ123" s="131">
        <f t="shared" si="204"/>
        <v>47689</v>
      </c>
      <c r="AR123" s="131">
        <f t="shared" si="205"/>
        <v>47721</v>
      </c>
      <c r="AS123" s="158">
        <f>VLOOKUP($AQ123,[1]Plan1!$IA$183:$ID$350,2)</f>
        <v>7276.54</v>
      </c>
      <c r="AT123" s="157">
        <f t="shared" si="179"/>
        <v>47629</v>
      </c>
      <c r="AU123" s="158">
        <f>VLOOKUP($AQ123,[1]Plan1!$IA$183:$ID$350,4)</f>
        <v>7276.54</v>
      </c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9">
        <f t="shared" si="173"/>
        <v>44393</v>
      </c>
      <c r="B124" s="110">
        <f t="shared" si="165"/>
        <v>1010.4292658300001</v>
      </c>
      <c r="C124" s="184">
        <f t="shared" si="202"/>
        <v>999.99999999999989</v>
      </c>
      <c r="D124" s="111">
        <f t="shared" si="174"/>
        <v>5692.31</v>
      </c>
      <c r="E124" s="111">
        <f>IF($K124=1,VLOOKUP($A123,$AQ$11:$AU$150,5),E123)</f>
        <v>5739.56</v>
      </c>
      <c r="F124" s="160" t="e">
        <f>IF($K124=1,VLOOKUP($A123,$AQ$11:$AU$135,6),F123)</f>
        <v>#REF!</v>
      </c>
      <c r="G124" s="114">
        <f t="shared" si="166"/>
        <v>8.3006723105383262E-3</v>
      </c>
      <c r="H124" s="115">
        <f t="shared" si="192"/>
        <v>44403</v>
      </c>
      <c r="I124" s="115">
        <f t="shared" si="167"/>
        <v>44403</v>
      </c>
      <c r="J124" s="116">
        <f t="shared" si="175"/>
        <v>21</v>
      </c>
      <c r="K124" s="116">
        <f t="shared" si="203"/>
        <v>15</v>
      </c>
      <c r="L124" s="8">
        <f t="shared" si="176"/>
        <v>1.00592204</v>
      </c>
      <c r="M124" s="117">
        <v>1</v>
      </c>
      <c r="N124" s="117">
        <f t="shared" si="195"/>
        <v>1</v>
      </c>
      <c r="O124" s="110">
        <f t="shared" si="201"/>
        <v>1.00592204</v>
      </c>
      <c r="P124" s="110">
        <f t="shared" si="168"/>
        <v>1005.92204</v>
      </c>
      <c r="Q124" s="148">
        <f t="shared" si="180"/>
        <v>0</v>
      </c>
      <c r="R124" s="170">
        <f t="shared" si="177"/>
        <v>0</v>
      </c>
      <c r="S124" s="110">
        <f t="shared" si="169"/>
        <v>0</v>
      </c>
      <c r="T124" s="92">
        <f t="shared" si="187"/>
        <v>0</v>
      </c>
      <c r="U124" s="181">
        <f t="shared" si="188"/>
        <v>0</v>
      </c>
      <c r="V124" s="120">
        <f t="shared" si="178"/>
        <v>7.8E-2</v>
      </c>
      <c r="W124" s="118">
        <f t="shared" si="200"/>
        <v>15</v>
      </c>
      <c r="X124" s="118">
        <v>252</v>
      </c>
      <c r="Y124" s="117">
        <f t="shared" si="170"/>
        <v>1.0044806909999999</v>
      </c>
      <c r="Z124" s="110">
        <f t="shared" si="171"/>
        <v>4.5072258300000003</v>
      </c>
      <c r="AA124" s="110">
        <f t="shared" si="172"/>
        <v>0</v>
      </c>
      <c r="AB124" s="121" t="str">
        <f t="shared" si="181"/>
        <v>J=</v>
      </c>
      <c r="AC124" s="115">
        <f t="shared" si="182"/>
        <v>44403</v>
      </c>
      <c r="AD124" s="4"/>
      <c r="AE124" s="125"/>
      <c r="AF124" s="131"/>
      <c r="AG124" s="127"/>
      <c r="AH124" s="129"/>
      <c r="AI124" s="138"/>
      <c r="AJ124" s="137"/>
      <c r="AK124" s="133"/>
      <c r="AL124" s="127"/>
      <c r="AM124" s="125"/>
      <c r="AN124" s="134"/>
      <c r="AO124" s="131"/>
      <c r="AP124" s="7"/>
      <c r="AQ124" s="131">
        <f t="shared" si="204"/>
        <v>47721</v>
      </c>
      <c r="AR124" s="131">
        <f t="shared" si="205"/>
        <v>47751</v>
      </c>
      <c r="AS124" s="158">
        <f>VLOOKUP($AQ124,[1]Plan1!$IA$183:$ID$350,2)</f>
        <v>7276.54</v>
      </c>
      <c r="AT124" s="157">
        <f t="shared" si="179"/>
        <v>47659</v>
      </c>
      <c r="AU124" s="158">
        <f>VLOOKUP($AQ124,[1]Plan1!$IA$183:$ID$350,4)</f>
        <v>7276.54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9">
        <f t="shared" si="173"/>
        <v>44394</v>
      </c>
      <c r="B125" s="110">
        <f t="shared" si="165"/>
        <v>1011.1284082</v>
      </c>
      <c r="C125" s="184">
        <f t="shared" si="202"/>
        <v>999.99999999999989</v>
      </c>
      <c r="D125" s="111">
        <f t="shared" si="174"/>
        <v>5692.31</v>
      </c>
      <c r="E125" s="111">
        <f>IF($K125=1,VLOOKUP($A124,$AQ$11:$AU$150,5),E124)</f>
        <v>5739.56</v>
      </c>
      <c r="F125" s="160" t="e">
        <f>IF($K125=1,VLOOKUP($A124,$AQ$11:$AU$135,6),F124)</f>
        <v>#REF!</v>
      </c>
      <c r="G125" s="114">
        <f t="shared" si="166"/>
        <v>8.3006723105383262E-3</v>
      </c>
      <c r="H125" s="115">
        <f t="shared" si="192"/>
        <v>44403</v>
      </c>
      <c r="I125" s="115">
        <f t="shared" si="167"/>
        <v>44403</v>
      </c>
      <c r="J125" s="116">
        <f t="shared" si="175"/>
        <v>21</v>
      </c>
      <c r="K125" s="116">
        <f t="shared" si="203"/>
        <v>16</v>
      </c>
      <c r="L125" s="8">
        <f t="shared" si="176"/>
        <v>1.0063180899999999</v>
      </c>
      <c r="M125" s="117">
        <v>1</v>
      </c>
      <c r="N125" s="117">
        <f t="shared" si="195"/>
        <v>1</v>
      </c>
      <c r="O125" s="110">
        <f t="shared" si="201"/>
        <v>1.0063180899999999</v>
      </c>
      <c r="P125" s="110">
        <f t="shared" si="168"/>
        <v>1006.31809</v>
      </c>
      <c r="Q125" s="148">
        <f t="shared" si="180"/>
        <v>0</v>
      </c>
      <c r="R125" s="170">
        <f t="shared" si="177"/>
        <v>0</v>
      </c>
      <c r="S125" s="110">
        <f t="shared" si="169"/>
        <v>0</v>
      </c>
      <c r="T125" s="92">
        <f t="shared" si="187"/>
        <v>0</v>
      </c>
      <c r="U125" s="181">
        <f t="shared" si="188"/>
        <v>0</v>
      </c>
      <c r="V125" s="120">
        <f t="shared" si="178"/>
        <v>7.8E-2</v>
      </c>
      <c r="W125" s="118">
        <f t="shared" si="200"/>
        <v>16</v>
      </c>
      <c r="X125" s="118">
        <v>252</v>
      </c>
      <c r="Y125" s="117">
        <f t="shared" si="170"/>
        <v>1.0047801169999999</v>
      </c>
      <c r="Z125" s="110">
        <f t="shared" si="171"/>
        <v>4.8103182000000002</v>
      </c>
      <c r="AA125" s="110">
        <f t="shared" si="172"/>
        <v>0</v>
      </c>
      <c r="AB125" s="121" t="str">
        <f t="shared" si="181"/>
        <v>J=</v>
      </c>
      <c r="AC125" s="115">
        <f t="shared" si="182"/>
        <v>44403</v>
      </c>
      <c r="AD125" s="4"/>
      <c r="AE125" s="125"/>
      <c r="AF125" s="131"/>
      <c r="AG125" s="127"/>
      <c r="AH125" s="129"/>
      <c r="AI125" s="138"/>
      <c r="AJ125" s="137"/>
      <c r="AK125" s="133"/>
      <c r="AL125" s="127"/>
      <c r="AM125" s="125"/>
      <c r="AN125" s="134"/>
      <c r="AO125" s="131"/>
      <c r="AP125" s="7"/>
      <c r="AQ125" s="131">
        <f t="shared" si="204"/>
        <v>47751</v>
      </c>
      <c r="AR125" s="131">
        <f t="shared" si="205"/>
        <v>47781</v>
      </c>
      <c r="AS125" s="158">
        <f>VLOOKUP($AQ125,[1]Plan1!$IA$183:$ID$350,2)</f>
        <v>7276.54</v>
      </c>
      <c r="AT125" s="157">
        <f t="shared" si="179"/>
        <v>47689</v>
      </c>
      <c r="AU125" s="158">
        <f>VLOOKUP($AQ125,[1]Plan1!$IA$183:$ID$350,4)</f>
        <v>7276.54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9">
        <f t="shared" si="173"/>
        <v>44395</v>
      </c>
      <c r="B126" s="110">
        <f t="shared" si="165"/>
        <v>1011.1284082</v>
      </c>
      <c r="C126" s="184">
        <f t="shared" si="202"/>
        <v>999.99999999999989</v>
      </c>
      <c r="D126" s="111">
        <f t="shared" si="174"/>
        <v>5692.31</v>
      </c>
      <c r="E126" s="111">
        <f>IF($K126=1,VLOOKUP($A125,$AQ$11:$AU$150,5),E125)</f>
        <v>5739.56</v>
      </c>
      <c r="F126" s="160" t="e">
        <f>IF($K126=1,VLOOKUP($A125,$AQ$11:$AU$135,6),F125)</f>
        <v>#REF!</v>
      </c>
      <c r="G126" s="114">
        <f t="shared" si="166"/>
        <v>8.3006723105383262E-3</v>
      </c>
      <c r="H126" s="115">
        <f t="shared" si="192"/>
        <v>44403</v>
      </c>
      <c r="I126" s="115">
        <f t="shared" si="167"/>
        <v>44403</v>
      </c>
      <c r="J126" s="116">
        <f t="shared" si="175"/>
        <v>21</v>
      </c>
      <c r="K126" s="116">
        <f t="shared" si="203"/>
        <v>16</v>
      </c>
      <c r="L126" s="8">
        <f t="shared" si="176"/>
        <v>1.0063180899999999</v>
      </c>
      <c r="M126" s="117">
        <v>1</v>
      </c>
      <c r="N126" s="117">
        <f t="shared" si="195"/>
        <v>1</v>
      </c>
      <c r="O126" s="110">
        <f t="shared" si="201"/>
        <v>1.0063180899999999</v>
      </c>
      <c r="P126" s="110">
        <f t="shared" si="168"/>
        <v>1006.31809</v>
      </c>
      <c r="Q126" s="148">
        <f t="shared" si="180"/>
        <v>0</v>
      </c>
      <c r="R126" s="170">
        <f t="shared" si="177"/>
        <v>0</v>
      </c>
      <c r="S126" s="110">
        <f t="shared" si="169"/>
        <v>0</v>
      </c>
      <c r="T126" s="92">
        <f t="shared" si="187"/>
        <v>0</v>
      </c>
      <c r="U126" s="181">
        <f t="shared" si="188"/>
        <v>0</v>
      </c>
      <c r="V126" s="120">
        <f t="shared" si="178"/>
        <v>7.8E-2</v>
      </c>
      <c r="W126" s="118">
        <f t="shared" si="200"/>
        <v>16</v>
      </c>
      <c r="X126" s="118">
        <v>252</v>
      </c>
      <c r="Y126" s="117">
        <f t="shared" si="170"/>
        <v>1.0047801169999999</v>
      </c>
      <c r="Z126" s="110">
        <f t="shared" si="171"/>
        <v>4.8103182000000002</v>
      </c>
      <c r="AA126" s="110">
        <f t="shared" si="172"/>
        <v>0</v>
      </c>
      <c r="AB126" s="121" t="str">
        <f t="shared" si="181"/>
        <v>J=</v>
      </c>
      <c r="AC126" s="115">
        <f t="shared" si="182"/>
        <v>44403</v>
      </c>
      <c r="AD126" s="4"/>
      <c r="AE126" s="125"/>
      <c r="AF126" s="131"/>
      <c r="AG126" s="127"/>
      <c r="AH126" s="129"/>
      <c r="AI126" s="138"/>
      <c r="AJ126" s="137"/>
      <c r="AK126" s="133"/>
      <c r="AL126" s="127"/>
      <c r="AM126" s="125"/>
      <c r="AN126" s="134"/>
      <c r="AO126" s="131"/>
      <c r="AP126" s="7"/>
      <c r="AQ126" s="131">
        <f t="shared" si="204"/>
        <v>47781</v>
      </c>
      <c r="AR126" s="131">
        <f t="shared" si="205"/>
        <v>47812</v>
      </c>
      <c r="AS126" s="158">
        <f>VLOOKUP($AQ126,[1]Plan1!$IA$183:$ID$350,2)</f>
        <v>7276.54</v>
      </c>
      <c r="AT126" s="157">
        <f t="shared" si="179"/>
        <v>47720</v>
      </c>
      <c r="AU126" s="158">
        <f>VLOOKUP($AQ126,[1]Plan1!$IA$183:$ID$350,4)</f>
        <v>7276.54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9">
        <f t="shared" si="173"/>
        <v>44396</v>
      </c>
      <c r="B127" s="110">
        <f t="shared" si="165"/>
        <v>1011.1284082</v>
      </c>
      <c r="C127" s="184">
        <f t="shared" si="202"/>
        <v>999.99999999999989</v>
      </c>
      <c r="D127" s="111">
        <f t="shared" si="174"/>
        <v>5692.31</v>
      </c>
      <c r="E127" s="111">
        <f>IF($K127=1,VLOOKUP($A126,$AQ$11:$AU$150,5),E126)</f>
        <v>5739.56</v>
      </c>
      <c r="F127" s="160" t="e">
        <f>IF($K127=1,VLOOKUP($A126,$AQ$11:$AU$135,6),F126)</f>
        <v>#REF!</v>
      </c>
      <c r="G127" s="114">
        <f t="shared" si="166"/>
        <v>8.3006723105383262E-3</v>
      </c>
      <c r="H127" s="115">
        <f t="shared" si="192"/>
        <v>44403</v>
      </c>
      <c r="I127" s="115">
        <f t="shared" si="167"/>
        <v>44403</v>
      </c>
      <c r="J127" s="116">
        <f t="shared" si="175"/>
        <v>21</v>
      </c>
      <c r="K127" s="116">
        <f t="shared" si="203"/>
        <v>16</v>
      </c>
      <c r="L127" s="8">
        <f t="shared" si="176"/>
        <v>1.0063180899999999</v>
      </c>
      <c r="M127" s="117">
        <v>1</v>
      </c>
      <c r="N127" s="117">
        <f t="shared" si="195"/>
        <v>1</v>
      </c>
      <c r="O127" s="110">
        <f t="shared" si="201"/>
        <v>1.0063180899999999</v>
      </c>
      <c r="P127" s="110">
        <f t="shared" si="168"/>
        <v>1006.31809</v>
      </c>
      <c r="Q127" s="148">
        <f t="shared" si="180"/>
        <v>0</v>
      </c>
      <c r="R127" s="170">
        <f t="shared" si="177"/>
        <v>0</v>
      </c>
      <c r="S127" s="110">
        <f t="shared" si="169"/>
        <v>0</v>
      </c>
      <c r="T127" s="92">
        <f t="shared" si="187"/>
        <v>0</v>
      </c>
      <c r="U127" s="181">
        <f t="shared" si="188"/>
        <v>0</v>
      </c>
      <c r="V127" s="120">
        <f t="shared" si="178"/>
        <v>7.8E-2</v>
      </c>
      <c r="W127" s="118">
        <f t="shared" si="200"/>
        <v>16</v>
      </c>
      <c r="X127" s="118">
        <v>252</v>
      </c>
      <c r="Y127" s="117">
        <f t="shared" si="170"/>
        <v>1.0047801169999999</v>
      </c>
      <c r="Z127" s="110">
        <f t="shared" si="171"/>
        <v>4.8103182000000002</v>
      </c>
      <c r="AA127" s="110">
        <f t="shared" si="172"/>
        <v>0</v>
      </c>
      <c r="AB127" s="121" t="str">
        <f t="shared" si="181"/>
        <v>J=</v>
      </c>
      <c r="AC127" s="115">
        <f t="shared" si="182"/>
        <v>44403</v>
      </c>
      <c r="AD127" s="4"/>
      <c r="AE127" s="125"/>
      <c r="AF127" s="131"/>
      <c r="AG127" s="127"/>
      <c r="AH127" s="129"/>
      <c r="AI127" s="138"/>
      <c r="AJ127" s="137"/>
      <c r="AK127" s="133"/>
      <c r="AL127" s="127"/>
      <c r="AM127" s="125"/>
      <c r="AN127" s="134"/>
      <c r="AO127" s="131"/>
      <c r="AP127" s="7"/>
      <c r="AQ127" s="131">
        <f t="shared" si="204"/>
        <v>47812</v>
      </c>
      <c r="AR127" s="131">
        <f t="shared" si="205"/>
        <v>47843</v>
      </c>
      <c r="AS127" s="158">
        <f>VLOOKUP($AQ127,[1]Plan1!$IA$183:$ID$350,2)</f>
        <v>7276.54</v>
      </c>
      <c r="AT127" s="157">
        <f t="shared" si="179"/>
        <v>47752</v>
      </c>
      <c r="AU127" s="158">
        <f>VLOOKUP($AQ127,[1]Plan1!$IA$183:$ID$350,4)</f>
        <v>7276.54</v>
      </c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9">
        <f t="shared" si="173"/>
        <v>44397</v>
      </c>
      <c r="B128" s="110">
        <f t="shared" si="165"/>
        <v>1011.82802812</v>
      </c>
      <c r="C128" s="184">
        <f t="shared" si="202"/>
        <v>999.99999999999989</v>
      </c>
      <c r="D128" s="111">
        <f t="shared" si="174"/>
        <v>5692.31</v>
      </c>
      <c r="E128" s="111">
        <f>IF($K128=1,VLOOKUP($A127,$AQ$11:$AU$150,5),E127)</f>
        <v>5739.56</v>
      </c>
      <c r="F128" s="160" t="e">
        <f>IF($K128=1,VLOOKUP($A127,$AQ$11:$AU$135,6),F127)</f>
        <v>#REF!</v>
      </c>
      <c r="G128" s="114">
        <f t="shared" si="166"/>
        <v>8.3006723105383262E-3</v>
      </c>
      <c r="H128" s="115">
        <f t="shared" si="192"/>
        <v>44403</v>
      </c>
      <c r="I128" s="115">
        <f t="shared" si="167"/>
        <v>44403</v>
      </c>
      <c r="J128" s="116">
        <f t="shared" si="175"/>
        <v>21</v>
      </c>
      <c r="K128" s="116">
        <f t="shared" si="203"/>
        <v>17</v>
      </c>
      <c r="L128" s="8">
        <f t="shared" si="176"/>
        <v>1.0067142899999999</v>
      </c>
      <c r="M128" s="117">
        <v>1</v>
      </c>
      <c r="N128" s="117">
        <f t="shared" si="195"/>
        <v>1</v>
      </c>
      <c r="O128" s="110">
        <f t="shared" si="201"/>
        <v>1.0067142899999999</v>
      </c>
      <c r="P128" s="110">
        <f t="shared" si="168"/>
        <v>1006.71429</v>
      </c>
      <c r="Q128" s="148">
        <f t="shared" si="180"/>
        <v>0</v>
      </c>
      <c r="R128" s="170">
        <f t="shared" si="177"/>
        <v>0</v>
      </c>
      <c r="S128" s="110">
        <f t="shared" si="169"/>
        <v>0</v>
      </c>
      <c r="T128" s="92">
        <f t="shared" si="187"/>
        <v>0</v>
      </c>
      <c r="U128" s="181">
        <f t="shared" si="188"/>
        <v>0</v>
      </c>
      <c r="V128" s="120">
        <f t="shared" si="178"/>
        <v>7.8E-2</v>
      </c>
      <c r="W128" s="118">
        <f t="shared" si="200"/>
        <v>17</v>
      </c>
      <c r="X128" s="118">
        <v>252</v>
      </c>
      <c r="Y128" s="117">
        <f t="shared" si="170"/>
        <v>1.0050796319999999</v>
      </c>
      <c r="Z128" s="110">
        <f t="shared" si="171"/>
        <v>5.1137381199999998</v>
      </c>
      <c r="AA128" s="110">
        <f t="shared" si="172"/>
        <v>0</v>
      </c>
      <c r="AB128" s="121" t="str">
        <f t="shared" si="181"/>
        <v>J=</v>
      </c>
      <c r="AC128" s="115">
        <f t="shared" si="182"/>
        <v>44403</v>
      </c>
      <c r="AD128" s="4"/>
      <c r="AE128" s="125"/>
      <c r="AF128" s="131"/>
      <c r="AG128" s="127"/>
      <c r="AH128" s="129"/>
      <c r="AI128" s="138"/>
      <c r="AJ128" s="137"/>
      <c r="AK128" s="133"/>
      <c r="AL128" s="127"/>
      <c r="AM128" s="125"/>
      <c r="AN128" s="134"/>
      <c r="AO128" s="131"/>
      <c r="AP128" s="7"/>
      <c r="AQ128" s="131">
        <f t="shared" si="204"/>
        <v>47843</v>
      </c>
      <c r="AR128" s="131">
        <f t="shared" si="205"/>
        <v>47875</v>
      </c>
      <c r="AS128" s="158">
        <f>VLOOKUP($AQ128,[1]Plan1!$IA$183:$ID$350,2)</f>
        <v>7276.54</v>
      </c>
      <c r="AT128" s="157">
        <f t="shared" si="179"/>
        <v>47783</v>
      </c>
      <c r="AU128" s="158">
        <f>VLOOKUP($AQ128,[1]Plan1!$IA$183:$ID$350,4)</f>
        <v>7276.54</v>
      </c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9">
        <f t="shared" si="173"/>
        <v>44398</v>
      </c>
      <c r="B129" s="110">
        <f t="shared" si="165"/>
        <v>1012.52813586</v>
      </c>
      <c r="C129" s="184">
        <f t="shared" si="202"/>
        <v>999.99999999999989</v>
      </c>
      <c r="D129" s="111">
        <f t="shared" si="174"/>
        <v>5692.31</v>
      </c>
      <c r="E129" s="111">
        <f>IF($K129=1,VLOOKUP($A128,$AQ$11:$AU$150,5),E128)</f>
        <v>5739.56</v>
      </c>
      <c r="F129" s="160" t="e">
        <f>IF($K129=1,VLOOKUP($A128,$AQ$11:$AU$135,6),F128)</f>
        <v>#REF!</v>
      </c>
      <c r="G129" s="114">
        <f t="shared" si="166"/>
        <v>8.3006723105383262E-3</v>
      </c>
      <c r="H129" s="115">
        <f t="shared" si="192"/>
        <v>44403</v>
      </c>
      <c r="I129" s="115">
        <f t="shared" si="167"/>
        <v>44403</v>
      </c>
      <c r="J129" s="116">
        <f t="shared" si="175"/>
        <v>21</v>
      </c>
      <c r="K129" s="116">
        <f t="shared" si="203"/>
        <v>18</v>
      </c>
      <c r="L129" s="8">
        <f t="shared" si="176"/>
        <v>1.00711065</v>
      </c>
      <c r="M129" s="117">
        <v>1</v>
      </c>
      <c r="N129" s="117">
        <f t="shared" si="195"/>
        <v>1</v>
      </c>
      <c r="O129" s="110">
        <f t="shared" si="201"/>
        <v>1.00711065</v>
      </c>
      <c r="P129" s="110">
        <f t="shared" si="168"/>
        <v>1007.11065</v>
      </c>
      <c r="Q129" s="148">
        <f t="shared" si="180"/>
        <v>0</v>
      </c>
      <c r="R129" s="170">
        <f t="shared" si="177"/>
        <v>0</v>
      </c>
      <c r="S129" s="110">
        <f t="shared" si="169"/>
        <v>0</v>
      </c>
      <c r="T129" s="92">
        <f t="shared" si="187"/>
        <v>0</v>
      </c>
      <c r="U129" s="181">
        <f t="shared" si="188"/>
        <v>0</v>
      </c>
      <c r="V129" s="120">
        <f t="shared" si="178"/>
        <v>7.8E-2</v>
      </c>
      <c r="W129" s="118">
        <f t="shared" si="200"/>
        <v>18</v>
      </c>
      <c r="X129" s="118">
        <v>252</v>
      </c>
      <c r="Y129" s="117">
        <f t="shared" si="170"/>
        <v>1.005379236</v>
      </c>
      <c r="Z129" s="110">
        <f t="shared" si="171"/>
        <v>5.4174858600000002</v>
      </c>
      <c r="AA129" s="110">
        <f t="shared" si="172"/>
        <v>0</v>
      </c>
      <c r="AB129" s="121" t="str">
        <f t="shared" si="181"/>
        <v>J=</v>
      </c>
      <c r="AC129" s="115">
        <f t="shared" si="182"/>
        <v>44403</v>
      </c>
      <c r="AD129" s="4"/>
      <c r="AE129" s="125"/>
      <c r="AF129" s="131"/>
      <c r="AG129" s="127"/>
      <c r="AH129" s="129"/>
      <c r="AI129" s="138"/>
      <c r="AJ129" s="137"/>
      <c r="AK129" s="133"/>
      <c r="AL129" s="127"/>
      <c r="AM129" s="125"/>
      <c r="AN129" s="134"/>
      <c r="AO129" s="131"/>
      <c r="AP129" s="7"/>
      <c r="AQ129" s="131">
        <f t="shared" si="204"/>
        <v>47875</v>
      </c>
      <c r="AR129" s="131">
        <f t="shared" si="205"/>
        <v>47905</v>
      </c>
      <c r="AS129" s="158">
        <f>VLOOKUP($AQ129,[1]Plan1!$IA$183:$ID$350,2)</f>
        <v>7276.54</v>
      </c>
      <c r="AT129" s="157">
        <f t="shared" si="179"/>
        <v>47813</v>
      </c>
      <c r="AU129" s="158">
        <f>VLOOKUP($AQ129,[1]Plan1!$IA$183:$ID$350,4)</f>
        <v>7276.54</v>
      </c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9">
        <f t="shared" si="173"/>
        <v>44399</v>
      </c>
      <c r="B130" s="110">
        <f t="shared" si="165"/>
        <v>1013.22873168</v>
      </c>
      <c r="C130" s="184">
        <f t="shared" si="202"/>
        <v>999.99999999999989</v>
      </c>
      <c r="D130" s="111">
        <f t="shared" si="174"/>
        <v>5692.31</v>
      </c>
      <c r="E130" s="111">
        <f>IF($K130=1,VLOOKUP($A129,$AQ$11:$AU$150,5),E129)</f>
        <v>5739.56</v>
      </c>
      <c r="F130" s="160" t="e">
        <f>IF($K130=1,VLOOKUP($A129,$AQ$11:$AU$135,6),F129)</f>
        <v>#REF!</v>
      </c>
      <c r="G130" s="114">
        <f t="shared" si="166"/>
        <v>8.3006723105383262E-3</v>
      </c>
      <c r="H130" s="115">
        <f t="shared" si="192"/>
        <v>44403</v>
      </c>
      <c r="I130" s="115">
        <f t="shared" si="167"/>
        <v>44403</v>
      </c>
      <c r="J130" s="116">
        <f t="shared" si="175"/>
        <v>21</v>
      </c>
      <c r="K130" s="116">
        <f t="shared" si="203"/>
        <v>19</v>
      </c>
      <c r="L130" s="8">
        <f t="shared" si="176"/>
        <v>1.00750717</v>
      </c>
      <c r="M130" s="117">
        <v>1</v>
      </c>
      <c r="N130" s="117">
        <f t="shared" si="195"/>
        <v>1</v>
      </c>
      <c r="O130" s="110">
        <f t="shared" si="201"/>
        <v>1.00750717</v>
      </c>
      <c r="P130" s="110">
        <f t="shared" si="168"/>
        <v>1007.50717</v>
      </c>
      <c r="Q130" s="148">
        <f t="shared" si="180"/>
        <v>0</v>
      </c>
      <c r="R130" s="170">
        <f t="shared" si="177"/>
        <v>0</v>
      </c>
      <c r="S130" s="110">
        <f t="shared" si="169"/>
        <v>0</v>
      </c>
      <c r="T130" s="92">
        <f t="shared" si="187"/>
        <v>0</v>
      </c>
      <c r="U130" s="181">
        <f t="shared" si="188"/>
        <v>0</v>
      </c>
      <c r="V130" s="120">
        <f t="shared" si="178"/>
        <v>7.8E-2</v>
      </c>
      <c r="W130" s="118">
        <f t="shared" si="200"/>
        <v>19</v>
      </c>
      <c r="X130" s="118">
        <v>252</v>
      </c>
      <c r="Y130" s="117">
        <f t="shared" si="170"/>
        <v>1.0056789290000001</v>
      </c>
      <c r="Z130" s="110">
        <f t="shared" si="171"/>
        <v>5.7215616799999998</v>
      </c>
      <c r="AA130" s="110">
        <f t="shared" si="172"/>
        <v>0</v>
      </c>
      <c r="AB130" s="121" t="str">
        <f t="shared" si="181"/>
        <v>J=</v>
      </c>
      <c r="AC130" s="115">
        <f t="shared" si="182"/>
        <v>44403</v>
      </c>
      <c r="AD130" s="4"/>
      <c r="AE130" s="125"/>
      <c r="AF130" s="131"/>
      <c r="AG130" s="127"/>
      <c r="AH130" s="129"/>
      <c r="AI130" s="138"/>
      <c r="AJ130" s="137"/>
      <c r="AK130" s="133"/>
      <c r="AL130" s="127"/>
      <c r="AM130" s="125"/>
      <c r="AN130" s="134"/>
      <c r="AO130" s="131"/>
      <c r="AP130" s="7"/>
      <c r="AQ130" s="131">
        <f t="shared" si="204"/>
        <v>47905</v>
      </c>
      <c r="AR130" s="131">
        <f t="shared" si="205"/>
        <v>47932</v>
      </c>
      <c r="AS130" s="158">
        <f>VLOOKUP($AQ130,[1]Plan1!$IA$183:$ID$350,2)</f>
        <v>7276.54</v>
      </c>
      <c r="AT130" s="157">
        <f t="shared" si="179"/>
        <v>47842</v>
      </c>
      <c r="AU130" s="158">
        <f>VLOOKUP($AQ130,[1]Plan1!$IA$183:$ID$350,4)</f>
        <v>7276.54</v>
      </c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9">
        <f t="shared" si="173"/>
        <v>44400</v>
      </c>
      <c r="B131" s="110">
        <f t="shared" si="165"/>
        <v>1013.9298067799999</v>
      </c>
      <c r="C131" s="184">
        <f t="shared" si="202"/>
        <v>999.99999999999989</v>
      </c>
      <c r="D131" s="111">
        <f t="shared" si="174"/>
        <v>5692.31</v>
      </c>
      <c r="E131" s="111">
        <f>IF($K131=1,VLOOKUP($A130,$AQ$11:$AU$150,5),E130)</f>
        <v>5739.56</v>
      </c>
      <c r="F131" s="160" t="e">
        <f>IF($K131=1,VLOOKUP($A130,$AQ$11:$AU$135,6),F130)</f>
        <v>#REF!</v>
      </c>
      <c r="G131" s="114">
        <f t="shared" si="166"/>
        <v>8.3006723105383262E-3</v>
      </c>
      <c r="H131" s="115">
        <f t="shared" si="192"/>
        <v>44403</v>
      </c>
      <c r="I131" s="115">
        <f t="shared" si="167"/>
        <v>44403</v>
      </c>
      <c r="J131" s="116">
        <f t="shared" si="175"/>
        <v>21</v>
      </c>
      <c r="K131" s="116">
        <f t="shared" si="203"/>
        <v>20</v>
      </c>
      <c r="L131" s="8">
        <f t="shared" si="176"/>
        <v>1.00790384</v>
      </c>
      <c r="M131" s="117">
        <v>1</v>
      </c>
      <c r="N131" s="117">
        <f t="shared" si="195"/>
        <v>1</v>
      </c>
      <c r="O131" s="110">
        <f t="shared" si="201"/>
        <v>1.00790384</v>
      </c>
      <c r="P131" s="110">
        <f t="shared" si="168"/>
        <v>1007.9038399999999</v>
      </c>
      <c r="Q131" s="148">
        <f t="shared" si="180"/>
        <v>0</v>
      </c>
      <c r="R131" s="170">
        <f t="shared" si="177"/>
        <v>0</v>
      </c>
      <c r="S131" s="110">
        <f t="shared" si="169"/>
        <v>0</v>
      </c>
      <c r="T131" s="92">
        <f t="shared" si="187"/>
        <v>0</v>
      </c>
      <c r="U131" s="181">
        <f t="shared" si="188"/>
        <v>0</v>
      </c>
      <c r="V131" s="120">
        <f t="shared" si="178"/>
        <v>7.8E-2</v>
      </c>
      <c r="W131" s="118">
        <f t="shared" si="200"/>
        <v>20</v>
      </c>
      <c r="X131" s="118">
        <v>252</v>
      </c>
      <c r="Y131" s="117">
        <f t="shared" si="170"/>
        <v>1.0059787120000001</v>
      </c>
      <c r="Z131" s="110">
        <f t="shared" si="171"/>
        <v>6.0259667800000001</v>
      </c>
      <c r="AA131" s="110">
        <f t="shared" si="172"/>
        <v>0</v>
      </c>
      <c r="AB131" s="121" t="str">
        <f t="shared" si="181"/>
        <v>J=</v>
      </c>
      <c r="AC131" s="115">
        <f t="shared" si="182"/>
        <v>44403</v>
      </c>
      <c r="AD131" s="4"/>
      <c r="AE131" s="125"/>
      <c r="AF131" s="131"/>
      <c r="AG131" s="127"/>
      <c r="AH131" s="129"/>
      <c r="AI131" s="138"/>
      <c r="AJ131" s="137"/>
      <c r="AK131" s="133"/>
      <c r="AL131" s="127"/>
      <c r="AM131" s="125"/>
      <c r="AN131" s="134"/>
      <c r="AO131" s="131"/>
      <c r="AP131" s="7"/>
      <c r="AQ131" s="131">
        <f t="shared" si="204"/>
        <v>47932</v>
      </c>
      <c r="AR131" s="131">
        <f t="shared" si="205"/>
        <v>0</v>
      </c>
      <c r="AS131" s="158">
        <f>VLOOKUP($AQ131,[1]Plan1!$IA$183:$ID$350,2)</f>
        <v>7276.54</v>
      </c>
      <c r="AT131" s="157" t="e">
        <f t="shared" si="179"/>
        <v>#NUM!</v>
      </c>
      <c r="AU131" s="158">
        <f>VLOOKUP($AQ131,[1]Plan1!$IA$183:$ID$350,4)</f>
        <v>0</v>
      </c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9">
        <f t="shared" si="173"/>
        <v>44401</v>
      </c>
      <c r="B132" s="110">
        <f t="shared" si="165"/>
        <v>1014.63137045</v>
      </c>
      <c r="C132" s="184">
        <f t="shared" si="202"/>
        <v>999.99999999999989</v>
      </c>
      <c r="D132" s="111">
        <f t="shared" si="174"/>
        <v>5692.31</v>
      </c>
      <c r="E132" s="111">
        <f>IF($K132=1,VLOOKUP($A131,$AQ$11:$AU$150,5),E131)</f>
        <v>5739.56</v>
      </c>
      <c r="F132" s="160" t="e">
        <f>IF($K132=1,VLOOKUP($A131,$AQ$11:$AU$135,6),F131)</f>
        <v>#REF!</v>
      </c>
      <c r="G132" s="114">
        <f t="shared" si="166"/>
        <v>8.3006723105383262E-3</v>
      </c>
      <c r="H132" s="115">
        <f t="shared" si="192"/>
        <v>44403</v>
      </c>
      <c r="I132" s="115">
        <f t="shared" si="167"/>
        <v>44403</v>
      </c>
      <c r="J132" s="116">
        <f t="shared" si="175"/>
        <v>21</v>
      </c>
      <c r="K132" s="116">
        <f t="shared" si="203"/>
        <v>21</v>
      </c>
      <c r="L132" s="8">
        <f t="shared" si="176"/>
        <v>1.0083006699999999</v>
      </c>
      <c r="M132" s="117">
        <v>1</v>
      </c>
      <c r="N132" s="117">
        <f t="shared" si="195"/>
        <v>1</v>
      </c>
      <c r="O132" s="110">
        <f t="shared" si="201"/>
        <v>1.0083006699999999</v>
      </c>
      <c r="P132" s="110">
        <f t="shared" si="168"/>
        <v>1008.30067</v>
      </c>
      <c r="Q132" s="148">
        <f t="shared" si="180"/>
        <v>0</v>
      </c>
      <c r="R132" s="170">
        <f t="shared" si="177"/>
        <v>0</v>
      </c>
      <c r="S132" s="110">
        <f t="shared" si="169"/>
        <v>0</v>
      </c>
      <c r="T132" s="92">
        <f t="shared" si="187"/>
        <v>0</v>
      </c>
      <c r="U132" s="181">
        <f t="shared" si="188"/>
        <v>0</v>
      </c>
      <c r="V132" s="120">
        <f t="shared" si="178"/>
        <v>7.8E-2</v>
      </c>
      <c r="W132" s="118">
        <f t="shared" si="200"/>
        <v>21</v>
      </c>
      <c r="X132" s="118">
        <v>252</v>
      </c>
      <c r="Y132" s="117">
        <f t="shared" si="170"/>
        <v>1.0062785839999999</v>
      </c>
      <c r="Z132" s="110">
        <f t="shared" si="171"/>
        <v>6.3307004500000001</v>
      </c>
      <c r="AA132" s="110">
        <f t="shared" si="172"/>
        <v>0</v>
      </c>
      <c r="AB132" s="121" t="str">
        <f t="shared" si="181"/>
        <v>J=</v>
      </c>
      <c r="AC132" s="115">
        <f t="shared" si="182"/>
        <v>44403</v>
      </c>
      <c r="AD132" s="4"/>
      <c r="AE132" s="125"/>
      <c r="AF132" s="131"/>
      <c r="AG132" s="127"/>
      <c r="AH132" s="129"/>
      <c r="AI132" s="138"/>
      <c r="AJ132" s="137"/>
      <c r="AK132" s="133"/>
      <c r="AL132" s="127"/>
      <c r="AM132" s="125"/>
      <c r="AN132" s="134"/>
      <c r="AO132" s="131"/>
      <c r="AP132" s="7"/>
      <c r="AQ132" s="131"/>
      <c r="AR132" s="131"/>
      <c r="AS132" s="158"/>
      <c r="AT132" s="157"/>
      <c r="AU132" s="15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9">
        <f t="shared" si="173"/>
        <v>44402</v>
      </c>
      <c r="B133" s="110">
        <f t="shared" si="165"/>
        <v>1014.63137045</v>
      </c>
      <c r="C133" s="184">
        <f t="shared" si="202"/>
        <v>999.99999999999989</v>
      </c>
      <c r="D133" s="111">
        <f t="shared" si="174"/>
        <v>5692.31</v>
      </c>
      <c r="E133" s="111">
        <f>IF($K133=1,VLOOKUP($A132,$AQ$11:$AU$150,5),E132)</f>
        <v>5739.56</v>
      </c>
      <c r="F133" s="160" t="e">
        <f>IF($K133=1,VLOOKUP($A132,$AQ$11:$AU$135,6),F132)</f>
        <v>#REF!</v>
      </c>
      <c r="G133" s="114">
        <f t="shared" si="166"/>
        <v>8.3006723105383262E-3</v>
      </c>
      <c r="H133" s="115">
        <f t="shared" si="192"/>
        <v>44403</v>
      </c>
      <c r="I133" s="115">
        <f t="shared" si="167"/>
        <v>44403</v>
      </c>
      <c r="J133" s="116">
        <f t="shared" si="175"/>
        <v>21</v>
      </c>
      <c r="K133" s="116">
        <f t="shared" si="203"/>
        <v>21</v>
      </c>
      <c r="L133" s="8">
        <f t="shared" si="176"/>
        <v>1.0083006699999999</v>
      </c>
      <c r="M133" s="117">
        <v>1</v>
      </c>
      <c r="N133" s="117">
        <f t="shared" si="195"/>
        <v>1</v>
      </c>
      <c r="O133" s="110">
        <f t="shared" si="201"/>
        <v>1.0083006699999999</v>
      </c>
      <c r="P133" s="110">
        <f t="shared" si="168"/>
        <v>1008.30067</v>
      </c>
      <c r="Q133" s="148">
        <f t="shared" si="180"/>
        <v>0</v>
      </c>
      <c r="R133" s="170">
        <f t="shared" si="177"/>
        <v>0</v>
      </c>
      <c r="S133" s="110">
        <f t="shared" si="169"/>
        <v>0</v>
      </c>
      <c r="T133" s="92">
        <f t="shared" si="187"/>
        <v>0</v>
      </c>
      <c r="U133" s="181">
        <f t="shared" si="188"/>
        <v>0</v>
      </c>
      <c r="V133" s="120">
        <f t="shared" si="178"/>
        <v>7.8E-2</v>
      </c>
      <c r="W133" s="118">
        <f t="shared" si="200"/>
        <v>21</v>
      </c>
      <c r="X133" s="118">
        <v>252</v>
      </c>
      <c r="Y133" s="117">
        <f t="shared" si="170"/>
        <v>1.0062785839999999</v>
      </c>
      <c r="Z133" s="110">
        <f t="shared" si="171"/>
        <v>6.3307004500000001</v>
      </c>
      <c r="AA133" s="110">
        <f t="shared" si="172"/>
        <v>0</v>
      </c>
      <c r="AB133" s="121" t="str">
        <f t="shared" si="181"/>
        <v>J=</v>
      </c>
      <c r="AC133" s="115">
        <f t="shared" si="182"/>
        <v>44403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9">
        <f t="shared" si="173"/>
        <v>44403</v>
      </c>
      <c r="B134" s="110">
        <f t="shared" si="165"/>
        <v>1014.63137045</v>
      </c>
      <c r="C134" s="184">
        <f t="shared" si="202"/>
        <v>999.99999999999989</v>
      </c>
      <c r="D134" s="111">
        <f t="shared" si="174"/>
        <v>5692.31</v>
      </c>
      <c r="E134" s="111">
        <f>IF($K134=1,VLOOKUP($A133,$AQ$11:$AU$150,5),E133)</f>
        <v>5739.56</v>
      </c>
      <c r="F134" s="160" t="e">
        <f>IF($K134=1,VLOOKUP($A133,$AQ$11:$AU$135,6),F133)</f>
        <v>#REF!</v>
      </c>
      <c r="G134" s="114">
        <f t="shared" si="166"/>
        <v>8.3006723105383262E-3</v>
      </c>
      <c r="H134" s="115">
        <f t="shared" si="192"/>
        <v>44403</v>
      </c>
      <c r="I134" s="115">
        <f t="shared" si="167"/>
        <v>44403</v>
      </c>
      <c r="J134" s="116">
        <f t="shared" si="175"/>
        <v>21</v>
      </c>
      <c r="K134" s="116">
        <f t="shared" si="203"/>
        <v>21</v>
      </c>
      <c r="L134" s="8">
        <f t="shared" si="176"/>
        <v>1.0083006699999999</v>
      </c>
      <c r="M134" s="117">
        <v>1</v>
      </c>
      <c r="N134" s="117">
        <f t="shared" si="195"/>
        <v>1</v>
      </c>
      <c r="O134" s="110">
        <f t="shared" si="201"/>
        <v>1.0083006699999999</v>
      </c>
      <c r="P134" s="110">
        <f t="shared" si="168"/>
        <v>1008.30067</v>
      </c>
      <c r="Q134" s="148">
        <f t="shared" si="180"/>
        <v>4</v>
      </c>
      <c r="R134" s="170">
        <f t="shared" si="177"/>
        <v>0</v>
      </c>
      <c r="S134" s="110">
        <f t="shared" si="169"/>
        <v>0</v>
      </c>
      <c r="T134" s="92">
        <f t="shared" si="187"/>
        <v>8.3006699999998972</v>
      </c>
      <c r="U134" s="181">
        <f t="shared" si="188"/>
        <v>8.2323360947483028E-3</v>
      </c>
      <c r="V134" s="120">
        <f t="shared" si="178"/>
        <v>7.8E-2</v>
      </c>
      <c r="W134" s="118">
        <f t="shared" si="200"/>
        <v>21</v>
      </c>
      <c r="X134" s="118">
        <v>252</v>
      </c>
      <c r="Y134" s="117">
        <f t="shared" si="170"/>
        <v>1.0062785839999999</v>
      </c>
      <c r="Z134" s="110">
        <f t="shared" si="171"/>
        <v>6.3307004500000001</v>
      </c>
      <c r="AA134" s="110">
        <f t="shared" si="172"/>
        <v>6.3307004500000001</v>
      </c>
      <c r="AB134" s="121" t="str">
        <f t="shared" si="181"/>
        <v>J=</v>
      </c>
      <c r="AC134" s="115">
        <f t="shared" si="182"/>
        <v>44403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109">
        <f t="shared" si="173"/>
        <v>44404</v>
      </c>
      <c r="B135" s="110">
        <f t="shared" si="165"/>
        <v>1000.53846163</v>
      </c>
      <c r="C135" s="184">
        <f t="shared" si="202"/>
        <v>1000.0000000000001</v>
      </c>
      <c r="D135" s="111">
        <f t="shared" si="174"/>
        <v>5739.56</v>
      </c>
      <c r="E135" s="111">
        <f>IF($K135=1,VLOOKUP($A134,$AQ$11:$AU$150,5),E134)</f>
        <v>5769.98</v>
      </c>
      <c r="F135" s="160" t="e">
        <f>IF($K135=1,VLOOKUP($A134,$AQ$11:$AU$135,6),F134)</f>
        <v>#REF!</v>
      </c>
      <c r="G135" s="114">
        <f t="shared" si="166"/>
        <v>5.3000578441551038E-3</v>
      </c>
      <c r="H135" s="115">
        <f t="shared" si="192"/>
        <v>44433</v>
      </c>
      <c r="I135" s="115">
        <f t="shared" si="167"/>
        <v>44433</v>
      </c>
      <c r="J135" s="116">
        <f t="shared" si="175"/>
        <v>22</v>
      </c>
      <c r="K135" s="116">
        <f t="shared" si="203"/>
        <v>1</v>
      </c>
      <c r="L135" s="8">
        <f t="shared" si="176"/>
        <v>1.0002403</v>
      </c>
      <c r="M135" s="117">
        <v>1</v>
      </c>
      <c r="N135" s="117">
        <f t="shared" si="195"/>
        <v>1</v>
      </c>
      <c r="O135" s="110">
        <f t="shared" si="201"/>
        <v>1.0002403</v>
      </c>
      <c r="P135" s="110">
        <f t="shared" si="168"/>
        <v>1000.2403</v>
      </c>
      <c r="Q135" s="148">
        <f t="shared" si="180"/>
        <v>0</v>
      </c>
      <c r="R135" s="170">
        <f t="shared" si="177"/>
        <v>0</v>
      </c>
      <c r="S135" s="110">
        <f t="shared" si="169"/>
        <v>0</v>
      </c>
      <c r="T135" s="92">
        <f t="shared" si="187"/>
        <v>0</v>
      </c>
      <c r="U135" s="181">
        <f t="shared" si="188"/>
        <v>0</v>
      </c>
      <c r="V135" s="120">
        <f t="shared" si="178"/>
        <v>7.8E-2</v>
      </c>
      <c r="W135" s="118">
        <f t="shared" si="200"/>
        <v>1</v>
      </c>
      <c r="X135" s="118">
        <v>252</v>
      </c>
      <c r="Y135" s="117">
        <f t="shared" si="170"/>
        <v>1.00029809</v>
      </c>
      <c r="Z135" s="110">
        <f t="shared" si="171"/>
        <v>0.29816163000000001</v>
      </c>
      <c r="AA135" s="110">
        <f t="shared" si="172"/>
        <v>0</v>
      </c>
      <c r="AB135" s="121" t="str">
        <f t="shared" si="181"/>
        <v>J=</v>
      </c>
      <c r="AC135" s="115">
        <f t="shared" si="182"/>
        <v>44433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26"/>
      <c r="DR135" s="15"/>
      <c r="DS135" s="15"/>
      <c r="DT135" s="24"/>
      <c r="DU135" s="15"/>
      <c r="DV135" s="1"/>
      <c r="DW135" s="15"/>
    </row>
    <row r="136" spans="1:127" ht="12.75" x14ac:dyDescent="0.2">
      <c r="A136" s="109">
        <f t="shared" si="173"/>
        <v>44405</v>
      </c>
      <c r="B136" s="110">
        <f t="shared" si="165"/>
        <v>1001.0772155999999</v>
      </c>
      <c r="C136" s="184">
        <f t="shared" si="202"/>
        <v>1000.0000000000001</v>
      </c>
      <c r="D136" s="111">
        <f t="shared" si="174"/>
        <v>5739.56</v>
      </c>
      <c r="E136" s="111">
        <f>IF($K136=1,VLOOKUP($A135,$AQ$11:$AU$150,5),E135)</f>
        <v>5769.98</v>
      </c>
      <c r="F136" s="160" t="e">
        <f>IF($K136=1,VLOOKUP($A135,$AQ$11:$AU$135,6),F135)</f>
        <v>#REF!</v>
      </c>
      <c r="G136" s="114">
        <f t="shared" si="166"/>
        <v>5.3000578441551038E-3</v>
      </c>
      <c r="H136" s="115">
        <f t="shared" si="192"/>
        <v>44433</v>
      </c>
      <c r="I136" s="115">
        <f t="shared" si="167"/>
        <v>44433</v>
      </c>
      <c r="J136" s="116">
        <f t="shared" si="175"/>
        <v>22</v>
      </c>
      <c r="K136" s="116">
        <f t="shared" si="203"/>
        <v>2</v>
      </c>
      <c r="L136" s="8">
        <f t="shared" si="176"/>
        <v>1.00048066</v>
      </c>
      <c r="M136" s="117">
        <v>1</v>
      </c>
      <c r="N136" s="117">
        <f t="shared" si="195"/>
        <v>1</v>
      </c>
      <c r="O136" s="110">
        <f t="shared" si="201"/>
        <v>1.00048066</v>
      </c>
      <c r="P136" s="110">
        <f t="shared" si="168"/>
        <v>1000.4806599999999</v>
      </c>
      <c r="Q136" s="148">
        <f t="shared" si="180"/>
        <v>0</v>
      </c>
      <c r="R136" s="170">
        <f t="shared" si="177"/>
        <v>0</v>
      </c>
      <c r="S136" s="110">
        <f t="shared" si="169"/>
        <v>0</v>
      </c>
      <c r="T136" s="92">
        <f t="shared" si="187"/>
        <v>0</v>
      </c>
      <c r="U136" s="181">
        <f t="shared" si="188"/>
        <v>0</v>
      </c>
      <c r="V136" s="120">
        <f t="shared" si="178"/>
        <v>7.8E-2</v>
      </c>
      <c r="W136" s="118">
        <f t="shared" si="200"/>
        <v>2</v>
      </c>
      <c r="X136" s="118">
        <v>252</v>
      </c>
      <c r="Y136" s="117">
        <f t="shared" si="170"/>
        <v>1.0005962690000001</v>
      </c>
      <c r="Z136" s="110">
        <f t="shared" si="171"/>
        <v>0.59655559999999996</v>
      </c>
      <c r="AA136" s="110">
        <f t="shared" si="172"/>
        <v>0</v>
      </c>
      <c r="AB136" s="121" t="str">
        <f t="shared" si="181"/>
        <v>J=</v>
      </c>
      <c r="AC136" s="115">
        <f t="shared" si="182"/>
        <v>44433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9">
        <f t="shared" si="173"/>
        <v>44406</v>
      </c>
      <c r="B137" s="110">
        <f t="shared" si="165"/>
        <v>1001.61626103</v>
      </c>
      <c r="C137" s="184">
        <f t="shared" si="202"/>
        <v>1000.0000000000001</v>
      </c>
      <c r="D137" s="111">
        <f t="shared" si="174"/>
        <v>5739.56</v>
      </c>
      <c r="E137" s="111">
        <f>IF($K137=1,VLOOKUP($A136,$AQ$11:$AU$150,5),E136)</f>
        <v>5769.98</v>
      </c>
      <c r="F137" s="160" t="e">
        <f>IF($K137=1,VLOOKUP($A136,$AQ$11:$AU$135,6),F136)</f>
        <v>#REF!</v>
      </c>
      <c r="G137" s="114">
        <f t="shared" si="166"/>
        <v>5.3000578441551038E-3</v>
      </c>
      <c r="H137" s="115">
        <f t="shared" si="192"/>
        <v>44433</v>
      </c>
      <c r="I137" s="115">
        <f t="shared" si="167"/>
        <v>44433</v>
      </c>
      <c r="J137" s="116">
        <f t="shared" si="175"/>
        <v>22</v>
      </c>
      <c r="K137" s="116">
        <f t="shared" si="203"/>
        <v>3</v>
      </c>
      <c r="L137" s="8">
        <f t="shared" si="176"/>
        <v>1.0007210799999999</v>
      </c>
      <c r="M137" s="117">
        <v>1</v>
      </c>
      <c r="N137" s="117">
        <f t="shared" si="195"/>
        <v>1</v>
      </c>
      <c r="O137" s="110">
        <f t="shared" si="201"/>
        <v>1.0007210799999999</v>
      </c>
      <c r="P137" s="110">
        <f t="shared" si="168"/>
        <v>1000.72108</v>
      </c>
      <c r="Q137" s="148">
        <f t="shared" si="180"/>
        <v>0</v>
      </c>
      <c r="R137" s="170">
        <f t="shared" si="177"/>
        <v>0</v>
      </c>
      <c r="S137" s="110">
        <f t="shared" si="169"/>
        <v>0</v>
      </c>
      <c r="T137" s="92">
        <f t="shared" si="187"/>
        <v>0</v>
      </c>
      <c r="U137" s="181">
        <f t="shared" si="188"/>
        <v>0</v>
      </c>
      <c r="V137" s="120">
        <f t="shared" si="178"/>
        <v>7.8E-2</v>
      </c>
      <c r="W137" s="118">
        <f t="shared" si="200"/>
        <v>3</v>
      </c>
      <c r="X137" s="118">
        <v>252</v>
      </c>
      <c r="Y137" s="117">
        <f t="shared" si="170"/>
        <v>1.0008945359999999</v>
      </c>
      <c r="Z137" s="110">
        <f t="shared" si="171"/>
        <v>0.89518103000000004</v>
      </c>
      <c r="AA137" s="110">
        <f t="shared" si="172"/>
        <v>0</v>
      </c>
      <c r="AB137" s="121" t="str">
        <f t="shared" si="181"/>
        <v>J=</v>
      </c>
      <c r="AC137" s="115">
        <f t="shared" si="182"/>
        <v>44433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9">
        <f t="shared" si="173"/>
        <v>44407</v>
      </c>
      <c r="B138" s="110">
        <f t="shared" si="165"/>
        <v>1002.15560003</v>
      </c>
      <c r="C138" s="184">
        <f t="shared" si="202"/>
        <v>1000.0000000000001</v>
      </c>
      <c r="D138" s="111">
        <f t="shared" si="174"/>
        <v>5739.56</v>
      </c>
      <c r="E138" s="111">
        <f>IF($K138=1,VLOOKUP($A137,$AQ$11:$AU$150,5),E137)</f>
        <v>5769.98</v>
      </c>
      <c r="F138" s="160" t="e">
        <f>IF($K138=1,VLOOKUP($A137,$AQ$11:$AU$135,6),F137)</f>
        <v>#REF!</v>
      </c>
      <c r="G138" s="114">
        <f t="shared" si="166"/>
        <v>5.3000578441551038E-3</v>
      </c>
      <c r="H138" s="115">
        <f t="shared" si="192"/>
        <v>44433</v>
      </c>
      <c r="I138" s="115">
        <f t="shared" si="167"/>
        <v>44433</v>
      </c>
      <c r="J138" s="116">
        <f t="shared" si="175"/>
        <v>22</v>
      </c>
      <c r="K138" s="116">
        <f t="shared" si="203"/>
        <v>4</v>
      </c>
      <c r="L138" s="8">
        <f t="shared" si="176"/>
        <v>1.0009615599999999</v>
      </c>
      <c r="M138" s="117">
        <v>1</v>
      </c>
      <c r="N138" s="117">
        <f t="shared" si="195"/>
        <v>1</v>
      </c>
      <c r="O138" s="110">
        <f t="shared" si="201"/>
        <v>1.0009615599999999</v>
      </c>
      <c r="P138" s="110">
        <f t="shared" si="168"/>
        <v>1000.96156</v>
      </c>
      <c r="Q138" s="148">
        <f t="shared" si="180"/>
        <v>0</v>
      </c>
      <c r="R138" s="170">
        <f t="shared" si="177"/>
        <v>0</v>
      </c>
      <c r="S138" s="110">
        <f t="shared" si="169"/>
        <v>0</v>
      </c>
      <c r="T138" s="92">
        <f t="shared" si="187"/>
        <v>0</v>
      </c>
      <c r="U138" s="181">
        <f t="shared" si="188"/>
        <v>0</v>
      </c>
      <c r="V138" s="120">
        <f t="shared" si="178"/>
        <v>7.8E-2</v>
      </c>
      <c r="W138" s="118">
        <f t="shared" si="200"/>
        <v>4</v>
      </c>
      <c r="X138" s="118">
        <v>252</v>
      </c>
      <c r="Y138" s="117">
        <f t="shared" si="170"/>
        <v>1.001192893</v>
      </c>
      <c r="Z138" s="110">
        <f t="shared" si="171"/>
        <v>1.19404003</v>
      </c>
      <c r="AA138" s="110">
        <f t="shared" si="172"/>
        <v>0</v>
      </c>
      <c r="AB138" s="121" t="str">
        <f t="shared" si="181"/>
        <v>J=</v>
      </c>
      <c r="AC138" s="115">
        <f t="shared" si="182"/>
        <v>44433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9">
        <f t="shared" si="173"/>
        <v>44408</v>
      </c>
      <c r="B139" s="110">
        <f t="shared" ref="B139:B202" si="209">(P139+Z139)</f>
        <v>1002.6952217199999</v>
      </c>
      <c r="C139" s="184">
        <f t="shared" si="202"/>
        <v>1000.0000000000001</v>
      </c>
      <c r="D139" s="111">
        <f t="shared" si="174"/>
        <v>5739.56</v>
      </c>
      <c r="E139" s="111">
        <f>IF($K139=1,VLOOKUP($A138,$AQ$11:$AU$150,5),E138)</f>
        <v>5769.98</v>
      </c>
      <c r="F139" s="160" t="e">
        <f>IF($K139=1,VLOOKUP($A138,$AQ$11:$AU$135,6),F138)</f>
        <v>#REF!</v>
      </c>
      <c r="G139" s="114">
        <f t="shared" ref="G139:G202" si="210">(E139/D139)-1</f>
        <v>5.3000578441551038E-3</v>
      </c>
      <c r="H139" s="115">
        <f t="shared" si="192"/>
        <v>44433</v>
      </c>
      <c r="I139" s="115">
        <f t="shared" ref="I139:I202" si="211">IF(A139&gt;I138,H139,I138)</f>
        <v>44433</v>
      </c>
      <c r="J139" s="116">
        <f t="shared" si="175"/>
        <v>22</v>
      </c>
      <c r="K139" s="116">
        <f t="shared" si="203"/>
        <v>5</v>
      </c>
      <c r="L139" s="8">
        <f t="shared" si="176"/>
        <v>1.00120209</v>
      </c>
      <c r="M139" s="117">
        <v>1</v>
      </c>
      <c r="N139" s="117">
        <f t="shared" si="195"/>
        <v>1</v>
      </c>
      <c r="O139" s="110">
        <f t="shared" si="201"/>
        <v>1.00120209</v>
      </c>
      <c r="P139" s="110">
        <f t="shared" ref="P139:P202" si="212">TRUNC(C139*O139,8)</f>
        <v>1001.20209</v>
      </c>
      <c r="Q139" s="148">
        <f t="shared" si="180"/>
        <v>0</v>
      </c>
      <c r="R139" s="170">
        <f t="shared" si="177"/>
        <v>0</v>
      </c>
      <c r="S139" s="110">
        <f t="shared" ref="S139:S202" si="213">IF(R139&gt;0,TRUNC(R139*P139,8),0)</f>
        <v>0</v>
      </c>
      <c r="T139" s="92">
        <f t="shared" si="187"/>
        <v>0</v>
      </c>
      <c r="U139" s="181">
        <f t="shared" si="188"/>
        <v>0</v>
      </c>
      <c r="V139" s="120">
        <f t="shared" si="178"/>
        <v>7.8E-2</v>
      </c>
      <c r="W139" s="118">
        <f t="shared" si="200"/>
        <v>5</v>
      </c>
      <c r="X139" s="118">
        <v>252</v>
      </c>
      <c r="Y139" s="117">
        <f t="shared" ref="Y139:Y202" si="214">ROUND((1+V139)^TRUNC((W139/X139),9),9)</f>
        <v>1.001491339</v>
      </c>
      <c r="Z139" s="110">
        <f t="shared" ref="Z139:Z202" si="215">TRUNC((P139*(Y139-1)),8)</f>
        <v>1.4931317200000001</v>
      </c>
      <c r="AA139" s="110">
        <f t="shared" ref="AA139:AA202" si="216">IF(Q139&gt;0,S139+Z139,0)</f>
        <v>0</v>
      </c>
      <c r="AB139" s="121" t="str">
        <f t="shared" si="181"/>
        <v>J=</v>
      </c>
      <c r="AC139" s="115">
        <f t="shared" si="182"/>
        <v>44433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9">
        <f t="shared" ref="A140:A203" si="217">(A139+1)</f>
        <v>44409</v>
      </c>
      <c r="B140" s="110">
        <f t="shared" si="209"/>
        <v>1002.6952217199999</v>
      </c>
      <c r="C140" s="184">
        <f t="shared" si="202"/>
        <v>1000.0000000000001</v>
      </c>
      <c r="D140" s="111">
        <f t="shared" ref="D140:D203" si="218">IF(E140=E139,D139,E139)</f>
        <v>5739.56</v>
      </c>
      <c r="E140" s="111">
        <f>IF($K140=1,VLOOKUP($A139,$AQ$11:$AU$150,5),E139)</f>
        <v>5769.98</v>
      </c>
      <c r="F140" s="160" t="e">
        <f>IF($K140=1,VLOOKUP($A139,$AQ$11:$AU$135,6),F139)</f>
        <v>#REF!</v>
      </c>
      <c r="G140" s="114">
        <f t="shared" si="210"/>
        <v>5.3000578441551038E-3</v>
      </c>
      <c r="H140" s="115">
        <f t="shared" si="192"/>
        <v>44433</v>
      </c>
      <c r="I140" s="115">
        <f t="shared" si="211"/>
        <v>44433</v>
      </c>
      <c r="J140" s="116">
        <f t="shared" ref="J140:J203" si="219">IF(I140=I139,J139,NETWORKDAYS(I139,I140,$AF$149:$AF$503)-1)</f>
        <v>22</v>
      </c>
      <c r="K140" s="116">
        <f t="shared" si="203"/>
        <v>5</v>
      </c>
      <c r="L140" s="8">
        <f t="shared" ref="L140:L203" si="220">TRUNC((E140/D140)^TRUNC((K140/J140),9),8)</f>
        <v>1.00120209</v>
      </c>
      <c r="M140" s="117">
        <v>1</v>
      </c>
      <c r="N140" s="117">
        <f t="shared" si="195"/>
        <v>1</v>
      </c>
      <c r="O140" s="110">
        <f t="shared" si="201"/>
        <v>1.00120209</v>
      </c>
      <c r="P140" s="110">
        <f t="shared" si="212"/>
        <v>1001.20209</v>
      </c>
      <c r="Q140" s="148">
        <f t="shared" si="180"/>
        <v>0</v>
      </c>
      <c r="R140" s="170">
        <f t="shared" ref="R140:R203" si="221">IF(Q140&gt;0,VLOOKUP($A140,$AF$11:$AK$141,6),0)</f>
        <v>0</v>
      </c>
      <c r="S140" s="110">
        <f t="shared" si="213"/>
        <v>0</v>
      </c>
      <c r="T140" s="92">
        <f t="shared" si="187"/>
        <v>0</v>
      </c>
      <c r="U140" s="181">
        <f t="shared" si="188"/>
        <v>0</v>
      </c>
      <c r="V140" s="120">
        <f t="shared" ref="V140:V203" si="222">(V139)</f>
        <v>7.8E-2</v>
      </c>
      <c r="W140" s="118">
        <f t="shared" si="200"/>
        <v>5</v>
      </c>
      <c r="X140" s="118">
        <v>252</v>
      </c>
      <c r="Y140" s="117">
        <f t="shared" si="214"/>
        <v>1.001491339</v>
      </c>
      <c r="Z140" s="110">
        <f t="shared" si="215"/>
        <v>1.4931317200000001</v>
      </c>
      <c r="AA140" s="110">
        <f t="shared" si="216"/>
        <v>0</v>
      </c>
      <c r="AB140" s="121" t="str">
        <f t="shared" si="181"/>
        <v>J=</v>
      </c>
      <c r="AC140" s="115">
        <f t="shared" si="182"/>
        <v>44433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9">
        <f t="shared" si="217"/>
        <v>44410</v>
      </c>
      <c r="B141" s="110">
        <f t="shared" si="209"/>
        <v>1002.6952217199999</v>
      </c>
      <c r="C141" s="184">
        <f t="shared" si="202"/>
        <v>1000.0000000000001</v>
      </c>
      <c r="D141" s="111">
        <f t="shared" si="218"/>
        <v>5739.56</v>
      </c>
      <c r="E141" s="111">
        <f>IF($K141=1,VLOOKUP($A140,$AQ$11:$AU$150,5),E140)</f>
        <v>5769.98</v>
      </c>
      <c r="F141" s="160" t="e">
        <f>IF($K141=1,VLOOKUP($A140,$AQ$11:$AU$135,6),F140)</f>
        <v>#REF!</v>
      </c>
      <c r="G141" s="114">
        <f t="shared" si="210"/>
        <v>5.3000578441551038E-3</v>
      </c>
      <c r="H141" s="115">
        <f t="shared" si="192"/>
        <v>44433</v>
      </c>
      <c r="I141" s="115">
        <f t="shared" si="211"/>
        <v>44433</v>
      </c>
      <c r="J141" s="116">
        <f t="shared" si="219"/>
        <v>22</v>
      </c>
      <c r="K141" s="116">
        <f t="shared" si="203"/>
        <v>5</v>
      </c>
      <c r="L141" s="8">
        <f t="shared" si="220"/>
        <v>1.00120209</v>
      </c>
      <c r="M141" s="117">
        <v>1</v>
      </c>
      <c r="N141" s="117">
        <f t="shared" si="195"/>
        <v>1</v>
      </c>
      <c r="O141" s="110">
        <f t="shared" si="201"/>
        <v>1.00120209</v>
      </c>
      <c r="P141" s="110">
        <f t="shared" si="212"/>
        <v>1001.20209</v>
      </c>
      <c r="Q141" s="148">
        <f t="shared" ref="Q141:Q204" si="223">IF(VLOOKUP(A141,AF$11:AM$141,8)=VLOOKUP(A140,AF$11:AM$141,8),0,VLOOKUP(A141,AF$11:AM$141,8))</f>
        <v>0</v>
      </c>
      <c r="R141" s="170">
        <f t="shared" si="221"/>
        <v>0</v>
      </c>
      <c r="S141" s="110">
        <f t="shared" si="213"/>
        <v>0</v>
      </c>
      <c r="T141" s="92">
        <f t="shared" si="187"/>
        <v>0</v>
      </c>
      <c r="U141" s="181">
        <f t="shared" si="188"/>
        <v>0</v>
      </c>
      <c r="V141" s="120">
        <f t="shared" si="222"/>
        <v>7.8E-2</v>
      </c>
      <c r="W141" s="118">
        <f t="shared" si="200"/>
        <v>5</v>
      </c>
      <c r="X141" s="118">
        <v>252</v>
      </c>
      <c r="Y141" s="117">
        <f t="shared" si="214"/>
        <v>1.001491339</v>
      </c>
      <c r="Z141" s="110">
        <f t="shared" si="215"/>
        <v>1.4931317200000001</v>
      </c>
      <c r="AA141" s="110">
        <f t="shared" si="216"/>
        <v>0</v>
      </c>
      <c r="AB141" s="121" t="str">
        <f t="shared" ref="AB141:AB204" si="224">IF($Q140&gt;0,VLOOKUP($A140,$AF$11:$AO$141,9),AB140)</f>
        <v>J=</v>
      </c>
      <c r="AC141" s="115">
        <f t="shared" ref="AC141:AC204" si="225">IF($Q140&gt;0,VLOOKUP($A140,$AF$11:$AO$141,10),AC140)</f>
        <v>44433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9">
        <f t="shared" si="217"/>
        <v>44411</v>
      </c>
      <c r="B142" s="110">
        <f t="shared" si="209"/>
        <v>1003.2351452299999</v>
      </c>
      <c r="C142" s="184">
        <f t="shared" si="202"/>
        <v>1000.0000000000001</v>
      </c>
      <c r="D142" s="111">
        <f t="shared" si="218"/>
        <v>5739.56</v>
      </c>
      <c r="E142" s="111">
        <f>IF($K142=1,VLOOKUP($A141,$AQ$11:$AU$150,5),E141)</f>
        <v>5769.98</v>
      </c>
      <c r="F142" s="160" t="e">
        <f>IF($K142=1,VLOOKUP($A141,$AQ$11:$AU$135,6),F141)</f>
        <v>#REF!</v>
      </c>
      <c r="G142" s="114">
        <f t="shared" si="210"/>
        <v>5.3000578441551038E-3</v>
      </c>
      <c r="H142" s="115">
        <f t="shared" si="192"/>
        <v>44433</v>
      </c>
      <c r="I142" s="115">
        <f t="shared" si="211"/>
        <v>44433</v>
      </c>
      <c r="J142" s="116">
        <f t="shared" si="219"/>
        <v>22</v>
      </c>
      <c r="K142" s="116">
        <f t="shared" si="203"/>
        <v>6</v>
      </c>
      <c r="L142" s="8">
        <f t="shared" si="220"/>
        <v>1.00144269</v>
      </c>
      <c r="M142" s="117">
        <v>1</v>
      </c>
      <c r="N142" s="117">
        <f t="shared" si="195"/>
        <v>1</v>
      </c>
      <c r="O142" s="110">
        <f t="shared" si="201"/>
        <v>1.00144269</v>
      </c>
      <c r="P142" s="110">
        <f t="shared" si="212"/>
        <v>1001.44269</v>
      </c>
      <c r="Q142" s="148">
        <f t="shared" si="223"/>
        <v>0</v>
      </c>
      <c r="R142" s="170">
        <f t="shared" si="221"/>
        <v>0</v>
      </c>
      <c r="S142" s="110">
        <f t="shared" si="213"/>
        <v>0</v>
      </c>
      <c r="T142" s="92">
        <f t="shared" si="187"/>
        <v>0</v>
      </c>
      <c r="U142" s="181">
        <f t="shared" si="188"/>
        <v>0</v>
      </c>
      <c r="V142" s="120">
        <f t="shared" si="222"/>
        <v>7.8E-2</v>
      </c>
      <c r="W142" s="118">
        <f t="shared" si="200"/>
        <v>6</v>
      </c>
      <c r="X142" s="118">
        <v>252</v>
      </c>
      <c r="Y142" s="117">
        <f t="shared" si="214"/>
        <v>1.0017898730000001</v>
      </c>
      <c r="Z142" s="110">
        <f t="shared" si="215"/>
        <v>1.7924552300000001</v>
      </c>
      <c r="AA142" s="110">
        <f t="shared" si="216"/>
        <v>0</v>
      </c>
      <c r="AB142" s="121" t="str">
        <f t="shared" si="224"/>
        <v>J=</v>
      </c>
      <c r="AC142" s="115">
        <f t="shared" si="225"/>
        <v>44433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9">
        <f t="shared" si="217"/>
        <v>44412</v>
      </c>
      <c r="B143" s="110">
        <f t="shared" si="209"/>
        <v>1003.7753516400001</v>
      </c>
      <c r="C143" s="184">
        <f t="shared" si="202"/>
        <v>1000.0000000000001</v>
      </c>
      <c r="D143" s="111">
        <f t="shared" si="218"/>
        <v>5739.56</v>
      </c>
      <c r="E143" s="111">
        <f>IF($K143=1,VLOOKUP($A142,$AQ$11:$AU$150,5),E142)</f>
        <v>5769.98</v>
      </c>
      <c r="F143" s="160" t="e">
        <f>IF($K143=1,VLOOKUP($A142,$AQ$11:$AU$135,6),F142)</f>
        <v>#REF!</v>
      </c>
      <c r="G143" s="114">
        <f t="shared" si="210"/>
        <v>5.3000578441551038E-3</v>
      </c>
      <c r="H143" s="115">
        <f t="shared" si="192"/>
        <v>44433</v>
      </c>
      <c r="I143" s="115">
        <f t="shared" si="211"/>
        <v>44433</v>
      </c>
      <c r="J143" s="116">
        <f t="shared" si="219"/>
        <v>22</v>
      </c>
      <c r="K143" s="116">
        <f t="shared" si="203"/>
        <v>7</v>
      </c>
      <c r="L143" s="8">
        <f t="shared" si="220"/>
        <v>1.00168334</v>
      </c>
      <c r="M143" s="117">
        <v>1</v>
      </c>
      <c r="N143" s="117">
        <f t="shared" si="195"/>
        <v>1</v>
      </c>
      <c r="O143" s="110">
        <f t="shared" si="201"/>
        <v>1.00168334</v>
      </c>
      <c r="P143" s="110">
        <f t="shared" si="212"/>
        <v>1001.68334</v>
      </c>
      <c r="Q143" s="148">
        <f t="shared" si="223"/>
        <v>0</v>
      </c>
      <c r="R143" s="170">
        <f t="shared" si="221"/>
        <v>0</v>
      </c>
      <c r="S143" s="110">
        <f t="shared" si="213"/>
        <v>0</v>
      </c>
      <c r="T143" s="92">
        <f t="shared" si="187"/>
        <v>0</v>
      </c>
      <c r="U143" s="181">
        <f t="shared" si="188"/>
        <v>0</v>
      </c>
      <c r="V143" s="120">
        <f t="shared" si="222"/>
        <v>7.8E-2</v>
      </c>
      <c r="W143" s="118">
        <f t="shared" si="200"/>
        <v>7</v>
      </c>
      <c r="X143" s="118">
        <v>252</v>
      </c>
      <c r="Y143" s="117">
        <f t="shared" si="214"/>
        <v>1.0020884960000001</v>
      </c>
      <c r="Z143" s="110">
        <f t="shared" si="215"/>
        <v>2.09201164</v>
      </c>
      <c r="AA143" s="110">
        <f t="shared" si="216"/>
        <v>0</v>
      </c>
      <c r="AB143" s="121" t="str">
        <f t="shared" si="224"/>
        <v>J=</v>
      </c>
      <c r="AC143" s="115">
        <f t="shared" si="225"/>
        <v>44433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9">
        <f t="shared" si="217"/>
        <v>44413</v>
      </c>
      <c r="B144" s="110">
        <f t="shared" si="209"/>
        <v>1004.3158520999999</v>
      </c>
      <c r="C144" s="184">
        <f t="shared" si="202"/>
        <v>1000.0000000000001</v>
      </c>
      <c r="D144" s="111">
        <f t="shared" si="218"/>
        <v>5739.56</v>
      </c>
      <c r="E144" s="111">
        <f>IF($K144=1,VLOOKUP($A143,$AQ$11:$AU$150,5),E143)</f>
        <v>5769.98</v>
      </c>
      <c r="F144" s="160" t="e">
        <f>IF($K144=1,VLOOKUP($A143,$AQ$11:$AU$135,6),F143)</f>
        <v>#REF!</v>
      </c>
      <c r="G144" s="114">
        <f t="shared" si="210"/>
        <v>5.3000578441551038E-3</v>
      </c>
      <c r="H144" s="115">
        <f t="shared" si="192"/>
        <v>44433</v>
      </c>
      <c r="I144" s="115">
        <f t="shared" si="211"/>
        <v>44433</v>
      </c>
      <c r="J144" s="116">
        <f t="shared" si="219"/>
        <v>22</v>
      </c>
      <c r="K144" s="116">
        <f t="shared" si="203"/>
        <v>8</v>
      </c>
      <c r="L144" s="8">
        <f t="shared" si="220"/>
        <v>1.00192405</v>
      </c>
      <c r="M144" s="117">
        <v>1</v>
      </c>
      <c r="N144" s="117">
        <f t="shared" si="195"/>
        <v>1</v>
      </c>
      <c r="O144" s="110">
        <f t="shared" si="201"/>
        <v>1.00192405</v>
      </c>
      <c r="P144" s="110">
        <f t="shared" si="212"/>
        <v>1001.92405</v>
      </c>
      <c r="Q144" s="148">
        <f t="shared" si="223"/>
        <v>0</v>
      </c>
      <c r="R144" s="170">
        <f t="shared" si="221"/>
        <v>0</v>
      </c>
      <c r="S144" s="110">
        <f t="shared" si="213"/>
        <v>0</v>
      </c>
      <c r="T144" s="92">
        <f t="shared" ref="T144:T207" si="226">IF(AND(Q144&gt;0,L144&gt;1),(L144-1)*C144,0)</f>
        <v>0</v>
      </c>
      <c r="U144" s="181">
        <f t="shared" ref="U144:U207" si="227">IF(Q144&gt;0,(S144+T144)/P144,0)</f>
        <v>0</v>
      </c>
      <c r="V144" s="120">
        <f t="shared" si="222"/>
        <v>7.8E-2</v>
      </c>
      <c r="W144" s="118">
        <f t="shared" si="200"/>
        <v>8</v>
      </c>
      <c r="X144" s="118">
        <v>252</v>
      </c>
      <c r="Y144" s="117">
        <f t="shared" si="214"/>
        <v>1.0023872089999999</v>
      </c>
      <c r="Z144" s="110">
        <f t="shared" si="215"/>
        <v>2.3918021</v>
      </c>
      <c r="AA144" s="110">
        <f t="shared" si="216"/>
        <v>0</v>
      </c>
      <c r="AB144" s="121" t="str">
        <f t="shared" si="224"/>
        <v>J=</v>
      </c>
      <c r="AC144" s="115">
        <f t="shared" si="225"/>
        <v>44433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9">
        <f t="shared" si="217"/>
        <v>44414</v>
      </c>
      <c r="B145" s="110">
        <f t="shared" si="209"/>
        <v>1004.8566357</v>
      </c>
      <c r="C145" s="184">
        <f t="shared" si="202"/>
        <v>1000.0000000000001</v>
      </c>
      <c r="D145" s="111">
        <f t="shared" si="218"/>
        <v>5739.56</v>
      </c>
      <c r="E145" s="111">
        <f>IF($K145=1,VLOOKUP($A144,$AQ$11:$AU$150,5),E144)</f>
        <v>5769.98</v>
      </c>
      <c r="F145" s="160" t="e">
        <f>IF($K145=1,VLOOKUP($A144,$AQ$11:$AU$135,6),F144)</f>
        <v>#REF!</v>
      </c>
      <c r="G145" s="114">
        <f t="shared" si="210"/>
        <v>5.3000578441551038E-3</v>
      </c>
      <c r="H145" s="115">
        <f t="shared" si="192"/>
        <v>44433</v>
      </c>
      <c r="I145" s="115">
        <f t="shared" si="211"/>
        <v>44433</v>
      </c>
      <c r="J145" s="116">
        <f t="shared" si="219"/>
        <v>22</v>
      </c>
      <c r="K145" s="116">
        <f t="shared" si="203"/>
        <v>9</v>
      </c>
      <c r="L145" s="8">
        <f t="shared" si="220"/>
        <v>1.00216481</v>
      </c>
      <c r="M145" s="117">
        <v>1</v>
      </c>
      <c r="N145" s="117">
        <f t="shared" si="195"/>
        <v>1</v>
      </c>
      <c r="O145" s="110">
        <f t="shared" si="201"/>
        <v>1.00216481</v>
      </c>
      <c r="P145" s="110">
        <f t="shared" si="212"/>
        <v>1002.16481</v>
      </c>
      <c r="Q145" s="148">
        <f t="shared" si="223"/>
        <v>0</v>
      </c>
      <c r="R145" s="170">
        <f t="shared" si="221"/>
        <v>0</v>
      </c>
      <c r="S145" s="110">
        <f t="shared" si="213"/>
        <v>0</v>
      </c>
      <c r="T145" s="92">
        <f t="shared" si="226"/>
        <v>0</v>
      </c>
      <c r="U145" s="181">
        <f t="shared" si="227"/>
        <v>0</v>
      </c>
      <c r="V145" s="120">
        <f t="shared" si="222"/>
        <v>7.8E-2</v>
      </c>
      <c r="W145" s="118">
        <f t="shared" si="200"/>
        <v>9</v>
      </c>
      <c r="X145" s="118">
        <v>252</v>
      </c>
      <c r="Y145" s="117">
        <f t="shared" si="214"/>
        <v>1.002686011</v>
      </c>
      <c r="Z145" s="110">
        <f t="shared" si="215"/>
        <v>2.6918256999999999</v>
      </c>
      <c r="AA145" s="110">
        <f t="shared" si="216"/>
        <v>0</v>
      </c>
      <c r="AB145" s="121" t="str">
        <f t="shared" si="224"/>
        <v>J=</v>
      </c>
      <c r="AC145" s="115">
        <f t="shared" si="225"/>
        <v>44433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9">
        <f t="shared" si="217"/>
        <v>44415</v>
      </c>
      <c r="B146" s="110">
        <f t="shared" si="209"/>
        <v>1005.3977215899999</v>
      </c>
      <c r="C146" s="184">
        <f t="shared" si="202"/>
        <v>1000.0000000000001</v>
      </c>
      <c r="D146" s="111">
        <f t="shared" si="218"/>
        <v>5739.56</v>
      </c>
      <c r="E146" s="111">
        <f>IF($K146=1,VLOOKUP($A145,$AQ$11:$AU$150,5),E145)</f>
        <v>5769.98</v>
      </c>
      <c r="F146" s="160" t="e">
        <f>IF($K146=1,VLOOKUP($A145,$AQ$11:$AU$135,6),F145)</f>
        <v>#REF!</v>
      </c>
      <c r="G146" s="114">
        <f t="shared" si="210"/>
        <v>5.3000578441551038E-3</v>
      </c>
      <c r="H146" s="115">
        <f t="shared" si="192"/>
        <v>44433</v>
      </c>
      <c r="I146" s="115">
        <f t="shared" si="211"/>
        <v>44433</v>
      </c>
      <c r="J146" s="116">
        <f t="shared" si="219"/>
        <v>22</v>
      </c>
      <c r="K146" s="116">
        <f t="shared" si="203"/>
        <v>10</v>
      </c>
      <c r="L146" s="8">
        <f t="shared" si="220"/>
        <v>1.0024056400000001</v>
      </c>
      <c r="M146" s="117">
        <v>1</v>
      </c>
      <c r="N146" s="117">
        <f t="shared" si="195"/>
        <v>1</v>
      </c>
      <c r="O146" s="110">
        <f t="shared" si="201"/>
        <v>1.0024056400000001</v>
      </c>
      <c r="P146" s="110">
        <f t="shared" si="212"/>
        <v>1002.4056399999999</v>
      </c>
      <c r="Q146" s="148">
        <f t="shared" si="223"/>
        <v>0</v>
      </c>
      <c r="R146" s="170">
        <f t="shared" si="221"/>
        <v>0</v>
      </c>
      <c r="S146" s="110">
        <f t="shared" si="213"/>
        <v>0</v>
      </c>
      <c r="T146" s="92">
        <f t="shared" si="226"/>
        <v>0</v>
      </c>
      <c r="U146" s="181">
        <f t="shared" si="227"/>
        <v>0</v>
      </c>
      <c r="V146" s="120">
        <f t="shared" si="222"/>
        <v>7.8E-2</v>
      </c>
      <c r="W146" s="118">
        <f t="shared" si="200"/>
        <v>10</v>
      </c>
      <c r="X146" s="118">
        <v>252</v>
      </c>
      <c r="Y146" s="117">
        <f t="shared" si="214"/>
        <v>1.002984901</v>
      </c>
      <c r="Z146" s="110">
        <f t="shared" si="215"/>
        <v>2.9920815900000002</v>
      </c>
      <c r="AA146" s="110">
        <f t="shared" si="216"/>
        <v>0</v>
      </c>
      <c r="AB146" s="121" t="str">
        <f t="shared" si="224"/>
        <v>J=</v>
      </c>
      <c r="AC146" s="115">
        <f t="shared" si="225"/>
        <v>44433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9">
        <f t="shared" si="217"/>
        <v>44416</v>
      </c>
      <c r="B147" s="110">
        <f t="shared" si="209"/>
        <v>1005.3977215899999</v>
      </c>
      <c r="C147" s="184">
        <f t="shared" si="202"/>
        <v>1000.0000000000001</v>
      </c>
      <c r="D147" s="111">
        <f t="shared" si="218"/>
        <v>5739.56</v>
      </c>
      <c r="E147" s="111">
        <f>IF($K147=1,VLOOKUP($A146,$AQ$11:$AU$150,5),E146)</f>
        <v>5769.98</v>
      </c>
      <c r="F147" s="160" t="e">
        <f>IF($K147=1,VLOOKUP($A146,$AQ$11:$AU$135,6),F146)</f>
        <v>#REF!</v>
      </c>
      <c r="G147" s="114">
        <f t="shared" si="210"/>
        <v>5.3000578441551038E-3</v>
      </c>
      <c r="H147" s="115">
        <f t="shared" ref="H147:H210" si="228">IF(Q146&gt;0,VLOOKUP(A147,AJ$119:AP$451,4),H146)</f>
        <v>44433</v>
      </c>
      <c r="I147" s="115">
        <f t="shared" si="211"/>
        <v>44433</v>
      </c>
      <c r="J147" s="116">
        <f t="shared" si="219"/>
        <v>22</v>
      </c>
      <c r="K147" s="116">
        <f t="shared" si="203"/>
        <v>10</v>
      </c>
      <c r="L147" s="8">
        <f t="shared" si="220"/>
        <v>1.0024056400000001</v>
      </c>
      <c r="M147" s="117">
        <v>1</v>
      </c>
      <c r="N147" s="117">
        <f t="shared" si="195"/>
        <v>1</v>
      </c>
      <c r="O147" s="110">
        <f t="shared" si="201"/>
        <v>1.0024056400000001</v>
      </c>
      <c r="P147" s="110">
        <f t="shared" si="212"/>
        <v>1002.4056399999999</v>
      </c>
      <c r="Q147" s="148">
        <f t="shared" si="223"/>
        <v>0</v>
      </c>
      <c r="R147" s="170">
        <f t="shared" si="221"/>
        <v>0</v>
      </c>
      <c r="S147" s="110">
        <f t="shared" si="213"/>
        <v>0</v>
      </c>
      <c r="T147" s="92">
        <f t="shared" si="226"/>
        <v>0</v>
      </c>
      <c r="U147" s="181">
        <f t="shared" si="227"/>
        <v>0</v>
      </c>
      <c r="V147" s="120">
        <f t="shared" si="222"/>
        <v>7.8E-2</v>
      </c>
      <c r="W147" s="118">
        <f t="shared" si="200"/>
        <v>10</v>
      </c>
      <c r="X147" s="118">
        <v>252</v>
      </c>
      <c r="Y147" s="117">
        <f t="shared" si="214"/>
        <v>1.002984901</v>
      </c>
      <c r="Z147" s="110">
        <f t="shared" si="215"/>
        <v>2.9920815900000002</v>
      </c>
      <c r="AA147" s="110">
        <f t="shared" si="216"/>
        <v>0</v>
      </c>
      <c r="AB147" s="121" t="str">
        <f t="shared" si="224"/>
        <v>J=</v>
      </c>
      <c r="AC147" s="115">
        <f t="shared" si="225"/>
        <v>44433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9">
        <f t="shared" si="217"/>
        <v>44417</v>
      </c>
      <c r="B148" s="110">
        <f t="shared" si="209"/>
        <v>1005.3977215899999</v>
      </c>
      <c r="C148" s="184">
        <f t="shared" si="202"/>
        <v>1000.0000000000001</v>
      </c>
      <c r="D148" s="111">
        <f t="shared" si="218"/>
        <v>5739.56</v>
      </c>
      <c r="E148" s="111">
        <f>IF($K148=1,VLOOKUP($A147,$AQ$11:$AU$150,5),E147)</f>
        <v>5769.98</v>
      </c>
      <c r="F148" s="160" t="e">
        <f>IF($K148=1,VLOOKUP($A147,$AQ$11:$AU$135,6),F147)</f>
        <v>#REF!</v>
      </c>
      <c r="G148" s="114">
        <f t="shared" si="210"/>
        <v>5.3000578441551038E-3</v>
      </c>
      <c r="H148" s="115">
        <f t="shared" si="228"/>
        <v>44433</v>
      </c>
      <c r="I148" s="115">
        <f t="shared" si="211"/>
        <v>44433</v>
      </c>
      <c r="J148" s="116">
        <f t="shared" si="219"/>
        <v>22</v>
      </c>
      <c r="K148" s="116">
        <f t="shared" si="203"/>
        <v>10</v>
      </c>
      <c r="L148" s="8">
        <f t="shared" si="220"/>
        <v>1.0024056400000001</v>
      </c>
      <c r="M148" s="117">
        <v>1</v>
      </c>
      <c r="N148" s="117">
        <f t="shared" si="195"/>
        <v>1</v>
      </c>
      <c r="O148" s="110">
        <f t="shared" si="201"/>
        <v>1.0024056400000001</v>
      </c>
      <c r="P148" s="110">
        <f t="shared" si="212"/>
        <v>1002.4056399999999</v>
      </c>
      <c r="Q148" s="148">
        <f t="shared" si="223"/>
        <v>0</v>
      </c>
      <c r="R148" s="170">
        <f t="shared" si="221"/>
        <v>0</v>
      </c>
      <c r="S148" s="110">
        <f t="shared" si="213"/>
        <v>0</v>
      </c>
      <c r="T148" s="92">
        <f t="shared" si="226"/>
        <v>0</v>
      </c>
      <c r="U148" s="181">
        <f t="shared" si="227"/>
        <v>0</v>
      </c>
      <c r="V148" s="120">
        <f t="shared" si="222"/>
        <v>7.8E-2</v>
      </c>
      <c r="W148" s="118">
        <f t="shared" si="200"/>
        <v>10</v>
      </c>
      <c r="X148" s="118">
        <v>252</v>
      </c>
      <c r="Y148" s="117">
        <f t="shared" si="214"/>
        <v>1.002984901</v>
      </c>
      <c r="Z148" s="110">
        <f t="shared" si="215"/>
        <v>2.9920815900000002</v>
      </c>
      <c r="AA148" s="110">
        <f t="shared" si="216"/>
        <v>0</v>
      </c>
      <c r="AB148" s="121" t="str">
        <f t="shared" si="224"/>
        <v>J=</v>
      </c>
      <c r="AC148" s="115">
        <f t="shared" si="225"/>
        <v>44433</v>
      </c>
      <c r="AD148" s="4"/>
      <c r="AF148" s="141" t="s">
        <v>63</v>
      </c>
      <c r="AG148" s="142"/>
      <c r="AI148" s="143" t="s">
        <v>69</v>
      </c>
      <c r="AJ148" s="143" t="s">
        <v>64</v>
      </c>
      <c r="AK148" s="144" t="s">
        <v>65</v>
      </c>
      <c r="AL148" s="145" t="s">
        <v>66</v>
      </c>
      <c r="AM148" s="146" t="s">
        <v>67</v>
      </c>
      <c r="AN148" s="147" t="s">
        <v>68</v>
      </c>
      <c r="AO148" s="146" t="s">
        <v>108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4.25" x14ac:dyDescent="0.2">
      <c r="A149" s="109">
        <f t="shared" si="217"/>
        <v>44418</v>
      </c>
      <c r="B149" s="110">
        <f t="shared" si="209"/>
        <v>1005.93909185</v>
      </c>
      <c r="C149" s="184">
        <f t="shared" si="202"/>
        <v>1000.0000000000001</v>
      </c>
      <c r="D149" s="111">
        <f t="shared" si="218"/>
        <v>5739.56</v>
      </c>
      <c r="E149" s="111">
        <f>IF($K149=1,VLOOKUP($A148,$AQ$11:$AU$150,5),E148)</f>
        <v>5769.98</v>
      </c>
      <c r="F149" s="160" t="e">
        <f>IF($K149=1,VLOOKUP($A148,$AQ$11:$AU$135,6),F148)</f>
        <v>#REF!</v>
      </c>
      <c r="G149" s="114">
        <f t="shared" si="210"/>
        <v>5.3000578441551038E-3</v>
      </c>
      <c r="H149" s="115">
        <f t="shared" si="228"/>
        <v>44433</v>
      </c>
      <c r="I149" s="115">
        <f t="shared" si="211"/>
        <v>44433</v>
      </c>
      <c r="J149" s="116">
        <f t="shared" si="219"/>
        <v>22</v>
      </c>
      <c r="K149" s="116">
        <f t="shared" si="203"/>
        <v>11</v>
      </c>
      <c r="L149" s="8">
        <f t="shared" si="220"/>
        <v>1.0026465200000001</v>
      </c>
      <c r="M149" s="117">
        <v>1</v>
      </c>
      <c r="N149" s="117">
        <f t="shared" si="195"/>
        <v>1</v>
      </c>
      <c r="O149" s="110">
        <f t="shared" si="201"/>
        <v>1.0026465200000001</v>
      </c>
      <c r="P149" s="110">
        <f t="shared" si="212"/>
        <v>1002.64652</v>
      </c>
      <c r="Q149" s="148">
        <f t="shared" si="223"/>
        <v>0</v>
      </c>
      <c r="R149" s="170">
        <f t="shared" si="221"/>
        <v>0</v>
      </c>
      <c r="S149" s="110">
        <f t="shared" si="213"/>
        <v>0</v>
      </c>
      <c r="T149" s="92">
        <f t="shared" si="226"/>
        <v>0</v>
      </c>
      <c r="U149" s="181">
        <f t="shared" si="227"/>
        <v>0</v>
      </c>
      <c r="V149" s="120">
        <f t="shared" si="222"/>
        <v>7.8E-2</v>
      </c>
      <c r="W149" s="118">
        <f t="shared" si="200"/>
        <v>11</v>
      </c>
      <c r="X149" s="118">
        <v>252</v>
      </c>
      <c r="Y149" s="117">
        <f t="shared" si="214"/>
        <v>1.003283881</v>
      </c>
      <c r="Z149" s="110">
        <f t="shared" si="215"/>
        <v>3.2925718499999999</v>
      </c>
      <c r="AA149" s="110">
        <f t="shared" si="216"/>
        <v>0</v>
      </c>
      <c r="AB149" s="121" t="str">
        <f t="shared" si="224"/>
        <v>J=</v>
      </c>
      <c r="AC149" s="115">
        <f t="shared" si="225"/>
        <v>44433</v>
      </c>
      <c r="AD149" s="4"/>
      <c r="AF149" s="159">
        <f>[2]Plan1!$A242</f>
        <v>44197</v>
      </c>
      <c r="AG149" s="139" t="str">
        <f>[2]Plan1!$C242</f>
        <v>Confraternização Universal</v>
      </c>
      <c r="AI149" s="129"/>
      <c r="AJ149" s="140">
        <f>A11</f>
        <v>44280</v>
      </c>
      <c r="AK149" s="131">
        <f t="shared" ref="AK149:AK180" si="229">WORKDAY(AJ149,-1,AF$149:AF$503)</f>
        <v>44279</v>
      </c>
      <c r="AL149" s="131">
        <f>WORKDAY($AK149,1,$AF$149:$AF$503)</f>
        <v>44280</v>
      </c>
      <c r="AM149" s="131">
        <f t="shared" ref="AM149:AM163" si="230">AL150</f>
        <v>44312</v>
      </c>
      <c r="AN149" s="129">
        <f t="shared" ref="AN149:AN180" si="231">NETWORKDAYS(AL149,AL150,$AF$149:$AF$503)-1</f>
        <v>20</v>
      </c>
      <c r="AO149" s="131">
        <f>WORKDAY($AK149,1,$AF$149:$AF$503)</f>
        <v>44280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9">
        <f t="shared" si="217"/>
        <v>44419</v>
      </c>
      <c r="B150" s="110">
        <f t="shared" si="209"/>
        <v>1006.4807556200001</v>
      </c>
      <c r="C150" s="184">
        <f t="shared" si="202"/>
        <v>1000.0000000000001</v>
      </c>
      <c r="D150" s="111">
        <f t="shared" si="218"/>
        <v>5739.56</v>
      </c>
      <c r="E150" s="111">
        <f>IF($K150=1,VLOOKUP($A149,$AQ$11:$AU$150,5),E149)</f>
        <v>5769.98</v>
      </c>
      <c r="F150" s="160" t="e">
        <f>IF($K150=1,VLOOKUP($A149,$AQ$11:$AU$135,6),F149)</f>
        <v>#REF!</v>
      </c>
      <c r="G150" s="114">
        <f t="shared" si="210"/>
        <v>5.3000578441551038E-3</v>
      </c>
      <c r="H150" s="115">
        <f t="shared" si="228"/>
        <v>44433</v>
      </c>
      <c r="I150" s="115">
        <f t="shared" si="211"/>
        <v>44433</v>
      </c>
      <c r="J150" s="116">
        <f t="shared" si="219"/>
        <v>22</v>
      </c>
      <c r="K150" s="116">
        <f t="shared" si="203"/>
        <v>12</v>
      </c>
      <c r="L150" s="8">
        <f t="shared" si="220"/>
        <v>1.00288746</v>
      </c>
      <c r="M150" s="117">
        <v>1</v>
      </c>
      <c r="N150" s="117">
        <f t="shared" si="195"/>
        <v>1</v>
      </c>
      <c r="O150" s="110">
        <f t="shared" si="201"/>
        <v>1.00288746</v>
      </c>
      <c r="P150" s="110">
        <f t="shared" si="212"/>
        <v>1002.88746</v>
      </c>
      <c r="Q150" s="148">
        <f t="shared" si="223"/>
        <v>0</v>
      </c>
      <c r="R150" s="170">
        <f t="shared" si="221"/>
        <v>0</v>
      </c>
      <c r="S150" s="110">
        <f t="shared" si="213"/>
        <v>0</v>
      </c>
      <c r="T150" s="92">
        <f t="shared" si="226"/>
        <v>0</v>
      </c>
      <c r="U150" s="181">
        <f t="shared" si="227"/>
        <v>0</v>
      </c>
      <c r="V150" s="120">
        <f t="shared" si="222"/>
        <v>7.8E-2</v>
      </c>
      <c r="W150" s="118">
        <f t="shared" si="200"/>
        <v>12</v>
      </c>
      <c r="X150" s="118">
        <v>252</v>
      </c>
      <c r="Y150" s="117">
        <f t="shared" si="214"/>
        <v>1.00358295</v>
      </c>
      <c r="Z150" s="110">
        <f t="shared" si="215"/>
        <v>3.5932956200000001</v>
      </c>
      <c r="AA150" s="110">
        <f t="shared" si="216"/>
        <v>0</v>
      </c>
      <c r="AB150" s="121" t="str">
        <f t="shared" si="224"/>
        <v>J=</v>
      </c>
      <c r="AC150" s="115">
        <f t="shared" si="225"/>
        <v>44433</v>
      </c>
      <c r="AD150" s="4"/>
      <c r="AF150" s="159">
        <f>[2]Plan1!$A243</f>
        <v>44242</v>
      </c>
      <c r="AG150" s="139" t="str">
        <f>[2]Plan1!$C243</f>
        <v>Carnaval</v>
      </c>
      <c r="AI150" s="129">
        <v>1</v>
      </c>
      <c r="AJ150" s="131">
        <f>EDATE(AJ149,1)</f>
        <v>44311</v>
      </c>
      <c r="AK150" s="131">
        <f t="shared" si="229"/>
        <v>44309</v>
      </c>
      <c r="AL150" s="131">
        <f>WORKDAY($AK150,1,$AF$149:$AF$503)</f>
        <v>44312</v>
      </c>
      <c r="AM150" s="131">
        <f t="shared" si="230"/>
        <v>44341</v>
      </c>
      <c r="AN150" s="129">
        <f t="shared" si="231"/>
        <v>21</v>
      </c>
      <c r="AO150" s="131">
        <f t="shared" ref="AO150:AO213" si="232">WORKDAY($AK150,1,$AF$149:$AF$503)</f>
        <v>44312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9">
        <f t="shared" si="217"/>
        <v>44420</v>
      </c>
      <c r="B151" s="110">
        <f t="shared" si="209"/>
        <v>1007.02271301</v>
      </c>
      <c r="C151" s="184">
        <f t="shared" si="202"/>
        <v>1000.0000000000001</v>
      </c>
      <c r="D151" s="111">
        <f t="shared" si="218"/>
        <v>5739.56</v>
      </c>
      <c r="E151" s="111">
        <f>IF($K151=1,VLOOKUP($A150,$AQ$11:$AU$150,5),E150)</f>
        <v>5769.98</v>
      </c>
      <c r="F151" s="160" t="e">
        <f>IF($K151=1,VLOOKUP($A150,$AQ$11:$AU$135,6),F150)</f>
        <v>#REF!</v>
      </c>
      <c r="G151" s="114">
        <f t="shared" si="210"/>
        <v>5.3000578441551038E-3</v>
      </c>
      <c r="H151" s="115">
        <f t="shared" si="228"/>
        <v>44433</v>
      </c>
      <c r="I151" s="115">
        <f t="shared" si="211"/>
        <v>44433</v>
      </c>
      <c r="J151" s="116">
        <f t="shared" si="219"/>
        <v>22</v>
      </c>
      <c r="K151" s="116">
        <f t="shared" si="203"/>
        <v>13</v>
      </c>
      <c r="L151" s="8">
        <f t="shared" si="220"/>
        <v>1.0031284600000001</v>
      </c>
      <c r="M151" s="117">
        <v>1</v>
      </c>
      <c r="N151" s="117">
        <f t="shared" si="195"/>
        <v>1</v>
      </c>
      <c r="O151" s="110">
        <f t="shared" si="201"/>
        <v>1.0031284600000001</v>
      </c>
      <c r="P151" s="110">
        <f t="shared" si="212"/>
        <v>1003.12846</v>
      </c>
      <c r="Q151" s="148">
        <f t="shared" si="223"/>
        <v>0</v>
      </c>
      <c r="R151" s="170">
        <f t="shared" si="221"/>
        <v>0</v>
      </c>
      <c r="S151" s="110">
        <f t="shared" si="213"/>
        <v>0</v>
      </c>
      <c r="T151" s="92">
        <f t="shared" si="226"/>
        <v>0</v>
      </c>
      <c r="U151" s="181">
        <f t="shared" si="227"/>
        <v>0</v>
      </c>
      <c r="V151" s="120">
        <f t="shared" si="222"/>
        <v>7.8E-2</v>
      </c>
      <c r="W151" s="118">
        <f t="shared" si="200"/>
        <v>13</v>
      </c>
      <c r="X151" s="118">
        <v>252</v>
      </c>
      <c r="Y151" s="117">
        <f t="shared" si="214"/>
        <v>1.003882108</v>
      </c>
      <c r="Z151" s="110">
        <f t="shared" si="215"/>
        <v>3.8942530099999999</v>
      </c>
      <c r="AA151" s="110">
        <f t="shared" si="216"/>
        <v>0</v>
      </c>
      <c r="AB151" s="121" t="str">
        <f t="shared" si="224"/>
        <v>J=</v>
      </c>
      <c r="AC151" s="115">
        <f t="shared" si="225"/>
        <v>44433</v>
      </c>
      <c r="AD151" s="4"/>
      <c r="AF151" s="159">
        <f>[2]Plan1!$A244</f>
        <v>44243</v>
      </c>
      <c r="AG151" s="139" t="str">
        <f>[2]Plan1!$C244</f>
        <v>Carnaval</v>
      </c>
      <c r="AI151" s="129">
        <f>AI150+1</f>
        <v>2</v>
      </c>
      <c r="AJ151" s="131">
        <f t="shared" ref="AJ151:AJ214" si="233">EDATE(AJ150,1)</f>
        <v>44341</v>
      </c>
      <c r="AK151" s="131">
        <f t="shared" si="229"/>
        <v>44340</v>
      </c>
      <c r="AL151" s="131">
        <f t="shared" ref="AL151:AL214" si="234">WORKDAY($AK151,1,$AF$149:$AF$503)</f>
        <v>44341</v>
      </c>
      <c r="AM151" s="131">
        <f t="shared" si="230"/>
        <v>44372</v>
      </c>
      <c r="AN151" s="129">
        <f t="shared" si="231"/>
        <v>22</v>
      </c>
      <c r="AO151" s="131">
        <f t="shared" si="232"/>
        <v>44341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9">
        <f t="shared" si="217"/>
        <v>44421</v>
      </c>
      <c r="B152" s="110">
        <f t="shared" si="209"/>
        <v>1007.5649641499999</v>
      </c>
      <c r="C152" s="184">
        <f t="shared" si="202"/>
        <v>1000.0000000000001</v>
      </c>
      <c r="D152" s="111">
        <f t="shared" si="218"/>
        <v>5739.56</v>
      </c>
      <c r="E152" s="111">
        <f>IF($K152=1,VLOOKUP($A151,$AQ$11:$AU$150,5),E151)</f>
        <v>5769.98</v>
      </c>
      <c r="F152" s="160" t="e">
        <f>IF($K152=1,VLOOKUP($A151,$AQ$11:$AU$135,6),F151)</f>
        <v>#REF!</v>
      </c>
      <c r="G152" s="114">
        <f t="shared" si="210"/>
        <v>5.3000578441551038E-3</v>
      </c>
      <c r="H152" s="115">
        <f t="shared" si="228"/>
        <v>44433</v>
      </c>
      <c r="I152" s="115">
        <f t="shared" si="211"/>
        <v>44433</v>
      </c>
      <c r="J152" s="116">
        <f t="shared" si="219"/>
        <v>22</v>
      </c>
      <c r="K152" s="116">
        <f t="shared" si="203"/>
        <v>14</v>
      </c>
      <c r="L152" s="8">
        <f t="shared" si="220"/>
        <v>1.0033695199999999</v>
      </c>
      <c r="M152" s="117">
        <v>1</v>
      </c>
      <c r="N152" s="117">
        <f t="shared" si="195"/>
        <v>1</v>
      </c>
      <c r="O152" s="110">
        <f t="shared" si="201"/>
        <v>1.0033695199999999</v>
      </c>
      <c r="P152" s="110">
        <f t="shared" si="212"/>
        <v>1003.36952</v>
      </c>
      <c r="Q152" s="148">
        <f t="shared" si="223"/>
        <v>0</v>
      </c>
      <c r="R152" s="170">
        <f t="shared" si="221"/>
        <v>0</v>
      </c>
      <c r="S152" s="110">
        <f t="shared" si="213"/>
        <v>0</v>
      </c>
      <c r="T152" s="92">
        <f t="shared" si="226"/>
        <v>0</v>
      </c>
      <c r="U152" s="181">
        <f t="shared" si="227"/>
        <v>0</v>
      </c>
      <c r="V152" s="120">
        <f t="shared" si="222"/>
        <v>7.8E-2</v>
      </c>
      <c r="W152" s="118">
        <f t="shared" si="200"/>
        <v>14</v>
      </c>
      <c r="X152" s="118">
        <v>252</v>
      </c>
      <c r="Y152" s="117">
        <f t="shared" si="214"/>
        <v>1.0041813550000001</v>
      </c>
      <c r="Z152" s="110">
        <f t="shared" si="215"/>
        <v>4.1954441500000001</v>
      </c>
      <c r="AA152" s="110">
        <f t="shared" si="216"/>
        <v>0</v>
      </c>
      <c r="AB152" s="121" t="str">
        <f t="shared" si="224"/>
        <v>J=</v>
      </c>
      <c r="AC152" s="115">
        <f t="shared" si="225"/>
        <v>44433</v>
      </c>
      <c r="AD152" s="4"/>
      <c r="AF152" s="159">
        <f>[2]Plan1!$A245</f>
        <v>44288</v>
      </c>
      <c r="AG152" s="139" t="str">
        <f>[2]Plan1!$C245</f>
        <v>Paixão de Cristo</v>
      </c>
      <c r="AI152" s="129">
        <f t="shared" ref="AI152:AI215" si="235">AI151+1</f>
        <v>3</v>
      </c>
      <c r="AJ152" s="131">
        <f t="shared" si="233"/>
        <v>44372</v>
      </c>
      <c r="AK152" s="131">
        <f t="shared" si="229"/>
        <v>44371</v>
      </c>
      <c r="AL152" s="131">
        <f t="shared" si="234"/>
        <v>44372</v>
      </c>
      <c r="AM152" s="131">
        <f t="shared" si="230"/>
        <v>44403</v>
      </c>
      <c r="AN152" s="129">
        <f t="shared" si="231"/>
        <v>21</v>
      </c>
      <c r="AO152" s="131">
        <f t="shared" si="232"/>
        <v>44372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9">
        <f t="shared" si="217"/>
        <v>44422</v>
      </c>
      <c r="B153" s="110">
        <f t="shared" si="209"/>
        <v>1008.10749911</v>
      </c>
      <c r="C153" s="184">
        <f t="shared" si="202"/>
        <v>1000.0000000000001</v>
      </c>
      <c r="D153" s="111">
        <f t="shared" si="218"/>
        <v>5739.56</v>
      </c>
      <c r="E153" s="111">
        <f>IF($K153=1,VLOOKUP($A152,$AQ$11:$AU$150,5),E152)</f>
        <v>5769.98</v>
      </c>
      <c r="F153" s="160" t="e">
        <f>IF($K153=1,VLOOKUP($A152,$AQ$11:$AU$135,6),F152)</f>
        <v>#REF!</v>
      </c>
      <c r="G153" s="114">
        <f t="shared" si="210"/>
        <v>5.3000578441551038E-3</v>
      </c>
      <c r="H153" s="115">
        <f t="shared" si="228"/>
        <v>44433</v>
      </c>
      <c r="I153" s="115">
        <f t="shared" si="211"/>
        <v>44433</v>
      </c>
      <c r="J153" s="116">
        <f t="shared" si="219"/>
        <v>22</v>
      </c>
      <c r="K153" s="116">
        <f t="shared" si="203"/>
        <v>15</v>
      </c>
      <c r="L153" s="8">
        <f t="shared" si="220"/>
        <v>1.0036106300000001</v>
      </c>
      <c r="M153" s="117">
        <v>1</v>
      </c>
      <c r="N153" s="117">
        <f t="shared" si="195"/>
        <v>1</v>
      </c>
      <c r="O153" s="110">
        <f t="shared" si="201"/>
        <v>1.0036106300000001</v>
      </c>
      <c r="P153" s="110">
        <f t="shared" si="212"/>
        <v>1003.61063</v>
      </c>
      <c r="Q153" s="148">
        <f t="shared" si="223"/>
        <v>0</v>
      </c>
      <c r="R153" s="170">
        <f t="shared" si="221"/>
        <v>0</v>
      </c>
      <c r="S153" s="110">
        <f t="shared" si="213"/>
        <v>0</v>
      </c>
      <c r="T153" s="92">
        <f t="shared" si="226"/>
        <v>0</v>
      </c>
      <c r="U153" s="181">
        <f t="shared" si="227"/>
        <v>0</v>
      </c>
      <c r="V153" s="120">
        <f t="shared" si="222"/>
        <v>7.8E-2</v>
      </c>
      <c r="W153" s="118">
        <f t="shared" si="200"/>
        <v>15</v>
      </c>
      <c r="X153" s="118">
        <v>252</v>
      </c>
      <c r="Y153" s="117">
        <f t="shared" si="214"/>
        <v>1.0044806909999999</v>
      </c>
      <c r="Z153" s="110">
        <f t="shared" si="215"/>
        <v>4.4968691099999996</v>
      </c>
      <c r="AA153" s="110">
        <f t="shared" si="216"/>
        <v>0</v>
      </c>
      <c r="AB153" s="121" t="str">
        <f t="shared" si="224"/>
        <v>J=</v>
      </c>
      <c r="AC153" s="115">
        <f t="shared" si="225"/>
        <v>44433</v>
      </c>
      <c r="AD153" s="4"/>
      <c r="AF153" s="159">
        <f>[2]Plan1!$A246</f>
        <v>44307</v>
      </c>
      <c r="AG153" s="139" t="str">
        <f>[2]Plan1!$C246</f>
        <v>Tiradentes</v>
      </c>
      <c r="AI153" s="129">
        <f t="shared" si="235"/>
        <v>4</v>
      </c>
      <c r="AJ153" s="131">
        <f t="shared" si="233"/>
        <v>44402</v>
      </c>
      <c r="AK153" s="131">
        <f t="shared" si="229"/>
        <v>44400</v>
      </c>
      <c r="AL153" s="131">
        <f t="shared" si="234"/>
        <v>44403</v>
      </c>
      <c r="AM153" s="131">
        <f t="shared" si="230"/>
        <v>44433</v>
      </c>
      <c r="AN153" s="129">
        <f t="shared" si="231"/>
        <v>22</v>
      </c>
      <c r="AO153" s="131">
        <f t="shared" si="232"/>
        <v>44403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9">
        <f t="shared" si="217"/>
        <v>44423</v>
      </c>
      <c r="B154" s="110">
        <f t="shared" si="209"/>
        <v>1008.10749911</v>
      </c>
      <c r="C154" s="184">
        <f t="shared" si="202"/>
        <v>1000.0000000000001</v>
      </c>
      <c r="D154" s="111">
        <f t="shared" si="218"/>
        <v>5739.56</v>
      </c>
      <c r="E154" s="111">
        <f>IF($K154=1,VLOOKUP($A153,$AQ$11:$AU$150,5),E153)</f>
        <v>5769.98</v>
      </c>
      <c r="F154" s="160" t="e">
        <f>IF($K154=1,VLOOKUP($A153,$AQ$11:$AU$135,6),F153)</f>
        <v>#REF!</v>
      </c>
      <c r="G154" s="114">
        <f t="shared" si="210"/>
        <v>5.3000578441551038E-3</v>
      </c>
      <c r="H154" s="115">
        <f t="shared" si="228"/>
        <v>44433</v>
      </c>
      <c r="I154" s="115">
        <f t="shared" si="211"/>
        <v>44433</v>
      </c>
      <c r="J154" s="116">
        <f t="shared" si="219"/>
        <v>22</v>
      </c>
      <c r="K154" s="116">
        <f t="shared" si="203"/>
        <v>15</v>
      </c>
      <c r="L154" s="8">
        <f t="shared" si="220"/>
        <v>1.0036106300000001</v>
      </c>
      <c r="M154" s="117">
        <v>1</v>
      </c>
      <c r="N154" s="117">
        <f t="shared" si="195"/>
        <v>1</v>
      </c>
      <c r="O154" s="110">
        <f t="shared" si="201"/>
        <v>1.0036106300000001</v>
      </c>
      <c r="P154" s="110">
        <f t="shared" si="212"/>
        <v>1003.61063</v>
      </c>
      <c r="Q154" s="148">
        <f t="shared" si="223"/>
        <v>0</v>
      </c>
      <c r="R154" s="170">
        <f t="shared" si="221"/>
        <v>0</v>
      </c>
      <c r="S154" s="110">
        <f t="shared" si="213"/>
        <v>0</v>
      </c>
      <c r="T154" s="92">
        <f t="shared" si="226"/>
        <v>0</v>
      </c>
      <c r="U154" s="181">
        <f t="shared" si="227"/>
        <v>0</v>
      </c>
      <c r="V154" s="120">
        <f t="shared" si="222"/>
        <v>7.8E-2</v>
      </c>
      <c r="W154" s="118">
        <f t="shared" si="200"/>
        <v>15</v>
      </c>
      <c r="X154" s="118">
        <v>252</v>
      </c>
      <c r="Y154" s="117">
        <f t="shared" si="214"/>
        <v>1.0044806909999999</v>
      </c>
      <c r="Z154" s="110">
        <f t="shared" si="215"/>
        <v>4.4968691099999996</v>
      </c>
      <c r="AA154" s="110">
        <f t="shared" si="216"/>
        <v>0</v>
      </c>
      <c r="AB154" s="121" t="str">
        <f t="shared" si="224"/>
        <v>J=</v>
      </c>
      <c r="AC154" s="115">
        <f t="shared" si="225"/>
        <v>44433</v>
      </c>
      <c r="AD154" s="4"/>
      <c r="AF154" s="159">
        <f>[2]Plan1!$A247</f>
        <v>44317</v>
      </c>
      <c r="AG154" s="139" t="str">
        <f>[2]Plan1!$C247</f>
        <v>Dia do Trabalho</v>
      </c>
      <c r="AI154" s="129">
        <f t="shared" si="235"/>
        <v>5</v>
      </c>
      <c r="AJ154" s="131">
        <f t="shared" si="233"/>
        <v>44433</v>
      </c>
      <c r="AK154" s="131">
        <f t="shared" si="229"/>
        <v>44432</v>
      </c>
      <c r="AL154" s="131">
        <f t="shared" si="234"/>
        <v>44433</v>
      </c>
      <c r="AM154" s="131">
        <f t="shared" si="230"/>
        <v>44466</v>
      </c>
      <c r="AN154" s="129">
        <f t="shared" si="231"/>
        <v>22</v>
      </c>
      <c r="AO154" s="131">
        <f t="shared" si="232"/>
        <v>44433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9">
        <f t="shared" si="217"/>
        <v>44424</v>
      </c>
      <c r="B155" s="110">
        <f t="shared" si="209"/>
        <v>1008.10749911</v>
      </c>
      <c r="C155" s="184">
        <f t="shared" si="202"/>
        <v>1000.0000000000001</v>
      </c>
      <c r="D155" s="111">
        <f t="shared" si="218"/>
        <v>5739.56</v>
      </c>
      <c r="E155" s="111">
        <f>IF($K155=1,VLOOKUP($A154,$AQ$11:$AU$150,5),E154)</f>
        <v>5769.98</v>
      </c>
      <c r="F155" s="160" t="e">
        <f>IF($K155=1,VLOOKUP($A154,$AQ$11:$AU$135,6),F154)</f>
        <v>#REF!</v>
      </c>
      <c r="G155" s="114">
        <f t="shared" si="210"/>
        <v>5.3000578441551038E-3</v>
      </c>
      <c r="H155" s="115">
        <f t="shared" si="228"/>
        <v>44433</v>
      </c>
      <c r="I155" s="115">
        <f t="shared" si="211"/>
        <v>44433</v>
      </c>
      <c r="J155" s="116">
        <f t="shared" si="219"/>
        <v>22</v>
      </c>
      <c r="K155" s="116">
        <f t="shared" si="203"/>
        <v>15</v>
      </c>
      <c r="L155" s="8">
        <f t="shared" si="220"/>
        <v>1.0036106300000001</v>
      </c>
      <c r="M155" s="117">
        <v>1</v>
      </c>
      <c r="N155" s="117">
        <f t="shared" si="195"/>
        <v>1</v>
      </c>
      <c r="O155" s="110">
        <f t="shared" si="201"/>
        <v>1.0036106300000001</v>
      </c>
      <c r="P155" s="110">
        <f t="shared" si="212"/>
        <v>1003.61063</v>
      </c>
      <c r="Q155" s="148">
        <f t="shared" si="223"/>
        <v>0</v>
      </c>
      <c r="R155" s="170">
        <f t="shared" si="221"/>
        <v>0</v>
      </c>
      <c r="S155" s="110">
        <f t="shared" si="213"/>
        <v>0</v>
      </c>
      <c r="T155" s="92">
        <f t="shared" si="226"/>
        <v>0</v>
      </c>
      <c r="U155" s="181">
        <f t="shared" si="227"/>
        <v>0</v>
      </c>
      <c r="V155" s="120">
        <f t="shared" si="222"/>
        <v>7.8E-2</v>
      </c>
      <c r="W155" s="118">
        <f t="shared" si="200"/>
        <v>15</v>
      </c>
      <c r="X155" s="118">
        <v>252</v>
      </c>
      <c r="Y155" s="117">
        <f t="shared" si="214"/>
        <v>1.0044806909999999</v>
      </c>
      <c r="Z155" s="110">
        <f t="shared" si="215"/>
        <v>4.4968691099999996</v>
      </c>
      <c r="AA155" s="110">
        <f t="shared" si="216"/>
        <v>0</v>
      </c>
      <c r="AB155" s="121" t="str">
        <f t="shared" si="224"/>
        <v>J=</v>
      </c>
      <c r="AC155" s="115">
        <f t="shared" si="225"/>
        <v>44433</v>
      </c>
      <c r="AD155" s="4"/>
      <c r="AF155" s="159">
        <f>[2]Plan1!$A248</f>
        <v>44350</v>
      </c>
      <c r="AG155" s="139" t="str">
        <f>[2]Plan1!$C248</f>
        <v>Corpus Christi</v>
      </c>
      <c r="AI155" s="129">
        <f t="shared" si="235"/>
        <v>6</v>
      </c>
      <c r="AJ155" s="131">
        <f t="shared" si="233"/>
        <v>44464</v>
      </c>
      <c r="AK155" s="131">
        <f t="shared" si="229"/>
        <v>44463</v>
      </c>
      <c r="AL155" s="131">
        <f t="shared" si="234"/>
        <v>44466</v>
      </c>
      <c r="AM155" s="131">
        <f t="shared" si="230"/>
        <v>44494</v>
      </c>
      <c r="AN155" s="129">
        <f t="shared" si="231"/>
        <v>19</v>
      </c>
      <c r="AO155" s="131">
        <f t="shared" si="232"/>
        <v>44466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9">
        <f t="shared" si="217"/>
        <v>44425</v>
      </c>
      <c r="B156" s="110">
        <f t="shared" si="209"/>
        <v>1008.65032905</v>
      </c>
      <c r="C156" s="184">
        <f t="shared" si="202"/>
        <v>1000.0000000000001</v>
      </c>
      <c r="D156" s="111">
        <f t="shared" si="218"/>
        <v>5739.56</v>
      </c>
      <c r="E156" s="111">
        <f>IF($K156=1,VLOOKUP($A155,$AQ$11:$AU$150,5),E155)</f>
        <v>5769.98</v>
      </c>
      <c r="F156" s="160" t="e">
        <f>IF($K156=1,VLOOKUP($A155,$AQ$11:$AU$135,6),F155)</f>
        <v>#REF!</v>
      </c>
      <c r="G156" s="114">
        <f t="shared" si="210"/>
        <v>5.3000578441551038E-3</v>
      </c>
      <c r="H156" s="115">
        <f t="shared" si="228"/>
        <v>44433</v>
      </c>
      <c r="I156" s="115">
        <f t="shared" si="211"/>
        <v>44433</v>
      </c>
      <c r="J156" s="116">
        <f t="shared" si="219"/>
        <v>22</v>
      </c>
      <c r="K156" s="116">
        <f t="shared" si="203"/>
        <v>16</v>
      </c>
      <c r="L156" s="8">
        <f t="shared" si="220"/>
        <v>1.0038518000000001</v>
      </c>
      <c r="M156" s="117">
        <v>1</v>
      </c>
      <c r="N156" s="117">
        <f t="shared" si="195"/>
        <v>1</v>
      </c>
      <c r="O156" s="110">
        <f t="shared" si="201"/>
        <v>1.0038518000000001</v>
      </c>
      <c r="P156" s="110">
        <f t="shared" si="212"/>
        <v>1003.8518</v>
      </c>
      <c r="Q156" s="148">
        <f t="shared" si="223"/>
        <v>0</v>
      </c>
      <c r="R156" s="170">
        <f t="shared" si="221"/>
        <v>0</v>
      </c>
      <c r="S156" s="110">
        <f t="shared" si="213"/>
        <v>0</v>
      </c>
      <c r="T156" s="92">
        <f t="shared" si="226"/>
        <v>0</v>
      </c>
      <c r="U156" s="181">
        <f t="shared" si="227"/>
        <v>0</v>
      </c>
      <c r="V156" s="120">
        <f t="shared" si="222"/>
        <v>7.8E-2</v>
      </c>
      <c r="W156" s="118">
        <f t="shared" si="200"/>
        <v>16</v>
      </c>
      <c r="X156" s="118">
        <v>252</v>
      </c>
      <c r="Y156" s="117">
        <f t="shared" si="214"/>
        <v>1.0047801169999999</v>
      </c>
      <c r="Z156" s="110">
        <f t="shared" si="215"/>
        <v>4.79852905</v>
      </c>
      <c r="AA156" s="110">
        <f t="shared" si="216"/>
        <v>0</v>
      </c>
      <c r="AB156" s="121" t="str">
        <f t="shared" si="224"/>
        <v>J=</v>
      </c>
      <c r="AC156" s="115">
        <f t="shared" si="225"/>
        <v>44433</v>
      </c>
      <c r="AD156" s="4"/>
      <c r="AF156" s="159">
        <f>[2]Plan1!$A249</f>
        <v>44446</v>
      </c>
      <c r="AG156" s="139" t="str">
        <f>[2]Plan1!$C249</f>
        <v>Independência do Brasil</v>
      </c>
      <c r="AI156" s="129">
        <f t="shared" si="235"/>
        <v>7</v>
      </c>
      <c r="AJ156" s="131">
        <f t="shared" si="233"/>
        <v>44494</v>
      </c>
      <c r="AK156" s="131">
        <f t="shared" si="229"/>
        <v>44491</v>
      </c>
      <c r="AL156" s="131">
        <f t="shared" si="234"/>
        <v>44494</v>
      </c>
      <c r="AM156" s="131">
        <f t="shared" si="230"/>
        <v>44525</v>
      </c>
      <c r="AN156" s="129">
        <f t="shared" si="231"/>
        <v>21</v>
      </c>
      <c r="AO156" s="131">
        <f t="shared" si="232"/>
        <v>44494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9">
        <f t="shared" si="217"/>
        <v>44426</v>
      </c>
      <c r="B157" s="110">
        <f t="shared" si="209"/>
        <v>1009.19345308</v>
      </c>
      <c r="C157" s="184">
        <f t="shared" si="202"/>
        <v>1000.0000000000001</v>
      </c>
      <c r="D157" s="111">
        <f t="shared" si="218"/>
        <v>5739.56</v>
      </c>
      <c r="E157" s="111">
        <f>IF($K157=1,VLOOKUP($A156,$AQ$11:$AU$150,5),E156)</f>
        <v>5769.98</v>
      </c>
      <c r="F157" s="160" t="e">
        <f>IF($K157=1,VLOOKUP($A156,$AQ$11:$AU$135,6),F156)</f>
        <v>#REF!</v>
      </c>
      <c r="G157" s="114">
        <f t="shared" si="210"/>
        <v>5.3000578441551038E-3</v>
      </c>
      <c r="H157" s="115">
        <f t="shared" si="228"/>
        <v>44433</v>
      </c>
      <c r="I157" s="115">
        <f t="shared" si="211"/>
        <v>44433</v>
      </c>
      <c r="J157" s="116">
        <f t="shared" si="219"/>
        <v>22</v>
      </c>
      <c r="K157" s="116">
        <f t="shared" si="203"/>
        <v>17</v>
      </c>
      <c r="L157" s="8">
        <f t="shared" si="220"/>
        <v>1.0040930299999999</v>
      </c>
      <c r="M157" s="117">
        <v>1</v>
      </c>
      <c r="N157" s="117">
        <f t="shared" si="195"/>
        <v>1</v>
      </c>
      <c r="O157" s="110">
        <f t="shared" si="201"/>
        <v>1.0040930299999999</v>
      </c>
      <c r="P157" s="110">
        <f t="shared" si="212"/>
        <v>1004.09303</v>
      </c>
      <c r="Q157" s="148">
        <f t="shared" si="223"/>
        <v>0</v>
      </c>
      <c r="R157" s="170">
        <f t="shared" si="221"/>
        <v>0</v>
      </c>
      <c r="S157" s="110">
        <f t="shared" si="213"/>
        <v>0</v>
      </c>
      <c r="T157" s="92">
        <f t="shared" si="226"/>
        <v>0</v>
      </c>
      <c r="U157" s="181">
        <f t="shared" si="227"/>
        <v>0</v>
      </c>
      <c r="V157" s="120">
        <f t="shared" si="222"/>
        <v>7.8E-2</v>
      </c>
      <c r="W157" s="118">
        <f t="shared" si="200"/>
        <v>17</v>
      </c>
      <c r="X157" s="118">
        <v>252</v>
      </c>
      <c r="Y157" s="117">
        <f t="shared" si="214"/>
        <v>1.0050796319999999</v>
      </c>
      <c r="Z157" s="110">
        <f t="shared" si="215"/>
        <v>5.1004230799999997</v>
      </c>
      <c r="AA157" s="110">
        <f t="shared" si="216"/>
        <v>0</v>
      </c>
      <c r="AB157" s="121" t="str">
        <f t="shared" si="224"/>
        <v>J=</v>
      </c>
      <c r="AC157" s="115">
        <f t="shared" si="225"/>
        <v>44433</v>
      </c>
      <c r="AD157" s="4"/>
      <c r="AF157" s="159">
        <f>[2]Plan1!$A250</f>
        <v>44481</v>
      </c>
      <c r="AG157" s="139" t="str">
        <f>[2]Plan1!$C250</f>
        <v>Nossa Sr.a Aparecida - Padroeira do Brasil</v>
      </c>
      <c r="AI157" s="129">
        <f t="shared" si="235"/>
        <v>8</v>
      </c>
      <c r="AJ157" s="131">
        <f t="shared" si="233"/>
        <v>44525</v>
      </c>
      <c r="AK157" s="131">
        <f t="shared" si="229"/>
        <v>44524</v>
      </c>
      <c r="AL157" s="131">
        <f t="shared" si="234"/>
        <v>44525</v>
      </c>
      <c r="AM157" s="131">
        <f t="shared" si="230"/>
        <v>44557</v>
      </c>
      <c r="AN157" s="129">
        <f t="shared" si="231"/>
        <v>22</v>
      </c>
      <c r="AO157" s="131">
        <f t="shared" si="232"/>
        <v>44525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9">
        <f t="shared" si="217"/>
        <v>44427</v>
      </c>
      <c r="B158" s="110">
        <f t="shared" si="209"/>
        <v>1009.7368713300001</v>
      </c>
      <c r="C158" s="184">
        <f t="shared" si="202"/>
        <v>1000.0000000000001</v>
      </c>
      <c r="D158" s="111">
        <f t="shared" si="218"/>
        <v>5739.56</v>
      </c>
      <c r="E158" s="111">
        <f>IF($K158=1,VLOOKUP($A157,$AQ$11:$AU$150,5),E157)</f>
        <v>5769.98</v>
      </c>
      <c r="F158" s="160" t="e">
        <f>IF($K158=1,VLOOKUP($A157,$AQ$11:$AU$135,6),F157)</f>
        <v>#REF!</v>
      </c>
      <c r="G158" s="114">
        <f t="shared" si="210"/>
        <v>5.3000578441551038E-3</v>
      </c>
      <c r="H158" s="115">
        <f t="shared" si="228"/>
        <v>44433</v>
      </c>
      <c r="I158" s="115">
        <f t="shared" si="211"/>
        <v>44433</v>
      </c>
      <c r="J158" s="116">
        <f t="shared" si="219"/>
        <v>22</v>
      </c>
      <c r="K158" s="116">
        <f t="shared" si="203"/>
        <v>18</v>
      </c>
      <c r="L158" s="8">
        <f t="shared" si="220"/>
        <v>1.0043343199999999</v>
      </c>
      <c r="M158" s="117">
        <v>1</v>
      </c>
      <c r="N158" s="117">
        <f t="shared" si="195"/>
        <v>1</v>
      </c>
      <c r="O158" s="110">
        <f t="shared" si="201"/>
        <v>1.0043343199999999</v>
      </c>
      <c r="P158" s="110">
        <f t="shared" si="212"/>
        <v>1004.33432</v>
      </c>
      <c r="Q158" s="148">
        <f t="shared" si="223"/>
        <v>0</v>
      </c>
      <c r="R158" s="170">
        <f t="shared" si="221"/>
        <v>0</v>
      </c>
      <c r="S158" s="110">
        <f t="shared" si="213"/>
        <v>0</v>
      </c>
      <c r="T158" s="92">
        <f t="shared" si="226"/>
        <v>0</v>
      </c>
      <c r="U158" s="181">
        <f t="shared" si="227"/>
        <v>0</v>
      </c>
      <c r="V158" s="120">
        <f t="shared" si="222"/>
        <v>7.8E-2</v>
      </c>
      <c r="W158" s="118">
        <f t="shared" si="200"/>
        <v>18</v>
      </c>
      <c r="X158" s="118">
        <v>252</v>
      </c>
      <c r="Y158" s="117">
        <f t="shared" si="214"/>
        <v>1.005379236</v>
      </c>
      <c r="Z158" s="110">
        <f t="shared" si="215"/>
        <v>5.4025513299999997</v>
      </c>
      <c r="AA158" s="110">
        <f t="shared" si="216"/>
        <v>0</v>
      </c>
      <c r="AB158" s="121" t="str">
        <f t="shared" si="224"/>
        <v>J=</v>
      </c>
      <c r="AC158" s="115">
        <f t="shared" si="225"/>
        <v>44433</v>
      </c>
      <c r="AD158" s="4"/>
      <c r="AF158" s="159">
        <f>[2]Plan1!$A251</f>
        <v>44502</v>
      </c>
      <c r="AG158" s="139" t="str">
        <f>[2]Plan1!$C251</f>
        <v>Finados</v>
      </c>
      <c r="AI158" s="129">
        <f t="shared" si="235"/>
        <v>9</v>
      </c>
      <c r="AJ158" s="131">
        <f t="shared" si="233"/>
        <v>44555</v>
      </c>
      <c r="AK158" s="131">
        <f t="shared" si="229"/>
        <v>44554</v>
      </c>
      <c r="AL158" s="131">
        <f t="shared" si="234"/>
        <v>44557</v>
      </c>
      <c r="AM158" s="131">
        <f t="shared" si="230"/>
        <v>44586</v>
      </c>
      <c r="AN158" s="129">
        <f t="shared" si="231"/>
        <v>21</v>
      </c>
      <c r="AO158" s="131">
        <f t="shared" si="232"/>
        <v>44557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9">
        <f t="shared" si="217"/>
        <v>44428</v>
      </c>
      <c r="B159" s="110">
        <f t="shared" si="209"/>
        <v>1010.2805838999999</v>
      </c>
      <c r="C159" s="184">
        <f t="shared" si="202"/>
        <v>1000.0000000000001</v>
      </c>
      <c r="D159" s="111">
        <f t="shared" si="218"/>
        <v>5739.56</v>
      </c>
      <c r="E159" s="111">
        <f>IF($K159=1,VLOOKUP($A158,$AQ$11:$AU$150,5),E158)</f>
        <v>5769.98</v>
      </c>
      <c r="F159" s="160" t="e">
        <f>IF($K159=1,VLOOKUP($A158,$AQ$11:$AU$135,6),F158)</f>
        <v>#REF!</v>
      </c>
      <c r="G159" s="114">
        <f t="shared" si="210"/>
        <v>5.3000578441551038E-3</v>
      </c>
      <c r="H159" s="115">
        <f t="shared" si="228"/>
        <v>44433</v>
      </c>
      <c r="I159" s="115">
        <f t="shared" si="211"/>
        <v>44433</v>
      </c>
      <c r="J159" s="116">
        <f t="shared" si="219"/>
        <v>22</v>
      </c>
      <c r="K159" s="116">
        <f t="shared" si="203"/>
        <v>19</v>
      </c>
      <c r="L159" s="8">
        <f t="shared" si="220"/>
        <v>1.0045756699999999</v>
      </c>
      <c r="M159" s="117">
        <v>1</v>
      </c>
      <c r="N159" s="117">
        <f t="shared" si="195"/>
        <v>1</v>
      </c>
      <c r="O159" s="110">
        <f t="shared" si="201"/>
        <v>1.0045756699999999</v>
      </c>
      <c r="P159" s="110">
        <f t="shared" si="212"/>
        <v>1004.5756699999999</v>
      </c>
      <c r="Q159" s="148">
        <f t="shared" si="223"/>
        <v>0</v>
      </c>
      <c r="R159" s="170">
        <f t="shared" si="221"/>
        <v>0</v>
      </c>
      <c r="S159" s="110">
        <f t="shared" si="213"/>
        <v>0</v>
      </c>
      <c r="T159" s="92">
        <f t="shared" si="226"/>
        <v>0</v>
      </c>
      <c r="U159" s="181">
        <f t="shared" si="227"/>
        <v>0</v>
      </c>
      <c r="V159" s="120">
        <f t="shared" si="222"/>
        <v>7.8E-2</v>
      </c>
      <c r="W159" s="118">
        <f t="shared" si="200"/>
        <v>19</v>
      </c>
      <c r="X159" s="118">
        <v>252</v>
      </c>
      <c r="Y159" s="117">
        <f t="shared" si="214"/>
        <v>1.0056789290000001</v>
      </c>
      <c r="Z159" s="110">
        <f t="shared" si="215"/>
        <v>5.7049139000000002</v>
      </c>
      <c r="AA159" s="110">
        <f t="shared" si="216"/>
        <v>0</v>
      </c>
      <c r="AB159" s="121" t="str">
        <f t="shared" si="224"/>
        <v>J=</v>
      </c>
      <c r="AC159" s="115">
        <f t="shared" si="225"/>
        <v>44433</v>
      </c>
      <c r="AD159" s="4"/>
      <c r="AF159" s="159">
        <f>[2]Plan1!$A252</f>
        <v>44515</v>
      </c>
      <c r="AG159" s="139" t="str">
        <f>[2]Plan1!$C252</f>
        <v>Proclamação da República</v>
      </c>
      <c r="AI159" s="129">
        <f t="shared" si="235"/>
        <v>10</v>
      </c>
      <c r="AJ159" s="131">
        <f t="shared" si="233"/>
        <v>44586</v>
      </c>
      <c r="AK159" s="131">
        <f t="shared" si="229"/>
        <v>44585</v>
      </c>
      <c r="AL159" s="131">
        <f t="shared" si="234"/>
        <v>44586</v>
      </c>
      <c r="AM159" s="131">
        <f t="shared" si="230"/>
        <v>44617</v>
      </c>
      <c r="AN159" s="129">
        <f t="shared" si="231"/>
        <v>23</v>
      </c>
      <c r="AO159" s="131">
        <f t="shared" si="232"/>
        <v>44586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9">
        <f t="shared" si="217"/>
        <v>44429</v>
      </c>
      <c r="B160" s="110">
        <f t="shared" si="209"/>
        <v>1010.82458187</v>
      </c>
      <c r="C160" s="184">
        <f t="shared" si="202"/>
        <v>1000.0000000000001</v>
      </c>
      <c r="D160" s="111">
        <f t="shared" si="218"/>
        <v>5739.56</v>
      </c>
      <c r="E160" s="111">
        <f>IF($K160=1,VLOOKUP($A159,$AQ$11:$AU$150,5),E159)</f>
        <v>5769.98</v>
      </c>
      <c r="F160" s="160" t="e">
        <f>IF($K160=1,VLOOKUP($A159,$AQ$11:$AU$135,6),F159)</f>
        <v>#REF!</v>
      </c>
      <c r="G160" s="114">
        <f t="shared" si="210"/>
        <v>5.3000578441551038E-3</v>
      </c>
      <c r="H160" s="115">
        <f t="shared" si="228"/>
        <v>44433</v>
      </c>
      <c r="I160" s="115">
        <f t="shared" si="211"/>
        <v>44433</v>
      </c>
      <c r="J160" s="116">
        <f t="shared" si="219"/>
        <v>22</v>
      </c>
      <c r="K160" s="116">
        <f t="shared" si="203"/>
        <v>20</v>
      </c>
      <c r="L160" s="8">
        <f t="shared" si="220"/>
        <v>1.0048170700000001</v>
      </c>
      <c r="M160" s="117">
        <v>1</v>
      </c>
      <c r="N160" s="117">
        <f t="shared" ref="N160:N223" si="236">IF(I160&gt;I159,N159*M160,N159)</f>
        <v>1</v>
      </c>
      <c r="O160" s="110">
        <f t="shared" si="201"/>
        <v>1.0048170700000001</v>
      </c>
      <c r="P160" s="110">
        <f t="shared" si="212"/>
        <v>1004.8170699999999</v>
      </c>
      <c r="Q160" s="148">
        <f t="shared" si="223"/>
        <v>0</v>
      </c>
      <c r="R160" s="170">
        <f t="shared" si="221"/>
        <v>0</v>
      </c>
      <c r="S160" s="110">
        <f t="shared" si="213"/>
        <v>0</v>
      </c>
      <c r="T160" s="92">
        <f t="shared" si="226"/>
        <v>0</v>
      </c>
      <c r="U160" s="181">
        <f t="shared" si="227"/>
        <v>0</v>
      </c>
      <c r="V160" s="120">
        <f t="shared" si="222"/>
        <v>7.8E-2</v>
      </c>
      <c r="W160" s="118">
        <f t="shared" si="200"/>
        <v>20</v>
      </c>
      <c r="X160" s="118">
        <v>252</v>
      </c>
      <c r="Y160" s="117">
        <f t="shared" si="214"/>
        <v>1.0059787120000001</v>
      </c>
      <c r="Z160" s="110">
        <f t="shared" si="215"/>
        <v>6.0075118700000001</v>
      </c>
      <c r="AA160" s="110">
        <f t="shared" si="216"/>
        <v>0</v>
      </c>
      <c r="AB160" s="121" t="str">
        <f t="shared" si="224"/>
        <v>J=</v>
      </c>
      <c r="AC160" s="115">
        <f t="shared" si="225"/>
        <v>44433</v>
      </c>
      <c r="AD160" s="4"/>
      <c r="AF160" s="159">
        <f>[2]Plan1!$A253</f>
        <v>44555</v>
      </c>
      <c r="AG160" s="139" t="str">
        <f>[2]Plan1!$C253</f>
        <v>Natal</v>
      </c>
      <c r="AI160" s="129">
        <f t="shared" si="235"/>
        <v>11</v>
      </c>
      <c r="AJ160" s="131">
        <f t="shared" si="233"/>
        <v>44617</v>
      </c>
      <c r="AK160" s="131">
        <f t="shared" si="229"/>
        <v>44616</v>
      </c>
      <c r="AL160" s="131">
        <f t="shared" si="234"/>
        <v>44617</v>
      </c>
      <c r="AM160" s="131">
        <f t="shared" si="230"/>
        <v>44645</v>
      </c>
      <c r="AN160" s="129">
        <f t="shared" si="231"/>
        <v>18</v>
      </c>
      <c r="AO160" s="131">
        <f t="shared" si="232"/>
        <v>44617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9">
        <f t="shared" si="217"/>
        <v>44430</v>
      </c>
      <c r="B161" s="110">
        <f t="shared" si="209"/>
        <v>1010.82458187</v>
      </c>
      <c r="C161" s="184">
        <f t="shared" si="202"/>
        <v>1000.0000000000001</v>
      </c>
      <c r="D161" s="111">
        <f t="shared" si="218"/>
        <v>5739.56</v>
      </c>
      <c r="E161" s="111">
        <f>IF($K161=1,VLOOKUP($A160,$AQ$11:$AU$150,5),E160)</f>
        <v>5769.98</v>
      </c>
      <c r="F161" s="160" t="e">
        <f>IF($K161=1,VLOOKUP($A160,$AQ$11:$AU$135,6),F160)</f>
        <v>#REF!</v>
      </c>
      <c r="G161" s="114">
        <f t="shared" si="210"/>
        <v>5.3000578441551038E-3</v>
      </c>
      <c r="H161" s="115">
        <f t="shared" si="228"/>
        <v>44433</v>
      </c>
      <c r="I161" s="115">
        <f t="shared" si="211"/>
        <v>44433</v>
      </c>
      <c r="J161" s="116">
        <f t="shared" si="219"/>
        <v>22</v>
      </c>
      <c r="K161" s="116">
        <f t="shared" si="203"/>
        <v>20</v>
      </c>
      <c r="L161" s="8">
        <f t="shared" si="220"/>
        <v>1.0048170700000001</v>
      </c>
      <c r="M161" s="117">
        <v>1</v>
      </c>
      <c r="N161" s="117">
        <f t="shared" si="236"/>
        <v>1</v>
      </c>
      <c r="O161" s="110">
        <f t="shared" si="201"/>
        <v>1.0048170700000001</v>
      </c>
      <c r="P161" s="110">
        <f t="shared" si="212"/>
        <v>1004.8170699999999</v>
      </c>
      <c r="Q161" s="148">
        <f t="shared" si="223"/>
        <v>0</v>
      </c>
      <c r="R161" s="170">
        <f t="shared" si="221"/>
        <v>0</v>
      </c>
      <c r="S161" s="110">
        <f t="shared" si="213"/>
        <v>0</v>
      </c>
      <c r="T161" s="92">
        <f t="shared" si="226"/>
        <v>0</v>
      </c>
      <c r="U161" s="181">
        <f t="shared" si="227"/>
        <v>0</v>
      </c>
      <c r="V161" s="120">
        <f t="shared" si="222"/>
        <v>7.8E-2</v>
      </c>
      <c r="W161" s="118">
        <f t="shared" si="200"/>
        <v>20</v>
      </c>
      <c r="X161" s="118">
        <v>252</v>
      </c>
      <c r="Y161" s="117">
        <f t="shared" si="214"/>
        <v>1.0059787120000001</v>
      </c>
      <c r="Z161" s="110">
        <f t="shared" si="215"/>
        <v>6.0075118700000001</v>
      </c>
      <c r="AA161" s="110">
        <f t="shared" si="216"/>
        <v>0</v>
      </c>
      <c r="AB161" s="121" t="str">
        <f t="shared" si="224"/>
        <v>J=</v>
      </c>
      <c r="AC161" s="115">
        <f t="shared" si="225"/>
        <v>44433</v>
      </c>
      <c r="AD161" s="4"/>
      <c r="AF161" s="159">
        <f>[2]Plan1!$A254</f>
        <v>44562</v>
      </c>
      <c r="AG161" s="139" t="str">
        <f>[2]Plan1!$C254</f>
        <v>Confraternização Universal</v>
      </c>
      <c r="AI161" s="129">
        <f t="shared" si="235"/>
        <v>12</v>
      </c>
      <c r="AJ161" s="131">
        <f t="shared" si="233"/>
        <v>44645</v>
      </c>
      <c r="AK161" s="131">
        <f t="shared" si="229"/>
        <v>44644</v>
      </c>
      <c r="AL161" s="131">
        <f t="shared" si="234"/>
        <v>44645</v>
      </c>
      <c r="AM161" s="131">
        <f t="shared" si="230"/>
        <v>44676</v>
      </c>
      <c r="AN161" s="129">
        <f t="shared" si="231"/>
        <v>19</v>
      </c>
      <c r="AO161" s="131">
        <f t="shared" si="232"/>
        <v>44645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9">
        <f t="shared" si="217"/>
        <v>44431</v>
      </c>
      <c r="B162" s="110">
        <f t="shared" si="209"/>
        <v>1010.82458187</v>
      </c>
      <c r="C162" s="184">
        <f t="shared" si="202"/>
        <v>1000.0000000000001</v>
      </c>
      <c r="D162" s="111">
        <f t="shared" si="218"/>
        <v>5739.56</v>
      </c>
      <c r="E162" s="111">
        <f>IF($K162=1,VLOOKUP($A161,$AQ$11:$AU$150,5),E161)</f>
        <v>5769.98</v>
      </c>
      <c r="F162" s="160" t="e">
        <f>IF($K162=1,VLOOKUP($A161,$AQ$11:$AU$135,6),F161)</f>
        <v>#REF!</v>
      </c>
      <c r="G162" s="114">
        <f t="shared" si="210"/>
        <v>5.3000578441551038E-3</v>
      </c>
      <c r="H162" s="115">
        <f t="shared" si="228"/>
        <v>44433</v>
      </c>
      <c r="I162" s="115">
        <f t="shared" si="211"/>
        <v>44433</v>
      </c>
      <c r="J162" s="116">
        <f t="shared" si="219"/>
        <v>22</v>
      </c>
      <c r="K162" s="116">
        <f t="shared" si="203"/>
        <v>20</v>
      </c>
      <c r="L162" s="8">
        <f t="shared" si="220"/>
        <v>1.0048170700000001</v>
      </c>
      <c r="M162" s="117">
        <v>1</v>
      </c>
      <c r="N162" s="117">
        <f t="shared" si="236"/>
        <v>1</v>
      </c>
      <c r="O162" s="110">
        <f t="shared" si="201"/>
        <v>1.0048170700000001</v>
      </c>
      <c r="P162" s="110">
        <f t="shared" si="212"/>
        <v>1004.8170699999999</v>
      </c>
      <c r="Q162" s="148">
        <f t="shared" si="223"/>
        <v>0</v>
      </c>
      <c r="R162" s="170">
        <f t="shared" si="221"/>
        <v>0</v>
      </c>
      <c r="S162" s="110">
        <f t="shared" si="213"/>
        <v>0</v>
      </c>
      <c r="T162" s="92">
        <f t="shared" si="226"/>
        <v>0</v>
      </c>
      <c r="U162" s="181">
        <f t="shared" si="227"/>
        <v>0</v>
      </c>
      <c r="V162" s="120">
        <f t="shared" si="222"/>
        <v>7.8E-2</v>
      </c>
      <c r="W162" s="118">
        <f t="shared" ref="W162:W225" si="237">IF(A161&lt;K$2,0,IF(Q161&gt;0,1,IF(K162=K161,W161,W161+1)))</f>
        <v>20</v>
      </c>
      <c r="X162" s="118">
        <v>252</v>
      </c>
      <c r="Y162" s="117">
        <f t="shared" si="214"/>
        <v>1.0059787120000001</v>
      </c>
      <c r="Z162" s="110">
        <f t="shared" si="215"/>
        <v>6.0075118700000001</v>
      </c>
      <c r="AA162" s="110">
        <f t="shared" si="216"/>
        <v>0</v>
      </c>
      <c r="AB162" s="121" t="str">
        <f t="shared" si="224"/>
        <v>J=</v>
      </c>
      <c r="AC162" s="115">
        <f t="shared" si="225"/>
        <v>44433</v>
      </c>
      <c r="AD162" s="4"/>
      <c r="AF162" s="159">
        <f>[2]Plan1!$A255</f>
        <v>44620</v>
      </c>
      <c r="AG162" s="139" t="str">
        <f>[2]Plan1!$C255</f>
        <v>Carnaval</v>
      </c>
      <c r="AI162" s="129">
        <f t="shared" si="235"/>
        <v>13</v>
      </c>
      <c r="AJ162" s="131">
        <f t="shared" si="233"/>
        <v>44676</v>
      </c>
      <c r="AK162" s="131">
        <f t="shared" si="229"/>
        <v>44673</v>
      </c>
      <c r="AL162" s="131">
        <f t="shared" si="234"/>
        <v>44676</v>
      </c>
      <c r="AM162" s="131">
        <f t="shared" si="230"/>
        <v>44706</v>
      </c>
      <c r="AN162" s="129">
        <f t="shared" si="231"/>
        <v>22</v>
      </c>
      <c r="AO162" s="131">
        <f t="shared" si="232"/>
        <v>44676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9">
        <f t="shared" si="217"/>
        <v>44432</v>
      </c>
      <c r="B163" s="110">
        <f t="shared" si="209"/>
        <v>1011.3688744</v>
      </c>
      <c r="C163" s="184">
        <f t="shared" si="202"/>
        <v>1000.0000000000001</v>
      </c>
      <c r="D163" s="111">
        <f t="shared" si="218"/>
        <v>5739.56</v>
      </c>
      <c r="E163" s="111">
        <f>IF($K163=1,VLOOKUP($A162,$AQ$11:$AU$150,5),E162)</f>
        <v>5769.98</v>
      </c>
      <c r="F163" s="160" t="e">
        <f>IF($K163=1,VLOOKUP($A162,$AQ$11:$AU$135,6),F162)</f>
        <v>#REF!</v>
      </c>
      <c r="G163" s="114">
        <f t="shared" si="210"/>
        <v>5.3000578441551038E-3</v>
      </c>
      <c r="H163" s="115">
        <f t="shared" si="228"/>
        <v>44433</v>
      </c>
      <c r="I163" s="115">
        <f t="shared" si="211"/>
        <v>44433</v>
      </c>
      <c r="J163" s="116">
        <f t="shared" si="219"/>
        <v>22</v>
      </c>
      <c r="K163" s="116">
        <f t="shared" si="203"/>
        <v>21</v>
      </c>
      <c r="L163" s="8">
        <f t="shared" si="220"/>
        <v>1.0050585299999999</v>
      </c>
      <c r="M163" s="117">
        <v>1</v>
      </c>
      <c r="N163" s="117">
        <f t="shared" si="236"/>
        <v>1</v>
      </c>
      <c r="O163" s="110">
        <f t="shared" si="201"/>
        <v>1.0050585299999999</v>
      </c>
      <c r="P163" s="110">
        <f t="shared" si="212"/>
        <v>1005.05853</v>
      </c>
      <c r="Q163" s="148">
        <f t="shared" si="223"/>
        <v>0</v>
      </c>
      <c r="R163" s="170">
        <f t="shared" si="221"/>
        <v>0</v>
      </c>
      <c r="S163" s="110">
        <f t="shared" si="213"/>
        <v>0</v>
      </c>
      <c r="T163" s="92">
        <f t="shared" si="226"/>
        <v>0</v>
      </c>
      <c r="U163" s="181">
        <f t="shared" si="227"/>
        <v>0</v>
      </c>
      <c r="V163" s="120">
        <f t="shared" si="222"/>
        <v>7.8E-2</v>
      </c>
      <c r="W163" s="118">
        <f t="shared" si="237"/>
        <v>21</v>
      </c>
      <c r="X163" s="118">
        <v>252</v>
      </c>
      <c r="Y163" s="117">
        <f t="shared" si="214"/>
        <v>1.0062785839999999</v>
      </c>
      <c r="Z163" s="110">
        <f t="shared" si="215"/>
        <v>6.3103444</v>
      </c>
      <c r="AA163" s="110">
        <f t="shared" si="216"/>
        <v>0</v>
      </c>
      <c r="AB163" s="121" t="str">
        <f t="shared" si="224"/>
        <v>J=</v>
      </c>
      <c r="AC163" s="115">
        <f t="shared" si="225"/>
        <v>44433</v>
      </c>
      <c r="AD163" s="4"/>
      <c r="AF163" s="159">
        <f>[2]Plan1!$A256</f>
        <v>44621</v>
      </c>
      <c r="AG163" s="139" t="str">
        <f>[2]Plan1!$C256</f>
        <v>Carnaval</v>
      </c>
      <c r="AI163" s="129">
        <f t="shared" si="235"/>
        <v>14</v>
      </c>
      <c r="AJ163" s="131">
        <f t="shared" si="233"/>
        <v>44706</v>
      </c>
      <c r="AK163" s="131">
        <f t="shared" si="229"/>
        <v>44705</v>
      </c>
      <c r="AL163" s="131">
        <f t="shared" si="234"/>
        <v>44706</v>
      </c>
      <c r="AM163" s="131">
        <f t="shared" si="230"/>
        <v>44739</v>
      </c>
      <c r="AN163" s="129">
        <f t="shared" si="231"/>
        <v>22</v>
      </c>
      <c r="AO163" s="131">
        <f t="shared" si="232"/>
        <v>44706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109">
        <f t="shared" si="217"/>
        <v>44433</v>
      </c>
      <c r="B164" s="110">
        <f t="shared" si="209"/>
        <v>1011.91346262</v>
      </c>
      <c r="C164" s="184">
        <f t="shared" si="202"/>
        <v>1000.0000000000001</v>
      </c>
      <c r="D164" s="111">
        <f t="shared" si="218"/>
        <v>5739.56</v>
      </c>
      <c r="E164" s="111">
        <f>IF($K164=1,VLOOKUP($A163,$AQ$11:$AU$150,5),E163)</f>
        <v>5769.98</v>
      </c>
      <c r="F164" s="160" t="e">
        <f>IF($K164=1,VLOOKUP($A163,$AQ$11:$AU$135,6),F163)</f>
        <v>#REF!</v>
      </c>
      <c r="G164" s="114">
        <f t="shared" si="210"/>
        <v>5.3000578441551038E-3</v>
      </c>
      <c r="H164" s="115">
        <f t="shared" si="228"/>
        <v>44433</v>
      </c>
      <c r="I164" s="115">
        <f t="shared" si="211"/>
        <v>44433</v>
      </c>
      <c r="J164" s="116">
        <f t="shared" si="219"/>
        <v>22</v>
      </c>
      <c r="K164" s="116">
        <f t="shared" si="203"/>
        <v>22</v>
      </c>
      <c r="L164" s="8">
        <f t="shared" si="220"/>
        <v>1.00530005</v>
      </c>
      <c r="M164" s="117">
        <v>1</v>
      </c>
      <c r="N164" s="117">
        <f t="shared" si="236"/>
        <v>1</v>
      </c>
      <c r="O164" s="110">
        <f t="shared" si="201"/>
        <v>1.00530005</v>
      </c>
      <c r="P164" s="110">
        <f t="shared" si="212"/>
        <v>1005.3000500000001</v>
      </c>
      <c r="Q164" s="148">
        <f t="shared" si="223"/>
        <v>5</v>
      </c>
      <c r="R164" s="170">
        <f t="shared" si="221"/>
        <v>0</v>
      </c>
      <c r="S164" s="110">
        <f t="shared" si="213"/>
        <v>0</v>
      </c>
      <c r="T164" s="92">
        <f t="shared" si="226"/>
        <v>5.3000500000000015</v>
      </c>
      <c r="U164" s="181">
        <f t="shared" si="227"/>
        <v>5.2721075662932682E-3</v>
      </c>
      <c r="V164" s="120">
        <f t="shared" si="222"/>
        <v>7.8E-2</v>
      </c>
      <c r="W164" s="118">
        <f t="shared" si="237"/>
        <v>22</v>
      </c>
      <c r="X164" s="118">
        <v>252</v>
      </c>
      <c r="Y164" s="117">
        <f t="shared" si="214"/>
        <v>1.0065785460000001</v>
      </c>
      <c r="Z164" s="110">
        <f t="shared" si="215"/>
        <v>6.6134126200000001</v>
      </c>
      <c r="AA164" s="110">
        <f t="shared" si="216"/>
        <v>6.6134126200000001</v>
      </c>
      <c r="AB164" s="121" t="str">
        <f t="shared" si="224"/>
        <v>J=</v>
      </c>
      <c r="AC164" s="115">
        <f t="shared" si="225"/>
        <v>44433</v>
      </c>
      <c r="AD164" s="26"/>
      <c r="AF164" s="159">
        <f>[2]Plan1!$A257</f>
        <v>44666</v>
      </c>
      <c r="AG164" s="139" t="str">
        <f>[2]Plan1!$C257</f>
        <v>Paixão de Cristo</v>
      </c>
      <c r="AI164" s="129">
        <f t="shared" si="235"/>
        <v>15</v>
      </c>
      <c r="AJ164" s="131">
        <f t="shared" si="233"/>
        <v>44737</v>
      </c>
      <c r="AK164" s="131">
        <f t="shared" si="229"/>
        <v>44736</v>
      </c>
      <c r="AL164" s="131">
        <f t="shared" si="234"/>
        <v>44739</v>
      </c>
      <c r="AM164" s="131">
        <f t="shared" ref="AM164:AM184" si="238">AL165</f>
        <v>44767</v>
      </c>
      <c r="AN164" s="129">
        <f t="shared" si="231"/>
        <v>20</v>
      </c>
      <c r="AO164" s="131">
        <f t="shared" si="232"/>
        <v>44739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26"/>
      <c r="DR164" s="15"/>
      <c r="DS164" s="15"/>
      <c r="DT164" s="24"/>
      <c r="DU164" s="15"/>
      <c r="DV164" s="1"/>
      <c r="DW164" s="15"/>
    </row>
    <row r="165" spans="1:127" ht="12.75" x14ac:dyDescent="0.2">
      <c r="A165" s="109">
        <f t="shared" si="217"/>
        <v>44434</v>
      </c>
      <c r="B165" s="110">
        <f t="shared" si="209"/>
        <v>1000.73257947</v>
      </c>
      <c r="C165" s="184">
        <f t="shared" si="202"/>
        <v>1000</v>
      </c>
      <c r="D165" s="111">
        <f t="shared" si="218"/>
        <v>5769.98</v>
      </c>
      <c r="E165" s="111">
        <f>IF($K165=1,VLOOKUP($A164,$AQ$11:$AU$150,5),E164)</f>
        <v>5825.37</v>
      </c>
      <c r="F165" s="160" t="e">
        <f>IF($K165=1,VLOOKUP($A164,$AQ$11:$AU$135,6),F164)</f>
        <v>#REF!</v>
      </c>
      <c r="G165" s="114">
        <f t="shared" si="210"/>
        <v>9.5996866540266623E-3</v>
      </c>
      <c r="H165" s="115">
        <f t="shared" si="228"/>
        <v>44466</v>
      </c>
      <c r="I165" s="115">
        <f t="shared" si="211"/>
        <v>44466</v>
      </c>
      <c r="J165" s="116">
        <f t="shared" si="219"/>
        <v>22</v>
      </c>
      <c r="K165" s="116">
        <f t="shared" si="203"/>
        <v>1</v>
      </c>
      <c r="L165" s="8">
        <f t="shared" si="220"/>
        <v>1.0004343600000001</v>
      </c>
      <c r="M165" s="117">
        <v>1</v>
      </c>
      <c r="N165" s="117">
        <f t="shared" si="236"/>
        <v>1</v>
      </c>
      <c r="O165" s="110">
        <f t="shared" si="201"/>
        <v>1.0004343600000001</v>
      </c>
      <c r="P165" s="110">
        <f t="shared" si="212"/>
        <v>1000.43436</v>
      </c>
      <c r="Q165" s="148">
        <f t="shared" si="223"/>
        <v>0</v>
      </c>
      <c r="R165" s="170">
        <f t="shared" si="221"/>
        <v>0</v>
      </c>
      <c r="S165" s="110">
        <f t="shared" si="213"/>
        <v>0</v>
      </c>
      <c r="T165" s="92">
        <f t="shared" si="226"/>
        <v>0</v>
      </c>
      <c r="U165" s="181">
        <f t="shared" si="227"/>
        <v>0</v>
      </c>
      <c r="V165" s="120">
        <f t="shared" si="222"/>
        <v>7.8E-2</v>
      </c>
      <c r="W165" s="118">
        <f t="shared" si="237"/>
        <v>1</v>
      </c>
      <c r="X165" s="118">
        <v>252</v>
      </c>
      <c r="Y165" s="117">
        <f t="shared" si="214"/>
        <v>1.00029809</v>
      </c>
      <c r="Z165" s="110">
        <f t="shared" si="215"/>
        <v>0.29821946999999999</v>
      </c>
      <c r="AA165" s="110">
        <f t="shared" si="216"/>
        <v>0</v>
      </c>
      <c r="AB165" s="121" t="str">
        <f t="shared" si="224"/>
        <v>J=</v>
      </c>
      <c r="AC165" s="115">
        <f t="shared" si="225"/>
        <v>44466</v>
      </c>
      <c r="AD165" s="4"/>
      <c r="AF165" s="159">
        <f>[2]Plan1!$A258</f>
        <v>44672</v>
      </c>
      <c r="AG165" s="139" t="str">
        <f>[2]Plan1!$C258</f>
        <v>Tiradentes</v>
      </c>
      <c r="AI165" s="129">
        <f t="shared" si="235"/>
        <v>16</v>
      </c>
      <c r="AJ165" s="131">
        <f t="shared" si="233"/>
        <v>44767</v>
      </c>
      <c r="AK165" s="131">
        <f t="shared" si="229"/>
        <v>44764</v>
      </c>
      <c r="AL165" s="131">
        <f t="shared" si="234"/>
        <v>44767</v>
      </c>
      <c r="AM165" s="131">
        <f t="shared" si="238"/>
        <v>44798</v>
      </c>
      <c r="AN165" s="129">
        <f t="shared" si="231"/>
        <v>23</v>
      </c>
      <c r="AO165" s="131">
        <f t="shared" si="232"/>
        <v>44767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33"/>
      <c r="DT165" s="17"/>
      <c r="DU165" s="15"/>
      <c r="DV165" s="1"/>
      <c r="DW165" s="15"/>
    </row>
    <row r="166" spans="1:127" ht="12.75" x14ac:dyDescent="0.2">
      <c r="A166" s="109">
        <f t="shared" si="217"/>
        <v>44435</v>
      </c>
      <c r="B166" s="110">
        <f t="shared" si="209"/>
        <v>1001.4656971000001</v>
      </c>
      <c r="C166" s="184">
        <f t="shared" si="202"/>
        <v>1000</v>
      </c>
      <c r="D166" s="111">
        <f t="shared" si="218"/>
        <v>5769.98</v>
      </c>
      <c r="E166" s="111">
        <f>IF($K166=1,VLOOKUP($A165,$AQ$11:$AU$150,5),E165)</f>
        <v>5825.37</v>
      </c>
      <c r="F166" s="160" t="e">
        <f>IF($K166=1,VLOOKUP($A165,$AQ$11:$AU$135,6),F165)</f>
        <v>#REF!</v>
      </c>
      <c r="G166" s="114">
        <f t="shared" si="210"/>
        <v>9.5996866540266623E-3</v>
      </c>
      <c r="H166" s="115">
        <f t="shared" si="228"/>
        <v>44466</v>
      </c>
      <c r="I166" s="115">
        <f t="shared" si="211"/>
        <v>44466</v>
      </c>
      <c r="J166" s="116">
        <f t="shared" si="219"/>
        <v>22</v>
      </c>
      <c r="K166" s="116">
        <f t="shared" si="203"/>
        <v>2</v>
      </c>
      <c r="L166" s="8">
        <f t="shared" si="220"/>
        <v>1.0008689099999999</v>
      </c>
      <c r="M166" s="117">
        <v>1</v>
      </c>
      <c r="N166" s="117">
        <f t="shared" si="236"/>
        <v>1</v>
      </c>
      <c r="O166" s="110">
        <f t="shared" si="201"/>
        <v>1.0008689099999999</v>
      </c>
      <c r="P166" s="110">
        <f t="shared" si="212"/>
        <v>1000.86891</v>
      </c>
      <c r="Q166" s="148">
        <f t="shared" si="223"/>
        <v>0</v>
      </c>
      <c r="R166" s="170">
        <f t="shared" si="221"/>
        <v>0</v>
      </c>
      <c r="S166" s="110">
        <f t="shared" si="213"/>
        <v>0</v>
      </c>
      <c r="T166" s="92">
        <f t="shared" si="226"/>
        <v>0</v>
      </c>
      <c r="U166" s="181">
        <f t="shared" si="227"/>
        <v>0</v>
      </c>
      <c r="V166" s="120">
        <f t="shared" si="222"/>
        <v>7.8E-2</v>
      </c>
      <c r="W166" s="118">
        <f t="shared" si="237"/>
        <v>2</v>
      </c>
      <c r="X166" s="118">
        <v>252</v>
      </c>
      <c r="Y166" s="117">
        <f t="shared" si="214"/>
        <v>1.0005962690000001</v>
      </c>
      <c r="Z166" s="110">
        <f t="shared" si="215"/>
        <v>0.59678710000000001</v>
      </c>
      <c r="AA166" s="110">
        <f t="shared" si="216"/>
        <v>0</v>
      </c>
      <c r="AB166" s="121" t="str">
        <f t="shared" si="224"/>
        <v>J=</v>
      </c>
      <c r="AC166" s="115">
        <f t="shared" si="225"/>
        <v>44466</v>
      </c>
      <c r="AD166" s="4"/>
      <c r="AF166" s="159">
        <f>[2]Plan1!$A259</f>
        <v>44682</v>
      </c>
      <c r="AG166" s="139" t="str">
        <f>[2]Plan1!$C259</f>
        <v>Dia do Trabalho</v>
      </c>
      <c r="AI166" s="129">
        <f t="shared" si="235"/>
        <v>17</v>
      </c>
      <c r="AJ166" s="131">
        <f t="shared" si="233"/>
        <v>44798</v>
      </c>
      <c r="AK166" s="131">
        <f t="shared" si="229"/>
        <v>44797</v>
      </c>
      <c r="AL166" s="131">
        <f t="shared" si="234"/>
        <v>44798</v>
      </c>
      <c r="AM166" s="131">
        <f t="shared" si="238"/>
        <v>44830</v>
      </c>
      <c r="AN166" s="129">
        <f t="shared" si="231"/>
        <v>21</v>
      </c>
      <c r="AO166" s="131">
        <f t="shared" si="232"/>
        <v>44798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4"/>
      <c r="DS166" s="33"/>
      <c r="DT166" s="17"/>
      <c r="DU166" s="15"/>
      <c r="DV166" s="1"/>
      <c r="DW166" s="15"/>
    </row>
    <row r="167" spans="1:127" ht="12.75" x14ac:dyDescent="0.2">
      <c r="A167" s="109">
        <f t="shared" si="217"/>
        <v>44436</v>
      </c>
      <c r="B167" s="110">
        <f t="shared" si="209"/>
        <v>1002.19935216</v>
      </c>
      <c r="C167" s="184">
        <f t="shared" si="202"/>
        <v>1000</v>
      </c>
      <c r="D167" s="111">
        <f t="shared" si="218"/>
        <v>5769.98</v>
      </c>
      <c r="E167" s="111">
        <f>IF($K167=1,VLOOKUP($A166,$AQ$11:$AU$150,5),E166)</f>
        <v>5825.37</v>
      </c>
      <c r="F167" s="160" t="e">
        <f>IF($K167=1,VLOOKUP($A166,$AQ$11:$AU$135,6),F166)</f>
        <v>#REF!</v>
      </c>
      <c r="G167" s="114">
        <f t="shared" si="210"/>
        <v>9.5996866540266623E-3</v>
      </c>
      <c r="H167" s="115">
        <f t="shared" si="228"/>
        <v>44466</v>
      </c>
      <c r="I167" s="115">
        <f t="shared" si="211"/>
        <v>44466</v>
      </c>
      <c r="J167" s="116">
        <f t="shared" si="219"/>
        <v>22</v>
      </c>
      <c r="K167" s="116">
        <f t="shared" si="203"/>
        <v>3</v>
      </c>
      <c r="L167" s="8">
        <f t="shared" si="220"/>
        <v>1.0013036500000001</v>
      </c>
      <c r="M167" s="117">
        <v>1</v>
      </c>
      <c r="N167" s="117">
        <f t="shared" si="236"/>
        <v>1</v>
      </c>
      <c r="O167" s="110">
        <f t="shared" si="201"/>
        <v>1.0013036500000001</v>
      </c>
      <c r="P167" s="110">
        <f t="shared" si="212"/>
        <v>1001.3036499999999</v>
      </c>
      <c r="Q167" s="148">
        <f t="shared" si="223"/>
        <v>0</v>
      </c>
      <c r="R167" s="170">
        <f t="shared" si="221"/>
        <v>0</v>
      </c>
      <c r="S167" s="110">
        <f t="shared" si="213"/>
        <v>0</v>
      </c>
      <c r="T167" s="92">
        <f t="shared" si="226"/>
        <v>0</v>
      </c>
      <c r="U167" s="181">
        <f t="shared" si="227"/>
        <v>0</v>
      </c>
      <c r="V167" s="120">
        <f t="shared" si="222"/>
        <v>7.8E-2</v>
      </c>
      <c r="W167" s="118">
        <f t="shared" si="237"/>
        <v>3</v>
      </c>
      <c r="X167" s="118">
        <v>252</v>
      </c>
      <c r="Y167" s="117">
        <f t="shared" si="214"/>
        <v>1.0008945359999999</v>
      </c>
      <c r="Z167" s="110">
        <f t="shared" si="215"/>
        <v>0.89570216000000002</v>
      </c>
      <c r="AA167" s="110">
        <f t="shared" si="216"/>
        <v>0</v>
      </c>
      <c r="AB167" s="121" t="str">
        <f t="shared" si="224"/>
        <v>J=</v>
      </c>
      <c r="AC167" s="115">
        <f t="shared" si="225"/>
        <v>44466</v>
      </c>
      <c r="AD167" s="4"/>
      <c r="AF167" s="159">
        <f>[2]Plan1!$A260</f>
        <v>44728</v>
      </c>
      <c r="AG167" s="139" t="str">
        <f>[2]Plan1!$C260</f>
        <v>Corpus Christi</v>
      </c>
      <c r="AI167" s="129">
        <f t="shared" si="235"/>
        <v>18</v>
      </c>
      <c r="AJ167" s="131">
        <f t="shared" si="233"/>
        <v>44829</v>
      </c>
      <c r="AK167" s="131">
        <f t="shared" si="229"/>
        <v>44827</v>
      </c>
      <c r="AL167" s="131">
        <f t="shared" si="234"/>
        <v>44830</v>
      </c>
      <c r="AM167" s="131">
        <f t="shared" si="238"/>
        <v>44859</v>
      </c>
      <c r="AN167" s="129">
        <f t="shared" si="231"/>
        <v>20</v>
      </c>
      <c r="AO167" s="131">
        <f t="shared" si="232"/>
        <v>44830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4"/>
      <c r="DS167" s="33"/>
      <c r="DT167" s="17"/>
      <c r="DU167" s="15"/>
      <c r="DV167" s="1"/>
      <c r="DW167" s="15"/>
    </row>
    <row r="168" spans="1:127" ht="12.75" x14ac:dyDescent="0.2">
      <c r="A168" s="109">
        <f t="shared" si="217"/>
        <v>44437</v>
      </c>
      <c r="B168" s="110">
        <f t="shared" si="209"/>
        <v>1002.19935216</v>
      </c>
      <c r="C168" s="184">
        <f t="shared" si="202"/>
        <v>1000</v>
      </c>
      <c r="D168" s="111">
        <f t="shared" si="218"/>
        <v>5769.98</v>
      </c>
      <c r="E168" s="111">
        <f>IF($K168=1,VLOOKUP($A167,$AQ$11:$AU$150,5),E167)</f>
        <v>5825.37</v>
      </c>
      <c r="F168" s="160" t="e">
        <f>IF($K168=1,VLOOKUP($A167,$AQ$11:$AU$135,6),F167)</f>
        <v>#REF!</v>
      </c>
      <c r="G168" s="114">
        <f t="shared" si="210"/>
        <v>9.5996866540266623E-3</v>
      </c>
      <c r="H168" s="115">
        <f t="shared" si="228"/>
        <v>44466</v>
      </c>
      <c r="I168" s="115">
        <f t="shared" si="211"/>
        <v>44466</v>
      </c>
      <c r="J168" s="116">
        <f t="shared" si="219"/>
        <v>22</v>
      </c>
      <c r="K168" s="116">
        <f t="shared" si="203"/>
        <v>3</v>
      </c>
      <c r="L168" s="8">
        <f t="shared" si="220"/>
        <v>1.0013036500000001</v>
      </c>
      <c r="M168" s="117">
        <v>1</v>
      </c>
      <c r="N168" s="117">
        <f t="shared" si="236"/>
        <v>1</v>
      </c>
      <c r="O168" s="110">
        <f t="shared" si="201"/>
        <v>1.0013036500000001</v>
      </c>
      <c r="P168" s="110">
        <f t="shared" si="212"/>
        <v>1001.3036499999999</v>
      </c>
      <c r="Q168" s="148">
        <f t="shared" si="223"/>
        <v>0</v>
      </c>
      <c r="R168" s="170">
        <f t="shared" si="221"/>
        <v>0</v>
      </c>
      <c r="S168" s="110">
        <f t="shared" si="213"/>
        <v>0</v>
      </c>
      <c r="T168" s="92">
        <f t="shared" si="226"/>
        <v>0</v>
      </c>
      <c r="U168" s="181">
        <f t="shared" si="227"/>
        <v>0</v>
      </c>
      <c r="V168" s="120">
        <f t="shared" si="222"/>
        <v>7.8E-2</v>
      </c>
      <c r="W168" s="118">
        <f t="shared" si="237"/>
        <v>3</v>
      </c>
      <c r="X168" s="118">
        <v>252</v>
      </c>
      <c r="Y168" s="117">
        <f t="shared" si="214"/>
        <v>1.0008945359999999</v>
      </c>
      <c r="Z168" s="110">
        <f t="shared" si="215"/>
        <v>0.89570216000000002</v>
      </c>
      <c r="AA168" s="110">
        <f t="shared" si="216"/>
        <v>0</v>
      </c>
      <c r="AB168" s="121" t="str">
        <f t="shared" si="224"/>
        <v>J=</v>
      </c>
      <c r="AC168" s="115">
        <f t="shared" si="225"/>
        <v>44466</v>
      </c>
      <c r="AD168" s="4"/>
      <c r="AF168" s="159">
        <f>[2]Plan1!$A261</f>
        <v>44811</v>
      </c>
      <c r="AG168" s="139" t="str">
        <f>[2]Plan1!$C261</f>
        <v>Independência do Brasil</v>
      </c>
      <c r="AI168" s="129">
        <f t="shared" si="235"/>
        <v>19</v>
      </c>
      <c r="AJ168" s="131">
        <f t="shared" si="233"/>
        <v>44859</v>
      </c>
      <c r="AK168" s="131">
        <f t="shared" si="229"/>
        <v>44858</v>
      </c>
      <c r="AL168" s="131">
        <f t="shared" si="234"/>
        <v>44859</v>
      </c>
      <c r="AM168" s="131">
        <f t="shared" si="238"/>
        <v>44890</v>
      </c>
      <c r="AN168" s="129">
        <f t="shared" si="231"/>
        <v>21</v>
      </c>
      <c r="AO168" s="131">
        <f t="shared" si="232"/>
        <v>44859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4"/>
      <c r="DS168" s="33"/>
      <c r="DT168" s="17"/>
      <c r="DU168" s="15"/>
      <c r="DV168" s="1"/>
      <c r="DW168" s="15"/>
    </row>
    <row r="169" spans="1:127" ht="12.75" x14ac:dyDescent="0.2">
      <c r="A169" s="109">
        <f t="shared" si="217"/>
        <v>44438</v>
      </c>
      <c r="B169" s="110">
        <f t="shared" si="209"/>
        <v>1002.19935216</v>
      </c>
      <c r="C169" s="184">
        <f t="shared" si="202"/>
        <v>1000</v>
      </c>
      <c r="D169" s="111">
        <f t="shared" si="218"/>
        <v>5769.98</v>
      </c>
      <c r="E169" s="111">
        <f>IF($K169=1,VLOOKUP($A168,$AQ$11:$AU$150,5),E168)</f>
        <v>5825.37</v>
      </c>
      <c r="F169" s="160" t="e">
        <f>IF($K169=1,VLOOKUP($A168,$AQ$11:$AU$135,6),F168)</f>
        <v>#REF!</v>
      </c>
      <c r="G169" s="114">
        <f t="shared" si="210"/>
        <v>9.5996866540266623E-3</v>
      </c>
      <c r="H169" s="115">
        <f t="shared" si="228"/>
        <v>44466</v>
      </c>
      <c r="I169" s="115">
        <f t="shared" si="211"/>
        <v>44466</v>
      </c>
      <c r="J169" s="116">
        <f t="shared" si="219"/>
        <v>22</v>
      </c>
      <c r="K169" s="116">
        <f t="shared" si="203"/>
        <v>3</v>
      </c>
      <c r="L169" s="8">
        <f t="shared" si="220"/>
        <v>1.0013036500000001</v>
      </c>
      <c r="M169" s="117">
        <v>1</v>
      </c>
      <c r="N169" s="117">
        <f t="shared" si="236"/>
        <v>1</v>
      </c>
      <c r="O169" s="110">
        <f t="shared" si="201"/>
        <v>1.0013036500000001</v>
      </c>
      <c r="P169" s="110">
        <f t="shared" si="212"/>
        <v>1001.3036499999999</v>
      </c>
      <c r="Q169" s="148">
        <f t="shared" si="223"/>
        <v>0</v>
      </c>
      <c r="R169" s="170">
        <f t="shared" si="221"/>
        <v>0</v>
      </c>
      <c r="S169" s="110">
        <f t="shared" si="213"/>
        <v>0</v>
      </c>
      <c r="T169" s="92">
        <f t="shared" si="226"/>
        <v>0</v>
      </c>
      <c r="U169" s="181">
        <f t="shared" si="227"/>
        <v>0</v>
      </c>
      <c r="V169" s="120">
        <f t="shared" si="222"/>
        <v>7.8E-2</v>
      </c>
      <c r="W169" s="118">
        <f t="shared" si="237"/>
        <v>3</v>
      </c>
      <c r="X169" s="118">
        <v>252</v>
      </c>
      <c r="Y169" s="117">
        <f t="shared" si="214"/>
        <v>1.0008945359999999</v>
      </c>
      <c r="Z169" s="110">
        <f t="shared" si="215"/>
        <v>0.89570216000000002</v>
      </c>
      <c r="AA169" s="110">
        <f t="shared" si="216"/>
        <v>0</v>
      </c>
      <c r="AB169" s="121" t="str">
        <f t="shared" si="224"/>
        <v>J=</v>
      </c>
      <c r="AC169" s="115">
        <f t="shared" si="225"/>
        <v>44466</v>
      </c>
      <c r="AD169" s="4"/>
      <c r="AF169" s="159">
        <f>[2]Plan1!$A262</f>
        <v>44846</v>
      </c>
      <c r="AG169" s="139" t="str">
        <f>[2]Plan1!$C262</f>
        <v>Nossa Sr.a Aparecida - Padroeira do Brasil</v>
      </c>
      <c r="AI169" s="129">
        <f t="shared" si="235"/>
        <v>20</v>
      </c>
      <c r="AJ169" s="131">
        <f t="shared" si="233"/>
        <v>44890</v>
      </c>
      <c r="AK169" s="131">
        <f t="shared" si="229"/>
        <v>44889</v>
      </c>
      <c r="AL169" s="131">
        <f t="shared" si="234"/>
        <v>44890</v>
      </c>
      <c r="AM169" s="131">
        <f t="shared" si="238"/>
        <v>44921</v>
      </c>
      <c r="AN169" s="129">
        <f t="shared" si="231"/>
        <v>21</v>
      </c>
      <c r="AO169" s="131">
        <f t="shared" si="232"/>
        <v>44890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4"/>
      <c r="DS169" s="33"/>
      <c r="DT169" s="17"/>
      <c r="DU169" s="15"/>
      <c r="DV169" s="1"/>
      <c r="DW169" s="15"/>
    </row>
    <row r="170" spans="1:127" ht="12.75" x14ac:dyDescent="0.2">
      <c r="A170" s="109">
        <f t="shared" si="217"/>
        <v>44439</v>
      </c>
      <c r="B170" s="110">
        <f t="shared" si="209"/>
        <v>1002.9335469299999</v>
      </c>
      <c r="C170" s="184">
        <f t="shared" si="202"/>
        <v>1000</v>
      </c>
      <c r="D170" s="111">
        <f t="shared" si="218"/>
        <v>5769.98</v>
      </c>
      <c r="E170" s="111">
        <f>IF($K170=1,VLOOKUP($A169,$AQ$11:$AU$150,5),E169)</f>
        <v>5825.37</v>
      </c>
      <c r="F170" s="160" t="e">
        <f>IF($K170=1,VLOOKUP($A169,$AQ$11:$AU$135,6),F169)</f>
        <v>#REF!</v>
      </c>
      <c r="G170" s="114">
        <f t="shared" si="210"/>
        <v>9.5996866540266623E-3</v>
      </c>
      <c r="H170" s="115">
        <f t="shared" si="228"/>
        <v>44466</v>
      </c>
      <c r="I170" s="115">
        <f t="shared" si="211"/>
        <v>44466</v>
      </c>
      <c r="J170" s="116">
        <f t="shared" si="219"/>
        <v>22</v>
      </c>
      <c r="K170" s="116">
        <f t="shared" si="203"/>
        <v>4</v>
      </c>
      <c r="L170" s="8">
        <f t="shared" si="220"/>
        <v>1.00173858</v>
      </c>
      <c r="M170" s="117">
        <v>1</v>
      </c>
      <c r="N170" s="117">
        <f t="shared" si="236"/>
        <v>1</v>
      </c>
      <c r="O170" s="110">
        <f t="shared" ref="O170:O233" si="239">TRUNC(TRUNC((L170*N170),15),8)</f>
        <v>1.00173858</v>
      </c>
      <c r="P170" s="110">
        <f t="shared" si="212"/>
        <v>1001.73858</v>
      </c>
      <c r="Q170" s="148">
        <f t="shared" si="223"/>
        <v>0</v>
      </c>
      <c r="R170" s="170">
        <f t="shared" si="221"/>
        <v>0</v>
      </c>
      <c r="S170" s="110">
        <f t="shared" si="213"/>
        <v>0</v>
      </c>
      <c r="T170" s="92">
        <f t="shared" si="226"/>
        <v>0</v>
      </c>
      <c r="U170" s="181">
        <f t="shared" si="227"/>
        <v>0</v>
      </c>
      <c r="V170" s="120">
        <f t="shared" si="222"/>
        <v>7.8E-2</v>
      </c>
      <c r="W170" s="118">
        <f t="shared" si="237"/>
        <v>4</v>
      </c>
      <c r="X170" s="118">
        <v>252</v>
      </c>
      <c r="Y170" s="117">
        <f t="shared" si="214"/>
        <v>1.001192893</v>
      </c>
      <c r="Z170" s="110">
        <f t="shared" si="215"/>
        <v>1.1949669300000001</v>
      </c>
      <c r="AA170" s="110">
        <f t="shared" si="216"/>
        <v>0</v>
      </c>
      <c r="AB170" s="121" t="str">
        <f t="shared" si="224"/>
        <v>J=</v>
      </c>
      <c r="AC170" s="115">
        <f t="shared" si="225"/>
        <v>44466</v>
      </c>
      <c r="AD170" s="4"/>
      <c r="AF170" s="159">
        <f>[2]Plan1!$A263</f>
        <v>44867</v>
      </c>
      <c r="AG170" s="139" t="str">
        <f>[2]Plan1!$C263</f>
        <v>Finados</v>
      </c>
      <c r="AI170" s="129">
        <f t="shared" si="235"/>
        <v>21</v>
      </c>
      <c r="AJ170" s="131">
        <f t="shared" si="233"/>
        <v>44920</v>
      </c>
      <c r="AK170" s="131">
        <f t="shared" si="229"/>
        <v>44918</v>
      </c>
      <c r="AL170" s="131">
        <f t="shared" si="234"/>
        <v>44921</v>
      </c>
      <c r="AM170" s="131">
        <f t="shared" si="238"/>
        <v>44951</v>
      </c>
      <c r="AN170" s="129">
        <f t="shared" si="231"/>
        <v>22</v>
      </c>
      <c r="AO170" s="131">
        <f t="shared" si="232"/>
        <v>44921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34"/>
      <c r="DS170" s="33"/>
      <c r="DT170" s="17"/>
      <c r="DU170" s="15"/>
      <c r="DV170" s="1"/>
      <c r="DW170" s="15"/>
    </row>
    <row r="171" spans="1:127" ht="12.75" x14ac:dyDescent="0.2">
      <c r="A171" s="109">
        <f t="shared" si="217"/>
        <v>44440</v>
      </c>
      <c r="B171" s="110">
        <f t="shared" si="209"/>
        <v>1003.6682807200001</v>
      </c>
      <c r="C171" s="184">
        <f t="shared" si="202"/>
        <v>1000</v>
      </c>
      <c r="D171" s="111">
        <f t="shared" si="218"/>
        <v>5769.98</v>
      </c>
      <c r="E171" s="111">
        <f>IF($K171=1,VLOOKUP($A170,$AQ$11:$AU$150,5),E170)</f>
        <v>5825.37</v>
      </c>
      <c r="F171" s="160" t="e">
        <f>IF($K171=1,VLOOKUP($A170,$AQ$11:$AU$135,6),F170)</f>
        <v>#REF!</v>
      </c>
      <c r="G171" s="114">
        <f t="shared" si="210"/>
        <v>9.5996866540266623E-3</v>
      </c>
      <c r="H171" s="115">
        <f t="shared" si="228"/>
        <v>44466</v>
      </c>
      <c r="I171" s="115">
        <f t="shared" si="211"/>
        <v>44466</v>
      </c>
      <c r="J171" s="116">
        <f t="shared" si="219"/>
        <v>22</v>
      </c>
      <c r="K171" s="116">
        <f t="shared" si="203"/>
        <v>5</v>
      </c>
      <c r="L171" s="8">
        <f t="shared" si="220"/>
        <v>1.0021736999999999</v>
      </c>
      <c r="M171" s="117">
        <v>1</v>
      </c>
      <c r="N171" s="117">
        <f t="shared" si="236"/>
        <v>1</v>
      </c>
      <c r="O171" s="110">
        <f t="shared" si="239"/>
        <v>1.0021736999999999</v>
      </c>
      <c r="P171" s="110">
        <f t="shared" si="212"/>
        <v>1002.1737000000001</v>
      </c>
      <c r="Q171" s="148">
        <f t="shared" si="223"/>
        <v>0</v>
      </c>
      <c r="R171" s="170">
        <f t="shared" si="221"/>
        <v>0</v>
      </c>
      <c r="S171" s="110">
        <f t="shared" si="213"/>
        <v>0</v>
      </c>
      <c r="T171" s="92">
        <f t="shared" si="226"/>
        <v>0</v>
      </c>
      <c r="U171" s="181">
        <f t="shared" si="227"/>
        <v>0</v>
      </c>
      <c r="V171" s="120">
        <f t="shared" si="222"/>
        <v>7.8E-2</v>
      </c>
      <c r="W171" s="118">
        <f t="shared" si="237"/>
        <v>5</v>
      </c>
      <c r="X171" s="118">
        <v>252</v>
      </c>
      <c r="Y171" s="117">
        <f t="shared" si="214"/>
        <v>1.001491339</v>
      </c>
      <c r="Z171" s="110">
        <f t="shared" si="215"/>
        <v>1.4945807200000001</v>
      </c>
      <c r="AA171" s="110">
        <f t="shared" si="216"/>
        <v>0</v>
      </c>
      <c r="AB171" s="121" t="str">
        <f t="shared" si="224"/>
        <v>J=</v>
      </c>
      <c r="AC171" s="115">
        <f t="shared" si="225"/>
        <v>44466</v>
      </c>
      <c r="AD171" s="4"/>
      <c r="AF171" s="159">
        <f>[2]Plan1!$A264</f>
        <v>44880</v>
      </c>
      <c r="AG171" s="139" t="str">
        <f>[2]Plan1!$C264</f>
        <v>Proclamação da República</v>
      </c>
      <c r="AI171" s="129">
        <f t="shared" si="235"/>
        <v>22</v>
      </c>
      <c r="AJ171" s="131">
        <f t="shared" si="233"/>
        <v>44951</v>
      </c>
      <c r="AK171" s="131">
        <f t="shared" si="229"/>
        <v>44950</v>
      </c>
      <c r="AL171" s="131">
        <f t="shared" si="234"/>
        <v>44951</v>
      </c>
      <c r="AM171" s="131">
        <f t="shared" si="238"/>
        <v>44984</v>
      </c>
      <c r="AN171" s="129">
        <f t="shared" si="231"/>
        <v>21</v>
      </c>
      <c r="AO171" s="131">
        <f t="shared" si="232"/>
        <v>44951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3"/>
      <c r="DT171" s="17"/>
      <c r="DW171" s="15"/>
    </row>
    <row r="172" spans="1:127" ht="12.75" x14ac:dyDescent="0.2">
      <c r="A172" s="109">
        <f t="shared" si="217"/>
        <v>44441</v>
      </c>
      <c r="B172" s="110">
        <f t="shared" si="209"/>
        <v>1004.4035427700001</v>
      </c>
      <c r="C172" s="184">
        <f t="shared" si="202"/>
        <v>1000</v>
      </c>
      <c r="D172" s="111">
        <f t="shared" si="218"/>
        <v>5769.98</v>
      </c>
      <c r="E172" s="111">
        <f>IF($K172=1,VLOOKUP($A171,$AQ$11:$AU$150,5),E171)</f>
        <v>5825.37</v>
      </c>
      <c r="F172" s="160" t="e">
        <f>IF($K172=1,VLOOKUP($A171,$AQ$11:$AU$135,6),F171)</f>
        <v>#REF!</v>
      </c>
      <c r="G172" s="114">
        <f t="shared" si="210"/>
        <v>9.5996866540266623E-3</v>
      </c>
      <c r="H172" s="115">
        <f t="shared" si="228"/>
        <v>44466</v>
      </c>
      <c r="I172" s="115">
        <f t="shared" si="211"/>
        <v>44466</v>
      </c>
      <c r="J172" s="116">
        <f t="shared" si="219"/>
        <v>22</v>
      </c>
      <c r="K172" s="116">
        <f t="shared" si="203"/>
        <v>6</v>
      </c>
      <c r="L172" s="8">
        <f t="shared" si="220"/>
        <v>1.0026090000000001</v>
      </c>
      <c r="M172" s="117">
        <v>1</v>
      </c>
      <c r="N172" s="117">
        <f t="shared" si="236"/>
        <v>1</v>
      </c>
      <c r="O172" s="110">
        <f t="shared" si="239"/>
        <v>1.0026090000000001</v>
      </c>
      <c r="P172" s="110">
        <f t="shared" si="212"/>
        <v>1002.609</v>
      </c>
      <c r="Q172" s="148">
        <f t="shared" si="223"/>
        <v>0</v>
      </c>
      <c r="R172" s="170">
        <f t="shared" si="221"/>
        <v>0</v>
      </c>
      <c r="S172" s="110">
        <f t="shared" si="213"/>
        <v>0</v>
      </c>
      <c r="T172" s="92">
        <f t="shared" si="226"/>
        <v>0</v>
      </c>
      <c r="U172" s="181">
        <f t="shared" si="227"/>
        <v>0</v>
      </c>
      <c r="V172" s="120">
        <f t="shared" si="222"/>
        <v>7.8E-2</v>
      </c>
      <c r="W172" s="118">
        <f t="shared" si="237"/>
        <v>6</v>
      </c>
      <c r="X172" s="118">
        <v>252</v>
      </c>
      <c r="Y172" s="117">
        <f t="shared" si="214"/>
        <v>1.0017898730000001</v>
      </c>
      <c r="Z172" s="110">
        <f t="shared" si="215"/>
        <v>1.7945427700000001</v>
      </c>
      <c r="AA172" s="110">
        <f t="shared" si="216"/>
        <v>0</v>
      </c>
      <c r="AB172" s="121" t="str">
        <f t="shared" si="224"/>
        <v>J=</v>
      </c>
      <c r="AC172" s="115">
        <f t="shared" si="225"/>
        <v>44466</v>
      </c>
      <c r="AD172" s="4"/>
      <c r="AF172" s="159">
        <f>[2]Plan1!$A265</f>
        <v>44920</v>
      </c>
      <c r="AG172" s="139" t="str">
        <f>[2]Plan1!$C265</f>
        <v>Natal</v>
      </c>
      <c r="AI172" s="129">
        <f t="shared" si="235"/>
        <v>23</v>
      </c>
      <c r="AJ172" s="131">
        <f t="shared" si="233"/>
        <v>44982</v>
      </c>
      <c r="AK172" s="131">
        <f t="shared" si="229"/>
        <v>44981</v>
      </c>
      <c r="AL172" s="131">
        <f t="shared" si="234"/>
        <v>44984</v>
      </c>
      <c r="AM172" s="131">
        <f t="shared" si="238"/>
        <v>45012</v>
      </c>
      <c r="AN172" s="129">
        <f t="shared" si="231"/>
        <v>20</v>
      </c>
      <c r="AO172" s="131">
        <f t="shared" si="232"/>
        <v>44984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3"/>
      <c r="DT172" s="17"/>
      <c r="DW172" s="15"/>
    </row>
    <row r="173" spans="1:127" ht="12.75" x14ac:dyDescent="0.2">
      <c r="A173" s="109">
        <f t="shared" si="217"/>
        <v>44442</v>
      </c>
      <c r="B173" s="110">
        <f t="shared" si="209"/>
        <v>1005.13935442</v>
      </c>
      <c r="C173" s="184">
        <f t="shared" ref="C173:C236" si="240">IF(Q172&gt;0,P172-S172-T172,C172)</f>
        <v>1000</v>
      </c>
      <c r="D173" s="111">
        <f t="shared" si="218"/>
        <v>5769.98</v>
      </c>
      <c r="E173" s="111">
        <f>IF($K173=1,VLOOKUP($A172,$AQ$11:$AU$150,5),E172)</f>
        <v>5825.37</v>
      </c>
      <c r="F173" s="160" t="e">
        <f>IF($K173=1,VLOOKUP($A172,$AQ$11:$AU$135,6),F172)</f>
        <v>#REF!</v>
      </c>
      <c r="G173" s="114">
        <f t="shared" si="210"/>
        <v>9.5996866540266623E-3</v>
      </c>
      <c r="H173" s="115">
        <f t="shared" si="228"/>
        <v>44466</v>
      </c>
      <c r="I173" s="115">
        <f t="shared" si="211"/>
        <v>44466</v>
      </c>
      <c r="J173" s="116">
        <f t="shared" si="219"/>
        <v>22</v>
      </c>
      <c r="K173" s="116">
        <f t="shared" si="203"/>
        <v>7</v>
      </c>
      <c r="L173" s="8">
        <f t="shared" si="220"/>
        <v>1.0030444999999999</v>
      </c>
      <c r="M173" s="117">
        <v>1</v>
      </c>
      <c r="N173" s="117">
        <f t="shared" si="236"/>
        <v>1</v>
      </c>
      <c r="O173" s="110">
        <f t="shared" si="239"/>
        <v>1.0030444999999999</v>
      </c>
      <c r="P173" s="110">
        <f t="shared" si="212"/>
        <v>1003.0445</v>
      </c>
      <c r="Q173" s="148">
        <f t="shared" si="223"/>
        <v>0</v>
      </c>
      <c r="R173" s="170">
        <f t="shared" si="221"/>
        <v>0</v>
      </c>
      <c r="S173" s="110">
        <f t="shared" si="213"/>
        <v>0</v>
      </c>
      <c r="T173" s="92">
        <f t="shared" si="226"/>
        <v>0</v>
      </c>
      <c r="U173" s="181">
        <f t="shared" si="227"/>
        <v>0</v>
      </c>
      <c r="V173" s="120">
        <f t="shared" si="222"/>
        <v>7.8E-2</v>
      </c>
      <c r="W173" s="118">
        <f t="shared" si="237"/>
        <v>7</v>
      </c>
      <c r="X173" s="118">
        <v>252</v>
      </c>
      <c r="Y173" s="117">
        <f t="shared" si="214"/>
        <v>1.0020884960000001</v>
      </c>
      <c r="Z173" s="110">
        <f t="shared" si="215"/>
        <v>2.0948544199999999</v>
      </c>
      <c r="AA173" s="110">
        <f t="shared" si="216"/>
        <v>0</v>
      </c>
      <c r="AB173" s="121" t="str">
        <f t="shared" si="224"/>
        <v>J=</v>
      </c>
      <c r="AC173" s="115">
        <f t="shared" si="225"/>
        <v>44466</v>
      </c>
      <c r="AD173" s="4"/>
      <c r="AF173" s="159">
        <f>[2]Plan1!$A266</f>
        <v>44927</v>
      </c>
      <c r="AG173" s="139" t="str">
        <f>[2]Plan1!$C266</f>
        <v>Confraternização Universal</v>
      </c>
      <c r="AI173" s="129">
        <f t="shared" si="235"/>
        <v>24</v>
      </c>
      <c r="AJ173" s="131">
        <f t="shared" si="233"/>
        <v>45010</v>
      </c>
      <c r="AK173" s="131">
        <f t="shared" si="229"/>
        <v>45009</v>
      </c>
      <c r="AL173" s="131">
        <f t="shared" si="234"/>
        <v>45012</v>
      </c>
      <c r="AM173" s="131">
        <f t="shared" si="238"/>
        <v>45041</v>
      </c>
      <c r="AN173" s="129">
        <f t="shared" si="231"/>
        <v>19</v>
      </c>
      <c r="AO173" s="131">
        <f t="shared" si="232"/>
        <v>45012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3"/>
      <c r="DT173" s="17"/>
      <c r="DW173" s="15"/>
    </row>
    <row r="174" spans="1:127" ht="12.75" x14ac:dyDescent="0.2">
      <c r="A174" s="109">
        <f t="shared" si="217"/>
        <v>44443</v>
      </c>
      <c r="B174" s="110">
        <f t="shared" si="209"/>
        <v>1005.87569691</v>
      </c>
      <c r="C174" s="184">
        <f t="shared" si="240"/>
        <v>1000</v>
      </c>
      <c r="D174" s="111">
        <f t="shared" si="218"/>
        <v>5769.98</v>
      </c>
      <c r="E174" s="111">
        <f>IF($K174=1,VLOOKUP($A173,$AQ$11:$AU$150,5),E173)</f>
        <v>5825.37</v>
      </c>
      <c r="F174" s="160" t="e">
        <f>IF($K174=1,VLOOKUP($A173,$AQ$11:$AU$135,6),F173)</f>
        <v>#REF!</v>
      </c>
      <c r="G174" s="114">
        <f t="shared" si="210"/>
        <v>9.5996866540266623E-3</v>
      </c>
      <c r="H174" s="115">
        <f t="shared" si="228"/>
        <v>44466</v>
      </c>
      <c r="I174" s="115">
        <f t="shared" si="211"/>
        <v>44466</v>
      </c>
      <c r="J174" s="116">
        <f t="shared" si="219"/>
        <v>22</v>
      </c>
      <c r="K174" s="116">
        <f t="shared" si="203"/>
        <v>8</v>
      </c>
      <c r="L174" s="8">
        <f t="shared" si="220"/>
        <v>1.0034801799999999</v>
      </c>
      <c r="M174" s="117">
        <v>1</v>
      </c>
      <c r="N174" s="117">
        <f t="shared" si="236"/>
        <v>1</v>
      </c>
      <c r="O174" s="110">
        <f t="shared" si="239"/>
        <v>1.0034801799999999</v>
      </c>
      <c r="P174" s="110">
        <f t="shared" si="212"/>
        <v>1003.48018</v>
      </c>
      <c r="Q174" s="148">
        <f t="shared" si="223"/>
        <v>0</v>
      </c>
      <c r="R174" s="170">
        <f t="shared" si="221"/>
        <v>0</v>
      </c>
      <c r="S174" s="110">
        <f t="shared" si="213"/>
        <v>0</v>
      </c>
      <c r="T174" s="92">
        <f t="shared" si="226"/>
        <v>0</v>
      </c>
      <c r="U174" s="181">
        <f t="shared" si="227"/>
        <v>0</v>
      </c>
      <c r="V174" s="120">
        <f t="shared" si="222"/>
        <v>7.8E-2</v>
      </c>
      <c r="W174" s="118">
        <f t="shared" si="237"/>
        <v>8</v>
      </c>
      <c r="X174" s="118">
        <v>252</v>
      </c>
      <c r="Y174" s="117">
        <f t="shared" si="214"/>
        <v>1.0023872089999999</v>
      </c>
      <c r="Z174" s="110">
        <f t="shared" si="215"/>
        <v>2.39551691</v>
      </c>
      <c r="AA174" s="110">
        <f t="shared" si="216"/>
        <v>0</v>
      </c>
      <c r="AB174" s="121" t="str">
        <f t="shared" si="224"/>
        <v>J=</v>
      </c>
      <c r="AC174" s="115">
        <f t="shared" si="225"/>
        <v>44466</v>
      </c>
      <c r="AD174" s="4"/>
      <c r="AF174" s="159">
        <f>[2]Plan1!$A267</f>
        <v>44977</v>
      </c>
      <c r="AG174" s="139" t="str">
        <f>[2]Plan1!$C267</f>
        <v>Carnaval</v>
      </c>
      <c r="AI174" s="129">
        <f t="shared" si="235"/>
        <v>25</v>
      </c>
      <c r="AJ174" s="131">
        <f t="shared" si="233"/>
        <v>45041</v>
      </c>
      <c r="AK174" s="131">
        <f t="shared" si="229"/>
        <v>45040</v>
      </c>
      <c r="AL174" s="131">
        <f t="shared" si="234"/>
        <v>45041</v>
      </c>
      <c r="AM174" s="131">
        <f t="shared" si="238"/>
        <v>45071</v>
      </c>
      <c r="AN174" s="129">
        <f t="shared" si="231"/>
        <v>21</v>
      </c>
      <c r="AO174" s="131">
        <f t="shared" si="232"/>
        <v>45041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3"/>
      <c r="DT174" s="17"/>
      <c r="DW174" s="15"/>
    </row>
    <row r="175" spans="1:127" ht="12.75" x14ac:dyDescent="0.2">
      <c r="A175" s="109">
        <f t="shared" si="217"/>
        <v>44444</v>
      </c>
      <c r="B175" s="110">
        <f t="shared" si="209"/>
        <v>1005.87569691</v>
      </c>
      <c r="C175" s="184">
        <f t="shared" si="240"/>
        <v>1000</v>
      </c>
      <c r="D175" s="111">
        <f t="shared" si="218"/>
        <v>5769.98</v>
      </c>
      <c r="E175" s="111">
        <f>IF($K175=1,VLOOKUP($A174,$AQ$11:$AU$150,5),E174)</f>
        <v>5825.37</v>
      </c>
      <c r="F175" s="160" t="e">
        <f>IF($K175=1,VLOOKUP($A174,$AQ$11:$AU$135,6),F174)</f>
        <v>#REF!</v>
      </c>
      <c r="G175" s="114">
        <f t="shared" si="210"/>
        <v>9.5996866540266623E-3</v>
      </c>
      <c r="H175" s="115">
        <f t="shared" si="228"/>
        <v>44466</v>
      </c>
      <c r="I175" s="115">
        <f t="shared" si="211"/>
        <v>44466</v>
      </c>
      <c r="J175" s="116">
        <f t="shared" si="219"/>
        <v>22</v>
      </c>
      <c r="K175" s="116">
        <f t="shared" ref="K175:K238" si="241">(J175-(NETWORKDAYS(A175,I175,AF$149:AF$503)-1))</f>
        <v>8</v>
      </c>
      <c r="L175" s="8">
        <f t="shared" si="220"/>
        <v>1.0034801799999999</v>
      </c>
      <c r="M175" s="117">
        <v>1</v>
      </c>
      <c r="N175" s="117">
        <f t="shared" si="236"/>
        <v>1</v>
      </c>
      <c r="O175" s="110">
        <f t="shared" si="239"/>
        <v>1.0034801799999999</v>
      </c>
      <c r="P175" s="110">
        <f t="shared" si="212"/>
        <v>1003.48018</v>
      </c>
      <c r="Q175" s="148">
        <f t="shared" si="223"/>
        <v>0</v>
      </c>
      <c r="R175" s="170">
        <f t="shared" si="221"/>
        <v>0</v>
      </c>
      <c r="S175" s="110">
        <f t="shared" si="213"/>
        <v>0</v>
      </c>
      <c r="T175" s="92">
        <f t="shared" si="226"/>
        <v>0</v>
      </c>
      <c r="U175" s="181">
        <f t="shared" si="227"/>
        <v>0</v>
      </c>
      <c r="V175" s="120">
        <f t="shared" si="222"/>
        <v>7.8E-2</v>
      </c>
      <c r="W175" s="118">
        <f t="shared" si="237"/>
        <v>8</v>
      </c>
      <c r="X175" s="118">
        <v>252</v>
      </c>
      <c r="Y175" s="117">
        <f t="shared" si="214"/>
        <v>1.0023872089999999</v>
      </c>
      <c r="Z175" s="110">
        <f t="shared" si="215"/>
        <v>2.39551691</v>
      </c>
      <c r="AA175" s="110">
        <f t="shared" si="216"/>
        <v>0</v>
      </c>
      <c r="AB175" s="121" t="str">
        <f t="shared" si="224"/>
        <v>J=</v>
      </c>
      <c r="AC175" s="115">
        <f t="shared" si="225"/>
        <v>44466</v>
      </c>
      <c r="AD175" s="4"/>
      <c r="AF175" s="159">
        <f>[2]Plan1!$A268</f>
        <v>44978</v>
      </c>
      <c r="AG175" s="139" t="str">
        <f>[2]Plan1!$C268</f>
        <v>Carnaval</v>
      </c>
      <c r="AI175" s="129">
        <f t="shared" si="235"/>
        <v>26</v>
      </c>
      <c r="AJ175" s="131">
        <f t="shared" si="233"/>
        <v>45071</v>
      </c>
      <c r="AK175" s="131">
        <f t="shared" si="229"/>
        <v>45070</v>
      </c>
      <c r="AL175" s="131">
        <f t="shared" si="234"/>
        <v>45071</v>
      </c>
      <c r="AM175" s="131">
        <f t="shared" si="238"/>
        <v>45103</v>
      </c>
      <c r="AN175" s="129">
        <f t="shared" si="231"/>
        <v>21</v>
      </c>
      <c r="AO175" s="131">
        <f t="shared" si="232"/>
        <v>45071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3"/>
      <c r="DT175" s="17"/>
      <c r="DW175" s="15"/>
    </row>
    <row r="176" spans="1:127" ht="12.75" x14ac:dyDescent="0.2">
      <c r="A176" s="109">
        <f t="shared" si="217"/>
        <v>44445</v>
      </c>
      <c r="B176" s="110">
        <f t="shared" si="209"/>
        <v>1005.87569691</v>
      </c>
      <c r="C176" s="184">
        <f t="shared" si="240"/>
        <v>1000</v>
      </c>
      <c r="D176" s="111">
        <f t="shared" si="218"/>
        <v>5769.98</v>
      </c>
      <c r="E176" s="111">
        <f>IF($K176=1,VLOOKUP($A175,$AQ$11:$AU$150,5),E175)</f>
        <v>5825.37</v>
      </c>
      <c r="F176" s="160" t="e">
        <f>IF($K176=1,VLOOKUP($A175,$AQ$11:$AU$135,6),F175)</f>
        <v>#REF!</v>
      </c>
      <c r="G176" s="114">
        <f t="shared" si="210"/>
        <v>9.5996866540266623E-3</v>
      </c>
      <c r="H176" s="115">
        <f t="shared" si="228"/>
        <v>44466</v>
      </c>
      <c r="I176" s="115">
        <f t="shared" si="211"/>
        <v>44466</v>
      </c>
      <c r="J176" s="116">
        <f t="shared" si="219"/>
        <v>22</v>
      </c>
      <c r="K176" s="116">
        <f t="shared" si="241"/>
        <v>8</v>
      </c>
      <c r="L176" s="8">
        <f t="shared" si="220"/>
        <v>1.0034801799999999</v>
      </c>
      <c r="M176" s="117">
        <v>1</v>
      </c>
      <c r="N176" s="117">
        <f t="shared" si="236"/>
        <v>1</v>
      </c>
      <c r="O176" s="110">
        <f t="shared" si="239"/>
        <v>1.0034801799999999</v>
      </c>
      <c r="P176" s="110">
        <f t="shared" si="212"/>
        <v>1003.48018</v>
      </c>
      <c r="Q176" s="148">
        <f t="shared" si="223"/>
        <v>0</v>
      </c>
      <c r="R176" s="170">
        <f t="shared" si="221"/>
        <v>0</v>
      </c>
      <c r="S176" s="110">
        <f t="shared" si="213"/>
        <v>0</v>
      </c>
      <c r="T176" s="92">
        <f t="shared" si="226"/>
        <v>0</v>
      </c>
      <c r="U176" s="181">
        <f t="shared" si="227"/>
        <v>0</v>
      </c>
      <c r="V176" s="120">
        <f t="shared" si="222"/>
        <v>7.8E-2</v>
      </c>
      <c r="W176" s="118">
        <f t="shared" si="237"/>
        <v>8</v>
      </c>
      <c r="X176" s="118">
        <v>252</v>
      </c>
      <c r="Y176" s="117">
        <f t="shared" si="214"/>
        <v>1.0023872089999999</v>
      </c>
      <c r="Z176" s="110">
        <f t="shared" si="215"/>
        <v>2.39551691</v>
      </c>
      <c r="AA176" s="110">
        <f t="shared" si="216"/>
        <v>0</v>
      </c>
      <c r="AB176" s="121" t="str">
        <f t="shared" si="224"/>
        <v>J=</v>
      </c>
      <c r="AC176" s="115">
        <f t="shared" si="225"/>
        <v>44466</v>
      </c>
      <c r="AD176" s="4"/>
      <c r="AF176" s="159">
        <f>[2]Plan1!$A269</f>
        <v>45023</v>
      </c>
      <c r="AG176" s="139" t="str">
        <f>[2]Plan1!$C269</f>
        <v>Paixão de Cristo</v>
      </c>
      <c r="AI176" s="129">
        <f t="shared" si="235"/>
        <v>27</v>
      </c>
      <c r="AJ176" s="131">
        <f t="shared" si="233"/>
        <v>45102</v>
      </c>
      <c r="AK176" s="131">
        <f t="shared" si="229"/>
        <v>45100</v>
      </c>
      <c r="AL176" s="131">
        <f t="shared" si="234"/>
        <v>45103</v>
      </c>
      <c r="AM176" s="131">
        <f t="shared" si="238"/>
        <v>45132</v>
      </c>
      <c r="AN176" s="129">
        <f t="shared" si="231"/>
        <v>21</v>
      </c>
      <c r="AO176" s="131">
        <f t="shared" si="232"/>
        <v>45103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3"/>
      <c r="DT176" s="17"/>
      <c r="DW176" s="15"/>
    </row>
    <row r="177" spans="1:127" ht="12.75" x14ac:dyDescent="0.2">
      <c r="A177" s="109">
        <f t="shared" si="217"/>
        <v>44446</v>
      </c>
      <c r="B177" s="110">
        <f t="shared" si="209"/>
        <v>1006.61258958</v>
      </c>
      <c r="C177" s="184">
        <f t="shared" si="240"/>
        <v>1000</v>
      </c>
      <c r="D177" s="111">
        <f t="shared" si="218"/>
        <v>5769.98</v>
      </c>
      <c r="E177" s="111">
        <f>IF($K177=1,VLOOKUP($A176,$AQ$11:$AU$150,5),E176)</f>
        <v>5825.37</v>
      </c>
      <c r="F177" s="160" t="e">
        <f>IF($K177=1,VLOOKUP($A176,$AQ$11:$AU$135,6),F176)</f>
        <v>#REF!</v>
      </c>
      <c r="G177" s="114">
        <f t="shared" si="210"/>
        <v>9.5996866540266623E-3</v>
      </c>
      <c r="H177" s="115">
        <f t="shared" si="228"/>
        <v>44466</v>
      </c>
      <c r="I177" s="115">
        <f t="shared" si="211"/>
        <v>44466</v>
      </c>
      <c r="J177" s="116">
        <f t="shared" si="219"/>
        <v>22</v>
      </c>
      <c r="K177" s="116">
        <f t="shared" si="241"/>
        <v>9</v>
      </c>
      <c r="L177" s="8">
        <f t="shared" si="220"/>
        <v>1.0039160600000001</v>
      </c>
      <c r="M177" s="117">
        <v>1</v>
      </c>
      <c r="N177" s="117">
        <f t="shared" si="236"/>
        <v>1</v>
      </c>
      <c r="O177" s="110">
        <f t="shared" si="239"/>
        <v>1.0039160600000001</v>
      </c>
      <c r="P177" s="110">
        <f t="shared" si="212"/>
        <v>1003.91606</v>
      </c>
      <c r="Q177" s="148">
        <f t="shared" si="223"/>
        <v>0</v>
      </c>
      <c r="R177" s="170">
        <f t="shared" si="221"/>
        <v>0</v>
      </c>
      <c r="S177" s="110">
        <f t="shared" si="213"/>
        <v>0</v>
      </c>
      <c r="T177" s="92">
        <f t="shared" si="226"/>
        <v>0</v>
      </c>
      <c r="U177" s="181">
        <f t="shared" si="227"/>
        <v>0</v>
      </c>
      <c r="V177" s="120">
        <f t="shared" si="222"/>
        <v>7.8E-2</v>
      </c>
      <c r="W177" s="118">
        <f t="shared" si="237"/>
        <v>9</v>
      </c>
      <c r="X177" s="118">
        <v>252</v>
      </c>
      <c r="Y177" s="117">
        <f t="shared" si="214"/>
        <v>1.002686011</v>
      </c>
      <c r="Z177" s="110">
        <f t="shared" si="215"/>
        <v>2.69652958</v>
      </c>
      <c r="AA177" s="110">
        <f t="shared" si="216"/>
        <v>0</v>
      </c>
      <c r="AB177" s="121" t="str">
        <f t="shared" si="224"/>
        <v>J=</v>
      </c>
      <c r="AC177" s="115">
        <f t="shared" si="225"/>
        <v>44466</v>
      </c>
      <c r="AD177" s="4"/>
      <c r="AF177" s="159">
        <f>[2]Plan1!$A270</f>
        <v>45037</v>
      </c>
      <c r="AG177" s="139" t="str">
        <f>[2]Plan1!$C270</f>
        <v>Tiradentes</v>
      </c>
      <c r="AI177" s="129">
        <f t="shared" si="235"/>
        <v>28</v>
      </c>
      <c r="AJ177" s="131">
        <f t="shared" si="233"/>
        <v>45132</v>
      </c>
      <c r="AK177" s="131">
        <f t="shared" si="229"/>
        <v>45131</v>
      </c>
      <c r="AL177" s="131">
        <f t="shared" si="234"/>
        <v>45132</v>
      </c>
      <c r="AM177" s="131">
        <f t="shared" si="238"/>
        <v>45163</v>
      </c>
      <c r="AN177" s="129">
        <f t="shared" si="231"/>
        <v>23</v>
      </c>
      <c r="AO177" s="131">
        <f t="shared" si="232"/>
        <v>45132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3"/>
      <c r="DT177" s="17"/>
      <c r="DW177" s="15"/>
    </row>
    <row r="178" spans="1:127" ht="12.75" x14ac:dyDescent="0.2">
      <c r="A178" s="109">
        <f t="shared" si="217"/>
        <v>44447</v>
      </c>
      <c r="B178" s="110">
        <f t="shared" si="209"/>
        <v>1006.61258958</v>
      </c>
      <c r="C178" s="184">
        <f t="shared" si="240"/>
        <v>1000</v>
      </c>
      <c r="D178" s="111">
        <f t="shared" si="218"/>
        <v>5769.98</v>
      </c>
      <c r="E178" s="111">
        <f>IF($K178=1,VLOOKUP($A177,$AQ$11:$AU$150,5),E177)</f>
        <v>5825.37</v>
      </c>
      <c r="F178" s="160" t="e">
        <f>IF($K178=1,VLOOKUP($A177,$AQ$11:$AU$135,6),F177)</f>
        <v>#REF!</v>
      </c>
      <c r="G178" s="114">
        <f t="shared" si="210"/>
        <v>9.5996866540266623E-3</v>
      </c>
      <c r="H178" s="115">
        <f t="shared" si="228"/>
        <v>44466</v>
      </c>
      <c r="I178" s="115">
        <f t="shared" si="211"/>
        <v>44466</v>
      </c>
      <c r="J178" s="116">
        <f t="shared" si="219"/>
        <v>22</v>
      </c>
      <c r="K178" s="116">
        <f t="shared" si="241"/>
        <v>9</v>
      </c>
      <c r="L178" s="8">
        <f t="shared" si="220"/>
        <v>1.0039160600000001</v>
      </c>
      <c r="M178" s="117">
        <v>1</v>
      </c>
      <c r="N178" s="117">
        <f t="shared" si="236"/>
        <v>1</v>
      </c>
      <c r="O178" s="110">
        <f t="shared" si="239"/>
        <v>1.0039160600000001</v>
      </c>
      <c r="P178" s="110">
        <f t="shared" si="212"/>
        <v>1003.91606</v>
      </c>
      <c r="Q178" s="148">
        <f t="shared" si="223"/>
        <v>0</v>
      </c>
      <c r="R178" s="170">
        <f t="shared" si="221"/>
        <v>0</v>
      </c>
      <c r="S178" s="110">
        <f t="shared" si="213"/>
        <v>0</v>
      </c>
      <c r="T178" s="92">
        <f t="shared" si="226"/>
        <v>0</v>
      </c>
      <c r="U178" s="181">
        <f t="shared" si="227"/>
        <v>0</v>
      </c>
      <c r="V178" s="120">
        <f t="shared" si="222"/>
        <v>7.8E-2</v>
      </c>
      <c r="W178" s="118">
        <f t="shared" si="237"/>
        <v>9</v>
      </c>
      <c r="X178" s="118">
        <v>252</v>
      </c>
      <c r="Y178" s="117">
        <f t="shared" si="214"/>
        <v>1.002686011</v>
      </c>
      <c r="Z178" s="110">
        <f t="shared" si="215"/>
        <v>2.69652958</v>
      </c>
      <c r="AA178" s="110">
        <f t="shared" si="216"/>
        <v>0</v>
      </c>
      <c r="AB178" s="121" t="str">
        <f t="shared" si="224"/>
        <v>J=</v>
      </c>
      <c r="AC178" s="115">
        <f t="shared" si="225"/>
        <v>44466</v>
      </c>
      <c r="AD178" s="4"/>
      <c r="AF178" s="159">
        <f>[2]Plan1!$A271</f>
        <v>45047</v>
      </c>
      <c r="AG178" s="139" t="str">
        <f>[2]Plan1!$C271</f>
        <v>Dia do Trabalho</v>
      </c>
      <c r="AI178" s="129">
        <f t="shared" si="235"/>
        <v>29</v>
      </c>
      <c r="AJ178" s="131">
        <f t="shared" si="233"/>
        <v>45163</v>
      </c>
      <c r="AK178" s="131">
        <f t="shared" si="229"/>
        <v>45162</v>
      </c>
      <c r="AL178" s="131">
        <f t="shared" si="234"/>
        <v>45163</v>
      </c>
      <c r="AM178" s="131">
        <f t="shared" si="238"/>
        <v>45194</v>
      </c>
      <c r="AN178" s="129">
        <f t="shared" si="231"/>
        <v>20</v>
      </c>
      <c r="AO178" s="131">
        <f t="shared" si="232"/>
        <v>45163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3"/>
      <c r="DT178" s="17"/>
    </row>
    <row r="179" spans="1:127" ht="12.75" x14ac:dyDescent="0.2">
      <c r="A179" s="109">
        <f t="shared" si="217"/>
        <v>44448</v>
      </c>
      <c r="B179" s="110">
        <f t="shared" si="209"/>
        <v>1007.35001164</v>
      </c>
      <c r="C179" s="184">
        <f t="shared" si="240"/>
        <v>1000</v>
      </c>
      <c r="D179" s="111">
        <f t="shared" si="218"/>
        <v>5769.98</v>
      </c>
      <c r="E179" s="111">
        <f>IF($K179=1,VLOOKUP($A178,$AQ$11:$AU$150,5),E178)</f>
        <v>5825.37</v>
      </c>
      <c r="F179" s="160" t="e">
        <f>IF($K179=1,VLOOKUP($A178,$AQ$11:$AU$135,6),F178)</f>
        <v>#REF!</v>
      </c>
      <c r="G179" s="114">
        <f t="shared" si="210"/>
        <v>9.5996866540266623E-3</v>
      </c>
      <c r="H179" s="115">
        <f t="shared" si="228"/>
        <v>44466</v>
      </c>
      <c r="I179" s="115">
        <f t="shared" si="211"/>
        <v>44466</v>
      </c>
      <c r="J179" s="116">
        <f t="shared" si="219"/>
        <v>22</v>
      </c>
      <c r="K179" s="116">
        <f t="shared" si="241"/>
        <v>10</v>
      </c>
      <c r="L179" s="8">
        <f t="shared" si="220"/>
        <v>1.0043521200000001</v>
      </c>
      <c r="M179" s="117">
        <v>1</v>
      </c>
      <c r="N179" s="117">
        <f t="shared" si="236"/>
        <v>1</v>
      </c>
      <c r="O179" s="110">
        <f t="shared" si="239"/>
        <v>1.0043521200000001</v>
      </c>
      <c r="P179" s="110">
        <f t="shared" si="212"/>
        <v>1004.35212</v>
      </c>
      <c r="Q179" s="148">
        <f t="shared" si="223"/>
        <v>0</v>
      </c>
      <c r="R179" s="170">
        <f t="shared" si="221"/>
        <v>0</v>
      </c>
      <c r="S179" s="110">
        <f t="shared" si="213"/>
        <v>0</v>
      </c>
      <c r="T179" s="92">
        <f t="shared" si="226"/>
        <v>0</v>
      </c>
      <c r="U179" s="181">
        <f t="shared" si="227"/>
        <v>0</v>
      </c>
      <c r="V179" s="120">
        <f t="shared" si="222"/>
        <v>7.8E-2</v>
      </c>
      <c r="W179" s="118">
        <f t="shared" si="237"/>
        <v>10</v>
      </c>
      <c r="X179" s="118">
        <v>252</v>
      </c>
      <c r="Y179" s="117">
        <f t="shared" si="214"/>
        <v>1.002984901</v>
      </c>
      <c r="Z179" s="110">
        <f t="shared" si="215"/>
        <v>2.9978916400000002</v>
      </c>
      <c r="AA179" s="110">
        <f t="shared" si="216"/>
        <v>0</v>
      </c>
      <c r="AB179" s="121" t="str">
        <f t="shared" si="224"/>
        <v>J=</v>
      </c>
      <c r="AC179" s="115">
        <f t="shared" si="225"/>
        <v>44466</v>
      </c>
      <c r="AD179" s="4"/>
      <c r="AF179" s="159">
        <f>[2]Plan1!$A272</f>
        <v>45085</v>
      </c>
      <c r="AG179" s="139" t="str">
        <f>[2]Plan1!$C272</f>
        <v>Corpus Christi</v>
      </c>
      <c r="AI179" s="129">
        <f t="shared" si="235"/>
        <v>30</v>
      </c>
      <c r="AJ179" s="131">
        <f t="shared" si="233"/>
        <v>45194</v>
      </c>
      <c r="AK179" s="131">
        <f t="shared" si="229"/>
        <v>45191</v>
      </c>
      <c r="AL179" s="131">
        <f t="shared" si="234"/>
        <v>45194</v>
      </c>
      <c r="AM179" s="131">
        <f t="shared" si="238"/>
        <v>45224</v>
      </c>
      <c r="AN179" s="129">
        <f t="shared" si="231"/>
        <v>21</v>
      </c>
      <c r="AO179" s="131">
        <f t="shared" si="232"/>
        <v>45194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</row>
    <row r="180" spans="1:127" ht="12.75" x14ac:dyDescent="0.2">
      <c r="A180" s="109">
        <f t="shared" si="217"/>
        <v>44449</v>
      </c>
      <c r="B180" s="110">
        <f t="shared" si="209"/>
        <v>1008.08797543</v>
      </c>
      <c r="C180" s="184">
        <f t="shared" si="240"/>
        <v>1000</v>
      </c>
      <c r="D180" s="111">
        <f t="shared" si="218"/>
        <v>5769.98</v>
      </c>
      <c r="E180" s="111">
        <f>IF($K180=1,VLOOKUP($A179,$AQ$11:$AU$150,5),E179)</f>
        <v>5825.37</v>
      </c>
      <c r="F180" s="160" t="e">
        <f>IF($K180=1,VLOOKUP($A179,$AQ$11:$AU$135,6),F179)</f>
        <v>#REF!</v>
      </c>
      <c r="G180" s="114">
        <f t="shared" si="210"/>
        <v>9.5996866540266623E-3</v>
      </c>
      <c r="H180" s="115">
        <f t="shared" si="228"/>
        <v>44466</v>
      </c>
      <c r="I180" s="115">
        <f t="shared" si="211"/>
        <v>44466</v>
      </c>
      <c r="J180" s="116">
        <f t="shared" si="219"/>
        <v>22</v>
      </c>
      <c r="K180" s="116">
        <f t="shared" si="241"/>
        <v>11</v>
      </c>
      <c r="L180" s="8">
        <f t="shared" si="220"/>
        <v>1.00478837</v>
      </c>
      <c r="M180" s="117">
        <v>1</v>
      </c>
      <c r="N180" s="117">
        <f t="shared" si="236"/>
        <v>1</v>
      </c>
      <c r="O180" s="110">
        <f t="shared" si="239"/>
        <v>1.00478837</v>
      </c>
      <c r="P180" s="110">
        <f t="shared" si="212"/>
        <v>1004.78837</v>
      </c>
      <c r="Q180" s="148">
        <f t="shared" si="223"/>
        <v>0</v>
      </c>
      <c r="R180" s="170">
        <f t="shared" si="221"/>
        <v>0</v>
      </c>
      <c r="S180" s="110">
        <f t="shared" si="213"/>
        <v>0</v>
      </c>
      <c r="T180" s="92">
        <f t="shared" si="226"/>
        <v>0</v>
      </c>
      <c r="U180" s="181">
        <f t="shared" si="227"/>
        <v>0</v>
      </c>
      <c r="V180" s="120">
        <f t="shared" si="222"/>
        <v>7.8E-2</v>
      </c>
      <c r="W180" s="118">
        <f t="shared" si="237"/>
        <v>11</v>
      </c>
      <c r="X180" s="118">
        <v>252</v>
      </c>
      <c r="Y180" s="117">
        <f t="shared" si="214"/>
        <v>1.003283881</v>
      </c>
      <c r="Z180" s="110">
        <f t="shared" si="215"/>
        <v>3.2996054300000002</v>
      </c>
      <c r="AA180" s="110">
        <f t="shared" si="216"/>
        <v>0</v>
      </c>
      <c r="AB180" s="121" t="str">
        <f t="shared" si="224"/>
        <v>J=</v>
      </c>
      <c r="AC180" s="115">
        <f t="shared" si="225"/>
        <v>44466</v>
      </c>
      <c r="AD180" s="4"/>
      <c r="AF180" s="159">
        <f>[2]Plan1!$A273</f>
        <v>45176</v>
      </c>
      <c r="AG180" s="139" t="str">
        <f>[2]Plan1!$C273</f>
        <v>Independência do Brasil</v>
      </c>
      <c r="AI180" s="129">
        <f t="shared" si="235"/>
        <v>31</v>
      </c>
      <c r="AJ180" s="131">
        <f t="shared" si="233"/>
        <v>45224</v>
      </c>
      <c r="AK180" s="131">
        <f t="shared" si="229"/>
        <v>45223</v>
      </c>
      <c r="AL180" s="131">
        <f t="shared" si="234"/>
        <v>45224</v>
      </c>
      <c r="AM180" s="131">
        <f t="shared" si="238"/>
        <v>45257</v>
      </c>
      <c r="AN180" s="129">
        <f t="shared" si="231"/>
        <v>21</v>
      </c>
      <c r="AO180" s="131">
        <f t="shared" si="232"/>
        <v>45224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</row>
    <row r="181" spans="1:127" ht="12.75" x14ac:dyDescent="0.2">
      <c r="A181" s="109">
        <f t="shared" si="217"/>
        <v>44450</v>
      </c>
      <c r="B181" s="110">
        <f t="shared" si="209"/>
        <v>1008.82649026</v>
      </c>
      <c r="C181" s="184">
        <f t="shared" si="240"/>
        <v>1000</v>
      </c>
      <c r="D181" s="111">
        <f t="shared" si="218"/>
        <v>5769.98</v>
      </c>
      <c r="E181" s="111">
        <f>IF($K181=1,VLOOKUP($A180,$AQ$11:$AU$150,5),E180)</f>
        <v>5825.37</v>
      </c>
      <c r="F181" s="160" t="e">
        <f>IF($K181=1,VLOOKUP($A180,$AQ$11:$AU$135,6),F180)</f>
        <v>#REF!</v>
      </c>
      <c r="G181" s="114">
        <f t="shared" si="210"/>
        <v>9.5996866540266623E-3</v>
      </c>
      <c r="H181" s="115">
        <f t="shared" si="228"/>
        <v>44466</v>
      </c>
      <c r="I181" s="115">
        <f t="shared" si="211"/>
        <v>44466</v>
      </c>
      <c r="J181" s="116">
        <f t="shared" si="219"/>
        <v>22</v>
      </c>
      <c r="K181" s="116">
        <f t="shared" si="241"/>
        <v>12</v>
      </c>
      <c r="L181" s="8">
        <f t="shared" si="220"/>
        <v>1.00522482</v>
      </c>
      <c r="M181" s="117">
        <v>1</v>
      </c>
      <c r="N181" s="117">
        <f t="shared" si="236"/>
        <v>1</v>
      </c>
      <c r="O181" s="110">
        <f t="shared" si="239"/>
        <v>1.00522482</v>
      </c>
      <c r="P181" s="110">
        <f t="shared" si="212"/>
        <v>1005.22482</v>
      </c>
      <c r="Q181" s="148">
        <f t="shared" si="223"/>
        <v>0</v>
      </c>
      <c r="R181" s="170">
        <f t="shared" si="221"/>
        <v>0</v>
      </c>
      <c r="S181" s="110">
        <f t="shared" si="213"/>
        <v>0</v>
      </c>
      <c r="T181" s="92">
        <f t="shared" si="226"/>
        <v>0</v>
      </c>
      <c r="U181" s="181">
        <f t="shared" si="227"/>
        <v>0</v>
      </c>
      <c r="V181" s="120">
        <f t="shared" si="222"/>
        <v>7.8E-2</v>
      </c>
      <c r="W181" s="118">
        <f t="shared" si="237"/>
        <v>12</v>
      </c>
      <c r="X181" s="118">
        <v>252</v>
      </c>
      <c r="Y181" s="117">
        <f t="shared" si="214"/>
        <v>1.00358295</v>
      </c>
      <c r="Z181" s="110">
        <f t="shared" si="215"/>
        <v>3.6016702600000001</v>
      </c>
      <c r="AA181" s="110">
        <f t="shared" si="216"/>
        <v>0</v>
      </c>
      <c r="AB181" s="121" t="str">
        <f t="shared" si="224"/>
        <v>J=</v>
      </c>
      <c r="AC181" s="115">
        <f t="shared" si="225"/>
        <v>44466</v>
      </c>
      <c r="AD181" s="4"/>
      <c r="AF181" s="159">
        <f>[2]Plan1!$A274</f>
        <v>45211</v>
      </c>
      <c r="AG181" s="139" t="str">
        <f>[2]Plan1!$C274</f>
        <v>Nossa Sr.a Aparecida - Padroeira do Brasil</v>
      </c>
      <c r="AI181" s="129">
        <f t="shared" si="235"/>
        <v>32</v>
      </c>
      <c r="AJ181" s="131">
        <f t="shared" si="233"/>
        <v>45255</v>
      </c>
      <c r="AK181" s="131">
        <f t="shared" ref="AK181:AK184" si="242">WORKDAY(AJ181,-1,AF$149:AF$503)</f>
        <v>45254</v>
      </c>
      <c r="AL181" s="131">
        <f t="shared" si="234"/>
        <v>45257</v>
      </c>
      <c r="AM181" s="131">
        <f t="shared" si="238"/>
        <v>45286</v>
      </c>
      <c r="AN181" s="129">
        <f t="shared" ref="AN181:AN184" si="243">NETWORKDAYS(AL181,AL182,$AF$149:$AF$503)-1</f>
        <v>20</v>
      </c>
      <c r="AO181" s="131">
        <f t="shared" si="232"/>
        <v>45257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</row>
    <row r="182" spans="1:127" ht="12.75" x14ac:dyDescent="0.2">
      <c r="A182" s="109">
        <f t="shared" si="217"/>
        <v>44451</v>
      </c>
      <c r="B182" s="110">
        <f t="shared" si="209"/>
        <v>1008.82649026</v>
      </c>
      <c r="C182" s="184">
        <f t="shared" si="240"/>
        <v>1000</v>
      </c>
      <c r="D182" s="111">
        <f t="shared" si="218"/>
        <v>5769.98</v>
      </c>
      <c r="E182" s="111">
        <f>IF($K182=1,VLOOKUP($A181,$AQ$11:$AU$150,5),E181)</f>
        <v>5825.37</v>
      </c>
      <c r="F182" s="160" t="e">
        <f>IF($K182=1,VLOOKUP($A181,$AQ$11:$AU$135,6),F181)</f>
        <v>#REF!</v>
      </c>
      <c r="G182" s="114">
        <f t="shared" si="210"/>
        <v>9.5996866540266623E-3</v>
      </c>
      <c r="H182" s="115">
        <f t="shared" si="228"/>
        <v>44466</v>
      </c>
      <c r="I182" s="115">
        <f t="shared" si="211"/>
        <v>44466</v>
      </c>
      <c r="J182" s="116">
        <f t="shared" si="219"/>
        <v>22</v>
      </c>
      <c r="K182" s="116">
        <f t="shared" si="241"/>
        <v>12</v>
      </c>
      <c r="L182" s="8">
        <f t="shared" si="220"/>
        <v>1.00522482</v>
      </c>
      <c r="M182" s="117">
        <v>1</v>
      </c>
      <c r="N182" s="117">
        <f t="shared" si="236"/>
        <v>1</v>
      </c>
      <c r="O182" s="110">
        <f t="shared" si="239"/>
        <v>1.00522482</v>
      </c>
      <c r="P182" s="110">
        <f t="shared" si="212"/>
        <v>1005.22482</v>
      </c>
      <c r="Q182" s="148">
        <f t="shared" si="223"/>
        <v>0</v>
      </c>
      <c r="R182" s="170">
        <f t="shared" si="221"/>
        <v>0</v>
      </c>
      <c r="S182" s="110">
        <f t="shared" si="213"/>
        <v>0</v>
      </c>
      <c r="T182" s="92">
        <f t="shared" si="226"/>
        <v>0</v>
      </c>
      <c r="U182" s="181">
        <f t="shared" si="227"/>
        <v>0</v>
      </c>
      <c r="V182" s="120">
        <f t="shared" si="222"/>
        <v>7.8E-2</v>
      </c>
      <c r="W182" s="118">
        <f t="shared" si="237"/>
        <v>12</v>
      </c>
      <c r="X182" s="118">
        <v>252</v>
      </c>
      <c r="Y182" s="117">
        <f t="shared" si="214"/>
        <v>1.00358295</v>
      </c>
      <c r="Z182" s="110">
        <f t="shared" si="215"/>
        <v>3.6016702600000001</v>
      </c>
      <c r="AA182" s="110">
        <f t="shared" si="216"/>
        <v>0</v>
      </c>
      <c r="AB182" s="121" t="str">
        <f t="shared" si="224"/>
        <v>J=</v>
      </c>
      <c r="AC182" s="115">
        <f t="shared" si="225"/>
        <v>44466</v>
      </c>
      <c r="AD182" s="4"/>
      <c r="AF182" s="159">
        <f>[2]Plan1!$A275</f>
        <v>45232</v>
      </c>
      <c r="AG182" s="139" t="str">
        <f>[2]Plan1!$C275</f>
        <v>Finados</v>
      </c>
      <c r="AI182" s="129">
        <f t="shared" si="235"/>
        <v>33</v>
      </c>
      <c r="AJ182" s="131">
        <f t="shared" si="233"/>
        <v>45285</v>
      </c>
      <c r="AK182" s="131">
        <f t="shared" si="242"/>
        <v>45282</v>
      </c>
      <c r="AL182" s="131">
        <f t="shared" si="234"/>
        <v>45286</v>
      </c>
      <c r="AM182" s="131">
        <f t="shared" si="238"/>
        <v>45316</v>
      </c>
      <c r="AN182" s="129">
        <f t="shared" si="243"/>
        <v>21</v>
      </c>
      <c r="AO182" s="131">
        <f t="shared" si="232"/>
        <v>45286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</row>
    <row r="183" spans="1:127" ht="12.75" x14ac:dyDescent="0.2">
      <c r="A183" s="109">
        <f t="shared" si="217"/>
        <v>44452</v>
      </c>
      <c r="B183" s="110">
        <f t="shared" si="209"/>
        <v>1008.82649026</v>
      </c>
      <c r="C183" s="184">
        <f t="shared" si="240"/>
        <v>1000</v>
      </c>
      <c r="D183" s="111">
        <f t="shared" si="218"/>
        <v>5769.98</v>
      </c>
      <c r="E183" s="111">
        <f>IF($K183=1,VLOOKUP($A182,$AQ$11:$AU$150,5),E182)</f>
        <v>5825.37</v>
      </c>
      <c r="F183" s="160" t="e">
        <f>IF($K183=1,VLOOKUP($A182,$AQ$11:$AU$135,6),F182)</f>
        <v>#REF!</v>
      </c>
      <c r="G183" s="114">
        <f t="shared" si="210"/>
        <v>9.5996866540266623E-3</v>
      </c>
      <c r="H183" s="115">
        <f t="shared" si="228"/>
        <v>44466</v>
      </c>
      <c r="I183" s="115">
        <f t="shared" si="211"/>
        <v>44466</v>
      </c>
      <c r="J183" s="116">
        <f t="shared" si="219"/>
        <v>22</v>
      </c>
      <c r="K183" s="116">
        <f t="shared" si="241"/>
        <v>12</v>
      </c>
      <c r="L183" s="8">
        <f t="shared" si="220"/>
        <v>1.00522482</v>
      </c>
      <c r="M183" s="117">
        <v>1</v>
      </c>
      <c r="N183" s="117">
        <f t="shared" si="236"/>
        <v>1</v>
      </c>
      <c r="O183" s="110">
        <f t="shared" si="239"/>
        <v>1.00522482</v>
      </c>
      <c r="P183" s="110">
        <f t="shared" si="212"/>
        <v>1005.22482</v>
      </c>
      <c r="Q183" s="148">
        <f t="shared" si="223"/>
        <v>0</v>
      </c>
      <c r="R183" s="170">
        <f t="shared" si="221"/>
        <v>0</v>
      </c>
      <c r="S183" s="110">
        <f t="shared" si="213"/>
        <v>0</v>
      </c>
      <c r="T183" s="92">
        <f t="shared" si="226"/>
        <v>0</v>
      </c>
      <c r="U183" s="181">
        <f t="shared" si="227"/>
        <v>0</v>
      </c>
      <c r="V183" s="120">
        <f t="shared" si="222"/>
        <v>7.8E-2</v>
      </c>
      <c r="W183" s="118">
        <f t="shared" si="237"/>
        <v>12</v>
      </c>
      <c r="X183" s="118">
        <v>252</v>
      </c>
      <c r="Y183" s="117">
        <f t="shared" si="214"/>
        <v>1.00358295</v>
      </c>
      <c r="Z183" s="110">
        <f t="shared" si="215"/>
        <v>3.6016702600000001</v>
      </c>
      <c r="AA183" s="110">
        <f t="shared" si="216"/>
        <v>0</v>
      </c>
      <c r="AB183" s="121" t="str">
        <f t="shared" si="224"/>
        <v>J=</v>
      </c>
      <c r="AC183" s="115">
        <f t="shared" si="225"/>
        <v>44466</v>
      </c>
      <c r="AD183" s="4"/>
      <c r="AF183" s="159">
        <f>[2]Plan1!$A276</f>
        <v>45245</v>
      </c>
      <c r="AG183" s="139" t="str">
        <f>[2]Plan1!$C276</f>
        <v>Proclamação da República</v>
      </c>
      <c r="AI183" s="129">
        <f t="shared" si="235"/>
        <v>34</v>
      </c>
      <c r="AJ183" s="131">
        <f t="shared" si="233"/>
        <v>45316</v>
      </c>
      <c r="AK183" s="131">
        <f t="shared" si="242"/>
        <v>45315</v>
      </c>
      <c r="AL183" s="131">
        <f t="shared" si="234"/>
        <v>45316</v>
      </c>
      <c r="AM183" s="131">
        <f t="shared" si="238"/>
        <v>45348</v>
      </c>
      <c r="AN183" s="129">
        <f t="shared" si="243"/>
        <v>20</v>
      </c>
      <c r="AO183" s="131">
        <f t="shared" si="232"/>
        <v>45316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</row>
    <row r="184" spans="1:127" ht="12.75" x14ac:dyDescent="0.2">
      <c r="A184" s="109">
        <f t="shared" si="217"/>
        <v>44453</v>
      </c>
      <c r="B184" s="110">
        <f t="shared" si="209"/>
        <v>1009.5655363599999</v>
      </c>
      <c r="C184" s="184">
        <f t="shared" si="240"/>
        <v>1000</v>
      </c>
      <c r="D184" s="111">
        <f t="shared" si="218"/>
        <v>5769.98</v>
      </c>
      <c r="E184" s="111">
        <f>IF($K184=1,VLOOKUP($A183,$AQ$11:$AU$150,5),E183)</f>
        <v>5825.37</v>
      </c>
      <c r="F184" s="160" t="e">
        <f>IF($K184=1,VLOOKUP($A183,$AQ$11:$AU$135,6),F183)</f>
        <v>#REF!</v>
      </c>
      <c r="G184" s="114">
        <f t="shared" si="210"/>
        <v>9.5996866540266623E-3</v>
      </c>
      <c r="H184" s="115">
        <f t="shared" si="228"/>
        <v>44466</v>
      </c>
      <c r="I184" s="115">
        <f t="shared" si="211"/>
        <v>44466</v>
      </c>
      <c r="J184" s="116">
        <f t="shared" si="219"/>
        <v>22</v>
      </c>
      <c r="K184" s="116">
        <f t="shared" si="241"/>
        <v>13</v>
      </c>
      <c r="L184" s="8">
        <f t="shared" si="220"/>
        <v>1.0056614500000001</v>
      </c>
      <c r="M184" s="117">
        <v>1</v>
      </c>
      <c r="N184" s="117">
        <f t="shared" si="236"/>
        <v>1</v>
      </c>
      <c r="O184" s="110">
        <f t="shared" si="239"/>
        <v>1.0056614500000001</v>
      </c>
      <c r="P184" s="110">
        <f t="shared" si="212"/>
        <v>1005.6614499999999</v>
      </c>
      <c r="Q184" s="148">
        <f t="shared" si="223"/>
        <v>0</v>
      </c>
      <c r="R184" s="170">
        <f t="shared" si="221"/>
        <v>0</v>
      </c>
      <c r="S184" s="110">
        <f t="shared" si="213"/>
        <v>0</v>
      </c>
      <c r="T184" s="92">
        <f t="shared" si="226"/>
        <v>0</v>
      </c>
      <c r="U184" s="181">
        <f t="shared" si="227"/>
        <v>0</v>
      </c>
      <c r="V184" s="120">
        <f t="shared" si="222"/>
        <v>7.8E-2</v>
      </c>
      <c r="W184" s="118">
        <f t="shared" si="237"/>
        <v>13</v>
      </c>
      <c r="X184" s="118">
        <v>252</v>
      </c>
      <c r="Y184" s="117">
        <f t="shared" si="214"/>
        <v>1.003882108</v>
      </c>
      <c r="Z184" s="110">
        <f t="shared" si="215"/>
        <v>3.90408636</v>
      </c>
      <c r="AA184" s="110">
        <f t="shared" si="216"/>
        <v>0</v>
      </c>
      <c r="AB184" s="121" t="str">
        <f t="shared" si="224"/>
        <v>J=</v>
      </c>
      <c r="AC184" s="115">
        <f t="shared" si="225"/>
        <v>44466</v>
      </c>
      <c r="AD184" s="4"/>
      <c r="AF184" s="159">
        <f>[2]Plan1!$A277</f>
        <v>45285</v>
      </c>
      <c r="AG184" s="139" t="str">
        <f>[2]Plan1!$C277</f>
        <v>Natal</v>
      </c>
      <c r="AI184" s="129">
        <f t="shared" si="235"/>
        <v>35</v>
      </c>
      <c r="AJ184" s="131">
        <f t="shared" si="233"/>
        <v>45347</v>
      </c>
      <c r="AK184" s="131">
        <f t="shared" si="242"/>
        <v>45345</v>
      </c>
      <c r="AL184" s="131">
        <f t="shared" si="234"/>
        <v>45348</v>
      </c>
      <c r="AM184" s="131">
        <f t="shared" si="238"/>
        <v>45376</v>
      </c>
      <c r="AN184" s="129">
        <f t="shared" si="243"/>
        <v>20</v>
      </c>
      <c r="AO184" s="131">
        <f t="shared" si="232"/>
        <v>45348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</row>
    <row r="185" spans="1:127" ht="12.75" x14ac:dyDescent="0.2">
      <c r="A185" s="109">
        <f t="shared" si="217"/>
        <v>44454</v>
      </c>
      <c r="B185" s="110">
        <f t="shared" si="209"/>
        <v>1010.30512403</v>
      </c>
      <c r="C185" s="184">
        <f t="shared" si="240"/>
        <v>1000</v>
      </c>
      <c r="D185" s="111">
        <f t="shared" si="218"/>
        <v>5769.98</v>
      </c>
      <c r="E185" s="111">
        <f>IF($K185=1,VLOOKUP($A184,$AQ$11:$AU$150,5),E184)</f>
        <v>5825.37</v>
      </c>
      <c r="F185" s="160" t="e">
        <f>IF($K185=1,VLOOKUP($A184,$AQ$11:$AU$135,6),F184)</f>
        <v>#REF!</v>
      </c>
      <c r="G185" s="114">
        <f t="shared" si="210"/>
        <v>9.5996866540266623E-3</v>
      </c>
      <c r="H185" s="115">
        <f t="shared" si="228"/>
        <v>44466</v>
      </c>
      <c r="I185" s="115">
        <f t="shared" si="211"/>
        <v>44466</v>
      </c>
      <c r="J185" s="116">
        <f t="shared" si="219"/>
        <v>22</v>
      </c>
      <c r="K185" s="116">
        <f t="shared" si="241"/>
        <v>14</v>
      </c>
      <c r="L185" s="8">
        <f t="shared" si="220"/>
        <v>1.0060982700000001</v>
      </c>
      <c r="M185" s="117">
        <v>1</v>
      </c>
      <c r="N185" s="117">
        <f t="shared" si="236"/>
        <v>1</v>
      </c>
      <c r="O185" s="110">
        <f t="shared" si="239"/>
        <v>1.0060982700000001</v>
      </c>
      <c r="P185" s="110">
        <f t="shared" si="212"/>
        <v>1006.09827</v>
      </c>
      <c r="Q185" s="148">
        <f t="shared" si="223"/>
        <v>0</v>
      </c>
      <c r="R185" s="170">
        <f t="shared" si="221"/>
        <v>0</v>
      </c>
      <c r="S185" s="110">
        <f t="shared" si="213"/>
        <v>0</v>
      </c>
      <c r="T185" s="92">
        <f t="shared" si="226"/>
        <v>0</v>
      </c>
      <c r="U185" s="181">
        <f t="shared" si="227"/>
        <v>0</v>
      </c>
      <c r="V185" s="120">
        <f t="shared" si="222"/>
        <v>7.8E-2</v>
      </c>
      <c r="W185" s="118">
        <f t="shared" si="237"/>
        <v>14</v>
      </c>
      <c r="X185" s="118">
        <v>252</v>
      </c>
      <c r="Y185" s="117">
        <f t="shared" si="214"/>
        <v>1.0041813550000001</v>
      </c>
      <c r="Z185" s="110">
        <f t="shared" si="215"/>
        <v>4.2068540299999997</v>
      </c>
      <c r="AA185" s="110">
        <f t="shared" si="216"/>
        <v>0</v>
      </c>
      <c r="AB185" s="121" t="str">
        <f t="shared" si="224"/>
        <v>J=</v>
      </c>
      <c r="AC185" s="115">
        <f t="shared" si="225"/>
        <v>44466</v>
      </c>
      <c r="AD185" s="4"/>
      <c r="AF185" s="159">
        <f>[2]Plan1!$A278</f>
        <v>45292</v>
      </c>
      <c r="AG185" s="139" t="str">
        <f>[2]Plan1!$C278</f>
        <v>Confraternização Universal</v>
      </c>
      <c r="AI185" s="129">
        <f t="shared" si="235"/>
        <v>36</v>
      </c>
      <c r="AJ185" s="131">
        <f t="shared" si="233"/>
        <v>45376</v>
      </c>
      <c r="AK185" s="131">
        <f t="shared" ref="AK185:AK186" si="244">WORKDAY(AJ185,-1,AF$149:AF$503)</f>
        <v>45373</v>
      </c>
      <c r="AL185" s="131">
        <f t="shared" si="234"/>
        <v>45376</v>
      </c>
      <c r="AM185" s="131">
        <f t="shared" ref="AM185:AM186" si="245">AL186</f>
        <v>45407</v>
      </c>
      <c r="AN185" s="129">
        <f t="shared" ref="AN185:AN186" si="246">NETWORKDAYS(AL185,AL186,$AF$149:$AF$503)-1</f>
        <v>22</v>
      </c>
      <c r="AO185" s="131">
        <f t="shared" si="232"/>
        <v>45376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</row>
    <row r="186" spans="1:127" ht="12.75" x14ac:dyDescent="0.2">
      <c r="A186" s="109">
        <f t="shared" si="217"/>
        <v>44455</v>
      </c>
      <c r="B186" s="110">
        <f t="shared" si="209"/>
        <v>1011.0452535699999</v>
      </c>
      <c r="C186" s="184">
        <f t="shared" si="240"/>
        <v>1000</v>
      </c>
      <c r="D186" s="111">
        <f t="shared" si="218"/>
        <v>5769.98</v>
      </c>
      <c r="E186" s="111">
        <f>IF($K186=1,VLOOKUP($A185,$AQ$11:$AU$150,5),E185)</f>
        <v>5825.37</v>
      </c>
      <c r="F186" s="160" t="e">
        <f>IF($K186=1,VLOOKUP($A185,$AQ$11:$AU$135,6),F185)</f>
        <v>#REF!</v>
      </c>
      <c r="G186" s="114">
        <f t="shared" si="210"/>
        <v>9.5996866540266623E-3</v>
      </c>
      <c r="H186" s="115">
        <f t="shared" si="228"/>
        <v>44466</v>
      </c>
      <c r="I186" s="115">
        <f t="shared" si="211"/>
        <v>44466</v>
      </c>
      <c r="J186" s="116">
        <f t="shared" si="219"/>
        <v>22</v>
      </c>
      <c r="K186" s="116">
        <f t="shared" si="241"/>
        <v>15</v>
      </c>
      <c r="L186" s="8">
        <f t="shared" si="220"/>
        <v>1.00653528</v>
      </c>
      <c r="M186" s="117">
        <v>1</v>
      </c>
      <c r="N186" s="117">
        <f t="shared" si="236"/>
        <v>1</v>
      </c>
      <c r="O186" s="110">
        <f t="shared" si="239"/>
        <v>1.00653528</v>
      </c>
      <c r="P186" s="110">
        <f t="shared" si="212"/>
        <v>1006.5352799999999</v>
      </c>
      <c r="Q186" s="148">
        <f t="shared" si="223"/>
        <v>0</v>
      </c>
      <c r="R186" s="170">
        <f t="shared" si="221"/>
        <v>0</v>
      </c>
      <c r="S186" s="110">
        <f t="shared" si="213"/>
        <v>0</v>
      </c>
      <c r="T186" s="92">
        <f t="shared" si="226"/>
        <v>0</v>
      </c>
      <c r="U186" s="181">
        <f t="shared" si="227"/>
        <v>0</v>
      </c>
      <c r="V186" s="120">
        <f t="shared" si="222"/>
        <v>7.8E-2</v>
      </c>
      <c r="W186" s="118">
        <f t="shared" si="237"/>
        <v>15</v>
      </c>
      <c r="X186" s="118">
        <v>252</v>
      </c>
      <c r="Y186" s="117">
        <f t="shared" si="214"/>
        <v>1.0044806909999999</v>
      </c>
      <c r="Z186" s="110">
        <f t="shared" si="215"/>
        <v>4.5099735699999997</v>
      </c>
      <c r="AA186" s="110">
        <f t="shared" si="216"/>
        <v>0</v>
      </c>
      <c r="AB186" s="121" t="str">
        <f t="shared" si="224"/>
        <v>J=</v>
      </c>
      <c r="AC186" s="115">
        <f t="shared" si="225"/>
        <v>44466</v>
      </c>
      <c r="AD186" s="4"/>
      <c r="AF186" s="159">
        <f>[2]Plan1!$A279</f>
        <v>45334</v>
      </c>
      <c r="AG186" s="139" t="str">
        <f>[2]Plan1!$C279</f>
        <v>Carnaval</v>
      </c>
      <c r="AI186" s="129">
        <f t="shared" si="235"/>
        <v>37</v>
      </c>
      <c r="AJ186" s="131">
        <f t="shared" si="233"/>
        <v>45407</v>
      </c>
      <c r="AK186" s="131">
        <f t="shared" si="244"/>
        <v>45406</v>
      </c>
      <c r="AL186" s="131">
        <f t="shared" si="234"/>
        <v>45407</v>
      </c>
      <c r="AM186" s="131">
        <f t="shared" si="245"/>
        <v>45439</v>
      </c>
      <c r="AN186" s="129">
        <f t="shared" si="246"/>
        <v>21</v>
      </c>
      <c r="AO186" s="131">
        <f t="shared" si="232"/>
        <v>45407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109">
        <f t="shared" si="217"/>
        <v>44456</v>
      </c>
      <c r="B187" s="110">
        <f t="shared" si="209"/>
        <v>1011.78592627</v>
      </c>
      <c r="C187" s="184">
        <f t="shared" si="240"/>
        <v>1000</v>
      </c>
      <c r="D187" s="111">
        <f t="shared" si="218"/>
        <v>5769.98</v>
      </c>
      <c r="E187" s="111">
        <f>IF($K187=1,VLOOKUP($A186,$AQ$11:$AU$150,5),E186)</f>
        <v>5825.37</v>
      </c>
      <c r="F187" s="160" t="e">
        <f>IF($K187=1,VLOOKUP($A186,$AQ$11:$AU$135,6),F186)</f>
        <v>#REF!</v>
      </c>
      <c r="G187" s="114">
        <f t="shared" si="210"/>
        <v>9.5996866540266623E-3</v>
      </c>
      <c r="H187" s="115">
        <f t="shared" si="228"/>
        <v>44466</v>
      </c>
      <c r="I187" s="115">
        <f t="shared" si="211"/>
        <v>44466</v>
      </c>
      <c r="J187" s="116">
        <f t="shared" si="219"/>
        <v>22</v>
      </c>
      <c r="K187" s="116">
        <f t="shared" si="241"/>
        <v>16</v>
      </c>
      <c r="L187" s="8">
        <f t="shared" si="220"/>
        <v>1.0069724799999999</v>
      </c>
      <c r="M187" s="117">
        <v>1</v>
      </c>
      <c r="N187" s="117">
        <f t="shared" si="236"/>
        <v>1</v>
      </c>
      <c r="O187" s="110">
        <f t="shared" si="239"/>
        <v>1.0069724799999999</v>
      </c>
      <c r="P187" s="110">
        <f t="shared" si="212"/>
        <v>1006.97248</v>
      </c>
      <c r="Q187" s="148">
        <f t="shared" si="223"/>
        <v>0</v>
      </c>
      <c r="R187" s="170">
        <f t="shared" si="221"/>
        <v>0</v>
      </c>
      <c r="S187" s="110">
        <f t="shared" si="213"/>
        <v>0</v>
      </c>
      <c r="T187" s="92">
        <f t="shared" si="226"/>
        <v>0</v>
      </c>
      <c r="U187" s="181">
        <f t="shared" si="227"/>
        <v>0</v>
      </c>
      <c r="V187" s="120">
        <f t="shared" si="222"/>
        <v>7.8E-2</v>
      </c>
      <c r="W187" s="118">
        <f t="shared" si="237"/>
        <v>16</v>
      </c>
      <c r="X187" s="118">
        <v>252</v>
      </c>
      <c r="Y187" s="117">
        <f t="shared" si="214"/>
        <v>1.0047801169999999</v>
      </c>
      <c r="Z187" s="110">
        <f t="shared" si="215"/>
        <v>4.81344627</v>
      </c>
      <c r="AA187" s="110">
        <f t="shared" si="216"/>
        <v>0</v>
      </c>
      <c r="AB187" s="121" t="str">
        <f t="shared" si="224"/>
        <v>J=</v>
      </c>
      <c r="AC187" s="115">
        <f t="shared" si="225"/>
        <v>44466</v>
      </c>
      <c r="AD187" s="4"/>
      <c r="AF187" s="159">
        <f>[2]Plan1!$A280</f>
        <v>45335</v>
      </c>
      <c r="AG187" s="139" t="str">
        <f>[2]Plan1!$C280</f>
        <v>Carnaval</v>
      </c>
      <c r="AI187" s="129">
        <f t="shared" si="235"/>
        <v>38</v>
      </c>
      <c r="AJ187" s="131">
        <f t="shared" si="233"/>
        <v>45437</v>
      </c>
      <c r="AK187" s="131">
        <f t="shared" ref="AK187:AK223" si="247">WORKDAY(AJ187,-1,AF$149:AF$503)</f>
        <v>45436</v>
      </c>
      <c r="AL187" s="131">
        <f t="shared" si="234"/>
        <v>45439</v>
      </c>
      <c r="AM187" s="131">
        <f t="shared" ref="AM187:AM223" si="248">AL188</f>
        <v>45468</v>
      </c>
      <c r="AN187" s="129">
        <f t="shared" ref="AN187:AN223" si="249">NETWORKDAYS(AL187,AL188,$AF$149:$AF$503)-1</f>
        <v>20</v>
      </c>
      <c r="AO187" s="131">
        <f t="shared" si="232"/>
        <v>45439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109">
        <f t="shared" si="217"/>
        <v>44457</v>
      </c>
      <c r="B188" s="110">
        <f t="shared" si="209"/>
        <v>1012.5271414099999</v>
      </c>
      <c r="C188" s="184">
        <f t="shared" si="240"/>
        <v>1000</v>
      </c>
      <c r="D188" s="111">
        <f t="shared" si="218"/>
        <v>5769.98</v>
      </c>
      <c r="E188" s="111">
        <f>IF($K188=1,VLOOKUP($A187,$AQ$11:$AU$150,5),E187)</f>
        <v>5825.37</v>
      </c>
      <c r="F188" s="160" t="e">
        <f>IF($K188=1,VLOOKUP($A187,$AQ$11:$AU$135,6),F187)</f>
        <v>#REF!</v>
      </c>
      <c r="G188" s="114">
        <f t="shared" si="210"/>
        <v>9.5996866540266623E-3</v>
      </c>
      <c r="H188" s="115">
        <f t="shared" si="228"/>
        <v>44466</v>
      </c>
      <c r="I188" s="115">
        <f t="shared" si="211"/>
        <v>44466</v>
      </c>
      <c r="J188" s="116">
        <f t="shared" si="219"/>
        <v>22</v>
      </c>
      <c r="K188" s="116">
        <f t="shared" si="241"/>
        <v>17</v>
      </c>
      <c r="L188" s="8">
        <f t="shared" si="220"/>
        <v>1.00740987</v>
      </c>
      <c r="M188" s="117">
        <v>1</v>
      </c>
      <c r="N188" s="117">
        <f t="shared" si="236"/>
        <v>1</v>
      </c>
      <c r="O188" s="110">
        <f t="shared" si="239"/>
        <v>1.00740987</v>
      </c>
      <c r="P188" s="110">
        <f t="shared" si="212"/>
        <v>1007.40987</v>
      </c>
      <c r="Q188" s="148">
        <f t="shared" si="223"/>
        <v>0</v>
      </c>
      <c r="R188" s="170">
        <f t="shared" si="221"/>
        <v>0</v>
      </c>
      <c r="S188" s="110">
        <f t="shared" si="213"/>
        <v>0</v>
      </c>
      <c r="T188" s="92">
        <f t="shared" si="226"/>
        <v>0</v>
      </c>
      <c r="U188" s="181">
        <f t="shared" si="227"/>
        <v>0</v>
      </c>
      <c r="V188" s="120">
        <f t="shared" si="222"/>
        <v>7.8E-2</v>
      </c>
      <c r="W188" s="118">
        <f t="shared" si="237"/>
        <v>17</v>
      </c>
      <c r="X188" s="118">
        <v>252</v>
      </c>
      <c r="Y188" s="117">
        <f t="shared" si="214"/>
        <v>1.0050796319999999</v>
      </c>
      <c r="Z188" s="110">
        <f t="shared" si="215"/>
        <v>5.1172714099999999</v>
      </c>
      <c r="AA188" s="110">
        <f t="shared" si="216"/>
        <v>0</v>
      </c>
      <c r="AB188" s="121" t="str">
        <f t="shared" si="224"/>
        <v>J=</v>
      </c>
      <c r="AC188" s="115">
        <f t="shared" si="225"/>
        <v>44466</v>
      </c>
      <c r="AD188" s="4"/>
      <c r="AF188" s="159">
        <f>[2]Plan1!$A281</f>
        <v>45380</v>
      </c>
      <c r="AG188" s="139" t="str">
        <f>[2]Plan1!$C281</f>
        <v>Paixão de Cristo</v>
      </c>
      <c r="AI188" s="129">
        <f t="shared" si="235"/>
        <v>39</v>
      </c>
      <c r="AJ188" s="131">
        <f t="shared" si="233"/>
        <v>45468</v>
      </c>
      <c r="AK188" s="131">
        <f t="shared" si="247"/>
        <v>45467</v>
      </c>
      <c r="AL188" s="131">
        <f t="shared" si="234"/>
        <v>45468</v>
      </c>
      <c r="AM188" s="131">
        <f t="shared" si="248"/>
        <v>45498</v>
      </c>
      <c r="AN188" s="129">
        <f t="shared" si="249"/>
        <v>22</v>
      </c>
      <c r="AO188" s="131">
        <f t="shared" si="232"/>
        <v>45468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109">
        <f t="shared" si="217"/>
        <v>44458</v>
      </c>
      <c r="B189" s="110">
        <f t="shared" si="209"/>
        <v>1012.5271414099999</v>
      </c>
      <c r="C189" s="184">
        <f t="shared" si="240"/>
        <v>1000</v>
      </c>
      <c r="D189" s="111">
        <f t="shared" si="218"/>
        <v>5769.98</v>
      </c>
      <c r="E189" s="111">
        <f>IF($K189=1,VLOOKUP($A188,$AQ$11:$AU$150,5),E188)</f>
        <v>5825.37</v>
      </c>
      <c r="F189" s="160" t="e">
        <f>IF($K189=1,VLOOKUP($A188,$AQ$11:$AU$135,6),F188)</f>
        <v>#REF!</v>
      </c>
      <c r="G189" s="114">
        <f t="shared" si="210"/>
        <v>9.5996866540266623E-3</v>
      </c>
      <c r="H189" s="115">
        <f t="shared" si="228"/>
        <v>44466</v>
      </c>
      <c r="I189" s="115">
        <f t="shared" si="211"/>
        <v>44466</v>
      </c>
      <c r="J189" s="116">
        <f t="shared" si="219"/>
        <v>22</v>
      </c>
      <c r="K189" s="116">
        <f t="shared" si="241"/>
        <v>17</v>
      </c>
      <c r="L189" s="8">
        <f t="shared" si="220"/>
        <v>1.00740987</v>
      </c>
      <c r="M189" s="117">
        <v>1</v>
      </c>
      <c r="N189" s="117">
        <f t="shared" si="236"/>
        <v>1</v>
      </c>
      <c r="O189" s="110">
        <f t="shared" si="239"/>
        <v>1.00740987</v>
      </c>
      <c r="P189" s="110">
        <f t="shared" si="212"/>
        <v>1007.40987</v>
      </c>
      <c r="Q189" s="148">
        <f t="shared" si="223"/>
        <v>0</v>
      </c>
      <c r="R189" s="170">
        <f t="shared" si="221"/>
        <v>0</v>
      </c>
      <c r="S189" s="110">
        <f t="shared" si="213"/>
        <v>0</v>
      </c>
      <c r="T189" s="92">
        <f t="shared" si="226"/>
        <v>0</v>
      </c>
      <c r="U189" s="181">
        <f t="shared" si="227"/>
        <v>0</v>
      </c>
      <c r="V189" s="120">
        <f t="shared" si="222"/>
        <v>7.8E-2</v>
      </c>
      <c r="W189" s="118">
        <f t="shared" si="237"/>
        <v>17</v>
      </c>
      <c r="X189" s="118">
        <v>252</v>
      </c>
      <c r="Y189" s="117">
        <f t="shared" si="214"/>
        <v>1.0050796319999999</v>
      </c>
      <c r="Z189" s="110">
        <f t="shared" si="215"/>
        <v>5.1172714099999999</v>
      </c>
      <c r="AA189" s="110">
        <f t="shared" si="216"/>
        <v>0</v>
      </c>
      <c r="AB189" s="121" t="str">
        <f t="shared" si="224"/>
        <v>J=</v>
      </c>
      <c r="AC189" s="115">
        <f t="shared" si="225"/>
        <v>44466</v>
      </c>
      <c r="AD189" s="4"/>
      <c r="AF189" s="159">
        <f>[2]Plan1!$A282</f>
        <v>45403</v>
      </c>
      <c r="AG189" s="139" t="str">
        <f>[2]Plan1!$C282</f>
        <v>Tiradentes</v>
      </c>
      <c r="AI189" s="129">
        <f t="shared" si="235"/>
        <v>40</v>
      </c>
      <c r="AJ189" s="131">
        <f t="shared" si="233"/>
        <v>45498</v>
      </c>
      <c r="AK189" s="131">
        <f t="shared" si="247"/>
        <v>45497</v>
      </c>
      <c r="AL189" s="131">
        <f t="shared" si="234"/>
        <v>45498</v>
      </c>
      <c r="AM189" s="131">
        <f t="shared" si="248"/>
        <v>45530</v>
      </c>
      <c r="AN189" s="129">
        <f t="shared" si="249"/>
        <v>22</v>
      </c>
      <c r="AO189" s="131">
        <f t="shared" si="232"/>
        <v>45498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109">
        <f t="shared" si="217"/>
        <v>44459</v>
      </c>
      <c r="B190" s="110">
        <f t="shared" si="209"/>
        <v>1012.5271414099999</v>
      </c>
      <c r="C190" s="184">
        <f t="shared" si="240"/>
        <v>1000</v>
      </c>
      <c r="D190" s="111">
        <f t="shared" si="218"/>
        <v>5769.98</v>
      </c>
      <c r="E190" s="111">
        <f>IF($K190=1,VLOOKUP($A189,$AQ$11:$AU$150,5),E189)</f>
        <v>5825.37</v>
      </c>
      <c r="F190" s="160" t="e">
        <f>IF($K190=1,VLOOKUP($A189,$AQ$11:$AU$135,6),F189)</f>
        <v>#REF!</v>
      </c>
      <c r="G190" s="114">
        <f t="shared" si="210"/>
        <v>9.5996866540266623E-3</v>
      </c>
      <c r="H190" s="115">
        <f t="shared" si="228"/>
        <v>44466</v>
      </c>
      <c r="I190" s="115">
        <f t="shared" si="211"/>
        <v>44466</v>
      </c>
      <c r="J190" s="116">
        <f t="shared" si="219"/>
        <v>22</v>
      </c>
      <c r="K190" s="116">
        <f t="shared" si="241"/>
        <v>17</v>
      </c>
      <c r="L190" s="8">
        <f t="shared" si="220"/>
        <v>1.00740987</v>
      </c>
      <c r="M190" s="117">
        <v>1</v>
      </c>
      <c r="N190" s="117">
        <f t="shared" si="236"/>
        <v>1</v>
      </c>
      <c r="O190" s="110">
        <f t="shared" si="239"/>
        <v>1.00740987</v>
      </c>
      <c r="P190" s="110">
        <f t="shared" si="212"/>
        <v>1007.40987</v>
      </c>
      <c r="Q190" s="148">
        <f t="shared" si="223"/>
        <v>0</v>
      </c>
      <c r="R190" s="170">
        <f t="shared" si="221"/>
        <v>0</v>
      </c>
      <c r="S190" s="110">
        <f t="shared" si="213"/>
        <v>0</v>
      </c>
      <c r="T190" s="92">
        <f t="shared" si="226"/>
        <v>0</v>
      </c>
      <c r="U190" s="181">
        <f t="shared" si="227"/>
        <v>0</v>
      </c>
      <c r="V190" s="120">
        <f t="shared" si="222"/>
        <v>7.8E-2</v>
      </c>
      <c r="W190" s="118">
        <f t="shared" si="237"/>
        <v>17</v>
      </c>
      <c r="X190" s="118">
        <v>252</v>
      </c>
      <c r="Y190" s="117">
        <f t="shared" si="214"/>
        <v>1.0050796319999999</v>
      </c>
      <c r="Z190" s="110">
        <f t="shared" si="215"/>
        <v>5.1172714099999999</v>
      </c>
      <c r="AA190" s="110">
        <f t="shared" si="216"/>
        <v>0</v>
      </c>
      <c r="AB190" s="121" t="str">
        <f t="shared" si="224"/>
        <v>J=</v>
      </c>
      <c r="AC190" s="115">
        <f t="shared" si="225"/>
        <v>44466</v>
      </c>
      <c r="AD190" s="4"/>
      <c r="AF190" s="159">
        <f>[2]Plan1!$A283</f>
        <v>45413</v>
      </c>
      <c r="AG190" s="139" t="str">
        <f>[2]Plan1!$C283</f>
        <v>Dia do Trabalho</v>
      </c>
      <c r="AI190" s="129">
        <f t="shared" si="235"/>
        <v>41</v>
      </c>
      <c r="AJ190" s="131">
        <f t="shared" si="233"/>
        <v>45529</v>
      </c>
      <c r="AK190" s="131">
        <f t="shared" si="247"/>
        <v>45527</v>
      </c>
      <c r="AL190" s="131">
        <f t="shared" si="234"/>
        <v>45530</v>
      </c>
      <c r="AM190" s="131">
        <f t="shared" si="248"/>
        <v>45560</v>
      </c>
      <c r="AN190" s="129">
        <f t="shared" si="249"/>
        <v>22</v>
      </c>
      <c r="AO190" s="131">
        <f t="shared" si="232"/>
        <v>45530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109">
        <f t="shared" si="217"/>
        <v>44460</v>
      </c>
      <c r="B191" s="110">
        <f t="shared" si="209"/>
        <v>1013.2689093299999</v>
      </c>
      <c r="C191" s="184">
        <f t="shared" si="240"/>
        <v>1000</v>
      </c>
      <c r="D191" s="111">
        <f t="shared" si="218"/>
        <v>5769.98</v>
      </c>
      <c r="E191" s="111">
        <f>IF($K191=1,VLOOKUP($A190,$AQ$11:$AU$150,5),E190)</f>
        <v>5825.37</v>
      </c>
      <c r="F191" s="160" t="e">
        <f>IF($K191=1,VLOOKUP($A190,$AQ$11:$AU$135,6),F190)</f>
        <v>#REF!</v>
      </c>
      <c r="G191" s="114">
        <f t="shared" si="210"/>
        <v>9.5996866540266623E-3</v>
      </c>
      <c r="H191" s="115">
        <f t="shared" si="228"/>
        <v>44466</v>
      </c>
      <c r="I191" s="115">
        <f t="shared" si="211"/>
        <v>44466</v>
      </c>
      <c r="J191" s="116">
        <f t="shared" si="219"/>
        <v>22</v>
      </c>
      <c r="K191" s="116">
        <f t="shared" si="241"/>
        <v>18</v>
      </c>
      <c r="L191" s="8">
        <f t="shared" si="220"/>
        <v>1.00784746</v>
      </c>
      <c r="M191" s="117">
        <v>1</v>
      </c>
      <c r="N191" s="117">
        <f t="shared" si="236"/>
        <v>1</v>
      </c>
      <c r="O191" s="110">
        <f t="shared" si="239"/>
        <v>1.00784746</v>
      </c>
      <c r="P191" s="110">
        <f t="shared" si="212"/>
        <v>1007.84746</v>
      </c>
      <c r="Q191" s="148">
        <f t="shared" si="223"/>
        <v>0</v>
      </c>
      <c r="R191" s="170">
        <f t="shared" si="221"/>
        <v>0</v>
      </c>
      <c r="S191" s="110">
        <f t="shared" si="213"/>
        <v>0</v>
      </c>
      <c r="T191" s="92">
        <f t="shared" si="226"/>
        <v>0</v>
      </c>
      <c r="U191" s="181">
        <f t="shared" si="227"/>
        <v>0</v>
      </c>
      <c r="V191" s="120">
        <f t="shared" si="222"/>
        <v>7.8E-2</v>
      </c>
      <c r="W191" s="118">
        <f t="shared" si="237"/>
        <v>18</v>
      </c>
      <c r="X191" s="118">
        <v>252</v>
      </c>
      <c r="Y191" s="117">
        <f t="shared" si="214"/>
        <v>1.005379236</v>
      </c>
      <c r="Z191" s="110">
        <f t="shared" si="215"/>
        <v>5.4214493299999997</v>
      </c>
      <c r="AA191" s="110">
        <f t="shared" si="216"/>
        <v>0</v>
      </c>
      <c r="AB191" s="121" t="str">
        <f t="shared" si="224"/>
        <v>J=</v>
      </c>
      <c r="AC191" s="115">
        <f t="shared" si="225"/>
        <v>44466</v>
      </c>
      <c r="AD191" s="4"/>
      <c r="AF191" s="159">
        <f>[2]Plan1!$A284</f>
        <v>45442</v>
      </c>
      <c r="AG191" s="139" t="str">
        <f>[2]Plan1!$C284</f>
        <v>Corpus Christi</v>
      </c>
      <c r="AI191" s="129">
        <f t="shared" si="235"/>
        <v>42</v>
      </c>
      <c r="AJ191" s="131">
        <f t="shared" si="233"/>
        <v>45560</v>
      </c>
      <c r="AK191" s="131">
        <f t="shared" si="247"/>
        <v>45559</v>
      </c>
      <c r="AL191" s="131">
        <f t="shared" si="234"/>
        <v>45560</v>
      </c>
      <c r="AM191" s="131">
        <f t="shared" si="248"/>
        <v>45590</v>
      </c>
      <c r="AN191" s="129">
        <f t="shared" si="249"/>
        <v>22</v>
      </c>
      <c r="AO191" s="131">
        <f t="shared" si="232"/>
        <v>45560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109">
        <f t="shared" si="217"/>
        <v>44461</v>
      </c>
      <c r="B192" s="110">
        <f t="shared" si="209"/>
        <v>1014.01121023</v>
      </c>
      <c r="C192" s="184">
        <f t="shared" si="240"/>
        <v>1000</v>
      </c>
      <c r="D192" s="111">
        <f t="shared" si="218"/>
        <v>5769.98</v>
      </c>
      <c r="E192" s="111">
        <f>IF($K192=1,VLOOKUP($A191,$AQ$11:$AU$150,5),E191)</f>
        <v>5825.37</v>
      </c>
      <c r="F192" s="160" t="e">
        <f>IF($K192=1,VLOOKUP($A191,$AQ$11:$AU$135,6),F191)</f>
        <v>#REF!</v>
      </c>
      <c r="G192" s="114">
        <f t="shared" si="210"/>
        <v>9.5996866540266623E-3</v>
      </c>
      <c r="H192" s="115">
        <f t="shared" si="228"/>
        <v>44466</v>
      </c>
      <c r="I192" s="115">
        <f t="shared" si="211"/>
        <v>44466</v>
      </c>
      <c r="J192" s="116">
        <f t="shared" si="219"/>
        <v>22</v>
      </c>
      <c r="K192" s="116">
        <f t="shared" si="241"/>
        <v>19</v>
      </c>
      <c r="L192" s="8">
        <f t="shared" si="220"/>
        <v>1.00828523</v>
      </c>
      <c r="M192" s="117">
        <v>1</v>
      </c>
      <c r="N192" s="117">
        <f t="shared" si="236"/>
        <v>1</v>
      </c>
      <c r="O192" s="110">
        <f t="shared" si="239"/>
        <v>1.00828523</v>
      </c>
      <c r="P192" s="110">
        <f t="shared" si="212"/>
        <v>1008.28523</v>
      </c>
      <c r="Q192" s="148">
        <f t="shared" si="223"/>
        <v>0</v>
      </c>
      <c r="R192" s="170">
        <f t="shared" si="221"/>
        <v>0</v>
      </c>
      <c r="S192" s="110">
        <f t="shared" si="213"/>
        <v>0</v>
      </c>
      <c r="T192" s="92">
        <f t="shared" si="226"/>
        <v>0</v>
      </c>
      <c r="U192" s="181">
        <f t="shared" si="227"/>
        <v>0</v>
      </c>
      <c r="V192" s="120">
        <f t="shared" si="222"/>
        <v>7.8E-2</v>
      </c>
      <c r="W192" s="118">
        <f t="shared" si="237"/>
        <v>19</v>
      </c>
      <c r="X192" s="118">
        <v>252</v>
      </c>
      <c r="Y192" s="117">
        <f t="shared" si="214"/>
        <v>1.0056789290000001</v>
      </c>
      <c r="Z192" s="110">
        <f t="shared" si="215"/>
        <v>5.7259802300000002</v>
      </c>
      <c r="AA192" s="110">
        <f t="shared" si="216"/>
        <v>0</v>
      </c>
      <c r="AB192" s="121" t="str">
        <f t="shared" si="224"/>
        <v>J=</v>
      </c>
      <c r="AC192" s="115">
        <f t="shared" si="225"/>
        <v>44466</v>
      </c>
      <c r="AD192" s="4"/>
      <c r="AF192" s="159">
        <f>[2]Plan1!$A285</f>
        <v>45542</v>
      </c>
      <c r="AG192" s="139" t="str">
        <f>[2]Plan1!$C285</f>
        <v>Independência do Brasil</v>
      </c>
      <c r="AI192" s="129">
        <f t="shared" si="235"/>
        <v>43</v>
      </c>
      <c r="AJ192" s="131">
        <f t="shared" si="233"/>
        <v>45590</v>
      </c>
      <c r="AK192" s="131">
        <f t="shared" si="247"/>
        <v>45589</v>
      </c>
      <c r="AL192" s="131">
        <f t="shared" si="234"/>
        <v>45590</v>
      </c>
      <c r="AM192" s="131">
        <f t="shared" si="248"/>
        <v>45621</v>
      </c>
      <c r="AN192" s="129">
        <f t="shared" si="249"/>
        <v>19</v>
      </c>
      <c r="AO192" s="131">
        <f t="shared" si="232"/>
        <v>45590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109">
        <f t="shared" si="217"/>
        <v>44462</v>
      </c>
      <c r="B193" s="110">
        <f t="shared" si="209"/>
        <v>1014.75405544</v>
      </c>
      <c r="C193" s="184">
        <f t="shared" si="240"/>
        <v>1000</v>
      </c>
      <c r="D193" s="111">
        <f t="shared" si="218"/>
        <v>5769.98</v>
      </c>
      <c r="E193" s="111">
        <f>IF($K193=1,VLOOKUP($A192,$AQ$11:$AU$150,5),E192)</f>
        <v>5825.37</v>
      </c>
      <c r="F193" s="160" t="e">
        <f>IF($K193=1,VLOOKUP($A192,$AQ$11:$AU$135,6),F192)</f>
        <v>#REF!</v>
      </c>
      <c r="G193" s="114">
        <f t="shared" si="210"/>
        <v>9.5996866540266623E-3</v>
      </c>
      <c r="H193" s="115">
        <f t="shared" si="228"/>
        <v>44466</v>
      </c>
      <c r="I193" s="115">
        <f t="shared" si="211"/>
        <v>44466</v>
      </c>
      <c r="J193" s="116">
        <f t="shared" si="219"/>
        <v>22</v>
      </c>
      <c r="K193" s="116">
        <f t="shared" si="241"/>
        <v>20</v>
      </c>
      <c r="L193" s="8">
        <f t="shared" si="220"/>
        <v>1.00872319</v>
      </c>
      <c r="M193" s="117">
        <v>1</v>
      </c>
      <c r="N193" s="117">
        <f t="shared" si="236"/>
        <v>1</v>
      </c>
      <c r="O193" s="110">
        <f t="shared" si="239"/>
        <v>1.00872319</v>
      </c>
      <c r="P193" s="110">
        <f t="shared" si="212"/>
        <v>1008.72319</v>
      </c>
      <c r="Q193" s="148">
        <f t="shared" si="223"/>
        <v>0</v>
      </c>
      <c r="R193" s="170">
        <f t="shared" si="221"/>
        <v>0</v>
      </c>
      <c r="S193" s="110">
        <f t="shared" si="213"/>
        <v>0</v>
      </c>
      <c r="T193" s="92">
        <f t="shared" si="226"/>
        <v>0</v>
      </c>
      <c r="U193" s="181">
        <f t="shared" si="227"/>
        <v>0</v>
      </c>
      <c r="V193" s="120">
        <f t="shared" si="222"/>
        <v>7.8E-2</v>
      </c>
      <c r="W193" s="118">
        <f t="shared" si="237"/>
        <v>20</v>
      </c>
      <c r="X193" s="118">
        <v>252</v>
      </c>
      <c r="Y193" s="117">
        <f t="shared" si="214"/>
        <v>1.0059787120000001</v>
      </c>
      <c r="Z193" s="110">
        <f t="shared" si="215"/>
        <v>6.0308654400000004</v>
      </c>
      <c r="AA193" s="110">
        <f t="shared" si="216"/>
        <v>0</v>
      </c>
      <c r="AB193" s="121" t="str">
        <f t="shared" si="224"/>
        <v>J=</v>
      </c>
      <c r="AC193" s="115">
        <f t="shared" si="225"/>
        <v>44466</v>
      </c>
      <c r="AD193" s="4"/>
      <c r="AF193" s="159">
        <f>[2]Plan1!$A286</f>
        <v>45577</v>
      </c>
      <c r="AG193" s="139" t="str">
        <f>[2]Plan1!$C286</f>
        <v>Nossa Sr.a Aparecida - Padroeira do Brasil</v>
      </c>
      <c r="AI193" s="129">
        <f t="shared" si="235"/>
        <v>44</v>
      </c>
      <c r="AJ193" s="131">
        <f t="shared" si="233"/>
        <v>45621</v>
      </c>
      <c r="AK193" s="131">
        <f t="shared" si="247"/>
        <v>45618</v>
      </c>
      <c r="AL193" s="131">
        <f t="shared" si="234"/>
        <v>45621</v>
      </c>
      <c r="AM193" s="131">
        <f t="shared" si="248"/>
        <v>45652</v>
      </c>
      <c r="AN193" s="129">
        <f t="shared" si="249"/>
        <v>22</v>
      </c>
      <c r="AO193" s="131">
        <f t="shared" si="232"/>
        <v>45621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109">
        <f t="shared" si="217"/>
        <v>44463</v>
      </c>
      <c r="B194" s="110">
        <f t="shared" si="209"/>
        <v>1015.49744424</v>
      </c>
      <c r="C194" s="184">
        <f t="shared" si="240"/>
        <v>1000</v>
      </c>
      <c r="D194" s="111">
        <f t="shared" si="218"/>
        <v>5769.98</v>
      </c>
      <c r="E194" s="111">
        <f>IF($K194=1,VLOOKUP($A193,$AQ$11:$AU$150,5),E193)</f>
        <v>5825.37</v>
      </c>
      <c r="F194" s="160" t="e">
        <f>IF($K194=1,VLOOKUP($A193,$AQ$11:$AU$135,6),F193)</f>
        <v>#REF!</v>
      </c>
      <c r="G194" s="114">
        <f t="shared" si="210"/>
        <v>9.5996866540266623E-3</v>
      </c>
      <c r="H194" s="115">
        <f t="shared" si="228"/>
        <v>44466</v>
      </c>
      <c r="I194" s="115">
        <f t="shared" si="211"/>
        <v>44466</v>
      </c>
      <c r="J194" s="116">
        <f t="shared" si="219"/>
        <v>22</v>
      </c>
      <c r="K194" s="116">
        <f t="shared" si="241"/>
        <v>21</v>
      </c>
      <c r="L194" s="8">
        <f t="shared" si="220"/>
        <v>1.0091613399999999</v>
      </c>
      <c r="M194" s="117">
        <v>1</v>
      </c>
      <c r="N194" s="117">
        <f t="shared" si="236"/>
        <v>1</v>
      </c>
      <c r="O194" s="110">
        <f t="shared" si="239"/>
        <v>1.0091613399999999</v>
      </c>
      <c r="P194" s="110">
        <f t="shared" si="212"/>
        <v>1009.16134</v>
      </c>
      <c r="Q194" s="148">
        <f t="shared" si="223"/>
        <v>0</v>
      </c>
      <c r="R194" s="170">
        <f t="shared" si="221"/>
        <v>0</v>
      </c>
      <c r="S194" s="110">
        <f t="shared" si="213"/>
        <v>0</v>
      </c>
      <c r="T194" s="92">
        <f t="shared" si="226"/>
        <v>0</v>
      </c>
      <c r="U194" s="181">
        <f t="shared" si="227"/>
        <v>0</v>
      </c>
      <c r="V194" s="120">
        <f t="shared" si="222"/>
        <v>7.8E-2</v>
      </c>
      <c r="W194" s="118">
        <f t="shared" si="237"/>
        <v>21</v>
      </c>
      <c r="X194" s="118">
        <v>252</v>
      </c>
      <c r="Y194" s="117">
        <f t="shared" si="214"/>
        <v>1.0062785839999999</v>
      </c>
      <c r="Z194" s="110">
        <f t="shared" si="215"/>
        <v>6.3361042400000001</v>
      </c>
      <c r="AA194" s="110">
        <f t="shared" si="216"/>
        <v>0</v>
      </c>
      <c r="AB194" s="121" t="str">
        <f t="shared" si="224"/>
        <v>J=</v>
      </c>
      <c r="AC194" s="115">
        <f t="shared" si="225"/>
        <v>44466</v>
      </c>
      <c r="AD194" s="4"/>
      <c r="AF194" s="159">
        <f>[2]Plan1!$A287</f>
        <v>45598</v>
      </c>
      <c r="AG194" s="139" t="str">
        <f>[2]Plan1!$C287</f>
        <v>Finados</v>
      </c>
      <c r="AI194" s="129">
        <f t="shared" si="235"/>
        <v>45</v>
      </c>
      <c r="AJ194" s="131">
        <f t="shared" si="233"/>
        <v>45651</v>
      </c>
      <c r="AK194" s="131">
        <f t="shared" si="247"/>
        <v>45650</v>
      </c>
      <c r="AL194" s="131">
        <f t="shared" si="234"/>
        <v>45652</v>
      </c>
      <c r="AM194" s="131">
        <f t="shared" si="248"/>
        <v>45684</v>
      </c>
      <c r="AN194" s="129">
        <f t="shared" si="249"/>
        <v>21</v>
      </c>
      <c r="AO194" s="131">
        <f t="shared" si="232"/>
        <v>45652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109">
        <f t="shared" si="217"/>
        <v>44464</v>
      </c>
      <c r="B195" s="110">
        <f t="shared" si="209"/>
        <v>1016.24137793</v>
      </c>
      <c r="C195" s="184">
        <f t="shared" si="240"/>
        <v>1000</v>
      </c>
      <c r="D195" s="111">
        <f t="shared" si="218"/>
        <v>5769.98</v>
      </c>
      <c r="E195" s="111">
        <f>IF($K195=1,VLOOKUP($A194,$AQ$11:$AU$150,5),E194)</f>
        <v>5825.37</v>
      </c>
      <c r="F195" s="160" t="e">
        <f>IF($K195=1,VLOOKUP($A194,$AQ$11:$AU$135,6),F194)</f>
        <v>#REF!</v>
      </c>
      <c r="G195" s="114">
        <f t="shared" si="210"/>
        <v>9.5996866540266623E-3</v>
      </c>
      <c r="H195" s="115">
        <f t="shared" si="228"/>
        <v>44466</v>
      </c>
      <c r="I195" s="115">
        <f t="shared" si="211"/>
        <v>44466</v>
      </c>
      <c r="J195" s="116">
        <f t="shared" si="219"/>
        <v>22</v>
      </c>
      <c r="K195" s="116">
        <f t="shared" si="241"/>
        <v>22</v>
      </c>
      <c r="L195" s="8">
        <f t="shared" si="220"/>
        <v>1.00959968</v>
      </c>
      <c r="M195" s="117">
        <v>1</v>
      </c>
      <c r="N195" s="117">
        <f t="shared" si="236"/>
        <v>1</v>
      </c>
      <c r="O195" s="110">
        <f t="shared" si="239"/>
        <v>1.00959968</v>
      </c>
      <c r="P195" s="110">
        <f t="shared" si="212"/>
        <v>1009.59968</v>
      </c>
      <c r="Q195" s="148">
        <f t="shared" si="223"/>
        <v>0</v>
      </c>
      <c r="R195" s="170">
        <f t="shared" si="221"/>
        <v>0</v>
      </c>
      <c r="S195" s="110">
        <f t="shared" si="213"/>
        <v>0</v>
      </c>
      <c r="T195" s="92">
        <f t="shared" si="226"/>
        <v>0</v>
      </c>
      <c r="U195" s="181">
        <f t="shared" si="227"/>
        <v>0</v>
      </c>
      <c r="V195" s="120">
        <f t="shared" si="222"/>
        <v>7.8E-2</v>
      </c>
      <c r="W195" s="118">
        <f t="shared" si="237"/>
        <v>22</v>
      </c>
      <c r="X195" s="118">
        <v>252</v>
      </c>
      <c r="Y195" s="117">
        <f t="shared" si="214"/>
        <v>1.0065785460000001</v>
      </c>
      <c r="Z195" s="110">
        <f t="shared" si="215"/>
        <v>6.6416979300000003</v>
      </c>
      <c r="AA195" s="110">
        <f t="shared" si="216"/>
        <v>0</v>
      </c>
      <c r="AB195" s="121" t="str">
        <f t="shared" si="224"/>
        <v>J=</v>
      </c>
      <c r="AC195" s="115">
        <f t="shared" si="225"/>
        <v>44466</v>
      </c>
      <c r="AD195" s="26"/>
      <c r="AF195" s="159">
        <f>[2]Plan1!$A288</f>
        <v>45611</v>
      </c>
      <c r="AG195" s="139" t="str">
        <f>[2]Plan1!$C288</f>
        <v>Proclamação da República</v>
      </c>
      <c r="AI195" s="129">
        <f t="shared" si="235"/>
        <v>46</v>
      </c>
      <c r="AJ195" s="131">
        <f t="shared" si="233"/>
        <v>45682</v>
      </c>
      <c r="AK195" s="131">
        <f t="shared" si="247"/>
        <v>45681</v>
      </c>
      <c r="AL195" s="131">
        <f t="shared" si="234"/>
        <v>45684</v>
      </c>
      <c r="AM195" s="131">
        <f t="shared" si="248"/>
        <v>45713</v>
      </c>
      <c r="AN195" s="129">
        <f t="shared" si="249"/>
        <v>21</v>
      </c>
      <c r="AO195" s="131">
        <f t="shared" si="232"/>
        <v>45684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26"/>
      <c r="DS195" s="33"/>
      <c r="DT195" s="17"/>
    </row>
    <row r="196" spans="1:124" ht="12.75" x14ac:dyDescent="0.2">
      <c r="A196" s="109">
        <f t="shared" si="217"/>
        <v>44465</v>
      </c>
      <c r="B196" s="110">
        <f t="shared" si="209"/>
        <v>1016.24137793</v>
      </c>
      <c r="C196" s="184">
        <f t="shared" si="240"/>
        <v>1000</v>
      </c>
      <c r="D196" s="111">
        <f t="shared" si="218"/>
        <v>5769.98</v>
      </c>
      <c r="E196" s="111">
        <f>IF($K196=1,VLOOKUP($A195,$AQ$11:$AU$150,5),E195)</f>
        <v>5825.37</v>
      </c>
      <c r="F196" s="160" t="e">
        <f>IF($K196=1,VLOOKUP($A195,$AQ$11:$AU$135,6),F195)</f>
        <v>#REF!</v>
      </c>
      <c r="G196" s="114">
        <f t="shared" si="210"/>
        <v>9.5996866540266623E-3</v>
      </c>
      <c r="H196" s="115">
        <f t="shared" si="228"/>
        <v>44466</v>
      </c>
      <c r="I196" s="115">
        <f t="shared" si="211"/>
        <v>44466</v>
      </c>
      <c r="J196" s="116">
        <f t="shared" si="219"/>
        <v>22</v>
      </c>
      <c r="K196" s="116">
        <f t="shared" si="241"/>
        <v>22</v>
      </c>
      <c r="L196" s="8">
        <f t="shared" si="220"/>
        <v>1.00959968</v>
      </c>
      <c r="M196" s="117">
        <v>1</v>
      </c>
      <c r="N196" s="117">
        <f t="shared" si="236"/>
        <v>1</v>
      </c>
      <c r="O196" s="110">
        <f t="shared" si="239"/>
        <v>1.00959968</v>
      </c>
      <c r="P196" s="110">
        <f t="shared" si="212"/>
        <v>1009.59968</v>
      </c>
      <c r="Q196" s="148">
        <f t="shared" si="223"/>
        <v>0</v>
      </c>
      <c r="R196" s="170">
        <f t="shared" si="221"/>
        <v>0</v>
      </c>
      <c r="S196" s="110">
        <f t="shared" si="213"/>
        <v>0</v>
      </c>
      <c r="T196" s="92">
        <f t="shared" si="226"/>
        <v>0</v>
      </c>
      <c r="U196" s="181">
        <f t="shared" si="227"/>
        <v>0</v>
      </c>
      <c r="V196" s="120">
        <f t="shared" si="222"/>
        <v>7.8E-2</v>
      </c>
      <c r="W196" s="118">
        <f t="shared" si="237"/>
        <v>22</v>
      </c>
      <c r="X196" s="118">
        <v>252</v>
      </c>
      <c r="Y196" s="117">
        <f t="shared" si="214"/>
        <v>1.0065785460000001</v>
      </c>
      <c r="Z196" s="110">
        <f t="shared" si="215"/>
        <v>6.6416979300000003</v>
      </c>
      <c r="AA196" s="110">
        <f t="shared" si="216"/>
        <v>0</v>
      </c>
      <c r="AB196" s="121" t="str">
        <f t="shared" si="224"/>
        <v>J=</v>
      </c>
      <c r="AC196" s="115">
        <f t="shared" si="225"/>
        <v>44466</v>
      </c>
      <c r="AD196" s="4"/>
      <c r="AF196" s="159">
        <f>[2]Plan1!$A289</f>
        <v>45616</v>
      </c>
      <c r="AG196" s="139" t="str">
        <f>[2]Plan1!$C289</f>
        <v>Dia Nacional de Zumbi e da Consciência Negra</v>
      </c>
      <c r="AI196" s="129">
        <f t="shared" si="235"/>
        <v>47</v>
      </c>
      <c r="AJ196" s="131">
        <f t="shared" si="233"/>
        <v>45713</v>
      </c>
      <c r="AK196" s="131">
        <f t="shared" si="247"/>
        <v>45712</v>
      </c>
      <c r="AL196" s="131">
        <f t="shared" si="234"/>
        <v>45713</v>
      </c>
      <c r="AM196" s="131">
        <f t="shared" si="248"/>
        <v>45741</v>
      </c>
      <c r="AN196" s="129">
        <f t="shared" si="249"/>
        <v>18</v>
      </c>
      <c r="AO196" s="131">
        <f t="shared" si="232"/>
        <v>45713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109">
        <f t="shared" si="217"/>
        <v>44466</v>
      </c>
      <c r="B197" s="110">
        <f t="shared" si="209"/>
        <v>1016.24137793</v>
      </c>
      <c r="C197" s="184">
        <f t="shared" si="240"/>
        <v>1000</v>
      </c>
      <c r="D197" s="111">
        <f t="shared" si="218"/>
        <v>5769.98</v>
      </c>
      <c r="E197" s="111">
        <f>IF($K197=1,VLOOKUP($A196,$AQ$11:$AU$150,5),E196)</f>
        <v>5825.37</v>
      </c>
      <c r="F197" s="160" t="e">
        <f>IF($K197=1,VLOOKUP($A196,$AQ$11:$AU$135,6),F196)</f>
        <v>#REF!</v>
      </c>
      <c r="G197" s="114">
        <f t="shared" si="210"/>
        <v>9.5996866540266623E-3</v>
      </c>
      <c r="H197" s="115">
        <f t="shared" si="228"/>
        <v>44466</v>
      </c>
      <c r="I197" s="115">
        <f t="shared" si="211"/>
        <v>44466</v>
      </c>
      <c r="J197" s="116">
        <f t="shared" si="219"/>
        <v>22</v>
      </c>
      <c r="K197" s="116">
        <f t="shared" si="241"/>
        <v>22</v>
      </c>
      <c r="L197" s="8">
        <f t="shared" si="220"/>
        <v>1.00959968</v>
      </c>
      <c r="M197" s="117">
        <v>1</v>
      </c>
      <c r="N197" s="117">
        <f t="shared" si="236"/>
        <v>1</v>
      </c>
      <c r="O197" s="110">
        <f t="shared" si="239"/>
        <v>1.00959968</v>
      </c>
      <c r="P197" s="110">
        <f t="shared" si="212"/>
        <v>1009.59968</v>
      </c>
      <c r="Q197" s="148">
        <f t="shared" si="223"/>
        <v>6</v>
      </c>
      <c r="R197" s="170">
        <f t="shared" si="221"/>
        <v>0</v>
      </c>
      <c r="S197" s="110">
        <f t="shared" si="213"/>
        <v>0</v>
      </c>
      <c r="T197" s="92">
        <f t="shared" si="226"/>
        <v>9.5996799999999993</v>
      </c>
      <c r="U197" s="181">
        <f t="shared" si="227"/>
        <v>9.5084023798422748E-3</v>
      </c>
      <c r="V197" s="120">
        <f t="shared" si="222"/>
        <v>7.8E-2</v>
      </c>
      <c r="W197" s="118">
        <f t="shared" si="237"/>
        <v>22</v>
      </c>
      <c r="X197" s="118">
        <v>252</v>
      </c>
      <c r="Y197" s="117">
        <f t="shared" si="214"/>
        <v>1.0065785460000001</v>
      </c>
      <c r="Z197" s="110">
        <f t="shared" si="215"/>
        <v>6.6416979300000003</v>
      </c>
      <c r="AA197" s="110">
        <f t="shared" si="216"/>
        <v>6.6416979300000003</v>
      </c>
      <c r="AB197" s="121" t="str">
        <f t="shared" si="224"/>
        <v>J=</v>
      </c>
      <c r="AC197" s="115">
        <f t="shared" si="225"/>
        <v>44466</v>
      </c>
      <c r="AD197" s="4"/>
      <c r="AF197" s="159">
        <f>[2]Plan1!$A290</f>
        <v>45651</v>
      </c>
      <c r="AG197" s="139" t="str">
        <f>[2]Plan1!$C290</f>
        <v>Natal</v>
      </c>
      <c r="AI197" s="129">
        <f t="shared" si="235"/>
        <v>48</v>
      </c>
      <c r="AJ197" s="131">
        <f t="shared" si="233"/>
        <v>45741</v>
      </c>
      <c r="AK197" s="131">
        <f t="shared" si="247"/>
        <v>45740</v>
      </c>
      <c r="AL197" s="131">
        <f t="shared" si="234"/>
        <v>45741</v>
      </c>
      <c r="AM197" s="131">
        <f t="shared" si="248"/>
        <v>45772</v>
      </c>
      <c r="AN197" s="129">
        <f t="shared" si="249"/>
        <v>21</v>
      </c>
      <c r="AO197" s="131">
        <f t="shared" si="232"/>
        <v>45741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109">
        <f t="shared" si="217"/>
        <v>44467</v>
      </c>
      <c r="B198" s="110">
        <f t="shared" si="209"/>
        <v>1000.7542359299999</v>
      </c>
      <c r="C198" s="184">
        <f t="shared" si="240"/>
        <v>1000</v>
      </c>
      <c r="D198" s="111">
        <f t="shared" si="218"/>
        <v>5825.37</v>
      </c>
      <c r="E198" s="111">
        <f>IF($K198=1,VLOOKUP($A197,$AQ$11:$AU$150,5),E197)</f>
        <v>5876.05</v>
      </c>
      <c r="F198" s="160" t="e">
        <f>IF($K198=1,VLOOKUP($A197,$AQ$11:$AU$135,6),F197)</f>
        <v>#REF!</v>
      </c>
      <c r="G198" s="114">
        <f t="shared" si="210"/>
        <v>8.699876574363552E-3</v>
      </c>
      <c r="H198" s="115">
        <f t="shared" si="228"/>
        <v>44494</v>
      </c>
      <c r="I198" s="115">
        <f t="shared" si="211"/>
        <v>44494</v>
      </c>
      <c r="J198" s="116">
        <f t="shared" si="219"/>
        <v>19</v>
      </c>
      <c r="K198" s="116">
        <f t="shared" si="241"/>
        <v>1</v>
      </c>
      <c r="L198" s="8">
        <f t="shared" si="220"/>
        <v>1.00045601</v>
      </c>
      <c r="M198" s="117">
        <v>1</v>
      </c>
      <c r="N198" s="117">
        <f t="shared" si="236"/>
        <v>1</v>
      </c>
      <c r="O198" s="110">
        <f t="shared" si="239"/>
        <v>1.00045601</v>
      </c>
      <c r="P198" s="110">
        <f t="shared" si="212"/>
        <v>1000.45601</v>
      </c>
      <c r="Q198" s="148">
        <f t="shared" si="223"/>
        <v>0</v>
      </c>
      <c r="R198" s="170">
        <f t="shared" si="221"/>
        <v>0</v>
      </c>
      <c r="S198" s="110">
        <f t="shared" si="213"/>
        <v>0</v>
      </c>
      <c r="T198" s="92">
        <f t="shared" si="226"/>
        <v>0</v>
      </c>
      <c r="U198" s="181">
        <f t="shared" si="227"/>
        <v>0</v>
      </c>
      <c r="V198" s="120">
        <f t="shared" si="222"/>
        <v>7.8E-2</v>
      </c>
      <c r="W198" s="118">
        <f t="shared" si="237"/>
        <v>1</v>
      </c>
      <c r="X198" s="118">
        <v>252</v>
      </c>
      <c r="Y198" s="117">
        <f t="shared" si="214"/>
        <v>1.00029809</v>
      </c>
      <c r="Z198" s="110">
        <f t="shared" si="215"/>
        <v>0.29822592999999997</v>
      </c>
      <c r="AA198" s="110">
        <f t="shared" si="216"/>
        <v>0</v>
      </c>
      <c r="AB198" s="121" t="str">
        <f t="shared" si="224"/>
        <v>J=</v>
      </c>
      <c r="AC198" s="115">
        <f t="shared" si="225"/>
        <v>44494</v>
      </c>
      <c r="AD198" s="4"/>
      <c r="AF198" s="159">
        <f>[2]Plan1!$A291</f>
        <v>45658</v>
      </c>
      <c r="AG198" s="139" t="str">
        <f>[2]Plan1!$C291</f>
        <v>Confraternização Universal</v>
      </c>
      <c r="AI198" s="129">
        <f t="shared" si="235"/>
        <v>49</v>
      </c>
      <c r="AJ198" s="131">
        <f t="shared" si="233"/>
        <v>45772</v>
      </c>
      <c r="AK198" s="131">
        <f t="shared" si="247"/>
        <v>45771</v>
      </c>
      <c r="AL198" s="131">
        <f t="shared" si="234"/>
        <v>45772</v>
      </c>
      <c r="AM198" s="131">
        <f t="shared" si="248"/>
        <v>45803</v>
      </c>
      <c r="AN198" s="129">
        <f t="shared" si="249"/>
        <v>20</v>
      </c>
      <c r="AO198" s="131">
        <f t="shared" si="232"/>
        <v>45772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109">
        <f t="shared" si="217"/>
        <v>44468</v>
      </c>
      <c r="B199" s="110">
        <f t="shared" si="209"/>
        <v>1001.5090429300001</v>
      </c>
      <c r="C199" s="184">
        <f t="shared" si="240"/>
        <v>1000</v>
      </c>
      <c r="D199" s="111">
        <f t="shared" si="218"/>
        <v>5825.37</v>
      </c>
      <c r="E199" s="111">
        <f>IF($K199=1,VLOOKUP($A198,$AQ$11:$AU$150,5),E198)</f>
        <v>5876.05</v>
      </c>
      <c r="F199" s="160" t="e">
        <f>IF($K199=1,VLOOKUP($A198,$AQ$11:$AU$135,6),F198)</f>
        <v>#REF!</v>
      </c>
      <c r="G199" s="114">
        <f t="shared" si="210"/>
        <v>8.699876574363552E-3</v>
      </c>
      <c r="H199" s="115">
        <f t="shared" si="228"/>
        <v>44494</v>
      </c>
      <c r="I199" s="115">
        <f t="shared" si="211"/>
        <v>44494</v>
      </c>
      <c r="J199" s="116">
        <f t="shared" si="219"/>
        <v>19</v>
      </c>
      <c r="K199" s="116">
        <f t="shared" si="241"/>
        <v>2</v>
      </c>
      <c r="L199" s="8">
        <f t="shared" si="220"/>
        <v>1.00091223</v>
      </c>
      <c r="M199" s="117">
        <v>1</v>
      </c>
      <c r="N199" s="117">
        <f t="shared" si="236"/>
        <v>1</v>
      </c>
      <c r="O199" s="110">
        <f t="shared" si="239"/>
        <v>1.00091223</v>
      </c>
      <c r="P199" s="110">
        <f t="shared" si="212"/>
        <v>1000.91223</v>
      </c>
      <c r="Q199" s="148">
        <f t="shared" si="223"/>
        <v>0</v>
      </c>
      <c r="R199" s="170">
        <f t="shared" si="221"/>
        <v>0</v>
      </c>
      <c r="S199" s="110">
        <f t="shared" si="213"/>
        <v>0</v>
      </c>
      <c r="T199" s="92">
        <f t="shared" si="226"/>
        <v>0</v>
      </c>
      <c r="U199" s="181">
        <f t="shared" si="227"/>
        <v>0</v>
      </c>
      <c r="V199" s="120">
        <f t="shared" si="222"/>
        <v>7.8E-2</v>
      </c>
      <c r="W199" s="118">
        <f t="shared" si="237"/>
        <v>2</v>
      </c>
      <c r="X199" s="118">
        <v>252</v>
      </c>
      <c r="Y199" s="117">
        <f t="shared" si="214"/>
        <v>1.0005962690000001</v>
      </c>
      <c r="Z199" s="110">
        <f t="shared" si="215"/>
        <v>0.59681293000000002</v>
      </c>
      <c r="AA199" s="110">
        <f t="shared" si="216"/>
        <v>0</v>
      </c>
      <c r="AB199" s="121" t="str">
        <f t="shared" si="224"/>
        <v>J=</v>
      </c>
      <c r="AC199" s="115">
        <f t="shared" si="225"/>
        <v>44494</v>
      </c>
      <c r="AD199" s="4"/>
      <c r="AF199" s="159">
        <f>[2]Plan1!$A292</f>
        <v>45719</v>
      </c>
      <c r="AG199" s="139" t="str">
        <f>[2]Plan1!$C292</f>
        <v>Carnaval</v>
      </c>
      <c r="AI199" s="129">
        <f t="shared" si="235"/>
        <v>50</v>
      </c>
      <c r="AJ199" s="131">
        <f t="shared" si="233"/>
        <v>45802</v>
      </c>
      <c r="AK199" s="131">
        <f t="shared" si="247"/>
        <v>45800</v>
      </c>
      <c r="AL199" s="131">
        <f t="shared" si="234"/>
        <v>45803</v>
      </c>
      <c r="AM199" s="131">
        <f t="shared" si="248"/>
        <v>45833</v>
      </c>
      <c r="AN199" s="129">
        <f t="shared" si="249"/>
        <v>21</v>
      </c>
      <c r="AO199" s="131">
        <f t="shared" si="232"/>
        <v>45803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109">
        <f t="shared" si="217"/>
        <v>44469</v>
      </c>
      <c r="B200" s="110">
        <f t="shared" si="209"/>
        <v>1002.2644103</v>
      </c>
      <c r="C200" s="184">
        <f t="shared" si="240"/>
        <v>1000</v>
      </c>
      <c r="D200" s="111">
        <f t="shared" si="218"/>
        <v>5825.37</v>
      </c>
      <c r="E200" s="111">
        <f>IF($K200=1,VLOOKUP($A199,$AQ$11:$AU$150,5),E199)</f>
        <v>5876.05</v>
      </c>
      <c r="F200" s="160" t="e">
        <f>IF($K200=1,VLOOKUP($A199,$AQ$11:$AU$135,6),F199)</f>
        <v>#REF!</v>
      </c>
      <c r="G200" s="114">
        <f t="shared" si="210"/>
        <v>8.699876574363552E-3</v>
      </c>
      <c r="H200" s="115">
        <f t="shared" si="228"/>
        <v>44494</v>
      </c>
      <c r="I200" s="115">
        <f t="shared" si="211"/>
        <v>44494</v>
      </c>
      <c r="J200" s="116">
        <f t="shared" si="219"/>
        <v>19</v>
      </c>
      <c r="K200" s="116">
        <f t="shared" si="241"/>
        <v>3</v>
      </c>
      <c r="L200" s="8">
        <f t="shared" si="220"/>
        <v>1.0013686500000001</v>
      </c>
      <c r="M200" s="117">
        <v>1</v>
      </c>
      <c r="N200" s="117">
        <f t="shared" si="236"/>
        <v>1</v>
      </c>
      <c r="O200" s="110">
        <f t="shared" si="239"/>
        <v>1.0013686500000001</v>
      </c>
      <c r="P200" s="110">
        <f t="shared" si="212"/>
        <v>1001.36865</v>
      </c>
      <c r="Q200" s="148">
        <f t="shared" si="223"/>
        <v>0</v>
      </c>
      <c r="R200" s="170">
        <f t="shared" si="221"/>
        <v>0</v>
      </c>
      <c r="S200" s="110">
        <f t="shared" si="213"/>
        <v>0</v>
      </c>
      <c r="T200" s="92">
        <f t="shared" si="226"/>
        <v>0</v>
      </c>
      <c r="U200" s="181">
        <f t="shared" si="227"/>
        <v>0</v>
      </c>
      <c r="V200" s="120">
        <f t="shared" si="222"/>
        <v>7.8E-2</v>
      </c>
      <c r="W200" s="118">
        <f t="shared" si="237"/>
        <v>3</v>
      </c>
      <c r="X200" s="118">
        <v>252</v>
      </c>
      <c r="Y200" s="117">
        <f t="shared" si="214"/>
        <v>1.0008945359999999</v>
      </c>
      <c r="Z200" s="110">
        <f t="shared" si="215"/>
        <v>0.89576029999999995</v>
      </c>
      <c r="AA200" s="110">
        <f t="shared" si="216"/>
        <v>0</v>
      </c>
      <c r="AB200" s="121" t="str">
        <f t="shared" si="224"/>
        <v>J=</v>
      </c>
      <c r="AC200" s="115">
        <f t="shared" si="225"/>
        <v>44494</v>
      </c>
      <c r="AD200" s="4"/>
      <c r="AF200" s="159">
        <f>[2]Plan1!$A293</f>
        <v>45720</v>
      </c>
      <c r="AG200" s="139" t="str">
        <f>[2]Plan1!$C293</f>
        <v>Carnaval</v>
      </c>
      <c r="AI200" s="129">
        <f t="shared" si="235"/>
        <v>51</v>
      </c>
      <c r="AJ200" s="131">
        <f t="shared" si="233"/>
        <v>45833</v>
      </c>
      <c r="AK200" s="131">
        <f t="shared" si="247"/>
        <v>45832</v>
      </c>
      <c r="AL200" s="131">
        <f t="shared" si="234"/>
        <v>45833</v>
      </c>
      <c r="AM200" s="131">
        <f t="shared" si="248"/>
        <v>45863</v>
      </c>
      <c r="AN200" s="129">
        <f t="shared" si="249"/>
        <v>22</v>
      </c>
      <c r="AO200" s="131">
        <f t="shared" si="232"/>
        <v>45833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109">
        <f t="shared" si="217"/>
        <v>44470</v>
      </c>
      <c r="B201" s="110">
        <f t="shared" si="209"/>
        <v>1003.02036037</v>
      </c>
      <c r="C201" s="184">
        <f t="shared" si="240"/>
        <v>1000</v>
      </c>
      <c r="D201" s="111">
        <f t="shared" si="218"/>
        <v>5825.37</v>
      </c>
      <c r="E201" s="111">
        <f>IF($K201=1,VLOOKUP($A200,$AQ$11:$AU$150,5),E200)</f>
        <v>5876.05</v>
      </c>
      <c r="F201" s="160" t="e">
        <f>IF($K201=1,VLOOKUP($A200,$AQ$11:$AU$135,6),F200)</f>
        <v>#REF!</v>
      </c>
      <c r="G201" s="114">
        <f t="shared" si="210"/>
        <v>8.699876574363552E-3</v>
      </c>
      <c r="H201" s="115">
        <f t="shared" si="228"/>
        <v>44494</v>
      </c>
      <c r="I201" s="115">
        <f t="shared" si="211"/>
        <v>44494</v>
      </c>
      <c r="J201" s="116">
        <f t="shared" si="219"/>
        <v>19</v>
      </c>
      <c r="K201" s="116">
        <f t="shared" si="241"/>
        <v>4</v>
      </c>
      <c r="L201" s="8">
        <f t="shared" si="220"/>
        <v>1.00182529</v>
      </c>
      <c r="M201" s="117">
        <v>1</v>
      </c>
      <c r="N201" s="117">
        <f t="shared" si="236"/>
        <v>1</v>
      </c>
      <c r="O201" s="110">
        <f t="shared" si="239"/>
        <v>1.00182529</v>
      </c>
      <c r="P201" s="110">
        <f t="shared" si="212"/>
        <v>1001.82529</v>
      </c>
      <c r="Q201" s="148">
        <f t="shared" si="223"/>
        <v>0</v>
      </c>
      <c r="R201" s="170">
        <f t="shared" si="221"/>
        <v>0</v>
      </c>
      <c r="S201" s="110">
        <f t="shared" si="213"/>
        <v>0</v>
      </c>
      <c r="T201" s="92">
        <f t="shared" si="226"/>
        <v>0</v>
      </c>
      <c r="U201" s="181">
        <f t="shared" si="227"/>
        <v>0</v>
      </c>
      <c r="V201" s="120">
        <f t="shared" si="222"/>
        <v>7.8E-2</v>
      </c>
      <c r="W201" s="118">
        <f t="shared" si="237"/>
        <v>4</v>
      </c>
      <c r="X201" s="118">
        <v>252</v>
      </c>
      <c r="Y201" s="117">
        <f t="shared" si="214"/>
        <v>1.001192893</v>
      </c>
      <c r="Z201" s="110">
        <f t="shared" si="215"/>
        <v>1.19507037</v>
      </c>
      <c r="AA201" s="110">
        <f t="shared" si="216"/>
        <v>0</v>
      </c>
      <c r="AB201" s="121" t="str">
        <f t="shared" si="224"/>
        <v>J=</v>
      </c>
      <c r="AC201" s="115">
        <f t="shared" si="225"/>
        <v>44494</v>
      </c>
      <c r="AD201" s="4"/>
      <c r="AF201" s="159">
        <f>[2]Plan1!$A294</f>
        <v>45765</v>
      </c>
      <c r="AG201" s="139" t="str">
        <f>[2]Plan1!$C294</f>
        <v>Paixão de Cristo</v>
      </c>
      <c r="AI201" s="129">
        <f t="shared" si="235"/>
        <v>52</v>
      </c>
      <c r="AJ201" s="131">
        <f t="shared" si="233"/>
        <v>45863</v>
      </c>
      <c r="AK201" s="131">
        <f t="shared" si="247"/>
        <v>45862</v>
      </c>
      <c r="AL201" s="131">
        <f t="shared" si="234"/>
        <v>45863</v>
      </c>
      <c r="AM201" s="131">
        <f t="shared" si="248"/>
        <v>45894</v>
      </c>
      <c r="AN201" s="129">
        <f t="shared" si="249"/>
        <v>21</v>
      </c>
      <c r="AO201" s="131">
        <f t="shared" si="232"/>
        <v>45863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109">
        <f t="shared" si="217"/>
        <v>44471</v>
      </c>
      <c r="B202" s="110">
        <f t="shared" si="209"/>
        <v>1003.77687242</v>
      </c>
      <c r="C202" s="184">
        <f t="shared" si="240"/>
        <v>1000</v>
      </c>
      <c r="D202" s="111">
        <f t="shared" si="218"/>
        <v>5825.37</v>
      </c>
      <c r="E202" s="111">
        <f>IF($K202=1,VLOOKUP($A201,$AQ$11:$AU$150,5),E201)</f>
        <v>5876.05</v>
      </c>
      <c r="F202" s="160" t="e">
        <f>IF($K202=1,VLOOKUP($A201,$AQ$11:$AU$135,6),F201)</f>
        <v>#REF!</v>
      </c>
      <c r="G202" s="114">
        <f t="shared" si="210"/>
        <v>8.699876574363552E-3</v>
      </c>
      <c r="H202" s="115">
        <f t="shared" si="228"/>
        <v>44494</v>
      </c>
      <c r="I202" s="115">
        <f t="shared" si="211"/>
        <v>44494</v>
      </c>
      <c r="J202" s="116">
        <f t="shared" si="219"/>
        <v>19</v>
      </c>
      <c r="K202" s="116">
        <f t="shared" si="241"/>
        <v>5</v>
      </c>
      <c r="L202" s="8">
        <f t="shared" si="220"/>
        <v>1.00228213</v>
      </c>
      <c r="M202" s="117">
        <v>1</v>
      </c>
      <c r="N202" s="117">
        <f t="shared" si="236"/>
        <v>1</v>
      </c>
      <c r="O202" s="110">
        <f t="shared" si="239"/>
        <v>1.00228213</v>
      </c>
      <c r="P202" s="110">
        <f t="shared" si="212"/>
        <v>1002.2821300000001</v>
      </c>
      <c r="Q202" s="148">
        <f t="shared" si="223"/>
        <v>0</v>
      </c>
      <c r="R202" s="170">
        <f t="shared" si="221"/>
        <v>0</v>
      </c>
      <c r="S202" s="110">
        <f t="shared" si="213"/>
        <v>0</v>
      </c>
      <c r="T202" s="92">
        <f t="shared" si="226"/>
        <v>0</v>
      </c>
      <c r="U202" s="181">
        <f t="shared" si="227"/>
        <v>0</v>
      </c>
      <c r="V202" s="120">
        <f t="shared" si="222"/>
        <v>7.8E-2</v>
      </c>
      <c r="W202" s="118">
        <f t="shared" si="237"/>
        <v>5</v>
      </c>
      <c r="X202" s="118">
        <v>252</v>
      </c>
      <c r="Y202" s="117">
        <f t="shared" si="214"/>
        <v>1.001491339</v>
      </c>
      <c r="Z202" s="110">
        <f t="shared" si="215"/>
        <v>1.4947424199999999</v>
      </c>
      <c r="AA202" s="110">
        <f t="shared" si="216"/>
        <v>0</v>
      </c>
      <c r="AB202" s="121" t="str">
        <f t="shared" si="224"/>
        <v>J=</v>
      </c>
      <c r="AC202" s="115">
        <f t="shared" si="225"/>
        <v>44494</v>
      </c>
      <c r="AD202" s="4"/>
      <c r="AF202" s="159">
        <f>[2]Plan1!$A295</f>
        <v>45768</v>
      </c>
      <c r="AG202" s="139" t="str">
        <f>[2]Plan1!$C295</f>
        <v>Tiradentes</v>
      </c>
      <c r="AI202" s="129">
        <f t="shared" si="235"/>
        <v>53</v>
      </c>
      <c r="AJ202" s="131">
        <f t="shared" si="233"/>
        <v>45894</v>
      </c>
      <c r="AK202" s="131">
        <f t="shared" si="247"/>
        <v>45891</v>
      </c>
      <c r="AL202" s="131">
        <f t="shared" si="234"/>
        <v>45894</v>
      </c>
      <c r="AM202" s="131">
        <f t="shared" si="248"/>
        <v>45925</v>
      </c>
      <c r="AN202" s="129">
        <f t="shared" si="249"/>
        <v>23</v>
      </c>
      <c r="AO202" s="131">
        <f t="shared" si="232"/>
        <v>45894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2.75" x14ac:dyDescent="0.2">
      <c r="A203" s="109">
        <f t="shared" si="217"/>
        <v>44472</v>
      </c>
      <c r="B203" s="110">
        <f t="shared" ref="B203:B266" si="250">(P203+Z203)</f>
        <v>1003.77687242</v>
      </c>
      <c r="C203" s="184">
        <f t="shared" si="240"/>
        <v>1000</v>
      </c>
      <c r="D203" s="111">
        <f t="shared" si="218"/>
        <v>5825.37</v>
      </c>
      <c r="E203" s="111">
        <f>IF($K203=1,VLOOKUP($A202,$AQ$11:$AU$150,5),E202)</f>
        <v>5876.05</v>
      </c>
      <c r="F203" s="160" t="e">
        <f>IF($K203=1,VLOOKUP($A202,$AQ$11:$AU$135,6),F202)</f>
        <v>#REF!</v>
      </c>
      <c r="G203" s="114">
        <f t="shared" ref="G203:G266" si="251">(E203/D203)-1</f>
        <v>8.699876574363552E-3</v>
      </c>
      <c r="H203" s="115">
        <f t="shared" si="228"/>
        <v>44494</v>
      </c>
      <c r="I203" s="115">
        <f t="shared" ref="I203:I266" si="252">IF(A203&gt;I202,H203,I202)</f>
        <v>44494</v>
      </c>
      <c r="J203" s="116">
        <f t="shared" si="219"/>
        <v>19</v>
      </c>
      <c r="K203" s="116">
        <f t="shared" si="241"/>
        <v>5</v>
      </c>
      <c r="L203" s="8">
        <f t="shared" si="220"/>
        <v>1.00228213</v>
      </c>
      <c r="M203" s="117">
        <v>1</v>
      </c>
      <c r="N203" s="117">
        <f t="shared" si="236"/>
        <v>1</v>
      </c>
      <c r="O203" s="110">
        <f t="shared" si="239"/>
        <v>1.00228213</v>
      </c>
      <c r="P203" s="110">
        <f t="shared" ref="P203:P266" si="253">TRUNC(C203*O203,8)</f>
        <v>1002.2821300000001</v>
      </c>
      <c r="Q203" s="148">
        <f t="shared" si="223"/>
        <v>0</v>
      </c>
      <c r="R203" s="170">
        <f t="shared" si="221"/>
        <v>0</v>
      </c>
      <c r="S203" s="110">
        <f t="shared" ref="S203:S266" si="254">IF(R203&gt;0,TRUNC(R203*P203,8),0)</f>
        <v>0</v>
      </c>
      <c r="T203" s="92">
        <f t="shared" si="226"/>
        <v>0</v>
      </c>
      <c r="U203" s="181">
        <f t="shared" si="227"/>
        <v>0</v>
      </c>
      <c r="V203" s="120">
        <f t="shared" si="222"/>
        <v>7.8E-2</v>
      </c>
      <c r="W203" s="118">
        <f t="shared" si="237"/>
        <v>5</v>
      </c>
      <c r="X203" s="118">
        <v>252</v>
      </c>
      <c r="Y203" s="117">
        <f t="shared" ref="Y203:Y266" si="255">ROUND((1+V203)^TRUNC((W203/X203),9),9)</f>
        <v>1.001491339</v>
      </c>
      <c r="Z203" s="110">
        <f t="shared" ref="Z203:Z266" si="256">TRUNC((P203*(Y203-1)),8)</f>
        <v>1.4947424199999999</v>
      </c>
      <c r="AA203" s="110">
        <f t="shared" ref="AA203:AA266" si="257">IF(Q203&gt;0,S203+Z203,0)</f>
        <v>0</v>
      </c>
      <c r="AB203" s="121" t="str">
        <f t="shared" si="224"/>
        <v>J=</v>
      </c>
      <c r="AC203" s="115">
        <f t="shared" si="225"/>
        <v>44494</v>
      </c>
      <c r="AD203" s="4"/>
      <c r="AF203" s="159">
        <f>[2]Plan1!$A296</f>
        <v>45778</v>
      </c>
      <c r="AG203" s="139" t="str">
        <f>[2]Plan1!$C296</f>
        <v>Dia do Trabalho</v>
      </c>
      <c r="AI203" s="129">
        <f t="shared" si="235"/>
        <v>54</v>
      </c>
      <c r="AJ203" s="131">
        <f t="shared" si="233"/>
        <v>45925</v>
      </c>
      <c r="AK203" s="131">
        <f t="shared" si="247"/>
        <v>45924</v>
      </c>
      <c r="AL203" s="131">
        <f t="shared" si="234"/>
        <v>45925</v>
      </c>
      <c r="AM203" s="131">
        <f t="shared" si="248"/>
        <v>45957</v>
      </c>
      <c r="AN203" s="129">
        <f t="shared" si="249"/>
        <v>22</v>
      </c>
      <c r="AO203" s="131">
        <f t="shared" si="232"/>
        <v>45925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3"/>
      <c r="DT203" s="17"/>
    </row>
    <row r="204" spans="1:124" ht="12.75" x14ac:dyDescent="0.2">
      <c r="A204" s="109">
        <f t="shared" ref="A204:A267" si="258">(A203+1)</f>
        <v>44473</v>
      </c>
      <c r="B204" s="110">
        <f t="shared" si="250"/>
        <v>1003.77687242</v>
      </c>
      <c r="C204" s="184">
        <f t="shared" si="240"/>
        <v>1000</v>
      </c>
      <c r="D204" s="111">
        <f t="shared" ref="D204:D267" si="259">IF(E204=E203,D203,E203)</f>
        <v>5825.37</v>
      </c>
      <c r="E204" s="111">
        <f>IF($K204=1,VLOOKUP($A203,$AQ$11:$AU$150,5),E203)</f>
        <v>5876.05</v>
      </c>
      <c r="F204" s="160" t="e">
        <f>IF($K204=1,VLOOKUP($A203,$AQ$11:$AU$135,6),F203)</f>
        <v>#REF!</v>
      </c>
      <c r="G204" s="114">
        <f t="shared" si="251"/>
        <v>8.699876574363552E-3</v>
      </c>
      <c r="H204" s="115">
        <f t="shared" si="228"/>
        <v>44494</v>
      </c>
      <c r="I204" s="115">
        <f t="shared" si="252"/>
        <v>44494</v>
      </c>
      <c r="J204" s="116">
        <f t="shared" ref="J204:J267" si="260">IF(I204=I203,J203,NETWORKDAYS(I203,I204,$AF$149:$AF$503)-1)</f>
        <v>19</v>
      </c>
      <c r="K204" s="116">
        <f t="shared" si="241"/>
        <v>5</v>
      </c>
      <c r="L204" s="8">
        <f t="shared" ref="L204:L267" si="261">TRUNC((E204/D204)^TRUNC((K204/J204),9),8)</f>
        <v>1.00228213</v>
      </c>
      <c r="M204" s="117">
        <v>1</v>
      </c>
      <c r="N204" s="117">
        <f t="shared" si="236"/>
        <v>1</v>
      </c>
      <c r="O204" s="110">
        <f t="shared" si="239"/>
        <v>1.00228213</v>
      </c>
      <c r="P204" s="110">
        <f t="shared" si="253"/>
        <v>1002.2821300000001</v>
      </c>
      <c r="Q204" s="148">
        <f t="shared" si="223"/>
        <v>0</v>
      </c>
      <c r="R204" s="170">
        <f t="shared" ref="R204:R267" si="262">IF(Q204&gt;0,VLOOKUP($A204,$AF$11:$AK$141,6),0)</f>
        <v>0</v>
      </c>
      <c r="S204" s="110">
        <f t="shared" si="254"/>
        <v>0</v>
      </c>
      <c r="T204" s="92">
        <f t="shared" si="226"/>
        <v>0</v>
      </c>
      <c r="U204" s="181">
        <f t="shared" si="227"/>
        <v>0</v>
      </c>
      <c r="V204" s="120">
        <f t="shared" ref="V204:V267" si="263">(V203)</f>
        <v>7.8E-2</v>
      </c>
      <c r="W204" s="118">
        <f t="shared" si="237"/>
        <v>5</v>
      </c>
      <c r="X204" s="118">
        <v>252</v>
      </c>
      <c r="Y204" s="117">
        <f t="shared" si="255"/>
        <v>1.001491339</v>
      </c>
      <c r="Z204" s="110">
        <f t="shared" si="256"/>
        <v>1.4947424199999999</v>
      </c>
      <c r="AA204" s="110">
        <f t="shared" si="257"/>
        <v>0</v>
      </c>
      <c r="AB204" s="121" t="str">
        <f t="shared" si="224"/>
        <v>J=</v>
      </c>
      <c r="AC204" s="115">
        <f t="shared" si="225"/>
        <v>44494</v>
      </c>
      <c r="AD204" s="4"/>
      <c r="AF204" s="159">
        <f>[2]Plan1!$A297</f>
        <v>45827</v>
      </c>
      <c r="AG204" s="139" t="str">
        <f>[2]Plan1!$C297</f>
        <v>Corpus Christi</v>
      </c>
      <c r="AI204" s="129">
        <f t="shared" si="235"/>
        <v>55</v>
      </c>
      <c r="AJ204" s="131">
        <f t="shared" si="233"/>
        <v>45955</v>
      </c>
      <c r="AK204" s="131">
        <f t="shared" si="247"/>
        <v>45954</v>
      </c>
      <c r="AL204" s="131">
        <f t="shared" si="234"/>
        <v>45957</v>
      </c>
      <c r="AM204" s="131">
        <f t="shared" si="248"/>
        <v>45986</v>
      </c>
      <c r="AN204" s="129">
        <f t="shared" si="249"/>
        <v>20</v>
      </c>
      <c r="AO204" s="131">
        <f t="shared" si="232"/>
        <v>45957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2.75" x14ac:dyDescent="0.2">
      <c r="A205" s="109">
        <f t="shared" si="258"/>
        <v>44474</v>
      </c>
      <c r="B205" s="110">
        <f t="shared" si="250"/>
        <v>1004.5339658</v>
      </c>
      <c r="C205" s="184">
        <f t="shared" si="240"/>
        <v>1000</v>
      </c>
      <c r="D205" s="111">
        <f t="shared" si="259"/>
        <v>5825.37</v>
      </c>
      <c r="E205" s="111">
        <f>IF($K205=1,VLOOKUP($A204,$AQ$11:$AU$150,5),E204)</f>
        <v>5876.05</v>
      </c>
      <c r="F205" s="160" t="e">
        <f>IF($K205=1,VLOOKUP($A204,$AQ$11:$AU$135,6),F204)</f>
        <v>#REF!</v>
      </c>
      <c r="G205" s="114">
        <f t="shared" si="251"/>
        <v>8.699876574363552E-3</v>
      </c>
      <c r="H205" s="115">
        <f t="shared" si="228"/>
        <v>44494</v>
      </c>
      <c r="I205" s="115">
        <f t="shared" si="252"/>
        <v>44494</v>
      </c>
      <c r="J205" s="116">
        <f t="shared" si="260"/>
        <v>19</v>
      </c>
      <c r="K205" s="116">
        <f t="shared" si="241"/>
        <v>6</v>
      </c>
      <c r="L205" s="8">
        <f t="shared" si="261"/>
        <v>1.00273919</v>
      </c>
      <c r="M205" s="117">
        <v>1</v>
      </c>
      <c r="N205" s="117">
        <f t="shared" si="236"/>
        <v>1</v>
      </c>
      <c r="O205" s="110">
        <f t="shared" si="239"/>
        <v>1.00273919</v>
      </c>
      <c r="P205" s="110">
        <f t="shared" si="253"/>
        <v>1002.73919</v>
      </c>
      <c r="Q205" s="148">
        <f t="shared" ref="Q205:Q268" si="264">IF(VLOOKUP(A205,AF$11:AM$141,8)=VLOOKUP(A204,AF$11:AM$141,8),0,VLOOKUP(A205,AF$11:AM$141,8))</f>
        <v>0</v>
      </c>
      <c r="R205" s="170">
        <f t="shared" si="262"/>
        <v>0</v>
      </c>
      <c r="S205" s="110">
        <f t="shared" si="254"/>
        <v>0</v>
      </c>
      <c r="T205" s="92">
        <f t="shared" si="226"/>
        <v>0</v>
      </c>
      <c r="U205" s="181">
        <f t="shared" si="227"/>
        <v>0</v>
      </c>
      <c r="V205" s="120">
        <f t="shared" si="263"/>
        <v>7.8E-2</v>
      </c>
      <c r="W205" s="118">
        <f t="shared" si="237"/>
        <v>6</v>
      </c>
      <c r="X205" s="118">
        <v>252</v>
      </c>
      <c r="Y205" s="117">
        <f t="shared" si="255"/>
        <v>1.0017898730000001</v>
      </c>
      <c r="Z205" s="110">
        <f t="shared" si="256"/>
        <v>1.7947758</v>
      </c>
      <c r="AA205" s="110">
        <f t="shared" si="257"/>
        <v>0</v>
      </c>
      <c r="AB205" s="121" t="str">
        <f t="shared" ref="AB205:AB268" si="265">IF($Q204&gt;0,VLOOKUP($A204,$AF$11:$AO$141,9),AB204)</f>
        <v>J=</v>
      </c>
      <c r="AC205" s="115">
        <f t="shared" ref="AC205:AC268" si="266">IF($Q204&gt;0,VLOOKUP($A204,$AF$11:$AO$141,10),AC204)</f>
        <v>44494</v>
      </c>
      <c r="AD205" s="4"/>
      <c r="AF205" s="159">
        <f>[2]Plan1!$A298</f>
        <v>45907</v>
      </c>
      <c r="AG205" s="139" t="str">
        <f>[2]Plan1!$C298</f>
        <v>Independência do Brasil</v>
      </c>
      <c r="AI205" s="129">
        <f t="shared" si="235"/>
        <v>56</v>
      </c>
      <c r="AJ205" s="131">
        <f t="shared" si="233"/>
        <v>45986</v>
      </c>
      <c r="AK205" s="131">
        <f t="shared" si="247"/>
        <v>45985</v>
      </c>
      <c r="AL205" s="131">
        <f t="shared" si="234"/>
        <v>45986</v>
      </c>
      <c r="AM205" s="131">
        <f t="shared" si="248"/>
        <v>46017</v>
      </c>
      <c r="AN205" s="129">
        <f t="shared" si="249"/>
        <v>22</v>
      </c>
      <c r="AO205" s="131">
        <f t="shared" si="232"/>
        <v>45986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2.75" x14ac:dyDescent="0.2">
      <c r="A206" s="109">
        <f t="shared" si="258"/>
        <v>44475</v>
      </c>
      <c r="B206" s="110">
        <f t="shared" si="250"/>
        <v>1005.29162177</v>
      </c>
      <c r="C206" s="184">
        <f t="shared" si="240"/>
        <v>1000</v>
      </c>
      <c r="D206" s="111">
        <f t="shared" si="259"/>
        <v>5825.37</v>
      </c>
      <c r="E206" s="111">
        <f>IF($K206=1,VLOOKUP($A205,$AQ$11:$AU$150,5),E205)</f>
        <v>5876.05</v>
      </c>
      <c r="F206" s="160" t="e">
        <f>IF($K206=1,VLOOKUP($A205,$AQ$11:$AU$135,6),F205)</f>
        <v>#REF!</v>
      </c>
      <c r="G206" s="114">
        <f t="shared" si="251"/>
        <v>8.699876574363552E-3</v>
      </c>
      <c r="H206" s="115">
        <f t="shared" si="228"/>
        <v>44494</v>
      </c>
      <c r="I206" s="115">
        <f t="shared" si="252"/>
        <v>44494</v>
      </c>
      <c r="J206" s="116">
        <f t="shared" si="260"/>
        <v>19</v>
      </c>
      <c r="K206" s="116">
        <f t="shared" si="241"/>
        <v>7</v>
      </c>
      <c r="L206" s="8">
        <f t="shared" si="261"/>
        <v>1.0031964499999999</v>
      </c>
      <c r="M206" s="117">
        <v>1</v>
      </c>
      <c r="N206" s="117">
        <f t="shared" si="236"/>
        <v>1</v>
      </c>
      <c r="O206" s="110">
        <f t="shared" si="239"/>
        <v>1.0031964499999999</v>
      </c>
      <c r="P206" s="110">
        <f t="shared" si="253"/>
        <v>1003.19645</v>
      </c>
      <c r="Q206" s="148">
        <f t="shared" si="264"/>
        <v>0</v>
      </c>
      <c r="R206" s="170">
        <f t="shared" si="262"/>
        <v>0</v>
      </c>
      <c r="S206" s="110">
        <f t="shared" si="254"/>
        <v>0</v>
      </c>
      <c r="T206" s="92">
        <f t="shared" si="226"/>
        <v>0</v>
      </c>
      <c r="U206" s="181">
        <f t="shared" si="227"/>
        <v>0</v>
      </c>
      <c r="V206" s="120">
        <f t="shared" si="263"/>
        <v>7.8E-2</v>
      </c>
      <c r="W206" s="118">
        <f t="shared" si="237"/>
        <v>7</v>
      </c>
      <c r="X206" s="118">
        <v>252</v>
      </c>
      <c r="Y206" s="117">
        <f t="shared" si="255"/>
        <v>1.0020884960000001</v>
      </c>
      <c r="Z206" s="110">
        <f t="shared" si="256"/>
        <v>2.0951717699999999</v>
      </c>
      <c r="AA206" s="110">
        <f t="shared" si="257"/>
        <v>0</v>
      </c>
      <c r="AB206" s="121" t="str">
        <f t="shared" si="265"/>
        <v>J=</v>
      </c>
      <c r="AC206" s="115">
        <f t="shared" si="266"/>
        <v>44494</v>
      </c>
      <c r="AD206" s="4"/>
      <c r="AF206" s="159">
        <f>[2]Plan1!$A299</f>
        <v>45942</v>
      </c>
      <c r="AG206" s="139" t="str">
        <f>[2]Plan1!$C299</f>
        <v>Nossa Sr.a Aparecida - Padroeira do Brasil</v>
      </c>
      <c r="AI206" s="129">
        <f t="shared" si="235"/>
        <v>57</v>
      </c>
      <c r="AJ206" s="131">
        <f t="shared" si="233"/>
        <v>46016</v>
      </c>
      <c r="AK206" s="131">
        <f t="shared" si="247"/>
        <v>46015</v>
      </c>
      <c r="AL206" s="131">
        <f t="shared" si="234"/>
        <v>46017</v>
      </c>
      <c r="AM206" s="131">
        <f t="shared" si="248"/>
        <v>46048</v>
      </c>
      <c r="AN206" s="129">
        <f t="shared" si="249"/>
        <v>20</v>
      </c>
      <c r="AO206" s="131">
        <f t="shared" si="232"/>
        <v>46017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2.75" x14ac:dyDescent="0.2">
      <c r="A207" s="109">
        <f t="shared" si="258"/>
        <v>44476</v>
      </c>
      <c r="B207" s="110">
        <f t="shared" si="250"/>
        <v>1006.04985167</v>
      </c>
      <c r="C207" s="184">
        <f t="shared" si="240"/>
        <v>1000</v>
      </c>
      <c r="D207" s="111">
        <f t="shared" si="259"/>
        <v>5825.37</v>
      </c>
      <c r="E207" s="111">
        <f>IF($K207=1,VLOOKUP($A206,$AQ$11:$AU$150,5),E206)</f>
        <v>5876.05</v>
      </c>
      <c r="F207" s="160" t="e">
        <f>IF($K207=1,VLOOKUP($A206,$AQ$11:$AU$135,6),F206)</f>
        <v>#REF!</v>
      </c>
      <c r="G207" s="114">
        <f t="shared" si="251"/>
        <v>8.699876574363552E-3</v>
      </c>
      <c r="H207" s="115">
        <f t="shared" si="228"/>
        <v>44494</v>
      </c>
      <c r="I207" s="115">
        <f t="shared" si="252"/>
        <v>44494</v>
      </c>
      <c r="J207" s="116">
        <f t="shared" si="260"/>
        <v>19</v>
      </c>
      <c r="K207" s="116">
        <f t="shared" si="241"/>
        <v>8</v>
      </c>
      <c r="L207" s="8">
        <f t="shared" si="261"/>
        <v>1.0036539200000001</v>
      </c>
      <c r="M207" s="117">
        <v>1</v>
      </c>
      <c r="N207" s="117">
        <f t="shared" si="236"/>
        <v>1</v>
      </c>
      <c r="O207" s="110">
        <f t="shared" si="239"/>
        <v>1.0036539200000001</v>
      </c>
      <c r="P207" s="110">
        <f t="shared" si="253"/>
        <v>1003.65392</v>
      </c>
      <c r="Q207" s="148">
        <f t="shared" si="264"/>
        <v>0</v>
      </c>
      <c r="R207" s="170">
        <f t="shared" si="262"/>
        <v>0</v>
      </c>
      <c r="S207" s="110">
        <f t="shared" si="254"/>
        <v>0</v>
      </c>
      <c r="T207" s="92">
        <f t="shared" si="226"/>
        <v>0</v>
      </c>
      <c r="U207" s="181">
        <f t="shared" si="227"/>
        <v>0</v>
      </c>
      <c r="V207" s="120">
        <f t="shared" si="263"/>
        <v>7.8E-2</v>
      </c>
      <c r="W207" s="118">
        <f t="shared" si="237"/>
        <v>8</v>
      </c>
      <c r="X207" s="118">
        <v>252</v>
      </c>
      <c r="Y207" s="117">
        <f t="shared" si="255"/>
        <v>1.0023872089999999</v>
      </c>
      <c r="Z207" s="110">
        <f t="shared" si="256"/>
        <v>2.39593167</v>
      </c>
      <c r="AA207" s="110">
        <f t="shared" si="257"/>
        <v>0</v>
      </c>
      <c r="AB207" s="121" t="str">
        <f t="shared" si="265"/>
        <v>J=</v>
      </c>
      <c r="AC207" s="115">
        <f t="shared" si="266"/>
        <v>44494</v>
      </c>
      <c r="AD207" s="4"/>
      <c r="AF207" s="159">
        <f>[2]Plan1!$A300</f>
        <v>45963</v>
      </c>
      <c r="AG207" s="139" t="str">
        <f>[2]Plan1!$C300</f>
        <v>Finados</v>
      </c>
      <c r="AI207" s="129">
        <f t="shared" si="235"/>
        <v>58</v>
      </c>
      <c r="AJ207" s="131">
        <f t="shared" si="233"/>
        <v>46047</v>
      </c>
      <c r="AK207" s="131">
        <f t="shared" si="247"/>
        <v>46045</v>
      </c>
      <c r="AL207" s="131">
        <f t="shared" si="234"/>
        <v>46048</v>
      </c>
      <c r="AM207" s="131">
        <f t="shared" si="248"/>
        <v>46078</v>
      </c>
      <c r="AN207" s="129">
        <f t="shared" si="249"/>
        <v>20</v>
      </c>
      <c r="AO207" s="131">
        <f t="shared" si="232"/>
        <v>46048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109">
        <f t="shared" si="258"/>
        <v>44477</v>
      </c>
      <c r="B208" s="110">
        <f t="shared" si="250"/>
        <v>1006.8086548</v>
      </c>
      <c r="C208" s="184">
        <f t="shared" si="240"/>
        <v>1000</v>
      </c>
      <c r="D208" s="111">
        <f t="shared" si="259"/>
        <v>5825.37</v>
      </c>
      <c r="E208" s="111">
        <f>IF($K208=1,VLOOKUP($A207,$AQ$11:$AU$150,5),E207)</f>
        <v>5876.05</v>
      </c>
      <c r="F208" s="160" t="e">
        <f>IF($K208=1,VLOOKUP($A207,$AQ$11:$AU$135,6),F207)</f>
        <v>#REF!</v>
      </c>
      <c r="G208" s="114">
        <f t="shared" si="251"/>
        <v>8.699876574363552E-3</v>
      </c>
      <c r="H208" s="115">
        <f t="shared" si="228"/>
        <v>44494</v>
      </c>
      <c r="I208" s="115">
        <f t="shared" si="252"/>
        <v>44494</v>
      </c>
      <c r="J208" s="116">
        <f t="shared" si="260"/>
        <v>19</v>
      </c>
      <c r="K208" s="116">
        <f t="shared" si="241"/>
        <v>9</v>
      </c>
      <c r="L208" s="8">
        <f t="shared" si="261"/>
        <v>1.0041116000000001</v>
      </c>
      <c r="M208" s="117">
        <v>1</v>
      </c>
      <c r="N208" s="117">
        <f t="shared" si="236"/>
        <v>1</v>
      </c>
      <c r="O208" s="110">
        <f t="shared" si="239"/>
        <v>1.0041116000000001</v>
      </c>
      <c r="P208" s="110">
        <f t="shared" si="253"/>
        <v>1004.1116</v>
      </c>
      <c r="Q208" s="148">
        <f t="shared" si="264"/>
        <v>0</v>
      </c>
      <c r="R208" s="170">
        <f t="shared" si="262"/>
        <v>0</v>
      </c>
      <c r="S208" s="110">
        <f t="shared" si="254"/>
        <v>0</v>
      </c>
      <c r="T208" s="92">
        <f t="shared" ref="T208:T271" si="267">IF(AND(Q208&gt;0,L208&gt;1),(L208-1)*C208,0)</f>
        <v>0</v>
      </c>
      <c r="U208" s="181">
        <f t="shared" ref="U208:U271" si="268">IF(Q208&gt;0,(S208+T208)/P208,0)</f>
        <v>0</v>
      </c>
      <c r="V208" s="120">
        <f t="shared" si="263"/>
        <v>7.8E-2</v>
      </c>
      <c r="W208" s="118">
        <f t="shared" si="237"/>
        <v>9</v>
      </c>
      <c r="X208" s="118">
        <v>252</v>
      </c>
      <c r="Y208" s="117">
        <f t="shared" si="255"/>
        <v>1.002686011</v>
      </c>
      <c r="Z208" s="110">
        <f t="shared" si="256"/>
        <v>2.6970548000000001</v>
      </c>
      <c r="AA208" s="110">
        <f t="shared" si="257"/>
        <v>0</v>
      </c>
      <c r="AB208" s="121" t="str">
        <f t="shared" si="265"/>
        <v>J=</v>
      </c>
      <c r="AC208" s="115">
        <f t="shared" si="266"/>
        <v>44494</v>
      </c>
      <c r="AD208" s="4"/>
      <c r="AF208" s="159">
        <f>[2]Plan1!$A301</f>
        <v>45976</v>
      </c>
      <c r="AG208" s="139" t="str">
        <f>[2]Plan1!$C301</f>
        <v>Proclamação da República</v>
      </c>
      <c r="AI208" s="129">
        <f t="shared" si="235"/>
        <v>59</v>
      </c>
      <c r="AJ208" s="131">
        <f t="shared" si="233"/>
        <v>46078</v>
      </c>
      <c r="AK208" s="131">
        <f t="shared" si="247"/>
        <v>46077</v>
      </c>
      <c r="AL208" s="131">
        <f t="shared" si="234"/>
        <v>46078</v>
      </c>
      <c r="AM208" s="131">
        <f t="shared" si="248"/>
        <v>46106</v>
      </c>
      <c r="AN208" s="129">
        <f t="shared" si="249"/>
        <v>20</v>
      </c>
      <c r="AO208" s="131">
        <f t="shared" si="232"/>
        <v>46078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109">
        <f t="shared" si="258"/>
        <v>44478</v>
      </c>
      <c r="B209" s="110">
        <f t="shared" si="250"/>
        <v>1007.5680204400001</v>
      </c>
      <c r="C209" s="184">
        <f t="shared" si="240"/>
        <v>1000</v>
      </c>
      <c r="D209" s="111">
        <f t="shared" si="259"/>
        <v>5825.37</v>
      </c>
      <c r="E209" s="111">
        <f>IF($K209=1,VLOOKUP($A208,$AQ$11:$AU$150,5),E208)</f>
        <v>5876.05</v>
      </c>
      <c r="F209" s="160" t="e">
        <f>IF($K209=1,VLOOKUP($A208,$AQ$11:$AU$135,6),F208)</f>
        <v>#REF!</v>
      </c>
      <c r="G209" s="114">
        <f t="shared" si="251"/>
        <v>8.699876574363552E-3</v>
      </c>
      <c r="H209" s="115">
        <f t="shared" si="228"/>
        <v>44494</v>
      </c>
      <c r="I209" s="115">
        <f t="shared" si="252"/>
        <v>44494</v>
      </c>
      <c r="J209" s="116">
        <f t="shared" si="260"/>
        <v>19</v>
      </c>
      <c r="K209" s="116">
        <f t="shared" si="241"/>
        <v>10</v>
      </c>
      <c r="L209" s="8">
        <f t="shared" si="261"/>
        <v>1.00456948</v>
      </c>
      <c r="M209" s="117">
        <v>1</v>
      </c>
      <c r="N209" s="117">
        <f t="shared" si="236"/>
        <v>1</v>
      </c>
      <c r="O209" s="110">
        <f t="shared" si="239"/>
        <v>1.00456948</v>
      </c>
      <c r="P209" s="110">
        <f t="shared" si="253"/>
        <v>1004.56948</v>
      </c>
      <c r="Q209" s="148">
        <f t="shared" si="264"/>
        <v>0</v>
      </c>
      <c r="R209" s="170">
        <f t="shared" si="262"/>
        <v>0</v>
      </c>
      <c r="S209" s="110">
        <f t="shared" si="254"/>
        <v>0</v>
      </c>
      <c r="T209" s="92">
        <f t="shared" si="267"/>
        <v>0</v>
      </c>
      <c r="U209" s="181">
        <f t="shared" si="268"/>
        <v>0</v>
      </c>
      <c r="V209" s="120">
        <f t="shared" si="263"/>
        <v>7.8E-2</v>
      </c>
      <c r="W209" s="118">
        <f t="shared" si="237"/>
        <v>10</v>
      </c>
      <c r="X209" s="118">
        <v>252</v>
      </c>
      <c r="Y209" s="117">
        <f t="shared" si="255"/>
        <v>1.002984901</v>
      </c>
      <c r="Z209" s="110">
        <f t="shared" si="256"/>
        <v>2.9985404400000002</v>
      </c>
      <c r="AA209" s="110">
        <f t="shared" si="257"/>
        <v>0</v>
      </c>
      <c r="AB209" s="121" t="str">
        <f t="shared" si="265"/>
        <v>J=</v>
      </c>
      <c r="AC209" s="115">
        <f t="shared" si="266"/>
        <v>44494</v>
      </c>
      <c r="AD209" s="4"/>
      <c r="AF209" s="159">
        <f>[2]Plan1!$A302</f>
        <v>45981</v>
      </c>
      <c r="AG209" s="139" t="str">
        <f>[2]Plan1!$C302</f>
        <v>Dia Nacional de Zumbi e da Consciência Negra</v>
      </c>
      <c r="AI209" s="129">
        <f t="shared" si="235"/>
        <v>60</v>
      </c>
      <c r="AJ209" s="131">
        <f t="shared" si="233"/>
        <v>46106</v>
      </c>
      <c r="AK209" s="131">
        <f t="shared" si="247"/>
        <v>46105</v>
      </c>
      <c r="AL209" s="131">
        <f t="shared" si="234"/>
        <v>46106</v>
      </c>
      <c r="AM209" s="131">
        <f t="shared" si="248"/>
        <v>46139</v>
      </c>
      <c r="AN209" s="129">
        <f t="shared" si="249"/>
        <v>21</v>
      </c>
      <c r="AO209" s="131">
        <f t="shared" si="232"/>
        <v>46106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109">
        <f t="shared" si="258"/>
        <v>44479</v>
      </c>
      <c r="B210" s="110">
        <f t="shared" si="250"/>
        <v>1007.5680204400001</v>
      </c>
      <c r="C210" s="184">
        <f t="shared" si="240"/>
        <v>1000</v>
      </c>
      <c r="D210" s="111">
        <f t="shared" si="259"/>
        <v>5825.37</v>
      </c>
      <c r="E210" s="111">
        <f>IF($K210=1,VLOOKUP($A209,$AQ$11:$AU$150,5),E209)</f>
        <v>5876.05</v>
      </c>
      <c r="F210" s="160" t="e">
        <f>IF($K210=1,VLOOKUP($A209,$AQ$11:$AU$135,6),F209)</f>
        <v>#REF!</v>
      </c>
      <c r="G210" s="114">
        <f t="shared" si="251"/>
        <v>8.699876574363552E-3</v>
      </c>
      <c r="H210" s="115">
        <f t="shared" si="228"/>
        <v>44494</v>
      </c>
      <c r="I210" s="115">
        <f t="shared" si="252"/>
        <v>44494</v>
      </c>
      <c r="J210" s="116">
        <f t="shared" si="260"/>
        <v>19</v>
      </c>
      <c r="K210" s="116">
        <f t="shared" si="241"/>
        <v>10</v>
      </c>
      <c r="L210" s="8">
        <f t="shared" si="261"/>
        <v>1.00456948</v>
      </c>
      <c r="M210" s="117">
        <v>1</v>
      </c>
      <c r="N210" s="117">
        <f t="shared" si="236"/>
        <v>1</v>
      </c>
      <c r="O210" s="110">
        <f t="shared" si="239"/>
        <v>1.00456948</v>
      </c>
      <c r="P210" s="110">
        <f t="shared" si="253"/>
        <v>1004.56948</v>
      </c>
      <c r="Q210" s="148">
        <f t="shared" si="264"/>
        <v>0</v>
      </c>
      <c r="R210" s="170">
        <f t="shared" si="262"/>
        <v>0</v>
      </c>
      <c r="S210" s="110">
        <f t="shared" si="254"/>
        <v>0</v>
      </c>
      <c r="T210" s="92">
        <f t="shared" si="267"/>
        <v>0</v>
      </c>
      <c r="U210" s="181">
        <f t="shared" si="268"/>
        <v>0</v>
      </c>
      <c r="V210" s="120">
        <f t="shared" si="263"/>
        <v>7.8E-2</v>
      </c>
      <c r="W210" s="118">
        <f t="shared" si="237"/>
        <v>10</v>
      </c>
      <c r="X210" s="118">
        <v>252</v>
      </c>
      <c r="Y210" s="117">
        <f t="shared" si="255"/>
        <v>1.002984901</v>
      </c>
      <c r="Z210" s="110">
        <f t="shared" si="256"/>
        <v>2.9985404400000002</v>
      </c>
      <c r="AA210" s="110">
        <f t="shared" si="257"/>
        <v>0</v>
      </c>
      <c r="AB210" s="121" t="str">
        <f t="shared" si="265"/>
        <v>J=</v>
      </c>
      <c r="AC210" s="115">
        <f t="shared" si="266"/>
        <v>44494</v>
      </c>
      <c r="AD210" s="4"/>
      <c r="AF210" s="159">
        <f>[2]Plan1!$A303</f>
        <v>46016</v>
      </c>
      <c r="AG210" s="139" t="str">
        <f>[2]Plan1!$C303</f>
        <v>Natal</v>
      </c>
      <c r="AI210" s="129">
        <f t="shared" si="235"/>
        <v>61</v>
      </c>
      <c r="AJ210" s="131">
        <f t="shared" si="233"/>
        <v>46137</v>
      </c>
      <c r="AK210" s="131">
        <f t="shared" si="247"/>
        <v>46136</v>
      </c>
      <c r="AL210" s="131">
        <f t="shared" si="234"/>
        <v>46139</v>
      </c>
      <c r="AM210" s="131">
        <f t="shared" si="248"/>
        <v>46167</v>
      </c>
      <c r="AN210" s="129">
        <f t="shared" si="249"/>
        <v>19</v>
      </c>
      <c r="AO210" s="131">
        <f t="shared" si="232"/>
        <v>46139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109">
        <f t="shared" si="258"/>
        <v>44480</v>
      </c>
      <c r="B211" s="110">
        <f t="shared" si="250"/>
        <v>1007.5680204400001</v>
      </c>
      <c r="C211" s="184">
        <f t="shared" si="240"/>
        <v>1000</v>
      </c>
      <c r="D211" s="111">
        <f t="shared" si="259"/>
        <v>5825.37</v>
      </c>
      <c r="E211" s="111">
        <f>IF($K211=1,VLOOKUP($A210,$AQ$11:$AU$150,5),E210)</f>
        <v>5876.05</v>
      </c>
      <c r="F211" s="160" t="e">
        <f>IF($K211=1,VLOOKUP($A210,$AQ$11:$AU$135,6),F210)</f>
        <v>#REF!</v>
      </c>
      <c r="G211" s="114">
        <f t="shared" si="251"/>
        <v>8.699876574363552E-3</v>
      </c>
      <c r="H211" s="115">
        <f t="shared" ref="H211:H274" si="269">IF(Q210&gt;0,VLOOKUP(A211,AJ$119:AP$451,4),H210)</f>
        <v>44494</v>
      </c>
      <c r="I211" s="115">
        <f t="shared" si="252"/>
        <v>44494</v>
      </c>
      <c r="J211" s="116">
        <f t="shared" si="260"/>
        <v>19</v>
      </c>
      <c r="K211" s="116">
        <f t="shared" si="241"/>
        <v>10</v>
      </c>
      <c r="L211" s="8">
        <f t="shared" si="261"/>
        <v>1.00456948</v>
      </c>
      <c r="M211" s="117">
        <v>1</v>
      </c>
      <c r="N211" s="117">
        <f t="shared" si="236"/>
        <v>1</v>
      </c>
      <c r="O211" s="110">
        <f t="shared" si="239"/>
        <v>1.00456948</v>
      </c>
      <c r="P211" s="110">
        <f t="shared" si="253"/>
        <v>1004.56948</v>
      </c>
      <c r="Q211" s="148">
        <f t="shared" si="264"/>
        <v>0</v>
      </c>
      <c r="R211" s="170">
        <f t="shared" si="262"/>
        <v>0</v>
      </c>
      <c r="S211" s="110">
        <f t="shared" si="254"/>
        <v>0</v>
      </c>
      <c r="T211" s="92">
        <f t="shared" si="267"/>
        <v>0</v>
      </c>
      <c r="U211" s="181">
        <f t="shared" si="268"/>
        <v>0</v>
      </c>
      <c r="V211" s="120">
        <f t="shared" si="263"/>
        <v>7.8E-2</v>
      </c>
      <c r="W211" s="118">
        <f t="shared" si="237"/>
        <v>10</v>
      </c>
      <c r="X211" s="118">
        <v>252</v>
      </c>
      <c r="Y211" s="117">
        <f t="shared" si="255"/>
        <v>1.002984901</v>
      </c>
      <c r="Z211" s="110">
        <f t="shared" si="256"/>
        <v>2.9985404400000002</v>
      </c>
      <c r="AA211" s="110">
        <f t="shared" si="257"/>
        <v>0</v>
      </c>
      <c r="AB211" s="121" t="str">
        <f t="shared" si="265"/>
        <v>J=</v>
      </c>
      <c r="AC211" s="115">
        <f t="shared" si="266"/>
        <v>44494</v>
      </c>
      <c r="AD211" s="4"/>
      <c r="AF211" s="159">
        <f>[2]Plan1!$A304</f>
        <v>46023</v>
      </c>
      <c r="AG211" s="139" t="str">
        <f>[2]Plan1!$C304</f>
        <v>Confraternização Universal</v>
      </c>
      <c r="AI211" s="129">
        <f t="shared" si="235"/>
        <v>62</v>
      </c>
      <c r="AJ211" s="131">
        <f t="shared" si="233"/>
        <v>46167</v>
      </c>
      <c r="AK211" s="131">
        <f t="shared" si="247"/>
        <v>46164</v>
      </c>
      <c r="AL211" s="131">
        <f t="shared" si="234"/>
        <v>46167</v>
      </c>
      <c r="AM211" s="131">
        <f t="shared" si="248"/>
        <v>46198</v>
      </c>
      <c r="AN211" s="129">
        <f t="shared" si="249"/>
        <v>22</v>
      </c>
      <c r="AO211" s="131">
        <f t="shared" si="232"/>
        <v>46167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109">
        <f t="shared" si="258"/>
        <v>44481</v>
      </c>
      <c r="B212" s="110">
        <f t="shared" si="250"/>
        <v>1008.3279709699999</v>
      </c>
      <c r="C212" s="184">
        <f t="shared" si="240"/>
        <v>1000</v>
      </c>
      <c r="D212" s="111">
        <f t="shared" si="259"/>
        <v>5825.37</v>
      </c>
      <c r="E212" s="111">
        <f>IF($K212=1,VLOOKUP($A211,$AQ$11:$AU$150,5),E211)</f>
        <v>5876.05</v>
      </c>
      <c r="F212" s="160" t="e">
        <f>IF($K212=1,VLOOKUP($A211,$AQ$11:$AU$135,6),F211)</f>
        <v>#REF!</v>
      </c>
      <c r="G212" s="114">
        <f t="shared" si="251"/>
        <v>8.699876574363552E-3</v>
      </c>
      <c r="H212" s="115">
        <f t="shared" si="269"/>
        <v>44494</v>
      </c>
      <c r="I212" s="115">
        <f t="shared" si="252"/>
        <v>44494</v>
      </c>
      <c r="J212" s="116">
        <f t="shared" si="260"/>
        <v>19</v>
      </c>
      <c r="K212" s="116">
        <f t="shared" si="241"/>
        <v>11</v>
      </c>
      <c r="L212" s="8">
        <f t="shared" si="261"/>
        <v>1.0050275799999999</v>
      </c>
      <c r="M212" s="117">
        <v>1</v>
      </c>
      <c r="N212" s="117">
        <f t="shared" si="236"/>
        <v>1</v>
      </c>
      <c r="O212" s="110">
        <f t="shared" si="239"/>
        <v>1.0050275799999999</v>
      </c>
      <c r="P212" s="110">
        <f t="shared" si="253"/>
        <v>1005.0275799999999</v>
      </c>
      <c r="Q212" s="148">
        <f t="shared" si="264"/>
        <v>0</v>
      </c>
      <c r="R212" s="170">
        <f t="shared" si="262"/>
        <v>0</v>
      </c>
      <c r="S212" s="110">
        <f t="shared" si="254"/>
        <v>0</v>
      </c>
      <c r="T212" s="92">
        <f t="shared" si="267"/>
        <v>0</v>
      </c>
      <c r="U212" s="181">
        <f t="shared" si="268"/>
        <v>0</v>
      </c>
      <c r="V212" s="120">
        <f t="shared" si="263"/>
        <v>7.8E-2</v>
      </c>
      <c r="W212" s="118">
        <f t="shared" si="237"/>
        <v>11</v>
      </c>
      <c r="X212" s="118">
        <v>252</v>
      </c>
      <c r="Y212" s="117">
        <f t="shared" si="255"/>
        <v>1.003283881</v>
      </c>
      <c r="Z212" s="110">
        <f t="shared" si="256"/>
        <v>3.30039097</v>
      </c>
      <c r="AA212" s="110">
        <f t="shared" si="257"/>
        <v>0</v>
      </c>
      <c r="AB212" s="121" t="str">
        <f t="shared" si="265"/>
        <v>J=</v>
      </c>
      <c r="AC212" s="115">
        <f t="shared" si="266"/>
        <v>44494</v>
      </c>
      <c r="AD212" s="4"/>
      <c r="AF212" s="159">
        <f>[2]Plan1!$A305</f>
        <v>46069</v>
      </c>
      <c r="AG212" s="139" t="str">
        <f>[2]Plan1!$C305</f>
        <v>Carnaval</v>
      </c>
      <c r="AI212" s="129">
        <f t="shared" si="235"/>
        <v>63</v>
      </c>
      <c r="AJ212" s="131">
        <f t="shared" si="233"/>
        <v>46198</v>
      </c>
      <c r="AK212" s="131">
        <f t="shared" si="247"/>
        <v>46197</v>
      </c>
      <c r="AL212" s="131">
        <f t="shared" si="234"/>
        <v>46198</v>
      </c>
      <c r="AM212" s="131">
        <f t="shared" si="248"/>
        <v>46230</v>
      </c>
      <c r="AN212" s="129">
        <f t="shared" si="249"/>
        <v>22</v>
      </c>
      <c r="AO212" s="131">
        <f t="shared" si="232"/>
        <v>46198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109">
        <f t="shared" si="258"/>
        <v>44482</v>
      </c>
      <c r="B213" s="110">
        <f t="shared" si="250"/>
        <v>1008.3279709699999</v>
      </c>
      <c r="C213" s="184">
        <f t="shared" si="240"/>
        <v>1000</v>
      </c>
      <c r="D213" s="111">
        <f t="shared" si="259"/>
        <v>5825.37</v>
      </c>
      <c r="E213" s="111">
        <f>IF($K213=1,VLOOKUP($A212,$AQ$11:$AU$150,5),E212)</f>
        <v>5876.05</v>
      </c>
      <c r="F213" s="160" t="e">
        <f>IF($K213=1,VLOOKUP($A212,$AQ$11:$AU$135,6),F212)</f>
        <v>#REF!</v>
      </c>
      <c r="G213" s="114">
        <f t="shared" si="251"/>
        <v>8.699876574363552E-3</v>
      </c>
      <c r="H213" s="115">
        <f t="shared" si="269"/>
        <v>44494</v>
      </c>
      <c r="I213" s="115">
        <f t="shared" si="252"/>
        <v>44494</v>
      </c>
      <c r="J213" s="116">
        <f t="shared" si="260"/>
        <v>19</v>
      </c>
      <c r="K213" s="116">
        <f t="shared" si="241"/>
        <v>11</v>
      </c>
      <c r="L213" s="8">
        <f t="shared" si="261"/>
        <v>1.0050275799999999</v>
      </c>
      <c r="M213" s="117">
        <v>1</v>
      </c>
      <c r="N213" s="117">
        <f t="shared" si="236"/>
        <v>1</v>
      </c>
      <c r="O213" s="110">
        <f t="shared" si="239"/>
        <v>1.0050275799999999</v>
      </c>
      <c r="P213" s="110">
        <f t="shared" si="253"/>
        <v>1005.0275799999999</v>
      </c>
      <c r="Q213" s="148">
        <f t="shared" si="264"/>
        <v>0</v>
      </c>
      <c r="R213" s="170">
        <f t="shared" si="262"/>
        <v>0</v>
      </c>
      <c r="S213" s="110">
        <f t="shared" si="254"/>
        <v>0</v>
      </c>
      <c r="T213" s="92">
        <f t="shared" si="267"/>
        <v>0</v>
      </c>
      <c r="U213" s="181">
        <f t="shared" si="268"/>
        <v>0</v>
      </c>
      <c r="V213" s="120">
        <f t="shared" si="263"/>
        <v>7.8E-2</v>
      </c>
      <c r="W213" s="118">
        <f t="shared" si="237"/>
        <v>11</v>
      </c>
      <c r="X213" s="118">
        <v>252</v>
      </c>
      <c r="Y213" s="117">
        <f t="shared" si="255"/>
        <v>1.003283881</v>
      </c>
      <c r="Z213" s="110">
        <f t="shared" si="256"/>
        <v>3.30039097</v>
      </c>
      <c r="AA213" s="110">
        <f t="shared" si="257"/>
        <v>0</v>
      </c>
      <c r="AB213" s="121" t="str">
        <f t="shared" si="265"/>
        <v>J=</v>
      </c>
      <c r="AC213" s="115">
        <f t="shared" si="266"/>
        <v>44494</v>
      </c>
      <c r="AD213" s="4"/>
      <c r="AF213" s="159">
        <f>[2]Plan1!$A306</f>
        <v>46070</v>
      </c>
      <c r="AG213" s="139" t="str">
        <f>[2]Plan1!$C306</f>
        <v>Carnaval</v>
      </c>
      <c r="AI213" s="129">
        <f t="shared" si="235"/>
        <v>64</v>
      </c>
      <c r="AJ213" s="131">
        <f t="shared" si="233"/>
        <v>46228</v>
      </c>
      <c r="AK213" s="131">
        <f t="shared" si="247"/>
        <v>46227</v>
      </c>
      <c r="AL213" s="131">
        <f t="shared" si="234"/>
        <v>46230</v>
      </c>
      <c r="AM213" s="131">
        <f t="shared" si="248"/>
        <v>46259</v>
      </c>
      <c r="AN213" s="129">
        <f t="shared" si="249"/>
        <v>21</v>
      </c>
      <c r="AO213" s="131">
        <f t="shared" si="232"/>
        <v>46230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109">
        <f t="shared" si="258"/>
        <v>44483</v>
      </c>
      <c r="B214" s="110">
        <f t="shared" si="250"/>
        <v>1009.0884856299999</v>
      </c>
      <c r="C214" s="184">
        <f t="shared" si="240"/>
        <v>1000</v>
      </c>
      <c r="D214" s="111">
        <f t="shared" si="259"/>
        <v>5825.37</v>
      </c>
      <c r="E214" s="111">
        <f>IF($K214=1,VLOOKUP($A213,$AQ$11:$AU$150,5),E213)</f>
        <v>5876.05</v>
      </c>
      <c r="F214" s="160" t="e">
        <f>IF($K214=1,VLOOKUP($A213,$AQ$11:$AU$135,6),F213)</f>
        <v>#REF!</v>
      </c>
      <c r="G214" s="114">
        <f t="shared" si="251"/>
        <v>8.699876574363552E-3</v>
      </c>
      <c r="H214" s="115">
        <f t="shared" si="269"/>
        <v>44494</v>
      </c>
      <c r="I214" s="115">
        <f t="shared" si="252"/>
        <v>44494</v>
      </c>
      <c r="J214" s="116">
        <f t="shared" si="260"/>
        <v>19</v>
      </c>
      <c r="K214" s="116">
        <f t="shared" si="241"/>
        <v>12</v>
      </c>
      <c r="L214" s="8">
        <f t="shared" si="261"/>
        <v>1.0054858799999999</v>
      </c>
      <c r="M214" s="117">
        <v>1</v>
      </c>
      <c r="N214" s="117">
        <f t="shared" si="236"/>
        <v>1</v>
      </c>
      <c r="O214" s="110">
        <f t="shared" si="239"/>
        <v>1.0054858799999999</v>
      </c>
      <c r="P214" s="110">
        <f t="shared" si="253"/>
        <v>1005.48588</v>
      </c>
      <c r="Q214" s="148">
        <f t="shared" si="264"/>
        <v>0</v>
      </c>
      <c r="R214" s="170">
        <f t="shared" si="262"/>
        <v>0</v>
      </c>
      <c r="S214" s="110">
        <f t="shared" si="254"/>
        <v>0</v>
      </c>
      <c r="T214" s="92">
        <f t="shared" si="267"/>
        <v>0</v>
      </c>
      <c r="U214" s="181">
        <f t="shared" si="268"/>
        <v>0</v>
      </c>
      <c r="V214" s="120">
        <f t="shared" si="263"/>
        <v>7.8E-2</v>
      </c>
      <c r="W214" s="118">
        <f t="shared" si="237"/>
        <v>12</v>
      </c>
      <c r="X214" s="118">
        <v>252</v>
      </c>
      <c r="Y214" s="117">
        <f t="shared" si="255"/>
        <v>1.00358295</v>
      </c>
      <c r="Z214" s="110">
        <f t="shared" si="256"/>
        <v>3.6026056299999998</v>
      </c>
      <c r="AA214" s="110">
        <f t="shared" si="257"/>
        <v>0</v>
      </c>
      <c r="AB214" s="121" t="str">
        <f t="shared" si="265"/>
        <v>J=</v>
      </c>
      <c r="AC214" s="115">
        <f t="shared" si="266"/>
        <v>44494</v>
      </c>
      <c r="AD214" s="4"/>
      <c r="AF214" s="159">
        <f>[2]Plan1!$A307</f>
        <v>46115</v>
      </c>
      <c r="AG214" s="139" t="str">
        <f>[2]Plan1!$C307</f>
        <v>Paixão de Cristo</v>
      </c>
      <c r="AI214" s="129">
        <f t="shared" si="235"/>
        <v>65</v>
      </c>
      <c r="AJ214" s="131">
        <f t="shared" si="233"/>
        <v>46259</v>
      </c>
      <c r="AK214" s="131">
        <f t="shared" si="247"/>
        <v>46258</v>
      </c>
      <c r="AL214" s="131">
        <f t="shared" si="234"/>
        <v>46259</v>
      </c>
      <c r="AM214" s="131">
        <f t="shared" si="248"/>
        <v>46290</v>
      </c>
      <c r="AN214" s="129">
        <f t="shared" si="249"/>
        <v>22</v>
      </c>
      <c r="AO214" s="131">
        <f t="shared" ref="AO214:AO269" si="270">WORKDAY($AK214,1,$AF$149:$AF$503)</f>
        <v>46259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109">
        <f t="shared" si="258"/>
        <v>44484</v>
      </c>
      <c r="B215" s="110">
        <f t="shared" si="250"/>
        <v>1009.8495848</v>
      </c>
      <c r="C215" s="184">
        <f t="shared" si="240"/>
        <v>1000</v>
      </c>
      <c r="D215" s="111">
        <f t="shared" si="259"/>
        <v>5825.37</v>
      </c>
      <c r="E215" s="111">
        <f>IF($K215=1,VLOOKUP($A214,$AQ$11:$AU$150,5),E214)</f>
        <v>5876.05</v>
      </c>
      <c r="F215" s="160" t="e">
        <f>IF($K215=1,VLOOKUP($A214,$AQ$11:$AU$135,6),F214)</f>
        <v>#REF!</v>
      </c>
      <c r="G215" s="114">
        <f t="shared" si="251"/>
        <v>8.699876574363552E-3</v>
      </c>
      <c r="H215" s="115">
        <f t="shared" si="269"/>
        <v>44494</v>
      </c>
      <c r="I215" s="115">
        <f t="shared" si="252"/>
        <v>44494</v>
      </c>
      <c r="J215" s="116">
        <f t="shared" si="260"/>
        <v>19</v>
      </c>
      <c r="K215" s="116">
        <f t="shared" si="241"/>
        <v>13</v>
      </c>
      <c r="L215" s="8">
        <f t="shared" si="261"/>
        <v>1.0059444</v>
      </c>
      <c r="M215" s="117">
        <v>1</v>
      </c>
      <c r="N215" s="117">
        <f t="shared" si="236"/>
        <v>1</v>
      </c>
      <c r="O215" s="110">
        <f t="shared" si="239"/>
        <v>1.0059444</v>
      </c>
      <c r="P215" s="110">
        <f t="shared" si="253"/>
        <v>1005.9444</v>
      </c>
      <c r="Q215" s="148">
        <f t="shared" si="264"/>
        <v>0</v>
      </c>
      <c r="R215" s="170">
        <f t="shared" si="262"/>
        <v>0</v>
      </c>
      <c r="S215" s="110">
        <f t="shared" si="254"/>
        <v>0</v>
      </c>
      <c r="T215" s="92">
        <f t="shared" si="267"/>
        <v>0</v>
      </c>
      <c r="U215" s="181">
        <f t="shared" si="268"/>
        <v>0</v>
      </c>
      <c r="V215" s="120">
        <f t="shared" si="263"/>
        <v>7.8E-2</v>
      </c>
      <c r="W215" s="118">
        <f t="shared" si="237"/>
        <v>13</v>
      </c>
      <c r="X215" s="118">
        <v>252</v>
      </c>
      <c r="Y215" s="117">
        <f t="shared" si="255"/>
        <v>1.003882108</v>
      </c>
      <c r="Z215" s="110">
        <f t="shared" si="256"/>
        <v>3.9051847999999998</v>
      </c>
      <c r="AA215" s="110">
        <f t="shared" si="257"/>
        <v>0</v>
      </c>
      <c r="AB215" s="121" t="str">
        <f t="shared" si="265"/>
        <v>J=</v>
      </c>
      <c r="AC215" s="115">
        <f t="shared" si="266"/>
        <v>44494</v>
      </c>
      <c r="AD215" s="4"/>
      <c r="AF215" s="159">
        <f>[2]Plan1!$A308</f>
        <v>46133</v>
      </c>
      <c r="AG215" s="139" t="str">
        <f>[2]Plan1!$C308</f>
        <v>Tiradentes</v>
      </c>
      <c r="AI215" s="129">
        <f t="shared" si="235"/>
        <v>66</v>
      </c>
      <c r="AJ215" s="131">
        <f t="shared" ref="AJ215:AJ269" si="271">EDATE(AJ214,1)</f>
        <v>46290</v>
      </c>
      <c r="AK215" s="131">
        <f t="shared" si="247"/>
        <v>46289</v>
      </c>
      <c r="AL215" s="131">
        <f t="shared" ref="AL215:AL246" si="272">WORKDAY($AK215,1,$AF$149:$AF$503)</f>
        <v>46290</v>
      </c>
      <c r="AM215" s="131">
        <f t="shared" si="248"/>
        <v>46321</v>
      </c>
      <c r="AN215" s="129">
        <f t="shared" si="249"/>
        <v>20</v>
      </c>
      <c r="AO215" s="131">
        <f t="shared" si="270"/>
        <v>46290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109">
        <f t="shared" si="258"/>
        <v>44485</v>
      </c>
      <c r="B216" s="110">
        <f t="shared" si="250"/>
        <v>1010.6112487099999</v>
      </c>
      <c r="C216" s="184">
        <f t="shared" si="240"/>
        <v>1000</v>
      </c>
      <c r="D216" s="111">
        <f t="shared" si="259"/>
        <v>5825.37</v>
      </c>
      <c r="E216" s="111">
        <f>IF($K216=1,VLOOKUP($A215,$AQ$11:$AU$150,5),E215)</f>
        <v>5876.05</v>
      </c>
      <c r="F216" s="160" t="e">
        <f>IF($K216=1,VLOOKUP($A215,$AQ$11:$AU$135,6),F215)</f>
        <v>#REF!</v>
      </c>
      <c r="G216" s="114">
        <f t="shared" si="251"/>
        <v>8.699876574363552E-3</v>
      </c>
      <c r="H216" s="115">
        <f t="shared" si="269"/>
        <v>44494</v>
      </c>
      <c r="I216" s="115">
        <f t="shared" si="252"/>
        <v>44494</v>
      </c>
      <c r="J216" s="116">
        <f t="shared" si="260"/>
        <v>19</v>
      </c>
      <c r="K216" s="116">
        <f t="shared" si="241"/>
        <v>14</v>
      </c>
      <c r="L216" s="8">
        <f t="shared" si="261"/>
        <v>1.0064031200000001</v>
      </c>
      <c r="M216" s="117">
        <v>1</v>
      </c>
      <c r="N216" s="117">
        <f t="shared" si="236"/>
        <v>1</v>
      </c>
      <c r="O216" s="110">
        <f t="shared" si="239"/>
        <v>1.0064031200000001</v>
      </c>
      <c r="P216" s="110">
        <f t="shared" si="253"/>
        <v>1006.4031199999999</v>
      </c>
      <c r="Q216" s="148">
        <f t="shared" si="264"/>
        <v>0</v>
      </c>
      <c r="R216" s="170">
        <f t="shared" si="262"/>
        <v>0</v>
      </c>
      <c r="S216" s="110">
        <f t="shared" si="254"/>
        <v>0</v>
      </c>
      <c r="T216" s="92">
        <f t="shared" si="267"/>
        <v>0</v>
      </c>
      <c r="U216" s="181">
        <f t="shared" si="268"/>
        <v>0</v>
      </c>
      <c r="V216" s="120">
        <f t="shared" si="263"/>
        <v>7.8E-2</v>
      </c>
      <c r="W216" s="118">
        <f t="shared" si="237"/>
        <v>14</v>
      </c>
      <c r="X216" s="118">
        <v>252</v>
      </c>
      <c r="Y216" s="117">
        <f t="shared" si="255"/>
        <v>1.0041813550000001</v>
      </c>
      <c r="Z216" s="110">
        <f t="shared" si="256"/>
        <v>4.2081287100000004</v>
      </c>
      <c r="AA216" s="110">
        <f t="shared" si="257"/>
        <v>0</v>
      </c>
      <c r="AB216" s="121" t="str">
        <f t="shared" si="265"/>
        <v>J=</v>
      </c>
      <c r="AC216" s="115">
        <f t="shared" si="266"/>
        <v>44494</v>
      </c>
      <c r="AD216" s="4"/>
      <c r="AF216" s="159">
        <f>[2]Plan1!$A309</f>
        <v>46143</v>
      </c>
      <c r="AG216" s="139" t="str">
        <f>[2]Plan1!$C309</f>
        <v>Dia do Trabalho</v>
      </c>
      <c r="AI216" s="129">
        <f t="shared" ref="AI216:AI269" si="273">AI215+1</f>
        <v>67</v>
      </c>
      <c r="AJ216" s="131">
        <f t="shared" si="271"/>
        <v>46320</v>
      </c>
      <c r="AK216" s="131">
        <f t="shared" si="247"/>
        <v>46318</v>
      </c>
      <c r="AL216" s="131">
        <f t="shared" si="272"/>
        <v>46321</v>
      </c>
      <c r="AM216" s="131">
        <f t="shared" si="248"/>
        <v>46351</v>
      </c>
      <c r="AN216" s="129">
        <f t="shared" si="249"/>
        <v>20</v>
      </c>
      <c r="AO216" s="131">
        <f t="shared" si="270"/>
        <v>46321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109">
        <f t="shared" si="258"/>
        <v>44486</v>
      </c>
      <c r="B217" s="110">
        <f t="shared" si="250"/>
        <v>1010.6112487099999</v>
      </c>
      <c r="C217" s="184">
        <f t="shared" si="240"/>
        <v>1000</v>
      </c>
      <c r="D217" s="111">
        <f t="shared" si="259"/>
        <v>5825.37</v>
      </c>
      <c r="E217" s="111">
        <f>IF($K217=1,VLOOKUP($A216,$AQ$11:$AU$150,5),E216)</f>
        <v>5876.05</v>
      </c>
      <c r="F217" s="160" t="e">
        <f>IF($K217=1,VLOOKUP($A216,$AQ$11:$AU$135,6),F216)</f>
        <v>#REF!</v>
      </c>
      <c r="G217" s="114">
        <f t="shared" si="251"/>
        <v>8.699876574363552E-3</v>
      </c>
      <c r="H217" s="115">
        <f t="shared" si="269"/>
        <v>44494</v>
      </c>
      <c r="I217" s="115">
        <f t="shared" si="252"/>
        <v>44494</v>
      </c>
      <c r="J217" s="116">
        <f t="shared" si="260"/>
        <v>19</v>
      </c>
      <c r="K217" s="116">
        <f t="shared" si="241"/>
        <v>14</v>
      </c>
      <c r="L217" s="8">
        <f t="shared" si="261"/>
        <v>1.0064031200000001</v>
      </c>
      <c r="M217" s="117">
        <v>1</v>
      </c>
      <c r="N217" s="117">
        <f t="shared" si="236"/>
        <v>1</v>
      </c>
      <c r="O217" s="110">
        <f t="shared" si="239"/>
        <v>1.0064031200000001</v>
      </c>
      <c r="P217" s="110">
        <f t="shared" si="253"/>
        <v>1006.4031199999999</v>
      </c>
      <c r="Q217" s="148">
        <f t="shared" si="264"/>
        <v>0</v>
      </c>
      <c r="R217" s="170">
        <f t="shared" si="262"/>
        <v>0</v>
      </c>
      <c r="S217" s="110">
        <f t="shared" si="254"/>
        <v>0</v>
      </c>
      <c r="T217" s="92">
        <f t="shared" si="267"/>
        <v>0</v>
      </c>
      <c r="U217" s="181">
        <f t="shared" si="268"/>
        <v>0</v>
      </c>
      <c r="V217" s="120">
        <f t="shared" si="263"/>
        <v>7.8E-2</v>
      </c>
      <c r="W217" s="118">
        <f t="shared" si="237"/>
        <v>14</v>
      </c>
      <c r="X217" s="118">
        <v>252</v>
      </c>
      <c r="Y217" s="117">
        <f t="shared" si="255"/>
        <v>1.0041813550000001</v>
      </c>
      <c r="Z217" s="110">
        <f t="shared" si="256"/>
        <v>4.2081287100000004</v>
      </c>
      <c r="AA217" s="110">
        <f t="shared" si="257"/>
        <v>0</v>
      </c>
      <c r="AB217" s="121" t="str">
        <f t="shared" si="265"/>
        <v>J=</v>
      </c>
      <c r="AC217" s="115">
        <f t="shared" si="266"/>
        <v>44494</v>
      </c>
      <c r="AD217" s="4"/>
      <c r="AF217" s="159">
        <f>[2]Plan1!$A310</f>
        <v>46177</v>
      </c>
      <c r="AG217" s="139" t="str">
        <f>[2]Plan1!$C310</f>
        <v>Corpus Christi</v>
      </c>
      <c r="AI217" s="129">
        <f t="shared" si="273"/>
        <v>68</v>
      </c>
      <c r="AJ217" s="131">
        <f t="shared" si="271"/>
        <v>46351</v>
      </c>
      <c r="AK217" s="131">
        <f t="shared" si="247"/>
        <v>46350</v>
      </c>
      <c r="AL217" s="131">
        <f t="shared" si="272"/>
        <v>46351</v>
      </c>
      <c r="AM217" s="131">
        <f t="shared" si="248"/>
        <v>46384</v>
      </c>
      <c r="AN217" s="129">
        <f t="shared" si="249"/>
        <v>22</v>
      </c>
      <c r="AO217" s="131">
        <f t="shared" si="270"/>
        <v>46351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109">
        <f t="shared" si="258"/>
        <v>44487</v>
      </c>
      <c r="B218" s="110">
        <f t="shared" si="250"/>
        <v>1010.6112487099999</v>
      </c>
      <c r="C218" s="184">
        <f t="shared" si="240"/>
        <v>1000</v>
      </c>
      <c r="D218" s="111">
        <f t="shared" si="259"/>
        <v>5825.37</v>
      </c>
      <c r="E218" s="111">
        <f>IF($K218=1,VLOOKUP($A217,$AQ$11:$AU$150,5),E217)</f>
        <v>5876.05</v>
      </c>
      <c r="F218" s="160" t="e">
        <f>IF($K218=1,VLOOKUP($A217,$AQ$11:$AU$135,6),F217)</f>
        <v>#REF!</v>
      </c>
      <c r="G218" s="114">
        <f t="shared" si="251"/>
        <v>8.699876574363552E-3</v>
      </c>
      <c r="H218" s="115">
        <f t="shared" si="269"/>
        <v>44494</v>
      </c>
      <c r="I218" s="115">
        <f t="shared" si="252"/>
        <v>44494</v>
      </c>
      <c r="J218" s="116">
        <f t="shared" si="260"/>
        <v>19</v>
      </c>
      <c r="K218" s="116">
        <f t="shared" si="241"/>
        <v>14</v>
      </c>
      <c r="L218" s="8">
        <f t="shared" si="261"/>
        <v>1.0064031200000001</v>
      </c>
      <c r="M218" s="117">
        <v>1</v>
      </c>
      <c r="N218" s="117">
        <f t="shared" si="236"/>
        <v>1</v>
      </c>
      <c r="O218" s="110">
        <f t="shared" si="239"/>
        <v>1.0064031200000001</v>
      </c>
      <c r="P218" s="110">
        <f t="shared" si="253"/>
        <v>1006.4031199999999</v>
      </c>
      <c r="Q218" s="148">
        <f t="shared" si="264"/>
        <v>0</v>
      </c>
      <c r="R218" s="170">
        <f t="shared" si="262"/>
        <v>0</v>
      </c>
      <c r="S218" s="110">
        <f t="shared" si="254"/>
        <v>0</v>
      </c>
      <c r="T218" s="92">
        <f t="shared" si="267"/>
        <v>0</v>
      </c>
      <c r="U218" s="181">
        <f t="shared" si="268"/>
        <v>0</v>
      </c>
      <c r="V218" s="120">
        <f t="shared" si="263"/>
        <v>7.8E-2</v>
      </c>
      <c r="W218" s="118">
        <f t="shared" si="237"/>
        <v>14</v>
      </c>
      <c r="X218" s="118">
        <v>252</v>
      </c>
      <c r="Y218" s="117">
        <f t="shared" si="255"/>
        <v>1.0041813550000001</v>
      </c>
      <c r="Z218" s="110">
        <f t="shared" si="256"/>
        <v>4.2081287100000004</v>
      </c>
      <c r="AA218" s="110">
        <f t="shared" si="257"/>
        <v>0</v>
      </c>
      <c r="AB218" s="121" t="str">
        <f t="shared" si="265"/>
        <v>J=</v>
      </c>
      <c r="AC218" s="115">
        <f t="shared" si="266"/>
        <v>44494</v>
      </c>
      <c r="AD218" s="4"/>
      <c r="AF218" s="159">
        <f>[2]Plan1!$A311</f>
        <v>46272</v>
      </c>
      <c r="AG218" s="139" t="str">
        <f>[2]Plan1!$C311</f>
        <v>Independência do Brasil</v>
      </c>
      <c r="AI218" s="129">
        <f t="shared" si="273"/>
        <v>69</v>
      </c>
      <c r="AJ218" s="131">
        <f t="shared" si="271"/>
        <v>46381</v>
      </c>
      <c r="AK218" s="131">
        <f t="shared" si="247"/>
        <v>46380</v>
      </c>
      <c r="AL218" s="131">
        <f t="shared" si="272"/>
        <v>46384</v>
      </c>
      <c r="AM218" s="131">
        <f t="shared" si="248"/>
        <v>46412</v>
      </c>
      <c r="AN218" s="129">
        <f t="shared" si="249"/>
        <v>19</v>
      </c>
      <c r="AO218" s="131">
        <f t="shared" si="270"/>
        <v>46384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109">
        <f t="shared" si="258"/>
        <v>44488</v>
      </c>
      <c r="B219" s="110">
        <f t="shared" si="250"/>
        <v>1011.37348772</v>
      </c>
      <c r="C219" s="184">
        <f t="shared" si="240"/>
        <v>1000</v>
      </c>
      <c r="D219" s="111">
        <f t="shared" si="259"/>
        <v>5825.37</v>
      </c>
      <c r="E219" s="111">
        <f>IF($K219=1,VLOOKUP($A218,$AQ$11:$AU$150,5),E218)</f>
        <v>5876.05</v>
      </c>
      <c r="F219" s="160" t="e">
        <f>IF($K219=1,VLOOKUP($A218,$AQ$11:$AU$135,6),F218)</f>
        <v>#REF!</v>
      </c>
      <c r="G219" s="114">
        <f t="shared" si="251"/>
        <v>8.699876574363552E-3</v>
      </c>
      <c r="H219" s="115">
        <f t="shared" si="269"/>
        <v>44494</v>
      </c>
      <c r="I219" s="115">
        <f t="shared" si="252"/>
        <v>44494</v>
      </c>
      <c r="J219" s="116">
        <f t="shared" si="260"/>
        <v>19</v>
      </c>
      <c r="K219" s="116">
        <f t="shared" si="241"/>
        <v>15</v>
      </c>
      <c r="L219" s="8">
        <f t="shared" si="261"/>
        <v>1.0068620500000001</v>
      </c>
      <c r="M219" s="117">
        <v>1</v>
      </c>
      <c r="N219" s="117">
        <f t="shared" si="236"/>
        <v>1</v>
      </c>
      <c r="O219" s="110">
        <f t="shared" si="239"/>
        <v>1.0068620500000001</v>
      </c>
      <c r="P219" s="110">
        <f t="shared" si="253"/>
        <v>1006.86205</v>
      </c>
      <c r="Q219" s="148">
        <f t="shared" si="264"/>
        <v>0</v>
      </c>
      <c r="R219" s="170">
        <f t="shared" si="262"/>
        <v>0</v>
      </c>
      <c r="S219" s="110">
        <f t="shared" si="254"/>
        <v>0</v>
      </c>
      <c r="T219" s="92">
        <f t="shared" si="267"/>
        <v>0</v>
      </c>
      <c r="U219" s="181">
        <f t="shared" si="268"/>
        <v>0</v>
      </c>
      <c r="V219" s="120">
        <f t="shared" si="263"/>
        <v>7.8E-2</v>
      </c>
      <c r="W219" s="118">
        <f t="shared" si="237"/>
        <v>15</v>
      </c>
      <c r="X219" s="118">
        <v>252</v>
      </c>
      <c r="Y219" s="117">
        <f t="shared" si="255"/>
        <v>1.0044806909999999</v>
      </c>
      <c r="Z219" s="110">
        <f t="shared" si="256"/>
        <v>4.51143772</v>
      </c>
      <c r="AA219" s="110">
        <f t="shared" si="257"/>
        <v>0</v>
      </c>
      <c r="AB219" s="121" t="str">
        <f t="shared" si="265"/>
        <v>J=</v>
      </c>
      <c r="AC219" s="115">
        <f t="shared" si="266"/>
        <v>44494</v>
      </c>
      <c r="AD219" s="4"/>
      <c r="AF219" s="159">
        <f>[2]Plan1!$A312</f>
        <v>46307</v>
      </c>
      <c r="AG219" s="139" t="str">
        <f>[2]Plan1!$C312</f>
        <v>Nossa Sr.a Aparecida - Padroeira do Brasil</v>
      </c>
      <c r="AI219" s="129">
        <f t="shared" si="273"/>
        <v>70</v>
      </c>
      <c r="AJ219" s="131">
        <f t="shared" si="271"/>
        <v>46412</v>
      </c>
      <c r="AK219" s="131">
        <f t="shared" si="247"/>
        <v>46409</v>
      </c>
      <c r="AL219" s="131">
        <f t="shared" si="272"/>
        <v>46412</v>
      </c>
      <c r="AM219" s="131">
        <f t="shared" si="248"/>
        <v>46443</v>
      </c>
      <c r="AN219" s="129">
        <f t="shared" si="249"/>
        <v>21</v>
      </c>
      <c r="AO219" s="131">
        <f t="shared" si="270"/>
        <v>46412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109">
        <f t="shared" si="258"/>
        <v>44489</v>
      </c>
      <c r="B220" s="110">
        <f t="shared" si="250"/>
        <v>1012.13630314</v>
      </c>
      <c r="C220" s="184">
        <f t="shared" si="240"/>
        <v>1000</v>
      </c>
      <c r="D220" s="111">
        <f t="shared" si="259"/>
        <v>5825.37</v>
      </c>
      <c r="E220" s="111">
        <f>IF($K220=1,VLOOKUP($A219,$AQ$11:$AU$150,5),E219)</f>
        <v>5876.05</v>
      </c>
      <c r="F220" s="160" t="e">
        <f>IF($K220=1,VLOOKUP($A219,$AQ$11:$AU$135,6),F219)</f>
        <v>#REF!</v>
      </c>
      <c r="G220" s="114">
        <f t="shared" si="251"/>
        <v>8.699876574363552E-3</v>
      </c>
      <c r="H220" s="115">
        <f t="shared" si="269"/>
        <v>44494</v>
      </c>
      <c r="I220" s="115">
        <f t="shared" si="252"/>
        <v>44494</v>
      </c>
      <c r="J220" s="116">
        <f t="shared" si="260"/>
        <v>19</v>
      </c>
      <c r="K220" s="116">
        <f t="shared" si="241"/>
        <v>16</v>
      </c>
      <c r="L220" s="8">
        <f t="shared" si="261"/>
        <v>1.0073211900000001</v>
      </c>
      <c r="M220" s="117">
        <v>1</v>
      </c>
      <c r="N220" s="117">
        <f t="shared" si="236"/>
        <v>1</v>
      </c>
      <c r="O220" s="110">
        <f t="shared" si="239"/>
        <v>1.0073211900000001</v>
      </c>
      <c r="P220" s="110">
        <f t="shared" si="253"/>
        <v>1007.32119</v>
      </c>
      <c r="Q220" s="148">
        <f t="shared" si="264"/>
        <v>0</v>
      </c>
      <c r="R220" s="170">
        <f t="shared" si="262"/>
        <v>0</v>
      </c>
      <c r="S220" s="110">
        <f t="shared" si="254"/>
        <v>0</v>
      </c>
      <c r="T220" s="92">
        <f t="shared" si="267"/>
        <v>0</v>
      </c>
      <c r="U220" s="181">
        <f t="shared" si="268"/>
        <v>0</v>
      </c>
      <c r="V220" s="120">
        <f t="shared" si="263"/>
        <v>7.8E-2</v>
      </c>
      <c r="W220" s="118">
        <f t="shared" si="237"/>
        <v>16</v>
      </c>
      <c r="X220" s="118">
        <v>252</v>
      </c>
      <c r="Y220" s="117">
        <f t="shared" si="255"/>
        <v>1.0047801169999999</v>
      </c>
      <c r="Z220" s="110">
        <f t="shared" si="256"/>
        <v>4.8151131400000002</v>
      </c>
      <c r="AA220" s="110">
        <f t="shared" si="257"/>
        <v>0</v>
      </c>
      <c r="AB220" s="121" t="str">
        <f t="shared" si="265"/>
        <v>J=</v>
      </c>
      <c r="AC220" s="115">
        <f t="shared" si="266"/>
        <v>44494</v>
      </c>
      <c r="AD220" s="4"/>
      <c r="AF220" s="159">
        <f>[2]Plan1!$A313</f>
        <v>46328</v>
      </c>
      <c r="AG220" s="139" t="str">
        <f>[2]Plan1!$C313</f>
        <v>Finados</v>
      </c>
      <c r="AI220" s="129">
        <f t="shared" si="273"/>
        <v>71</v>
      </c>
      <c r="AJ220" s="131">
        <f t="shared" si="271"/>
        <v>46443</v>
      </c>
      <c r="AK220" s="131">
        <f t="shared" si="247"/>
        <v>46442</v>
      </c>
      <c r="AL220" s="131">
        <f t="shared" si="272"/>
        <v>46443</v>
      </c>
      <c r="AM220" s="131">
        <f t="shared" si="248"/>
        <v>46471</v>
      </c>
      <c r="AN220" s="129">
        <f t="shared" si="249"/>
        <v>20</v>
      </c>
      <c r="AO220" s="131">
        <f t="shared" si="270"/>
        <v>46443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109">
        <f t="shared" si="258"/>
        <v>44490</v>
      </c>
      <c r="B221" s="110">
        <f t="shared" si="250"/>
        <v>1012.8996942699999</v>
      </c>
      <c r="C221" s="184">
        <f t="shared" si="240"/>
        <v>1000</v>
      </c>
      <c r="D221" s="111">
        <f t="shared" si="259"/>
        <v>5825.37</v>
      </c>
      <c r="E221" s="111">
        <f>IF($K221=1,VLOOKUP($A220,$AQ$11:$AU$150,5),E220)</f>
        <v>5876.05</v>
      </c>
      <c r="F221" s="160" t="e">
        <f>IF($K221=1,VLOOKUP($A220,$AQ$11:$AU$135,6),F220)</f>
        <v>#REF!</v>
      </c>
      <c r="G221" s="114">
        <f t="shared" si="251"/>
        <v>8.699876574363552E-3</v>
      </c>
      <c r="H221" s="115">
        <f t="shared" si="269"/>
        <v>44494</v>
      </c>
      <c r="I221" s="115">
        <f t="shared" si="252"/>
        <v>44494</v>
      </c>
      <c r="J221" s="116">
        <f t="shared" si="260"/>
        <v>19</v>
      </c>
      <c r="K221" s="116">
        <f t="shared" si="241"/>
        <v>17</v>
      </c>
      <c r="L221" s="8">
        <f t="shared" si="261"/>
        <v>1.0077805399999999</v>
      </c>
      <c r="M221" s="117">
        <v>1</v>
      </c>
      <c r="N221" s="117">
        <f t="shared" si="236"/>
        <v>1</v>
      </c>
      <c r="O221" s="110">
        <f t="shared" si="239"/>
        <v>1.0077805399999999</v>
      </c>
      <c r="P221" s="110">
        <f t="shared" si="253"/>
        <v>1007.78054</v>
      </c>
      <c r="Q221" s="148">
        <f t="shared" si="264"/>
        <v>0</v>
      </c>
      <c r="R221" s="170">
        <f t="shared" si="262"/>
        <v>0</v>
      </c>
      <c r="S221" s="110">
        <f t="shared" si="254"/>
        <v>0</v>
      </c>
      <c r="T221" s="92">
        <f t="shared" si="267"/>
        <v>0</v>
      </c>
      <c r="U221" s="181">
        <f t="shared" si="268"/>
        <v>0</v>
      </c>
      <c r="V221" s="120">
        <f t="shared" si="263"/>
        <v>7.8E-2</v>
      </c>
      <c r="W221" s="118">
        <f t="shared" si="237"/>
        <v>17</v>
      </c>
      <c r="X221" s="118">
        <v>252</v>
      </c>
      <c r="Y221" s="117">
        <f t="shared" si="255"/>
        <v>1.0050796319999999</v>
      </c>
      <c r="Z221" s="110">
        <f t="shared" si="256"/>
        <v>5.1191542700000001</v>
      </c>
      <c r="AA221" s="110">
        <f t="shared" si="257"/>
        <v>0</v>
      </c>
      <c r="AB221" s="121" t="str">
        <f t="shared" si="265"/>
        <v>J=</v>
      </c>
      <c r="AC221" s="115">
        <f t="shared" si="266"/>
        <v>44494</v>
      </c>
      <c r="AD221" s="4"/>
      <c r="AF221" s="159">
        <f>[2]Plan1!$A314</f>
        <v>46341</v>
      </c>
      <c r="AG221" s="139" t="str">
        <f>[2]Plan1!$C314</f>
        <v>Proclamação da República</v>
      </c>
      <c r="AI221" s="129">
        <f t="shared" si="273"/>
        <v>72</v>
      </c>
      <c r="AJ221" s="131">
        <f t="shared" si="271"/>
        <v>46471</v>
      </c>
      <c r="AK221" s="131">
        <f t="shared" si="247"/>
        <v>46470</v>
      </c>
      <c r="AL221" s="131">
        <f t="shared" si="272"/>
        <v>46471</v>
      </c>
      <c r="AM221" s="131">
        <f t="shared" si="248"/>
        <v>46503</v>
      </c>
      <c r="AN221" s="129">
        <f t="shared" si="249"/>
        <v>20</v>
      </c>
      <c r="AO221" s="131">
        <f t="shared" si="270"/>
        <v>46471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109">
        <f t="shared" si="258"/>
        <v>44491</v>
      </c>
      <c r="B222" s="110">
        <f t="shared" si="250"/>
        <v>1013.6636614399999</v>
      </c>
      <c r="C222" s="184">
        <f t="shared" si="240"/>
        <v>1000</v>
      </c>
      <c r="D222" s="111">
        <f t="shared" si="259"/>
        <v>5825.37</v>
      </c>
      <c r="E222" s="111">
        <f>IF($K222=1,VLOOKUP($A221,$AQ$11:$AU$150,5),E221)</f>
        <v>5876.05</v>
      </c>
      <c r="F222" s="160" t="e">
        <f>IF($K222=1,VLOOKUP($A221,$AQ$11:$AU$135,6),F221)</f>
        <v>#REF!</v>
      </c>
      <c r="G222" s="114">
        <f t="shared" si="251"/>
        <v>8.699876574363552E-3</v>
      </c>
      <c r="H222" s="115">
        <f t="shared" si="269"/>
        <v>44494</v>
      </c>
      <c r="I222" s="115">
        <f t="shared" si="252"/>
        <v>44494</v>
      </c>
      <c r="J222" s="116">
        <f t="shared" si="260"/>
        <v>19</v>
      </c>
      <c r="K222" s="116">
        <f t="shared" si="241"/>
        <v>18</v>
      </c>
      <c r="L222" s="8">
        <f t="shared" si="261"/>
        <v>1.0082401000000001</v>
      </c>
      <c r="M222" s="117">
        <v>1</v>
      </c>
      <c r="N222" s="117">
        <f t="shared" si="236"/>
        <v>1</v>
      </c>
      <c r="O222" s="110">
        <f t="shared" si="239"/>
        <v>1.0082401000000001</v>
      </c>
      <c r="P222" s="110">
        <f t="shared" si="253"/>
        <v>1008.2401</v>
      </c>
      <c r="Q222" s="148">
        <f t="shared" si="264"/>
        <v>0</v>
      </c>
      <c r="R222" s="170">
        <f t="shared" si="262"/>
        <v>0</v>
      </c>
      <c r="S222" s="110">
        <f t="shared" si="254"/>
        <v>0</v>
      </c>
      <c r="T222" s="92">
        <f t="shared" si="267"/>
        <v>0</v>
      </c>
      <c r="U222" s="181">
        <f t="shared" si="268"/>
        <v>0</v>
      </c>
      <c r="V222" s="120">
        <f t="shared" si="263"/>
        <v>7.8E-2</v>
      </c>
      <c r="W222" s="118">
        <f t="shared" si="237"/>
        <v>18</v>
      </c>
      <c r="X222" s="118">
        <v>252</v>
      </c>
      <c r="Y222" s="117">
        <f t="shared" si="255"/>
        <v>1.005379236</v>
      </c>
      <c r="Z222" s="110">
        <f t="shared" si="256"/>
        <v>5.4235614400000003</v>
      </c>
      <c r="AA222" s="110">
        <f t="shared" si="257"/>
        <v>0</v>
      </c>
      <c r="AB222" s="121" t="str">
        <f t="shared" si="265"/>
        <v>J=</v>
      </c>
      <c r="AC222" s="115">
        <f t="shared" si="266"/>
        <v>44494</v>
      </c>
      <c r="AD222" s="4"/>
      <c r="AF222" s="159">
        <f>[2]Plan1!$A315</f>
        <v>46346</v>
      </c>
      <c r="AG222" s="139" t="str">
        <f>[2]Plan1!$C315</f>
        <v>Dia Nacional de Zumbi e da Consciência Negra</v>
      </c>
      <c r="AI222" s="129">
        <f t="shared" si="273"/>
        <v>73</v>
      </c>
      <c r="AJ222" s="131">
        <f t="shared" si="271"/>
        <v>46502</v>
      </c>
      <c r="AK222" s="131">
        <f t="shared" si="247"/>
        <v>46500</v>
      </c>
      <c r="AL222" s="131">
        <f t="shared" si="272"/>
        <v>46503</v>
      </c>
      <c r="AM222" s="131">
        <f t="shared" si="248"/>
        <v>46532</v>
      </c>
      <c r="AN222" s="129">
        <f t="shared" si="249"/>
        <v>21</v>
      </c>
      <c r="AO222" s="131">
        <f t="shared" si="270"/>
        <v>46503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109">
        <f t="shared" si="258"/>
        <v>44492</v>
      </c>
      <c r="B223" s="110">
        <f t="shared" si="250"/>
        <v>1014.42820494</v>
      </c>
      <c r="C223" s="184">
        <f t="shared" si="240"/>
        <v>1000</v>
      </c>
      <c r="D223" s="111">
        <f t="shared" si="259"/>
        <v>5825.37</v>
      </c>
      <c r="E223" s="111">
        <f>IF($K223=1,VLOOKUP($A222,$AQ$11:$AU$150,5),E222)</f>
        <v>5876.05</v>
      </c>
      <c r="F223" s="160" t="e">
        <f>IF($K223=1,VLOOKUP($A222,$AQ$11:$AU$135,6),F222)</f>
        <v>#REF!</v>
      </c>
      <c r="G223" s="114">
        <f t="shared" si="251"/>
        <v>8.699876574363552E-3</v>
      </c>
      <c r="H223" s="115">
        <f t="shared" si="269"/>
        <v>44494</v>
      </c>
      <c r="I223" s="115">
        <f t="shared" si="252"/>
        <v>44494</v>
      </c>
      <c r="J223" s="116">
        <f t="shared" si="260"/>
        <v>19</v>
      </c>
      <c r="K223" s="116">
        <f t="shared" si="241"/>
        <v>19</v>
      </c>
      <c r="L223" s="8">
        <f t="shared" si="261"/>
        <v>1.0086998700000001</v>
      </c>
      <c r="M223" s="117">
        <v>1</v>
      </c>
      <c r="N223" s="117">
        <f t="shared" si="236"/>
        <v>1</v>
      </c>
      <c r="O223" s="110">
        <f t="shared" si="239"/>
        <v>1.0086998700000001</v>
      </c>
      <c r="P223" s="110">
        <f t="shared" si="253"/>
        <v>1008.69987</v>
      </c>
      <c r="Q223" s="148">
        <f t="shared" si="264"/>
        <v>0</v>
      </c>
      <c r="R223" s="170">
        <f t="shared" si="262"/>
        <v>0</v>
      </c>
      <c r="S223" s="110">
        <f t="shared" si="254"/>
        <v>0</v>
      </c>
      <c r="T223" s="92">
        <f t="shared" si="267"/>
        <v>0</v>
      </c>
      <c r="U223" s="181">
        <f t="shared" si="268"/>
        <v>0</v>
      </c>
      <c r="V223" s="120">
        <f t="shared" si="263"/>
        <v>7.8E-2</v>
      </c>
      <c r="W223" s="118">
        <f t="shared" si="237"/>
        <v>19</v>
      </c>
      <c r="X223" s="118">
        <v>252</v>
      </c>
      <c r="Y223" s="117">
        <f t="shared" si="255"/>
        <v>1.0056789290000001</v>
      </c>
      <c r="Z223" s="110">
        <f t="shared" si="256"/>
        <v>5.7283349399999999</v>
      </c>
      <c r="AA223" s="110">
        <f t="shared" si="257"/>
        <v>0</v>
      </c>
      <c r="AB223" s="121" t="str">
        <f t="shared" si="265"/>
        <v>J=</v>
      </c>
      <c r="AC223" s="115">
        <f t="shared" si="266"/>
        <v>44494</v>
      </c>
      <c r="AD223" s="4"/>
      <c r="AF223" s="159">
        <f>[2]Plan1!$A316</f>
        <v>46381</v>
      </c>
      <c r="AG223" s="139" t="str">
        <f>[2]Plan1!$C316</f>
        <v>Natal</v>
      </c>
      <c r="AI223" s="129">
        <f t="shared" si="273"/>
        <v>74</v>
      </c>
      <c r="AJ223" s="131">
        <f t="shared" si="271"/>
        <v>46532</v>
      </c>
      <c r="AK223" s="131">
        <f t="shared" si="247"/>
        <v>46531</v>
      </c>
      <c r="AL223" s="131">
        <f t="shared" si="272"/>
        <v>46532</v>
      </c>
      <c r="AM223" s="131">
        <f t="shared" si="248"/>
        <v>46563</v>
      </c>
      <c r="AN223" s="129">
        <f t="shared" si="249"/>
        <v>22</v>
      </c>
      <c r="AO223" s="131">
        <f t="shared" si="270"/>
        <v>46532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109">
        <f t="shared" si="258"/>
        <v>44493</v>
      </c>
      <c r="B224" s="110">
        <f t="shared" si="250"/>
        <v>1014.42820494</v>
      </c>
      <c r="C224" s="184">
        <f t="shared" si="240"/>
        <v>1000</v>
      </c>
      <c r="D224" s="111">
        <f t="shared" si="259"/>
        <v>5825.37</v>
      </c>
      <c r="E224" s="111">
        <f>IF($K224=1,VLOOKUP($A223,$AQ$11:$AU$150,5),E223)</f>
        <v>5876.05</v>
      </c>
      <c r="F224" s="160" t="e">
        <f>IF($K224=1,VLOOKUP($A223,$AQ$11:$AU$135,6),F223)</f>
        <v>#REF!</v>
      </c>
      <c r="G224" s="114">
        <f t="shared" si="251"/>
        <v>8.699876574363552E-3</v>
      </c>
      <c r="H224" s="115">
        <f t="shared" si="269"/>
        <v>44494</v>
      </c>
      <c r="I224" s="115">
        <f t="shared" si="252"/>
        <v>44494</v>
      </c>
      <c r="J224" s="116">
        <f t="shared" si="260"/>
        <v>19</v>
      </c>
      <c r="K224" s="116">
        <f t="shared" si="241"/>
        <v>19</v>
      </c>
      <c r="L224" s="8">
        <f t="shared" si="261"/>
        <v>1.0086998700000001</v>
      </c>
      <c r="M224" s="117">
        <v>1</v>
      </c>
      <c r="N224" s="117">
        <f t="shared" ref="N224:N287" si="274">IF(I224&gt;I223,N223*M224,N223)</f>
        <v>1</v>
      </c>
      <c r="O224" s="110">
        <f t="shared" si="239"/>
        <v>1.0086998700000001</v>
      </c>
      <c r="P224" s="110">
        <f t="shared" si="253"/>
        <v>1008.69987</v>
      </c>
      <c r="Q224" s="148">
        <f t="shared" si="264"/>
        <v>0</v>
      </c>
      <c r="R224" s="170">
        <f t="shared" si="262"/>
        <v>0</v>
      </c>
      <c r="S224" s="110">
        <f t="shared" si="254"/>
        <v>0</v>
      </c>
      <c r="T224" s="92">
        <f t="shared" si="267"/>
        <v>0</v>
      </c>
      <c r="U224" s="181">
        <f t="shared" si="268"/>
        <v>0</v>
      </c>
      <c r="V224" s="120">
        <f t="shared" si="263"/>
        <v>7.8E-2</v>
      </c>
      <c r="W224" s="118">
        <f t="shared" si="237"/>
        <v>19</v>
      </c>
      <c r="X224" s="118">
        <v>252</v>
      </c>
      <c r="Y224" s="117">
        <f t="shared" si="255"/>
        <v>1.0056789290000001</v>
      </c>
      <c r="Z224" s="110">
        <f t="shared" si="256"/>
        <v>5.7283349399999999</v>
      </c>
      <c r="AA224" s="110">
        <f t="shared" si="257"/>
        <v>0</v>
      </c>
      <c r="AB224" s="121" t="str">
        <f t="shared" si="265"/>
        <v>J=</v>
      </c>
      <c r="AC224" s="115">
        <f t="shared" si="266"/>
        <v>44494</v>
      </c>
      <c r="AD224" s="4"/>
      <c r="AF224" s="159">
        <f>[2]Plan1!$A317</f>
        <v>46388</v>
      </c>
      <c r="AG224" s="139" t="str">
        <f>[2]Plan1!$C317</f>
        <v>Confraternização Universal</v>
      </c>
      <c r="AI224" s="129">
        <f t="shared" si="273"/>
        <v>75</v>
      </c>
      <c r="AJ224" s="131">
        <f t="shared" si="271"/>
        <v>46563</v>
      </c>
      <c r="AK224" s="131">
        <f t="shared" ref="AK224:AK269" si="275">WORKDAY(AJ224,-1,AF$149:AF$503)</f>
        <v>46562</v>
      </c>
      <c r="AL224" s="131">
        <f t="shared" si="272"/>
        <v>46563</v>
      </c>
      <c r="AM224" s="131">
        <f t="shared" ref="AM224:AM232" si="276">AL225</f>
        <v>46594</v>
      </c>
      <c r="AN224" s="129">
        <f t="shared" ref="AN224:AN232" si="277">NETWORKDAYS(AL224,AL225,$AF$149:$AF$503)-1</f>
        <v>21</v>
      </c>
      <c r="AO224" s="131">
        <f t="shared" si="270"/>
        <v>46563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1" ht="12.75" x14ac:dyDescent="0.2">
      <c r="A225" s="109">
        <f t="shared" si="258"/>
        <v>44494</v>
      </c>
      <c r="B225" s="110">
        <f t="shared" si="250"/>
        <v>1014.42820494</v>
      </c>
      <c r="C225" s="184">
        <f t="shared" si="240"/>
        <v>1000</v>
      </c>
      <c r="D225" s="111">
        <f t="shared" si="259"/>
        <v>5825.37</v>
      </c>
      <c r="E225" s="111">
        <f>IF($K225=1,VLOOKUP($A224,$AQ$11:$AU$150,5),E224)</f>
        <v>5876.05</v>
      </c>
      <c r="F225" s="160" t="e">
        <f>IF($K225=1,VLOOKUP($A224,$AQ$11:$AU$135,6),F224)</f>
        <v>#REF!</v>
      </c>
      <c r="G225" s="114">
        <f t="shared" si="251"/>
        <v>8.699876574363552E-3</v>
      </c>
      <c r="H225" s="115">
        <f t="shared" si="269"/>
        <v>44494</v>
      </c>
      <c r="I225" s="115">
        <f t="shared" si="252"/>
        <v>44494</v>
      </c>
      <c r="J225" s="116">
        <f t="shared" si="260"/>
        <v>19</v>
      </c>
      <c r="K225" s="116">
        <f t="shared" si="241"/>
        <v>19</v>
      </c>
      <c r="L225" s="8">
        <f t="shared" si="261"/>
        <v>1.0086998700000001</v>
      </c>
      <c r="M225" s="117">
        <v>1</v>
      </c>
      <c r="N225" s="117">
        <f t="shared" si="274"/>
        <v>1</v>
      </c>
      <c r="O225" s="110">
        <f t="shared" si="239"/>
        <v>1.0086998700000001</v>
      </c>
      <c r="P225" s="110">
        <f t="shared" si="253"/>
        <v>1008.69987</v>
      </c>
      <c r="Q225" s="148">
        <f t="shared" si="264"/>
        <v>7</v>
      </c>
      <c r="R225" s="170">
        <f t="shared" si="262"/>
        <v>0</v>
      </c>
      <c r="S225" s="110">
        <f t="shared" si="254"/>
        <v>0</v>
      </c>
      <c r="T225" s="92">
        <f t="shared" si="267"/>
        <v>8.6998700000000539</v>
      </c>
      <c r="U225" s="181">
        <f t="shared" si="268"/>
        <v>8.6248350562393283E-3</v>
      </c>
      <c r="V225" s="120">
        <f t="shared" si="263"/>
        <v>7.8E-2</v>
      </c>
      <c r="W225" s="118">
        <f t="shared" si="237"/>
        <v>19</v>
      </c>
      <c r="X225" s="118">
        <v>252</v>
      </c>
      <c r="Y225" s="117">
        <f t="shared" si="255"/>
        <v>1.0056789290000001</v>
      </c>
      <c r="Z225" s="110">
        <f t="shared" si="256"/>
        <v>5.7283349399999999</v>
      </c>
      <c r="AA225" s="110">
        <f t="shared" si="257"/>
        <v>5.7283349399999999</v>
      </c>
      <c r="AB225" s="121" t="str">
        <f t="shared" si="265"/>
        <v>J=</v>
      </c>
      <c r="AC225" s="115">
        <f t="shared" si="266"/>
        <v>44494</v>
      </c>
      <c r="AD225" s="4"/>
      <c r="AF225" s="159">
        <f>[2]Plan1!$A318</f>
        <v>46426</v>
      </c>
      <c r="AG225" s="139" t="str">
        <f>[2]Plan1!$C318</f>
        <v>Carnaval</v>
      </c>
      <c r="AI225" s="129">
        <f t="shared" si="273"/>
        <v>76</v>
      </c>
      <c r="AJ225" s="131">
        <f t="shared" si="271"/>
        <v>46593</v>
      </c>
      <c r="AK225" s="131">
        <f t="shared" si="275"/>
        <v>46591</v>
      </c>
      <c r="AL225" s="131">
        <f t="shared" si="272"/>
        <v>46594</v>
      </c>
      <c r="AM225" s="131">
        <f t="shared" si="276"/>
        <v>46624</v>
      </c>
      <c r="AN225" s="129">
        <f t="shared" si="277"/>
        <v>22</v>
      </c>
      <c r="AO225" s="131">
        <f t="shared" si="270"/>
        <v>46594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9">
        <f t="shared" si="258"/>
        <v>44495</v>
      </c>
      <c r="B226" s="110">
        <f t="shared" si="250"/>
        <v>1000.84758374</v>
      </c>
      <c r="C226" s="184">
        <f t="shared" si="240"/>
        <v>1000</v>
      </c>
      <c r="D226" s="111">
        <f t="shared" si="259"/>
        <v>5876.05</v>
      </c>
      <c r="E226" s="111">
        <f>IF($K226=1,VLOOKUP($A225,$AQ$11:$AU$150,5),E225)</f>
        <v>5944.21</v>
      </c>
      <c r="F226" s="160" t="e">
        <f>IF($K226=1,VLOOKUP($A225,$AQ$11:$AU$135,6),F225)</f>
        <v>#REF!</v>
      </c>
      <c r="G226" s="114">
        <f t="shared" si="251"/>
        <v>1.159962900247602E-2</v>
      </c>
      <c r="H226" s="115">
        <f t="shared" si="269"/>
        <v>44525</v>
      </c>
      <c r="I226" s="115">
        <f t="shared" si="252"/>
        <v>44525</v>
      </c>
      <c r="J226" s="116">
        <f t="shared" si="260"/>
        <v>21</v>
      </c>
      <c r="K226" s="116">
        <f t="shared" si="241"/>
        <v>1</v>
      </c>
      <c r="L226" s="8">
        <f t="shared" si="261"/>
        <v>1.0005493299999999</v>
      </c>
      <c r="M226" s="117">
        <v>1</v>
      </c>
      <c r="N226" s="117">
        <f t="shared" si="274"/>
        <v>1</v>
      </c>
      <c r="O226" s="110">
        <f t="shared" si="239"/>
        <v>1.0005493299999999</v>
      </c>
      <c r="P226" s="110">
        <f t="shared" si="253"/>
        <v>1000.5493300000001</v>
      </c>
      <c r="Q226" s="148">
        <f t="shared" si="264"/>
        <v>0</v>
      </c>
      <c r="R226" s="170">
        <f t="shared" si="262"/>
        <v>0</v>
      </c>
      <c r="S226" s="110">
        <f t="shared" si="254"/>
        <v>0</v>
      </c>
      <c r="T226" s="92">
        <f t="shared" si="267"/>
        <v>0</v>
      </c>
      <c r="U226" s="181">
        <f t="shared" si="268"/>
        <v>0</v>
      </c>
      <c r="V226" s="120">
        <f t="shared" si="263"/>
        <v>7.8E-2</v>
      </c>
      <c r="W226" s="118">
        <f t="shared" ref="W226:W289" si="278">IF(A225&lt;K$2,0,IF(Q225&gt;0,1,IF(K226=K225,W225,W225+1)))</f>
        <v>1</v>
      </c>
      <c r="X226" s="118">
        <v>252</v>
      </c>
      <c r="Y226" s="117">
        <f t="shared" si="255"/>
        <v>1.00029809</v>
      </c>
      <c r="Z226" s="110">
        <f t="shared" si="256"/>
        <v>0.29825373999999999</v>
      </c>
      <c r="AA226" s="110">
        <f t="shared" si="257"/>
        <v>0</v>
      </c>
      <c r="AB226" s="121" t="str">
        <f t="shared" si="265"/>
        <v>J=</v>
      </c>
      <c r="AC226" s="115">
        <f t="shared" si="266"/>
        <v>44525</v>
      </c>
      <c r="AD226" s="4"/>
      <c r="AF226" s="159">
        <f>[2]Plan1!$A319</f>
        <v>46427</v>
      </c>
      <c r="AG226" s="139" t="str">
        <f>[2]Plan1!$C319</f>
        <v>Carnaval</v>
      </c>
      <c r="AI226" s="129">
        <f t="shared" si="273"/>
        <v>77</v>
      </c>
      <c r="AJ226" s="131">
        <f t="shared" si="271"/>
        <v>46624</v>
      </c>
      <c r="AK226" s="131">
        <f t="shared" si="275"/>
        <v>46623</v>
      </c>
      <c r="AL226" s="131">
        <f t="shared" si="272"/>
        <v>46624</v>
      </c>
      <c r="AM226" s="131">
        <f t="shared" si="276"/>
        <v>46657</v>
      </c>
      <c r="AN226" s="129">
        <f t="shared" si="277"/>
        <v>22</v>
      </c>
      <c r="AO226" s="131">
        <f t="shared" si="270"/>
        <v>46624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9">
        <f t="shared" si="258"/>
        <v>44496</v>
      </c>
      <c r="B227" s="110">
        <f t="shared" si="250"/>
        <v>1001.6958942800001</v>
      </c>
      <c r="C227" s="184">
        <f t="shared" si="240"/>
        <v>1000</v>
      </c>
      <c r="D227" s="111">
        <f t="shared" si="259"/>
        <v>5876.05</v>
      </c>
      <c r="E227" s="111">
        <f>IF($K227=1,VLOOKUP($A226,$AQ$11:$AU$150,5),E226)</f>
        <v>5944.21</v>
      </c>
      <c r="F227" s="160" t="e">
        <f>IF($K227=1,VLOOKUP($A226,$AQ$11:$AU$135,6),F226)</f>
        <v>#REF!</v>
      </c>
      <c r="G227" s="114">
        <f t="shared" si="251"/>
        <v>1.159962900247602E-2</v>
      </c>
      <c r="H227" s="115">
        <f t="shared" si="269"/>
        <v>44525</v>
      </c>
      <c r="I227" s="115">
        <f t="shared" si="252"/>
        <v>44525</v>
      </c>
      <c r="J227" s="116">
        <f t="shared" si="260"/>
        <v>21</v>
      </c>
      <c r="K227" s="116">
        <f t="shared" si="241"/>
        <v>2</v>
      </c>
      <c r="L227" s="8">
        <f t="shared" si="261"/>
        <v>1.0010989699999999</v>
      </c>
      <c r="M227" s="117">
        <v>1</v>
      </c>
      <c r="N227" s="117">
        <f t="shared" si="274"/>
        <v>1</v>
      </c>
      <c r="O227" s="110">
        <f t="shared" si="239"/>
        <v>1.0010989699999999</v>
      </c>
      <c r="P227" s="110">
        <f t="shared" si="253"/>
        <v>1001.09897</v>
      </c>
      <c r="Q227" s="148">
        <f t="shared" si="264"/>
        <v>0</v>
      </c>
      <c r="R227" s="170">
        <f t="shared" si="262"/>
        <v>0</v>
      </c>
      <c r="S227" s="110">
        <f t="shared" si="254"/>
        <v>0</v>
      </c>
      <c r="T227" s="92">
        <f t="shared" si="267"/>
        <v>0</v>
      </c>
      <c r="U227" s="181">
        <f t="shared" si="268"/>
        <v>0</v>
      </c>
      <c r="V227" s="120">
        <f t="shared" si="263"/>
        <v>7.8E-2</v>
      </c>
      <c r="W227" s="118">
        <f t="shared" si="278"/>
        <v>2</v>
      </c>
      <c r="X227" s="118">
        <v>252</v>
      </c>
      <c r="Y227" s="117">
        <f t="shared" si="255"/>
        <v>1.0005962690000001</v>
      </c>
      <c r="Z227" s="110">
        <f t="shared" si="256"/>
        <v>0.59692427999999997</v>
      </c>
      <c r="AA227" s="110">
        <f t="shared" si="257"/>
        <v>0</v>
      </c>
      <c r="AB227" s="121" t="str">
        <f t="shared" si="265"/>
        <v>J=</v>
      </c>
      <c r="AC227" s="115">
        <f t="shared" si="266"/>
        <v>44525</v>
      </c>
      <c r="AD227" s="4"/>
      <c r="AF227" s="159">
        <f>[2]Plan1!$A320</f>
        <v>46472</v>
      </c>
      <c r="AG227" s="139" t="str">
        <f>[2]Plan1!$C320</f>
        <v>Paixão de Cristo</v>
      </c>
      <c r="AI227" s="129">
        <f t="shared" si="273"/>
        <v>78</v>
      </c>
      <c r="AJ227" s="131">
        <f t="shared" si="271"/>
        <v>46655</v>
      </c>
      <c r="AK227" s="131">
        <f t="shared" si="275"/>
        <v>46654</v>
      </c>
      <c r="AL227" s="131">
        <f t="shared" si="272"/>
        <v>46657</v>
      </c>
      <c r="AM227" s="131">
        <f t="shared" si="276"/>
        <v>46685</v>
      </c>
      <c r="AN227" s="129">
        <f t="shared" si="277"/>
        <v>19</v>
      </c>
      <c r="AO227" s="131">
        <f t="shared" si="270"/>
        <v>46657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9">
        <f t="shared" si="258"/>
        <v>44497</v>
      </c>
      <c r="B228" s="110">
        <f t="shared" si="250"/>
        <v>1002.544921</v>
      </c>
      <c r="C228" s="184">
        <f t="shared" si="240"/>
        <v>1000</v>
      </c>
      <c r="D228" s="111">
        <f t="shared" si="259"/>
        <v>5876.05</v>
      </c>
      <c r="E228" s="111">
        <f>IF($K228=1,VLOOKUP($A227,$AQ$11:$AU$150,5),E227)</f>
        <v>5944.21</v>
      </c>
      <c r="F228" s="160" t="e">
        <f>IF($K228=1,VLOOKUP($A227,$AQ$11:$AU$135,6),F227)</f>
        <v>#REF!</v>
      </c>
      <c r="G228" s="114">
        <f t="shared" si="251"/>
        <v>1.159962900247602E-2</v>
      </c>
      <c r="H228" s="115">
        <f t="shared" si="269"/>
        <v>44525</v>
      </c>
      <c r="I228" s="115">
        <f t="shared" si="252"/>
        <v>44525</v>
      </c>
      <c r="J228" s="116">
        <f t="shared" si="260"/>
        <v>21</v>
      </c>
      <c r="K228" s="116">
        <f t="shared" si="241"/>
        <v>3</v>
      </c>
      <c r="L228" s="8">
        <f t="shared" si="261"/>
        <v>1.0016489099999999</v>
      </c>
      <c r="M228" s="117">
        <v>1</v>
      </c>
      <c r="N228" s="117">
        <f t="shared" si="274"/>
        <v>1</v>
      </c>
      <c r="O228" s="110">
        <f t="shared" si="239"/>
        <v>1.0016489099999999</v>
      </c>
      <c r="P228" s="110">
        <f t="shared" si="253"/>
        <v>1001.64891</v>
      </c>
      <c r="Q228" s="148">
        <f t="shared" si="264"/>
        <v>0</v>
      </c>
      <c r="R228" s="170">
        <f t="shared" si="262"/>
        <v>0</v>
      </c>
      <c r="S228" s="110">
        <f t="shared" si="254"/>
        <v>0</v>
      </c>
      <c r="T228" s="92">
        <f t="shared" si="267"/>
        <v>0</v>
      </c>
      <c r="U228" s="181">
        <f t="shared" si="268"/>
        <v>0</v>
      </c>
      <c r="V228" s="120">
        <f t="shared" si="263"/>
        <v>7.8E-2</v>
      </c>
      <c r="W228" s="118">
        <f t="shared" si="278"/>
        <v>3</v>
      </c>
      <c r="X228" s="118">
        <v>252</v>
      </c>
      <c r="Y228" s="117">
        <f t="shared" si="255"/>
        <v>1.0008945359999999</v>
      </c>
      <c r="Z228" s="110">
        <f t="shared" si="256"/>
        <v>0.896011</v>
      </c>
      <c r="AA228" s="110">
        <f t="shared" si="257"/>
        <v>0</v>
      </c>
      <c r="AB228" s="121" t="str">
        <f t="shared" si="265"/>
        <v>J=</v>
      </c>
      <c r="AC228" s="115">
        <f t="shared" si="266"/>
        <v>44525</v>
      </c>
      <c r="AD228" s="4"/>
      <c r="AF228" s="159">
        <f>[2]Plan1!$A321</f>
        <v>46498</v>
      </c>
      <c r="AG228" s="139" t="str">
        <f>[2]Plan1!$C321</f>
        <v>Tiradentes</v>
      </c>
      <c r="AI228" s="129">
        <f t="shared" si="273"/>
        <v>79</v>
      </c>
      <c r="AJ228" s="131">
        <f t="shared" si="271"/>
        <v>46685</v>
      </c>
      <c r="AK228" s="131">
        <f t="shared" si="275"/>
        <v>46682</v>
      </c>
      <c r="AL228" s="131">
        <f t="shared" si="272"/>
        <v>46685</v>
      </c>
      <c r="AM228" s="131">
        <f t="shared" si="276"/>
        <v>46716</v>
      </c>
      <c r="AN228" s="129">
        <f t="shared" si="277"/>
        <v>21</v>
      </c>
      <c r="AO228" s="131">
        <f t="shared" si="270"/>
        <v>46685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9">
        <f t="shared" si="258"/>
        <v>44498</v>
      </c>
      <c r="B229" s="110">
        <f t="shared" si="250"/>
        <v>1003.3946663500001</v>
      </c>
      <c r="C229" s="184">
        <f t="shared" si="240"/>
        <v>1000</v>
      </c>
      <c r="D229" s="111">
        <f t="shared" si="259"/>
        <v>5876.05</v>
      </c>
      <c r="E229" s="111">
        <f>IF($K229=1,VLOOKUP($A228,$AQ$11:$AU$150,5),E228)</f>
        <v>5944.21</v>
      </c>
      <c r="F229" s="160" t="e">
        <f>IF($K229=1,VLOOKUP($A228,$AQ$11:$AU$135,6),F228)</f>
        <v>#REF!</v>
      </c>
      <c r="G229" s="114">
        <f t="shared" si="251"/>
        <v>1.159962900247602E-2</v>
      </c>
      <c r="H229" s="115">
        <f t="shared" si="269"/>
        <v>44525</v>
      </c>
      <c r="I229" s="115">
        <f t="shared" si="252"/>
        <v>44525</v>
      </c>
      <c r="J229" s="116">
        <f t="shared" si="260"/>
        <v>21</v>
      </c>
      <c r="K229" s="116">
        <f t="shared" si="241"/>
        <v>4</v>
      </c>
      <c r="L229" s="8">
        <f t="shared" si="261"/>
        <v>1.00219915</v>
      </c>
      <c r="M229" s="117">
        <v>1</v>
      </c>
      <c r="N229" s="117">
        <f t="shared" si="274"/>
        <v>1</v>
      </c>
      <c r="O229" s="110">
        <f t="shared" si="239"/>
        <v>1.00219915</v>
      </c>
      <c r="P229" s="110">
        <f t="shared" si="253"/>
        <v>1002.19915</v>
      </c>
      <c r="Q229" s="148">
        <f t="shared" si="264"/>
        <v>0</v>
      </c>
      <c r="R229" s="170">
        <f t="shared" si="262"/>
        <v>0</v>
      </c>
      <c r="S229" s="110">
        <f t="shared" si="254"/>
        <v>0</v>
      </c>
      <c r="T229" s="92">
        <f t="shared" si="267"/>
        <v>0</v>
      </c>
      <c r="U229" s="181">
        <f t="shared" si="268"/>
        <v>0</v>
      </c>
      <c r="V229" s="120">
        <f t="shared" si="263"/>
        <v>7.8E-2</v>
      </c>
      <c r="W229" s="118">
        <f t="shared" si="278"/>
        <v>4</v>
      </c>
      <c r="X229" s="118">
        <v>252</v>
      </c>
      <c r="Y229" s="117">
        <f t="shared" si="255"/>
        <v>1.001192893</v>
      </c>
      <c r="Z229" s="110">
        <f t="shared" si="256"/>
        <v>1.1955163499999999</v>
      </c>
      <c r="AA229" s="110">
        <f t="shared" si="257"/>
        <v>0</v>
      </c>
      <c r="AB229" s="121" t="str">
        <f t="shared" si="265"/>
        <v>J=</v>
      </c>
      <c r="AC229" s="115">
        <f t="shared" si="266"/>
        <v>44525</v>
      </c>
      <c r="AD229" s="4"/>
      <c r="AF229" s="159">
        <f>[2]Plan1!$A322</f>
        <v>46508</v>
      </c>
      <c r="AG229" s="139" t="str">
        <f>[2]Plan1!$C322</f>
        <v>Dia do Trabalho</v>
      </c>
      <c r="AI229" s="129">
        <f t="shared" si="273"/>
        <v>80</v>
      </c>
      <c r="AJ229" s="131">
        <f t="shared" si="271"/>
        <v>46716</v>
      </c>
      <c r="AK229" s="131">
        <f t="shared" si="275"/>
        <v>46715</v>
      </c>
      <c r="AL229" s="131">
        <f t="shared" si="272"/>
        <v>46716</v>
      </c>
      <c r="AM229" s="131">
        <f t="shared" si="276"/>
        <v>46748</v>
      </c>
      <c r="AN229" s="129">
        <f t="shared" si="277"/>
        <v>22</v>
      </c>
      <c r="AO229" s="131">
        <f t="shared" si="270"/>
        <v>46716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9">
        <f t="shared" si="258"/>
        <v>44499</v>
      </c>
      <c r="B230" s="110">
        <f t="shared" si="250"/>
        <v>1004.24512971</v>
      </c>
      <c r="C230" s="184">
        <f t="shared" si="240"/>
        <v>1000</v>
      </c>
      <c r="D230" s="111">
        <f t="shared" si="259"/>
        <v>5876.05</v>
      </c>
      <c r="E230" s="111">
        <f>IF($K230=1,VLOOKUP($A229,$AQ$11:$AU$150,5),E229)</f>
        <v>5944.21</v>
      </c>
      <c r="F230" s="160" t="e">
        <f>IF($K230=1,VLOOKUP($A229,$AQ$11:$AU$135,6),F229)</f>
        <v>#REF!</v>
      </c>
      <c r="G230" s="114">
        <f t="shared" si="251"/>
        <v>1.159962900247602E-2</v>
      </c>
      <c r="H230" s="115">
        <f t="shared" si="269"/>
        <v>44525</v>
      </c>
      <c r="I230" s="115">
        <f t="shared" si="252"/>
        <v>44525</v>
      </c>
      <c r="J230" s="116">
        <f t="shared" si="260"/>
        <v>21</v>
      </c>
      <c r="K230" s="116">
        <f t="shared" si="241"/>
        <v>5</v>
      </c>
      <c r="L230" s="8">
        <f t="shared" si="261"/>
        <v>1.0027496899999999</v>
      </c>
      <c r="M230" s="117">
        <v>1</v>
      </c>
      <c r="N230" s="117">
        <f t="shared" si="274"/>
        <v>1</v>
      </c>
      <c r="O230" s="110">
        <f t="shared" si="239"/>
        <v>1.0027496899999999</v>
      </c>
      <c r="P230" s="110">
        <f t="shared" si="253"/>
        <v>1002.74969</v>
      </c>
      <c r="Q230" s="148">
        <f t="shared" si="264"/>
        <v>0</v>
      </c>
      <c r="R230" s="170">
        <f t="shared" si="262"/>
        <v>0</v>
      </c>
      <c r="S230" s="110">
        <f t="shared" si="254"/>
        <v>0</v>
      </c>
      <c r="T230" s="92">
        <f t="shared" si="267"/>
        <v>0</v>
      </c>
      <c r="U230" s="181">
        <f t="shared" si="268"/>
        <v>0</v>
      </c>
      <c r="V230" s="120">
        <f t="shared" si="263"/>
        <v>7.8E-2</v>
      </c>
      <c r="W230" s="118">
        <f t="shared" si="278"/>
        <v>5</v>
      </c>
      <c r="X230" s="118">
        <v>252</v>
      </c>
      <c r="Y230" s="117">
        <f t="shared" si="255"/>
        <v>1.001491339</v>
      </c>
      <c r="Z230" s="110">
        <f t="shared" si="256"/>
        <v>1.4954397100000001</v>
      </c>
      <c r="AA230" s="110">
        <f t="shared" si="257"/>
        <v>0</v>
      </c>
      <c r="AB230" s="121" t="str">
        <f t="shared" si="265"/>
        <v>J=</v>
      </c>
      <c r="AC230" s="115">
        <f t="shared" si="266"/>
        <v>44525</v>
      </c>
      <c r="AD230" s="4"/>
      <c r="AF230" s="159">
        <f>[2]Plan1!$A323</f>
        <v>46534</v>
      </c>
      <c r="AG230" s="139" t="str">
        <f>[2]Plan1!$C323</f>
        <v>Corpus Christi</v>
      </c>
      <c r="AI230" s="129">
        <f t="shared" si="273"/>
        <v>81</v>
      </c>
      <c r="AJ230" s="131">
        <f t="shared" si="271"/>
        <v>46746</v>
      </c>
      <c r="AK230" s="131">
        <f t="shared" si="275"/>
        <v>46745</v>
      </c>
      <c r="AL230" s="131">
        <f t="shared" si="272"/>
        <v>46748</v>
      </c>
      <c r="AM230" s="131">
        <f t="shared" si="276"/>
        <v>46777</v>
      </c>
      <c r="AN230" s="129">
        <f t="shared" si="277"/>
        <v>21</v>
      </c>
      <c r="AO230" s="131">
        <f t="shared" si="270"/>
        <v>46748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9">
        <f t="shared" si="258"/>
        <v>44500</v>
      </c>
      <c r="B231" s="110">
        <f t="shared" si="250"/>
        <v>1004.24512971</v>
      </c>
      <c r="C231" s="184">
        <f t="shared" si="240"/>
        <v>1000</v>
      </c>
      <c r="D231" s="111">
        <f t="shared" si="259"/>
        <v>5876.05</v>
      </c>
      <c r="E231" s="111">
        <f>IF($K231=1,VLOOKUP($A230,$AQ$11:$AU$150,5),E230)</f>
        <v>5944.21</v>
      </c>
      <c r="F231" s="160" t="e">
        <f>IF($K231=1,VLOOKUP($A230,$AQ$11:$AU$135,6),F230)</f>
        <v>#REF!</v>
      </c>
      <c r="G231" s="114">
        <f t="shared" si="251"/>
        <v>1.159962900247602E-2</v>
      </c>
      <c r="H231" s="115">
        <f t="shared" si="269"/>
        <v>44525</v>
      </c>
      <c r="I231" s="115">
        <f t="shared" si="252"/>
        <v>44525</v>
      </c>
      <c r="J231" s="116">
        <f t="shared" si="260"/>
        <v>21</v>
      </c>
      <c r="K231" s="116">
        <f t="shared" si="241"/>
        <v>5</v>
      </c>
      <c r="L231" s="8">
        <f t="shared" si="261"/>
        <v>1.0027496899999999</v>
      </c>
      <c r="M231" s="117">
        <v>1</v>
      </c>
      <c r="N231" s="117">
        <f t="shared" si="274"/>
        <v>1</v>
      </c>
      <c r="O231" s="110">
        <f t="shared" si="239"/>
        <v>1.0027496899999999</v>
      </c>
      <c r="P231" s="110">
        <f t="shared" si="253"/>
        <v>1002.74969</v>
      </c>
      <c r="Q231" s="148">
        <f t="shared" si="264"/>
        <v>0</v>
      </c>
      <c r="R231" s="170">
        <f t="shared" si="262"/>
        <v>0</v>
      </c>
      <c r="S231" s="110">
        <f t="shared" si="254"/>
        <v>0</v>
      </c>
      <c r="T231" s="92">
        <f t="shared" si="267"/>
        <v>0</v>
      </c>
      <c r="U231" s="181">
        <f t="shared" si="268"/>
        <v>0</v>
      </c>
      <c r="V231" s="120">
        <f t="shared" si="263"/>
        <v>7.8E-2</v>
      </c>
      <c r="W231" s="118">
        <f t="shared" si="278"/>
        <v>5</v>
      </c>
      <c r="X231" s="118">
        <v>252</v>
      </c>
      <c r="Y231" s="117">
        <f t="shared" si="255"/>
        <v>1.001491339</v>
      </c>
      <c r="Z231" s="110">
        <f t="shared" si="256"/>
        <v>1.4954397100000001</v>
      </c>
      <c r="AA231" s="110">
        <f t="shared" si="257"/>
        <v>0</v>
      </c>
      <c r="AB231" s="121" t="str">
        <f t="shared" si="265"/>
        <v>J=</v>
      </c>
      <c r="AC231" s="115">
        <f t="shared" si="266"/>
        <v>44525</v>
      </c>
      <c r="AD231" s="4"/>
      <c r="AF231" s="159">
        <f>[2]Plan1!$A324</f>
        <v>46637</v>
      </c>
      <c r="AG231" s="139" t="str">
        <f>[2]Plan1!$C324</f>
        <v>Independência do Brasil</v>
      </c>
      <c r="AI231" s="129">
        <f t="shared" si="273"/>
        <v>82</v>
      </c>
      <c r="AJ231" s="131">
        <f t="shared" si="271"/>
        <v>46777</v>
      </c>
      <c r="AK231" s="131">
        <f t="shared" si="275"/>
        <v>46776</v>
      </c>
      <c r="AL231" s="131">
        <f t="shared" si="272"/>
        <v>46777</v>
      </c>
      <c r="AM231" s="131">
        <f t="shared" si="276"/>
        <v>46808</v>
      </c>
      <c r="AN231" s="129">
        <f t="shared" si="277"/>
        <v>23</v>
      </c>
      <c r="AO231" s="131">
        <f t="shared" si="270"/>
        <v>46777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9">
        <f t="shared" si="258"/>
        <v>44501</v>
      </c>
      <c r="B232" s="110">
        <f t="shared" si="250"/>
        <v>1004.24512971</v>
      </c>
      <c r="C232" s="184">
        <f t="shared" si="240"/>
        <v>1000</v>
      </c>
      <c r="D232" s="111">
        <f t="shared" si="259"/>
        <v>5876.05</v>
      </c>
      <c r="E232" s="111">
        <f>IF($K232=1,VLOOKUP($A231,$AQ$11:$AU$150,5),E231)</f>
        <v>5944.21</v>
      </c>
      <c r="F232" s="160" t="e">
        <f>IF($K232=1,VLOOKUP($A231,$AQ$11:$AU$135,6),F231)</f>
        <v>#REF!</v>
      </c>
      <c r="G232" s="114">
        <f t="shared" si="251"/>
        <v>1.159962900247602E-2</v>
      </c>
      <c r="H232" s="115">
        <f t="shared" si="269"/>
        <v>44525</v>
      </c>
      <c r="I232" s="115">
        <f t="shared" si="252"/>
        <v>44525</v>
      </c>
      <c r="J232" s="116">
        <f t="shared" si="260"/>
        <v>21</v>
      </c>
      <c r="K232" s="116">
        <f t="shared" si="241"/>
        <v>5</v>
      </c>
      <c r="L232" s="8">
        <f t="shared" si="261"/>
        <v>1.0027496899999999</v>
      </c>
      <c r="M232" s="117">
        <v>1</v>
      </c>
      <c r="N232" s="117">
        <f t="shared" si="274"/>
        <v>1</v>
      </c>
      <c r="O232" s="110">
        <f t="shared" si="239"/>
        <v>1.0027496899999999</v>
      </c>
      <c r="P232" s="110">
        <f t="shared" si="253"/>
        <v>1002.74969</v>
      </c>
      <c r="Q232" s="148">
        <f t="shared" si="264"/>
        <v>0</v>
      </c>
      <c r="R232" s="170">
        <f t="shared" si="262"/>
        <v>0</v>
      </c>
      <c r="S232" s="110">
        <f t="shared" si="254"/>
        <v>0</v>
      </c>
      <c r="T232" s="92">
        <f t="shared" si="267"/>
        <v>0</v>
      </c>
      <c r="U232" s="181">
        <f t="shared" si="268"/>
        <v>0</v>
      </c>
      <c r="V232" s="120">
        <f t="shared" si="263"/>
        <v>7.8E-2</v>
      </c>
      <c r="W232" s="118">
        <f t="shared" si="278"/>
        <v>5</v>
      </c>
      <c r="X232" s="118">
        <v>252</v>
      </c>
      <c r="Y232" s="117">
        <f t="shared" si="255"/>
        <v>1.001491339</v>
      </c>
      <c r="Z232" s="110">
        <f t="shared" si="256"/>
        <v>1.4954397100000001</v>
      </c>
      <c r="AA232" s="110">
        <f t="shared" si="257"/>
        <v>0</v>
      </c>
      <c r="AB232" s="121" t="str">
        <f t="shared" si="265"/>
        <v>J=</v>
      </c>
      <c r="AC232" s="115">
        <f t="shared" si="266"/>
        <v>44525</v>
      </c>
      <c r="AD232" s="4"/>
      <c r="AF232" s="159">
        <f>[2]Plan1!$A325</f>
        <v>46672</v>
      </c>
      <c r="AG232" s="139" t="str">
        <f>[2]Plan1!$C325</f>
        <v>Nossa Sr.a Aparecida - Padroeira do Brasil</v>
      </c>
      <c r="AI232" s="129">
        <f t="shared" si="273"/>
        <v>83</v>
      </c>
      <c r="AJ232" s="131">
        <f t="shared" si="271"/>
        <v>46808</v>
      </c>
      <c r="AK232" s="131">
        <f t="shared" si="275"/>
        <v>46807</v>
      </c>
      <c r="AL232" s="131">
        <f t="shared" si="272"/>
        <v>46808</v>
      </c>
      <c r="AM232" s="131">
        <f t="shared" si="276"/>
        <v>46839</v>
      </c>
      <c r="AN232" s="129">
        <f t="shared" si="277"/>
        <v>19</v>
      </c>
      <c r="AO232" s="131">
        <f t="shared" si="270"/>
        <v>46808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9">
        <f t="shared" si="258"/>
        <v>44502</v>
      </c>
      <c r="B233" s="110">
        <f t="shared" si="250"/>
        <v>1005.09632054</v>
      </c>
      <c r="C233" s="184">
        <f t="shared" si="240"/>
        <v>1000</v>
      </c>
      <c r="D233" s="111">
        <f t="shared" si="259"/>
        <v>5876.05</v>
      </c>
      <c r="E233" s="111">
        <f>IF($K233=1,VLOOKUP($A232,$AQ$11:$AU$150,5),E232)</f>
        <v>5944.21</v>
      </c>
      <c r="F233" s="160" t="e">
        <f>IF($K233=1,VLOOKUP($A232,$AQ$11:$AU$135,6),F232)</f>
        <v>#REF!</v>
      </c>
      <c r="G233" s="114">
        <f t="shared" si="251"/>
        <v>1.159962900247602E-2</v>
      </c>
      <c r="H233" s="115">
        <f t="shared" si="269"/>
        <v>44525</v>
      </c>
      <c r="I233" s="115">
        <f t="shared" si="252"/>
        <v>44525</v>
      </c>
      <c r="J233" s="116">
        <f t="shared" si="260"/>
        <v>21</v>
      </c>
      <c r="K233" s="116">
        <f t="shared" si="241"/>
        <v>6</v>
      </c>
      <c r="L233" s="8">
        <f t="shared" si="261"/>
        <v>1.0033005399999999</v>
      </c>
      <c r="M233" s="117">
        <v>1</v>
      </c>
      <c r="N233" s="117">
        <f t="shared" si="274"/>
        <v>1</v>
      </c>
      <c r="O233" s="110">
        <f t="shared" si="239"/>
        <v>1.0033005399999999</v>
      </c>
      <c r="P233" s="110">
        <f t="shared" si="253"/>
        <v>1003.30054</v>
      </c>
      <c r="Q233" s="148">
        <f t="shared" si="264"/>
        <v>0</v>
      </c>
      <c r="R233" s="170">
        <f t="shared" si="262"/>
        <v>0</v>
      </c>
      <c r="S233" s="110">
        <f t="shared" si="254"/>
        <v>0</v>
      </c>
      <c r="T233" s="92">
        <f t="shared" si="267"/>
        <v>0</v>
      </c>
      <c r="U233" s="181">
        <f t="shared" si="268"/>
        <v>0</v>
      </c>
      <c r="V233" s="120">
        <f t="shared" si="263"/>
        <v>7.8E-2</v>
      </c>
      <c r="W233" s="118">
        <f t="shared" si="278"/>
        <v>6</v>
      </c>
      <c r="X233" s="118">
        <v>252</v>
      </c>
      <c r="Y233" s="117">
        <f t="shared" si="255"/>
        <v>1.0017898730000001</v>
      </c>
      <c r="Z233" s="110">
        <f t="shared" si="256"/>
        <v>1.79578054</v>
      </c>
      <c r="AA233" s="110">
        <f t="shared" si="257"/>
        <v>0</v>
      </c>
      <c r="AB233" s="121" t="str">
        <f t="shared" si="265"/>
        <v>J=</v>
      </c>
      <c r="AC233" s="115">
        <f t="shared" si="266"/>
        <v>44525</v>
      </c>
      <c r="AD233" s="4"/>
      <c r="AF233" s="159">
        <f>[2]Plan1!$A326</f>
        <v>46693</v>
      </c>
      <c r="AG233" s="139" t="str">
        <f>[2]Plan1!$C326</f>
        <v>Finados</v>
      </c>
      <c r="AI233" s="129">
        <f t="shared" si="273"/>
        <v>84</v>
      </c>
      <c r="AJ233" s="131">
        <f t="shared" si="271"/>
        <v>46837</v>
      </c>
      <c r="AK233" s="131">
        <f t="shared" si="275"/>
        <v>46836</v>
      </c>
      <c r="AL233" s="131">
        <f t="shared" si="272"/>
        <v>46839</v>
      </c>
      <c r="AM233" s="131">
        <f t="shared" ref="AM233:AM253" si="279">AL234</f>
        <v>46868</v>
      </c>
      <c r="AN233" s="129">
        <f t="shared" ref="AN233:AN269" si="280">NETWORKDAYS(AL233,AL234,$AF$149:$AF$503)-1</f>
        <v>19</v>
      </c>
      <c r="AO233" s="131">
        <f t="shared" si="270"/>
        <v>46839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9">
        <f t="shared" si="258"/>
        <v>44503</v>
      </c>
      <c r="B234" s="110">
        <f t="shared" si="250"/>
        <v>1005.09632054</v>
      </c>
      <c r="C234" s="184">
        <f t="shared" si="240"/>
        <v>1000</v>
      </c>
      <c r="D234" s="111">
        <f t="shared" si="259"/>
        <v>5876.05</v>
      </c>
      <c r="E234" s="111">
        <f>IF($K234=1,VLOOKUP($A233,$AQ$11:$AU$150,5),E233)</f>
        <v>5944.21</v>
      </c>
      <c r="F234" s="160" t="e">
        <f>IF($K234=1,VLOOKUP($A233,$AQ$11:$AU$135,6),F233)</f>
        <v>#REF!</v>
      </c>
      <c r="G234" s="114">
        <f t="shared" si="251"/>
        <v>1.159962900247602E-2</v>
      </c>
      <c r="H234" s="115">
        <f t="shared" si="269"/>
        <v>44525</v>
      </c>
      <c r="I234" s="115">
        <f t="shared" si="252"/>
        <v>44525</v>
      </c>
      <c r="J234" s="116">
        <f t="shared" si="260"/>
        <v>21</v>
      </c>
      <c r="K234" s="116">
        <f t="shared" si="241"/>
        <v>6</v>
      </c>
      <c r="L234" s="8">
        <f t="shared" si="261"/>
        <v>1.0033005399999999</v>
      </c>
      <c r="M234" s="117">
        <v>1</v>
      </c>
      <c r="N234" s="117">
        <f t="shared" si="274"/>
        <v>1</v>
      </c>
      <c r="O234" s="110">
        <f t="shared" ref="O234:O297" si="281">TRUNC(TRUNC((L234*N234),15),8)</f>
        <v>1.0033005399999999</v>
      </c>
      <c r="P234" s="110">
        <f t="shared" si="253"/>
        <v>1003.30054</v>
      </c>
      <c r="Q234" s="148">
        <f t="shared" si="264"/>
        <v>0</v>
      </c>
      <c r="R234" s="170">
        <f t="shared" si="262"/>
        <v>0</v>
      </c>
      <c r="S234" s="110">
        <f t="shared" si="254"/>
        <v>0</v>
      </c>
      <c r="T234" s="92">
        <f t="shared" si="267"/>
        <v>0</v>
      </c>
      <c r="U234" s="181">
        <f t="shared" si="268"/>
        <v>0</v>
      </c>
      <c r="V234" s="120">
        <f t="shared" si="263"/>
        <v>7.8E-2</v>
      </c>
      <c r="W234" s="118">
        <f t="shared" si="278"/>
        <v>6</v>
      </c>
      <c r="X234" s="118">
        <v>252</v>
      </c>
      <c r="Y234" s="117">
        <f t="shared" si="255"/>
        <v>1.0017898730000001</v>
      </c>
      <c r="Z234" s="110">
        <f t="shared" si="256"/>
        <v>1.79578054</v>
      </c>
      <c r="AA234" s="110">
        <f t="shared" si="257"/>
        <v>0</v>
      </c>
      <c r="AB234" s="121" t="str">
        <f t="shared" si="265"/>
        <v>J=</v>
      </c>
      <c r="AC234" s="115">
        <f t="shared" si="266"/>
        <v>44525</v>
      </c>
      <c r="AD234" s="4"/>
      <c r="AF234" s="159">
        <f>[2]Plan1!$A327</f>
        <v>46706</v>
      </c>
      <c r="AG234" s="139" t="str">
        <f>[2]Plan1!$C327</f>
        <v>Proclamação da República</v>
      </c>
      <c r="AI234" s="129">
        <f t="shared" si="273"/>
        <v>85</v>
      </c>
      <c r="AJ234" s="131">
        <f t="shared" si="271"/>
        <v>46868</v>
      </c>
      <c r="AK234" s="131">
        <f t="shared" si="275"/>
        <v>46867</v>
      </c>
      <c r="AL234" s="131">
        <f t="shared" si="272"/>
        <v>46868</v>
      </c>
      <c r="AM234" s="131">
        <f t="shared" si="279"/>
        <v>46898</v>
      </c>
      <c r="AN234" s="129">
        <f t="shared" si="280"/>
        <v>21</v>
      </c>
      <c r="AO234" s="131">
        <f t="shared" si="270"/>
        <v>46868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9">
        <f t="shared" si="258"/>
        <v>44504</v>
      </c>
      <c r="B235" s="110">
        <f t="shared" si="250"/>
        <v>1005.9482202099999</v>
      </c>
      <c r="C235" s="184">
        <f t="shared" si="240"/>
        <v>1000</v>
      </c>
      <c r="D235" s="111">
        <f t="shared" si="259"/>
        <v>5876.05</v>
      </c>
      <c r="E235" s="111">
        <f>IF($K235=1,VLOOKUP($A234,$AQ$11:$AU$150,5),E234)</f>
        <v>5944.21</v>
      </c>
      <c r="F235" s="160" t="e">
        <f>IF($K235=1,VLOOKUP($A234,$AQ$11:$AU$135,6),F234)</f>
        <v>#REF!</v>
      </c>
      <c r="G235" s="114">
        <f t="shared" si="251"/>
        <v>1.159962900247602E-2</v>
      </c>
      <c r="H235" s="115">
        <f t="shared" si="269"/>
        <v>44525</v>
      </c>
      <c r="I235" s="115">
        <f t="shared" si="252"/>
        <v>44525</v>
      </c>
      <c r="J235" s="116">
        <f t="shared" si="260"/>
        <v>21</v>
      </c>
      <c r="K235" s="116">
        <f t="shared" si="241"/>
        <v>7</v>
      </c>
      <c r="L235" s="8">
        <f t="shared" si="261"/>
        <v>1.0038516799999999</v>
      </c>
      <c r="M235" s="117">
        <v>1</v>
      </c>
      <c r="N235" s="117">
        <f t="shared" si="274"/>
        <v>1</v>
      </c>
      <c r="O235" s="110">
        <f t="shared" si="281"/>
        <v>1.0038516799999999</v>
      </c>
      <c r="P235" s="110">
        <f t="shared" si="253"/>
        <v>1003.85168</v>
      </c>
      <c r="Q235" s="148">
        <f t="shared" si="264"/>
        <v>0</v>
      </c>
      <c r="R235" s="170">
        <f t="shared" si="262"/>
        <v>0</v>
      </c>
      <c r="S235" s="110">
        <f t="shared" si="254"/>
        <v>0</v>
      </c>
      <c r="T235" s="92">
        <f t="shared" si="267"/>
        <v>0</v>
      </c>
      <c r="U235" s="181">
        <f t="shared" si="268"/>
        <v>0</v>
      </c>
      <c r="V235" s="120">
        <f t="shared" si="263"/>
        <v>7.8E-2</v>
      </c>
      <c r="W235" s="118">
        <f t="shared" si="278"/>
        <v>7</v>
      </c>
      <c r="X235" s="118">
        <v>252</v>
      </c>
      <c r="Y235" s="117">
        <f t="shared" si="255"/>
        <v>1.0020884960000001</v>
      </c>
      <c r="Z235" s="110">
        <f t="shared" si="256"/>
        <v>2.0965402100000001</v>
      </c>
      <c r="AA235" s="110">
        <f t="shared" si="257"/>
        <v>0</v>
      </c>
      <c r="AB235" s="121" t="str">
        <f t="shared" si="265"/>
        <v>J=</v>
      </c>
      <c r="AC235" s="115">
        <f t="shared" si="266"/>
        <v>44525</v>
      </c>
      <c r="AD235" s="4"/>
      <c r="AF235" s="159">
        <f>[2]Plan1!$A328</f>
        <v>46711</v>
      </c>
      <c r="AG235" s="139" t="str">
        <f>[2]Plan1!$C328</f>
        <v>Dia Nacional de Zumbi e da Consciência Negra</v>
      </c>
      <c r="AI235" s="129">
        <f t="shared" si="273"/>
        <v>86</v>
      </c>
      <c r="AJ235" s="131">
        <f t="shared" si="271"/>
        <v>46898</v>
      </c>
      <c r="AK235" s="131">
        <f t="shared" si="275"/>
        <v>46897</v>
      </c>
      <c r="AL235" s="131">
        <f t="shared" si="272"/>
        <v>46898</v>
      </c>
      <c r="AM235" s="131">
        <f t="shared" si="279"/>
        <v>46930</v>
      </c>
      <c r="AN235" s="129">
        <f t="shared" si="280"/>
        <v>21</v>
      </c>
      <c r="AO235" s="131">
        <f t="shared" si="270"/>
        <v>46898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9">
        <f t="shared" si="258"/>
        <v>44505</v>
      </c>
      <c r="B236" s="110">
        <f t="shared" si="250"/>
        <v>1006.80085019</v>
      </c>
      <c r="C236" s="184">
        <f t="shared" si="240"/>
        <v>1000</v>
      </c>
      <c r="D236" s="111">
        <f t="shared" si="259"/>
        <v>5876.05</v>
      </c>
      <c r="E236" s="111">
        <f>IF($K236=1,VLOOKUP($A235,$AQ$11:$AU$150,5),E235)</f>
        <v>5944.21</v>
      </c>
      <c r="F236" s="160" t="e">
        <f>IF($K236=1,VLOOKUP($A235,$AQ$11:$AU$135,6),F235)</f>
        <v>#REF!</v>
      </c>
      <c r="G236" s="114">
        <f t="shared" si="251"/>
        <v>1.159962900247602E-2</v>
      </c>
      <c r="H236" s="115">
        <f t="shared" si="269"/>
        <v>44525</v>
      </c>
      <c r="I236" s="115">
        <f t="shared" si="252"/>
        <v>44525</v>
      </c>
      <c r="J236" s="116">
        <f t="shared" si="260"/>
        <v>21</v>
      </c>
      <c r="K236" s="116">
        <f t="shared" si="241"/>
        <v>8</v>
      </c>
      <c r="L236" s="8">
        <f t="shared" si="261"/>
        <v>1.00440313</v>
      </c>
      <c r="M236" s="117">
        <v>1</v>
      </c>
      <c r="N236" s="117">
        <f t="shared" si="274"/>
        <v>1</v>
      </c>
      <c r="O236" s="110">
        <f t="shared" si="281"/>
        <v>1.00440313</v>
      </c>
      <c r="P236" s="110">
        <f t="shared" si="253"/>
        <v>1004.40313</v>
      </c>
      <c r="Q236" s="148">
        <f t="shared" si="264"/>
        <v>0</v>
      </c>
      <c r="R236" s="170">
        <f t="shared" si="262"/>
        <v>0</v>
      </c>
      <c r="S236" s="110">
        <f t="shared" si="254"/>
        <v>0</v>
      </c>
      <c r="T236" s="92">
        <f t="shared" si="267"/>
        <v>0</v>
      </c>
      <c r="U236" s="181">
        <f t="shared" si="268"/>
        <v>0</v>
      </c>
      <c r="V236" s="120">
        <f t="shared" si="263"/>
        <v>7.8E-2</v>
      </c>
      <c r="W236" s="118">
        <f t="shared" si="278"/>
        <v>8</v>
      </c>
      <c r="X236" s="118">
        <v>252</v>
      </c>
      <c r="Y236" s="117">
        <f t="shared" si="255"/>
        <v>1.0023872089999999</v>
      </c>
      <c r="Z236" s="110">
        <f t="shared" si="256"/>
        <v>2.3977201899999998</v>
      </c>
      <c r="AA236" s="110">
        <f t="shared" si="257"/>
        <v>0</v>
      </c>
      <c r="AB236" s="121" t="str">
        <f t="shared" si="265"/>
        <v>J=</v>
      </c>
      <c r="AC236" s="115">
        <f t="shared" si="266"/>
        <v>44525</v>
      </c>
      <c r="AD236" s="4"/>
      <c r="AF236" s="159">
        <f>[2]Plan1!$A329</f>
        <v>46746</v>
      </c>
      <c r="AG236" s="139" t="str">
        <f>[2]Plan1!$C329</f>
        <v>Natal</v>
      </c>
      <c r="AI236" s="129">
        <f t="shared" si="273"/>
        <v>87</v>
      </c>
      <c r="AJ236" s="131">
        <f t="shared" si="271"/>
        <v>46929</v>
      </c>
      <c r="AK236" s="131">
        <f t="shared" si="275"/>
        <v>46927</v>
      </c>
      <c r="AL236" s="131">
        <f t="shared" si="272"/>
        <v>46930</v>
      </c>
      <c r="AM236" s="131">
        <f t="shared" si="279"/>
        <v>46959</v>
      </c>
      <c r="AN236" s="129">
        <f t="shared" si="280"/>
        <v>21</v>
      </c>
      <c r="AO236" s="131">
        <f t="shared" si="270"/>
        <v>46930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9">
        <f t="shared" si="258"/>
        <v>44506</v>
      </c>
      <c r="B237" s="110">
        <f t="shared" si="250"/>
        <v>1007.6542098799999</v>
      </c>
      <c r="C237" s="184">
        <f t="shared" ref="C237:C300" si="282">IF(Q236&gt;0,P236-S236-T236,C236)</f>
        <v>1000</v>
      </c>
      <c r="D237" s="111">
        <f t="shared" si="259"/>
        <v>5876.05</v>
      </c>
      <c r="E237" s="111">
        <f>IF($K237=1,VLOOKUP($A236,$AQ$11:$AU$150,5),E236)</f>
        <v>5944.21</v>
      </c>
      <c r="F237" s="160" t="e">
        <f>IF($K237=1,VLOOKUP($A236,$AQ$11:$AU$135,6),F236)</f>
        <v>#REF!</v>
      </c>
      <c r="G237" s="114">
        <f t="shared" si="251"/>
        <v>1.159962900247602E-2</v>
      </c>
      <c r="H237" s="115">
        <f t="shared" si="269"/>
        <v>44525</v>
      </c>
      <c r="I237" s="115">
        <f t="shared" si="252"/>
        <v>44525</v>
      </c>
      <c r="J237" s="116">
        <f t="shared" si="260"/>
        <v>21</v>
      </c>
      <c r="K237" s="116">
        <f t="shared" si="241"/>
        <v>9</v>
      </c>
      <c r="L237" s="8">
        <f t="shared" si="261"/>
        <v>1.00495489</v>
      </c>
      <c r="M237" s="117">
        <v>1</v>
      </c>
      <c r="N237" s="117">
        <f t="shared" si="274"/>
        <v>1</v>
      </c>
      <c r="O237" s="110">
        <f t="shared" si="281"/>
        <v>1.00495489</v>
      </c>
      <c r="P237" s="110">
        <f t="shared" si="253"/>
        <v>1004.95489</v>
      </c>
      <c r="Q237" s="148">
        <f t="shared" si="264"/>
        <v>0</v>
      </c>
      <c r="R237" s="170">
        <f t="shared" si="262"/>
        <v>0</v>
      </c>
      <c r="S237" s="110">
        <f t="shared" si="254"/>
        <v>0</v>
      </c>
      <c r="T237" s="92">
        <f t="shared" si="267"/>
        <v>0</v>
      </c>
      <c r="U237" s="181">
        <f t="shared" si="268"/>
        <v>0</v>
      </c>
      <c r="V237" s="120">
        <f t="shared" si="263"/>
        <v>7.8E-2</v>
      </c>
      <c r="W237" s="118">
        <f t="shared" si="278"/>
        <v>9</v>
      </c>
      <c r="X237" s="118">
        <v>252</v>
      </c>
      <c r="Y237" s="117">
        <f t="shared" si="255"/>
        <v>1.002686011</v>
      </c>
      <c r="Z237" s="110">
        <f t="shared" si="256"/>
        <v>2.69931988</v>
      </c>
      <c r="AA237" s="110">
        <f t="shared" si="257"/>
        <v>0</v>
      </c>
      <c r="AB237" s="121" t="str">
        <f t="shared" si="265"/>
        <v>J=</v>
      </c>
      <c r="AC237" s="115">
        <f t="shared" si="266"/>
        <v>44525</v>
      </c>
      <c r="AD237" s="4"/>
      <c r="AF237" s="159">
        <f>[2]Plan1!$A330</f>
        <v>46753</v>
      </c>
      <c r="AG237" s="139" t="str">
        <f>[2]Plan1!$C330</f>
        <v>Confraternização Universal</v>
      </c>
      <c r="AI237" s="129">
        <f t="shared" si="273"/>
        <v>88</v>
      </c>
      <c r="AJ237" s="131">
        <f t="shared" si="271"/>
        <v>46959</v>
      </c>
      <c r="AK237" s="131">
        <f t="shared" si="275"/>
        <v>46958</v>
      </c>
      <c r="AL237" s="131">
        <f t="shared" si="272"/>
        <v>46959</v>
      </c>
      <c r="AM237" s="131">
        <f t="shared" si="279"/>
        <v>46990</v>
      </c>
      <c r="AN237" s="129">
        <f t="shared" si="280"/>
        <v>23</v>
      </c>
      <c r="AO237" s="131">
        <f t="shared" si="270"/>
        <v>46959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9">
        <f t="shared" si="258"/>
        <v>44507</v>
      </c>
      <c r="B238" s="110">
        <f t="shared" si="250"/>
        <v>1007.6542098799999</v>
      </c>
      <c r="C238" s="184">
        <f t="shared" si="282"/>
        <v>1000</v>
      </c>
      <c r="D238" s="111">
        <f t="shared" si="259"/>
        <v>5876.05</v>
      </c>
      <c r="E238" s="111">
        <f>IF($K238=1,VLOOKUP($A237,$AQ$11:$AU$150,5),E237)</f>
        <v>5944.21</v>
      </c>
      <c r="F238" s="160" t="e">
        <f>IF($K238=1,VLOOKUP($A237,$AQ$11:$AU$135,6),F237)</f>
        <v>#REF!</v>
      </c>
      <c r="G238" s="114">
        <f t="shared" si="251"/>
        <v>1.159962900247602E-2</v>
      </c>
      <c r="H238" s="115">
        <f t="shared" si="269"/>
        <v>44525</v>
      </c>
      <c r="I238" s="115">
        <f t="shared" si="252"/>
        <v>44525</v>
      </c>
      <c r="J238" s="116">
        <f t="shared" si="260"/>
        <v>21</v>
      </c>
      <c r="K238" s="116">
        <f t="shared" si="241"/>
        <v>9</v>
      </c>
      <c r="L238" s="8">
        <f t="shared" si="261"/>
        <v>1.00495489</v>
      </c>
      <c r="M238" s="117">
        <v>1</v>
      </c>
      <c r="N238" s="117">
        <f t="shared" si="274"/>
        <v>1</v>
      </c>
      <c r="O238" s="110">
        <f t="shared" si="281"/>
        <v>1.00495489</v>
      </c>
      <c r="P238" s="110">
        <f t="shared" si="253"/>
        <v>1004.95489</v>
      </c>
      <c r="Q238" s="148">
        <f t="shared" si="264"/>
        <v>0</v>
      </c>
      <c r="R238" s="170">
        <f t="shared" si="262"/>
        <v>0</v>
      </c>
      <c r="S238" s="110">
        <f t="shared" si="254"/>
        <v>0</v>
      </c>
      <c r="T238" s="92">
        <f t="shared" si="267"/>
        <v>0</v>
      </c>
      <c r="U238" s="181">
        <f t="shared" si="268"/>
        <v>0</v>
      </c>
      <c r="V238" s="120">
        <f t="shared" si="263"/>
        <v>7.8E-2</v>
      </c>
      <c r="W238" s="118">
        <f t="shared" si="278"/>
        <v>9</v>
      </c>
      <c r="X238" s="118">
        <v>252</v>
      </c>
      <c r="Y238" s="117">
        <f t="shared" si="255"/>
        <v>1.002686011</v>
      </c>
      <c r="Z238" s="110">
        <f t="shared" si="256"/>
        <v>2.69931988</v>
      </c>
      <c r="AA238" s="110">
        <f t="shared" si="257"/>
        <v>0</v>
      </c>
      <c r="AB238" s="121" t="str">
        <f t="shared" si="265"/>
        <v>J=</v>
      </c>
      <c r="AC238" s="115">
        <f t="shared" si="266"/>
        <v>44525</v>
      </c>
      <c r="AD238" s="4"/>
      <c r="AF238" s="159">
        <f>[2]Plan1!$A331</f>
        <v>46811</v>
      </c>
      <c r="AG238" s="139" t="str">
        <f>[2]Plan1!$C331</f>
        <v>Carnaval</v>
      </c>
      <c r="AI238" s="129">
        <f t="shared" si="273"/>
        <v>89</v>
      </c>
      <c r="AJ238" s="131">
        <f t="shared" si="271"/>
        <v>46990</v>
      </c>
      <c r="AK238" s="131">
        <f t="shared" si="275"/>
        <v>46989</v>
      </c>
      <c r="AL238" s="131">
        <f t="shared" si="272"/>
        <v>46990</v>
      </c>
      <c r="AM238" s="131">
        <f t="shared" si="279"/>
        <v>47021</v>
      </c>
      <c r="AN238" s="129">
        <f t="shared" si="280"/>
        <v>20</v>
      </c>
      <c r="AO238" s="131">
        <f t="shared" si="270"/>
        <v>46990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9">
        <f t="shared" si="258"/>
        <v>44508</v>
      </c>
      <c r="B239" s="110">
        <f t="shared" si="250"/>
        <v>1007.6542098799999</v>
      </c>
      <c r="C239" s="184">
        <f t="shared" si="282"/>
        <v>1000</v>
      </c>
      <c r="D239" s="111">
        <f t="shared" si="259"/>
        <v>5876.05</v>
      </c>
      <c r="E239" s="111">
        <f>IF($K239=1,VLOOKUP($A238,$AQ$11:$AU$150,5),E238)</f>
        <v>5944.21</v>
      </c>
      <c r="F239" s="160" t="e">
        <f>IF($K239=1,VLOOKUP($A238,$AQ$11:$AU$135,6),F238)</f>
        <v>#REF!</v>
      </c>
      <c r="G239" s="114">
        <f t="shared" si="251"/>
        <v>1.159962900247602E-2</v>
      </c>
      <c r="H239" s="115">
        <f t="shared" si="269"/>
        <v>44525</v>
      </c>
      <c r="I239" s="115">
        <f t="shared" si="252"/>
        <v>44525</v>
      </c>
      <c r="J239" s="116">
        <f t="shared" si="260"/>
        <v>21</v>
      </c>
      <c r="K239" s="116">
        <f t="shared" ref="K239:K302" si="283">(J239-(NETWORKDAYS(A239,I239,AF$149:AF$503)-1))</f>
        <v>9</v>
      </c>
      <c r="L239" s="8">
        <f t="shared" si="261"/>
        <v>1.00495489</v>
      </c>
      <c r="M239" s="117">
        <v>1</v>
      </c>
      <c r="N239" s="117">
        <f t="shared" si="274"/>
        <v>1</v>
      </c>
      <c r="O239" s="110">
        <f t="shared" si="281"/>
        <v>1.00495489</v>
      </c>
      <c r="P239" s="110">
        <f t="shared" si="253"/>
        <v>1004.95489</v>
      </c>
      <c r="Q239" s="148">
        <f t="shared" si="264"/>
        <v>0</v>
      </c>
      <c r="R239" s="170">
        <f t="shared" si="262"/>
        <v>0</v>
      </c>
      <c r="S239" s="110">
        <f t="shared" si="254"/>
        <v>0</v>
      </c>
      <c r="T239" s="92">
        <f t="shared" si="267"/>
        <v>0</v>
      </c>
      <c r="U239" s="181">
        <f t="shared" si="268"/>
        <v>0</v>
      </c>
      <c r="V239" s="120">
        <f t="shared" si="263"/>
        <v>7.8E-2</v>
      </c>
      <c r="W239" s="118">
        <f t="shared" si="278"/>
        <v>9</v>
      </c>
      <c r="X239" s="118">
        <v>252</v>
      </c>
      <c r="Y239" s="117">
        <f t="shared" si="255"/>
        <v>1.002686011</v>
      </c>
      <c r="Z239" s="110">
        <f t="shared" si="256"/>
        <v>2.69931988</v>
      </c>
      <c r="AA239" s="110">
        <f t="shared" si="257"/>
        <v>0</v>
      </c>
      <c r="AB239" s="121" t="str">
        <f t="shared" si="265"/>
        <v>J=</v>
      </c>
      <c r="AC239" s="115">
        <f t="shared" si="266"/>
        <v>44525</v>
      </c>
      <c r="AD239" s="4"/>
      <c r="AF239" s="159">
        <f>[2]Plan1!$A332</f>
        <v>46812</v>
      </c>
      <c r="AG239" s="139" t="str">
        <f>[2]Plan1!$C332</f>
        <v>Carnaval</v>
      </c>
      <c r="AI239" s="129">
        <f t="shared" si="273"/>
        <v>90</v>
      </c>
      <c r="AJ239" s="131">
        <f t="shared" si="271"/>
        <v>47021</v>
      </c>
      <c r="AK239" s="131">
        <f t="shared" si="275"/>
        <v>47018</v>
      </c>
      <c r="AL239" s="131">
        <f t="shared" si="272"/>
        <v>47021</v>
      </c>
      <c r="AM239" s="131">
        <f t="shared" si="279"/>
        <v>47051</v>
      </c>
      <c r="AN239" s="129">
        <f t="shared" si="280"/>
        <v>21</v>
      </c>
      <c r="AO239" s="131">
        <f t="shared" si="270"/>
        <v>47021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9">
        <f t="shared" si="258"/>
        <v>44509</v>
      </c>
      <c r="B240" s="110">
        <f t="shared" si="250"/>
        <v>1008.5082887</v>
      </c>
      <c r="C240" s="184">
        <f t="shared" si="282"/>
        <v>1000</v>
      </c>
      <c r="D240" s="111">
        <f t="shared" si="259"/>
        <v>5876.05</v>
      </c>
      <c r="E240" s="111">
        <f>IF($K240=1,VLOOKUP($A239,$AQ$11:$AU$150,5),E239)</f>
        <v>5944.21</v>
      </c>
      <c r="F240" s="160" t="e">
        <f>IF($K240=1,VLOOKUP($A239,$AQ$11:$AU$135,6),F239)</f>
        <v>#REF!</v>
      </c>
      <c r="G240" s="114">
        <f t="shared" si="251"/>
        <v>1.159962900247602E-2</v>
      </c>
      <c r="H240" s="115">
        <f t="shared" si="269"/>
        <v>44525</v>
      </c>
      <c r="I240" s="115">
        <f t="shared" si="252"/>
        <v>44525</v>
      </c>
      <c r="J240" s="116">
        <f t="shared" si="260"/>
        <v>21</v>
      </c>
      <c r="K240" s="116">
        <f t="shared" si="283"/>
        <v>10</v>
      </c>
      <c r="L240" s="8">
        <f t="shared" si="261"/>
        <v>1.00550695</v>
      </c>
      <c r="M240" s="117">
        <v>1</v>
      </c>
      <c r="N240" s="117">
        <f t="shared" si="274"/>
        <v>1</v>
      </c>
      <c r="O240" s="110">
        <f t="shared" si="281"/>
        <v>1.00550695</v>
      </c>
      <c r="P240" s="110">
        <f t="shared" si="253"/>
        <v>1005.50695</v>
      </c>
      <c r="Q240" s="148">
        <f t="shared" si="264"/>
        <v>0</v>
      </c>
      <c r="R240" s="170">
        <f t="shared" si="262"/>
        <v>0</v>
      </c>
      <c r="S240" s="110">
        <f t="shared" si="254"/>
        <v>0</v>
      </c>
      <c r="T240" s="92">
        <f t="shared" si="267"/>
        <v>0</v>
      </c>
      <c r="U240" s="181">
        <f t="shared" si="268"/>
        <v>0</v>
      </c>
      <c r="V240" s="120">
        <f t="shared" si="263"/>
        <v>7.8E-2</v>
      </c>
      <c r="W240" s="118">
        <f t="shared" si="278"/>
        <v>10</v>
      </c>
      <c r="X240" s="118">
        <v>252</v>
      </c>
      <c r="Y240" s="117">
        <f t="shared" si="255"/>
        <v>1.002984901</v>
      </c>
      <c r="Z240" s="110">
        <f t="shared" si="256"/>
        <v>3.0013386999999998</v>
      </c>
      <c r="AA240" s="110">
        <f t="shared" si="257"/>
        <v>0</v>
      </c>
      <c r="AB240" s="121" t="str">
        <f t="shared" si="265"/>
        <v>J=</v>
      </c>
      <c r="AC240" s="115">
        <f t="shared" si="266"/>
        <v>44525</v>
      </c>
      <c r="AD240" s="4"/>
      <c r="AF240" s="159">
        <f>[2]Plan1!$A333</f>
        <v>46857</v>
      </c>
      <c r="AG240" s="139" t="str">
        <f>[2]Plan1!$C333</f>
        <v>Paixão de Cristo</v>
      </c>
      <c r="AI240" s="129">
        <f t="shared" si="273"/>
        <v>91</v>
      </c>
      <c r="AJ240" s="131">
        <f t="shared" si="271"/>
        <v>47051</v>
      </c>
      <c r="AK240" s="131">
        <f t="shared" si="275"/>
        <v>47050</v>
      </c>
      <c r="AL240" s="131">
        <f t="shared" si="272"/>
        <v>47051</v>
      </c>
      <c r="AM240" s="131">
        <f t="shared" si="279"/>
        <v>47084</v>
      </c>
      <c r="AN240" s="129">
        <f t="shared" si="280"/>
        <v>20</v>
      </c>
      <c r="AO240" s="131">
        <f t="shared" si="270"/>
        <v>47051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9">
        <f t="shared" si="258"/>
        <v>44510</v>
      </c>
      <c r="B241" s="110">
        <f t="shared" si="250"/>
        <v>1009.36308905</v>
      </c>
      <c r="C241" s="184">
        <f t="shared" si="282"/>
        <v>1000</v>
      </c>
      <c r="D241" s="111">
        <f t="shared" si="259"/>
        <v>5876.05</v>
      </c>
      <c r="E241" s="111">
        <f>IF($K241=1,VLOOKUP($A240,$AQ$11:$AU$150,5),E240)</f>
        <v>5944.21</v>
      </c>
      <c r="F241" s="160" t="e">
        <f>IF($K241=1,VLOOKUP($A240,$AQ$11:$AU$135,6),F240)</f>
        <v>#REF!</v>
      </c>
      <c r="G241" s="114">
        <f t="shared" si="251"/>
        <v>1.159962900247602E-2</v>
      </c>
      <c r="H241" s="115">
        <f t="shared" si="269"/>
        <v>44525</v>
      </c>
      <c r="I241" s="115">
        <f t="shared" si="252"/>
        <v>44525</v>
      </c>
      <c r="J241" s="116">
        <f t="shared" si="260"/>
        <v>21</v>
      </c>
      <c r="K241" s="116">
        <f t="shared" si="283"/>
        <v>11</v>
      </c>
      <c r="L241" s="8">
        <f t="shared" si="261"/>
        <v>1.0060593099999999</v>
      </c>
      <c r="M241" s="117">
        <v>1</v>
      </c>
      <c r="N241" s="117">
        <f t="shared" si="274"/>
        <v>1</v>
      </c>
      <c r="O241" s="110">
        <f t="shared" si="281"/>
        <v>1.0060593099999999</v>
      </c>
      <c r="P241" s="110">
        <f t="shared" si="253"/>
        <v>1006.05931</v>
      </c>
      <c r="Q241" s="148">
        <f t="shared" si="264"/>
        <v>0</v>
      </c>
      <c r="R241" s="170">
        <f t="shared" si="262"/>
        <v>0</v>
      </c>
      <c r="S241" s="110">
        <f t="shared" si="254"/>
        <v>0</v>
      </c>
      <c r="T241" s="92">
        <f t="shared" si="267"/>
        <v>0</v>
      </c>
      <c r="U241" s="181">
        <f t="shared" si="268"/>
        <v>0</v>
      </c>
      <c r="V241" s="120">
        <f t="shared" si="263"/>
        <v>7.8E-2</v>
      </c>
      <c r="W241" s="118">
        <f t="shared" si="278"/>
        <v>11</v>
      </c>
      <c r="X241" s="118">
        <v>252</v>
      </c>
      <c r="Y241" s="117">
        <f t="shared" si="255"/>
        <v>1.003283881</v>
      </c>
      <c r="Z241" s="110">
        <f t="shared" si="256"/>
        <v>3.3037790500000002</v>
      </c>
      <c r="AA241" s="110">
        <f t="shared" si="257"/>
        <v>0</v>
      </c>
      <c r="AB241" s="121" t="str">
        <f t="shared" si="265"/>
        <v>J=</v>
      </c>
      <c r="AC241" s="115">
        <f t="shared" si="266"/>
        <v>44525</v>
      </c>
      <c r="AD241" s="4"/>
      <c r="AF241" s="159">
        <f>[2]Plan1!$A334</f>
        <v>46864</v>
      </c>
      <c r="AG241" s="139" t="str">
        <f>[2]Plan1!$C334</f>
        <v>Tiradentes</v>
      </c>
      <c r="AI241" s="129">
        <f t="shared" si="273"/>
        <v>92</v>
      </c>
      <c r="AJ241" s="131">
        <f t="shared" si="271"/>
        <v>47082</v>
      </c>
      <c r="AK241" s="131">
        <f t="shared" si="275"/>
        <v>47081</v>
      </c>
      <c r="AL241" s="131">
        <f t="shared" si="272"/>
        <v>47084</v>
      </c>
      <c r="AM241" s="131">
        <f t="shared" si="279"/>
        <v>47113</v>
      </c>
      <c r="AN241" s="129">
        <f t="shared" si="280"/>
        <v>20</v>
      </c>
      <c r="AO241" s="131">
        <f t="shared" si="270"/>
        <v>47084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9">
        <f t="shared" si="258"/>
        <v>44511</v>
      </c>
      <c r="B242" s="110">
        <f t="shared" si="250"/>
        <v>1010.2186103500001</v>
      </c>
      <c r="C242" s="184">
        <f t="shared" si="282"/>
        <v>1000</v>
      </c>
      <c r="D242" s="111">
        <f t="shared" si="259"/>
        <v>5876.05</v>
      </c>
      <c r="E242" s="111">
        <f>IF($K242=1,VLOOKUP($A241,$AQ$11:$AU$150,5),E241)</f>
        <v>5944.21</v>
      </c>
      <c r="F242" s="160" t="e">
        <f>IF($K242=1,VLOOKUP($A241,$AQ$11:$AU$135,6),F241)</f>
        <v>#REF!</v>
      </c>
      <c r="G242" s="114">
        <f t="shared" si="251"/>
        <v>1.159962900247602E-2</v>
      </c>
      <c r="H242" s="115">
        <f t="shared" si="269"/>
        <v>44525</v>
      </c>
      <c r="I242" s="115">
        <f t="shared" si="252"/>
        <v>44525</v>
      </c>
      <c r="J242" s="116">
        <f t="shared" si="260"/>
        <v>21</v>
      </c>
      <c r="K242" s="116">
        <f t="shared" si="283"/>
        <v>12</v>
      </c>
      <c r="L242" s="8">
        <f t="shared" si="261"/>
        <v>1.00661197</v>
      </c>
      <c r="M242" s="117">
        <v>1</v>
      </c>
      <c r="N242" s="117">
        <f t="shared" si="274"/>
        <v>1</v>
      </c>
      <c r="O242" s="110">
        <f t="shared" si="281"/>
        <v>1.00661197</v>
      </c>
      <c r="P242" s="110">
        <f t="shared" si="253"/>
        <v>1006.61197</v>
      </c>
      <c r="Q242" s="148">
        <f t="shared" si="264"/>
        <v>0</v>
      </c>
      <c r="R242" s="170">
        <f t="shared" si="262"/>
        <v>0</v>
      </c>
      <c r="S242" s="110">
        <f t="shared" si="254"/>
        <v>0</v>
      </c>
      <c r="T242" s="92">
        <f t="shared" si="267"/>
        <v>0</v>
      </c>
      <c r="U242" s="181">
        <f t="shared" si="268"/>
        <v>0</v>
      </c>
      <c r="V242" s="120">
        <f t="shared" si="263"/>
        <v>7.8E-2</v>
      </c>
      <c r="W242" s="118">
        <f t="shared" si="278"/>
        <v>12</v>
      </c>
      <c r="X242" s="118">
        <v>252</v>
      </c>
      <c r="Y242" s="117">
        <f t="shared" si="255"/>
        <v>1.00358295</v>
      </c>
      <c r="Z242" s="110">
        <f t="shared" si="256"/>
        <v>3.6066403500000002</v>
      </c>
      <c r="AA242" s="110">
        <f t="shared" si="257"/>
        <v>0</v>
      </c>
      <c r="AB242" s="121" t="str">
        <f t="shared" si="265"/>
        <v>J=</v>
      </c>
      <c r="AC242" s="115">
        <f t="shared" si="266"/>
        <v>44525</v>
      </c>
      <c r="AD242" s="4"/>
      <c r="AF242" s="159">
        <f>[2]Plan1!$A335</f>
        <v>46874</v>
      </c>
      <c r="AG242" s="139" t="str">
        <f>[2]Plan1!$C335</f>
        <v>Dia do Trabalho</v>
      </c>
      <c r="AI242" s="129">
        <f t="shared" si="273"/>
        <v>93</v>
      </c>
      <c r="AJ242" s="131">
        <f t="shared" si="271"/>
        <v>47112</v>
      </c>
      <c r="AK242" s="131">
        <f t="shared" si="275"/>
        <v>47109</v>
      </c>
      <c r="AL242" s="131">
        <f t="shared" si="272"/>
        <v>47113</v>
      </c>
      <c r="AM242" s="131">
        <f t="shared" si="279"/>
        <v>47143</v>
      </c>
      <c r="AN242" s="129">
        <f t="shared" si="280"/>
        <v>21</v>
      </c>
      <c r="AO242" s="131">
        <f t="shared" si="270"/>
        <v>47113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9">
        <f t="shared" si="258"/>
        <v>44512</v>
      </c>
      <c r="B243" s="110">
        <f t="shared" si="250"/>
        <v>1011.07486307</v>
      </c>
      <c r="C243" s="184">
        <f t="shared" si="282"/>
        <v>1000</v>
      </c>
      <c r="D243" s="111">
        <f t="shared" si="259"/>
        <v>5876.05</v>
      </c>
      <c r="E243" s="111">
        <f>IF($K243=1,VLOOKUP($A242,$AQ$11:$AU$150,5),E242)</f>
        <v>5944.21</v>
      </c>
      <c r="F243" s="160" t="e">
        <f>IF($K243=1,VLOOKUP($A242,$AQ$11:$AU$135,6),F242)</f>
        <v>#REF!</v>
      </c>
      <c r="G243" s="114">
        <f t="shared" si="251"/>
        <v>1.159962900247602E-2</v>
      </c>
      <c r="H243" s="115">
        <f t="shared" si="269"/>
        <v>44525</v>
      </c>
      <c r="I243" s="115">
        <f t="shared" si="252"/>
        <v>44525</v>
      </c>
      <c r="J243" s="116">
        <f t="shared" si="260"/>
        <v>21</v>
      </c>
      <c r="K243" s="116">
        <f t="shared" si="283"/>
        <v>13</v>
      </c>
      <c r="L243" s="8">
        <f t="shared" si="261"/>
        <v>1.00716494</v>
      </c>
      <c r="M243" s="117">
        <v>1</v>
      </c>
      <c r="N243" s="117">
        <f t="shared" si="274"/>
        <v>1</v>
      </c>
      <c r="O243" s="110">
        <f t="shared" si="281"/>
        <v>1.00716494</v>
      </c>
      <c r="P243" s="110">
        <f t="shared" si="253"/>
        <v>1007.16494</v>
      </c>
      <c r="Q243" s="148">
        <f t="shared" si="264"/>
        <v>0</v>
      </c>
      <c r="R243" s="170">
        <f t="shared" si="262"/>
        <v>0</v>
      </c>
      <c r="S243" s="110">
        <f t="shared" si="254"/>
        <v>0</v>
      </c>
      <c r="T243" s="92">
        <f t="shared" si="267"/>
        <v>0</v>
      </c>
      <c r="U243" s="181">
        <f t="shared" si="268"/>
        <v>0</v>
      </c>
      <c r="V243" s="120">
        <f t="shared" si="263"/>
        <v>7.8E-2</v>
      </c>
      <c r="W243" s="118">
        <f t="shared" si="278"/>
        <v>13</v>
      </c>
      <c r="X243" s="118">
        <v>252</v>
      </c>
      <c r="Y243" s="117">
        <f t="shared" si="255"/>
        <v>1.003882108</v>
      </c>
      <c r="Z243" s="110">
        <f t="shared" si="256"/>
        <v>3.9099230700000001</v>
      </c>
      <c r="AA243" s="110">
        <f t="shared" si="257"/>
        <v>0</v>
      </c>
      <c r="AB243" s="121" t="str">
        <f t="shared" si="265"/>
        <v>J=</v>
      </c>
      <c r="AC243" s="115">
        <f t="shared" si="266"/>
        <v>44525</v>
      </c>
      <c r="AD243" s="4"/>
      <c r="AF243" s="159">
        <f>[2]Plan1!$A336</f>
        <v>46919</v>
      </c>
      <c r="AG243" s="139" t="str">
        <f>[2]Plan1!$C336</f>
        <v>Corpus Christi</v>
      </c>
      <c r="AI243" s="129">
        <f t="shared" si="273"/>
        <v>94</v>
      </c>
      <c r="AJ243" s="131">
        <f t="shared" si="271"/>
        <v>47143</v>
      </c>
      <c r="AK243" s="131">
        <f t="shared" si="275"/>
        <v>47142</v>
      </c>
      <c r="AL243" s="131">
        <f t="shared" si="272"/>
        <v>47143</v>
      </c>
      <c r="AM243" s="131">
        <f t="shared" si="279"/>
        <v>47175</v>
      </c>
      <c r="AN243" s="129">
        <f t="shared" si="280"/>
        <v>20</v>
      </c>
      <c r="AO243" s="131">
        <f t="shared" si="270"/>
        <v>47143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9">
        <f t="shared" si="258"/>
        <v>44513</v>
      </c>
      <c r="B244" s="110">
        <f t="shared" si="250"/>
        <v>1011.93183757</v>
      </c>
      <c r="C244" s="184">
        <f t="shared" si="282"/>
        <v>1000</v>
      </c>
      <c r="D244" s="111">
        <f t="shared" si="259"/>
        <v>5876.05</v>
      </c>
      <c r="E244" s="111">
        <f>IF($K244=1,VLOOKUP($A243,$AQ$11:$AU$150,5),E243)</f>
        <v>5944.21</v>
      </c>
      <c r="F244" s="160" t="e">
        <f>IF($K244=1,VLOOKUP($A243,$AQ$11:$AU$135,6),F243)</f>
        <v>#REF!</v>
      </c>
      <c r="G244" s="114">
        <f t="shared" si="251"/>
        <v>1.159962900247602E-2</v>
      </c>
      <c r="H244" s="115">
        <f t="shared" si="269"/>
        <v>44525</v>
      </c>
      <c r="I244" s="115">
        <f t="shared" si="252"/>
        <v>44525</v>
      </c>
      <c r="J244" s="116">
        <f t="shared" si="260"/>
        <v>21</v>
      </c>
      <c r="K244" s="116">
        <f t="shared" si="283"/>
        <v>14</v>
      </c>
      <c r="L244" s="8">
        <f t="shared" si="261"/>
        <v>1.0077182099999999</v>
      </c>
      <c r="M244" s="117">
        <v>1</v>
      </c>
      <c r="N244" s="117">
        <f t="shared" si="274"/>
        <v>1</v>
      </c>
      <c r="O244" s="110">
        <f t="shared" si="281"/>
        <v>1.0077182099999999</v>
      </c>
      <c r="P244" s="110">
        <f t="shared" si="253"/>
        <v>1007.71821</v>
      </c>
      <c r="Q244" s="148">
        <f t="shared" si="264"/>
        <v>0</v>
      </c>
      <c r="R244" s="170">
        <f t="shared" si="262"/>
        <v>0</v>
      </c>
      <c r="S244" s="110">
        <f t="shared" si="254"/>
        <v>0</v>
      </c>
      <c r="T244" s="92">
        <f t="shared" si="267"/>
        <v>0</v>
      </c>
      <c r="U244" s="181">
        <f t="shared" si="268"/>
        <v>0</v>
      </c>
      <c r="V244" s="120">
        <f t="shared" si="263"/>
        <v>7.8E-2</v>
      </c>
      <c r="W244" s="118">
        <f t="shared" si="278"/>
        <v>14</v>
      </c>
      <c r="X244" s="118">
        <v>252</v>
      </c>
      <c r="Y244" s="117">
        <f t="shared" si="255"/>
        <v>1.0041813550000001</v>
      </c>
      <c r="Z244" s="110">
        <f t="shared" si="256"/>
        <v>4.2136275699999999</v>
      </c>
      <c r="AA244" s="110">
        <f t="shared" si="257"/>
        <v>0</v>
      </c>
      <c r="AB244" s="121" t="str">
        <f t="shared" si="265"/>
        <v>J=</v>
      </c>
      <c r="AC244" s="115">
        <f t="shared" si="266"/>
        <v>44525</v>
      </c>
      <c r="AD244" s="4"/>
      <c r="AF244" s="159">
        <f>[2]Plan1!$A337</f>
        <v>47003</v>
      </c>
      <c r="AG244" s="139" t="str">
        <f>[2]Plan1!$C337</f>
        <v>Independência do Brasil</v>
      </c>
      <c r="AI244" s="129">
        <f t="shared" si="273"/>
        <v>95</v>
      </c>
      <c r="AJ244" s="131">
        <f t="shared" si="271"/>
        <v>47174</v>
      </c>
      <c r="AK244" s="131">
        <f t="shared" si="275"/>
        <v>47172</v>
      </c>
      <c r="AL244" s="131">
        <f t="shared" si="272"/>
        <v>47175</v>
      </c>
      <c r="AM244" s="131">
        <f t="shared" si="279"/>
        <v>47203</v>
      </c>
      <c r="AN244" s="129">
        <f t="shared" si="280"/>
        <v>20</v>
      </c>
      <c r="AO244" s="131">
        <f t="shared" si="270"/>
        <v>47175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9">
        <f t="shared" si="258"/>
        <v>44514</v>
      </c>
      <c r="B245" s="110">
        <f t="shared" si="250"/>
        <v>1011.93183757</v>
      </c>
      <c r="C245" s="184">
        <f t="shared" si="282"/>
        <v>1000</v>
      </c>
      <c r="D245" s="111">
        <f t="shared" si="259"/>
        <v>5876.05</v>
      </c>
      <c r="E245" s="111">
        <f>IF($K245=1,VLOOKUP($A244,$AQ$11:$AU$150,5),E244)</f>
        <v>5944.21</v>
      </c>
      <c r="F245" s="160" t="e">
        <f>IF($K245=1,VLOOKUP($A244,$AQ$11:$AU$135,6),F244)</f>
        <v>#REF!</v>
      </c>
      <c r="G245" s="114">
        <f t="shared" si="251"/>
        <v>1.159962900247602E-2</v>
      </c>
      <c r="H245" s="115">
        <f t="shared" si="269"/>
        <v>44525</v>
      </c>
      <c r="I245" s="115">
        <f t="shared" si="252"/>
        <v>44525</v>
      </c>
      <c r="J245" s="116">
        <f t="shared" si="260"/>
        <v>21</v>
      </c>
      <c r="K245" s="116">
        <f t="shared" si="283"/>
        <v>14</v>
      </c>
      <c r="L245" s="8">
        <f t="shared" si="261"/>
        <v>1.0077182099999999</v>
      </c>
      <c r="M245" s="117">
        <v>1</v>
      </c>
      <c r="N245" s="117">
        <f t="shared" si="274"/>
        <v>1</v>
      </c>
      <c r="O245" s="110">
        <f t="shared" si="281"/>
        <v>1.0077182099999999</v>
      </c>
      <c r="P245" s="110">
        <f t="shared" si="253"/>
        <v>1007.71821</v>
      </c>
      <c r="Q245" s="148">
        <f t="shared" si="264"/>
        <v>0</v>
      </c>
      <c r="R245" s="170">
        <f t="shared" si="262"/>
        <v>0</v>
      </c>
      <c r="S245" s="110">
        <f t="shared" si="254"/>
        <v>0</v>
      </c>
      <c r="T245" s="92">
        <f t="shared" si="267"/>
        <v>0</v>
      </c>
      <c r="U245" s="181">
        <f t="shared" si="268"/>
        <v>0</v>
      </c>
      <c r="V245" s="120">
        <f t="shared" si="263"/>
        <v>7.8E-2</v>
      </c>
      <c r="W245" s="118">
        <f t="shared" si="278"/>
        <v>14</v>
      </c>
      <c r="X245" s="118">
        <v>252</v>
      </c>
      <c r="Y245" s="117">
        <f t="shared" si="255"/>
        <v>1.0041813550000001</v>
      </c>
      <c r="Z245" s="110">
        <f t="shared" si="256"/>
        <v>4.2136275699999999</v>
      </c>
      <c r="AA245" s="110">
        <f t="shared" si="257"/>
        <v>0</v>
      </c>
      <c r="AB245" s="121" t="str">
        <f t="shared" si="265"/>
        <v>J=</v>
      </c>
      <c r="AC245" s="115">
        <f t="shared" si="266"/>
        <v>44525</v>
      </c>
      <c r="AD245" s="4"/>
      <c r="AF245" s="159">
        <f>[2]Plan1!$A338</f>
        <v>47038</v>
      </c>
      <c r="AG245" s="139" t="str">
        <f>[2]Plan1!$C338</f>
        <v>Nossa Sr.a Aparecida - Padroeira do Brasil</v>
      </c>
      <c r="AI245" s="129">
        <f t="shared" si="273"/>
        <v>96</v>
      </c>
      <c r="AJ245" s="131">
        <f t="shared" si="271"/>
        <v>47202</v>
      </c>
      <c r="AK245" s="131">
        <f t="shared" si="275"/>
        <v>47200</v>
      </c>
      <c r="AL245" s="131">
        <f t="shared" si="272"/>
        <v>47203</v>
      </c>
      <c r="AM245" s="131">
        <f t="shared" si="279"/>
        <v>47233</v>
      </c>
      <c r="AN245" s="129">
        <f t="shared" si="280"/>
        <v>21</v>
      </c>
      <c r="AO245" s="131">
        <f t="shared" si="270"/>
        <v>47203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9">
        <f t="shared" si="258"/>
        <v>44515</v>
      </c>
      <c r="B246" s="110">
        <f t="shared" si="250"/>
        <v>1011.93183757</v>
      </c>
      <c r="C246" s="184">
        <f t="shared" si="282"/>
        <v>1000</v>
      </c>
      <c r="D246" s="111">
        <f t="shared" si="259"/>
        <v>5876.05</v>
      </c>
      <c r="E246" s="111">
        <f>IF($K246=1,VLOOKUP($A245,$AQ$11:$AU$150,5),E245)</f>
        <v>5944.21</v>
      </c>
      <c r="F246" s="160" t="e">
        <f>IF($K246=1,VLOOKUP($A245,$AQ$11:$AU$135,6),F245)</f>
        <v>#REF!</v>
      </c>
      <c r="G246" s="114">
        <f t="shared" si="251"/>
        <v>1.159962900247602E-2</v>
      </c>
      <c r="H246" s="115">
        <f t="shared" si="269"/>
        <v>44525</v>
      </c>
      <c r="I246" s="115">
        <f t="shared" si="252"/>
        <v>44525</v>
      </c>
      <c r="J246" s="116">
        <f t="shared" si="260"/>
        <v>21</v>
      </c>
      <c r="K246" s="116">
        <f t="shared" si="283"/>
        <v>14</v>
      </c>
      <c r="L246" s="8">
        <f t="shared" si="261"/>
        <v>1.0077182099999999</v>
      </c>
      <c r="M246" s="117">
        <v>1</v>
      </c>
      <c r="N246" s="117">
        <f t="shared" si="274"/>
        <v>1</v>
      </c>
      <c r="O246" s="110">
        <f t="shared" si="281"/>
        <v>1.0077182099999999</v>
      </c>
      <c r="P246" s="110">
        <f t="shared" si="253"/>
        <v>1007.71821</v>
      </c>
      <c r="Q246" s="148">
        <f t="shared" si="264"/>
        <v>0</v>
      </c>
      <c r="R246" s="170">
        <f t="shared" si="262"/>
        <v>0</v>
      </c>
      <c r="S246" s="110">
        <f t="shared" si="254"/>
        <v>0</v>
      </c>
      <c r="T246" s="92">
        <f t="shared" si="267"/>
        <v>0</v>
      </c>
      <c r="U246" s="181">
        <f t="shared" si="268"/>
        <v>0</v>
      </c>
      <c r="V246" s="120">
        <f t="shared" si="263"/>
        <v>7.8E-2</v>
      </c>
      <c r="W246" s="118">
        <f t="shared" si="278"/>
        <v>14</v>
      </c>
      <c r="X246" s="118">
        <v>252</v>
      </c>
      <c r="Y246" s="117">
        <f t="shared" si="255"/>
        <v>1.0041813550000001</v>
      </c>
      <c r="Z246" s="110">
        <f t="shared" si="256"/>
        <v>4.2136275699999999</v>
      </c>
      <c r="AA246" s="110">
        <f t="shared" si="257"/>
        <v>0</v>
      </c>
      <c r="AB246" s="121" t="str">
        <f t="shared" si="265"/>
        <v>J=</v>
      </c>
      <c r="AC246" s="115">
        <f t="shared" si="266"/>
        <v>44525</v>
      </c>
      <c r="AD246" s="4"/>
      <c r="AF246" s="159">
        <f>[2]Plan1!$A339</f>
        <v>47059</v>
      </c>
      <c r="AG246" s="139" t="str">
        <f>[2]Plan1!$C339</f>
        <v>Finados</v>
      </c>
      <c r="AI246" s="129">
        <f t="shared" si="273"/>
        <v>97</v>
      </c>
      <c r="AJ246" s="131">
        <f t="shared" si="271"/>
        <v>47233</v>
      </c>
      <c r="AK246" s="131">
        <f t="shared" si="275"/>
        <v>47232</v>
      </c>
      <c r="AL246" s="131">
        <f t="shared" si="272"/>
        <v>47233</v>
      </c>
      <c r="AM246" s="131">
        <f t="shared" si="279"/>
        <v>47263</v>
      </c>
      <c r="AN246" s="129">
        <f t="shared" si="280"/>
        <v>21</v>
      </c>
      <c r="AO246" s="131">
        <f t="shared" si="270"/>
        <v>47233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9">
        <f t="shared" si="258"/>
        <v>44516</v>
      </c>
      <c r="B247" s="110">
        <f t="shared" si="250"/>
        <v>1011.93183757</v>
      </c>
      <c r="C247" s="184">
        <f t="shared" si="282"/>
        <v>1000</v>
      </c>
      <c r="D247" s="111">
        <f t="shared" si="259"/>
        <v>5876.05</v>
      </c>
      <c r="E247" s="111">
        <f>IF($K247=1,VLOOKUP($A246,$AQ$11:$AU$150,5),E246)</f>
        <v>5944.21</v>
      </c>
      <c r="F247" s="160" t="e">
        <f>IF($K247=1,VLOOKUP($A246,$AQ$11:$AU$135,6),F246)</f>
        <v>#REF!</v>
      </c>
      <c r="G247" s="114">
        <f t="shared" si="251"/>
        <v>1.159962900247602E-2</v>
      </c>
      <c r="H247" s="115">
        <f t="shared" si="269"/>
        <v>44525</v>
      </c>
      <c r="I247" s="115">
        <f t="shared" si="252"/>
        <v>44525</v>
      </c>
      <c r="J247" s="116">
        <f t="shared" si="260"/>
        <v>21</v>
      </c>
      <c r="K247" s="116">
        <f t="shared" si="283"/>
        <v>14</v>
      </c>
      <c r="L247" s="8">
        <f t="shared" si="261"/>
        <v>1.0077182099999999</v>
      </c>
      <c r="M247" s="117">
        <v>1</v>
      </c>
      <c r="N247" s="117">
        <f t="shared" si="274"/>
        <v>1</v>
      </c>
      <c r="O247" s="110">
        <f t="shared" si="281"/>
        <v>1.0077182099999999</v>
      </c>
      <c r="P247" s="110">
        <f t="shared" si="253"/>
        <v>1007.71821</v>
      </c>
      <c r="Q247" s="148">
        <f t="shared" si="264"/>
        <v>0</v>
      </c>
      <c r="R247" s="170">
        <f t="shared" si="262"/>
        <v>0</v>
      </c>
      <c r="S247" s="110">
        <f t="shared" si="254"/>
        <v>0</v>
      </c>
      <c r="T247" s="92">
        <f t="shared" si="267"/>
        <v>0</v>
      </c>
      <c r="U247" s="181">
        <f t="shared" si="268"/>
        <v>0</v>
      </c>
      <c r="V247" s="120">
        <f t="shared" si="263"/>
        <v>7.8E-2</v>
      </c>
      <c r="W247" s="118">
        <f t="shared" si="278"/>
        <v>14</v>
      </c>
      <c r="X247" s="118">
        <v>252</v>
      </c>
      <c r="Y247" s="117">
        <f t="shared" si="255"/>
        <v>1.0041813550000001</v>
      </c>
      <c r="Z247" s="110">
        <f t="shared" si="256"/>
        <v>4.2136275699999999</v>
      </c>
      <c r="AA247" s="110">
        <f t="shared" si="257"/>
        <v>0</v>
      </c>
      <c r="AB247" s="121" t="str">
        <f t="shared" si="265"/>
        <v>J=</v>
      </c>
      <c r="AC247" s="115">
        <f t="shared" si="266"/>
        <v>44525</v>
      </c>
      <c r="AD247" s="4"/>
      <c r="AF247" s="159">
        <f>[2]Plan1!$A340</f>
        <v>47072</v>
      </c>
      <c r="AG247" s="139" t="str">
        <f>[2]Plan1!$C340</f>
        <v>Proclamação da República</v>
      </c>
      <c r="AI247" s="129">
        <f t="shared" si="273"/>
        <v>98</v>
      </c>
      <c r="AJ247" s="131">
        <f t="shared" si="271"/>
        <v>47263</v>
      </c>
      <c r="AK247" s="131">
        <f t="shared" si="275"/>
        <v>47262</v>
      </c>
      <c r="AL247" s="131">
        <f t="shared" ref="AL247:AL269" si="284">WORKDAY($AK247,1,$AF$149:$AF$503)</f>
        <v>47263</v>
      </c>
      <c r="AM247" s="131">
        <f t="shared" si="279"/>
        <v>47294</v>
      </c>
      <c r="AN247" s="129">
        <f t="shared" si="280"/>
        <v>20</v>
      </c>
      <c r="AO247" s="131">
        <f t="shared" si="270"/>
        <v>47263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9">
        <f t="shared" si="258"/>
        <v>44517</v>
      </c>
      <c r="B248" s="110">
        <f t="shared" si="250"/>
        <v>1012.78953429</v>
      </c>
      <c r="C248" s="184">
        <f t="shared" si="282"/>
        <v>1000</v>
      </c>
      <c r="D248" s="111">
        <f t="shared" si="259"/>
        <v>5876.05</v>
      </c>
      <c r="E248" s="111">
        <f>IF($K248=1,VLOOKUP($A247,$AQ$11:$AU$150,5),E247)</f>
        <v>5944.21</v>
      </c>
      <c r="F248" s="160" t="e">
        <f>IF($K248=1,VLOOKUP($A247,$AQ$11:$AU$135,6),F247)</f>
        <v>#REF!</v>
      </c>
      <c r="G248" s="114">
        <f t="shared" si="251"/>
        <v>1.159962900247602E-2</v>
      </c>
      <c r="H248" s="115">
        <f t="shared" si="269"/>
        <v>44525</v>
      </c>
      <c r="I248" s="115">
        <f t="shared" si="252"/>
        <v>44525</v>
      </c>
      <c r="J248" s="116">
        <f t="shared" si="260"/>
        <v>21</v>
      </c>
      <c r="K248" s="116">
        <f t="shared" si="283"/>
        <v>15</v>
      </c>
      <c r="L248" s="8">
        <f t="shared" si="261"/>
        <v>1.0082717800000001</v>
      </c>
      <c r="M248" s="117">
        <v>1</v>
      </c>
      <c r="N248" s="117">
        <f t="shared" si="274"/>
        <v>1</v>
      </c>
      <c r="O248" s="110">
        <f t="shared" si="281"/>
        <v>1.0082717800000001</v>
      </c>
      <c r="P248" s="110">
        <f t="shared" si="253"/>
        <v>1008.27178</v>
      </c>
      <c r="Q248" s="148">
        <f t="shared" si="264"/>
        <v>0</v>
      </c>
      <c r="R248" s="170">
        <f t="shared" si="262"/>
        <v>0</v>
      </c>
      <c r="S248" s="110">
        <f t="shared" si="254"/>
        <v>0</v>
      </c>
      <c r="T248" s="92">
        <f t="shared" si="267"/>
        <v>0</v>
      </c>
      <c r="U248" s="181">
        <f t="shared" si="268"/>
        <v>0</v>
      </c>
      <c r="V248" s="120">
        <f t="shared" si="263"/>
        <v>7.8E-2</v>
      </c>
      <c r="W248" s="118">
        <f t="shared" si="278"/>
        <v>15</v>
      </c>
      <c r="X248" s="118">
        <v>252</v>
      </c>
      <c r="Y248" s="117">
        <f t="shared" si="255"/>
        <v>1.0044806909999999</v>
      </c>
      <c r="Z248" s="110">
        <f t="shared" si="256"/>
        <v>4.5177542900000001</v>
      </c>
      <c r="AA248" s="110">
        <f t="shared" si="257"/>
        <v>0</v>
      </c>
      <c r="AB248" s="121" t="str">
        <f t="shared" si="265"/>
        <v>J=</v>
      </c>
      <c r="AC248" s="115">
        <f t="shared" si="266"/>
        <v>44525</v>
      </c>
      <c r="AD248" s="4"/>
      <c r="AF248" s="159">
        <f>[2]Plan1!$A341</f>
        <v>47077</v>
      </c>
      <c r="AG248" s="139" t="str">
        <f>[2]Plan1!$C341</f>
        <v>Dia Nacional de Zumbi e da Consciência Negra</v>
      </c>
      <c r="AI248" s="129">
        <f t="shared" si="273"/>
        <v>99</v>
      </c>
      <c r="AJ248" s="131">
        <f t="shared" si="271"/>
        <v>47294</v>
      </c>
      <c r="AK248" s="131">
        <f t="shared" si="275"/>
        <v>47291</v>
      </c>
      <c r="AL248" s="131">
        <f t="shared" si="284"/>
        <v>47294</v>
      </c>
      <c r="AM248" s="131">
        <f t="shared" si="279"/>
        <v>47324</v>
      </c>
      <c r="AN248" s="129">
        <f t="shared" si="280"/>
        <v>22</v>
      </c>
      <c r="AO248" s="131">
        <f t="shared" si="270"/>
        <v>47294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9">
        <f t="shared" si="258"/>
        <v>44518</v>
      </c>
      <c r="B249" s="110">
        <f t="shared" si="250"/>
        <v>1013.64796468</v>
      </c>
      <c r="C249" s="184">
        <f t="shared" si="282"/>
        <v>1000</v>
      </c>
      <c r="D249" s="111">
        <f t="shared" si="259"/>
        <v>5876.05</v>
      </c>
      <c r="E249" s="111">
        <f>IF($K249=1,VLOOKUP($A248,$AQ$11:$AU$150,5),E248)</f>
        <v>5944.21</v>
      </c>
      <c r="F249" s="160" t="e">
        <f>IF($K249=1,VLOOKUP($A248,$AQ$11:$AU$135,6),F248)</f>
        <v>#REF!</v>
      </c>
      <c r="G249" s="114">
        <f t="shared" si="251"/>
        <v>1.159962900247602E-2</v>
      </c>
      <c r="H249" s="115">
        <f t="shared" si="269"/>
        <v>44525</v>
      </c>
      <c r="I249" s="115">
        <f t="shared" si="252"/>
        <v>44525</v>
      </c>
      <c r="J249" s="116">
        <f t="shared" si="260"/>
        <v>21</v>
      </c>
      <c r="K249" s="116">
        <f t="shared" si="283"/>
        <v>16</v>
      </c>
      <c r="L249" s="8">
        <f t="shared" si="261"/>
        <v>1.0088256600000001</v>
      </c>
      <c r="M249" s="117">
        <v>1</v>
      </c>
      <c r="N249" s="117">
        <f t="shared" si="274"/>
        <v>1</v>
      </c>
      <c r="O249" s="110">
        <f t="shared" si="281"/>
        <v>1.0088256600000001</v>
      </c>
      <c r="P249" s="110">
        <f t="shared" si="253"/>
        <v>1008.82566</v>
      </c>
      <c r="Q249" s="148">
        <f t="shared" si="264"/>
        <v>0</v>
      </c>
      <c r="R249" s="170">
        <f t="shared" si="262"/>
        <v>0</v>
      </c>
      <c r="S249" s="110">
        <f t="shared" si="254"/>
        <v>0</v>
      </c>
      <c r="T249" s="92">
        <f t="shared" si="267"/>
        <v>0</v>
      </c>
      <c r="U249" s="181">
        <f t="shared" si="268"/>
        <v>0</v>
      </c>
      <c r="V249" s="120">
        <f t="shared" si="263"/>
        <v>7.8E-2</v>
      </c>
      <c r="W249" s="118">
        <f t="shared" si="278"/>
        <v>16</v>
      </c>
      <c r="X249" s="118">
        <v>252</v>
      </c>
      <c r="Y249" s="117">
        <f t="shared" si="255"/>
        <v>1.0047801169999999</v>
      </c>
      <c r="Z249" s="110">
        <f t="shared" si="256"/>
        <v>4.8223046800000002</v>
      </c>
      <c r="AA249" s="110">
        <f t="shared" si="257"/>
        <v>0</v>
      </c>
      <c r="AB249" s="121" t="str">
        <f t="shared" si="265"/>
        <v>J=</v>
      </c>
      <c r="AC249" s="115">
        <f t="shared" si="266"/>
        <v>44525</v>
      </c>
      <c r="AD249" s="4"/>
      <c r="AF249" s="159">
        <f>[2]Plan1!$A342</f>
        <v>47112</v>
      </c>
      <c r="AG249" s="139" t="str">
        <f>[2]Plan1!$C342</f>
        <v>Natal</v>
      </c>
      <c r="AI249" s="129">
        <f t="shared" si="273"/>
        <v>100</v>
      </c>
      <c r="AJ249" s="131">
        <f t="shared" si="271"/>
        <v>47324</v>
      </c>
      <c r="AK249" s="131">
        <f t="shared" si="275"/>
        <v>47323</v>
      </c>
      <c r="AL249" s="131">
        <f t="shared" si="284"/>
        <v>47324</v>
      </c>
      <c r="AM249" s="131">
        <f t="shared" si="279"/>
        <v>47357</v>
      </c>
      <c r="AN249" s="129">
        <f t="shared" si="280"/>
        <v>23</v>
      </c>
      <c r="AO249" s="131">
        <f t="shared" si="270"/>
        <v>47324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9">
        <f t="shared" si="258"/>
        <v>44519</v>
      </c>
      <c r="B250" s="110">
        <f t="shared" si="250"/>
        <v>1014.50711813</v>
      </c>
      <c r="C250" s="184">
        <f t="shared" si="282"/>
        <v>1000</v>
      </c>
      <c r="D250" s="111">
        <f t="shared" si="259"/>
        <v>5876.05</v>
      </c>
      <c r="E250" s="111">
        <f>IF($K250=1,VLOOKUP($A249,$AQ$11:$AU$150,5),E249)</f>
        <v>5944.21</v>
      </c>
      <c r="F250" s="160" t="e">
        <f>IF($K250=1,VLOOKUP($A249,$AQ$11:$AU$135,6),F249)</f>
        <v>#REF!</v>
      </c>
      <c r="G250" s="114">
        <f t="shared" si="251"/>
        <v>1.159962900247602E-2</v>
      </c>
      <c r="H250" s="115">
        <f t="shared" si="269"/>
        <v>44525</v>
      </c>
      <c r="I250" s="115">
        <f t="shared" si="252"/>
        <v>44525</v>
      </c>
      <c r="J250" s="116">
        <f t="shared" si="260"/>
        <v>21</v>
      </c>
      <c r="K250" s="116">
        <f t="shared" si="283"/>
        <v>17</v>
      </c>
      <c r="L250" s="8">
        <f t="shared" si="261"/>
        <v>1.00937984</v>
      </c>
      <c r="M250" s="117">
        <v>1</v>
      </c>
      <c r="N250" s="117">
        <f t="shared" si="274"/>
        <v>1</v>
      </c>
      <c r="O250" s="110">
        <f t="shared" si="281"/>
        <v>1.00937984</v>
      </c>
      <c r="P250" s="110">
        <f t="shared" si="253"/>
        <v>1009.3798399999999</v>
      </c>
      <c r="Q250" s="148">
        <f t="shared" si="264"/>
        <v>0</v>
      </c>
      <c r="R250" s="170">
        <f t="shared" si="262"/>
        <v>0</v>
      </c>
      <c r="S250" s="110">
        <f t="shared" si="254"/>
        <v>0</v>
      </c>
      <c r="T250" s="92">
        <f t="shared" si="267"/>
        <v>0</v>
      </c>
      <c r="U250" s="181">
        <f t="shared" si="268"/>
        <v>0</v>
      </c>
      <c r="V250" s="120">
        <f t="shared" si="263"/>
        <v>7.8E-2</v>
      </c>
      <c r="W250" s="118">
        <f t="shared" si="278"/>
        <v>17</v>
      </c>
      <c r="X250" s="118">
        <v>252</v>
      </c>
      <c r="Y250" s="117">
        <f t="shared" si="255"/>
        <v>1.0050796319999999</v>
      </c>
      <c r="Z250" s="110">
        <f t="shared" si="256"/>
        <v>5.1272781299999997</v>
      </c>
      <c r="AA250" s="110">
        <f t="shared" si="257"/>
        <v>0</v>
      </c>
      <c r="AB250" s="121" t="str">
        <f t="shared" si="265"/>
        <v>J=</v>
      </c>
      <c r="AC250" s="115">
        <f t="shared" si="266"/>
        <v>44525</v>
      </c>
      <c r="AD250" s="4"/>
      <c r="AF250" s="159">
        <f>[2]Plan1!$A343</f>
        <v>47119</v>
      </c>
      <c r="AG250" s="139" t="str">
        <f>[2]Plan1!$C343</f>
        <v>Confraternização Universal</v>
      </c>
      <c r="AI250" s="129">
        <f t="shared" si="273"/>
        <v>101</v>
      </c>
      <c r="AJ250" s="131">
        <f t="shared" si="271"/>
        <v>47355</v>
      </c>
      <c r="AK250" s="131">
        <f t="shared" si="275"/>
        <v>47354</v>
      </c>
      <c r="AL250" s="131">
        <f t="shared" si="284"/>
        <v>47357</v>
      </c>
      <c r="AM250" s="131">
        <f t="shared" si="279"/>
        <v>47386</v>
      </c>
      <c r="AN250" s="129">
        <f t="shared" si="280"/>
        <v>20</v>
      </c>
      <c r="AO250" s="131">
        <f t="shared" si="270"/>
        <v>47357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9">
        <f t="shared" si="258"/>
        <v>44520</v>
      </c>
      <c r="B251" s="110">
        <f t="shared" si="250"/>
        <v>1015.3670051</v>
      </c>
      <c r="C251" s="184">
        <f t="shared" si="282"/>
        <v>1000</v>
      </c>
      <c r="D251" s="111">
        <f t="shared" si="259"/>
        <v>5876.05</v>
      </c>
      <c r="E251" s="111">
        <f>IF($K251=1,VLOOKUP($A250,$AQ$11:$AU$150,5),E250)</f>
        <v>5944.21</v>
      </c>
      <c r="F251" s="160" t="e">
        <f>IF($K251=1,VLOOKUP($A250,$AQ$11:$AU$135,6),F250)</f>
        <v>#REF!</v>
      </c>
      <c r="G251" s="114">
        <f t="shared" si="251"/>
        <v>1.159962900247602E-2</v>
      </c>
      <c r="H251" s="115">
        <f t="shared" si="269"/>
        <v>44525</v>
      </c>
      <c r="I251" s="115">
        <f t="shared" si="252"/>
        <v>44525</v>
      </c>
      <c r="J251" s="116">
        <f t="shared" si="260"/>
        <v>21</v>
      </c>
      <c r="K251" s="116">
        <f t="shared" si="283"/>
        <v>18</v>
      </c>
      <c r="L251" s="8">
        <f t="shared" si="261"/>
        <v>1.0099343300000001</v>
      </c>
      <c r="M251" s="117">
        <v>1</v>
      </c>
      <c r="N251" s="117">
        <f t="shared" si="274"/>
        <v>1</v>
      </c>
      <c r="O251" s="110">
        <f t="shared" si="281"/>
        <v>1.0099343300000001</v>
      </c>
      <c r="P251" s="110">
        <f t="shared" si="253"/>
        <v>1009.93433</v>
      </c>
      <c r="Q251" s="148">
        <f t="shared" si="264"/>
        <v>0</v>
      </c>
      <c r="R251" s="170">
        <f t="shared" si="262"/>
        <v>0</v>
      </c>
      <c r="S251" s="110">
        <f t="shared" si="254"/>
        <v>0</v>
      </c>
      <c r="T251" s="92">
        <f t="shared" si="267"/>
        <v>0</v>
      </c>
      <c r="U251" s="181">
        <f t="shared" si="268"/>
        <v>0</v>
      </c>
      <c r="V251" s="120">
        <f t="shared" si="263"/>
        <v>7.8E-2</v>
      </c>
      <c r="W251" s="118">
        <f t="shared" si="278"/>
        <v>18</v>
      </c>
      <c r="X251" s="118">
        <v>252</v>
      </c>
      <c r="Y251" s="117">
        <f t="shared" si="255"/>
        <v>1.005379236</v>
      </c>
      <c r="Z251" s="110">
        <f t="shared" si="256"/>
        <v>5.4326751</v>
      </c>
      <c r="AA251" s="110">
        <f t="shared" si="257"/>
        <v>0</v>
      </c>
      <c r="AB251" s="121" t="str">
        <f t="shared" si="265"/>
        <v>J=</v>
      </c>
      <c r="AC251" s="115">
        <f t="shared" si="266"/>
        <v>44525</v>
      </c>
      <c r="AD251" s="4"/>
      <c r="AF251" s="159">
        <f>[2]Plan1!$A344</f>
        <v>47161</v>
      </c>
      <c r="AG251" s="139" t="str">
        <f>[2]Plan1!$C344</f>
        <v>Carnaval</v>
      </c>
      <c r="AI251" s="129">
        <f t="shared" si="273"/>
        <v>102</v>
      </c>
      <c r="AJ251" s="131">
        <f t="shared" si="271"/>
        <v>47386</v>
      </c>
      <c r="AK251" s="131">
        <f t="shared" si="275"/>
        <v>47385</v>
      </c>
      <c r="AL251" s="131">
        <f t="shared" si="284"/>
        <v>47386</v>
      </c>
      <c r="AM251" s="131">
        <f t="shared" si="279"/>
        <v>47416</v>
      </c>
      <c r="AN251" s="129">
        <f t="shared" si="280"/>
        <v>21</v>
      </c>
      <c r="AO251" s="131">
        <f t="shared" si="270"/>
        <v>47386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9">
        <f t="shared" si="258"/>
        <v>44521</v>
      </c>
      <c r="B252" s="110">
        <f t="shared" si="250"/>
        <v>1015.3670051</v>
      </c>
      <c r="C252" s="184">
        <f t="shared" si="282"/>
        <v>1000</v>
      </c>
      <c r="D252" s="111">
        <f t="shared" si="259"/>
        <v>5876.05</v>
      </c>
      <c r="E252" s="111">
        <f>IF($K252=1,VLOOKUP($A251,$AQ$11:$AU$150,5),E251)</f>
        <v>5944.21</v>
      </c>
      <c r="F252" s="160" t="e">
        <f>IF($K252=1,VLOOKUP($A251,$AQ$11:$AU$135,6),F251)</f>
        <v>#REF!</v>
      </c>
      <c r="G252" s="114">
        <f t="shared" si="251"/>
        <v>1.159962900247602E-2</v>
      </c>
      <c r="H252" s="115">
        <f t="shared" si="269"/>
        <v>44525</v>
      </c>
      <c r="I252" s="115">
        <f t="shared" si="252"/>
        <v>44525</v>
      </c>
      <c r="J252" s="116">
        <f t="shared" si="260"/>
        <v>21</v>
      </c>
      <c r="K252" s="116">
        <f t="shared" si="283"/>
        <v>18</v>
      </c>
      <c r="L252" s="8">
        <f t="shared" si="261"/>
        <v>1.0099343300000001</v>
      </c>
      <c r="M252" s="117">
        <v>1</v>
      </c>
      <c r="N252" s="117">
        <f t="shared" si="274"/>
        <v>1</v>
      </c>
      <c r="O252" s="110">
        <f t="shared" si="281"/>
        <v>1.0099343300000001</v>
      </c>
      <c r="P252" s="110">
        <f t="shared" si="253"/>
        <v>1009.93433</v>
      </c>
      <c r="Q252" s="148">
        <f t="shared" si="264"/>
        <v>0</v>
      </c>
      <c r="R252" s="170">
        <f t="shared" si="262"/>
        <v>0</v>
      </c>
      <c r="S252" s="110">
        <f t="shared" si="254"/>
        <v>0</v>
      </c>
      <c r="T252" s="92">
        <f t="shared" si="267"/>
        <v>0</v>
      </c>
      <c r="U252" s="181">
        <f t="shared" si="268"/>
        <v>0</v>
      </c>
      <c r="V252" s="120">
        <f t="shared" si="263"/>
        <v>7.8E-2</v>
      </c>
      <c r="W252" s="118">
        <f t="shared" si="278"/>
        <v>18</v>
      </c>
      <c r="X252" s="118">
        <v>252</v>
      </c>
      <c r="Y252" s="117">
        <f t="shared" si="255"/>
        <v>1.005379236</v>
      </c>
      <c r="Z252" s="110">
        <f t="shared" si="256"/>
        <v>5.4326751</v>
      </c>
      <c r="AA252" s="110">
        <f t="shared" si="257"/>
        <v>0</v>
      </c>
      <c r="AB252" s="121" t="str">
        <f t="shared" si="265"/>
        <v>J=</v>
      </c>
      <c r="AC252" s="115">
        <f t="shared" si="266"/>
        <v>44525</v>
      </c>
      <c r="AD252" s="4"/>
      <c r="AF252" s="159">
        <f>[2]Plan1!$A345</f>
        <v>47162</v>
      </c>
      <c r="AG252" s="139" t="str">
        <f>[2]Plan1!$C345</f>
        <v>Carnaval</v>
      </c>
      <c r="AI252" s="129">
        <f t="shared" si="273"/>
        <v>103</v>
      </c>
      <c r="AJ252" s="131">
        <f t="shared" si="271"/>
        <v>47416</v>
      </c>
      <c r="AK252" s="131">
        <f t="shared" si="275"/>
        <v>47415</v>
      </c>
      <c r="AL252" s="131">
        <f t="shared" si="284"/>
        <v>47416</v>
      </c>
      <c r="AM252" s="131">
        <f t="shared" si="279"/>
        <v>47448</v>
      </c>
      <c r="AN252" s="129">
        <f t="shared" si="280"/>
        <v>19</v>
      </c>
      <c r="AO252" s="131">
        <f t="shared" si="270"/>
        <v>47416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9">
        <f t="shared" si="258"/>
        <v>44522</v>
      </c>
      <c r="B253" s="110">
        <f t="shared" si="250"/>
        <v>1015.3670051</v>
      </c>
      <c r="C253" s="184">
        <f t="shared" si="282"/>
        <v>1000</v>
      </c>
      <c r="D253" s="111">
        <f t="shared" si="259"/>
        <v>5876.05</v>
      </c>
      <c r="E253" s="111">
        <f>IF($K253=1,VLOOKUP($A252,$AQ$11:$AU$150,5),E252)</f>
        <v>5944.21</v>
      </c>
      <c r="F253" s="160" t="e">
        <f>IF($K253=1,VLOOKUP($A252,$AQ$11:$AU$135,6),F252)</f>
        <v>#REF!</v>
      </c>
      <c r="G253" s="114">
        <f t="shared" si="251"/>
        <v>1.159962900247602E-2</v>
      </c>
      <c r="H253" s="115">
        <f t="shared" si="269"/>
        <v>44525</v>
      </c>
      <c r="I253" s="115">
        <f t="shared" si="252"/>
        <v>44525</v>
      </c>
      <c r="J253" s="116">
        <f t="shared" si="260"/>
        <v>21</v>
      </c>
      <c r="K253" s="116">
        <f t="shared" si="283"/>
        <v>18</v>
      </c>
      <c r="L253" s="8">
        <f t="shared" si="261"/>
        <v>1.0099343300000001</v>
      </c>
      <c r="M253" s="117">
        <v>1</v>
      </c>
      <c r="N253" s="117">
        <f t="shared" si="274"/>
        <v>1</v>
      </c>
      <c r="O253" s="110">
        <f t="shared" si="281"/>
        <v>1.0099343300000001</v>
      </c>
      <c r="P253" s="110">
        <f t="shared" si="253"/>
        <v>1009.93433</v>
      </c>
      <c r="Q253" s="148">
        <f t="shared" si="264"/>
        <v>0</v>
      </c>
      <c r="R253" s="170">
        <f t="shared" si="262"/>
        <v>0</v>
      </c>
      <c r="S253" s="110">
        <f t="shared" si="254"/>
        <v>0</v>
      </c>
      <c r="T253" s="92">
        <f t="shared" si="267"/>
        <v>0</v>
      </c>
      <c r="U253" s="181">
        <f t="shared" si="268"/>
        <v>0</v>
      </c>
      <c r="V253" s="120">
        <f t="shared" si="263"/>
        <v>7.8E-2</v>
      </c>
      <c r="W253" s="118">
        <f t="shared" si="278"/>
        <v>18</v>
      </c>
      <c r="X253" s="118">
        <v>252</v>
      </c>
      <c r="Y253" s="117">
        <f t="shared" si="255"/>
        <v>1.005379236</v>
      </c>
      <c r="Z253" s="110">
        <f t="shared" si="256"/>
        <v>5.4326751</v>
      </c>
      <c r="AA253" s="110">
        <f t="shared" si="257"/>
        <v>0</v>
      </c>
      <c r="AB253" s="121" t="str">
        <f t="shared" si="265"/>
        <v>J=</v>
      </c>
      <c r="AC253" s="115">
        <f t="shared" si="266"/>
        <v>44525</v>
      </c>
      <c r="AD253" s="4"/>
      <c r="AF253" s="159">
        <f>[2]Plan1!$A346</f>
        <v>47207</v>
      </c>
      <c r="AG253" s="139" t="str">
        <f>[2]Plan1!$C346</f>
        <v>Paixão de Cristo</v>
      </c>
      <c r="AI253" s="129">
        <f t="shared" si="273"/>
        <v>104</v>
      </c>
      <c r="AJ253" s="131">
        <f t="shared" si="271"/>
        <v>47447</v>
      </c>
      <c r="AK253" s="131">
        <f t="shared" si="275"/>
        <v>47445</v>
      </c>
      <c r="AL253" s="131">
        <f t="shared" si="284"/>
        <v>47448</v>
      </c>
      <c r="AM253" s="131">
        <f t="shared" si="279"/>
        <v>47478</v>
      </c>
      <c r="AN253" s="129">
        <f t="shared" si="280"/>
        <v>21</v>
      </c>
      <c r="AO253" s="131">
        <f t="shared" si="270"/>
        <v>47448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9">
        <f t="shared" si="258"/>
        <v>44523</v>
      </c>
      <c r="B254" s="110">
        <f t="shared" si="250"/>
        <v>1016.22761596</v>
      </c>
      <c r="C254" s="184">
        <f t="shared" si="282"/>
        <v>1000</v>
      </c>
      <c r="D254" s="111">
        <f t="shared" si="259"/>
        <v>5876.05</v>
      </c>
      <c r="E254" s="111">
        <f>IF($K254=1,VLOOKUP($A253,$AQ$11:$AU$150,5),E253)</f>
        <v>5944.21</v>
      </c>
      <c r="F254" s="160" t="e">
        <f>IF($K254=1,VLOOKUP($A253,$AQ$11:$AU$135,6),F253)</f>
        <v>#REF!</v>
      </c>
      <c r="G254" s="114">
        <f t="shared" si="251"/>
        <v>1.159962900247602E-2</v>
      </c>
      <c r="H254" s="115">
        <f t="shared" si="269"/>
        <v>44525</v>
      </c>
      <c r="I254" s="115">
        <f t="shared" si="252"/>
        <v>44525</v>
      </c>
      <c r="J254" s="116">
        <f t="shared" si="260"/>
        <v>21</v>
      </c>
      <c r="K254" s="116">
        <f t="shared" si="283"/>
        <v>19</v>
      </c>
      <c r="L254" s="8">
        <f t="shared" si="261"/>
        <v>1.0104891199999999</v>
      </c>
      <c r="M254" s="117">
        <v>1</v>
      </c>
      <c r="N254" s="117">
        <f t="shared" si="274"/>
        <v>1</v>
      </c>
      <c r="O254" s="110">
        <f t="shared" si="281"/>
        <v>1.0104891199999999</v>
      </c>
      <c r="P254" s="110">
        <f t="shared" si="253"/>
        <v>1010.48912</v>
      </c>
      <c r="Q254" s="148">
        <f t="shared" si="264"/>
        <v>0</v>
      </c>
      <c r="R254" s="170">
        <f t="shared" si="262"/>
        <v>0</v>
      </c>
      <c r="S254" s="110">
        <f t="shared" si="254"/>
        <v>0</v>
      </c>
      <c r="T254" s="92">
        <f t="shared" si="267"/>
        <v>0</v>
      </c>
      <c r="U254" s="181">
        <f t="shared" si="268"/>
        <v>0</v>
      </c>
      <c r="V254" s="120">
        <f t="shared" si="263"/>
        <v>7.8E-2</v>
      </c>
      <c r="W254" s="118">
        <f t="shared" si="278"/>
        <v>19</v>
      </c>
      <c r="X254" s="118">
        <v>252</v>
      </c>
      <c r="Y254" s="117">
        <f t="shared" si="255"/>
        <v>1.0056789290000001</v>
      </c>
      <c r="Z254" s="110">
        <f t="shared" si="256"/>
        <v>5.7384959599999998</v>
      </c>
      <c r="AA254" s="110">
        <f t="shared" si="257"/>
        <v>0</v>
      </c>
      <c r="AB254" s="121" t="str">
        <f t="shared" si="265"/>
        <v>J=</v>
      </c>
      <c r="AC254" s="115">
        <f t="shared" si="266"/>
        <v>44525</v>
      </c>
      <c r="AD254" s="4"/>
      <c r="AF254" s="159">
        <f>[2]Plan1!$A347</f>
        <v>47229</v>
      </c>
      <c r="AG254" s="139" t="str">
        <f>[2]Plan1!$C347</f>
        <v>Tiradentes</v>
      </c>
      <c r="AI254" s="129">
        <f t="shared" si="273"/>
        <v>105</v>
      </c>
      <c r="AJ254" s="131">
        <f t="shared" si="271"/>
        <v>47477</v>
      </c>
      <c r="AK254" s="131">
        <f t="shared" si="275"/>
        <v>47476</v>
      </c>
      <c r="AL254" s="131">
        <f t="shared" si="284"/>
        <v>47478</v>
      </c>
      <c r="AM254" s="131">
        <f t="shared" ref="AM254:AM269" si="285">AL255</f>
        <v>47508</v>
      </c>
      <c r="AN254" s="129">
        <f t="shared" si="280"/>
        <v>21</v>
      </c>
      <c r="AO254" s="131">
        <f t="shared" si="270"/>
        <v>47478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9">
        <f t="shared" si="258"/>
        <v>44524</v>
      </c>
      <c r="B255" s="110">
        <f t="shared" si="250"/>
        <v>1017.08896221</v>
      </c>
      <c r="C255" s="184">
        <f t="shared" si="282"/>
        <v>1000</v>
      </c>
      <c r="D255" s="111">
        <f t="shared" si="259"/>
        <v>5876.05</v>
      </c>
      <c r="E255" s="111">
        <f>IF($K255=1,VLOOKUP($A254,$AQ$11:$AU$150,5),E254)</f>
        <v>5944.21</v>
      </c>
      <c r="F255" s="160" t="e">
        <f>IF($K255=1,VLOOKUP($A254,$AQ$11:$AU$135,6),F254)</f>
        <v>#REF!</v>
      </c>
      <c r="G255" s="114">
        <f t="shared" si="251"/>
        <v>1.159962900247602E-2</v>
      </c>
      <c r="H255" s="115">
        <f t="shared" si="269"/>
        <v>44525</v>
      </c>
      <c r="I255" s="115">
        <f t="shared" si="252"/>
        <v>44525</v>
      </c>
      <c r="J255" s="116">
        <f t="shared" si="260"/>
        <v>21</v>
      </c>
      <c r="K255" s="116">
        <f t="shared" si="283"/>
        <v>20</v>
      </c>
      <c r="L255" s="8">
        <f t="shared" si="261"/>
        <v>1.01104422</v>
      </c>
      <c r="M255" s="117">
        <v>1</v>
      </c>
      <c r="N255" s="117">
        <f t="shared" si="274"/>
        <v>1</v>
      </c>
      <c r="O255" s="110">
        <f t="shared" si="281"/>
        <v>1.01104422</v>
      </c>
      <c r="P255" s="110">
        <f t="shared" si="253"/>
        <v>1011.04422</v>
      </c>
      <c r="Q255" s="148">
        <f t="shared" si="264"/>
        <v>0</v>
      </c>
      <c r="R255" s="170">
        <f t="shared" si="262"/>
        <v>0</v>
      </c>
      <c r="S255" s="110">
        <f t="shared" si="254"/>
        <v>0</v>
      </c>
      <c r="T255" s="92">
        <f t="shared" si="267"/>
        <v>0</v>
      </c>
      <c r="U255" s="181">
        <f t="shared" si="268"/>
        <v>0</v>
      </c>
      <c r="V255" s="120">
        <f t="shared" si="263"/>
        <v>7.8E-2</v>
      </c>
      <c r="W255" s="118">
        <f t="shared" si="278"/>
        <v>20</v>
      </c>
      <c r="X255" s="118">
        <v>252</v>
      </c>
      <c r="Y255" s="117">
        <f t="shared" si="255"/>
        <v>1.0059787120000001</v>
      </c>
      <c r="Z255" s="110">
        <f t="shared" si="256"/>
        <v>6.0447422099999999</v>
      </c>
      <c r="AA255" s="110">
        <f t="shared" si="257"/>
        <v>0</v>
      </c>
      <c r="AB255" s="121" t="str">
        <f t="shared" si="265"/>
        <v>J=</v>
      </c>
      <c r="AC255" s="115">
        <f t="shared" si="266"/>
        <v>44525</v>
      </c>
      <c r="AD255" s="4"/>
      <c r="AF255" s="159">
        <f>[2]Plan1!$A348</f>
        <v>47239</v>
      </c>
      <c r="AG255" s="139" t="str">
        <f>[2]Plan1!$C348</f>
        <v>Dia do Trabalho</v>
      </c>
      <c r="AI255" s="129">
        <f t="shared" si="273"/>
        <v>106</v>
      </c>
      <c r="AJ255" s="131">
        <f t="shared" si="271"/>
        <v>47508</v>
      </c>
      <c r="AK255" s="131">
        <f t="shared" si="275"/>
        <v>47507</v>
      </c>
      <c r="AL255" s="131">
        <f t="shared" si="284"/>
        <v>47508</v>
      </c>
      <c r="AM255" s="131">
        <f t="shared" si="285"/>
        <v>47539</v>
      </c>
      <c r="AN255" s="129">
        <f t="shared" si="280"/>
        <v>21</v>
      </c>
      <c r="AO255" s="131">
        <f t="shared" si="270"/>
        <v>47508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9">
        <f t="shared" si="258"/>
        <v>44525</v>
      </c>
      <c r="B256" s="110">
        <f t="shared" si="250"/>
        <v>1017.95103318</v>
      </c>
      <c r="C256" s="184">
        <f t="shared" si="282"/>
        <v>1000</v>
      </c>
      <c r="D256" s="111">
        <f t="shared" si="259"/>
        <v>5876.05</v>
      </c>
      <c r="E256" s="111">
        <f>IF($K256=1,VLOOKUP($A255,$AQ$11:$AU$150,5),E255)</f>
        <v>5944.21</v>
      </c>
      <c r="F256" s="160" t="e">
        <f>IF($K256=1,VLOOKUP($A255,$AQ$11:$AU$135,6),F255)</f>
        <v>#REF!</v>
      </c>
      <c r="G256" s="114">
        <f t="shared" si="251"/>
        <v>1.159962900247602E-2</v>
      </c>
      <c r="H256" s="115">
        <f t="shared" si="269"/>
        <v>44525</v>
      </c>
      <c r="I256" s="115">
        <f t="shared" si="252"/>
        <v>44525</v>
      </c>
      <c r="J256" s="116">
        <f t="shared" si="260"/>
        <v>21</v>
      </c>
      <c r="K256" s="116">
        <f t="shared" si="283"/>
        <v>21</v>
      </c>
      <c r="L256" s="8">
        <f t="shared" si="261"/>
        <v>1.0115996199999999</v>
      </c>
      <c r="M256" s="117">
        <v>1</v>
      </c>
      <c r="N256" s="117">
        <f t="shared" si="274"/>
        <v>1</v>
      </c>
      <c r="O256" s="110">
        <f t="shared" si="281"/>
        <v>1.0115996199999999</v>
      </c>
      <c r="P256" s="110">
        <f t="shared" si="253"/>
        <v>1011.59962</v>
      </c>
      <c r="Q256" s="148">
        <f t="shared" si="264"/>
        <v>8</v>
      </c>
      <c r="R256" s="170">
        <f t="shared" si="262"/>
        <v>0</v>
      </c>
      <c r="S256" s="110">
        <f t="shared" si="254"/>
        <v>0</v>
      </c>
      <c r="T256" s="92">
        <f t="shared" si="267"/>
        <v>11.599619999999922</v>
      </c>
      <c r="U256" s="181">
        <f t="shared" si="268"/>
        <v>1.1466611662032774E-2</v>
      </c>
      <c r="V256" s="120">
        <f t="shared" si="263"/>
        <v>7.8E-2</v>
      </c>
      <c r="W256" s="118">
        <f t="shared" si="278"/>
        <v>21</v>
      </c>
      <c r="X256" s="118">
        <v>252</v>
      </c>
      <c r="Y256" s="117">
        <f t="shared" si="255"/>
        <v>1.0062785839999999</v>
      </c>
      <c r="Z256" s="110">
        <f t="shared" si="256"/>
        <v>6.3514131799999998</v>
      </c>
      <c r="AA256" s="110">
        <f t="shared" si="257"/>
        <v>6.3514131799999998</v>
      </c>
      <c r="AB256" s="121" t="str">
        <f t="shared" si="265"/>
        <v>J=</v>
      </c>
      <c r="AC256" s="115">
        <f t="shared" si="266"/>
        <v>44525</v>
      </c>
      <c r="AD256" s="4"/>
      <c r="AF256" s="159">
        <f>[2]Plan1!$A349</f>
        <v>47269</v>
      </c>
      <c r="AG256" s="139" t="str">
        <f>[2]Plan1!$C349</f>
        <v>Corpus Christi</v>
      </c>
      <c r="AI256" s="129">
        <f t="shared" si="273"/>
        <v>107</v>
      </c>
      <c r="AJ256" s="131">
        <f t="shared" si="271"/>
        <v>47539</v>
      </c>
      <c r="AK256" s="131">
        <f t="shared" si="275"/>
        <v>47536</v>
      </c>
      <c r="AL256" s="131">
        <f t="shared" si="284"/>
        <v>47539</v>
      </c>
      <c r="AM256" s="131">
        <f t="shared" si="285"/>
        <v>47567</v>
      </c>
      <c r="AN256" s="129">
        <f t="shared" si="280"/>
        <v>18</v>
      </c>
      <c r="AO256" s="131">
        <f t="shared" si="270"/>
        <v>47539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9">
        <f t="shared" si="258"/>
        <v>44526</v>
      </c>
      <c r="B257" s="110">
        <f t="shared" si="250"/>
        <v>1000.86304835</v>
      </c>
      <c r="C257" s="184">
        <f t="shared" si="282"/>
        <v>1000</v>
      </c>
      <c r="D257" s="111">
        <f t="shared" si="259"/>
        <v>5944.21</v>
      </c>
      <c r="E257" s="111">
        <f>IF($K257=1,VLOOKUP($A256,$AQ$11:$AU$150,5),E256)</f>
        <v>6018.51</v>
      </c>
      <c r="F257" s="160" t="e">
        <f>IF($K257=1,VLOOKUP($A256,$AQ$11:$AU$135,6),F256)</f>
        <v>#REF!</v>
      </c>
      <c r="G257" s="114">
        <f t="shared" si="251"/>
        <v>1.2499558393798349E-2</v>
      </c>
      <c r="H257" s="115">
        <f t="shared" si="269"/>
        <v>44557</v>
      </c>
      <c r="I257" s="115">
        <f t="shared" si="252"/>
        <v>44557</v>
      </c>
      <c r="J257" s="116">
        <f t="shared" si="260"/>
        <v>22</v>
      </c>
      <c r="K257" s="116">
        <f t="shared" si="283"/>
        <v>1</v>
      </c>
      <c r="L257" s="8">
        <f t="shared" si="261"/>
        <v>1.0005647900000001</v>
      </c>
      <c r="M257" s="117">
        <v>1</v>
      </c>
      <c r="N257" s="117">
        <f t="shared" si="274"/>
        <v>1</v>
      </c>
      <c r="O257" s="110">
        <f t="shared" si="281"/>
        <v>1.0005647900000001</v>
      </c>
      <c r="P257" s="110">
        <f t="shared" si="253"/>
        <v>1000.56479</v>
      </c>
      <c r="Q257" s="148">
        <f t="shared" si="264"/>
        <v>0</v>
      </c>
      <c r="R257" s="170">
        <f t="shared" si="262"/>
        <v>0</v>
      </c>
      <c r="S257" s="110">
        <f t="shared" si="254"/>
        <v>0</v>
      </c>
      <c r="T257" s="92">
        <f t="shared" si="267"/>
        <v>0</v>
      </c>
      <c r="U257" s="181">
        <f t="shared" si="268"/>
        <v>0</v>
      </c>
      <c r="V257" s="120">
        <f t="shared" si="263"/>
        <v>7.8E-2</v>
      </c>
      <c r="W257" s="118">
        <f t="shared" si="278"/>
        <v>1</v>
      </c>
      <c r="X257" s="118">
        <v>252</v>
      </c>
      <c r="Y257" s="117">
        <f t="shared" si="255"/>
        <v>1.00029809</v>
      </c>
      <c r="Z257" s="110">
        <f t="shared" si="256"/>
        <v>0.29825835000000001</v>
      </c>
      <c r="AA257" s="110">
        <f t="shared" si="257"/>
        <v>0</v>
      </c>
      <c r="AB257" s="121" t="str">
        <f t="shared" si="265"/>
        <v>J=</v>
      </c>
      <c r="AC257" s="115">
        <f t="shared" si="266"/>
        <v>44557</v>
      </c>
      <c r="AD257" s="4"/>
      <c r="AF257" s="159">
        <f>[2]Plan1!$A350</f>
        <v>47368</v>
      </c>
      <c r="AG257" s="139" t="str">
        <f>[2]Plan1!$C350</f>
        <v>Independência do Brasil</v>
      </c>
      <c r="AI257" s="129">
        <f t="shared" si="273"/>
        <v>108</v>
      </c>
      <c r="AJ257" s="131">
        <f t="shared" si="271"/>
        <v>47567</v>
      </c>
      <c r="AK257" s="131">
        <f t="shared" si="275"/>
        <v>47564</v>
      </c>
      <c r="AL257" s="131">
        <f t="shared" si="284"/>
        <v>47567</v>
      </c>
      <c r="AM257" s="131">
        <f t="shared" si="285"/>
        <v>47598</v>
      </c>
      <c r="AN257" s="129">
        <f t="shared" si="280"/>
        <v>22</v>
      </c>
      <c r="AO257" s="131">
        <f t="shared" si="270"/>
        <v>47567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9">
        <f t="shared" si="258"/>
        <v>44527</v>
      </c>
      <c r="B258" s="110">
        <f t="shared" si="250"/>
        <v>1001.72685273</v>
      </c>
      <c r="C258" s="184">
        <f t="shared" si="282"/>
        <v>1000</v>
      </c>
      <c r="D258" s="111">
        <f t="shared" si="259"/>
        <v>5944.21</v>
      </c>
      <c r="E258" s="111">
        <f>IF($K258=1,VLOOKUP($A257,$AQ$11:$AU$150,5),E257)</f>
        <v>6018.51</v>
      </c>
      <c r="F258" s="160" t="e">
        <f>IF($K258=1,VLOOKUP($A257,$AQ$11:$AU$135,6),F257)</f>
        <v>#REF!</v>
      </c>
      <c r="G258" s="114">
        <f t="shared" si="251"/>
        <v>1.2499558393798349E-2</v>
      </c>
      <c r="H258" s="115">
        <f t="shared" si="269"/>
        <v>44557</v>
      </c>
      <c r="I258" s="115">
        <f t="shared" si="252"/>
        <v>44557</v>
      </c>
      <c r="J258" s="116">
        <f t="shared" si="260"/>
        <v>22</v>
      </c>
      <c r="K258" s="116">
        <f t="shared" si="283"/>
        <v>2</v>
      </c>
      <c r="L258" s="8">
        <f t="shared" si="261"/>
        <v>1.00112991</v>
      </c>
      <c r="M258" s="117">
        <v>1</v>
      </c>
      <c r="N258" s="117">
        <f t="shared" si="274"/>
        <v>1</v>
      </c>
      <c r="O258" s="110">
        <f t="shared" si="281"/>
        <v>1.00112991</v>
      </c>
      <c r="P258" s="110">
        <f t="shared" si="253"/>
        <v>1001.12991</v>
      </c>
      <c r="Q258" s="148">
        <f t="shared" si="264"/>
        <v>0</v>
      </c>
      <c r="R258" s="170">
        <f t="shared" si="262"/>
        <v>0</v>
      </c>
      <c r="S258" s="110">
        <f t="shared" si="254"/>
        <v>0</v>
      </c>
      <c r="T258" s="92">
        <f t="shared" si="267"/>
        <v>0</v>
      </c>
      <c r="U258" s="181">
        <f t="shared" si="268"/>
        <v>0</v>
      </c>
      <c r="V258" s="120">
        <f t="shared" si="263"/>
        <v>7.8E-2</v>
      </c>
      <c r="W258" s="118">
        <f t="shared" si="278"/>
        <v>2</v>
      </c>
      <c r="X258" s="118">
        <v>252</v>
      </c>
      <c r="Y258" s="117">
        <f t="shared" si="255"/>
        <v>1.0005962690000001</v>
      </c>
      <c r="Z258" s="110">
        <f t="shared" si="256"/>
        <v>0.59694272999999998</v>
      </c>
      <c r="AA258" s="110">
        <f t="shared" si="257"/>
        <v>0</v>
      </c>
      <c r="AB258" s="121" t="str">
        <f t="shared" si="265"/>
        <v>J=</v>
      </c>
      <c r="AC258" s="115">
        <f t="shared" si="266"/>
        <v>44557</v>
      </c>
      <c r="AD258" s="4"/>
      <c r="AF258" s="159">
        <f>[2]Plan1!$A351</f>
        <v>47403</v>
      </c>
      <c r="AG258" s="139" t="str">
        <f>[2]Plan1!$C351</f>
        <v>Nossa Sr.a Aparecida - Padroeira do Brasil</v>
      </c>
      <c r="AI258" s="129">
        <f t="shared" si="273"/>
        <v>109</v>
      </c>
      <c r="AJ258" s="131">
        <f t="shared" si="271"/>
        <v>47598</v>
      </c>
      <c r="AK258" s="131">
        <f t="shared" si="275"/>
        <v>47597</v>
      </c>
      <c r="AL258" s="131">
        <f t="shared" si="284"/>
        <v>47598</v>
      </c>
      <c r="AM258" s="131">
        <f t="shared" si="285"/>
        <v>47630</v>
      </c>
      <c r="AN258" s="129">
        <f t="shared" si="280"/>
        <v>21</v>
      </c>
      <c r="AO258" s="131">
        <f t="shared" si="270"/>
        <v>47598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9">
        <f t="shared" si="258"/>
        <v>44528</v>
      </c>
      <c r="B259" s="110">
        <f t="shared" si="250"/>
        <v>1001.72685273</v>
      </c>
      <c r="C259" s="184">
        <f t="shared" si="282"/>
        <v>1000</v>
      </c>
      <c r="D259" s="111">
        <f t="shared" si="259"/>
        <v>5944.21</v>
      </c>
      <c r="E259" s="111">
        <f>IF($K259=1,VLOOKUP($A258,$AQ$11:$AU$150,5),E258)</f>
        <v>6018.51</v>
      </c>
      <c r="F259" s="160" t="e">
        <f>IF($K259=1,VLOOKUP($A258,$AQ$11:$AU$135,6),F258)</f>
        <v>#REF!</v>
      </c>
      <c r="G259" s="114">
        <f t="shared" si="251"/>
        <v>1.2499558393798349E-2</v>
      </c>
      <c r="H259" s="115">
        <f t="shared" si="269"/>
        <v>44557</v>
      </c>
      <c r="I259" s="115">
        <f t="shared" si="252"/>
        <v>44557</v>
      </c>
      <c r="J259" s="116">
        <f t="shared" si="260"/>
        <v>22</v>
      </c>
      <c r="K259" s="116">
        <f t="shared" si="283"/>
        <v>2</v>
      </c>
      <c r="L259" s="8">
        <f t="shared" si="261"/>
        <v>1.00112991</v>
      </c>
      <c r="M259" s="117">
        <v>1</v>
      </c>
      <c r="N259" s="117">
        <f t="shared" si="274"/>
        <v>1</v>
      </c>
      <c r="O259" s="110">
        <f t="shared" si="281"/>
        <v>1.00112991</v>
      </c>
      <c r="P259" s="110">
        <f t="shared" si="253"/>
        <v>1001.12991</v>
      </c>
      <c r="Q259" s="148">
        <f t="shared" si="264"/>
        <v>0</v>
      </c>
      <c r="R259" s="170">
        <f t="shared" si="262"/>
        <v>0</v>
      </c>
      <c r="S259" s="110">
        <f t="shared" si="254"/>
        <v>0</v>
      </c>
      <c r="T259" s="92">
        <f t="shared" si="267"/>
        <v>0</v>
      </c>
      <c r="U259" s="181">
        <f t="shared" si="268"/>
        <v>0</v>
      </c>
      <c r="V259" s="120">
        <f t="shared" si="263"/>
        <v>7.8E-2</v>
      </c>
      <c r="W259" s="118">
        <f t="shared" si="278"/>
        <v>2</v>
      </c>
      <c r="X259" s="118">
        <v>252</v>
      </c>
      <c r="Y259" s="117">
        <f t="shared" si="255"/>
        <v>1.0005962690000001</v>
      </c>
      <c r="Z259" s="110">
        <f t="shared" si="256"/>
        <v>0.59694272999999998</v>
      </c>
      <c r="AA259" s="110">
        <f t="shared" si="257"/>
        <v>0</v>
      </c>
      <c r="AB259" s="121" t="str">
        <f t="shared" si="265"/>
        <v>J=</v>
      </c>
      <c r="AC259" s="115">
        <f t="shared" si="266"/>
        <v>44557</v>
      </c>
      <c r="AD259" s="4"/>
      <c r="AF259" s="159">
        <f>[2]Plan1!$A352</f>
        <v>47424</v>
      </c>
      <c r="AG259" s="139" t="str">
        <f>[2]Plan1!$C352</f>
        <v>Finados</v>
      </c>
      <c r="AI259" s="129">
        <f t="shared" si="273"/>
        <v>110</v>
      </c>
      <c r="AJ259" s="131">
        <f t="shared" si="271"/>
        <v>47628</v>
      </c>
      <c r="AK259" s="131">
        <f t="shared" si="275"/>
        <v>47627</v>
      </c>
      <c r="AL259" s="131">
        <f t="shared" si="284"/>
        <v>47630</v>
      </c>
      <c r="AM259" s="131">
        <f t="shared" si="285"/>
        <v>47659</v>
      </c>
      <c r="AN259" s="129">
        <f t="shared" si="280"/>
        <v>20</v>
      </c>
      <c r="AO259" s="131">
        <f t="shared" si="270"/>
        <v>47630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109">
        <f t="shared" si="258"/>
        <v>44529</v>
      </c>
      <c r="B260" s="110">
        <f t="shared" si="250"/>
        <v>1001.72685273</v>
      </c>
      <c r="C260" s="184">
        <f t="shared" si="282"/>
        <v>1000</v>
      </c>
      <c r="D260" s="111">
        <f t="shared" si="259"/>
        <v>5944.21</v>
      </c>
      <c r="E260" s="111">
        <f>IF($K260=1,VLOOKUP($A259,$AQ$11:$AU$150,5),E259)</f>
        <v>6018.51</v>
      </c>
      <c r="F260" s="160" t="e">
        <f>IF($K260=1,VLOOKUP($A259,$AQ$11:$AU$135,6),F259)</f>
        <v>#REF!</v>
      </c>
      <c r="G260" s="114">
        <f t="shared" si="251"/>
        <v>1.2499558393798349E-2</v>
      </c>
      <c r="H260" s="115">
        <f t="shared" si="269"/>
        <v>44557</v>
      </c>
      <c r="I260" s="115">
        <f t="shared" si="252"/>
        <v>44557</v>
      </c>
      <c r="J260" s="116">
        <f t="shared" si="260"/>
        <v>22</v>
      </c>
      <c r="K260" s="116">
        <f t="shared" si="283"/>
        <v>2</v>
      </c>
      <c r="L260" s="8">
        <f t="shared" si="261"/>
        <v>1.00112991</v>
      </c>
      <c r="M260" s="117">
        <v>1</v>
      </c>
      <c r="N260" s="117">
        <f t="shared" si="274"/>
        <v>1</v>
      </c>
      <c r="O260" s="110">
        <f t="shared" si="281"/>
        <v>1.00112991</v>
      </c>
      <c r="P260" s="110">
        <f t="shared" si="253"/>
        <v>1001.12991</v>
      </c>
      <c r="Q260" s="148">
        <f t="shared" si="264"/>
        <v>0</v>
      </c>
      <c r="R260" s="170">
        <f t="shared" si="262"/>
        <v>0</v>
      </c>
      <c r="S260" s="110">
        <f t="shared" si="254"/>
        <v>0</v>
      </c>
      <c r="T260" s="92">
        <f t="shared" si="267"/>
        <v>0</v>
      </c>
      <c r="U260" s="181">
        <f t="shared" si="268"/>
        <v>0</v>
      </c>
      <c r="V260" s="120">
        <f t="shared" si="263"/>
        <v>7.8E-2</v>
      </c>
      <c r="W260" s="118">
        <f t="shared" si="278"/>
        <v>2</v>
      </c>
      <c r="X260" s="118">
        <v>252</v>
      </c>
      <c r="Y260" s="117">
        <f t="shared" si="255"/>
        <v>1.0005962690000001</v>
      </c>
      <c r="Z260" s="110">
        <f t="shared" si="256"/>
        <v>0.59694272999999998</v>
      </c>
      <c r="AA260" s="110">
        <f t="shared" si="257"/>
        <v>0</v>
      </c>
      <c r="AB260" s="121" t="str">
        <f t="shared" si="265"/>
        <v>J=</v>
      </c>
      <c r="AC260" s="115">
        <f t="shared" si="266"/>
        <v>44557</v>
      </c>
      <c r="AD260" s="4"/>
      <c r="AF260" s="159">
        <f>[2]Plan1!$A353</f>
        <v>47437</v>
      </c>
      <c r="AG260" s="139" t="str">
        <f>[2]Plan1!$C353</f>
        <v>Proclamação da República</v>
      </c>
      <c r="AI260" s="129">
        <f t="shared" si="273"/>
        <v>111</v>
      </c>
      <c r="AJ260" s="131">
        <f t="shared" si="271"/>
        <v>47659</v>
      </c>
      <c r="AK260" s="131">
        <f t="shared" si="275"/>
        <v>47658</v>
      </c>
      <c r="AL260" s="131">
        <f t="shared" si="284"/>
        <v>47659</v>
      </c>
      <c r="AM260" s="131">
        <f t="shared" si="285"/>
        <v>47689</v>
      </c>
      <c r="AN260" s="129">
        <f t="shared" si="280"/>
        <v>22</v>
      </c>
      <c r="AO260" s="131">
        <f t="shared" si="270"/>
        <v>47659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9">
        <f t="shared" si="258"/>
        <v>44530</v>
      </c>
      <c r="B261" s="110">
        <f t="shared" si="250"/>
        <v>1002.59140255</v>
      </c>
      <c r="C261" s="184">
        <f t="shared" si="282"/>
        <v>1000</v>
      </c>
      <c r="D261" s="111">
        <f t="shared" si="259"/>
        <v>5944.21</v>
      </c>
      <c r="E261" s="111">
        <f>IF($K261=1,VLOOKUP($A260,$AQ$11:$AU$150,5),E260)</f>
        <v>6018.51</v>
      </c>
      <c r="F261" s="160" t="e">
        <f>IF($K261=1,VLOOKUP($A260,$AQ$11:$AU$135,6),F260)</f>
        <v>#REF!</v>
      </c>
      <c r="G261" s="114">
        <f t="shared" si="251"/>
        <v>1.2499558393798349E-2</v>
      </c>
      <c r="H261" s="115">
        <f t="shared" si="269"/>
        <v>44557</v>
      </c>
      <c r="I261" s="115">
        <f t="shared" si="252"/>
        <v>44557</v>
      </c>
      <c r="J261" s="116">
        <f t="shared" si="260"/>
        <v>22</v>
      </c>
      <c r="K261" s="116">
        <f t="shared" si="283"/>
        <v>3</v>
      </c>
      <c r="L261" s="8">
        <f t="shared" si="261"/>
        <v>1.0016953500000001</v>
      </c>
      <c r="M261" s="117">
        <v>1</v>
      </c>
      <c r="N261" s="117">
        <f t="shared" si="274"/>
        <v>1</v>
      </c>
      <c r="O261" s="110">
        <f t="shared" si="281"/>
        <v>1.0016953500000001</v>
      </c>
      <c r="P261" s="110">
        <f t="shared" si="253"/>
        <v>1001.69535</v>
      </c>
      <c r="Q261" s="148">
        <f t="shared" si="264"/>
        <v>0</v>
      </c>
      <c r="R261" s="170">
        <f t="shared" si="262"/>
        <v>0</v>
      </c>
      <c r="S261" s="110">
        <f t="shared" si="254"/>
        <v>0</v>
      </c>
      <c r="T261" s="92">
        <f t="shared" si="267"/>
        <v>0</v>
      </c>
      <c r="U261" s="181">
        <f t="shared" si="268"/>
        <v>0</v>
      </c>
      <c r="V261" s="120">
        <f t="shared" si="263"/>
        <v>7.8E-2</v>
      </c>
      <c r="W261" s="118">
        <f t="shared" si="278"/>
        <v>3</v>
      </c>
      <c r="X261" s="118">
        <v>252</v>
      </c>
      <c r="Y261" s="117">
        <f t="shared" si="255"/>
        <v>1.0008945359999999</v>
      </c>
      <c r="Z261" s="110">
        <f t="shared" si="256"/>
        <v>0.89605254999999995</v>
      </c>
      <c r="AA261" s="110">
        <f t="shared" si="257"/>
        <v>0</v>
      </c>
      <c r="AB261" s="121" t="str">
        <f t="shared" si="265"/>
        <v>J=</v>
      </c>
      <c r="AC261" s="115">
        <f t="shared" si="266"/>
        <v>44557</v>
      </c>
      <c r="AD261" s="4"/>
      <c r="AF261" s="159">
        <f>[2]Plan1!$A354</f>
        <v>47442</v>
      </c>
      <c r="AG261" s="139" t="str">
        <f>[2]Plan1!$C354</f>
        <v>Dia Nacional de Zumbi e da Consciência Negra</v>
      </c>
      <c r="AI261" s="129">
        <f t="shared" si="273"/>
        <v>112</v>
      </c>
      <c r="AJ261" s="131">
        <f t="shared" si="271"/>
        <v>47689</v>
      </c>
      <c r="AK261" s="131">
        <f t="shared" si="275"/>
        <v>47688</v>
      </c>
      <c r="AL261" s="131">
        <f t="shared" si="284"/>
        <v>47689</v>
      </c>
      <c r="AM261" s="131">
        <f t="shared" si="285"/>
        <v>47721</v>
      </c>
      <c r="AN261" s="129">
        <f t="shared" si="280"/>
        <v>22</v>
      </c>
      <c r="AO261" s="131">
        <f t="shared" si="270"/>
        <v>47689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9">
        <f t="shared" si="258"/>
        <v>44531</v>
      </c>
      <c r="B262" s="110">
        <f t="shared" si="250"/>
        <v>1003.45670026</v>
      </c>
      <c r="C262" s="184">
        <f t="shared" si="282"/>
        <v>1000</v>
      </c>
      <c r="D262" s="111">
        <f t="shared" si="259"/>
        <v>5944.21</v>
      </c>
      <c r="E262" s="111">
        <f>IF($K262=1,VLOOKUP($A261,$AQ$11:$AU$150,5),E261)</f>
        <v>6018.51</v>
      </c>
      <c r="F262" s="160" t="e">
        <f>IF($K262=1,VLOOKUP($A261,$AQ$11:$AU$135,6),F261)</f>
        <v>#REF!</v>
      </c>
      <c r="G262" s="114">
        <f t="shared" si="251"/>
        <v>1.2499558393798349E-2</v>
      </c>
      <c r="H262" s="115">
        <f t="shared" si="269"/>
        <v>44557</v>
      </c>
      <c r="I262" s="115">
        <f t="shared" si="252"/>
        <v>44557</v>
      </c>
      <c r="J262" s="116">
        <f t="shared" si="260"/>
        <v>22</v>
      </c>
      <c r="K262" s="116">
        <f t="shared" si="283"/>
        <v>4</v>
      </c>
      <c r="L262" s="8">
        <f t="shared" si="261"/>
        <v>1.0022611100000001</v>
      </c>
      <c r="M262" s="117">
        <v>1</v>
      </c>
      <c r="N262" s="117">
        <f t="shared" si="274"/>
        <v>1</v>
      </c>
      <c r="O262" s="110">
        <f t="shared" si="281"/>
        <v>1.0022611100000001</v>
      </c>
      <c r="P262" s="110">
        <f t="shared" si="253"/>
        <v>1002.26111</v>
      </c>
      <c r="Q262" s="148">
        <f t="shared" si="264"/>
        <v>0</v>
      </c>
      <c r="R262" s="170">
        <f t="shared" si="262"/>
        <v>0</v>
      </c>
      <c r="S262" s="110">
        <f t="shared" si="254"/>
        <v>0</v>
      </c>
      <c r="T262" s="92">
        <f t="shared" si="267"/>
        <v>0</v>
      </c>
      <c r="U262" s="181">
        <f t="shared" si="268"/>
        <v>0</v>
      </c>
      <c r="V262" s="120">
        <f t="shared" si="263"/>
        <v>7.8E-2</v>
      </c>
      <c r="W262" s="118">
        <f t="shared" si="278"/>
        <v>4</v>
      </c>
      <c r="X262" s="118">
        <v>252</v>
      </c>
      <c r="Y262" s="117">
        <f t="shared" si="255"/>
        <v>1.001192893</v>
      </c>
      <c r="Z262" s="110">
        <f t="shared" si="256"/>
        <v>1.1955902599999999</v>
      </c>
      <c r="AA262" s="110">
        <f t="shared" si="257"/>
        <v>0</v>
      </c>
      <c r="AB262" s="121" t="str">
        <f t="shared" si="265"/>
        <v>J=</v>
      </c>
      <c r="AC262" s="115">
        <f t="shared" si="266"/>
        <v>44557</v>
      </c>
      <c r="AD262" s="4"/>
      <c r="AF262" s="159">
        <f>[2]Plan1!$A355</f>
        <v>47477</v>
      </c>
      <c r="AG262" s="139" t="str">
        <f>[2]Plan1!$C355</f>
        <v>Natal</v>
      </c>
      <c r="AI262" s="129">
        <f t="shared" si="273"/>
        <v>113</v>
      </c>
      <c r="AJ262" s="131">
        <f t="shared" si="271"/>
        <v>47720</v>
      </c>
      <c r="AK262" s="131">
        <f t="shared" si="275"/>
        <v>47718</v>
      </c>
      <c r="AL262" s="131">
        <f t="shared" si="284"/>
        <v>47721</v>
      </c>
      <c r="AM262" s="131">
        <f t="shared" si="285"/>
        <v>47751</v>
      </c>
      <c r="AN262" s="129">
        <f t="shared" si="280"/>
        <v>22</v>
      </c>
      <c r="AO262" s="131">
        <f t="shared" si="270"/>
        <v>47721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9">
        <f t="shared" si="258"/>
        <v>44532</v>
      </c>
      <c r="B263" s="110">
        <f t="shared" si="250"/>
        <v>1004.32273528</v>
      </c>
      <c r="C263" s="184">
        <f t="shared" si="282"/>
        <v>1000</v>
      </c>
      <c r="D263" s="111">
        <f t="shared" si="259"/>
        <v>5944.21</v>
      </c>
      <c r="E263" s="111">
        <f>IF($K263=1,VLOOKUP($A262,$AQ$11:$AU$150,5),E262)</f>
        <v>6018.51</v>
      </c>
      <c r="F263" s="160" t="e">
        <f>IF($K263=1,VLOOKUP($A262,$AQ$11:$AU$135,6),F262)</f>
        <v>#REF!</v>
      </c>
      <c r="G263" s="114">
        <f t="shared" si="251"/>
        <v>1.2499558393798349E-2</v>
      </c>
      <c r="H263" s="115">
        <f t="shared" si="269"/>
        <v>44557</v>
      </c>
      <c r="I263" s="115">
        <f t="shared" si="252"/>
        <v>44557</v>
      </c>
      <c r="J263" s="116">
        <f t="shared" si="260"/>
        <v>22</v>
      </c>
      <c r="K263" s="116">
        <f t="shared" si="283"/>
        <v>5</v>
      </c>
      <c r="L263" s="8">
        <f t="shared" si="261"/>
        <v>1.0028271799999999</v>
      </c>
      <c r="M263" s="117">
        <v>1</v>
      </c>
      <c r="N263" s="117">
        <f t="shared" si="274"/>
        <v>1</v>
      </c>
      <c r="O263" s="110">
        <f t="shared" si="281"/>
        <v>1.0028271799999999</v>
      </c>
      <c r="P263" s="110">
        <f t="shared" si="253"/>
        <v>1002.82718</v>
      </c>
      <c r="Q263" s="148">
        <f t="shared" si="264"/>
        <v>0</v>
      </c>
      <c r="R263" s="170">
        <f t="shared" si="262"/>
        <v>0</v>
      </c>
      <c r="S263" s="110">
        <f t="shared" si="254"/>
        <v>0</v>
      </c>
      <c r="T263" s="92">
        <f t="shared" si="267"/>
        <v>0</v>
      </c>
      <c r="U263" s="181">
        <f t="shared" si="268"/>
        <v>0</v>
      </c>
      <c r="V263" s="120">
        <f t="shared" si="263"/>
        <v>7.8E-2</v>
      </c>
      <c r="W263" s="118">
        <f t="shared" si="278"/>
        <v>5</v>
      </c>
      <c r="X263" s="118">
        <v>252</v>
      </c>
      <c r="Y263" s="117">
        <f t="shared" si="255"/>
        <v>1.001491339</v>
      </c>
      <c r="Z263" s="110">
        <f t="shared" si="256"/>
        <v>1.49555528</v>
      </c>
      <c r="AA263" s="110">
        <f t="shared" si="257"/>
        <v>0</v>
      </c>
      <c r="AB263" s="121" t="str">
        <f t="shared" si="265"/>
        <v>J=</v>
      </c>
      <c r="AC263" s="115">
        <f t="shared" si="266"/>
        <v>44557</v>
      </c>
      <c r="AD263" s="4"/>
      <c r="AF263" s="159">
        <f>[2]Plan1!$A356</f>
        <v>47484</v>
      </c>
      <c r="AG263" s="139" t="str">
        <f>[2]Plan1!$C356</f>
        <v>Confraternização Universal</v>
      </c>
      <c r="AI263" s="129">
        <f t="shared" si="273"/>
        <v>114</v>
      </c>
      <c r="AJ263" s="131">
        <f t="shared" si="271"/>
        <v>47751</v>
      </c>
      <c r="AK263" s="131">
        <f t="shared" si="275"/>
        <v>47750</v>
      </c>
      <c r="AL263" s="131">
        <f t="shared" si="284"/>
        <v>47751</v>
      </c>
      <c r="AM263" s="131">
        <f t="shared" si="285"/>
        <v>47781</v>
      </c>
      <c r="AN263" s="129">
        <f t="shared" si="280"/>
        <v>22</v>
      </c>
      <c r="AO263" s="131">
        <f t="shared" si="270"/>
        <v>47751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9">
        <f t="shared" si="258"/>
        <v>44533</v>
      </c>
      <c r="B264" s="110">
        <f t="shared" si="250"/>
        <v>1005.1895270700001</v>
      </c>
      <c r="C264" s="184">
        <f t="shared" si="282"/>
        <v>1000</v>
      </c>
      <c r="D264" s="111">
        <f t="shared" si="259"/>
        <v>5944.21</v>
      </c>
      <c r="E264" s="111">
        <f>IF($K264=1,VLOOKUP($A263,$AQ$11:$AU$150,5),E263)</f>
        <v>6018.51</v>
      </c>
      <c r="F264" s="160" t="e">
        <f>IF($K264=1,VLOOKUP($A263,$AQ$11:$AU$135,6),F263)</f>
        <v>#REF!</v>
      </c>
      <c r="G264" s="114">
        <f t="shared" si="251"/>
        <v>1.2499558393798349E-2</v>
      </c>
      <c r="H264" s="115">
        <f t="shared" si="269"/>
        <v>44557</v>
      </c>
      <c r="I264" s="115">
        <f t="shared" si="252"/>
        <v>44557</v>
      </c>
      <c r="J264" s="116">
        <f t="shared" si="260"/>
        <v>22</v>
      </c>
      <c r="K264" s="116">
        <f t="shared" si="283"/>
        <v>6</v>
      </c>
      <c r="L264" s="8">
        <f t="shared" si="261"/>
        <v>1.00339358</v>
      </c>
      <c r="M264" s="117">
        <v>1</v>
      </c>
      <c r="N264" s="117">
        <f t="shared" si="274"/>
        <v>1</v>
      </c>
      <c r="O264" s="110">
        <f t="shared" si="281"/>
        <v>1.00339358</v>
      </c>
      <c r="P264" s="110">
        <f t="shared" si="253"/>
        <v>1003.39358</v>
      </c>
      <c r="Q264" s="148">
        <f t="shared" si="264"/>
        <v>0</v>
      </c>
      <c r="R264" s="170">
        <f t="shared" si="262"/>
        <v>0</v>
      </c>
      <c r="S264" s="110">
        <f t="shared" si="254"/>
        <v>0</v>
      </c>
      <c r="T264" s="92">
        <f t="shared" si="267"/>
        <v>0</v>
      </c>
      <c r="U264" s="181">
        <f t="shared" si="268"/>
        <v>0</v>
      </c>
      <c r="V264" s="120">
        <f t="shared" si="263"/>
        <v>7.8E-2</v>
      </c>
      <c r="W264" s="118">
        <f t="shared" si="278"/>
        <v>6</v>
      </c>
      <c r="X264" s="118">
        <v>252</v>
      </c>
      <c r="Y264" s="117">
        <f t="shared" si="255"/>
        <v>1.0017898730000001</v>
      </c>
      <c r="Z264" s="110">
        <f>TRUNC((P264*(Y264-1)),8)</f>
        <v>1.79594707</v>
      </c>
      <c r="AA264" s="110">
        <f t="shared" si="257"/>
        <v>0</v>
      </c>
      <c r="AB264" s="121" t="str">
        <f t="shared" si="265"/>
        <v>J=</v>
      </c>
      <c r="AC264" s="115">
        <f t="shared" si="266"/>
        <v>44557</v>
      </c>
      <c r="AD264" s="4"/>
      <c r="AF264" s="159">
        <f>[2]Plan1!$A357</f>
        <v>47546</v>
      </c>
      <c r="AG264" s="139" t="str">
        <f>[2]Plan1!$C357</f>
        <v>Carnaval</v>
      </c>
      <c r="AI264" s="129">
        <f t="shared" si="273"/>
        <v>115</v>
      </c>
      <c r="AJ264" s="131">
        <f t="shared" si="271"/>
        <v>47781</v>
      </c>
      <c r="AK264" s="131">
        <f t="shared" si="275"/>
        <v>47780</v>
      </c>
      <c r="AL264" s="131">
        <f t="shared" si="284"/>
        <v>47781</v>
      </c>
      <c r="AM264" s="131">
        <f t="shared" si="285"/>
        <v>47812</v>
      </c>
      <c r="AN264" s="129">
        <f t="shared" si="280"/>
        <v>19</v>
      </c>
      <c r="AO264" s="131">
        <f t="shared" si="270"/>
        <v>47781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9">
        <f t="shared" si="258"/>
        <v>44534</v>
      </c>
      <c r="B265" s="110">
        <f t="shared" si="250"/>
        <v>1006.05706707</v>
      </c>
      <c r="C265" s="184">
        <f t="shared" si="282"/>
        <v>1000</v>
      </c>
      <c r="D265" s="111">
        <f t="shared" si="259"/>
        <v>5944.21</v>
      </c>
      <c r="E265" s="111">
        <f>IF($K265=1,VLOOKUP($A264,$AQ$11:$AU$150,5),E264)</f>
        <v>6018.51</v>
      </c>
      <c r="F265" s="160" t="e">
        <f>IF($K265=1,VLOOKUP($A264,$AQ$11:$AU$135,6),F264)</f>
        <v>#REF!</v>
      </c>
      <c r="G265" s="114">
        <f t="shared" si="251"/>
        <v>1.2499558393798349E-2</v>
      </c>
      <c r="H265" s="115">
        <f t="shared" si="269"/>
        <v>44557</v>
      </c>
      <c r="I265" s="115">
        <f t="shared" si="252"/>
        <v>44557</v>
      </c>
      <c r="J265" s="116">
        <f t="shared" si="260"/>
        <v>22</v>
      </c>
      <c r="K265" s="116">
        <f t="shared" si="283"/>
        <v>7</v>
      </c>
      <c r="L265" s="8">
        <f t="shared" si="261"/>
        <v>1.0039602999999999</v>
      </c>
      <c r="M265" s="117">
        <v>1</v>
      </c>
      <c r="N265" s="117">
        <f t="shared" si="274"/>
        <v>1</v>
      </c>
      <c r="O265" s="110">
        <f t="shared" si="281"/>
        <v>1.0039602999999999</v>
      </c>
      <c r="P265" s="110">
        <f t="shared" si="253"/>
        <v>1003.9603</v>
      </c>
      <c r="Q265" s="148">
        <f t="shared" si="264"/>
        <v>0</v>
      </c>
      <c r="R265" s="170">
        <f t="shared" si="262"/>
        <v>0</v>
      </c>
      <c r="S265" s="110">
        <f t="shared" si="254"/>
        <v>0</v>
      </c>
      <c r="T265" s="92">
        <f t="shared" si="267"/>
        <v>0</v>
      </c>
      <c r="U265" s="181">
        <f t="shared" si="268"/>
        <v>0</v>
      </c>
      <c r="V265" s="120">
        <f t="shared" si="263"/>
        <v>7.8E-2</v>
      </c>
      <c r="W265" s="118">
        <f t="shared" si="278"/>
        <v>7</v>
      </c>
      <c r="X265" s="118">
        <v>252</v>
      </c>
      <c r="Y265" s="117">
        <f t="shared" si="255"/>
        <v>1.0020884960000001</v>
      </c>
      <c r="Z265" s="110">
        <f t="shared" si="256"/>
        <v>2.0967670699999998</v>
      </c>
      <c r="AA265" s="110">
        <f t="shared" si="257"/>
        <v>0</v>
      </c>
      <c r="AB265" s="121" t="str">
        <f t="shared" si="265"/>
        <v>J=</v>
      </c>
      <c r="AC265" s="115">
        <f t="shared" si="266"/>
        <v>44557</v>
      </c>
      <c r="AD265" s="4"/>
      <c r="AF265" s="159">
        <f>[2]Plan1!$A358</f>
        <v>47547</v>
      </c>
      <c r="AG265" s="139" t="str">
        <f>[2]Plan1!$C358</f>
        <v>Carnaval</v>
      </c>
      <c r="AI265" s="129">
        <f t="shared" si="273"/>
        <v>116</v>
      </c>
      <c r="AJ265" s="131">
        <f t="shared" si="271"/>
        <v>47812</v>
      </c>
      <c r="AK265" s="131">
        <f t="shared" si="275"/>
        <v>47809</v>
      </c>
      <c r="AL265" s="131">
        <f t="shared" si="284"/>
        <v>47812</v>
      </c>
      <c r="AM265" s="131">
        <f t="shared" si="285"/>
        <v>47843</v>
      </c>
      <c r="AN265" s="129">
        <f t="shared" si="280"/>
        <v>22</v>
      </c>
      <c r="AO265" s="131">
        <f t="shared" si="270"/>
        <v>47812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9">
        <f t="shared" si="258"/>
        <v>44535</v>
      </c>
      <c r="B266" s="110">
        <f t="shared" si="250"/>
        <v>1006.05706707</v>
      </c>
      <c r="C266" s="184">
        <f t="shared" si="282"/>
        <v>1000</v>
      </c>
      <c r="D266" s="111">
        <f t="shared" si="259"/>
        <v>5944.21</v>
      </c>
      <c r="E266" s="111">
        <f>IF($K266=1,VLOOKUP($A265,$AQ$11:$AU$150,5),E265)</f>
        <v>6018.51</v>
      </c>
      <c r="F266" s="160" t="e">
        <f>IF($K266=1,VLOOKUP($A265,$AQ$11:$AU$135,6),F265)</f>
        <v>#REF!</v>
      </c>
      <c r="G266" s="114">
        <f t="shared" si="251"/>
        <v>1.2499558393798349E-2</v>
      </c>
      <c r="H266" s="115">
        <f t="shared" si="269"/>
        <v>44557</v>
      </c>
      <c r="I266" s="115">
        <f t="shared" si="252"/>
        <v>44557</v>
      </c>
      <c r="J266" s="116">
        <f t="shared" si="260"/>
        <v>22</v>
      </c>
      <c r="K266" s="116">
        <f t="shared" si="283"/>
        <v>7</v>
      </c>
      <c r="L266" s="8">
        <f t="shared" si="261"/>
        <v>1.0039602999999999</v>
      </c>
      <c r="M266" s="117">
        <v>1</v>
      </c>
      <c r="N266" s="117">
        <f t="shared" si="274"/>
        <v>1</v>
      </c>
      <c r="O266" s="110">
        <f t="shared" si="281"/>
        <v>1.0039602999999999</v>
      </c>
      <c r="P266" s="110">
        <f t="shared" si="253"/>
        <v>1003.9603</v>
      </c>
      <c r="Q266" s="148">
        <f t="shared" si="264"/>
        <v>0</v>
      </c>
      <c r="R266" s="170">
        <f t="shared" si="262"/>
        <v>0</v>
      </c>
      <c r="S266" s="110">
        <f t="shared" si="254"/>
        <v>0</v>
      </c>
      <c r="T266" s="92">
        <f t="shared" si="267"/>
        <v>0</v>
      </c>
      <c r="U266" s="181">
        <f t="shared" si="268"/>
        <v>0</v>
      </c>
      <c r="V266" s="120">
        <f t="shared" si="263"/>
        <v>7.8E-2</v>
      </c>
      <c r="W266" s="118">
        <f t="shared" si="278"/>
        <v>7</v>
      </c>
      <c r="X266" s="118">
        <v>252</v>
      </c>
      <c r="Y266" s="117">
        <f t="shared" si="255"/>
        <v>1.0020884960000001</v>
      </c>
      <c r="Z266" s="110">
        <f t="shared" si="256"/>
        <v>2.0967670699999998</v>
      </c>
      <c r="AA266" s="110">
        <f t="shared" si="257"/>
        <v>0</v>
      </c>
      <c r="AB266" s="121" t="str">
        <f t="shared" si="265"/>
        <v>J=</v>
      </c>
      <c r="AC266" s="115">
        <f t="shared" si="266"/>
        <v>44557</v>
      </c>
      <c r="AD266" s="4"/>
      <c r="AF266" s="159">
        <f>[2]Plan1!$A359</f>
        <v>47592</v>
      </c>
      <c r="AG266" s="139" t="str">
        <f>[2]Plan1!$C359</f>
        <v>Paixão de Cristo</v>
      </c>
      <c r="AI266" s="129">
        <f t="shared" si="273"/>
        <v>117</v>
      </c>
      <c r="AJ266" s="131">
        <f t="shared" si="271"/>
        <v>47842</v>
      </c>
      <c r="AK266" s="131">
        <f t="shared" si="275"/>
        <v>47841</v>
      </c>
      <c r="AL266" s="131">
        <f t="shared" si="284"/>
        <v>47843</v>
      </c>
      <c r="AM266" s="131">
        <f t="shared" si="285"/>
        <v>47875</v>
      </c>
      <c r="AN266" s="129">
        <f t="shared" si="280"/>
        <v>21</v>
      </c>
      <c r="AO266" s="131">
        <f t="shared" si="270"/>
        <v>47843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9">
        <f t="shared" si="258"/>
        <v>44536</v>
      </c>
      <c r="B267" s="110">
        <f t="shared" ref="B267:B330" si="286">(P267+Z267)</f>
        <v>1006.05706707</v>
      </c>
      <c r="C267" s="184">
        <f t="shared" si="282"/>
        <v>1000</v>
      </c>
      <c r="D267" s="111">
        <f t="shared" si="259"/>
        <v>5944.21</v>
      </c>
      <c r="E267" s="111">
        <f>IF($K267=1,VLOOKUP($A266,$AQ$11:$AU$150,5),E266)</f>
        <v>6018.51</v>
      </c>
      <c r="F267" s="160" t="e">
        <f>IF($K267=1,VLOOKUP($A266,$AQ$11:$AU$135,6),F266)</f>
        <v>#REF!</v>
      </c>
      <c r="G267" s="114">
        <f t="shared" ref="G267:G330" si="287">(E267/D267)-1</f>
        <v>1.2499558393798349E-2</v>
      </c>
      <c r="H267" s="115">
        <f t="shared" si="269"/>
        <v>44557</v>
      </c>
      <c r="I267" s="115">
        <f t="shared" ref="I267:I330" si="288">IF(A267&gt;I266,H267,I266)</f>
        <v>44557</v>
      </c>
      <c r="J267" s="116">
        <f t="shared" si="260"/>
        <v>22</v>
      </c>
      <c r="K267" s="116">
        <f t="shared" si="283"/>
        <v>7</v>
      </c>
      <c r="L267" s="8">
        <f t="shared" si="261"/>
        <v>1.0039602999999999</v>
      </c>
      <c r="M267" s="117">
        <v>1</v>
      </c>
      <c r="N267" s="117">
        <f t="shared" si="274"/>
        <v>1</v>
      </c>
      <c r="O267" s="110">
        <f t="shared" si="281"/>
        <v>1.0039602999999999</v>
      </c>
      <c r="P267" s="110">
        <f t="shared" ref="P267:P330" si="289">TRUNC(C267*O267,8)</f>
        <v>1003.9603</v>
      </c>
      <c r="Q267" s="148">
        <f t="shared" si="264"/>
        <v>0</v>
      </c>
      <c r="R267" s="170">
        <f t="shared" si="262"/>
        <v>0</v>
      </c>
      <c r="S267" s="110">
        <f t="shared" ref="S267:S330" si="290">IF(R267&gt;0,TRUNC(R267*P267,8),0)</f>
        <v>0</v>
      </c>
      <c r="T267" s="92">
        <f t="shared" si="267"/>
        <v>0</v>
      </c>
      <c r="U267" s="181">
        <f t="shared" si="268"/>
        <v>0</v>
      </c>
      <c r="V267" s="120">
        <f t="shared" si="263"/>
        <v>7.8E-2</v>
      </c>
      <c r="W267" s="118">
        <f t="shared" si="278"/>
        <v>7</v>
      </c>
      <c r="X267" s="118">
        <v>252</v>
      </c>
      <c r="Y267" s="117">
        <f t="shared" ref="Y267:Y330" si="291">ROUND((1+V267)^TRUNC((W267/X267),9),9)</f>
        <v>1.0020884960000001</v>
      </c>
      <c r="Z267" s="110">
        <f t="shared" ref="Z267:Z330" si="292">TRUNC((P267*(Y267-1)),8)</f>
        <v>2.0967670699999998</v>
      </c>
      <c r="AA267" s="110">
        <f t="shared" ref="AA267:AA330" si="293">IF(Q267&gt;0,S267+Z267,0)</f>
        <v>0</v>
      </c>
      <c r="AB267" s="121" t="str">
        <f t="shared" si="265"/>
        <v>J=</v>
      </c>
      <c r="AC267" s="115">
        <f t="shared" si="266"/>
        <v>44557</v>
      </c>
      <c r="AD267" s="4"/>
      <c r="AF267" s="159">
        <f>[2]Plan1!$A360</f>
        <v>47594</v>
      </c>
      <c r="AG267" s="139" t="str">
        <f>[2]Plan1!$C360</f>
        <v>Tiradentes</v>
      </c>
      <c r="AI267" s="129">
        <f t="shared" si="273"/>
        <v>118</v>
      </c>
      <c r="AJ267" s="131">
        <f t="shared" si="271"/>
        <v>47873</v>
      </c>
      <c r="AK267" s="131">
        <f t="shared" si="275"/>
        <v>47872</v>
      </c>
      <c r="AL267" s="131">
        <f t="shared" si="284"/>
        <v>47875</v>
      </c>
      <c r="AM267" s="131">
        <f t="shared" si="285"/>
        <v>47905</v>
      </c>
      <c r="AN267" s="129">
        <f t="shared" si="280"/>
        <v>20</v>
      </c>
      <c r="AO267" s="131">
        <f t="shared" si="270"/>
        <v>47875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9">
        <f t="shared" ref="A268:A331" si="294">(A267+1)</f>
        <v>44537</v>
      </c>
      <c r="B268" s="110">
        <f t="shared" si="286"/>
        <v>1006.92534668</v>
      </c>
      <c r="C268" s="184">
        <f t="shared" si="282"/>
        <v>1000</v>
      </c>
      <c r="D268" s="111">
        <f t="shared" ref="D268:D331" si="295">IF(E268=E267,D267,E267)</f>
        <v>5944.21</v>
      </c>
      <c r="E268" s="111">
        <f>IF($K268=1,VLOOKUP($A267,$AQ$11:$AU$150,5),E267)</f>
        <v>6018.51</v>
      </c>
      <c r="F268" s="160" t="e">
        <f>IF($K268=1,VLOOKUP($A267,$AQ$11:$AU$135,6),F267)</f>
        <v>#REF!</v>
      </c>
      <c r="G268" s="114">
        <f t="shared" si="287"/>
        <v>1.2499558393798349E-2</v>
      </c>
      <c r="H268" s="115">
        <f t="shared" si="269"/>
        <v>44557</v>
      </c>
      <c r="I268" s="115">
        <f t="shared" si="288"/>
        <v>44557</v>
      </c>
      <c r="J268" s="116">
        <f t="shared" ref="J268:J331" si="296">IF(I268=I267,J267,NETWORKDAYS(I267,I268,$AF$149:$AF$503)-1)</f>
        <v>22</v>
      </c>
      <c r="K268" s="116">
        <f t="shared" si="283"/>
        <v>8</v>
      </c>
      <c r="L268" s="8">
        <f t="shared" ref="L268:L331" si="297">TRUNC((E268/D268)^TRUNC((K268/J268),9),8)</f>
        <v>1.0045273299999999</v>
      </c>
      <c r="M268" s="117">
        <v>1</v>
      </c>
      <c r="N268" s="117">
        <f t="shared" si="274"/>
        <v>1</v>
      </c>
      <c r="O268" s="110">
        <f t="shared" si="281"/>
        <v>1.0045273299999999</v>
      </c>
      <c r="P268" s="110">
        <f t="shared" si="289"/>
        <v>1004.52733</v>
      </c>
      <c r="Q268" s="148">
        <f t="shared" si="264"/>
        <v>0</v>
      </c>
      <c r="R268" s="170">
        <f t="shared" ref="R268:R331" si="298">IF(Q268&gt;0,VLOOKUP($A268,$AF$11:$AK$141,6),0)</f>
        <v>0</v>
      </c>
      <c r="S268" s="110">
        <f t="shared" si="290"/>
        <v>0</v>
      </c>
      <c r="T268" s="92">
        <f t="shared" si="267"/>
        <v>0</v>
      </c>
      <c r="U268" s="181">
        <f t="shared" si="268"/>
        <v>0</v>
      </c>
      <c r="V268" s="120">
        <f t="shared" ref="V268:V331" si="299">(V267)</f>
        <v>7.8E-2</v>
      </c>
      <c r="W268" s="118">
        <f t="shared" si="278"/>
        <v>8</v>
      </c>
      <c r="X268" s="118">
        <v>252</v>
      </c>
      <c r="Y268" s="117">
        <f t="shared" si="291"/>
        <v>1.0023872089999999</v>
      </c>
      <c r="Z268" s="110">
        <f t="shared" si="292"/>
        <v>2.39801668</v>
      </c>
      <c r="AA268" s="110">
        <f t="shared" si="293"/>
        <v>0</v>
      </c>
      <c r="AB268" s="121" t="str">
        <f t="shared" si="265"/>
        <v>J=</v>
      </c>
      <c r="AC268" s="115">
        <f t="shared" si="266"/>
        <v>44557</v>
      </c>
      <c r="AD268" s="4"/>
      <c r="AF268" s="159">
        <f>[2]Plan1!$A361</f>
        <v>47604</v>
      </c>
      <c r="AG268" s="139" t="str">
        <f>[2]Plan1!$C361</f>
        <v>Dia do Trabalho</v>
      </c>
      <c r="AI268" s="129">
        <f t="shared" si="273"/>
        <v>119</v>
      </c>
      <c r="AJ268" s="131">
        <f t="shared" si="271"/>
        <v>47904</v>
      </c>
      <c r="AK268" s="131">
        <f t="shared" si="275"/>
        <v>47900</v>
      </c>
      <c r="AL268" s="131">
        <f t="shared" si="284"/>
        <v>47905</v>
      </c>
      <c r="AM268" s="131">
        <f t="shared" si="285"/>
        <v>47932</v>
      </c>
      <c r="AN268" s="129">
        <f t="shared" si="280"/>
        <v>19</v>
      </c>
      <c r="AO268" s="131">
        <f t="shared" si="270"/>
        <v>47905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9">
        <f t="shared" si="294"/>
        <v>44538</v>
      </c>
      <c r="B269" s="110">
        <f t="shared" si="286"/>
        <v>1007.79438539</v>
      </c>
      <c r="C269" s="184">
        <f t="shared" si="282"/>
        <v>1000</v>
      </c>
      <c r="D269" s="111">
        <f t="shared" si="295"/>
        <v>5944.21</v>
      </c>
      <c r="E269" s="111">
        <f>IF($K269=1,VLOOKUP($A268,$AQ$11:$AU$150,5),E268)</f>
        <v>6018.51</v>
      </c>
      <c r="F269" s="160" t="e">
        <f>IF($K269=1,VLOOKUP($A268,$AQ$11:$AU$135,6),F268)</f>
        <v>#REF!</v>
      </c>
      <c r="G269" s="114">
        <f t="shared" si="287"/>
        <v>1.2499558393798349E-2</v>
      </c>
      <c r="H269" s="115">
        <f t="shared" si="269"/>
        <v>44557</v>
      </c>
      <c r="I269" s="115">
        <f t="shared" si="288"/>
        <v>44557</v>
      </c>
      <c r="J269" s="116">
        <f t="shared" si="296"/>
        <v>22</v>
      </c>
      <c r="K269" s="116">
        <f t="shared" si="283"/>
        <v>9</v>
      </c>
      <c r="L269" s="8">
        <f t="shared" si="297"/>
        <v>1.00509469</v>
      </c>
      <c r="M269" s="117">
        <v>1</v>
      </c>
      <c r="N269" s="117">
        <f t="shared" si="274"/>
        <v>1</v>
      </c>
      <c r="O269" s="110">
        <f t="shared" si="281"/>
        <v>1.00509469</v>
      </c>
      <c r="P269" s="110">
        <f t="shared" si="289"/>
        <v>1005.09469</v>
      </c>
      <c r="Q269" s="148">
        <f t="shared" ref="Q269:Q332" si="300">IF(VLOOKUP(A269,AF$11:AM$141,8)=VLOOKUP(A268,AF$11:AM$141,8),0,VLOOKUP(A269,AF$11:AM$141,8))</f>
        <v>0</v>
      </c>
      <c r="R269" s="170">
        <f t="shared" si="298"/>
        <v>0</v>
      </c>
      <c r="S269" s="110">
        <f t="shared" si="290"/>
        <v>0</v>
      </c>
      <c r="T269" s="92">
        <f t="shared" si="267"/>
        <v>0</v>
      </c>
      <c r="U269" s="181">
        <f t="shared" si="268"/>
        <v>0</v>
      </c>
      <c r="V269" s="120">
        <f t="shared" si="299"/>
        <v>7.8E-2</v>
      </c>
      <c r="W269" s="118">
        <f t="shared" si="278"/>
        <v>9</v>
      </c>
      <c r="X269" s="118">
        <v>252</v>
      </c>
      <c r="Y269" s="117">
        <f t="shared" si="291"/>
        <v>1.002686011</v>
      </c>
      <c r="Z269" s="110">
        <f t="shared" si="292"/>
        <v>2.69969539</v>
      </c>
      <c r="AA269" s="110">
        <f t="shared" si="293"/>
        <v>0</v>
      </c>
      <c r="AB269" s="121" t="str">
        <f t="shared" ref="AB269:AB332" si="301">IF($Q268&gt;0,VLOOKUP($A268,$AF$11:$AO$141,9),AB268)</f>
        <v>J=</v>
      </c>
      <c r="AC269" s="115">
        <f t="shared" ref="AC269:AC332" si="302">IF($Q268&gt;0,VLOOKUP($A268,$AF$11:$AO$141,10),AC268)</f>
        <v>44557</v>
      </c>
      <c r="AD269" s="4"/>
      <c r="AF269" s="159">
        <f>[2]Plan1!$A362</f>
        <v>47654</v>
      </c>
      <c r="AG269" s="139" t="str">
        <f>[2]Plan1!$C362</f>
        <v>Corpus Christi</v>
      </c>
      <c r="AI269" s="129">
        <f t="shared" si="273"/>
        <v>120</v>
      </c>
      <c r="AJ269" s="131">
        <f t="shared" si="271"/>
        <v>47932</v>
      </c>
      <c r="AK269" s="131">
        <f t="shared" si="275"/>
        <v>47931</v>
      </c>
      <c r="AL269" s="131">
        <f t="shared" si="284"/>
        <v>47932</v>
      </c>
      <c r="AM269" s="131">
        <f t="shared" si="285"/>
        <v>0</v>
      </c>
      <c r="AN269" s="129">
        <f t="shared" si="280"/>
        <v>-34132</v>
      </c>
      <c r="AO269" s="131">
        <f t="shared" si="270"/>
        <v>47932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9">
        <f t="shared" si="294"/>
        <v>44539</v>
      </c>
      <c r="B270" s="110">
        <f t="shared" si="286"/>
        <v>1008.66417261</v>
      </c>
      <c r="C270" s="184">
        <f t="shared" si="282"/>
        <v>1000</v>
      </c>
      <c r="D270" s="111">
        <f t="shared" si="295"/>
        <v>5944.21</v>
      </c>
      <c r="E270" s="111">
        <f>IF($K270=1,VLOOKUP($A269,$AQ$11:$AU$150,5),E269)</f>
        <v>6018.51</v>
      </c>
      <c r="F270" s="160" t="e">
        <f>IF($K270=1,VLOOKUP($A269,$AQ$11:$AU$135,6),F269)</f>
        <v>#REF!</v>
      </c>
      <c r="G270" s="114">
        <f t="shared" si="287"/>
        <v>1.2499558393798349E-2</v>
      </c>
      <c r="H270" s="115">
        <f t="shared" si="269"/>
        <v>44557</v>
      </c>
      <c r="I270" s="115">
        <f t="shared" si="288"/>
        <v>44557</v>
      </c>
      <c r="J270" s="116">
        <f t="shared" si="296"/>
        <v>22</v>
      </c>
      <c r="K270" s="116">
        <f t="shared" si="283"/>
        <v>10</v>
      </c>
      <c r="L270" s="8">
        <f t="shared" si="297"/>
        <v>1.00566237</v>
      </c>
      <c r="M270" s="117">
        <v>1</v>
      </c>
      <c r="N270" s="117">
        <f t="shared" si="274"/>
        <v>1</v>
      </c>
      <c r="O270" s="110">
        <f t="shared" si="281"/>
        <v>1.00566237</v>
      </c>
      <c r="P270" s="110">
        <f t="shared" si="289"/>
        <v>1005.66237</v>
      </c>
      <c r="Q270" s="148">
        <f t="shared" si="300"/>
        <v>0</v>
      </c>
      <c r="R270" s="170">
        <f t="shared" si="298"/>
        <v>0</v>
      </c>
      <c r="S270" s="110">
        <f t="shared" si="290"/>
        <v>0</v>
      </c>
      <c r="T270" s="92">
        <f t="shared" si="267"/>
        <v>0</v>
      </c>
      <c r="U270" s="181">
        <f t="shared" si="268"/>
        <v>0</v>
      </c>
      <c r="V270" s="120">
        <f t="shared" si="299"/>
        <v>7.8E-2</v>
      </c>
      <c r="W270" s="118">
        <f t="shared" si="278"/>
        <v>10</v>
      </c>
      <c r="X270" s="118">
        <v>252</v>
      </c>
      <c r="Y270" s="117">
        <f t="shared" si="291"/>
        <v>1.002984901</v>
      </c>
      <c r="Z270" s="110">
        <f t="shared" si="292"/>
        <v>3.0018026099999999</v>
      </c>
      <c r="AA270" s="110">
        <f t="shared" si="293"/>
        <v>0</v>
      </c>
      <c r="AB270" s="121" t="str">
        <f t="shared" si="301"/>
        <v>J=</v>
      </c>
      <c r="AC270" s="115">
        <f t="shared" si="302"/>
        <v>44557</v>
      </c>
      <c r="AD270" s="4"/>
      <c r="AF270" s="159">
        <f>[2]Plan1!$A363</f>
        <v>47733</v>
      </c>
      <c r="AG270" s="139" t="str">
        <f>[2]Plan1!$C363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9">
        <f t="shared" si="294"/>
        <v>44540</v>
      </c>
      <c r="B271" s="110">
        <f t="shared" si="286"/>
        <v>1009.53471079</v>
      </c>
      <c r="C271" s="184">
        <f t="shared" si="282"/>
        <v>1000</v>
      </c>
      <c r="D271" s="111">
        <f t="shared" si="295"/>
        <v>5944.21</v>
      </c>
      <c r="E271" s="111">
        <f>IF($K271=1,VLOOKUP($A270,$AQ$11:$AU$150,5),E270)</f>
        <v>6018.51</v>
      </c>
      <c r="F271" s="160" t="e">
        <f>IF($K271=1,VLOOKUP($A270,$AQ$11:$AU$135,6),F270)</f>
        <v>#REF!</v>
      </c>
      <c r="G271" s="114">
        <f t="shared" si="287"/>
        <v>1.2499558393798349E-2</v>
      </c>
      <c r="H271" s="115">
        <f t="shared" si="269"/>
        <v>44557</v>
      </c>
      <c r="I271" s="115">
        <f t="shared" si="288"/>
        <v>44557</v>
      </c>
      <c r="J271" s="116">
        <f t="shared" si="296"/>
        <v>22</v>
      </c>
      <c r="K271" s="116">
        <f t="shared" si="283"/>
        <v>11</v>
      </c>
      <c r="L271" s="8">
        <f t="shared" si="297"/>
        <v>1.0062303699999999</v>
      </c>
      <c r="M271" s="117">
        <v>1</v>
      </c>
      <c r="N271" s="117">
        <f t="shared" si="274"/>
        <v>1</v>
      </c>
      <c r="O271" s="110">
        <f t="shared" si="281"/>
        <v>1.0062303699999999</v>
      </c>
      <c r="P271" s="110">
        <f t="shared" si="289"/>
        <v>1006.23037</v>
      </c>
      <c r="Q271" s="148">
        <f t="shared" si="300"/>
        <v>0</v>
      </c>
      <c r="R271" s="170">
        <f t="shared" si="298"/>
        <v>0</v>
      </c>
      <c r="S271" s="110">
        <f t="shared" si="290"/>
        <v>0</v>
      </c>
      <c r="T271" s="92">
        <f t="shared" si="267"/>
        <v>0</v>
      </c>
      <c r="U271" s="181">
        <f t="shared" si="268"/>
        <v>0</v>
      </c>
      <c r="V271" s="120">
        <f t="shared" si="299"/>
        <v>7.8E-2</v>
      </c>
      <c r="W271" s="118">
        <f t="shared" si="278"/>
        <v>11</v>
      </c>
      <c r="X271" s="118">
        <v>252</v>
      </c>
      <c r="Y271" s="117">
        <f t="shared" si="291"/>
        <v>1.003283881</v>
      </c>
      <c r="Z271" s="110">
        <f t="shared" si="292"/>
        <v>3.3043407899999999</v>
      </c>
      <c r="AA271" s="110">
        <f t="shared" si="293"/>
        <v>0</v>
      </c>
      <c r="AB271" s="121" t="str">
        <f t="shared" si="301"/>
        <v>J=</v>
      </c>
      <c r="AC271" s="115">
        <f t="shared" si="302"/>
        <v>44557</v>
      </c>
      <c r="AD271" s="4"/>
      <c r="AF271" s="159">
        <f>[2]Plan1!$A364</f>
        <v>47768</v>
      </c>
      <c r="AG271" s="139" t="str">
        <f>[2]Plan1!$C364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9">
        <f t="shared" si="294"/>
        <v>44541</v>
      </c>
      <c r="B272" s="110">
        <f t="shared" si="286"/>
        <v>1010.40598933</v>
      </c>
      <c r="C272" s="184">
        <f t="shared" si="282"/>
        <v>1000</v>
      </c>
      <c r="D272" s="111">
        <f t="shared" si="295"/>
        <v>5944.21</v>
      </c>
      <c r="E272" s="111">
        <f>IF($K272=1,VLOOKUP($A271,$AQ$11:$AU$150,5),E271)</f>
        <v>6018.51</v>
      </c>
      <c r="F272" s="160" t="e">
        <f>IF($K272=1,VLOOKUP($A271,$AQ$11:$AU$135,6),F271)</f>
        <v>#REF!</v>
      </c>
      <c r="G272" s="114">
        <f t="shared" si="287"/>
        <v>1.2499558393798349E-2</v>
      </c>
      <c r="H272" s="115">
        <f t="shared" si="269"/>
        <v>44557</v>
      </c>
      <c r="I272" s="115">
        <f t="shared" si="288"/>
        <v>44557</v>
      </c>
      <c r="J272" s="116">
        <f t="shared" si="296"/>
        <v>22</v>
      </c>
      <c r="K272" s="116">
        <f t="shared" si="283"/>
        <v>12</v>
      </c>
      <c r="L272" s="8">
        <f t="shared" si="297"/>
        <v>1.0067986799999999</v>
      </c>
      <c r="M272" s="117">
        <v>1</v>
      </c>
      <c r="N272" s="117">
        <f t="shared" si="274"/>
        <v>1</v>
      </c>
      <c r="O272" s="110">
        <f t="shared" si="281"/>
        <v>1.0067986799999999</v>
      </c>
      <c r="P272" s="110">
        <f t="shared" si="289"/>
        <v>1006.79868</v>
      </c>
      <c r="Q272" s="148">
        <f t="shared" si="300"/>
        <v>0</v>
      </c>
      <c r="R272" s="170">
        <f t="shared" si="298"/>
        <v>0</v>
      </c>
      <c r="S272" s="110">
        <f t="shared" si="290"/>
        <v>0</v>
      </c>
      <c r="T272" s="92">
        <f t="shared" ref="T272:T335" si="303">IF(AND(Q272&gt;0,L272&gt;1),(L272-1)*C272,0)</f>
        <v>0</v>
      </c>
      <c r="U272" s="181">
        <f t="shared" ref="U272:U335" si="304">IF(Q272&gt;0,(S272+T272)/P272,0)</f>
        <v>0</v>
      </c>
      <c r="V272" s="120">
        <f t="shared" si="299"/>
        <v>7.8E-2</v>
      </c>
      <c r="W272" s="118">
        <f t="shared" si="278"/>
        <v>12</v>
      </c>
      <c r="X272" s="118">
        <v>252</v>
      </c>
      <c r="Y272" s="117">
        <f t="shared" si="291"/>
        <v>1.00358295</v>
      </c>
      <c r="Z272" s="110">
        <f t="shared" si="292"/>
        <v>3.6073093300000001</v>
      </c>
      <c r="AA272" s="110">
        <f t="shared" si="293"/>
        <v>0</v>
      </c>
      <c r="AB272" s="121" t="str">
        <f t="shared" si="301"/>
        <v>J=</v>
      </c>
      <c r="AC272" s="115">
        <f t="shared" si="302"/>
        <v>44557</v>
      </c>
      <c r="AD272" s="4"/>
      <c r="AF272" s="159">
        <f>[2]Plan1!$A365</f>
        <v>47789</v>
      </c>
      <c r="AG272" s="139" t="str">
        <f>[2]Plan1!$C365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9">
        <f t="shared" si="294"/>
        <v>44542</v>
      </c>
      <c r="B273" s="110">
        <f t="shared" si="286"/>
        <v>1010.40598933</v>
      </c>
      <c r="C273" s="184">
        <f t="shared" si="282"/>
        <v>1000</v>
      </c>
      <c r="D273" s="111">
        <f t="shared" si="295"/>
        <v>5944.21</v>
      </c>
      <c r="E273" s="111">
        <f>IF($K273=1,VLOOKUP($A272,$AQ$11:$AU$150,5),E272)</f>
        <v>6018.51</v>
      </c>
      <c r="F273" s="160" t="e">
        <f>IF($K273=1,VLOOKUP($A272,$AQ$11:$AU$135,6),F272)</f>
        <v>#REF!</v>
      </c>
      <c r="G273" s="114">
        <f t="shared" si="287"/>
        <v>1.2499558393798349E-2</v>
      </c>
      <c r="H273" s="115">
        <f t="shared" si="269"/>
        <v>44557</v>
      </c>
      <c r="I273" s="115">
        <f t="shared" si="288"/>
        <v>44557</v>
      </c>
      <c r="J273" s="116">
        <f t="shared" si="296"/>
        <v>22</v>
      </c>
      <c r="K273" s="116">
        <f t="shared" si="283"/>
        <v>12</v>
      </c>
      <c r="L273" s="8">
        <f t="shared" si="297"/>
        <v>1.0067986799999999</v>
      </c>
      <c r="M273" s="117">
        <v>1</v>
      </c>
      <c r="N273" s="117">
        <f t="shared" si="274"/>
        <v>1</v>
      </c>
      <c r="O273" s="110">
        <f t="shared" si="281"/>
        <v>1.0067986799999999</v>
      </c>
      <c r="P273" s="110">
        <f t="shared" si="289"/>
        <v>1006.79868</v>
      </c>
      <c r="Q273" s="148">
        <f t="shared" si="300"/>
        <v>0</v>
      </c>
      <c r="R273" s="170">
        <f t="shared" si="298"/>
        <v>0</v>
      </c>
      <c r="S273" s="110">
        <f t="shared" si="290"/>
        <v>0</v>
      </c>
      <c r="T273" s="92">
        <f t="shared" si="303"/>
        <v>0</v>
      </c>
      <c r="U273" s="181">
        <f t="shared" si="304"/>
        <v>0</v>
      </c>
      <c r="V273" s="120">
        <f t="shared" si="299"/>
        <v>7.8E-2</v>
      </c>
      <c r="W273" s="118">
        <f t="shared" si="278"/>
        <v>12</v>
      </c>
      <c r="X273" s="118">
        <v>252</v>
      </c>
      <c r="Y273" s="117">
        <f t="shared" si="291"/>
        <v>1.00358295</v>
      </c>
      <c r="Z273" s="110">
        <f t="shared" si="292"/>
        <v>3.6073093300000001</v>
      </c>
      <c r="AA273" s="110">
        <f t="shared" si="293"/>
        <v>0</v>
      </c>
      <c r="AB273" s="121" t="str">
        <f t="shared" si="301"/>
        <v>J=</v>
      </c>
      <c r="AC273" s="115">
        <f t="shared" si="302"/>
        <v>44557</v>
      </c>
      <c r="AD273" s="4"/>
      <c r="AF273" s="159">
        <f>[2]Plan1!$A366</f>
        <v>47802</v>
      </c>
      <c r="AG273" s="139" t="str">
        <f>[2]Plan1!$C366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9">
        <f t="shared" si="294"/>
        <v>44543</v>
      </c>
      <c r="B274" s="110">
        <f t="shared" si="286"/>
        <v>1010.40598933</v>
      </c>
      <c r="C274" s="184">
        <f t="shared" si="282"/>
        <v>1000</v>
      </c>
      <c r="D274" s="111">
        <f t="shared" si="295"/>
        <v>5944.21</v>
      </c>
      <c r="E274" s="111">
        <f>IF($K274=1,VLOOKUP($A273,$AQ$11:$AU$150,5),E273)</f>
        <v>6018.51</v>
      </c>
      <c r="F274" s="160" t="e">
        <f>IF($K274=1,VLOOKUP($A273,$AQ$11:$AU$135,6),F273)</f>
        <v>#REF!</v>
      </c>
      <c r="G274" s="114">
        <f t="shared" si="287"/>
        <v>1.2499558393798349E-2</v>
      </c>
      <c r="H274" s="115">
        <f t="shared" si="269"/>
        <v>44557</v>
      </c>
      <c r="I274" s="115">
        <f t="shared" si="288"/>
        <v>44557</v>
      </c>
      <c r="J274" s="116">
        <f t="shared" si="296"/>
        <v>22</v>
      </c>
      <c r="K274" s="116">
        <f t="shared" si="283"/>
        <v>12</v>
      </c>
      <c r="L274" s="8">
        <f t="shared" si="297"/>
        <v>1.0067986799999999</v>
      </c>
      <c r="M274" s="117">
        <v>1</v>
      </c>
      <c r="N274" s="117">
        <f t="shared" si="274"/>
        <v>1</v>
      </c>
      <c r="O274" s="110">
        <f t="shared" si="281"/>
        <v>1.0067986799999999</v>
      </c>
      <c r="P274" s="110">
        <f t="shared" si="289"/>
        <v>1006.79868</v>
      </c>
      <c r="Q274" s="148">
        <f t="shared" si="300"/>
        <v>0</v>
      </c>
      <c r="R274" s="170">
        <f t="shared" si="298"/>
        <v>0</v>
      </c>
      <c r="S274" s="110">
        <f t="shared" si="290"/>
        <v>0</v>
      </c>
      <c r="T274" s="92">
        <f t="shared" si="303"/>
        <v>0</v>
      </c>
      <c r="U274" s="181">
        <f t="shared" si="304"/>
        <v>0</v>
      </c>
      <c r="V274" s="120">
        <f t="shared" si="299"/>
        <v>7.8E-2</v>
      </c>
      <c r="W274" s="118">
        <f t="shared" si="278"/>
        <v>12</v>
      </c>
      <c r="X274" s="118">
        <v>252</v>
      </c>
      <c r="Y274" s="117">
        <f t="shared" si="291"/>
        <v>1.00358295</v>
      </c>
      <c r="Z274" s="110">
        <f t="shared" si="292"/>
        <v>3.6073093300000001</v>
      </c>
      <c r="AA274" s="110">
        <f t="shared" si="293"/>
        <v>0</v>
      </c>
      <c r="AB274" s="121" t="str">
        <f t="shared" si="301"/>
        <v>J=</v>
      </c>
      <c r="AC274" s="115">
        <f t="shared" si="302"/>
        <v>44557</v>
      </c>
      <c r="AD274" s="4"/>
      <c r="AF274" s="159">
        <f>[2]Plan1!$A367</f>
        <v>47807</v>
      </c>
      <c r="AG274" s="139" t="str">
        <f>[2]Plan1!$C367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9">
        <f t="shared" si="294"/>
        <v>44544</v>
      </c>
      <c r="B275" s="110">
        <f t="shared" si="286"/>
        <v>1011.27802873</v>
      </c>
      <c r="C275" s="184">
        <f t="shared" si="282"/>
        <v>1000</v>
      </c>
      <c r="D275" s="111">
        <f t="shared" si="295"/>
        <v>5944.21</v>
      </c>
      <c r="E275" s="111">
        <f>IF($K275=1,VLOOKUP($A274,$AQ$11:$AU$150,5),E274)</f>
        <v>6018.51</v>
      </c>
      <c r="F275" s="160" t="e">
        <f>IF($K275=1,VLOOKUP($A274,$AQ$11:$AU$135,6),F274)</f>
        <v>#REF!</v>
      </c>
      <c r="G275" s="114">
        <f t="shared" si="287"/>
        <v>1.2499558393798349E-2</v>
      </c>
      <c r="H275" s="115">
        <f t="shared" ref="H275:H338" si="305">IF(Q274&gt;0,VLOOKUP(A275,AJ$119:AP$451,4),H274)</f>
        <v>44557</v>
      </c>
      <c r="I275" s="115">
        <f t="shared" si="288"/>
        <v>44557</v>
      </c>
      <c r="J275" s="116">
        <f t="shared" si="296"/>
        <v>22</v>
      </c>
      <c r="K275" s="116">
        <f t="shared" si="283"/>
        <v>13</v>
      </c>
      <c r="L275" s="8">
        <f t="shared" si="297"/>
        <v>1.00736732</v>
      </c>
      <c r="M275" s="117">
        <v>1</v>
      </c>
      <c r="N275" s="117">
        <f t="shared" si="274"/>
        <v>1</v>
      </c>
      <c r="O275" s="110">
        <f t="shared" si="281"/>
        <v>1.00736732</v>
      </c>
      <c r="P275" s="110">
        <f t="shared" si="289"/>
        <v>1007.3673199999999</v>
      </c>
      <c r="Q275" s="148">
        <f t="shared" si="300"/>
        <v>0</v>
      </c>
      <c r="R275" s="170">
        <f t="shared" si="298"/>
        <v>0</v>
      </c>
      <c r="S275" s="110">
        <f t="shared" si="290"/>
        <v>0</v>
      </c>
      <c r="T275" s="92">
        <f t="shared" si="303"/>
        <v>0</v>
      </c>
      <c r="U275" s="181">
        <f t="shared" si="304"/>
        <v>0</v>
      </c>
      <c r="V275" s="120">
        <f t="shared" si="299"/>
        <v>7.8E-2</v>
      </c>
      <c r="W275" s="118">
        <f t="shared" si="278"/>
        <v>13</v>
      </c>
      <c r="X275" s="118">
        <v>252</v>
      </c>
      <c r="Y275" s="117">
        <f t="shared" si="291"/>
        <v>1.003882108</v>
      </c>
      <c r="Z275" s="110">
        <f t="shared" si="292"/>
        <v>3.9107087300000001</v>
      </c>
      <c r="AA275" s="110">
        <f t="shared" si="293"/>
        <v>0</v>
      </c>
      <c r="AB275" s="121" t="str">
        <f t="shared" si="301"/>
        <v>J=</v>
      </c>
      <c r="AC275" s="115">
        <f t="shared" si="302"/>
        <v>44557</v>
      </c>
      <c r="AD275" s="4"/>
      <c r="AF275" s="159">
        <f>[2]Plan1!$A368</f>
        <v>47842</v>
      </c>
      <c r="AG275" s="139" t="str">
        <f>[2]Plan1!$C368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9">
        <f t="shared" si="294"/>
        <v>44545</v>
      </c>
      <c r="B276" s="110">
        <f t="shared" si="286"/>
        <v>1012.1508194</v>
      </c>
      <c r="C276" s="184">
        <f t="shared" si="282"/>
        <v>1000</v>
      </c>
      <c r="D276" s="111">
        <f t="shared" si="295"/>
        <v>5944.21</v>
      </c>
      <c r="E276" s="111">
        <f>IF($K276=1,VLOOKUP($A275,$AQ$11:$AU$150,5),E275)</f>
        <v>6018.51</v>
      </c>
      <c r="F276" s="160" t="e">
        <f>IF($K276=1,VLOOKUP($A275,$AQ$11:$AU$135,6),F275)</f>
        <v>#REF!</v>
      </c>
      <c r="G276" s="114">
        <f t="shared" si="287"/>
        <v>1.2499558393798349E-2</v>
      </c>
      <c r="H276" s="115">
        <f t="shared" si="305"/>
        <v>44557</v>
      </c>
      <c r="I276" s="115">
        <f t="shared" si="288"/>
        <v>44557</v>
      </c>
      <c r="J276" s="116">
        <f t="shared" si="296"/>
        <v>22</v>
      </c>
      <c r="K276" s="116">
        <f t="shared" si="283"/>
        <v>14</v>
      </c>
      <c r="L276" s="8">
        <f t="shared" si="297"/>
        <v>1.00793628</v>
      </c>
      <c r="M276" s="117">
        <v>1</v>
      </c>
      <c r="N276" s="117">
        <f t="shared" si="274"/>
        <v>1</v>
      </c>
      <c r="O276" s="110">
        <f t="shared" si="281"/>
        <v>1.00793628</v>
      </c>
      <c r="P276" s="110">
        <f t="shared" si="289"/>
        <v>1007.93628</v>
      </c>
      <c r="Q276" s="148">
        <f t="shared" si="300"/>
        <v>0</v>
      </c>
      <c r="R276" s="170">
        <f t="shared" si="298"/>
        <v>0</v>
      </c>
      <c r="S276" s="110">
        <f t="shared" si="290"/>
        <v>0</v>
      </c>
      <c r="T276" s="92">
        <f t="shared" si="303"/>
        <v>0</v>
      </c>
      <c r="U276" s="181">
        <f t="shared" si="304"/>
        <v>0</v>
      </c>
      <c r="V276" s="120">
        <f t="shared" si="299"/>
        <v>7.8E-2</v>
      </c>
      <c r="W276" s="118">
        <f t="shared" si="278"/>
        <v>14</v>
      </c>
      <c r="X276" s="118">
        <v>252</v>
      </c>
      <c r="Y276" s="117">
        <f t="shared" si="291"/>
        <v>1.0041813550000001</v>
      </c>
      <c r="Z276" s="110">
        <f t="shared" si="292"/>
        <v>4.2145393999999996</v>
      </c>
      <c r="AA276" s="110">
        <f t="shared" si="293"/>
        <v>0</v>
      </c>
      <c r="AB276" s="121" t="str">
        <f t="shared" si="301"/>
        <v>J=</v>
      </c>
      <c r="AC276" s="115">
        <f t="shared" si="302"/>
        <v>44557</v>
      </c>
      <c r="AD276" s="4"/>
      <c r="AF276" s="159">
        <f>[2]Plan1!$A369</f>
        <v>47849</v>
      </c>
      <c r="AG276" s="139" t="str">
        <f>[2]Plan1!$C369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9">
        <f t="shared" si="294"/>
        <v>44546</v>
      </c>
      <c r="B277" s="110">
        <f t="shared" si="286"/>
        <v>1013.0243718300001</v>
      </c>
      <c r="C277" s="184">
        <f t="shared" si="282"/>
        <v>1000</v>
      </c>
      <c r="D277" s="111">
        <f t="shared" si="295"/>
        <v>5944.21</v>
      </c>
      <c r="E277" s="111">
        <f>IF($K277=1,VLOOKUP($A276,$AQ$11:$AU$150,5),E276)</f>
        <v>6018.51</v>
      </c>
      <c r="F277" s="160" t="e">
        <f>IF($K277=1,VLOOKUP($A276,$AQ$11:$AU$135,6),F276)</f>
        <v>#REF!</v>
      </c>
      <c r="G277" s="114">
        <f t="shared" si="287"/>
        <v>1.2499558393798349E-2</v>
      </c>
      <c r="H277" s="115">
        <f t="shared" si="305"/>
        <v>44557</v>
      </c>
      <c r="I277" s="115">
        <f t="shared" si="288"/>
        <v>44557</v>
      </c>
      <c r="J277" s="116">
        <f t="shared" si="296"/>
        <v>22</v>
      </c>
      <c r="K277" s="116">
        <f t="shared" si="283"/>
        <v>15</v>
      </c>
      <c r="L277" s="8">
        <f t="shared" si="297"/>
        <v>1.0085055700000001</v>
      </c>
      <c r="M277" s="117">
        <v>1</v>
      </c>
      <c r="N277" s="117">
        <f t="shared" si="274"/>
        <v>1</v>
      </c>
      <c r="O277" s="110">
        <f t="shared" si="281"/>
        <v>1.0085055700000001</v>
      </c>
      <c r="P277" s="110">
        <f t="shared" si="289"/>
        <v>1008.50557</v>
      </c>
      <c r="Q277" s="148">
        <f t="shared" si="300"/>
        <v>0</v>
      </c>
      <c r="R277" s="170">
        <f t="shared" si="298"/>
        <v>0</v>
      </c>
      <c r="S277" s="110">
        <f t="shared" si="290"/>
        <v>0</v>
      </c>
      <c r="T277" s="92">
        <f t="shared" si="303"/>
        <v>0</v>
      </c>
      <c r="U277" s="181">
        <f t="shared" si="304"/>
        <v>0</v>
      </c>
      <c r="V277" s="120">
        <f t="shared" si="299"/>
        <v>7.8E-2</v>
      </c>
      <c r="W277" s="118">
        <f t="shared" si="278"/>
        <v>15</v>
      </c>
      <c r="X277" s="118">
        <v>252</v>
      </c>
      <c r="Y277" s="117">
        <f t="shared" si="291"/>
        <v>1.0044806909999999</v>
      </c>
      <c r="Z277" s="110">
        <f t="shared" si="292"/>
        <v>4.5188018300000001</v>
      </c>
      <c r="AA277" s="110">
        <f t="shared" si="293"/>
        <v>0</v>
      </c>
      <c r="AB277" s="121" t="str">
        <f t="shared" si="301"/>
        <v>J=</v>
      </c>
      <c r="AC277" s="115">
        <f t="shared" si="302"/>
        <v>44557</v>
      </c>
      <c r="AD277" s="4"/>
      <c r="AF277" s="159">
        <f>[2]Plan1!$A370</f>
        <v>47903</v>
      </c>
      <c r="AG277" s="139" t="str">
        <f>[2]Plan1!$C370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9">
        <f t="shared" si="294"/>
        <v>44547</v>
      </c>
      <c r="B278" s="110">
        <f t="shared" si="286"/>
        <v>1013.89866737</v>
      </c>
      <c r="C278" s="184">
        <f t="shared" si="282"/>
        <v>1000</v>
      </c>
      <c r="D278" s="111">
        <f t="shared" si="295"/>
        <v>5944.21</v>
      </c>
      <c r="E278" s="111">
        <f>IF($K278=1,VLOOKUP($A277,$AQ$11:$AU$150,5),E277)</f>
        <v>6018.51</v>
      </c>
      <c r="F278" s="160" t="e">
        <f>IF($K278=1,VLOOKUP($A277,$AQ$11:$AU$135,6),F277)</f>
        <v>#REF!</v>
      </c>
      <c r="G278" s="114">
        <f t="shared" si="287"/>
        <v>1.2499558393798349E-2</v>
      </c>
      <c r="H278" s="115">
        <f t="shared" si="305"/>
        <v>44557</v>
      </c>
      <c r="I278" s="115">
        <f t="shared" si="288"/>
        <v>44557</v>
      </c>
      <c r="J278" s="116">
        <f t="shared" si="296"/>
        <v>22</v>
      </c>
      <c r="K278" s="116">
        <f t="shared" si="283"/>
        <v>16</v>
      </c>
      <c r="L278" s="8">
        <f t="shared" si="297"/>
        <v>1.00907517</v>
      </c>
      <c r="M278" s="117">
        <v>1</v>
      </c>
      <c r="N278" s="117">
        <f t="shared" si="274"/>
        <v>1</v>
      </c>
      <c r="O278" s="110">
        <f t="shared" si="281"/>
        <v>1.00907517</v>
      </c>
      <c r="P278" s="110">
        <f t="shared" si="289"/>
        <v>1009.07517</v>
      </c>
      <c r="Q278" s="148">
        <f t="shared" si="300"/>
        <v>0</v>
      </c>
      <c r="R278" s="170">
        <f t="shared" si="298"/>
        <v>0</v>
      </c>
      <c r="S278" s="110">
        <f t="shared" si="290"/>
        <v>0</v>
      </c>
      <c r="T278" s="92">
        <f t="shared" si="303"/>
        <v>0</v>
      </c>
      <c r="U278" s="181">
        <f t="shared" si="304"/>
        <v>0</v>
      </c>
      <c r="V278" s="120">
        <f t="shared" si="299"/>
        <v>7.8E-2</v>
      </c>
      <c r="W278" s="118">
        <f t="shared" si="278"/>
        <v>16</v>
      </c>
      <c r="X278" s="118">
        <v>252</v>
      </c>
      <c r="Y278" s="117">
        <f t="shared" si="291"/>
        <v>1.0047801169999999</v>
      </c>
      <c r="Z278" s="110">
        <f t="shared" si="292"/>
        <v>4.8234973700000001</v>
      </c>
      <c r="AA278" s="110">
        <f t="shared" si="293"/>
        <v>0</v>
      </c>
      <c r="AB278" s="121" t="str">
        <f t="shared" si="301"/>
        <v>J=</v>
      </c>
      <c r="AC278" s="115">
        <f t="shared" si="302"/>
        <v>44557</v>
      </c>
      <c r="AD278" s="4"/>
      <c r="AF278" s="159">
        <f>[2]Plan1!$A371</f>
        <v>47904</v>
      </c>
      <c r="AG278" s="139" t="str">
        <f>[2]Plan1!$C371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9">
        <f t="shared" si="294"/>
        <v>44548</v>
      </c>
      <c r="B279" s="110">
        <f t="shared" si="286"/>
        <v>1014.7737155</v>
      </c>
      <c r="C279" s="184">
        <f t="shared" si="282"/>
        <v>1000</v>
      </c>
      <c r="D279" s="111">
        <f t="shared" si="295"/>
        <v>5944.21</v>
      </c>
      <c r="E279" s="111">
        <f>IF($K279=1,VLOOKUP($A278,$AQ$11:$AU$150,5),E278)</f>
        <v>6018.51</v>
      </c>
      <c r="F279" s="160" t="e">
        <f>IF($K279=1,VLOOKUP($A278,$AQ$11:$AU$135,6),F278)</f>
        <v>#REF!</v>
      </c>
      <c r="G279" s="114">
        <f t="shared" si="287"/>
        <v>1.2499558393798349E-2</v>
      </c>
      <c r="H279" s="115">
        <f t="shared" si="305"/>
        <v>44557</v>
      </c>
      <c r="I279" s="115">
        <f t="shared" si="288"/>
        <v>44557</v>
      </c>
      <c r="J279" s="116">
        <f t="shared" si="296"/>
        <v>22</v>
      </c>
      <c r="K279" s="116">
        <f t="shared" si="283"/>
        <v>17</v>
      </c>
      <c r="L279" s="8">
        <f t="shared" si="297"/>
        <v>1.00964509</v>
      </c>
      <c r="M279" s="117">
        <v>1</v>
      </c>
      <c r="N279" s="117">
        <f t="shared" si="274"/>
        <v>1</v>
      </c>
      <c r="O279" s="110">
        <f t="shared" si="281"/>
        <v>1.00964509</v>
      </c>
      <c r="P279" s="110">
        <f t="shared" si="289"/>
        <v>1009.64509</v>
      </c>
      <c r="Q279" s="148">
        <f t="shared" si="300"/>
        <v>0</v>
      </c>
      <c r="R279" s="170">
        <f t="shared" si="298"/>
        <v>0</v>
      </c>
      <c r="S279" s="110">
        <f t="shared" si="290"/>
        <v>0</v>
      </c>
      <c r="T279" s="92">
        <f t="shared" si="303"/>
        <v>0</v>
      </c>
      <c r="U279" s="181">
        <f t="shared" si="304"/>
        <v>0</v>
      </c>
      <c r="V279" s="120">
        <f t="shared" si="299"/>
        <v>7.8E-2</v>
      </c>
      <c r="W279" s="118">
        <f t="shared" si="278"/>
        <v>17</v>
      </c>
      <c r="X279" s="118">
        <v>252</v>
      </c>
      <c r="Y279" s="117">
        <f t="shared" si="291"/>
        <v>1.0050796319999999</v>
      </c>
      <c r="Z279" s="110">
        <f t="shared" si="292"/>
        <v>5.1286255000000001</v>
      </c>
      <c r="AA279" s="110">
        <f t="shared" si="293"/>
        <v>0</v>
      </c>
      <c r="AB279" s="121" t="str">
        <f t="shared" si="301"/>
        <v>J=</v>
      </c>
      <c r="AC279" s="115">
        <f t="shared" si="302"/>
        <v>44557</v>
      </c>
      <c r="AD279" s="4"/>
      <c r="AF279" s="159">
        <f>[2]Plan1!$A372</f>
        <v>47949</v>
      </c>
      <c r="AG279" s="139" t="str">
        <f>[2]Plan1!$C372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9">
        <f t="shared" si="294"/>
        <v>44549</v>
      </c>
      <c r="B280" s="110">
        <f t="shared" si="286"/>
        <v>1014.7737155</v>
      </c>
      <c r="C280" s="184">
        <f t="shared" si="282"/>
        <v>1000</v>
      </c>
      <c r="D280" s="111">
        <f t="shared" si="295"/>
        <v>5944.21</v>
      </c>
      <c r="E280" s="111">
        <f>IF($K280=1,VLOOKUP($A279,$AQ$11:$AU$150,5),E279)</f>
        <v>6018.51</v>
      </c>
      <c r="F280" s="160" t="e">
        <f>IF($K280=1,VLOOKUP($A279,$AQ$11:$AU$135,6),F279)</f>
        <v>#REF!</v>
      </c>
      <c r="G280" s="114">
        <f t="shared" si="287"/>
        <v>1.2499558393798349E-2</v>
      </c>
      <c r="H280" s="115">
        <f t="shared" si="305"/>
        <v>44557</v>
      </c>
      <c r="I280" s="115">
        <f t="shared" si="288"/>
        <v>44557</v>
      </c>
      <c r="J280" s="116">
        <f t="shared" si="296"/>
        <v>22</v>
      </c>
      <c r="K280" s="116">
        <f t="shared" si="283"/>
        <v>17</v>
      </c>
      <c r="L280" s="8">
        <f t="shared" si="297"/>
        <v>1.00964509</v>
      </c>
      <c r="M280" s="117">
        <v>1</v>
      </c>
      <c r="N280" s="117">
        <f t="shared" si="274"/>
        <v>1</v>
      </c>
      <c r="O280" s="110">
        <f t="shared" si="281"/>
        <v>1.00964509</v>
      </c>
      <c r="P280" s="110">
        <f t="shared" si="289"/>
        <v>1009.64509</v>
      </c>
      <c r="Q280" s="148">
        <f t="shared" si="300"/>
        <v>0</v>
      </c>
      <c r="R280" s="170">
        <f t="shared" si="298"/>
        <v>0</v>
      </c>
      <c r="S280" s="110">
        <f t="shared" si="290"/>
        <v>0</v>
      </c>
      <c r="T280" s="92">
        <f t="shared" si="303"/>
        <v>0</v>
      </c>
      <c r="U280" s="181">
        <f t="shared" si="304"/>
        <v>0</v>
      </c>
      <c r="V280" s="120">
        <f t="shared" si="299"/>
        <v>7.8E-2</v>
      </c>
      <c r="W280" s="118">
        <f t="shared" si="278"/>
        <v>17</v>
      </c>
      <c r="X280" s="118">
        <v>252</v>
      </c>
      <c r="Y280" s="117">
        <f t="shared" si="291"/>
        <v>1.0050796319999999</v>
      </c>
      <c r="Z280" s="110">
        <f t="shared" si="292"/>
        <v>5.1286255000000001</v>
      </c>
      <c r="AA280" s="110">
        <f t="shared" si="293"/>
        <v>0</v>
      </c>
      <c r="AB280" s="121" t="str">
        <f t="shared" si="301"/>
        <v>J=</v>
      </c>
      <c r="AC280" s="115">
        <f t="shared" si="302"/>
        <v>44557</v>
      </c>
      <c r="AD280" s="4"/>
      <c r="AF280" s="159">
        <f>[2]Plan1!$A373</f>
        <v>47959</v>
      </c>
      <c r="AG280" s="139" t="str">
        <f>[2]Plan1!$C373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9">
        <f t="shared" si="294"/>
        <v>44550</v>
      </c>
      <c r="B281" s="110">
        <f t="shared" si="286"/>
        <v>1014.7737155</v>
      </c>
      <c r="C281" s="184">
        <f t="shared" si="282"/>
        <v>1000</v>
      </c>
      <c r="D281" s="111">
        <f t="shared" si="295"/>
        <v>5944.21</v>
      </c>
      <c r="E281" s="111">
        <f>IF($K281=1,VLOOKUP($A280,$AQ$11:$AU$150,5),E280)</f>
        <v>6018.51</v>
      </c>
      <c r="F281" s="160" t="e">
        <f>IF($K281=1,VLOOKUP($A280,$AQ$11:$AU$135,6),F280)</f>
        <v>#REF!</v>
      </c>
      <c r="G281" s="114">
        <f t="shared" si="287"/>
        <v>1.2499558393798349E-2</v>
      </c>
      <c r="H281" s="115">
        <f t="shared" si="305"/>
        <v>44557</v>
      </c>
      <c r="I281" s="115">
        <f t="shared" si="288"/>
        <v>44557</v>
      </c>
      <c r="J281" s="116">
        <f t="shared" si="296"/>
        <v>22</v>
      </c>
      <c r="K281" s="116">
        <f t="shared" si="283"/>
        <v>17</v>
      </c>
      <c r="L281" s="8">
        <f t="shared" si="297"/>
        <v>1.00964509</v>
      </c>
      <c r="M281" s="117">
        <v>1</v>
      </c>
      <c r="N281" s="117">
        <f t="shared" si="274"/>
        <v>1</v>
      </c>
      <c r="O281" s="110">
        <f t="shared" si="281"/>
        <v>1.00964509</v>
      </c>
      <c r="P281" s="110">
        <f t="shared" si="289"/>
        <v>1009.64509</v>
      </c>
      <c r="Q281" s="148">
        <f t="shared" si="300"/>
        <v>0</v>
      </c>
      <c r="R281" s="170">
        <f t="shared" si="298"/>
        <v>0</v>
      </c>
      <c r="S281" s="110">
        <f t="shared" si="290"/>
        <v>0</v>
      </c>
      <c r="T281" s="92">
        <f t="shared" si="303"/>
        <v>0</v>
      </c>
      <c r="U281" s="181">
        <f t="shared" si="304"/>
        <v>0</v>
      </c>
      <c r="V281" s="120">
        <f t="shared" si="299"/>
        <v>7.8E-2</v>
      </c>
      <c r="W281" s="118">
        <f t="shared" si="278"/>
        <v>17</v>
      </c>
      <c r="X281" s="118">
        <v>252</v>
      </c>
      <c r="Y281" s="117">
        <f t="shared" si="291"/>
        <v>1.0050796319999999</v>
      </c>
      <c r="Z281" s="110">
        <f t="shared" si="292"/>
        <v>5.1286255000000001</v>
      </c>
      <c r="AA281" s="110">
        <f t="shared" si="293"/>
        <v>0</v>
      </c>
      <c r="AB281" s="121" t="str">
        <f t="shared" si="301"/>
        <v>J=</v>
      </c>
      <c r="AC281" s="115">
        <f t="shared" si="302"/>
        <v>44557</v>
      </c>
      <c r="AD281" s="4"/>
      <c r="AF281" s="159">
        <f>[2]Plan1!$A374</f>
        <v>47969</v>
      </c>
      <c r="AG281" s="139" t="str">
        <f>[2]Plan1!$C374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9">
        <f t="shared" si="294"/>
        <v>44551</v>
      </c>
      <c r="B282" s="110">
        <f t="shared" si="286"/>
        <v>1015.6495267199999</v>
      </c>
      <c r="C282" s="184">
        <f t="shared" si="282"/>
        <v>1000</v>
      </c>
      <c r="D282" s="111">
        <f t="shared" si="295"/>
        <v>5944.21</v>
      </c>
      <c r="E282" s="111">
        <f>IF($K282=1,VLOOKUP($A281,$AQ$11:$AU$150,5),E281)</f>
        <v>6018.51</v>
      </c>
      <c r="F282" s="160" t="e">
        <f>IF($K282=1,VLOOKUP($A281,$AQ$11:$AU$135,6),F281)</f>
        <v>#REF!</v>
      </c>
      <c r="G282" s="114">
        <f t="shared" si="287"/>
        <v>1.2499558393798349E-2</v>
      </c>
      <c r="H282" s="115">
        <f t="shared" si="305"/>
        <v>44557</v>
      </c>
      <c r="I282" s="115">
        <f t="shared" si="288"/>
        <v>44557</v>
      </c>
      <c r="J282" s="116">
        <f t="shared" si="296"/>
        <v>22</v>
      </c>
      <c r="K282" s="116">
        <f t="shared" si="283"/>
        <v>18</v>
      </c>
      <c r="L282" s="8">
        <f t="shared" si="297"/>
        <v>1.01021534</v>
      </c>
      <c r="M282" s="117">
        <v>1</v>
      </c>
      <c r="N282" s="117">
        <f t="shared" si="274"/>
        <v>1</v>
      </c>
      <c r="O282" s="110">
        <f t="shared" si="281"/>
        <v>1.01021534</v>
      </c>
      <c r="P282" s="110">
        <f t="shared" si="289"/>
        <v>1010.21534</v>
      </c>
      <c r="Q282" s="148">
        <f t="shared" si="300"/>
        <v>0</v>
      </c>
      <c r="R282" s="170">
        <f t="shared" si="298"/>
        <v>0</v>
      </c>
      <c r="S282" s="110">
        <f t="shared" si="290"/>
        <v>0</v>
      </c>
      <c r="T282" s="92">
        <f t="shared" si="303"/>
        <v>0</v>
      </c>
      <c r="U282" s="181">
        <f t="shared" si="304"/>
        <v>0</v>
      </c>
      <c r="V282" s="120">
        <f t="shared" si="299"/>
        <v>7.8E-2</v>
      </c>
      <c r="W282" s="118">
        <f t="shared" si="278"/>
        <v>18</v>
      </c>
      <c r="X282" s="118">
        <v>252</v>
      </c>
      <c r="Y282" s="117">
        <f t="shared" si="291"/>
        <v>1.005379236</v>
      </c>
      <c r="Z282" s="110">
        <f t="shared" si="292"/>
        <v>5.4341867199999996</v>
      </c>
      <c r="AA282" s="110">
        <f t="shared" si="293"/>
        <v>0</v>
      </c>
      <c r="AB282" s="121" t="str">
        <f t="shared" si="301"/>
        <v>J=</v>
      </c>
      <c r="AC282" s="115">
        <f t="shared" si="302"/>
        <v>44557</v>
      </c>
      <c r="AD282" s="4"/>
      <c r="AF282" s="159">
        <f>[2]Plan1!$A375</f>
        <v>48011</v>
      </c>
      <c r="AG282" s="139" t="str">
        <f>[2]Plan1!$C375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9">
        <f t="shared" si="294"/>
        <v>44552</v>
      </c>
      <c r="B283" s="110">
        <f t="shared" si="286"/>
        <v>1016.5260914099999</v>
      </c>
      <c r="C283" s="184">
        <f t="shared" si="282"/>
        <v>1000</v>
      </c>
      <c r="D283" s="111">
        <f t="shared" si="295"/>
        <v>5944.21</v>
      </c>
      <c r="E283" s="111">
        <f>IF($K283=1,VLOOKUP($A282,$AQ$11:$AU$150,5),E282)</f>
        <v>6018.51</v>
      </c>
      <c r="F283" s="160" t="e">
        <f>IF($K283=1,VLOOKUP($A282,$AQ$11:$AU$135,6),F282)</f>
        <v>#REF!</v>
      </c>
      <c r="G283" s="114">
        <f t="shared" si="287"/>
        <v>1.2499558393798349E-2</v>
      </c>
      <c r="H283" s="115">
        <f t="shared" si="305"/>
        <v>44557</v>
      </c>
      <c r="I283" s="115">
        <f t="shared" si="288"/>
        <v>44557</v>
      </c>
      <c r="J283" s="116">
        <f t="shared" si="296"/>
        <v>22</v>
      </c>
      <c r="K283" s="116">
        <f t="shared" si="283"/>
        <v>19</v>
      </c>
      <c r="L283" s="8">
        <f t="shared" si="297"/>
        <v>1.0107859100000001</v>
      </c>
      <c r="M283" s="117">
        <v>1</v>
      </c>
      <c r="N283" s="117">
        <f t="shared" si="274"/>
        <v>1</v>
      </c>
      <c r="O283" s="110">
        <f t="shared" si="281"/>
        <v>1.0107859100000001</v>
      </c>
      <c r="P283" s="110">
        <f t="shared" si="289"/>
        <v>1010.7859099999999</v>
      </c>
      <c r="Q283" s="148">
        <f t="shared" si="300"/>
        <v>0</v>
      </c>
      <c r="R283" s="170">
        <f t="shared" si="298"/>
        <v>0</v>
      </c>
      <c r="S283" s="110">
        <f t="shared" si="290"/>
        <v>0</v>
      </c>
      <c r="T283" s="92">
        <f t="shared" si="303"/>
        <v>0</v>
      </c>
      <c r="U283" s="181">
        <f t="shared" si="304"/>
        <v>0</v>
      </c>
      <c r="V283" s="120">
        <f t="shared" si="299"/>
        <v>7.8E-2</v>
      </c>
      <c r="W283" s="118">
        <f t="shared" si="278"/>
        <v>19</v>
      </c>
      <c r="X283" s="118">
        <v>252</v>
      </c>
      <c r="Y283" s="117">
        <f t="shared" si="291"/>
        <v>1.0056789290000001</v>
      </c>
      <c r="Z283" s="110">
        <f t="shared" si="292"/>
        <v>5.7401814099999999</v>
      </c>
      <c r="AA283" s="110">
        <f t="shared" si="293"/>
        <v>0</v>
      </c>
      <c r="AB283" s="121" t="str">
        <f t="shared" si="301"/>
        <v>J=</v>
      </c>
      <c r="AC283" s="115">
        <f t="shared" si="302"/>
        <v>44557</v>
      </c>
      <c r="AD283" s="4"/>
      <c r="AF283" s="159">
        <f>[2]Plan1!$A376</f>
        <v>48098</v>
      </c>
      <c r="AG283" s="139" t="str">
        <f>[2]Plan1!$C376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9">
        <f t="shared" si="294"/>
        <v>44553</v>
      </c>
      <c r="B284" s="110">
        <f t="shared" si="286"/>
        <v>1017.40341103</v>
      </c>
      <c r="C284" s="184">
        <f t="shared" si="282"/>
        <v>1000</v>
      </c>
      <c r="D284" s="111">
        <f t="shared" si="295"/>
        <v>5944.21</v>
      </c>
      <c r="E284" s="111">
        <f>IF($K284=1,VLOOKUP($A283,$AQ$11:$AU$150,5),E283)</f>
        <v>6018.51</v>
      </c>
      <c r="F284" s="160" t="e">
        <f>IF($K284=1,VLOOKUP($A283,$AQ$11:$AU$135,6),F283)</f>
        <v>#REF!</v>
      </c>
      <c r="G284" s="114">
        <f t="shared" si="287"/>
        <v>1.2499558393798349E-2</v>
      </c>
      <c r="H284" s="115">
        <f t="shared" si="305"/>
        <v>44557</v>
      </c>
      <c r="I284" s="115">
        <f t="shared" si="288"/>
        <v>44557</v>
      </c>
      <c r="J284" s="116">
        <f t="shared" si="296"/>
        <v>22</v>
      </c>
      <c r="K284" s="116">
        <f t="shared" si="283"/>
        <v>20</v>
      </c>
      <c r="L284" s="8">
        <f t="shared" si="297"/>
        <v>1.0113567999999999</v>
      </c>
      <c r="M284" s="117">
        <v>1</v>
      </c>
      <c r="N284" s="117">
        <f t="shared" si="274"/>
        <v>1</v>
      </c>
      <c r="O284" s="110">
        <f t="shared" si="281"/>
        <v>1.0113567999999999</v>
      </c>
      <c r="P284" s="110">
        <f t="shared" si="289"/>
        <v>1011.3568</v>
      </c>
      <c r="Q284" s="148">
        <f t="shared" si="300"/>
        <v>0</v>
      </c>
      <c r="R284" s="170">
        <f t="shared" si="298"/>
        <v>0</v>
      </c>
      <c r="S284" s="110">
        <f t="shared" si="290"/>
        <v>0</v>
      </c>
      <c r="T284" s="92">
        <f t="shared" si="303"/>
        <v>0</v>
      </c>
      <c r="U284" s="181">
        <f t="shared" si="304"/>
        <v>0</v>
      </c>
      <c r="V284" s="120">
        <f t="shared" si="299"/>
        <v>7.8E-2</v>
      </c>
      <c r="W284" s="118">
        <f t="shared" si="278"/>
        <v>20</v>
      </c>
      <c r="X284" s="118">
        <v>252</v>
      </c>
      <c r="Y284" s="117">
        <f t="shared" si="291"/>
        <v>1.0059787120000001</v>
      </c>
      <c r="Z284" s="110">
        <f t="shared" si="292"/>
        <v>6.0466110300000002</v>
      </c>
      <c r="AA284" s="110">
        <f t="shared" si="293"/>
        <v>0</v>
      </c>
      <c r="AB284" s="121" t="str">
        <f t="shared" si="301"/>
        <v>J=</v>
      </c>
      <c r="AC284" s="115">
        <f t="shared" si="302"/>
        <v>44557</v>
      </c>
      <c r="AD284" s="4"/>
      <c r="AF284" s="159">
        <f>[2]Plan1!$A377</f>
        <v>48133</v>
      </c>
      <c r="AG284" s="139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9">
        <f t="shared" si="294"/>
        <v>44554</v>
      </c>
      <c r="B285" s="110">
        <f t="shared" si="286"/>
        <v>1018.2814950699999</v>
      </c>
      <c r="C285" s="184">
        <f t="shared" si="282"/>
        <v>1000</v>
      </c>
      <c r="D285" s="111">
        <f t="shared" si="295"/>
        <v>5944.21</v>
      </c>
      <c r="E285" s="111">
        <f>IF($K285=1,VLOOKUP($A284,$AQ$11:$AU$150,5),E284)</f>
        <v>6018.51</v>
      </c>
      <c r="F285" s="160" t="e">
        <f>IF($K285=1,VLOOKUP($A284,$AQ$11:$AU$135,6),F284)</f>
        <v>#REF!</v>
      </c>
      <c r="G285" s="114">
        <f t="shared" si="287"/>
        <v>1.2499558393798349E-2</v>
      </c>
      <c r="H285" s="115">
        <f t="shared" si="305"/>
        <v>44557</v>
      </c>
      <c r="I285" s="115">
        <f t="shared" si="288"/>
        <v>44557</v>
      </c>
      <c r="J285" s="116">
        <f t="shared" si="296"/>
        <v>22</v>
      </c>
      <c r="K285" s="116">
        <f t="shared" si="283"/>
        <v>21</v>
      </c>
      <c r="L285" s="8">
        <f t="shared" si="297"/>
        <v>1.01192802</v>
      </c>
      <c r="M285" s="117">
        <v>1</v>
      </c>
      <c r="N285" s="117">
        <f t="shared" si="274"/>
        <v>1</v>
      </c>
      <c r="O285" s="110">
        <f t="shared" si="281"/>
        <v>1.01192802</v>
      </c>
      <c r="P285" s="110">
        <f t="shared" si="289"/>
        <v>1011.9280199999999</v>
      </c>
      <c r="Q285" s="148">
        <f t="shared" si="300"/>
        <v>0</v>
      </c>
      <c r="R285" s="170">
        <f t="shared" si="298"/>
        <v>0</v>
      </c>
      <c r="S285" s="110">
        <f t="shared" si="290"/>
        <v>0</v>
      </c>
      <c r="T285" s="92">
        <f t="shared" si="303"/>
        <v>0</v>
      </c>
      <c r="U285" s="181">
        <f t="shared" si="304"/>
        <v>0</v>
      </c>
      <c r="V285" s="120">
        <f t="shared" si="299"/>
        <v>7.8E-2</v>
      </c>
      <c r="W285" s="118">
        <f t="shared" si="278"/>
        <v>21</v>
      </c>
      <c r="X285" s="118">
        <v>252</v>
      </c>
      <c r="Y285" s="117">
        <f t="shared" si="291"/>
        <v>1.0062785839999999</v>
      </c>
      <c r="Z285" s="110">
        <f t="shared" si="292"/>
        <v>6.35347507</v>
      </c>
      <c r="AA285" s="110">
        <f t="shared" si="293"/>
        <v>0</v>
      </c>
      <c r="AB285" s="121" t="str">
        <f t="shared" si="301"/>
        <v>J=</v>
      </c>
      <c r="AC285" s="115">
        <f t="shared" si="302"/>
        <v>44557</v>
      </c>
      <c r="AD285" s="4"/>
      <c r="AF285" s="159">
        <f>[2]Plan1!$A378</f>
        <v>48154</v>
      </c>
      <c r="AG285" s="139" t="str">
        <f>[2]Plan1!$C378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9">
        <f t="shared" si="294"/>
        <v>44555</v>
      </c>
      <c r="B286" s="110">
        <f t="shared" si="286"/>
        <v>1019.1603248599999</v>
      </c>
      <c r="C286" s="184">
        <f t="shared" si="282"/>
        <v>1000</v>
      </c>
      <c r="D286" s="111">
        <f t="shared" si="295"/>
        <v>5944.21</v>
      </c>
      <c r="E286" s="111">
        <f>IF($K286=1,VLOOKUP($A285,$AQ$11:$AU$150,5),E285)</f>
        <v>6018.51</v>
      </c>
      <c r="F286" s="160" t="e">
        <f>IF($K286=1,VLOOKUP($A285,$AQ$11:$AU$135,6),F285)</f>
        <v>#REF!</v>
      </c>
      <c r="G286" s="114">
        <f t="shared" si="287"/>
        <v>1.2499558393798349E-2</v>
      </c>
      <c r="H286" s="115">
        <f t="shared" si="305"/>
        <v>44557</v>
      </c>
      <c r="I286" s="115">
        <f t="shared" si="288"/>
        <v>44557</v>
      </c>
      <c r="J286" s="116">
        <f t="shared" si="296"/>
        <v>22</v>
      </c>
      <c r="K286" s="116">
        <f t="shared" si="283"/>
        <v>22</v>
      </c>
      <c r="L286" s="8">
        <f t="shared" si="297"/>
        <v>1.01249955</v>
      </c>
      <c r="M286" s="117">
        <v>1</v>
      </c>
      <c r="N286" s="117">
        <f t="shared" si="274"/>
        <v>1</v>
      </c>
      <c r="O286" s="110">
        <f t="shared" si="281"/>
        <v>1.01249955</v>
      </c>
      <c r="P286" s="110">
        <f t="shared" si="289"/>
        <v>1012.49955</v>
      </c>
      <c r="Q286" s="148">
        <f t="shared" si="300"/>
        <v>0</v>
      </c>
      <c r="R286" s="170">
        <f t="shared" si="298"/>
        <v>0</v>
      </c>
      <c r="S286" s="110">
        <f t="shared" si="290"/>
        <v>0</v>
      </c>
      <c r="T286" s="92">
        <f t="shared" si="303"/>
        <v>0</v>
      </c>
      <c r="U286" s="181">
        <f t="shared" si="304"/>
        <v>0</v>
      </c>
      <c r="V286" s="120">
        <f t="shared" si="299"/>
        <v>7.8E-2</v>
      </c>
      <c r="W286" s="118">
        <f t="shared" si="278"/>
        <v>22</v>
      </c>
      <c r="X286" s="118">
        <v>252</v>
      </c>
      <c r="Y286" s="117">
        <f t="shared" si="291"/>
        <v>1.0065785460000001</v>
      </c>
      <c r="Z286" s="110">
        <f t="shared" si="292"/>
        <v>6.6607748600000001</v>
      </c>
      <c r="AA286" s="110">
        <f t="shared" si="293"/>
        <v>0</v>
      </c>
      <c r="AB286" s="121" t="str">
        <f t="shared" si="301"/>
        <v>J=</v>
      </c>
      <c r="AC286" s="115">
        <f t="shared" si="302"/>
        <v>44557</v>
      </c>
      <c r="AD286" s="4"/>
      <c r="AF286" s="159">
        <f>[2]Plan1!$A379</f>
        <v>48167</v>
      </c>
      <c r="AG286" s="139" t="str">
        <f>[2]Plan1!$C379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9">
        <f t="shared" si="294"/>
        <v>44556</v>
      </c>
      <c r="B287" s="110">
        <f t="shared" si="286"/>
        <v>1019.1603248599999</v>
      </c>
      <c r="C287" s="184">
        <f t="shared" si="282"/>
        <v>1000</v>
      </c>
      <c r="D287" s="111">
        <f t="shared" si="295"/>
        <v>5944.21</v>
      </c>
      <c r="E287" s="111">
        <f>IF($K287=1,VLOOKUP($A286,$AQ$11:$AU$150,5),E286)</f>
        <v>6018.51</v>
      </c>
      <c r="F287" s="160" t="e">
        <f>IF($K287=1,VLOOKUP($A286,$AQ$11:$AU$135,6),F286)</f>
        <v>#REF!</v>
      </c>
      <c r="G287" s="114">
        <f t="shared" si="287"/>
        <v>1.2499558393798349E-2</v>
      </c>
      <c r="H287" s="115">
        <f t="shared" si="305"/>
        <v>44557</v>
      </c>
      <c r="I287" s="115">
        <f t="shared" si="288"/>
        <v>44557</v>
      </c>
      <c r="J287" s="116">
        <f t="shared" si="296"/>
        <v>22</v>
      </c>
      <c r="K287" s="116">
        <f t="shared" si="283"/>
        <v>22</v>
      </c>
      <c r="L287" s="8">
        <f t="shared" si="297"/>
        <v>1.01249955</v>
      </c>
      <c r="M287" s="117">
        <v>1</v>
      </c>
      <c r="N287" s="117">
        <f t="shared" si="274"/>
        <v>1</v>
      </c>
      <c r="O287" s="110">
        <f t="shared" si="281"/>
        <v>1.01249955</v>
      </c>
      <c r="P287" s="110">
        <f t="shared" si="289"/>
        <v>1012.49955</v>
      </c>
      <c r="Q287" s="148">
        <f t="shared" si="300"/>
        <v>0</v>
      </c>
      <c r="R287" s="170">
        <f t="shared" si="298"/>
        <v>0</v>
      </c>
      <c r="S287" s="110">
        <f t="shared" si="290"/>
        <v>0</v>
      </c>
      <c r="T287" s="92">
        <f t="shared" si="303"/>
        <v>0</v>
      </c>
      <c r="U287" s="181">
        <f t="shared" si="304"/>
        <v>0</v>
      </c>
      <c r="V287" s="120">
        <f t="shared" si="299"/>
        <v>7.8E-2</v>
      </c>
      <c r="W287" s="118">
        <f t="shared" si="278"/>
        <v>22</v>
      </c>
      <c r="X287" s="118">
        <v>252</v>
      </c>
      <c r="Y287" s="117">
        <f t="shared" si="291"/>
        <v>1.0065785460000001</v>
      </c>
      <c r="Z287" s="110">
        <f t="shared" si="292"/>
        <v>6.6607748600000001</v>
      </c>
      <c r="AA287" s="110">
        <f t="shared" si="293"/>
        <v>0</v>
      </c>
      <c r="AB287" s="121" t="str">
        <f t="shared" si="301"/>
        <v>J=</v>
      </c>
      <c r="AC287" s="115">
        <f t="shared" si="302"/>
        <v>44557</v>
      </c>
      <c r="AD287" s="4"/>
      <c r="AF287" s="159">
        <f>[2]Plan1!$A380</f>
        <v>48172</v>
      </c>
      <c r="AG287" s="139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9">
        <f t="shared" si="294"/>
        <v>44557</v>
      </c>
      <c r="B288" s="110">
        <f t="shared" si="286"/>
        <v>1019.1603248599999</v>
      </c>
      <c r="C288" s="184">
        <f t="shared" si="282"/>
        <v>1000</v>
      </c>
      <c r="D288" s="111">
        <f t="shared" si="295"/>
        <v>5944.21</v>
      </c>
      <c r="E288" s="111">
        <f>IF($K288=1,VLOOKUP($A287,$AQ$11:$AU$150,5),E287)</f>
        <v>6018.51</v>
      </c>
      <c r="F288" s="160" t="e">
        <f>IF($K288=1,VLOOKUP($A287,$AQ$11:$AU$135,6),F287)</f>
        <v>#REF!</v>
      </c>
      <c r="G288" s="114">
        <f t="shared" si="287"/>
        <v>1.2499558393798349E-2</v>
      </c>
      <c r="H288" s="115">
        <f t="shared" si="305"/>
        <v>44557</v>
      </c>
      <c r="I288" s="115">
        <f t="shared" si="288"/>
        <v>44557</v>
      </c>
      <c r="J288" s="116">
        <f t="shared" si="296"/>
        <v>22</v>
      </c>
      <c r="K288" s="116">
        <f t="shared" si="283"/>
        <v>22</v>
      </c>
      <c r="L288" s="8">
        <f t="shared" si="297"/>
        <v>1.01249955</v>
      </c>
      <c r="M288" s="117">
        <v>1</v>
      </c>
      <c r="N288" s="117">
        <f t="shared" ref="N288:N351" si="306">IF(I288&gt;I287,N287*M288,N287)</f>
        <v>1</v>
      </c>
      <c r="O288" s="110">
        <f t="shared" si="281"/>
        <v>1.01249955</v>
      </c>
      <c r="P288" s="110">
        <f t="shared" si="289"/>
        <v>1012.49955</v>
      </c>
      <c r="Q288" s="148">
        <f t="shared" si="300"/>
        <v>9</v>
      </c>
      <c r="R288" s="170">
        <f t="shared" si="298"/>
        <v>0</v>
      </c>
      <c r="S288" s="110">
        <f t="shared" si="290"/>
        <v>0</v>
      </c>
      <c r="T288" s="92">
        <f t="shared" si="303"/>
        <v>12.499550000000026</v>
      </c>
      <c r="U288" s="181">
        <f t="shared" si="304"/>
        <v>1.2345240054674618E-2</v>
      </c>
      <c r="V288" s="120">
        <f t="shared" si="299"/>
        <v>7.8E-2</v>
      </c>
      <c r="W288" s="118">
        <f t="shared" si="278"/>
        <v>22</v>
      </c>
      <c r="X288" s="118">
        <v>252</v>
      </c>
      <c r="Y288" s="117">
        <f t="shared" si="291"/>
        <v>1.0065785460000001</v>
      </c>
      <c r="Z288" s="110">
        <f t="shared" si="292"/>
        <v>6.6607748600000001</v>
      </c>
      <c r="AA288" s="110">
        <f t="shared" si="293"/>
        <v>6.6607748600000001</v>
      </c>
      <c r="AB288" s="121" t="str">
        <f t="shared" si="301"/>
        <v>J=</v>
      </c>
      <c r="AC288" s="115">
        <f t="shared" si="302"/>
        <v>44557</v>
      </c>
      <c r="AD288" s="4"/>
      <c r="AF288" s="159">
        <f>[2]Plan1!$A381</f>
        <v>48207</v>
      </c>
      <c r="AG288" s="139" t="str">
        <f>[2]Plan1!$C381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9">
        <f t="shared" si="294"/>
        <v>44558</v>
      </c>
      <c r="B289" s="110">
        <f t="shared" si="286"/>
        <v>1000.74859425</v>
      </c>
      <c r="C289" s="184">
        <f t="shared" si="282"/>
        <v>1000</v>
      </c>
      <c r="D289" s="111">
        <f t="shared" si="295"/>
        <v>6018.51</v>
      </c>
      <c r="E289" s="111">
        <f>IF($K289=1,VLOOKUP($A288,$AQ$11:$AU$150,5),E288)</f>
        <v>6075.69</v>
      </c>
      <c r="F289" s="160" t="e">
        <f>IF($K289=1,VLOOKUP($A288,$AQ$11:$AU$135,6),F288)</f>
        <v>#REF!</v>
      </c>
      <c r="G289" s="114">
        <f t="shared" si="287"/>
        <v>9.5006903702077317E-3</v>
      </c>
      <c r="H289" s="115">
        <f t="shared" si="305"/>
        <v>44586</v>
      </c>
      <c r="I289" s="115">
        <f t="shared" si="288"/>
        <v>44586</v>
      </c>
      <c r="J289" s="116">
        <f t="shared" si="296"/>
        <v>21</v>
      </c>
      <c r="K289" s="116">
        <f t="shared" si="283"/>
        <v>1</v>
      </c>
      <c r="L289" s="8">
        <f t="shared" si="297"/>
        <v>1.00045037</v>
      </c>
      <c r="M289" s="117">
        <v>1</v>
      </c>
      <c r="N289" s="117">
        <f t="shared" si="306"/>
        <v>1</v>
      </c>
      <c r="O289" s="110">
        <f t="shared" si="281"/>
        <v>1.00045037</v>
      </c>
      <c r="P289" s="110">
        <f t="shared" si="289"/>
        <v>1000.45037</v>
      </c>
      <c r="Q289" s="148">
        <f t="shared" si="300"/>
        <v>0</v>
      </c>
      <c r="R289" s="170">
        <f t="shared" si="298"/>
        <v>0</v>
      </c>
      <c r="S289" s="110">
        <f t="shared" si="290"/>
        <v>0</v>
      </c>
      <c r="T289" s="92">
        <f t="shared" si="303"/>
        <v>0</v>
      </c>
      <c r="U289" s="181">
        <f t="shared" si="304"/>
        <v>0</v>
      </c>
      <c r="V289" s="120">
        <f t="shared" si="299"/>
        <v>7.8E-2</v>
      </c>
      <c r="W289" s="118">
        <f t="shared" si="278"/>
        <v>1</v>
      </c>
      <c r="X289" s="118">
        <v>252</v>
      </c>
      <c r="Y289" s="117">
        <f t="shared" si="291"/>
        <v>1.00029809</v>
      </c>
      <c r="Z289" s="110">
        <f t="shared" si="292"/>
        <v>0.29822425000000002</v>
      </c>
      <c r="AA289" s="110">
        <f t="shared" si="293"/>
        <v>0</v>
      </c>
      <c r="AB289" s="121" t="str">
        <f t="shared" si="301"/>
        <v>J=</v>
      </c>
      <c r="AC289" s="115">
        <f t="shared" si="302"/>
        <v>44586</v>
      </c>
      <c r="AD289" s="4"/>
      <c r="AF289" s="159">
        <f>[2]Plan1!$A382</f>
        <v>48214</v>
      </c>
      <c r="AG289" s="139" t="str">
        <f>[2]Plan1!$C382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9">
        <f t="shared" si="294"/>
        <v>44559</v>
      </c>
      <c r="B290" s="110">
        <f t="shared" si="286"/>
        <v>1001.49776621</v>
      </c>
      <c r="C290" s="184">
        <f t="shared" si="282"/>
        <v>1000</v>
      </c>
      <c r="D290" s="111">
        <f t="shared" si="295"/>
        <v>6018.51</v>
      </c>
      <c r="E290" s="111">
        <f>IF($K290=1,VLOOKUP($A289,$AQ$11:$AU$150,5),E289)</f>
        <v>6075.69</v>
      </c>
      <c r="F290" s="160" t="e">
        <f>IF($K290=1,VLOOKUP($A289,$AQ$11:$AU$135,6),F289)</f>
        <v>#REF!</v>
      </c>
      <c r="G290" s="114">
        <f t="shared" si="287"/>
        <v>9.5006903702077317E-3</v>
      </c>
      <c r="H290" s="115">
        <f t="shared" si="305"/>
        <v>44586</v>
      </c>
      <c r="I290" s="115">
        <f t="shared" si="288"/>
        <v>44586</v>
      </c>
      <c r="J290" s="116">
        <f t="shared" si="296"/>
        <v>21</v>
      </c>
      <c r="K290" s="116">
        <f t="shared" si="283"/>
        <v>2</v>
      </c>
      <c r="L290" s="8">
        <f t="shared" si="297"/>
        <v>1.0009009600000001</v>
      </c>
      <c r="M290" s="117">
        <v>1</v>
      </c>
      <c r="N290" s="117">
        <f t="shared" si="306"/>
        <v>1</v>
      </c>
      <c r="O290" s="110">
        <f t="shared" si="281"/>
        <v>1.0009009600000001</v>
      </c>
      <c r="P290" s="110">
        <f t="shared" si="289"/>
        <v>1000.9009600000001</v>
      </c>
      <c r="Q290" s="148">
        <f t="shared" si="300"/>
        <v>0</v>
      </c>
      <c r="R290" s="170">
        <f t="shared" si="298"/>
        <v>0</v>
      </c>
      <c r="S290" s="110">
        <f t="shared" si="290"/>
        <v>0</v>
      </c>
      <c r="T290" s="92">
        <f t="shared" si="303"/>
        <v>0</v>
      </c>
      <c r="U290" s="181">
        <f t="shared" si="304"/>
        <v>0</v>
      </c>
      <c r="V290" s="120">
        <f t="shared" si="299"/>
        <v>7.8E-2</v>
      </c>
      <c r="W290" s="118">
        <f t="shared" ref="W290:W353" si="307">IF(A289&lt;K$2,0,IF(Q289&gt;0,1,IF(K290=K289,W289,W289+1)))</f>
        <v>2</v>
      </c>
      <c r="X290" s="118">
        <v>252</v>
      </c>
      <c r="Y290" s="117">
        <f t="shared" si="291"/>
        <v>1.0005962690000001</v>
      </c>
      <c r="Z290" s="110">
        <f t="shared" si="292"/>
        <v>0.59680621</v>
      </c>
      <c r="AA290" s="110">
        <f t="shared" si="293"/>
        <v>0</v>
      </c>
      <c r="AB290" s="121" t="str">
        <f t="shared" si="301"/>
        <v>J=</v>
      </c>
      <c r="AC290" s="115">
        <f t="shared" si="302"/>
        <v>44586</v>
      </c>
      <c r="AD290" s="4"/>
      <c r="AF290" s="159">
        <f>[2]Plan1!$A383</f>
        <v>48253</v>
      </c>
      <c r="AG290" s="139" t="str">
        <f>[2]Plan1!$C383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9">
        <f t="shared" si="294"/>
        <v>44560</v>
      </c>
      <c r="B291" s="110">
        <f t="shared" si="286"/>
        <v>1002.2474851799999</v>
      </c>
      <c r="C291" s="184">
        <f t="shared" si="282"/>
        <v>1000</v>
      </c>
      <c r="D291" s="111">
        <f t="shared" si="295"/>
        <v>6018.51</v>
      </c>
      <c r="E291" s="111">
        <f>IF($K291=1,VLOOKUP($A290,$AQ$11:$AU$150,5),E290)</f>
        <v>6075.69</v>
      </c>
      <c r="F291" s="160" t="e">
        <f>IF($K291=1,VLOOKUP($A290,$AQ$11:$AU$135,6),F290)</f>
        <v>#REF!</v>
      </c>
      <c r="G291" s="114">
        <f t="shared" si="287"/>
        <v>9.5006903702077317E-3</v>
      </c>
      <c r="H291" s="115">
        <f t="shared" si="305"/>
        <v>44586</v>
      </c>
      <c r="I291" s="115">
        <f t="shared" si="288"/>
        <v>44586</v>
      </c>
      <c r="J291" s="116">
        <f t="shared" si="296"/>
        <v>21</v>
      </c>
      <c r="K291" s="116">
        <f t="shared" si="283"/>
        <v>3</v>
      </c>
      <c r="L291" s="8">
        <f t="shared" si="297"/>
        <v>1.00135174</v>
      </c>
      <c r="M291" s="117">
        <v>1</v>
      </c>
      <c r="N291" s="117">
        <f t="shared" si="306"/>
        <v>1</v>
      </c>
      <c r="O291" s="110">
        <f t="shared" si="281"/>
        <v>1.00135174</v>
      </c>
      <c r="P291" s="110">
        <f t="shared" si="289"/>
        <v>1001.3517399999999</v>
      </c>
      <c r="Q291" s="148">
        <f t="shared" si="300"/>
        <v>0</v>
      </c>
      <c r="R291" s="170">
        <f t="shared" si="298"/>
        <v>0</v>
      </c>
      <c r="S291" s="110">
        <f t="shared" si="290"/>
        <v>0</v>
      </c>
      <c r="T291" s="92">
        <f t="shared" si="303"/>
        <v>0</v>
      </c>
      <c r="U291" s="181">
        <f t="shared" si="304"/>
        <v>0</v>
      </c>
      <c r="V291" s="120">
        <f t="shared" si="299"/>
        <v>7.8E-2</v>
      </c>
      <c r="W291" s="118">
        <f t="shared" si="307"/>
        <v>3</v>
      </c>
      <c r="X291" s="118">
        <v>252</v>
      </c>
      <c r="Y291" s="117">
        <f t="shared" si="291"/>
        <v>1.0008945359999999</v>
      </c>
      <c r="Z291" s="110">
        <f t="shared" si="292"/>
        <v>0.89574518000000003</v>
      </c>
      <c r="AA291" s="110">
        <f t="shared" si="293"/>
        <v>0</v>
      </c>
      <c r="AB291" s="121" t="str">
        <f t="shared" si="301"/>
        <v>J=</v>
      </c>
      <c r="AC291" s="115">
        <f t="shared" si="302"/>
        <v>44586</v>
      </c>
      <c r="AD291" s="4"/>
      <c r="AF291" s="159">
        <f>[2]Plan1!$A384</f>
        <v>48254</v>
      </c>
      <c r="AG291" s="139" t="str">
        <f>[2]Plan1!$C384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9">
        <f t="shared" si="294"/>
        <v>44561</v>
      </c>
      <c r="B292" s="110">
        <f t="shared" si="286"/>
        <v>1002.99777346</v>
      </c>
      <c r="C292" s="184">
        <f t="shared" si="282"/>
        <v>1000</v>
      </c>
      <c r="D292" s="111">
        <f t="shared" si="295"/>
        <v>6018.51</v>
      </c>
      <c r="E292" s="111">
        <f>IF($K292=1,VLOOKUP($A291,$AQ$11:$AU$150,5),E291)</f>
        <v>6075.69</v>
      </c>
      <c r="F292" s="160" t="e">
        <f>IF($K292=1,VLOOKUP($A291,$AQ$11:$AU$135,6),F291)</f>
        <v>#REF!</v>
      </c>
      <c r="G292" s="114">
        <f t="shared" si="287"/>
        <v>9.5006903702077317E-3</v>
      </c>
      <c r="H292" s="115">
        <f t="shared" si="305"/>
        <v>44586</v>
      </c>
      <c r="I292" s="115">
        <f t="shared" si="288"/>
        <v>44586</v>
      </c>
      <c r="J292" s="116">
        <f t="shared" si="296"/>
        <v>21</v>
      </c>
      <c r="K292" s="116">
        <f t="shared" si="283"/>
        <v>4</v>
      </c>
      <c r="L292" s="8">
        <f t="shared" si="297"/>
        <v>1.0018027300000001</v>
      </c>
      <c r="M292" s="117">
        <v>1</v>
      </c>
      <c r="N292" s="117">
        <f t="shared" si="306"/>
        <v>1</v>
      </c>
      <c r="O292" s="110">
        <f t="shared" si="281"/>
        <v>1.0018027300000001</v>
      </c>
      <c r="P292" s="110">
        <f t="shared" si="289"/>
        <v>1001.80273</v>
      </c>
      <c r="Q292" s="148">
        <f t="shared" si="300"/>
        <v>0</v>
      </c>
      <c r="R292" s="170">
        <f t="shared" si="298"/>
        <v>0</v>
      </c>
      <c r="S292" s="110">
        <f t="shared" si="290"/>
        <v>0</v>
      </c>
      <c r="T292" s="92">
        <f t="shared" si="303"/>
        <v>0</v>
      </c>
      <c r="U292" s="181">
        <f t="shared" si="304"/>
        <v>0</v>
      </c>
      <c r="V292" s="120">
        <f t="shared" si="299"/>
        <v>7.8E-2</v>
      </c>
      <c r="W292" s="118">
        <f t="shared" si="307"/>
        <v>4</v>
      </c>
      <c r="X292" s="118">
        <v>252</v>
      </c>
      <c r="Y292" s="117">
        <f t="shared" si="291"/>
        <v>1.001192893</v>
      </c>
      <c r="Z292" s="110">
        <f t="shared" si="292"/>
        <v>1.1950434599999999</v>
      </c>
      <c r="AA292" s="110">
        <f t="shared" si="293"/>
        <v>0</v>
      </c>
      <c r="AB292" s="121" t="str">
        <f t="shared" si="301"/>
        <v>J=</v>
      </c>
      <c r="AC292" s="115">
        <f t="shared" si="302"/>
        <v>44586</v>
      </c>
      <c r="AD292" s="4"/>
      <c r="AF292" s="159">
        <f>[2]Plan1!$A385</f>
        <v>48299</v>
      </c>
      <c r="AG292" s="139" t="str">
        <f>[2]Plan1!$C385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9">
        <f t="shared" si="294"/>
        <v>44562</v>
      </c>
      <c r="B293" s="110">
        <f t="shared" si="286"/>
        <v>1003.74862035</v>
      </c>
      <c r="C293" s="184">
        <f t="shared" si="282"/>
        <v>1000</v>
      </c>
      <c r="D293" s="111">
        <f t="shared" si="295"/>
        <v>6018.51</v>
      </c>
      <c r="E293" s="111">
        <f>IF($K293=1,VLOOKUP($A292,$AQ$11:$AU$150,5),E292)</f>
        <v>6075.69</v>
      </c>
      <c r="F293" s="160" t="e">
        <f>IF($K293=1,VLOOKUP($A292,$AQ$11:$AU$135,6),F292)</f>
        <v>#REF!</v>
      </c>
      <c r="G293" s="114">
        <f t="shared" si="287"/>
        <v>9.5006903702077317E-3</v>
      </c>
      <c r="H293" s="115">
        <f t="shared" si="305"/>
        <v>44586</v>
      </c>
      <c r="I293" s="115">
        <f t="shared" si="288"/>
        <v>44586</v>
      </c>
      <c r="J293" s="116">
        <f t="shared" si="296"/>
        <v>21</v>
      </c>
      <c r="K293" s="116">
        <f t="shared" si="283"/>
        <v>5</v>
      </c>
      <c r="L293" s="8">
        <f t="shared" si="297"/>
        <v>1.00225392</v>
      </c>
      <c r="M293" s="117">
        <v>1</v>
      </c>
      <c r="N293" s="117">
        <f t="shared" si="306"/>
        <v>1</v>
      </c>
      <c r="O293" s="110">
        <f t="shared" si="281"/>
        <v>1.00225392</v>
      </c>
      <c r="P293" s="110">
        <f t="shared" si="289"/>
        <v>1002.25392</v>
      </c>
      <c r="Q293" s="148">
        <f t="shared" si="300"/>
        <v>0</v>
      </c>
      <c r="R293" s="170">
        <f t="shared" si="298"/>
        <v>0</v>
      </c>
      <c r="S293" s="110">
        <f t="shared" si="290"/>
        <v>0</v>
      </c>
      <c r="T293" s="92">
        <f t="shared" si="303"/>
        <v>0</v>
      </c>
      <c r="U293" s="181">
        <f t="shared" si="304"/>
        <v>0</v>
      </c>
      <c r="V293" s="120">
        <f t="shared" si="299"/>
        <v>7.8E-2</v>
      </c>
      <c r="W293" s="118">
        <f t="shared" si="307"/>
        <v>5</v>
      </c>
      <c r="X293" s="118">
        <v>252</v>
      </c>
      <c r="Y293" s="117">
        <f t="shared" si="291"/>
        <v>1.001491339</v>
      </c>
      <c r="Z293" s="110">
        <f t="shared" si="292"/>
        <v>1.49470035</v>
      </c>
      <c r="AA293" s="110">
        <f t="shared" si="293"/>
        <v>0</v>
      </c>
      <c r="AB293" s="121" t="str">
        <f t="shared" si="301"/>
        <v>J=</v>
      </c>
      <c r="AC293" s="115">
        <f t="shared" si="302"/>
        <v>44586</v>
      </c>
      <c r="AD293" s="4"/>
      <c r="AF293" s="159">
        <f>[2]Plan1!$A386</f>
        <v>48325</v>
      </c>
      <c r="AG293" s="139" t="str">
        <f>[2]Plan1!$C386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9">
        <f t="shared" si="294"/>
        <v>44563</v>
      </c>
      <c r="B294" s="110">
        <f t="shared" si="286"/>
        <v>1003.74862035</v>
      </c>
      <c r="C294" s="184">
        <f t="shared" si="282"/>
        <v>1000</v>
      </c>
      <c r="D294" s="111">
        <f t="shared" si="295"/>
        <v>6018.51</v>
      </c>
      <c r="E294" s="111">
        <f>IF($K294=1,VLOOKUP($A293,$AQ$11:$AU$150,5),E293)</f>
        <v>6075.69</v>
      </c>
      <c r="F294" s="160" t="e">
        <f>IF($K294=1,VLOOKUP($A293,$AQ$11:$AU$135,6),F293)</f>
        <v>#REF!</v>
      </c>
      <c r="G294" s="114">
        <f t="shared" si="287"/>
        <v>9.5006903702077317E-3</v>
      </c>
      <c r="H294" s="115">
        <f t="shared" si="305"/>
        <v>44586</v>
      </c>
      <c r="I294" s="115">
        <f t="shared" si="288"/>
        <v>44586</v>
      </c>
      <c r="J294" s="116">
        <f t="shared" si="296"/>
        <v>21</v>
      </c>
      <c r="K294" s="116">
        <f t="shared" si="283"/>
        <v>5</v>
      </c>
      <c r="L294" s="8">
        <f t="shared" si="297"/>
        <v>1.00225392</v>
      </c>
      <c r="M294" s="117">
        <v>1</v>
      </c>
      <c r="N294" s="117">
        <f t="shared" si="306"/>
        <v>1</v>
      </c>
      <c r="O294" s="110">
        <f t="shared" si="281"/>
        <v>1.00225392</v>
      </c>
      <c r="P294" s="110">
        <f t="shared" si="289"/>
        <v>1002.25392</v>
      </c>
      <c r="Q294" s="148">
        <f t="shared" si="300"/>
        <v>0</v>
      </c>
      <c r="R294" s="170">
        <f t="shared" si="298"/>
        <v>0</v>
      </c>
      <c r="S294" s="110">
        <f t="shared" si="290"/>
        <v>0</v>
      </c>
      <c r="T294" s="92">
        <f t="shared" si="303"/>
        <v>0</v>
      </c>
      <c r="U294" s="181">
        <f t="shared" si="304"/>
        <v>0</v>
      </c>
      <c r="V294" s="120">
        <f t="shared" si="299"/>
        <v>7.8E-2</v>
      </c>
      <c r="W294" s="118">
        <f t="shared" si="307"/>
        <v>5</v>
      </c>
      <c r="X294" s="118">
        <v>252</v>
      </c>
      <c r="Y294" s="117">
        <f t="shared" si="291"/>
        <v>1.001491339</v>
      </c>
      <c r="Z294" s="110">
        <f t="shared" si="292"/>
        <v>1.49470035</v>
      </c>
      <c r="AA294" s="110">
        <f t="shared" si="293"/>
        <v>0</v>
      </c>
      <c r="AB294" s="121" t="str">
        <f t="shared" si="301"/>
        <v>J=</v>
      </c>
      <c r="AC294" s="115">
        <f t="shared" si="302"/>
        <v>44586</v>
      </c>
      <c r="AD294" s="4"/>
      <c r="AF294" s="159">
        <f>[2]Plan1!$A387</f>
        <v>48335</v>
      </c>
      <c r="AG294" s="139" t="str">
        <f>[2]Plan1!$C387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9">
        <f t="shared" si="294"/>
        <v>44564</v>
      </c>
      <c r="B295" s="110">
        <f t="shared" si="286"/>
        <v>1003.74862035</v>
      </c>
      <c r="C295" s="184">
        <f t="shared" si="282"/>
        <v>1000</v>
      </c>
      <c r="D295" s="111">
        <f t="shared" si="295"/>
        <v>6018.51</v>
      </c>
      <c r="E295" s="111">
        <f>IF($K295=1,VLOOKUP($A294,$AQ$11:$AU$150,5),E294)</f>
        <v>6075.69</v>
      </c>
      <c r="F295" s="160" t="e">
        <f>IF($K295=1,VLOOKUP($A294,$AQ$11:$AU$135,6),F294)</f>
        <v>#REF!</v>
      </c>
      <c r="G295" s="114">
        <f t="shared" si="287"/>
        <v>9.5006903702077317E-3</v>
      </c>
      <c r="H295" s="115">
        <f t="shared" si="305"/>
        <v>44586</v>
      </c>
      <c r="I295" s="115">
        <f t="shared" si="288"/>
        <v>44586</v>
      </c>
      <c r="J295" s="116">
        <f t="shared" si="296"/>
        <v>21</v>
      </c>
      <c r="K295" s="116">
        <f t="shared" si="283"/>
        <v>5</v>
      </c>
      <c r="L295" s="8">
        <f t="shared" si="297"/>
        <v>1.00225392</v>
      </c>
      <c r="M295" s="117">
        <v>1</v>
      </c>
      <c r="N295" s="117">
        <f t="shared" si="306"/>
        <v>1</v>
      </c>
      <c r="O295" s="110">
        <f t="shared" si="281"/>
        <v>1.00225392</v>
      </c>
      <c r="P295" s="110">
        <f t="shared" si="289"/>
        <v>1002.25392</v>
      </c>
      <c r="Q295" s="148">
        <f t="shared" si="300"/>
        <v>0</v>
      </c>
      <c r="R295" s="170">
        <f t="shared" si="298"/>
        <v>0</v>
      </c>
      <c r="S295" s="110">
        <f t="shared" si="290"/>
        <v>0</v>
      </c>
      <c r="T295" s="92">
        <f t="shared" si="303"/>
        <v>0</v>
      </c>
      <c r="U295" s="181">
        <f t="shared" si="304"/>
        <v>0</v>
      </c>
      <c r="V295" s="120">
        <f t="shared" si="299"/>
        <v>7.8E-2</v>
      </c>
      <c r="W295" s="118">
        <f t="shared" si="307"/>
        <v>5</v>
      </c>
      <c r="X295" s="118">
        <v>252</v>
      </c>
      <c r="Y295" s="117">
        <f t="shared" si="291"/>
        <v>1.001491339</v>
      </c>
      <c r="Z295" s="110">
        <f t="shared" si="292"/>
        <v>1.49470035</v>
      </c>
      <c r="AA295" s="110">
        <f t="shared" si="293"/>
        <v>0</v>
      </c>
      <c r="AB295" s="121" t="str">
        <f t="shared" si="301"/>
        <v>J=</v>
      </c>
      <c r="AC295" s="115">
        <f t="shared" si="302"/>
        <v>44586</v>
      </c>
      <c r="AD295" s="4"/>
      <c r="AF295" s="159">
        <f>[2]Plan1!$A388</f>
        <v>48361</v>
      </c>
      <c r="AG295" s="139" t="str">
        <f>[2]Plan1!$C388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9">
        <f t="shared" si="294"/>
        <v>44565</v>
      </c>
      <c r="B296" s="110">
        <f t="shared" si="286"/>
        <v>1004.50003517</v>
      </c>
      <c r="C296" s="184">
        <f t="shared" si="282"/>
        <v>1000</v>
      </c>
      <c r="D296" s="111">
        <f t="shared" si="295"/>
        <v>6018.51</v>
      </c>
      <c r="E296" s="111">
        <f>IF($K296=1,VLOOKUP($A295,$AQ$11:$AU$150,5),E295)</f>
        <v>6075.69</v>
      </c>
      <c r="F296" s="160" t="e">
        <f>IF($K296=1,VLOOKUP($A295,$AQ$11:$AU$135,6),F295)</f>
        <v>#REF!</v>
      </c>
      <c r="G296" s="114">
        <f t="shared" si="287"/>
        <v>9.5006903702077317E-3</v>
      </c>
      <c r="H296" s="115">
        <f t="shared" si="305"/>
        <v>44586</v>
      </c>
      <c r="I296" s="115">
        <f t="shared" si="288"/>
        <v>44586</v>
      </c>
      <c r="J296" s="116">
        <f t="shared" si="296"/>
        <v>21</v>
      </c>
      <c r="K296" s="116">
        <f t="shared" si="283"/>
        <v>6</v>
      </c>
      <c r="L296" s="8">
        <f t="shared" si="297"/>
        <v>1.00270532</v>
      </c>
      <c r="M296" s="117">
        <v>1</v>
      </c>
      <c r="N296" s="117">
        <f t="shared" si="306"/>
        <v>1</v>
      </c>
      <c r="O296" s="110">
        <f t="shared" si="281"/>
        <v>1.00270532</v>
      </c>
      <c r="P296" s="110">
        <f t="shared" si="289"/>
        <v>1002.70532</v>
      </c>
      <c r="Q296" s="148">
        <f t="shared" si="300"/>
        <v>0</v>
      </c>
      <c r="R296" s="170">
        <f t="shared" si="298"/>
        <v>0</v>
      </c>
      <c r="S296" s="110">
        <f t="shared" si="290"/>
        <v>0</v>
      </c>
      <c r="T296" s="92">
        <f t="shared" si="303"/>
        <v>0</v>
      </c>
      <c r="U296" s="181">
        <f t="shared" si="304"/>
        <v>0</v>
      </c>
      <c r="V296" s="120">
        <f t="shared" si="299"/>
        <v>7.8E-2</v>
      </c>
      <c r="W296" s="118">
        <f t="shared" si="307"/>
        <v>6</v>
      </c>
      <c r="X296" s="118">
        <v>252</v>
      </c>
      <c r="Y296" s="117">
        <f t="shared" si="291"/>
        <v>1.0017898730000001</v>
      </c>
      <c r="Z296" s="110">
        <f t="shared" si="292"/>
        <v>1.7947151699999999</v>
      </c>
      <c r="AA296" s="110">
        <f t="shared" si="293"/>
        <v>0</v>
      </c>
      <c r="AB296" s="121" t="str">
        <f t="shared" si="301"/>
        <v>J=</v>
      </c>
      <c r="AC296" s="115">
        <f t="shared" si="302"/>
        <v>44586</v>
      </c>
      <c r="AD296" s="4"/>
      <c r="AF296" s="159">
        <f>[2]Plan1!$A389</f>
        <v>48464</v>
      </c>
      <c r="AG296" s="139" t="str">
        <f>[2]Plan1!$C389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9">
        <f t="shared" si="294"/>
        <v>44566</v>
      </c>
      <c r="B297" s="110">
        <f t="shared" si="286"/>
        <v>1005.25200921</v>
      </c>
      <c r="C297" s="184">
        <f t="shared" si="282"/>
        <v>1000</v>
      </c>
      <c r="D297" s="111">
        <f t="shared" si="295"/>
        <v>6018.51</v>
      </c>
      <c r="E297" s="111">
        <f>IF($K297=1,VLOOKUP($A296,$AQ$11:$AU$150,5),E296)</f>
        <v>6075.69</v>
      </c>
      <c r="F297" s="160" t="e">
        <f>IF($K297=1,VLOOKUP($A296,$AQ$11:$AU$135,6),F296)</f>
        <v>#REF!</v>
      </c>
      <c r="G297" s="114">
        <f t="shared" si="287"/>
        <v>9.5006903702077317E-3</v>
      </c>
      <c r="H297" s="115">
        <f t="shared" si="305"/>
        <v>44586</v>
      </c>
      <c r="I297" s="115">
        <f t="shared" si="288"/>
        <v>44586</v>
      </c>
      <c r="J297" s="116">
        <f t="shared" si="296"/>
        <v>21</v>
      </c>
      <c r="K297" s="116">
        <f t="shared" si="283"/>
        <v>7</v>
      </c>
      <c r="L297" s="8">
        <f t="shared" si="297"/>
        <v>1.0031569199999999</v>
      </c>
      <c r="M297" s="117">
        <v>1</v>
      </c>
      <c r="N297" s="117">
        <f t="shared" si="306"/>
        <v>1</v>
      </c>
      <c r="O297" s="110">
        <f t="shared" si="281"/>
        <v>1.0031569199999999</v>
      </c>
      <c r="P297" s="110">
        <f t="shared" si="289"/>
        <v>1003.15692</v>
      </c>
      <c r="Q297" s="148">
        <f t="shared" si="300"/>
        <v>0</v>
      </c>
      <c r="R297" s="170">
        <f t="shared" si="298"/>
        <v>0</v>
      </c>
      <c r="S297" s="110">
        <f t="shared" si="290"/>
        <v>0</v>
      </c>
      <c r="T297" s="92">
        <f t="shared" si="303"/>
        <v>0</v>
      </c>
      <c r="U297" s="181">
        <f t="shared" si="304"/>
        <v>0</v>
      </c>
      <c r="V297" s="120">
        <f t="shared" si="299"/>
        <v>7.8E-2</v>
      </c>
      <c r="W297" s="118">
        <f t="shared" si="307"/>
        <v>7</v>
      </c>
      <c r="X297" s="118">
        <v>252</v>
      </c>
      <c r="Y297" s="117">
        <f t="shared" si="291"/>
        <v>1.0020884960000001</v>
      </c>
      <c r="Z297" s="110">
        <f t="shared" si="292"/>
        <v>2.0950892099999998</v>
      </c>
      <c r="AA297" s="110">
        <f t="shared" si="293"/>
        <v>0</v>
      </c>
      <c r="AB297" s="121" t="str">
        <f t="shared" si="301"/>
        <v>J=</v>
      </c>
      <c r="AC297" s="115">
        <f t="shared" si="302"/>
        <v>44586</v>
      </c>
      <c r="AD297" s="4"/>
      <c r="AF297" s="159">
        <f>[2]Plan1!$A390</f>
        <v>48499</v>
      </c>
      <c r="AG297" s="139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9">
        <f t="shared" si="294"/>
        <v>44567</v>
      </c>
      <c r="B298" s="110">
        <f t="shared" si="286"/>
        <v>1006.0045437599999</v>
      </c>
      <c r="C298" s="184">
        <f t="shared" si="282"/>
        <v>1000</v>
      </c>
      <c r="D298" s="111">
        <f t="shared" si="295"/>
        <v>6018.51</v>
      </c>
      <c r="E298" s="111">
        <f>IF($K298=1,VLOOKUP($A297,$AQ$11:$AU$150,5),E297)</f>
        <v>6075.69</v>
      </c>
      <c r="F298" s="160" t="e">
        <f>IF($K298=1,VLOOKUP($A297,$AQ$11:$AU$135,6),F297)</f>
        <v>#REF!</v>
      </c>
      <c r="G298" s="114">
        <f t="shared" si="287"/>
        <v>9.5006903702077317E-3</v>
      </c>
      <c r="H298" s="115">
        <f t="shared" si="305"/>
        <v>44586</v>
      </c>
      <c r="I298" s="115">
        <f t="shared" si="288"/>
        <v>44586</v>
      </c>
      <c r="J298" s="116">
        <f t="shared" si="296"/>
        <v>21</v>
      </c>
      <c r="K298" s="116">
        <f t="shared" si="283"/>
        <v>8</v>
      </c>
      <c r="L298" s="8">
        <f t="shared" si="297"/>
        <v>1.0036087199999999</v>
      </c>
      <c r="M298" s="117">
        <v>1</v>
      </c>
      <c r="N298" s="117">
        <f t="shared" si="306"/>
        <v>1</v>
      </c>
      <c r="O298" s="110">
        <f t="shared" ref="O298:O361" si="308">TRUNC(TRUNC((L298*N298),15),8)</f>
        <v>1.0036087199999999</v>
      </c>
      <c r="P298" s="110">
        <f t="shared" si="289"/>
        <v>1003.6087199999999</v>
      </c>
      <c r="Q298" s="148">
        <f t="shared" si="300"/>
        <v>0</v>
      </c>
      <c r="R298" s="170">
        <f t="shared" si="298"/>
        <v>0</v>
      </c>
      <c r="S298" s="110">
        <f t="shared" si="290"/>
        <v>0</v>
      </c>
      <c r="T298" s="92">
        <f t="shared" si="303"/>
        <v>0</v>
      </c>
      <c r="U298" s="181">
        <f t="shared" si="304"/>
        <v>0</v>
      </c>
      <c r="V298" s="120">
        <f t="shared" si="299"/>
        <v>7.8E-2</v>
      </c>
      <c r="W298" s="118">
        <f t="shared" si="307"/>
        <v>8</v>
      </c>
      <c r="X298" s="118">
        <v>252</v>
      </c>
      <c r="Y298" s="117">
        <f t="shared" si="291"/>
        <v>1.0023872089999999</v>
      </c>
      <c r="Z298" s="110">
        <f t="shared" si="292"/>
        <v>2.3958237599999999</v>
      </c>
      <c r="AA298" s="110">
        <f t="shared" si="293"/>
        <v>0</v>
      </c>
      <c r="AB298" s="121" t="str">
        <f t="shared" si="301"/>
        <v>J=</v>
      </c>
      <c r="AC298" s="115">
        <f t="shared" si="302"/>
        <v>44586</v>
      </c>
      <c r="AD298" s="4"/>
      <c r="AF298" s="159">
        <f>[2]Plan1!$A391</f>
        <v>48520</v>
      </c>
      <c r="AG298" s="139" t="str">
        <f>[2]Plan1!$C391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9">
        <f t="shared" si="294"/>
        <v>44568</v>
      </c>
      <c r="B299" s="110">
        <f t="shared" si="286"/>
        <v>1006.7576381299999</v>
      </c>
      <c r="C299" s="184">
        <f t="shared" si="282"/>
        <v>1000</v>
      </c>
      <c r="D299" s="111">
        <f t="shared" si="295"/>
        <v>6018.51</v>
      </c>
      <c r="E299" s="111">
        <f>IF($K299=1,VLOOKUP($A298,$AQ$11:$AU$150,5),E298)</f>
        <v>6075.69</v>
      </c>
      <c r="F299" s="160" t="e">
        <f>IF($K299=1,VLOOKUP($A298,$AQ$11:$AU$135,6),F298)</f>
        <v>#REF!</v>
      </c>
      <c r="G299" s="114">
        <f t="shared" si="287"/>
        <v>9.5006903702077317E-3</v>
      </c>
      <c r="H299" s="115">
        <f t="shared" si="305"/>
        <v>44586</v>
      </c>
      <c r="I299" s="115">
        <f t="shared" si="288"/>
        <v>44586</v>
      </c>
      <c r="J299" s="116">
        <f t="shared" si="296"/>
        <v>21</v>
      </c>
      <c r="K299" s="116">
        <f t="shared" si="283"/>
        <v>9</v>
      </c>
      <c r="L299" s="8">
        <f t="shared" si="297"/>
        <v>1.00406072</v>
      </c>
      <c r="M299" s="117">
        <v>1</v>
      </c>
      <c r="N299" s="117">
        <f t="shared" si="306"/>
        <v>1</v>
      </c>
      <c r="O299" s="110">
        <f t="shared" si="308"/>
        <v>1.00406072</v>
      </c>
      <c r="P299" s="110">
        <f t="shared" si="289"/>
        <v>1004.0607199999999</v>
      </c>
      <c r="Q299" s="148">
        <f t="shared" si="300"/>
        <v>0</v>
      </c>
      <c r="R299" s="170">
        <f t="shared" si="298"/>
        <v>0</v>
      </c>
      <c r="S299" s="110">
        <f t="shared" si="290"/>
        <v>0</v>
      </c>
      <c r="T299" s="92">
        <f t="shared" si="303"/>
        <v>0</v>
      </c>
      <c r="U299" s="181">
        <f t="shared" si="304"/>
        <v>0</v>
      </c>
      <c r="V299" s="120">
        <f t="shared" si="299"/>
        <v>7.8E-2</v>
      </c>
      <c r="W299" s="118">
        <f t="shared" si="307"/>
        <v>9</v>
      </c>
      <c r="X299" s="118">
        <v>252</v>
      </c>
      <c r="Y299" s="117">
        <f t="shared" si="291"/>
        <v>1.002686011</v>
      </c>
      <c r="Z299" s="110">
        <f t="shared" si="292"/>
        <v>2.6969181299999998</v>
      </c>
      <c r="AA299" s="110">
        <f t="shared" si="293"/>
        <v>0</v>
      </c>
      <c r="AB299" s="121" t="str">
        <f t="shared" si="301"/>
        <v>J=</v>
      </c>
      <c r="AC299" s="115">
        <f t="shared" si="302"/>
        <v>44586</v>
      </c>
      <c r="AD299" s="4"/>
      <c r="AF299" s="159">
        <f>[2]Plan1!$A392</f>
        <v>48533</v>
      </c>
      <c r="AG299" s="139" t="str">
        <f>[2]Plan1!$C392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9">
        <f t="shared" si="294"/>
        <v>44569</v>
      </c>
      <c r="B300" s="110">
        <f t="shared" si="286"/>
        <v>1007.5113016399999</v>
      </c>
      <c r="C300" s="184">
        <f t="shared" si="282"/>
        <v>1000</v>
      </c>
      <c r="D300" s="111">
        <f t="shared" si="295"/>
        <v>6018.51</v>
      </c>
      <c r="E300" s="111">
        <f>IF($K300=1,VLOOKUP($A299,$AQ$11:$AU$150,5),E299)</f>
        <v>6075.69</v>
      </c>
      <c r="F300" s="160" t="e">
        <f>IF($K300=1,VLOOKUP($A299,$AQ$11:$AU$135,6),F299)</f>
        <v>#REF!</v>
      </c>
      <c r="G300" s="114">
        <f t="shared" si="287"/>
        <v>9.5006903702077317E-3</v>
      </c>
      <c r="H300" s="115">
        <f t="shared" si="305"/>
        <v>44586</v>
      </c>
      <c r="I300" s="115">
        <f t="shared" si="288"/>
        <v>44586</v>
      </c>
      <c r="J300" s="116">
        <f t="shared" si="296"/>
        <v>21</v>
      </c>
      <c r="K300" s="116">
        <f t="shared" si="283"/>
        <v>10</v>
      </c>
      <c r="L300" s="8">
        <f t="shared" si="297"/>
        <v>1.00451293</v>
      </c>
      <c r="M300" s="117">
        <v>1</v>
      </c>
      <c r="N300" s="117">
        <f t="shared" si="306"/>
        <v>1</v>
      </c>
      <c r="O300" s="110">
        <f t="shared" si="308"/>
        <v>1.00451293</v>
      </c>
      <c r="P300" s="110">
        <f t="shared" si="289"/>
        <v>1004.51293</v>
      </c>
      <c r="Q300" s="148">
        <f t="shared" si="300"/>
        <v>0</v>
      </c>
      <c r="R300" s="170">
        <f t="shared" si="298"/>
        <v>0</v>
      </c>
      <c r="S300" s="110">
        <f t="shared" si="290"/>
        <v>0</v>
      </c>
      <c r="T300" s="92">
        <f t="shared" si="303"/>
        <v>0</v>
      </c>
      <c r="U300" s="181">
        <f t="shared" si="304"/>
        <v>0</v>
      </c>
      <c r="V300" s="120">
        <f t="shared" si="299"/>
        <v>7.8E-2</v>
      </c>
      <c r="W300" s="118">
        <f t="shared" si="307"/>
        <v>10</v>
      </c>
      <c r="X300" s="118">
        <v>252</v>
      </c>
      <c r="Y300" s="117">
        <f t="shared" si="291"/>
        <v>1.002984901</v>
      </c>
      <c r="Z300" s="110">
        <f t="shared" si="292"/>
        <v>2.9983716399999998</v>
      </c>
      <c r="AA300" s="110">
        <f t="shared" si="293"/>
        <v>0</v>
      </c>
      <c r="AB300" s="121" t="str">
        <f t="shared" si="301"/>
        <v>J=</v>
      </c>
      <c r="AC300" s="115">
        <f t="shared" si="302"/>
        <v>44586</v>
      </c>
      <c r="AD300" s="4"/>
      <c r="AF300" s="159">
        <f>[2]Plan1!$A393</f>
        <v>48538</v>
      </c>
      <c r="AG300" s="139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9">
        <f t="shared" si="294"/>
        <v>44570</v>
      </c>
      <c r="B301" s="110">
        <f t="shared" si="286"/>
        <v>1007.5113016399999</v>
      </c>
      <c r="C301" s="184">
        <f t="shared" ref="C301:C364" si="309">IF(Q300&gt;0,P300-S300-T300,C300)</f>
        <v>1000</v>
      </c>
      <c r="D301" s="111">
        <f t="shared" si="295"/>
        <v>6018.51</v>
      </c>
      <c r="E301" s="111">
        <f>IF($K301=1,VLOOKUP($A300,$AQ$11:$AU$150,5),E300)</f>
        <v>6075.69</v>
      </c>
      <c r="F301" s="160" t="e">
        <f>IF($K301=1,VLOOKUP($A300,$AQ$11:$AU$135,6),F300)</f>
        <v>#REF!</v>
      </c>
      <c r="G301" s="114">
        <f t="shared" si="287"/>
        <v>9.5006903702077317E-3</v>
      </c>
      <c r="H301" s="115">
        <f t="shared" si="305"/>
        <v>44586</v>
      </c>
      <c r="I301" s="115">
        <f t="shared" si="288"/>
        <v>44586</v>
      </c>
      <c r="J301" s="116">
        <f t="shared" si="296"/>
        <v>21</v>
      </c>
      <c r="K301" s="116">
        <f t="shared" si="283"/>
        <v>10</v>
      </c>
      <c r="L301" s="8">
        <f t="shared" si="297"/>
        <v>1.00451293</v>
      </c>
      <c r="M301" s="117">
        <v>1</v>
      </c>
      <c r="N301" s="117">
        <f t="shared" si="306"/>
        <v>1</v>
      </c>
      <c r="O301" s="110">
        <f t="shared" si="308"/>
        <v>1.00451293</v>
      </c>
      <c r="P301" s="110">
        <f t="shared" si="289"/>
        <v>1004.51293</v>
      </c>
      <c r="Q301" s="148">
        <f t="shared" si="300"/>
        <v>0</v>
      </c>
      <c r="R301" s="170">
        <f t="shared" si="298"/>
        <v>0</v>
      </c>
      <c r="S301" s="110">
        <f t="shared" si="290"/>
        <v>0</v>
      </c>
      <c r="T301" s="92">
        <f t="shared" si="303"/>
        <v>0</v>
      </c>
      <c r="U301" s="181">
        <f t="shared" si="304"/>
        <v>0</v>
      </c>
      <c r="V301" s="120">
        <f t="shared" si="299"/>
        <v>7.8E-2</v>
      </c>
      <c r="W301" s="118">
        <f t="shared" si="307"/>
        <v>10</v>
      </c>
      <c r="X301" s="118">
        <v>252</v>
      </c>
      <c r="Y301" s="117">
        <f t="shared" si="291"/>
        <v>1.002984901</v>
      </c>
      <c r="Z301" s="110">
        <f t="shared" si="292"/>
        <v>2.9983716399999998</v>
      </c>
      <c r="AA301" s="110">
        <f t="shared" si="293"/>
        <v>0</v>
      </c>
      <c r="AB301" s="121" t="str">
        <f t="shared" si="301"/>
        <v>J=</v>
      </c>
      <c r="AC301" s="115">
        <f t="shared" si="302"/>
        <v>44586</v>
      </c>
      <c r="AD301" s="4"/>
      <c r="AF301" s="159">
        <f>[2]Plan1!$A394</f>
        <v>48573</v>
      </c>
      <c r="AG301" s="139" t="str">
        <f>[2]Plan1!$C394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9">
        <f t="shared" si="294"/>
        <v>44571</v>
      </c>
      <c r="B302" s="110">
        <f t="shared" si="286"/>
        <v>1007.5113016399999</v>
      </c>
      <c r="C302" s="184">
        <f t="shared" si="309"/>
        <v>1000</v>
      </c>
      <c r="D302" s="111">
        <f t="shared" si="295"/>
        <v>6018.51</v>
      </c>
      <c r="E302" s="111">
        <f>IF($K302=1,VLOOKUP($A301,$AQ$11:$AU$150,5),E301)</f>
        <v>6075.69</v>
      </c>
      <c r="F302" s="160" t="e">
        <f>IF($K302=1,VLOOKUP($A301,$AQ$11:$AU$135,6),F301)</f>
        <v>#REF!</v>
      </c>
      <c r="G302" s="114">
        <f t="shared" si="287"/>
        <v>9.5006903702077317E-3</v>
      </c>
      <c r="H302" s="115">
        <f t="shared" si="305"/>
        <v>44586</v>
      </c>
      <c r="I302" s="115">
        <f t="shared" si="288"/>
        <v>44586</v>
      </c>
      <c r="J302" s="116">
        <f t="shared" si="296"/>
        <v>21</v>
      </c>
      <c r="K302" s="116">
        <f t="shared" si="283"/>
        <v>10</v>
      </c>
      <c r="L302" s="8">
        <f t="shared" si="297"/>
        <v>1.00451293</v>
      </c>
      <c r="M302" s="117">
        <v>1</v>
      </c>
      <c r="N302" s="117">
        <f t="shared" si="306"/>
        <v>1</v>
      </c>
      <c r="O302" s="110">
        <f t="shared" si="308"/>
        <v>1.00451293</v>
      </c>
      <c r="P302" s="110">
        <f t="shared" si="289"/>
        <v>1004.51293</v>
      </c>
      <c r="Q302" s="148">
        <f t="shared" si="300"/>
        <v>0</v>
      </c>
      <c r="R302" s="170">
        <f t="shared" si="298"/>
        <v>0</v>
      </c>
      <c r="S302" s="110">
        <f t="shared" si="290"/>
        <v>0</v>
      </c>
      <c r="T302" s="92">
        <f t="shared" si="303"/>
        <v>0</v>
      </c>
      <c r="U302" s="181">
        <f t="shared" si="304"/>
        <v>0</v>
      </c>
      <c r="V302" s="120">
        <f t="shared" si="299"/>
        <v>7.8E-2</v>
      </c>
      <c r="W302" s="118">
        <f t="shared" si="307"/>
        <v>10</v>
      </c>
      <c r="X302" s="118">
        <v>252</v>
      </c>
      <c r="Y302" s="117">
        <f t="shared" si="291"/>
        <v>1.002984901</v>
      </c>
      <c r="Z302" s="110">
        <f t="shared" si="292"/>
        <v>2.9983716399999998</v>
      </c>
      <c r="AA302" s="110">
        <f t="shared" si="293"/>
        <v>0</v>
      </c>
      <c r="AB302" s="121" t="str">
        <f t="shared" si="301"/>
        <v>J=</v>
      </c>
      <c r="AC302" s="115">
        <f t="shared" si="302"/>
        <v>44586</v>
      </c>
      <c r="AD302" s="4"/>
      <c r="AF302" s="159">
        <f>[2]Plan1!$A395</f>
        <v>48580</v>
      </c>
      <c r="AG302" s="139" t="str">
        <f>[2]Plan1!$C395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9">
        <f t="shared" si="294"/>
        <v>44572</v>
      </c>
      <c r="B303" s="110">
        <f t="shared" si="286"/>
        <v>1008.2655265799999</v>
      </c>
      <c r="C303" s="184">
        <f t="shared" si="309"/>
        <v>1000</v>
      </c>
      <c r="D303" s="111">
        <f t="shared" si="295"/>
        <v>6018.51</v>
      </c>
      <c r="E303" s="111">
        <f>IF($K303=1,VLOOKUP($A302,$AQ$11:$AU$150,5),E302)</f>
        <v>6075.69</v>
      </c>
      <c r="F303" s="160" t="e">
        <f>IF($K303=1,VLOOKUP($A302,$AQ$11:$AU$135,6),F302)</f>
        <v>#REF!</v>
      </c>
      <c r="G303" s="114">
        <f t="shared" si="287"/>
        <v>9.5006903702077317E-3</v>
      </c>
      <c r="H303" s="115">
        <f t="shared" si="305"/>
        <v>44586</v>
      </c>
      <c r="I303" s="115">
        <f t="shared" si="288"/>
        <v>44586</v>
      </c>
      <c r="J303" s="116">
        <f t="shared" si="296"/>
        <v>21</v>
      </c>
      <c r="K303" s="116">
        <f t="shared" ref="K303:K366" si="310">(J303-(NETWORKDAYS(A303,I303,AF$149:AF$503)-1))</f>
        <v>11</v>
      </c>
      <c r="L303" s="8">
        <f t="shared" si="297"/>
        <v>1.00496534</v>
      </c>
      <c r="M303" s="117">
        <v>1</v>
      </c>
      <c r="N303" s="117">
        <f t="shared" si="306"/>
        <v>1</v>
      </c>
      <c r="O303" s="110">
        <f t="shared" si="308"/>
        <v>1.00496534</v>
      </c>
      <c r="P303" s="110">
        <f t="shared" si="289"/>
        <v>1004.96534</v>
      </c>
      <c r="Q303" s="148">
        <f t="shared" si="300"/>
        <v>0</v>
      </c>
      <c r="R303" s="170">
        <f t="shared" si="298"/>
        <v>0</v>
      </c>
      <c r="S303" s="110">
        <f t="shared" si="290"/>
        <v>0</v>
      </c>
      <c r="T303" s="92">
        <f t="shared" si="303"/>
        <v>0</v>
      </c>
      <c r="U303" s="181">
        <f t="shared" si="304"/>
        <v>0</v>
      </c>
      <c r="V303" s="120">
        <f t="shared" si="299"/>
        <v>7.8E-2</v>
      </c>
      <c r="W303" s="118">
        <f t="shared" si="307"/>
        <v>11</v>
      </c>
      <c r="X303" s="118">
        <v>252</v>
      </c>
      <c r="Y303" s="117">
        <f t="shared" si="291"/>
        <v>1.003283881</v>
      </c>
      <c r="Z303" s="110">
        <f t="shared" si="292"/>
        <v>3.3001865800000001</v>
      </c>
      <c r="AA303" s="110">
        <f t="shared" si="293"/>
        <v>0</v>
      </c>
      <c r="AB303" s="121" t="str">
        <f t="shared" si="301"/>
        <v>J=</v>
      </c>
      <c r="AC303" s="115">
        <f t="shared" si="302"/>
        <v>44586</v>
      </c>
      <c r="AD303" s="4"/>
      <c r="AF303" s="159">
        <f>[2]Plan1!$A396</f>
        <v>48638</v>
      </c>
      <c r="AG303" s="139" t="str">
        <f>[2]Plan1!$C396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9">
        <f t="shared" si="294"/>
        <v>44573</v>
      </c>
      <c r="B304" s="110">
        <f t="shared" si="286"/>
        <v>1009.02032227</v>
      </c>
      <c r="C304" s="184">
        <f t="shared" si="309"/>
        <v>1000</v>
      </c>
      <c r="D304" s="111">
        <f t="shared" si="295"/>
        <v>6018.51</v>
      </c>
      <c r="E304" s="111">
        <f>IF($K304=1,VLOOKUP($A303,$AQ$11:$AU$150,5),E303)</f>
        <v>6075.69</v>
      </c>
      <c r="F304" s="160" t="e">
        <f>IF($K304=1,VLOOKUP($A303,$AQ$11:$AU$135,6),F303)</f>
        <v>#REF!</v>
      </c>
      <c r="G304" s="114">
        <f t="shared" si="287"/>
        <v>9.5006903702077317E-3</v>
      </c>
      <c r="H304" s="115">
        <f t="shared" si="305"/>
        <v>44586</v>
      </c>
      <c r="I304" s="115">
        <f t="shared" si="288"/>
        <v>44586</v>
      </c>
      <c r="J304" s="116">
        <f t="shared" si="296"/>
        <v>21</v>
      </c>
      <c r="K304" s="116">
        <f t="shared" si="310"/>
        <v>12</v>
      </c>
      <c r="L304" s="8">
        <f t="shared" si="297"/>
        <v>1.0054179599999999</v>
      </c>
      <c r="M304" s="117">
        <v>1</v>
      </c>
      <c r="N304" s="117">
        <f t="shared" si="306"/>
        <v>1</v>
      </c>
      <c r="O304" s="110">
        <f t="shared" si="308"/>
        <v>1.0054179599999999</v>
      </c>
      <c r="P304" s="110">
        <f t="shared" si="289"/>
        <v>1005.41796</v>
      </c>
      <c r="Q304" s="148">
        <f t="shared" si="300"/>
        <v>0</v>
      </c>
      <c r="R304" s="170">
        <f t="shared" si="298"/>
        <v>0</v>
      </c>
      <c r="S304" s="110">
        <f t="shared" si="290"/>
        <v>0</v>
      </c>
      <c r="T304" s="92">
        <f t="shared" si="303"/>
        <v>0</v>
      </c>
      <c r="U304" s="181">
        <f t="shared" si="304"/>
        <v>0</v>
      </c>
      <c r="V304" s="120">
        <f t="shared" si="299"/>
        <v>7.8E-2</v>
      </c>
      <c r="W304" s="118">
        <f t="shared" si="307"/>
        <v>12</v>
      </c>
      <c r="X304" s="118">
        <v>252</v>
      </c>
      <c r="Y304" s="117">
        <f t="shared" si="291"/>
        <v>1.00358295</v>
      </c>
      <c r="Z304" s="110">
        <f t="shared" si="292"/>
        <v>3.60236227</v>
      </c>
      <c r="AA304" s="110">
        <f t="shared" si="293"/>
        <v>0</v>
      </c>
      <c r="AB304" s="121" t="str">
        <f t="shared" si="301"/>
        <v>J=</v>
      </c>
      <c r="AC304" s="115">
        <f t="shared" si="302"/>
        <v>44586</v>
      </c>
      <c r="AD304" s="4"/>
      <c r="AF304" s="159">
        <f>[2]Plan1!$A397</f>
        <v>48639</v>
      </c>
      <c r="AG304" s="139" t="str">
        <f>[2]Plan1!$C397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9">
        <f t="shared" si="294"/>
        <v>44574</v>
      </c>
      <c r="B305" s="110">
        <f t="shared" si="286"/>
        <v>1009.775679</v>
      </c>
      <c r="C305" s="184">
        <f t="shared" si="309"/>
        <v>1000</v>
      </c>
      <c r="D305" s="111">
        <f t="shared" si="295"/>
        <v>6018.51</v>
      </c>
      <c r="E305" s="111">
        <f>IF($K305=1,VLOOKUP($A304,$AQ$11:$AU$150,5),E304)</f>
        <v>6075.69</v>
      </c>
      <c r="F305" s="160" t="e">
        <f>IF($K305=1,VLOOKUP($A304,$AQ$11:$AU$135,6),F304)</f>
        <v>#REF!</v>
      </c>
      <c r="G305" s="114">
        <f t="shared" si="287"/>
        <v>9.5006903702077317E-3</v>
      </c>
      <c r="H305" s="115">
        <f t="shared" si="305"/>
        <v>44586</v>
      </c>
      <c r="I305" s="115">
        <f t="shared" si="288"/>
        <v>44586</v>
      </c>
      <c r="J305" s="116">
        <f t="shared" si="296"/>
        <v>21</v>
      </c>
      <c r="K305" s="116">
        <f t="shared" si="310"/>
        <v>13</v>
      </c>
      <c r="L305" s="8">
        <f t="shared" si="297"/>
        <v>1.00587078</v>
      </c>
      <c r="M305" s="117">
        <v>1</v>
      </c>
      <c r="N305" s="117">
        <f t="shared" si="306"/>
        <v>1</v>
      </c>
      <c r="O305" s="110">
        <f t="shared" si="308"/>
        <v>1.00587078</v>
      </c>
      <c r="P305" s="110">
        <f t="shared" si="289"/>
        <v>1005.87078</v>
      </c>
      <c r="Q305" s="148">
        <f t="shared" si="300"/>
        <v>0</v>
      </c>
      <c r="R305" s="170">
        <f t="shared" si="298"/>
        <v>0</v>
      </c>
      <c r="S305" s="110">
        <f t="shared" si="290"/>
        <v>0</v>
      </c>
      <c r="T305" s="92">
        <f t="shared" si="303"/>
        <v>0</v>
      </c>
      <c r="U305" s="181">
        <f t="shared" si="304"/>
        <v>0</v>
      </c>
      <c r="V305" s="120">
        <f t="shared" si="299"/>
        <v>7.8E-2</v>
      </c>
      <c r="W305" s="118">
        <f t="shared" si="307"/>
        <v>13</v>
      </c>
      <c r="X305" s="118">
        <v>252</v>
      </c>
      <c r="Y305" s="117">
        <f t="shared" si="291"/>
        <v>1.003882108</v>
      </c>
      <c r="Z305" s="110">
        <f t="shared" si="292"/>
        <v>3.9048989999999999</v>
      </c>
      <c r="AA305" s="110">
        <f t="shared" si="293"/>
        <v>0</v>
      </c>
      <c r="AB305" s="121" t="str">
        <f t="shared" si="301"/>
        <v>J=</v>
      </c>
      <c r="AC305" s="115">
        <f t="shared" si="302"/>
        <v>44586</v>
      </c>
      <c r="AD305" s="4"/>
      <c r="AF305" s="159">
        <f>[2]Plan1!$A398</f>
        <v>48684</v>
      </c>
      <c r="AG305" s="139" t="str">
        <f>[2]Plan1!$C398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9">
        <f t="shared" si="294"/>
        <v>44575</v>
      </c>
      <c r="B306" s="110">
        <f t="shared" si="286"/>
        <v>1010.53159705</v>
      </c>
      <c r="C306" s="184">
        <f t="shared" si="309"/>
        <v>1000</v>
      </c>
      <c r="D306" s="111">
        <f t="shared" si="295"/>
        <v>6018.51</v>
      </c>
      <c r="E306" s="111">
        <f>IF($K306=1,VLOOKUP($A305,$AQ$11:$AU$150,5),E305)</f>
        <v>6075.69</v>
      </c>
      <c r="F306" s="160" t="e">
        <f>IF($K306=1,VLOOKUP($A305,$AQ$11:$AU$135,6),F305)</f>
        <v>#REF!</v>
      </c>
      <c r="G306" s="114">
        <f t="shared" si="287"/>
        <v>9.5006903702077317E-3</v>
      </c>
      <c r="H306" s="115">
        <f t="shared" si="305"/>
        <v>44586</v>
      </c>
      <c r="I306" s="115">
        <f t="shared" si="288"/>
        <v>44586</v>
      </c>
      <c r="J306" s="116">
        <f t="shared" si="296"/>
        <v>21</v>
      </c>
      <c r="K306" s="116">
        <f t="shared" si="310"/>
        <v>14</v>
      </c>
      <c r="L306" s="8">
        <f t="shared" si="297"/>
        <v>1.0063238000000001</v>
      </c>
      <c r="M306" s="117">
        <v>1</v>
      </c>
      <c r="N306" s="117">
        <f t="shared" si="306"/>
        <v>1</v>
      </c>
      <c r="O306" s="110">
        <f t="shared" si="308"/>
        <v>1.0063238000000001</v>
      </c>
      <c r="P306" s="110">
        <f t="shared" si="289"/>
        <v>1006.3238</v>
      </c>
      <c r="Q306" s="148">
        <f t="shared" si="300"/>
        <v>0</v>
      </c>
      <c r="R306" s="170">
        <f t="shared" si="298"/>
        <v>0</v>
      </c>
      <c r="S306" s="110">
        <f t="shared" si="290"/>
        <v>0</v>
      </c>
      <c r="T306" s="92">
        <f t="shared" si="303"/>
        <v>0</v>
      </c>
      <c r="U306" s="181">
        <f t="shared" si="304"/>
        <v>0</v>
      </c>
      <c r="V306" s="120">
        <f t="shared" si="299"/>
        <v>7.8E-2</v>
      </c>
      <c r="W306" s="118">
        <f t="shared" si="307"/>
        <v>14</v>
      </c>
      <c r="X306" s="118">
        <v>252</v>
      </c>
      <c r="Y306" s="117">
        <f t="shared" si="291"/>
        <v>1.0041813550000001</v>
      </c>
      <c r="Z306" s="110">
        <f t="shared" si="292"/>
        <v>4.2077970499999999</v>
      </c>
      <c r="AA306" s="110">
        <f t="shared" si="293"/>
        <v>0</v>
      </c>
      <c r="AB306" s="121" t="str">
        <f t="shared" si="301"/>
        <v>J=</v>
      </c>
      <c r="AC306" s="115">
        <f t="shared" si="302"/>
        <v>44586</v>
      </c>
      <c r="AD306" s="4"/>
      <c r="AF306" s="159">
        <f>[2]Plan1!$A399</f>
        <v>48690</v>
      </c>
      <c r="AG306" s="139" t="str">
        <f>[2]Plan1!$C399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9">
        <f t="shared" si="294"/>
        <v>44576</v>
      </c>
      <c r="B307" s="110">
        <f t="shared" si="286"/>
        <v>1011.2880867699999</v>
      </c>
      <c r="C307" s="184">
        <f t="shared" si="309"/>
        <v>1000</v>
      </c>
      <c r="D307" s="111">
        <f t="shared" si="295"/>
        <v>6018.51</v>
      </c>
      <c r="E307" s="111">
        <f>IF($K307=1,VLOOKUP($A306,$AQ$11:$AU$150,5),E306)</f>
        <v>6075.69</v>
      </c>
      <c r="F307" s="160" t="e">
        <f>IF($K307=1,VLOOKUP($A306,$AQ$11:$AU$135,6),F306)</f>
        <v>#REF!</v>
      </c>
      <c r="G307" s="114">
        <f t="shared" si="287"/>
        <v>9.5006903702077317E-3</v>
      </c>
      <c r="H307" s="115">
        <f t="shared" si="305"/>
        <v>44586</v>
      </c>
      <c r="I307" s="115">
        <f t="shared" si="288"/>
        <v>44586</v>
      </c>
      <c r="J307" s="116">
        <f t="shared" si="296"/>
        <v>21</v>
      </c>
      <c r="K307" s="116">
        <f t="shared" si="310"/>
        <v>15</v>
      </c>
      <c r="L307" s="8">
        <f t="shared" si="297"/>
        <v>1.0067770300000001</v>
      </c>
      <c r="M307" s="117">
        <v>1</v>
      </c>
      <c r="N307" s="117">
        <f t="shared" si="306"/>
        <v>1</v>
      </c>
      <c r="O307" s="110">
        <f t="shared" si="308"/>
        <v>1.0067770300000001</v>
      </c>
      <c r="P307" s="110">
        <f t="shared" si="289"/>
        <v>1006.77703</v>
      </c>
      <c r="Q307" s="148">
        <f t="shared" si="300"/>
        <v>0</v>
      </c>
      <c r="R307" s="170">
        <f t="shared" si="298"/>
        <v>0</v>
      </c>
      <c r="S307" s="110">
        <f t="shared" si="290"/>
        <v>0</v>
      </c>
      <c r="T307" s="92">
        <f t="shared" si="303"/>
        <v>0</v>
      </c>
      <c r="U307" s="181">
        <f t="shared" si="304"/>
        <v>0</v>
      </c>
      <c r="V307" s="120">
        <f t="shared" si="299"/>
        <v>7.8E-2</v>
      </c>
      <c r="W307" s="118">
        <f t="shared" si="307"/>
        <v>15</v>
      </c>
      <c r="X307" s="118">
        <v>252</v>
      </c>
      <c r="Y307" s="117">
        <f t="shared" si="291"/>
        <v>1.0044806909999999</v>
      </c>
      <c r="Z307" s="110">
        <f t="shared" si="292"/>
        <v>4.5110567699999997</v>
      </c>
      <c r="AA307" s="110">
        <f t="shared" si="293"/>
        <v>0</v>
      </c>
      <c r="AB307" s="121" t="str">
        <f t="shared" si="301"/>
        <v>J=</v>
      </c>
      <c r="AC307" s="115">
        <f t="shared" si="302"/>
        <v>44586</v>
      </c>
      <c r="AD307" s="4"/>
      <c r="AF307" s="159">
        <f>[2]Plan1!$A400</f>
        <v>48700</v>
      </c>
      <c r="AG307" s="139" t="str">
        <f>[2]Plan1!$C400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9">
        <f t="shared" si="294"/>
        <v>44577</v>
      </c>
      <c r="B308" s="110">
        <f t="shared" si="286"/>
        <v>1011.2880867699999</v>
      </c>
      <c r="C308" s="184">
        <f t="shared" si="309"/>
        <v>1000</v>
      </c>
      <c r="D308" s="111">
        <f t="shared" si="295"/>
        <v>6018.51</v>
      </c>
      <c r="E308" s="111">
        <f>IF($K308=1,VLOOKUP($A307,$AQ$11:$AU$150,5),E307)</f>
        <v>6075.69</v>
      </c>
      <c r="F308" s="160" t="e">
        <f>IF($K308=1,VLOOKUP($A307,$AQ$11:$AU$135,6),F307)</f>
        <v>#REF!</v>
      </c>
      <c r="G308" s="114">
        <f t="shared" si="287"/>
        <v>9.5006903702077317E-3</v>
      </c>
      <c r="H308" s="115">
        <f t="shared" si="305"/>
        <v>44586</v>
      </c>
      <c r="I308" s="115">
        <f t="shared" si="288"/>
        <v>44586</v>
      </c>
      <c r="J308" s="116">
        <f t="shared" si="296"/>
        <v>21</v>
      </c>
      <c r="K308" s="116">
        <f t="shared" si="310"/>
        <v>15</v>
      </c>
      <c r="L308" s="8">
        <f t="shared" si="297"/>
        <v>1.0067770300000001</v>
      </c>
      <c r="M308" s="117">
        <v>1</v>
      </c>
      <c r="N308" s="117">
        <f t="shared" si="306"/>
        <v>1</v>
      </c>
      <c r="O308" s="110">
        <f t="shared" si="308"/>
        <v>1.0067770300000001</v>
      </c>
      <c r="P308" s="110">
        <f t="shared" si="289"/>
        <v>1006.77703</v>
      </c>
      <c r="Q308" s="148">
        <f t="shared" si="300"/>
        <v>0</v>
      </c>
      <c r="R308" s="170">
        <f t="shared" si="298"/>
        <v>0</v>
      </c>
      <c r="S308" s="110">
        <f t="shared" si="290"/>
        <v>0</v>
      </c>
      <c r="T308" s="92">
        <f t="shared" si="303"/>
        <v>0</v>
      </c>
      <c r="U308" s="181">
        <f t="shared" si="304"/>
        <v>0</v>
      </c>
      <c r="V308" s="120">
        <f t="shared" si="299"/>
        <v>7.8E-2</v>
      </c>
      <c r="W308" s="118">
        <f t="shared" si="307"/>
        <v>15</v>
      </c>
      <c r="X308" s="118">
        <v>252</v>
      </c>
      <c r="Y308" s="117">
        <f t="shared" si="291"/>
        <v>1.0044806909999999</v>
      </c>
      <c r="Z308" s="110">
        <f t="shared" si="292"/>
        <v>4.5110567699999997</v>
      </c>
      <c r="AA308" s="110">
        <f t="shared" si="293"/>
        <v>0</v>
      </c>
      <c r="AB308" s="121" t="str">
        <f t="shared" si="301"/>
        <v>J=</v>
      </c>
      <c r="AC308" s="115">
        <f t="shared" si="302"/>
        <v>44586</v>
      </c>
      <c r="AD308" s="4"/>
      <c r="AF308" s="159">
        <f>[2]Plan1!$A401</f>
        <v>48746</v>
      </c>
      <c r="AG308" s="139" t="str">
        <f>[2]Plan1!$C401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9">
        <f t="shared" si="294"/>
        <v>44578</v>
      </c>
      <c r="B309" s="110">
        <f t="shared" si="286"/>
        <v>1011.2880867699999</v>
      </c>
      <c r="C309" s="184">
        <f t="shared" si="309"/>
        <v>1000</v>
      </c>
      <c r="D309" s="111">
        <f t="shared" si="295"/>
        <v>6018.51</v>
      </c>
      <c r="E309" s="111">
        <f>IF($K309=1,VLOOKUP($A308,$AQ$11:$AU$150,5),E308)</f>
        <v>6075.69</v>
      </c>
      <c r="F309" s="160" t="e">
        <f>IF($K309=1,VLOOKUP($A308,$AQ$11:$AU$135,6),F308)</f>
        <v>#REF!</v>
      </c>
      <c r="G309" s="114">
        <f t="shared" si="287"/>
        <v>9.5006903702077317E-3</v>
      </c>
      <c r="H309" s="115">
        <f t="shared" si="305"/>
        <v>44586</v>
      </c>
      <c r="I309" s="115">
        <f t="shared" si="288"/>
        <v>44586</v>
      </c>
      <c r="J309" s="116">
        <f t="shared" si="296"/>
        <v>21</v>
      </c>
      <c r="K309" s="116">
        <f t="shared" si="310"/>
        <v>15</v>
      </c>
      <c r="L309" s="8">
        <f t="shared" si="297"/>
        <v>1.0067770300000001</v>
      </c>
      <c r="M309" s="117">
        <v>1</v>
      </c>
      <c r="N309" s="117">
        <f t="shared" si="306"/>
        <v>1</v>
      </c>
      <c r="O309" s="110">
        <f t="shared" si="308"/>
        <v>1.0067770300000001</v>
      </c>
      <c r="P309" s="110">
        <f t="shared" si="289"/>
        <v>1006.77703</v>
      </c>
      <c r="Q309" s="148">
        <f t="shared" si="300"/>
        <v>0</v>
      </c>
      <c r="R309" s="170">
        <f t="shared" si="298"/>
        <v>0</v>
      </c>
      <c r="S309" s="110">
        <f t="shared" si="290"/>
        <v>0</v>
      </c>
      <c r="T309" s="92">
        <f t="shared" si="303"/>
        <v>0</v>
      </c>
      <c r="U309" s="181">
        <f t="shared" si="304"/>
        <v>0</v>
      </c>
      <c r="V309" s="120">
        <f t="shared" si="299"/>
        <v>7.8E-2</v>
      </c>
      <c r="W309" s="118">
        <f t="shared" si="307"/>
        <v>15</v>
      </c>
      <c r="X309" s="118">
        <v>252</v>
      </c>
      <c r="Y309" s="117">
        <f t="shared" si="291"/>
        <v>1.0044806909999999</v>
      </c>
      <c r="Z309" s="110">
        <f t="shared" si="292"/>
        <v>4.5110567699999997</v>
      </c>
      <c r="AA309" s="110">
        <f t="shared" si="293"/>
        <v>0</v>
      </c>
      <c r="AB309" s="121" t="str">
        <f t="shared" si="301"/>
        <v>J=</v>
      </c>
      <c r="AC309" s="115">
        <f t="shared" si="302"/>
        <v>44586</v>
      </c>
      <c r="AD309" s="4"/>
      <c r="AF309" s="159">
        <f>[2]Plan1!$A402</f>
        <v>48829</v>
      </c>
      <c r="AG309" s="139" t="str">
        <f>[2]Plan1!$C402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9">
        <f t="shared" si="294"/>
        <v>44579</v>
      </c>
      <c r="B310" s="110">
        <f t="shared" si="286"/>
        <v>1012.04513944</v>
      </c>
      <c r="C310" s="184">
        <f t="shared" si="309"/>
        <v>1000</v>
      </c>
      <c r="D310" s="111">
        <f t="shared" si="295"/>
        <v>6018.51</v>
      </c>
      <c r="E310" s="111">
        <f>IF($K310=1,VLOOKUP($A309,$AQ$11:$AU$150,5),E309)</f>
        <v>6075.69</v>
      </c>
      <c r="F310" s="160" t="e">
        <f>IF($K310=1,VLOOKUP($A309,$AQ$11:$AU$135,6),F309)</f>
        <v>#REF!</v>
      </c>
      <c r="G310" s="114">
        <f t="shared" si="287"/>
        <v>9.5006903702077317E-3</v>
      </c>
      <c r="H310" s="115">
        <f t="shared" si="305"/>
        <v>44586</v>
      </c>
      <c r="I310" s="115">
        <f t="shared" si="288"/>
        <v>44586</v>
      </c>
      <c r="J310" s="116">
        <f t="shared" si="296"/>
        <v>21</v>
      </c>
      <c r="K310" s="116">
        <f t="shared" si="310"/>
        <v>16</v>
      </c>
      <c r="L310" s="8">
        <f t="shared" si="297"/>
        <v>1.0072304599999999</v>
      </c>
      <c r="M310" s="117">
        <v>1</v>
      </c>
      <c r="N310" s="117">
        <f t="shared" si="306"/>
        <v>1</v>
      </c>
      <c r="O310" s="110">
        <f t="shared" si="308"/>
        <v>1.0072304599999999</v>
      </c>
      <c r="P310" s="110">
        <f t="shared" si="289"/>
        <v>1007.23046</v>
      </c>
      <c r="Q310" s="148">
        <f t="shared" si="300"/>
        <v>0</v>
      </c>
      <c r="R310" s="170">
        <f t="shared" si="298"/>
        <v>0</v>
      </c>
      <c r="S310" s="110">
        <f t="shared" si="290"/>
        <v>0</v>
      </c>
      <c r="T310" s="92">
        <f t="shared" si="303"/>
        <v>0</v>
      </c>
      <c r="U310" s="181">
        <f t="shared" si="304"/>
        <v>0</v>
      </c>
      <c r="V310" s="120">
        <f t="shared" si="299"/>
        <v>7.8E-2</v>
      </c>
      <c r="W310" s="118">
        <f t="shared" si="307"/>
        <v>16</v>
      </c>
      <c r="X310" s="118">
        <v>252</v>
      </c>
      <c r="Y310" s="117">
        <f t="shared" si="291"/>
        <v>1.0047801169999999</v>
      </c>
      <c r="Z310" s="110">
        <f t="shared" si="292"/>
        <v>4.8146794399999999</v>
      </c>
      <c r="AA310" s="110">
        <f t="shared" si="293"/>
        <v>0</v>
      </c>
      <c r="AB310" s="121" t="str">
        <f t="shared" si="301"/>
        <v>J=</v>
      </c>
      <c r="AC310" s="115">
        <f t="shared" si="302"/>
        <v>44586</v>
      </c>
      <c r="AD310" s="4"/>
      <c r="AF310" s="159">
        <f>[2]Plan1!$A403</f>
        <v>48864</v>
      </c>
      <c r="AG310" s="139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9">
        <f t="shared" si="294"/>
        <v>44580</v>
      </c>
      <c r="B311" s="110">
        <f t="shared" si="286"/>
        <v>1012.8027643999999</v>
      </c>
      <c r="C311" s="184">
        <f t="shared" si="309"/>
        <v>1000</v>
      </c>
      <c r="D311" s="111">
        <f t="shared" si="295"/>
        <v>6018.51</v>
      </c>
      <c r="E311" s="111">
        <f>IF($K311=1,VLOOKUP($A310,$AQ$11:$AU$150,5),E310)</f>
        <v>6075.69</v>
      </c>
      <c r="F311" s="160" t="e">
        <f>IF($K311=1,VLOOKUP($A310,$AQ$11:$AU$135,6),F310)</f>
        <v>#REF!</v>
      </c>
      <c r="G311" s="114">
        <f t="shared" si="287"/>
        <v>9.5006903702077317E-3</v>
      </c>
      <c r="H311" s="115">
        <f t="shared" si="305"/>
        <v>44586</v>
      </c>
      <c r="I311" s="115">
        <f t="shared" si="288"/>
        <v>44586</v>
      </c>
      <c r="J311" s="116">
        <f t="shared" si="296"/>
        <v>21</v>
      </c>
      <c r="K311" s="116">
        <f t="shared" si="310"/>
        <v>17</v>
      </c>
      <c r="L311" s="8">
        <f t="shared" si="297"/>
        <v>1.0076841000000001</v>
      </c>
      <c r="M311" s="117">
        <v>1</v>
      </c>
      <c r="N311" s="117">
        <f t="shared" si="306"/>
        <v>1</v>
      </c>
      <c r="O311" s="110">
        <f t="shared" si="308"/>
        <v>1.0076841000000001</v>
      </c>
      <c r="P311" s="110">
        <f t="shared" si="289"/>
        <v>1007.6840999999999</v>
      </c>
      <c r="Q311" s="148">
        <f t="shared" si="300"/>
        <v>0</v>
      </c>
      <c r="R311" s="170">
        <f t="shared" si="298"/>
        <v>0</v>
      </c>
      <c r="S311" s="110">
        <f t="shared" si="290"/>
        <v>0</v>
      </c>
      <c r="T311" s="92">
        <f t="shared" si="303"/>
        <v>0</v>
      </c>
      <c r="U311" s="181">
        <f t="shared" si="304"/>
        <v>0</v>
      </c>
      <c r="V311" s="120">
        <f t="shared" si="299"/>
        <v>7.8E-2</v>
      </c>
      <c r="W311" s="118">
        <f t="shared" si="307"/>
        <v>17</v>
      </c>
      <c r="X311" s="118">
        <v>252</v>
      </c>
      <c r="Y311" s="117">
        <f t="shared" si="291"/>
        <v>1.0050796319999999</v>
      </c>
      <c r="Z311" s="110">
        <f t="shared" si="292"/>
        <v>5.1186644000000001</v>
      </c>
      <c r="AA311" s="110">
        <f t="shared" si="293"/>
        <v>0</v>
      </c>
      <c r="AB311" s="121" t="str">
        <f t="shared" si="301"/>
        <v>J=</v>
      </c>
      <c r="AC311" s="115">
        <f t="shared" si="302"/>
        <v>44586</v>
      </c>
      <c r="AD311" s="4"/>
      <c r="AF311" s="159">
        <f>[2]Plan1!$A404</f>
        <v>48885</v>
      </c>
      <c r="AG311" s="139" t="str">
        <f>[2]Plan1!$C404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9">
        <f t="shared" si="294"/>
        <v>44581</v>
      </c>
      <c r="B312" s="110">
        <f t="shared" si="286"/>
        <v>1013.56095189</v>
      </c>
      <c r="C312" s="184">
        <f t="shared" si="309"/>
        <v>1000</v>
      </c>
      <c r="D312" s="111">
        <f t="shared" si="295"/>
        <v>6018.51</v>
      </c>
      <c r="E312" s="111">
        <f>IF($K312=1,VLOOKUP($A311,$AQ$11:$AU$150,5),E311)</f>
        <v>6075.69</v>
      </c>
      <c r="F312" s="160" t="e">
        <f>IF($K312=1,VLOOKUP($A311,$AQ$11:$AU$135,6),F311)</f>
        <v>#REF!</v>
      </c>
      <c r="G312" s="114">
        <f t="shared" si="287"/>
        <v>9.5006903702077317E-3</v>
      </c>
      <c r="H312" s="115">
        <f t="shared" si="305"/>
        <v>44586</v>
      </c>
      <c r="I312" s="115">
        <f t="shared" si="288"/>
        <v>44586</v>
      </c>
      <c r="J312" s="116">
        <f t="shared" si="296"/>
        <v>21</v>
      </c>
      <c r="K312" s="116">
        <f t="shared" si="310"/>
        <v>18</v>
      </c>
      <c r="L312" s="8">
        <f t="shared" si="297"/>
        <v>1.0081379399999999</v>
      </c>
      <c r="M312" s="117">
        <v>1</v>
      </c>
      <c r="N312" s="117">
        <f t="shared" si="306"/>
        <v>1</v>
      </c>
      <c r="O312" s="110">
        <f t="shared" si="308"/>
        <v>1.0081379399999999</v>
      </c>
      <c r="P312" s="110">
        <f t="shared" si="289"/>
        <v>1008.13794</v>
      </c>
      <c r="Q312" s="148">
        <f t="shared" si="300"/>
        <v>0</v>
      </c>
      <c r="R312" s="170">
        <f t="shared" si="298"/>
        <v>0</v>
      </c>
      <c r="S312" s="110">
        <f t="shared" si="290"/>
        <v>0</v>
      </c>
      <c r="T312" s="92">
        <f t="shared" si="303"/>
        <v>0</v>
      </c>
      <c r="U312" s="181">
        <f t="shared" si="304"/>
        <v>0</v>
      </c>
      <c r="V312" s="120">
        <f t="shared" si="299"/>
        <v>7.8E-2</v>
      </c>
      <c r="W312" s="118">
        <f t="shared" si="307"/>
        <v>18</v>
      </c>
      <c r="X312" s="118">
        <v>252</v>
      </c>
      <c r="Y312" s="117">
        <f t="shared" si="291"/>
        <v>1.005379236</v>
      </c>
      <c r="Z312" s="110">
        <f t="shared" si="292"/>
        <v>5.4230118899999997</v>
      </c>
      <c r="AA312" s="110">
        <f t="shared" si="293"/>
        <v>0</v>
      </c>
      <c r="AB312" s="121" t="str">
        <f t="shared" si="301"/>
        <v>J=</v>
      </c>
      <c r="AC312" s="115">
        <f t="shared" si="302"/>
        <v>44586</v>
      </c>
      <c r="AD312" s="4"/>
      <c r="AF312" s="159">
        <f>[2]Plan1!$A405</f>
        <v>48898</v>
      </c>
      <c r="AG312" s="139" t="str">
        <f>[2]Plan1!$C405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9">
        <f t="shared" si="294"/>
        <v>44582</v>
      </c>
      <c r="B313" s="110">
        <f t="shared" si="286"/>
        <v>1014.3197022400001</v>
      </c>
      <c r="C313" s="184">
        <f t="shared" si="309"/>
        <v>1000</v>
      </c>
      <c r="D313" s="111">
        <f t="shared" si="295"/>
        <v>6018.51</v>
      </c>
      <c r="E313" s="111">
        <f>IF($K313=1,VLOOKUP($A312,$AQ$11:$AU$150,5),E312)</f>
        <v>6075.69</v>
      </c>
      <c r="F313" s="160" t="e">
        <f>IF($K313=1,VLOOKUP($A312,$AQ$11:$AU$135,6),F312)</f>
        <v>#REF!</v>
      </c>
      <c r="G313" s="114">
        <f t="shared" si="287"/>
        <v>9.5006903702077317E-3</v>
      </c>
      <c r="H313" s="115">
        <f t="shared" si="305"/>
        <v>44586</v>
      </c>
      <c r="I313" s="115">
        <f t="shared" si="288"/>
        <v>44586</v>
      </c>
      <c r="J313" s="116">
        <f t="shared" si="296"/>
        <v>21</v>
      </c>
      <c r="K313" s="116">
        <f t="shared" si="310"/>
        <v>19</v>
      </c>
      <c r="L313" s="8">
        <f t="shared" si="297"/>
        <v>1.0085919800000001</v>
      </c>
      <c r="M313" s="117">
        <v>1</v>
      </c>
      <c r="N313" s="117">
        <f t="shared" si="306"/>
        <v>1</v>
      </c>
      <c r="O313" s="110">
        <f t="shared" si="308"/>
        <v>1.0085919800000001</v>
      </c>
      <c r="P313" s="110">
        <f t="shared" si="289"/>
        <v>1008.59198</v>
      </c>
      <c r="Q313" s="148">
        <f t="shared" si="300"/>
        <v>0</v>
      </c>
      <c r="R313" s="170">
        <f t="shared" si="298"/>
        <v>0</v>
      </c>
      <c r="S313" s="110">
        <f t="shared" si="290"/>
        <v>0</v>
      </c>
      <c r="T313" s="92">
        <f t="shared" si="303"/>
        <v>0</v>
      </c>
      <c r="U313" s="181">
        <f t="shared" si="304"/>
        <v>0</v>
      </c>
      <c r="V313" s="120">
        <f t="shared" si="299"/>
        <v>7.8E-2</v>
      </c>
      <c r="W313" s="118">
        <f t="shared" si="307"/>
        <v>19</v>
      </c>
      <c r="X313" s="118">
        <v>252</v>
      </c>
      <c r="Y313" s="117">
        <f t="shared" si="291"/>
        <v>1.0056789290000001</v>
      </c>
      <c r="Z313" s="110">
        <f t="shared" si="292"/>
        <v>5.7277222400000003</v>
      </c>
      <c r="AA313" s="110">
        <f t="shared" si="293"/>
        <v>0</v>
      </c>
      <c r="AB313" s="121" t="str">
        <f t="shared" si="301"/>
        <v>J=</v>
      </c>
      <c r="AC313" s="115">
        <f t="shared" si="302"/>
        <v>44586</v>
      </c>
      <c r="AD313" s="4"/>
      <c r="AF313" s="159">
        <f>[2]Plan1!$A406</f>
        <v>48903</v>
      </c>
      <c r="AG313" s="139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9">
        <f t="shared" si="294"/>
        <v>44583</v>
      </c>
      <c r="B314" s="110">
        <f t="shared" si="286"/>
        <v>1015.0790268000001</v>
      </c>
      <c r="C314" s="184">
        <f t="shared" si="309"/>
        <v>1000</v>
      </c>
      <c r="D314" s="111">
        <f t="shared" si="295"/>
        <v>6018.51</v>
      </c>
      <c r="E314" s="111">
        <f>IF($K314=1,VLOOKUP($A313,$AQ$11:$AU$150,5),E313)</f>
        <v>6075.69</v>
      </c>
      <c r="F314" s="160" t="e">
        <f>IF($K314=1,VLOOKUP($A313,$AQ$11:$AU$135,6),F313)</f>
        <v>#REF!</v>
      </c>
      <c r="G314" s="114">
        <f t="shared" si="287"/>
        <v>9.5006903702077317E-3</v>
      </c>
      <c r="H314" s="115">
        <f t="shared" si="305"/>
        <v>44586</v>
      </c>
      <c r="I314" s="115">
        <f t="shared" si="288"/>
        <v>44586</v>
      </c>
      <c r="J314" s="116">
        <f t="shared" si="296"/>
        <v>21</v>
      </c>
      <c r="K314" s="116">
        <f t="shared" si="310"/>
        <v>20</v>
      </c>
      <c r="L314" s="8">
        <f t="shared" si="297"/>
        <v>1.00904623</v>
      </c>
      <c r="M314" s="117">
        <v>1</v>
      </c>
      <c r="N314" s="117">
        <f t="shared" si="306"/>
        <v>1</v>
      </c>
      <c r="O314" s="110">
        <f t="shared" si="308"/>
        <v>1.00904623</v>
      </c>
      <c r="P314" s="110">
        <f t="shared" si="289"/>
        <v>1009.04623</v>
      </c>
      <c r="Q314" s="148">
        <f t="shared" si="300"/>
        <v>0</v>
      </c>
      <c r="R314" s="170">
        <f t="shared" si="298"/>
        <v>0</v>
      </c>
      <c r="S314" s="110">
        <f t="shared" si="290"/>
        <v>0</v>
      </c>
      <c r="T314" s="92">
        <f t="shared" si="303"/>
        <v>0</v>
      </c>
      <c r="U314" s="181">
        <f t="shared" si="304"/>
        <v>0</v>
      </c>
      <c r="V314" s="120">
        <f t="shared" si="299"/>
        <v>7.8E-2</v>
      </c>
      <c r="W314" s="118">
        <f t="shared" si="307"/>
        <v>20</v>
      </c>
      <c r="X314" s="118">
        <v>252</v>
      </c>
      <c r="Y314" s="117">
        <f t="shared" si="291"/>
        <v>1.0059787120000001</v>
      </c>
      <c r="Z314" s="110">
        <f t="shared" si="292"/>
        <v>6.0327967999999998</v>
      </c>
      <c r="AA314" s="110">
        <f t="shared" si="293"/>
        <v>0</v>
      </c>
      <c r="AB314" s="121" t="str">
        <f t="shared" si="301"/>
        <v>J=</v>
      </c>
      <c r="AC314" s="115">
        <f t="shared" si="302"/>
        <v>44586</v>
      </c>
      <c r="AD314" s="4"/>
      <c r="AF314" s="159">
        <f>[2]Plan1!$A407</f>
        <v>48938</v>
      </c>
      <c r="AG314" s="139" t="str">
        <f>[2]Plan1!$C407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9">
        <f t="shared" si="294"/>
        <v>44584</v>
      </c>
      <c r="B315" s="110">
        <f t="shared" si="286"/>
        <v>1015.0790268000001</v>
      </c>
      <c r="C315" s="184">
        <f t="shared" si="309"/>
        <v>1000</v>
      </c>
      <c r="D315" s="111">
        <f t="shared" si="295"/>
        <v>6018.51</v>
      </c>
      <c r="E315" s="111">
        <f>IF($K315=1,VLOOKUP($A314,$AQ$11:$AU$150,5),E314)</f>
        <v>6075.69</v>
      </c>
      <c r="F315" s="160" t="e">
        <f>IF($K315=1,VLOOKUP($A314,$AQ$11:$AU$135,6),F314)</f>
        <v>#REF!</v>
      </c>
      <c r="G315" s="114">
        <f t="shared" si="287"/>
        <v>9.5006903702077317E-3</v>
      </c>
      <c r="H315" s="115">
        <f t="shared" si="305"/>
        <v>44586</v>
      </c>
      <c r="I315" s="115">
        <f t="shared" si="288"/>
        <v>44586</v>
      </c>
      <c r="J315" s="116">
        <f t="shared" si="296"/>
        <v>21</v>
      </c>
      <c r="K315" s="116">
        <f t="shared" si="310"/>
        <v>20</v>
      </c>
      <c r="L315" s="8">
        <f t="shared" si="297"/>
        <v>1.00904623</v>
      </c>
      <c r="M315" s="117">
        <v>1</v>
      </c>
      <c r="N315" s="117">
        <f t="shared" si="306"/>
        <v>1</v>
      </c>
      <c r="O315" s="110">
        <f t="shared" si="308"/>
        <v>1.00904623</v>
      </c>
      <c r="P315" s="110">
        <f t="shared" si="289"/>
        <v>1009.04623</v>
      </c>
      <c r="Q315" s="148">
        <f t="shared" si="300"/>
        <v>0</v>
      </c>
      <c r="R315" s="170">
        <f t="shared" si="298"/>
        <v>0</v>
      </c>
      <c r="S315" s="110">
        <f t="shared" si="290"/>
        <v>0</v>
      </c>
      <c r="T315" s="92">
        <f t="shared" si="303"/>
        <v>0</v>
      </c>
      <c r="U315" s="181">
        <f t="shared" si="304"/>
        <v>0</v>
      </c>
      <c r="V315" s="120">
        <f t="shared" si="299"/>
        <v>7.8E-2</v>
      </c>
      <c r="W315" s="118">
        <f t="shared" si="307"/>
        <v>20</v>
      </c>
      <c r="X315" s="118">
        <v>252</v>
      </c>
      <c r="Y315" s="117">
        <f t="shared" si="291"/>
        <v>1.0059787120000001</v>
      </c>
      <c r="Z315" s="110">
        <f t="shared" si="292"/>
        <v>6.0327967999999998</v>
      </c>
      <c r="AA315" s="110">
        <f t="shared" si="293"/>
        <v>0</v>
      </c>
      <c r="AB315" s="121" t="str">
        <f t="shared" si="301"/>
        <v>J=</v>
      </c>
      <c r="AC315" s="115">
        <f t="shared" si="302"/>
        <v>44586</v>
      </c>
      <c r="AD315" s="4"/>
      <c r="AF315" s="159">
        <f>[2]Plan1!$A408</f>
        <v>48945</v>
      </c>
      <c r="AG315" s="139" t="str">
        <f>[2]Plan1!$C408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9">
        <f t="shared" si="294"/>
        <v>44585</v>
      </c>
      <c r="B316" s="110">
        <f t="shared" si="286"/>
        <v>1015.0790268000001</v>
      </c>
      <c r="C316" s="184">
        <f t="shared" si="309"/>
        <v>1000</v>
      </c>
      <c r="D316" s="111">
        <f t="shared" si="295"/>
        <v>6018.51</v>
      </c>
      <c r="E316" s="111">
        <f>IF($K316=1,VLOOKUP($A315,$AQ$11:$AU$150,5),E315)</f>
        <v>6075.69</v>
      </c>
      <c r="F316" s="160" t="e">
        <f>IF($K316=1,VLOOKUP($A315,$AQ$11:$AU$135,6),F315)</f>
        <v>#REF!</v>
      </c>
      <c r="G316" s="114">
        <f t="shared" si="287"/>
        <v>9.5006903702077317E-3</v>
      </c>
      <c r="H316" s="115">
        <f t="shared" si="305"/>
        <v>44586</v>
      </c>
      <c r="I316" s="115">
        <f t="shared" si="288"/>
        <v>44586</v>
      </c>
      <c r="J316" s="116">
        <f t="shared" si="296"/>
        <v>21</v>
      </c>
      <c r="K316" s="116">
        <f t="shared" si="310"/>
        <v>20</v>
      </c>
      <c r="L316" s="8">
        <f t="shared" si="297"/>
        <v>1.00904623</v>
      </c>
      <c r="M316" s="117">
        <v>1</v>
      </c>
      <c r="N316" s="117">
        <f t="shared" si="306"/>
        <v>1</v>
      </c>
      <c r="O316" s="110">
        <f t="shared" si="308"/>
        <v>1.00904623</v>
      </c>
      <c r="P316" s="110">
        <f t="shared" si="289"/>
        <v>1009.04623</v>
      </c>
      <c r="Q316" s="148">
        <f t="shared" si="300"/>
        <v>0</v>
      </c>
      <c r="R316" s="170">
        <f t="shared" si="298"/>
        <v>0</v>
      </c>
      <c r="S316" s="110">
        <f t="shared" si="290"/>
        <v>0</v>
      </c>
      <c r="T316" s="92">
        <f t="shared" si="303"/>
        <v>0</v>
      </c>
      <c r="U316" s="181">
        <f t="shared" si="304"/>
        <v>0</v>
      </c>
      <c r="V316" s="120">
        <f t="shared" si="299"/>
        <v>7.8E-2</v>
      </c>
      <c r="W316" s="118">
        <f t="shared" si="307"/>
        <v>20</v>
      </c>
      <c r="X316" s="118">
        <v>252</v>
      </c>
      <c r="Y316" s="117">
        <f t="shared" si="291"/>
        <v>1.0059787120000001</v>
      </c>
      <c r="Z316" s="110">
        <f t="shared" si="292"/>
        <v>6.0327967999999998</v>
      </c>
      <c r="AA316" s="110">
        <f t="shared" si="293"/>
        <v>0</v>
      </c>
      <c r="AB316" s="121" t="str">
        <f t="shared" si="301"/>
        <v>J=</v>
      </c>
      <c r="AC316" s="115">
        <f t="shared" si="302"/>
        <v>44586</v>
      </c>
      <c r="AD316" s="4"/>
      <c r="AF316" s="159">
        <f>[2]Plan1!$A409</f>
        <v>48995</v>
      </c>
      <c r="AG316" s="139" t="str">
        <f>[2]Plan1!$C409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9">
        <f t="shared" si="294"/>
        <v>44586</v>
      </c>
      <c r="B317" s="110">
        <f t="shared" si="286"/>
        <v>1015.8389248799999</v>
      </c>
      <c r="C317" s="184">
        <f t="shared" si="309"/>
        <v>1000</v>
      </c>
      <c r="D317" s="111">
        <f t="shared" si="295"/>
        <v>6018.51</v>
      </c>
      <c r="E317" s="111">
        <f>IF($K317=1,VLOOKUP($A316,$AQ$11:$AU$150,5),E316)</f>
        <v>6075.69</v>
      </c>
      <c r="F317" s="160" t="e">
        <f>IF($K317=1,VLOOKUP($A316,$AQ$11:$AU$135,6),F316)</f>
        <v>#REF!</v>
      </c>
      <c r="G317" s="114">
        <f t="shared" si="287"/>
        <v>9.5006903702077317E-3</v>
      </c>
      <c r="H317" s="115">
        <f t="shared" si="305"/>
        <v>44586</v>
      </c>
      <c r="I317" s="115">
        <f t="shared" si="288"/>
        <v>44586</v>
      </c>
      <c r="J317" s="116">
        <f t="shared" si="296"/>
        <v>21</v>
      </c>
      <c r="K317" s="116">
        <f t="shared" si="310"/>
        <v>21</v>
      </c>
      <c r="L317" s="8">
        <f t="shared" si="297"/>
        <v>1.0095006900000001</v>
      </c>
      <c r="M317" s="117">
        <v>1</v>
      </c>
      <c r="N317" s="117">
        <f t="shared" si="306"/>
        <v>1</v>
      </c>
      <c r="O317" s="110">
        <f t="shared" si="308"/>
        <v>1.0095006900000001</v>
      </c>
      <c r="P317" s="110">
        <f t="shared" si="289"/>
        <v>1009.50069</v>
      </c>
      <c r="Q317" s="148">
        <f t="shared" si="300"/>
        <v>10</v>
      </c>
      <c r="R317" s="170">
        <f t="shared" si="298"/>
        <v>0</v>
      </c>
      <c r="S317" s="110">
        <f t="shared" si="290"/>
        <v>0</v>
      </c>
      <c r="T317" s="92">
        <f t="shared" si="303"/>
        <v>9.5006900000000893</v>
      </c>
      <c r="U317" s="181">
        <f t="shared" si="304"/>
        <v>9.4112763806036524E-3</v>
      </c>
      <c r="V317" s="120">
        <f t="shared" si="299"/>
        <v>7.8E-2</v>
      </c>
      <c r="W317" s="118">
        <f t="shared" si="307"/>
        <v>21</v>
      </c>
      <c r="X317" s="118">
        <v>252</v>
      </c>
      <c r="Y317" s="117">
        <f t="shared" si="291"/>
        <v>1.0062785839999999</v>
      </c>
      <c r="Z317" s="110">
        <f t="shared" si="292"/>
        <v>6.3382348799999999</v>
      </c>
      <c r="AA317" s="110">
        <f t="shared" si="293"/>
        <v>6.3382348799999999</v>
      </c>
      <c r="AB317" s="121" t="str">
        <f t="shared" si="301"/>
        <v>J=</v>
      </c>
      <c r="AC317" s="115">
        <f t="shared" si="302"/>
        <v>44586</v>
      </c>
      <c r="AD317" s="4"/>
      <c r="AF317" s="159">
        <f>[2]Plan1!$A410</f>
        <v>48996</v>
      </c>
      <c r="AG317" s="139" t="str">
        <f>[2]Plan1!$C410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9">
        <f t="shared" si="294"/>
        <v>44587</v>
      </c>
      <c r="B318" s="110">
        <f t="shared" si="286"/>
        <v>1000.61445427</v>
      </c>
      <c r="C318" s="184">
        <f t="shared" si="309"/>
        <v>999.99999999999989</v>
      </c>
      <c r="D318" s="111">
        <f t="shared" si="295"/>
        <v>6075.69</v>
      </c>
      <c r="E318" s="111">
        <f>IF($K318=1,VLOOKUP($A317,$AQ$11:$AU$150,5),E317)</f>
        <v>6120.04</v>
      </c>
      <c r="F318" s="160" t="e">
        <f>IF($K318=1,VLOOKUP($A317,$AQ$11:$AU$135,6),F317)</f>
        <v>#REF!</v>
      </c>
      <c r="G318" s="114">
        <f t="shared" si="287"/>
        <v>7.2995824342585447E-3</v>
      </c>
      <c r="H318" s="115">
        <f t="shared" si="305"/>
        <v>44617</v>
      </c>
      <c r="I318" s="115">
        <f t="shared" si="288"/>
        <v>44617</v>
      </c>
      <c r="J318" s="116">
        <f t="shared" si="296"/>
        <v>23</v>
      </c>
      <c r="K318" s="116">
        <f t="shared" si="310"/>
        <v>1</v>
      </c>
      <c r="L318" s="8">
        <f t="shared" si="297"/>
        <v>1.0003162699999999</v>
      </c>
      <c r="M318" s="117">
        <v>1</v>
      </c>
      <c r="N318" s="117">
        <f t="shared" si="306"/>
        <v>1</v>
      </c>
      <c r="O318" s="110">
        <f t="shared" si="308"/>
        <v>1.0003162699999999</v>
      </c>
      <c r="P318" s="110">
        <f t="shared" si="289"/>
        <v>1000.31627</v>
      </c>
      <c r="Q318" s="148">
        <f t="shared" si="300"/>
        <v>0</v>
      </c>
      <c r="R318" s="170">
        <f t="shared" si="298"/>
        <v>0</v>
      </c>
      <c r="S318" s="110">
        <f t="shared" si="290"/>
        <v>0</v>
      </c>
      <c r="T318" s="92">
        <f t="shared" si="303"/>
        <v>0</v>
      </c>
      <c r="U318" s="181">
        <f t="shared" si="304"/>
        <v>0</v>
      </c>
      <c r="V318" s="120">
        <f t="shared" si="299"/>
        <v>7.8E-2</v>
      </c>
      <c r="W318" s="118">
        <f t="shared" si="307"/>
        <v>1</v>
      </c>
      <c r="X318" s="118">
        <v>252</v>
      </c>
      <c r="Y318" s="117">
        <f t="shared" si="291"/>
        <v>1.00029809</v>
      </c>
      <c r="Z318" s="110">
        <f t="shared" si="292"/>
        <v>0.29818426999999997</v>
      </c>
      <c r="AA318" s="110">
        <f t="shared" si="293"/>
        <v>0</v>
      </c>
      <c r="AB318" s="121" t="str">
        <f t="shared" si="301"/>
        <v>J=</v>
      </c>
      <c r="AC318" s="115">
        <f t="shared" si="302"/>
        <v>44617</v>
      </c>
      <c r="AD318" s="4"/>
      <c r="AF318" s="159">
        <f>[2]Plan1!$A411</f>
        <v>49041</v>
      </c>
      <c r="AG318" s="139" t="str">
        <f>[2]Plan1!$C411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9">
        <f t="shared" si="294"/>
        <v>44588</v>
      </c>
      <c r="B319" s="110">
        <f t="shared" si="286"/>
        <v>1001.2292862200001</v>
      </c>
      <c r="C319" s="184">
        <f t="shared" si="309"/>
        <v>999.99999999999989</v>
      </c>
      <c r="D319" s="111">
        <f t="shared" si="295"/>
        <v>6075.69</v>
      </c>
      <c r="E319" s="111">
        <f>IF($K319=1,VLOOKUP($A318,$AQ$11:$AU$150,5),E318)</f>
        <v>6120.04</v>
      </c>
      <c r="F319" s="160" t="e">
        <f>IF($K319=1,VLOOKUP($A318,$AQ$11:$AU$135,6),F318)</f>
        <v>#REF!</v>
      </c>
      <c r="G319" s="114">
        <f t="shared" si="287"/>
        <v>7.2995824342585447E-3</v>
      </c>
      <c r="H319" s="115">
        <f t="shared" si="305"/>
        <v>44617</v>
      </c>
      <c r="I319" s="115">
        <f t="shared" si="288"/>
        <v>44617</v>
      </c>
      <c r="J319" s="116">
        <f t="shared" si="296"/>
        <v>23</v>
      </c>
      <c r="K319" s="116">
        <f t="shared" si="310"/>
        <v>2</v>
      </c>
      <c r="L319" s="8">
        <f t="shared" si="297"/>
        <v>1.0006326400000001</v>
      </c>
      <c r="M319" s="117">
        <v>1</v>
      </c>
      <c r="N319" s="117">
        <f t="shared" si="306"/>
        <v>1</v>
      </c>
      <c r="O319" s="110">
        <f t="shared" si="308"/>
        <v>1.0006326400000001</v>
      </c>
      <c r="P319" s="110">
        <f t="shared" si="289"/>
        <v>1000.63264</v>
      </c>
      <c r="Q319" s="148">
        <f t="shared" si="300"/>
        <v>0</v>
      </c>
      <c r="R319" s="170">
        <f t="shared" si="298"/>
        <v>0</v>
      </c>
      <c r="S319" s="110">
        <f t="shared" si="290"/>
        <v>0</v>
      </c>
      <c r="T319" s="92">
        <f t="shared" si="303"/>
        <v>0</v>
      </c>
      <c r="U319" s="181">
        <f t="shared" si="304"/>
        <v>0</v>
      </c>
      <c r="V319" s="120">
        <f t="shared" si="299"/>
        <v>7.8E-2</v>
      </c>
      <c r="W319" s="118">
        <f t="shared" si="307"/>
        <v>2</v>
      </c>
      <c r="X319" s="118">
        <v>252</v>
      </c>
      <c r="Y319" s="117">
        <f t="shared" si="291"/>
        <v>1.0005962690000001</v>
      </c>
      <c r="Z319" s="110">
        <f t="shared" si="292"/>
        <v>0.59664622</v>
      </c>
      <c r="AA319" s="110">
        <f t="shared" si="293"/>
        <v>0</v>
      </c>
      <c r="AB319" s="121" t="str">
        <f t="shared" si="301"/>
        <v>J=</v>
      </c>
      <c r="AC319" s="115">
        <f t="shared" si="302"/>
        <v>44617</v>
      </c>
      <c r="AD319" s="4"/>
      <c r="AF319" s="159">
        <f>[2]Plan1!$A412</f>
        <v>49055</v>
      </c>
      <c r="AG319" s="139" t="str">
        <f>[2]Plan1!$C412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9">
        <f t="shared" si="294"/>
        <v>44589</v>
      </c>
      <c r="B320" s="110">
        <f t="shared" si="286"/>
        <v>1001.8444950100001</v>
      </c>
      <c r="C320" s="184">
        <f t="shared" si="309"/>
        <v>999.99999999999989</v>
      </c>
      <c r="D320" s="111">
        <f t="shared" si="295"/>
        <v>6075.69</v>
      </c>
      <c r="E320" s="111">
        <f>IF($K320=1,VLOOKUP($A319,$AQ$11:$AU$150,5),E319)</f>
        <v>6120.04</v>
      </c>
      <c r="F320" s="160" t="e">
        <f>IF($K320=1,VLOOKUP($A319,$AQ$11:$AU$135,6),F319)</f>
        <v>#REF!</v>
      </c>
      <c r="G320" s="114">
        <f t="shared" si="287"/>
        <v>7.2995824342585447E-3</v>
      </c>
      <c r="H320" s="115">
        <f t="shared" si="305"/>
        <v>44617</v>
      </c>
      <c r="I320" s="115">
        <f t="shared" si="288"/>
        <v>44617</v>
      </c>
      <c r="J320" s="116">
        <f t="shared" si="296"/>
        <v>23</v>
      </c>
      <c r="K320" s="116">
        <f t="shared" si="310"/>
        <v>3</v>
      </c>
      <c r="L320" s="8">
        <f t="shared" si="297"/>
        <v>1.0009491100000001</v>
      </c>
      <c r="M320" s="117">
        <v>1</v>
      </c>
      <c r="N320" s="117">
        <f t="shared" si="306"/>
        <v>1</v>
      </c>
      <c r="O320" s="110">
        <f t="shared" si="308"/>
        <v>1.0009491100000001</v>
      </c>
      <c r="P320" s="110">
        <f t="shared" si="289"/>
        <v>1000.94911</v>
      </c>
      <c r="Q320" s="148">
        <f t="shared" si="300"/>
        <v>0</v>
      </c>
      <c r="R320" s="170">
        <f t="shared" si="298"/>
        <v>0</v>
      </c>
      <c r="S320" s="110">
        <f t="shared" si="290"/>
        <v>0</v>
      </c>
      <c r="T320" s="92">
        <f t="shared" si="303"/>
        <v>0</v>
      </c>
      <c r="U320" s="181">
        <f t="shared" si="304"/>
        <v>0</v>
      </c>
      <c r="V320" s="120">
        <f t="shared" si="299"/>
        <v>7.8E-2</v>
      </c>
      <c r="W320" s="118">
        <f t="shared" si="307"/>
        <v>3</v>
      </c>
      <c r="X320" s="118">
        <v>252</v>
      </c>
      <c r="Y320" s="117">
        <f t="shared" si="291"/>
        <v>1.0008945359999999</v>
      </c>
      <c r="Z320" s="110">
        <f t="shared" si="292"/>
        <v>0.89538501000000004</v>
      </c>
      <c r="AA320" s="110">
        <f t="shared" si="293"/>
        <v>0</v>
      </c>
      <c r="AB320" s="121" t="str">
        <f t="shared" si="301"/>
        <v>J=</v>
      </c>
      <c r="AC320" s="115">
        <f t="shared" si="302"/>
        <v>44617</v>
      </c>
      <c r="AD320" s="4"/>
      <c r="AF320" s="159">
        <f>[2]Plan1!$A413</f>
        <v>49065</v>
      </c>
      <c r="AG320" s="139" t="str">
        <f>[2]Plan1!$C413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9">
        <f t="shared" si="294"/>
        <v>44590</v>
      </c>
      <c r="B321" s="110">
        <f t="shared" si="286"/>
        <v>1002.46008282</v>
      </c>
      <c r="C321" s="184">
        <f t="shared" si="309"/>
        <v>999.99999999999989</v>
      </c>
      <c r="D321" s="111">
        <f t="shared" si="295"/>
        <v>6075.69</v>
      </c>
      <c r="E321" s="111">
        <f>IF($K321=1,VLOOKUP($A320,$AQ$11:$AU$150,5),E320)</f>
        <v>6120.04</v>
      </c>
      <c r="F321" s="160" t="e">
        <f>IF($K321=1,VLOOKUP($A320,$AQ$11:$AU$135,6),F320)</f>
        <v>#REF!</v>
      </c>
      <c r="G321" s="114">
        <f t="shared" si="287"/>
        <v>7.2995824342585447E-3</v>
      </c>
      <c r="H321" s="115">
        <f t="shared" si="305"/>
        <v>44617</v>
      </c>
      <c r="I321" s="115">
        <f t="shared" si="288"/>
        <v>44617</v>
      </c>
      <c r="J321" s="116">
        <f t="shared" si="296"/>
        <v>23</v>
      </c>
      <c r="K321" s="116">
        <f t="shared" si="310"/>
        <v>4</v>
      </c>
      <c r="L321" s="8">
        <f t="shared" si="297"/>
        <v>1.0012656799999999</v>
      </c>
      <c r="M321" s="117">
        <v>1</v>
      </c>
      <c r="N321" s="117">
        <f t="shared" si="306"/>
        <v>1</v>
      </c>
      <c r="O321" s="110">
        <f t="shared" si="308"/>
        <v>1.0012656799999999</v>
      </c>
      <c r="P321" s="110">
        <f t="shared" si="289"/>
        <v>1001.26568</v>
      </c>
      <c r="Q321" s="148">
        <f t="shared" si="300"/>
        <v>0</v>
      </c>
      <c r="R321" s="170">
        <f t="shared" si="298"/>
        <v>0</v>
      </c>
      <c r="S321" s="110">
        <f t="shared" si="290"/>
        <v>0</v>
      </c>
      <c r="T321" s="92">
        <f t="shared" si="303"/>
        <v>0</v>
      </c>
      <c r="U321" s="181">
        <f t="shared" si="304"/>
        <v>0</v>
      </c>
      <c r="V321" s="120">
        <f t="shared" si="299"/>
        <v>7.8E-2</v>
      </c>
      <c r="W321" s="118">
        <f t="shared" si="307"/>
        <v>4</v>
      </c>
      <c r="X321" s="118">
        <v>252</v>
      </c>
      <c r="Y321" s="117">
        <f t="shared" si="291"/>
        <v>1.001192893</v>
      </c>
      <c r="Z321" s="110">
        <f t="shared" si="292"/>
        <v>1.1944028200000001</v>
      </c>
      <c r="AA321" s="110">
        <f t="shared" si="293"/>
        <v>0</v>
      </c>
      <c r="AB321" s="121" t="str">
        <f t="shared" si="301"/>
        <v>J=</v>
      </c>
      <c r="AC321" s="115">
        <f t="shared" si="302"/>
        <v>44617</v>
      </c>
      <c r="AD321" s="4"/>
      <c r="AF321" s="159">
        <f>[2]Plan1!$A414</f>
        <v>49103</v>
      </c>
      <c r="AG321" s="139" t="str">
        <f>[2]Plan1!$C414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9">
        <f t="shared" si="294"/>
        <v>44591</v>
      </c>
      <c r="B322" s="110">
        <f t="shared" si="286"/>
        <v>1002.46008282</v>
      </c>
      <c r="C322" s="184">
        <f t="shared" si="309"/>
        <v>999.99999999999989</v>
      </c>
      <c r="D322" s="111">
        <f t="shared" si="295"/>
        <v>6075.69</v>
      </c>
      <c r="E322" s="111">
        <f>IF($K322=1,VLOOKUP($A321,$AQ$11:$AU$150,5),E321)</f>
        <v>6120.04</v>
      </c>
      <c r="F322" s="160" t="e">
        <f>IF($K322=1,VLOOKUP($A321,$AQ$11:$AU$135,6),F321)</f>
        <v>#REF!</v>
      </c>
      <c r="G322" s="114">
        <f t="shared" si="287"/>
        <v>7.2995824342585447E-3</v>
      </c>
      <c r="H322" s="115">
        <f t="shared" si="305"/>
        <v>44617</v>
      </c>
      <c r="I322" s="115">
        <f t="shared" si="288"/>
        <v>44617</v>
      </c>
      <c r="J322" s="116">
        <f t="shared" si="296"/>
        <v>23</v>
      </c>
      <c r="K322" s="116">
        <f t="shared" si="310"/>
        <v>4</v>
      </c>
      <c r="L322" s="8">
        <f t="shared" si="297"/>
        <v>1.0012656799999999</v>
      </c>
      <c r="M322" s="117">
        <v>1</v>
      </c>
      <c r="N322" s="117">
        <f t="shared" si="306"/>
        <v>1</v>
      </c>
      <c r="O322" s="110">
        <f t="shared" si="308"/>
        <v>1.0012656799999999</v>
      </c>
      <c r="P322" s="110">
        <f t="shared" si="289"/>
        <v>1001.26568</v>
      </c>
      <c r="Q322" s="148">
        <f t="shared" si="300"/>
        <v>0</v>
      </c>
      <c r="R322" s="170">
        <f t="shared" si="298"/>
        <v>0</v>
      </c>
      <c r="S322" s="110">
        <f t="shared" si="290"/>
        <v>0</v>
      </c>
      <c r="T322" s="92">
        <f t="shared" si="303"/>
        <v>0</v>
      </c>
      <c r="U322" s="181">
        <f t="shared" si="304"/>
        <v>0</v>
      </c>
      <c r="V322" s="120">
        <f t="shared" si="299"/>
        <v>7.8E-2</v>
      </c>
      <c r="W322" s="118">
        <f t="shared" si="307"/>
        <v>4</v>
      </c>
      <c r="X322" s="118">
        <v>252</v>
      </c>
      <c r="Y322" s="117">
        <f t="shared" si="291"/>
        <v>1.001192893</v>
      </c>
      <c r="Z322" s="110">
        <f t="shared" si="292"/>
        <v>1.1944028200000001</v>
      </c>
      <c r="AA322" s="110">
        <f t="shared" si="293"/>
        <v>0</v>
      </c>
      <c r="AB322" s="121" t="str">
        <f t="shared" si="301"/>
        <v>J=</v>
      </c>
      <c r="AC322" s="115">
        <f t="shared" si="302"/>
        <v>44617</v>
      </c>
      <c r="AD322" s="4"/>
      <c r="AF322" s="159">
        <f>[2]Plan1!$A415</f>
        <v>49194</v>
      </c>
      <c r="AG322" s="139" t="str">
        <f>[2]Plan1!$C415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9">
        <f t="shared" si="294"/>
        <v>44592</v>
      </c>
      <c r="B323" s="110">
        <f t="shared" si="286"/>
        <v>1002.46008282</v>
      </c>
      <c r="C323" s="184">
        <f t="shared" si="309"/>
        <v>999.99999999999989</v>
      </c>
      <c r="D323" s="111">
        <f t="shared" si="295"/>
        <v>6075.69</v>
      </c>
      <c r="E323" s="111">
        <f>IF($K323=1,VLOOKUP($A322,$AQ$11:$AU$150,5),E322)</f>
        <v>6120.04</v>
      </c>
      <c r="F323" s="160" t="e">
        <f>IF($K323=1,VLOOKUP($A322,$AQ$11:$AU$135,6),F322)</f>
        <v>#REF!</v>
      </c>
      <c r="G323" s="114">
        <f t="shared" si="287"/>
        <v>7.2995824342585447E-3</v>
      </c>
      <c r="H323" s="115">
        <f t="shared" si="305"/>
        <v>44617</v>
      </c>
      <c r="I323" s="115">
        <f t="shared" si="288"/>
        <v>44617</v>
      </c>
      <c r="J323" s="116">
        <f t="shared" si="296"/>
        <v>23</v>
      </c>
      <c r="K323" s="116">
        <f t="shared" si="310"/>
        <v>4</v>
      </c>
      <c r="L323" s="8">
        <f t="shared" si="297"/>
        <v>1.0012656799999999</v>
      </c>
      <c r="M323" s="117">
        <v>1</v>
      </c>
      <c r="N323" s="117">
        <f t="shared" si="306"/>
        <v>1</v>
      </c>
      <c r="O323" s="110">
        <f t="shared" si="308"/>
        <v>1.0012656799999999</v>
      </c>
      <c r="P323" s="110">
        <f t="shared" si="289"/>
        <v>1001.26568</v>
      </c>
      <c r="Q323" s="148">
        <f t="shared" si="300"/>
        <v>0</v>
      </c>
      <c r="R323" s="170">
        <f t="shared" si="298"/>
        <v>0</v>
      </c>
      <c r="S323" s="110">
        <f t="shared" si="290"/>
        <v>0</v>
      </c>
      <c r="T323" s="92">
        <f t="shared" si="303"/>
        <v>0</v>
      </c>
      <c r="U323" s="181">
        <f t="shared" si="304"/>
        <v>0</v>
      </c>
      <c r="V323" s="120">
        <f t="shared" si="299"/>
        <v>7.8E-2</v>
      </c>
      <c r="W323" s="118">
        <f t="shared" si="307"/>
        <v>4</v>
      </c>
      <c r="X323" s="118">
        <v>252</v>
      </c>
      <c r="Y323" s="117">
        <f t="shared" si="291"/>
        <v>1.001192893</v>
      </c>
      <c r="Z323" s="110">
        <f t="shared" si="292"/>
        <v>1.1944028200000001</v>
      </c>
      <c r="AA323" s="110">
        <f t="shared" si="293"/>
        <v>0</v>
      </c>
      <c r="AB323" s="121" t="str">
        <f t="shared" si="301"/>
        <v>J=</v>
      </c>
      <c r="AC323" s="115">
        <f t="shared" si="302"/>
        <v>44617</v>
      </c>
      <c r="AD323" s="4"/>
      <c r="AF323" s="159">
        <f>[2]Plan1!$A416</f>
        <v>49229</v>
      </c>
      <c r="AG323" s="139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9">
        <f t="shared" si="294"/>
        <v>44593</v>
      </c>
      <c r="B324" s="110">
        <f t="shared" si="286"/>
        <v>1003.07604882</v>
      </c>
      <c r="C324" s="184">
        <f t="shared" si="309"/>
        <v>999.99999999999989</v>
      </c>
      <c r="D324" s="111">
        <f t="shared" si="295"/>
        <v>6075.69</v>
      </c>
      <c r="E324" s="111">
        <f>IF($K324=1,VLOOKUP($A323,$AQ$11:$AU$150,5),E323)</f>
        <v>6120.04</v>
      </c>
      <c r="F324" s="160" t="e">
        <f>IF($K324=1,VLOOKUP($A323,$AQ$11:$AU$135,6),F323)</f>
        <v>#REF!</v>
      </c>
      <c r="G324" s="114">
        <f t="shared" si="287"/>
        <v>7.2995824342585447E-3</v>
      </c>
      <c r="H324" s="115">
        <f t="shared" si="305"/>
        <v>44617</v>
      </c>
      <c r="I324" s="115">
        <f t="shared" si="288"/>
        <v>44617</v>
      </c>
      <c r="J324" s="116">
        <f t="shared" si="296"/>
        <v>23</v>
      </c>
      <c r="K324" s="116">
        <f t="shared" si="310"/>
        <v>5</v>
      </c>
      <c r="L324" s="8">
        <f t="shared" si="297"/>
        <v>1.0015823500000001</v>
      </c>
      <c r="M324" s="117">
        <v>1</v>
      </c>
      <c r="N324" s="117">
        <f t="shared" si="306"/>
        <v>1</v>
      </c>
      <c r="O324" s="110">
        <f t="shared" si="308"/>
        <v>1.0015823500000001</v>
      </c>
      <c r="P324" s="110">
        <f t="shared" si="289"/>
        <v>1001.58235</v>
      </c>
      <c r="Q324" s="148">
        <f t="shared" si="300"/>
        <v>0</v>
      </c>
      <c r="R324" s="170">
        <f t="shared" si="298"/>
        <v>0</v>
      </c>
      <c r="S324" s="110">
        <f t="shared" si="290"/>
        <v>0</v>
      </c>
      <c r="T324" s="92">
        <f t="shared" si="303"/>
        <v>0</v>
      </c>
      <c r="U324" s="181">
        <f t="shared" si="304"/>
        <v>0</v>
      </c>
      <c r="V324" s="120">
        <f t="shared" si="299"/>
        <v>7.8E-2</v>
      </c>
      <c r="W324" s="118">
        <f t="shared" si="307"/>
        <v>5</v>
      </c>
      <c r="X324" s="118">
        <v>252</v>
      </c>
      <c r="Y324" s="117">
        <f t="shared" si="291"/>
        <v>1.001491339</v>
      </c>
      <c r="Z324" s="110">
        <f t="shared" si="292"/>
        <v>1.4936988200000001</v>
      </c>
      <c r="AA324" s="110">
        <f t="shared" si="293"/>
        <v>0</v>
      </c>
      <c r="AB324" s="121" t="str">
        <f t="shared" si="301"/>
        <v>J=</v>
      </c>
      <c r="AC324" s="115">
        <f t="shared" si="302"/>
        <v>44617</v>
      </c>
      <c r="AD324" s="4"/>
      <c r="AF324" s="159">
        <f>[2]Plan1!$A417</f>
        <v>49250</v>
      </c>
      <c r="AG324" s="139" t="str">
        <f>[2]Plan1!$C417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9">
        <f t="shared" si="294"/>
        <v>44594</v>
      </c>
      <c r="B325" s="110">
        <f t="shared" si="286"/>
        <v>1003.6923921800001</v>
      </c>
      <c r="C325" s="184">
        <f t="shared" si="309"/>
        <v>999.99999999999989</v>
      </c>
      <c r="D325" s="111">
        <f t="shared" si="295"/>
        <v>6075.69</v>
      </c>
      <c r="E325" s="111">
        <f>IF($K325=1,VLOOKUP($A324,$AQ$11:$AU$150,5),E324)</f>
        <v>6120.04</v>
      </c>
      <c r="F325" s="160" t="e">
        <f>IF($K325=1,VLOOKUP($A324,$AQ$11:$AU$135,6),F324)</f>
        <v>#REF!</v>
      </c>
      <c r="G325" s="114">
        <f t="shared" si="287"/>
        <v>7.2995824342585447E-3</v>
      </c>
      <c r="H325" s="115">
        <f t="shared" si="305"/>
        <v>44617</v>
      </c>
      <c r="I325" s="115">
        <f t="shared" si="288"/>
        <v>44617</v>
      </c>
      <c r="J325" s="116">
        <f t="shared" si="296"/>
        <v>23</v>
      </c>
      <c r="K325" s="116">
        <f t="shared" si="310"/>
        <v>6</v>
      </c>
      <c r="L325" s="8">
        <f t="shared" si="297"/>
        <v>1.00189912</v>
      </c>
      <c r="M325" s="117">
        <v>1</v>
      </c>
      <c r="N325" s="117">
        <f t="shared" si="306"/>
        <v>1</v>
      </c>
      <c r="O325" s="110">
        <f t="shared" si="308"/>
        <v>1.00189912</v>
      </c>
      <c r="P325" s="110">
        <f t="shared" si="289"/>
        <v>1001.89912</v>
      </c>
      <c r="Q325" s="148">
        <f t="shared" si="300"/>
        <v>0</v>
      </c>
      <c r="R325" s="170">
        <f t="shared" si="298"/>
        <v>0</v>
      </c>
      <c r="S325" s="110">
        <f t="shared" si="290"/>
        <v>0</v>
      </c>
      <c r="T325" s="92">
        <f t="shared" si="303"/>
        <v>0</v>
      </c>
      <c r="U325" s="181">
        <f t="shared" si="304"/>
        <v>0</v>
      </c>
      <c r="V325" s="120">
        <f t="shared" si="299"/>
        <v>7.8E-2</v>
      </c>
      <c r="W325" s="118">
        <f t="shared" si="307"/>
        <v>6</v>
      </c>
      <c r="X325" s="118">
        <v>252</v>
      </c>
      <c r="Y325" s="117">
        <f t="shared" si="291"/>
        <v>1.0017898730000001</v>
      </c>
      <c r="Z325" s="110">
        <f t="shared" si="292"/>
        <v>1.79327218</v>
      </c>
      <c r="AA325" s="110">
        <f t="shared" si="293"/>
        <v>0</v>
      </c>
      <c r="AB325" s="121" t="str">
        <f t="shared" si="301"/>
        <v>J=</v>
      </c>
      <c r="AC325" s="115">
        <f t="shared" si="302"/>
        <v>44617</v>
      </c>
      <c r="AD325" s="4"/>
      <c r="AF325" s="159">
        <f>[2]Plan1!$A418</f>
        <v>49263</v>
      </c>
      <c r="AG325" s="139" t="str">
        <f>[2]Plan1!$C418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9">
        <f t="shared" si="294"/>
        <v>44595</v>
      </c>
      <c r="B326" s="110">
        <f t="shared" si="286"/>
        <v>1004.3091140800001</v>
      </c>
      <c r="C326" s="184">
        <f t="shared" si="309"/>
        <v>999.99999999999989</v>
      </c>
      <c r="D326" s="111">
        <f t="shared" si="295"/>
        <v>6075.69</v>
      </c>
      <c r="E326" s="111">
        <f>IF($K326=1,VLOOKUP($A325,$AQ$11:$AU$150,5),E325)</f>
        <v>6120.04</v>
      </c>
      <c r="F326" s="160" t="e">
        <f>IF($K326=1,VLOOKUP($A325,$AQ$11:$AU$135,6),F325)</f>
        <v>#REF!</v>
      </c>
      <c r="G326" s="114">
        <f t="shared" si="287"/>
        <v>7.2995824342585447E-3</v>
      </c>
      <c r="H326" s="115">
        <f t="shared" si="305"/>
        <v>44617</v>
      </c>
      <c r="I326" s="115">
        <f t="shared" si="288"/>
        <v>44617</v>
      </c>
      <c r="J326" s="116">
        <f t="shared" si="296"/>
        <v>23</v>
      </c>
      <c r="K326" s="116">
        <f t="shared" si="310"/>
        <v>7</v>
      </c>
      <c r="L326" s="8">
        <f t="shared" si="297"/>
        <v>1.0022159900000001</v>
      </c>
      <c r="M326" s="117">
        <v>1</v>
      </c>
      <c r="N326" s="117">
        <f t="shared" si="306"/>
        <v>1</v>
      </c>
      <c r="O326" s="110">
        <f t="shared" si="308"/>
        <v>1.0022159900000001</v>
      </c>
      <c r="P326" s="110">
        <f t="shared" si="289"/>
        <v>1002.21599</v>
      </c>
      <c r="Q326" s="148">
        <f t="shared" si="300"/>
        <v>0</v>
      </c>
      <c r="R326" s="170">
        <f t="shared" si="298"/>
        <v>0</v>
      </c>
      <c r="S326" s="110">
        <f t="shared" si="290"/>
        <v>0</v>
      </c>
      <c r="T326" s="92">
        <f t="shared" si="303"/>
        <v>0</v>
      </c>
      <c r="U326" s="181">
        <f t="shared" si="304"/>
        <v>0</v>
      </c>
      <c r="V326" s="120">
        <f t="shared" si="299"/>
        <v>7.8E-2</v>
      </c>
      <c r="W326" s="118">
        <f t="shared" si="307"/>
        <v>7</v>
      </c>
      <c r="X326" s="118">
        <v>252</v>
      </c>
      <c r="Y326" s="117">
        <f t="shared" si="291"/>
        <v>1.0020884960000001</v>
      </c>
      <c r="Z326" s="110">
        <f t="shared" si="292"/>
        <v>2.0931240799999999</v>
      </c>
      <c r="AA326" s="110">
        <f t="shared" si="293"/>
        <v>0</v>
      </c>
      <c r="AB326" s="121" t="str">
        <f t="shared" si="301"/>
        <v>J=</v>
      </c>
      <c r="AC326" s="115">
        <f t="shared" si="302"/>
        <v>44617</v>
      </c>
      <c r="AD326" s="4"/>
      <c r="AF326" s="159">
        <f>[2]Plan1!$A419</f>
        <v>49268</v>
      </c>
      <c r="AG326" s="139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9">
        <f t="shared" si="294"/>
        <v>44596</v>
      </c>
      <c r="B327" s="110">
        <f t="shared" si="286"/>
        <v>1004.9262157000001</v>
      </c>
      <c r="C327" s="184">
        <f t="shared" si="309"/>
        <v>999.99999999999989</v>
      </c>
      <c r="D327" s="111">
        <f t="shared" si="295"/>
        <v>6075.69</v>
      </c>
      <c r="E327" s="111">
        <f>IF($K327=1,VLOOKUP($A326,$AQ$11:$AU$150,5),E326)</f>
        <v>6120.04</v>
      </c>
      <c r="F327" s="160" t="e">
        <f>IF($K327=1,VLOOKUP($A326,$AQ$11:$AU$135,6),F326)</f>
        <v>#REF!</v>
      </c>
      <c r="G327" s="114">
        <f t="shared" si="287"/>
        <v>7.2995824342585447E-3</v>
      </c>
      <c r="H327" s="115">
        <f t="shared" si="305"/>
        <v>44617</v>
      </c>
      <c r="I327" s="115">
        <f t="shared" si="288"/>
        <v>44617</v>
      </c>
      <c r="J327" s="116">
        <f t="shared" si="296"/>
        <v>23</v>
      </c>
      <c r="K327" s="116">
        <f t="shared" si="310"/>
        <v>8</v>
      </c>
      <c r="L327" s="8">
        <f t="shared" si="297"/>
        <v>1.0025329599999999</v>
      </c>
      <c r="M327" s="117">
        <v>1</v>
      </c>
      <c r="N327" s="117">
        <f t="shared" si="306"/>
        <v>1</v>
      </c>
      <c r="O327" s="110">
        <f t="shared" si="308"/>
        <v>1.0025329599999999</v>
      </c>
      <c r="P327" s="110">
        <f t="shared" si="289"/>
        <v>1002.53296</v>
      </c>
      <c r="Q327" s="148">
        <f t="shared" si="300"/>
        <v>0</v>
      </c>
      <c r="R327" s="170">
        <f t="shared" si="298"/>
        <v>0</v>
      </c>
      <c r="S327" s="110">
        <f t="shared" si="290"/>
        <v>0</v>
      </c>
      <c r="T327" s="92">
        <f t="shared" si="303"/>
        <v>0</v>
      </c>
      <c r="U327" s="181">
        <f t="shared" si="304"/>
        <v>0</v>
      </c>
      <c r="V327" s="120">
        <f t="shared" si="299"/>
        <v>7.8E-2</v>
      </c>
      <c r="W327" s="118">
        <f t="shared" si="307"/>
        <v>8</v>
      </c>
      <c r="X327" s="118">
        <v>252</v>
      </c>
      <c r="Y327" s="117">
        <f t="shared" si="291"/>
        <v>1.0023872089999999</v>
      </c>
      <c r="Z327" s="110">
        <f t="shared" si="292"/>
        <v>2.3932557000000001</v>
      </c>
      <c r="AA327" s="110">
        <f t="shared" si="293"/>
        <v>0</v>
      </c>
      <c r="AB327" s="121" t="str">
        <f t="shared" si="301"/>
        <v>J=</v>
      </c>
      <c r="AC327" s="115">
        <f t="shared" si="302"/>
        <v>44617</v>
      </c>
      <c r="AD327" s="4"/>
      <c r="AF327" s="159">
        <f>[2]Plan1!$A420</f>
        <v>49303</v>
      </c>
      <c r="AG327" s="139" t="str">
        <f>[2]Plan1!$C420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9">
        <f t="shared" si="294"/>
        <v>44597</v>
      </c>
      <c r="B328" s="110">
        <f t="shared" si="286"/>
        <v>1005.5436962099999</v>
      </c>
      <c r="C328" s="184">
        <f t="shared" si="309"/>
        <v>999.99999999999989</v>
      </c>
      <c r="D328" s="111">
        <f t="shared" si="295"/>
        <v>6075.69</v>
      </c>
      <c r="E328" s="111">
        <f>IF($K328=1,VLOOKUP($A327,$AQ$11:$AU$150,5),E327)</f>
        <v>6120.04</v>
      </c>
      <c r="F328" s="160" t="e">
        <f>IF($K328=1,VLOOKUP($A327,$AQ$11:$AU$135,6),F327)</f>
        <v>#REF!</v>
      </c>
      <c r="G328" s="114">
        <f t="shared" si="287"/>
        <v>7.2995824342585447E-3</v>
      </c>
      <c r="H328" s="115">
        <f t="shared" si="305"/>
        <v>44617</v>
      </c>
      <c r="I328" s="115">
        <f t="shared" si="288"/>
        <v>44617</v>
      </c>
      <c r="J328" s="116">
        <f t="shared" si="296"/>
        <v>23</v>
      </c>
      <c r="K328" s="116">
        <f t="shared" si="310"/>
        <v>9</v>
      </c>
      <c r="L328" s="8">
        <f t="shared" si="297"/>
        <v>1.0028500300000001</v>
      </c>
      <c r="M328" s="117">
        <v>1</v>
      </c>
      <c r="N328" s="117">
        <f t="shared" si="306"/>
        <v>1</v>
      </c>
      <c r="O328" s="110">
        <f t="shared" si="308"/>
        <v>1.0028500300000001</v>
      </c>
      <c r="P328" s="110">
        <f t="shared" si="289"/>
        <v>1002.8500299999999</v>
      </c>
      <c r="Q328" s="148">
        <f t="shared" si="300"/>
        <v>0</v>
      </c>
      <c r="R328" s="170">
        <f t="shared" si="298"/>
        <v>0</v>
      </c>
      <c r="S328" s="110">
        <f t="shared" si="290"/>
        <v>0</v>
      </c>
      <c r="T328" s="92">
        <f t="shared" si="303"/>
        <v>0</v>
      </c>
      <c r="U328" s="181">
        <f t="shared" si="304"/>
        <v>0</v>
      </c>
      <c r="V328" s="120">
        <f t="shared" si="299"/>
        <v>7.8E-2</v>
      </c>
      <c r="W328" s="118">
        <f t="shared" si="307"/>
        <v>9</v>
      </c>
      <c r="X328" s="118">
        <v>252</v>
      </c>
      <c r="Y328" s="117">
        <f t="shared" si="291"/>
        <v>1.002686011</v>
      </c>
      <c r="Z328" s="110">
        <f t="shared" si="292"/>
        <v>2.6936662099999999</v>
      </c>
      <c r="AA328" s="110">
        <f t="shared" si="293"/>
        <v>0</v>
      </c>
      <c r="AB328" s="121" t="str">
        <f t="shared" si="301"/>
        <v>J=</v>
      </c>
      <c r="AC328" s="115">
        <f t="shared" si="302"/>
        <v>44617</v>
      </c>
      <c r="AD328" s="4"/>
      <c r="AF328" s="159">
        <f>[2]Plan1!$A421</f>
        <v>49310</v>
      </c>
      <c r="AG328" s="139" t="str">
        <f>[2]Plan1!$C421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9">
        <f t="shared" si="294"/>
        <v>44598</v>
      </c>
      <c r="B329" s="110">
        <f t="shared" si="286"/>
        <v>1005.5436962099999</v>
      </c>
      <c r="C329" s="184">
        <f t="shared" si="309"/>
        <v>999.99999999999989</v>
      </c>
      <c r="D329" s="111">
        <f t="shared" si="295"/>
        <v>6075.69</v>
      </c>
      <c r="E329" s="111">
        <f>IF($K329=1,VLOOKUP($A328,$AQ$11:$AU$150,5),E328)</f>
        <v>6120.04</v>
      </c>
      <c r="F329" s="160" t="e">
        <f>IF($K329=1,VLOOKUP($A328,$AQ$11:$AU$135,6),F328)</f>
        <v>#REF!</v>
      </c>
      <c r="G329" s="114">
        <f t="shared" si="287"/>
        <v>7.2995824342585447E-3</v>
      </c>
      <c r="H329" s="115">
        <f t="shared" si="305"/>
        <v>44617</v>
      </c>
      <c r="I329" s="115">
        <f t="shared" si="288"/>
        <v>44617</v>
      </c>
      <c r="J329" s="116">
        <f t="shared" si="296"/>
        <v>23</v>
      </c>
      <c r="K329" s="116">
        <f t="shared" si="310"/>
        <v>9</v>
      </c>
      <c r="L329" s="8">
        <f t="shared" si="297"/>
        <v>1.0028500300000001</v>
      </c>
      <c r="M329" s="117">
        <v>1</v>
      </c>
      <c r="N329" s="117">
        <f t="shared" si="306"/>
        <v>1</v>
      </c>
      <c r="O329" s="110">
        <f t="shared" si="308"/>
        <v>1.0028500300000001</v>
      </c>
      <c r="P329" s="110">
        <f t="shared" si="289"/>
        <v>1002.8500299999999</v>
      </c>
      <c r="Q329" s="148">
        <f t="shared" si="300"/>
        <v>0</v>
      </c>
      <c r="R329" s="170">
        <f t="shared" si="298"/>
        <v>0</v>
      </c>
      <c r="S329" s="110">
        <f t="shared" si="290"/>
        <v>0</v>
      </c>
      <c r="T329" s="92">
        <f t="shared" si="303"/>
        <v>0</v>
      </c>
      <c r="U329" s="181">
        <f t="shared" si="304"/>
        <v>0</v>
      </c>
      <c r="V329" s="120">
        <f t="shared" si="299"/>
        <v>7.8E-2</v>
      </c>
      <c r="W329" s="118">
        <f t="shared" si="307"/>
        <v>9</v>
      </c>
      <c r="X329" s="118">
        <v>252</v>
      </c>
      <c r="Y329" s="117">
        <f t="shared" si="291"/>
        <v>1.002686011</v>
      </c>
      <c r="Z329" s="110">
        <f t="shared" si="292"/>
        <v>2.6936662099999999</v>
      </c>
      <c r="AA329" s="110">
        <f t="shared" si="293"/>
        <v>0</v>
      </c>
      <c r="AB329" s="121" t="str">
        <f t="shared" si="301"/>
        <v>J=</v>
      </c>
      <c r="AC329" s="115">
        <f t="shared" si="302"/>
        <v>44617</v>
      </c>
      <c r="AD329" s="4"/>
      <c r="AF329" s="159">
        <f>[2]Plan1!$A422</f>
        <v>49345</v>
      </c>
      <c r="AG329" s="139" t="str">
        <f>[2]Plan1!$C422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9">
        <f t="shared" si="294"/>
        <v>44599</v>
      </c>
      <c r="B330" s="110">
        <f t="shared" si="286"/>
        <v>1005.5436962099999</v>
      </c>
      <c r="C330" s="184">
        <f t="shared" si="309"/>
        <v>999.99999999999989</v>
      </c>
      <c r="D330" s="111">
        <f t="shared" si="295"/>
        <v>6075.69</v>
      </c>
      <c r="E330" s="111">
        <f>IF($K330=1,VLOOKUP($A329,$AQ$11:$AU$150,5),E329)</f>
        <v>6120.04</v>
      </c>
      <c r="F330" s="160" t="e">
        <f>IF($K330=1,VLOOKUP($A329,$AQ$11:$AU$135,6),F329)</f>
        <v>#REF!</v>
      </c>
      <c r="G330" s="114">
        <f t="shared" si="287"/>
        <v>7.2995824342585447E-3</v>
      </c>
      <c r="H330" s="115">
        <f t="shared" si="305"/>
        <v>44617</v>
      </c>
      <c r="I330" s="115">
        <f t="shared" si="288"/>
        <v>44617</v>
      </c>
      <c r="J330" s="116">
        <f t="shared" si="296"/>
        <v>23</v>
      </c>
      <c r="K330" s="116">
        <f t="shared" si="310"/>
        <v>9</v>
      </c>
      <c r="L330" s="8">
        <f t="shared" si="297"/>
        <v>1.0028500300000001</v>
      </c>
      <c r="M330" s="117">
        <v>1</v>
      </c>
      <c r="N330" s="117">
        <f t="shared" si="306"/>
        <v>1</v>
      </c>
      <c r="O330" s="110">
        <f t="shared" si="308"/>
        <v>1.0028500300000001</v>
      </c>
      <c r="P330" s="110">
        <f t="shared" si="289"/>
        <v>1002.8500299999999</v>
      </c>
      <c r="Q330" s="148">
        <f t="shared" si="300"/>
        <v>0</v>
      </c>
      <c r="R330" s="170">
        <f t="shared" si="298"/>
        <v>0</v>
      </c>
      <c r="S330" s="110">
        <f t="shared" si="290"/>
        <v>0</v>
      </c>
      <c r="T330" s="92">
        <f t="shared" si="303"/>
        <v>0</v>
      </c>
      <c r="U330" s="181">
        <f t="shared" si="304"/>
        <v>0</v>
      </c>
      <c r="V330" s="120">
        <f t="shared" si="299"/>
        <v>7.8E-2</v>
      </c>
      <c r="W330" s="118">
        <f t="shared" si="307"/>
        <v>9</v>
      </c>
      <c r="X330" s="118">
        <v>252</v>
      </c>
      <c r="Y330" s="117">
        <f t="shared" si="291"/>
        <v>1.002686011</v>
      </c>
      <c r="Z330" s="110">
        <f t="shared" si="292"/>
        <v>2.6936662099999999</v>
      </c>
      <c r="AA330" s="110">
        <f t="shared" si="293"/>
        <v>0</v>
      </c>
      <c r="AB330" s="121" t="str">
        <f t="shared" si="301"/>
        <v>J=</v>
      </c>
      <c r="AC330" s="115">
        <f t="shared" si="302"/>
        <v>44617</v>
      </c>
      <c r="AD330" s="4"/>
      <c r="AF330" s="159">
        <f>[2]Plan1!$A423</f>
        <v>49346</v>
      </c>
      <c r="AG330" s="139" t="str">
        <f>[2]Plan1!$C423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9">
        <f t="shared" si="294"/>
        <v>44600</v>
      </c>
      <c r="B331" s="110">
        <f t="shared" ref="B331:B394" si="311">(P331+Z331)</f>
        <v>1006.16155477</v>
      </c>
      <c r="C331" s="184">
        <f t="shared" si="309"/>
        <v>999.99999999999989</v>
      </c>
      <c r="D331" s="111">
        <f t="shared" si="295"/>
        <v>6075.69</v>
      </c>
      <c r="E331" s="111">
        <f>IF($K331=1,VLOOKUP($A330,$AQ$11:$AU$150,5),E330)</f>
        <v>6120.04</v>
      </c>
      <c r="F331" s="160" t="e">
        <f>IF($K331=1,VLOOKUP($A330,$AQ$11:$AU$135,6),F330)</f>
        <v>#REF!</v>
      </c>
      <c r="G331" s="114">
        <f t="shared" ref="G331:G394" si="312">(E331/D331)-1</f>
        <v>7.2995824342585447E-3</v>
      </c>
      <c r="H331" s="115">
        <f t="shared" si="305"/>
        <v>44617</v>
      </c>
      <c r="I331" s="115">
        <f t="shared" ref="I331:I394" si="313">IF(A331&gt;I330,H331,I330)</f>
        <v>44617</v>
      </c>
      <c r="J331" s="116">
        <f t="shared" si="296"/>
        <v>23</v>
      </c>
      <c r="K331" s="116">
        <f t="shared" si="310"/>
        <v>10</v>
      </c>
      <c r="L331" s="8">
        <f t="shared" si="297"/>
        <v>1.0031672</v>
      </c>
      <c r="M331" s="117">
        <v>1</v>
      </c>
      <c r="N331" s="117">
        <f t="shared" si="306"/>
        <v>1</v>
      </c>
      <c r="O331" s="110">
        <f t="shared" si="308"/>
        <v>1.0031672</v>
      </c>
      <c r="P331" s="110">
        <f t="shared" ref="P331:P394" si="314">TRUNC(C331*O331,8)</f>
        <v>1003.1672</v>
      </c>
      <c r="Q331" s="148">
        <f t="shared" si="300"/>
        <v>0</v>
      </c>
      <c r="R331" s="170">
        <f t="shared" si="298"/>
        <v>0</v>
      </c>
      <c r="S331" s="110">
        <f t="shared" ref="S331:S394" si="315">IF(R331&gt;0,TRUNC(R331*P331,8),0)</f>
        <v>0</v>
      </c>
      <c r="T331" s="92">
        <f t="shared" si="303"/>
        <v>0</v>
      </c>
      <c r="U331" s="181">
        <f t="shared" si="304"/>
        <v>0</v>
      </c>
      <c r="V331" s="120">
        <f t="shared" si="299"/>
        <v>7.8E-2</v>
      </c>
      <c r="W331" s="118">
        <f t="shared" si="307"/>
        <v>10</v>
      </c>
      <c r="X331" s="118">
        <v>252</v>
      </c>
      <c r="Y331" s="117">
        <f t="shared" ref="Y331:Y394" si="316">ROUND((1+V331)^TRUNC((W331/X331),9),9)</f>
        <v>1.002984901</v>
      </c>
      <c r="Z331" s="110">
        <f t="shared" ref="Z331:Z394" si="317">TRUNC((P331*(Y331-1)),8)</f>
        <v>2.9943547700000002</v>
      </c>
      <c r="AA331" s="110">
        <f t="shared" ref="AA331:AA394" si="318">IF(Q331&gt;0,S331+Z331,0)</f>
        <v>0</v>
      </c>
      <c r="AB331" s="121" t="str">
        <f t="shared" si="301"/>
        <v>J=</v>
      </c>
      <c r="AC331" s="115">
        <f t="shared" si="302"/>
        <v>44617</v>
      </c>
      <c r="AD331" s="4"/>
      <c r="AF331" s="159">
        <f>[2]Plan1!$A424</f>
        <v>49391</v>
      </c>
      <c r="AG331" s="139" t="str">
        <f>[2]Plan1!$C424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9">
        <f t="shared" ref="A332:A395" si="319">(A331+1)</f>
        <v>44601</v>
      </c>
      <c r="B332" s="110">
        <f t="shared" si="311"/>
        <v>1006.7798036099999</v>
      </c>
      <c r="C332" s="184">
        <f t="shared" si="309"/>
        <v>999.99999999999989</v>
      </c>
      <c r="D332" s="111">
        <f t="shared" ref="D332:D395" si="320">IF(E332=E331,D331,E331)</f>
        <v>6075.69</v>
      </c>
      <c r="E332" s="111">
        <f>IF($K332=1,VLOOKUP($A331,$AQ$11:$AU$150,5),E331)</f>
        <v>6120.04</v>
      </c>
      <c r="F332" s="160" t="e">
        <f>IF($K332=1,VLOOKUP($A331,$AQ$11:$AU$135,6),F331)</f>
        <v>#REF!</v>
      </c>
      <c r="G332" s="114">
        <f t="shared" si="312"/>
        <v>7.2995824342585447E-3</v>
      </c>
      <c r="H332" s="115">
        <f t="shared" si="305"/>
        <v>44617</v>
      </c>
      <c r="I332" s="115">
        <f t="shared" si="313"/>
        <v>44617</v>
      </c>
      <c r="J332" s="116">
        <f t="shared" ref="J332:J395" si="321">IF(I332=I331,J331,NETWORKDAYS(I331,I332,$AF$149:$AF$503)-1)</f>
        <v>23</v>
      </c>
      <c r="K332" s="116">
        <f t="shared" si="310"/>
        <v>11</v>
      </c>
      <c r="L332" s="8">
        <f t="shared" ref="L332:L395" si="322">TRUNC((E332/D332)^TRUNC((K332/J332),9),8)</f>
        <v>1.00348448</v>
      </c>
      <c r="M332" s="117">
        <v>1</v>
      </c>
      <c r="N332" s="117">
        <f t="shared" si="306"/>
        <v>1</v>
      </c>
      <c r="O332" s="110">
        <f t="shared" si="308"/>
        <v>1.00348448</v>
      </c>
      <c r="P332" s="110">
        <f t="shared" si="314"/>
        <v>1003.48448</v>
      </c>
      <c r="Q332" s="148">
        <f t="shared" si="300"/>
        <v>0</v>
      </c>
      <c r="R332" s="170">
        <f t="shared" ref="R332:R395" si="323">IF(Q332&gt;0,VLOOKUP($A332,$AF$11:$AK$141,6),0)</f>
        <v>0</v>
      </c>
      <c r="S332" s="110">
        <f t="shared" si="315"/>
        <v>0</v>
      </c>
      <c r="T332" s="92">
        <f t="shared" si="303"/>
        <v>0</v>
      </c>
      <c r="U332" s="181">
        <f t="shared" si="304"/>
        <v>0</v>
      </c>
      <c r="V332" s="120">
        <f t="shared" ref="V332:V395" si="324">(V331)</f>
        <v>7.8E-2</v>
      </c>
      <c r="W332" s="118">
        <f t="shared" si="307"/>
        <v>11</v>
      </c>
      <c r="X332" s="118">
        <v>252</v>
      </c>
      <c r="Y332" s="117">
        <f t="shared" si="316"/>
        <v>1.003283881</v>
      </c>
      <c r="Z332" s="110">
        <f t="shared" si="317"/>
        <v>3.2953236100000001</v>
      </c>
      <c r="AA332" s="110">
        <f t="shared" si="318"/>
        <v>0</v>
      </c>
      <c r="AB332" s="121" t="str">
        <f t="shared" si="301"/>
        <v>J=</v>
      </c>
      <c r="AC332" s="115">
        <f t="shared" si="302"/>
        <v>44617</v>
      </c>
      <c r="AD332" s="4"/>
      <c r="AF332" s="159">
        <f>[2]Plan1!$A425</f>
        <v>49420</v>
      </c>
      <c r="AG332" s="139" t="str">
        <f>[2]Plan1!$C425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9">
        <f t="shared" si="319"/>
        <v>44602</v>
      </c>
      <c r="B333" s="110">
        <f t="shared" si="311"/>
        <v>1007.39842183</v>
      </c>
      <c r="C333" s="184">
        <f t="shared" si="309"/>
        <v>999.99999999999989</v>
      </c>
      <c r="D333" s="111">
        <f t="shared" si="320"/>
        <v>6075.69</v>
      </c>
      <c r="E333" s="111">
        <f>IF($K333=1,VLOOKUP($A332,$AQ$11:$AU$150,5),E332)</f>
        <v>6120.04</v>
      </c>
      <c r="F333" s="160" t="e">
        <f>IF($K333=1,VLOOKUP($A332,$AQ$11:$AU$135,6),F332)</f>
        <v>#REF!</v>
      </c>
      <c r="G333" s="114">
        <f t="shared" si="312"/>
        <v>7.2995824342585447E-3</v>
      </c>
      <c r="H333" s="115">
        <f t="shared" si="305"/>
        <v>44617</v>
      </c>
      <c r="I333" s="115">
        <f t="shared" si="313"/>
        <v>44617</v>
      </c>
      <c r="J333" s="116">
        <f t="shared" si="321"/>
        <v>23</v>
      </c>
      <c r="K333" s="116">
        <f t="shared" si="310"/>
        <v>12</v>
      </c>
      <c r="L333" s="8">
        <f t="shared" si="322"/>
        <v>1.0038018500000001</v>
      </c>
      <c r="M333" s="117">
        <v>1</v>
      </c>
      <c r="N333" s="117">
        <f t="shared" si="306"/>
        <v>1</v>
      </c>
      <c r="O333" s="110">
        <f t="shared" si="308"/>
        <v>1.0038018500000001</v>
      </c>
      <c r="P333" s="110">
        <f t="shared" si="314"/>
        <v>1003.8018499999999</v>
      </c>
      <c r="Q333" s="148">
        <f t="shared" ref="Q333:Q396" si="325">IF(VLOOKUP(A333,AF$11:AM$141,8)=VLOOKUP(A332,AF$11:AM$141,8),0,VLOOKUP(A333,AF$11:AM$141,8))</f>
        <v>0</v>
      </c>
      <c r="R333" s="170">
        <f t="shared" si="323"/>
        <v>0</v>
      </c>
      <c r="S333" s="110">
        <f t="shared" si="315"/>
        <v>0</v>
      </c>
      <c r="T333" s="92">
        <f t="shared" si="303"/>
        <v>0</v>
      </c>
      <c r="U333" s="181">
        <f t="shared" si="304"/>
        <v>0</v>
      </c>
      <c r="V333" s="120">
        <f t="shared" si="324"/>
        <v>7.8E-2</v>
      </c>
      <c r="W333" s="118">
        <f t="shared" si="307"/>
        <v>12</v>
      </c>
      <c r="X333" s="118">
        <v>252</v>
      </c>
      <c r="Y333" s="117">
        <f t="shared" si="316"/>
        <v>1.00358295</v>
      </c>
      <c r="Z333" s="110">
        <f t="shared" si="317"/>
        <v>3.5965718299999998</v>
      </c>
      <c r="AA333" s="110">
        <f t="shared" si="318"/>
        <v>0</v>
      </c>
      <c r="AB333" s="121" t="str">
        <f t="shared" ref="AB333:AB396" si="326">IF($Q332&gt;0,VLOOKUP($A332,$AF$11:$AO$141,9),AB332)</f>
        <v>J=</v>
      </c>
      <c r="AC333" s="115">
        <f t="shared" ref="AC333:AC396" si="327">IF($Q332&gt;0,VLOOKUP($A332,$AF$11:$AO$141,10),AC332)</f>
        <v>44617</v>
      </c>
      <c r="AD333" s="4"/>
      <c r="AF333" s="159">
        <f>[2]Plan1!$A426</f>
        <v>49430</v>
      </c>
      <c r="AG333" s="139" t="str">
        <f>[2]Plan1!$C426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9">
        <f t="shared" si="319"/>
        <v>44603</v>
      </c>
      <c r="B334" s="110">
        <f t="shared" si="311"/>
        <v>1008.0174196400001</v>
      </c>
      <c r="C334" s="184">
        <f t="shared" si="309"/>
        <v>999.99999999999989</v>
      </c>
      <c r="D334" s="111">
        <f t="shared" si="320"/>
        <v>6075.69</v>
      </c>
      <c r="E334" s="111">
        <f>IF($K334=1,VLOOKUP($A333,$AQ$11:$AU$150,5),E333)</f>
        <v>6120.04</v>
      </c>
      <c r="F334" s="160" t="e">
        <f>IF($K334=1,VLOOKUP($A333,$AQ$11:$AU$135,6),F333)</f>
        <v>#REF!</v>
      </c>
      <c r="G334" s="114">
        <f t="shared" si="312"/>
        <v>7.2995824342585447E-3</v>
      </c>
      <c r="H334" s="115">
        <f t="shared" si="305"/>
        <v>44617</v>
      </c>
      <c r="I334" s="115">
        <f t="shared" si="313"/>
        <v>44617</v>
      </c>
      <c r="J334" s="116">
        <f t="shared" si="321"/>
        <v>23</v>
      </c>
      <c r="K334" s="116">
        <f t="shared" si="310"/>
        <v>13</v>
      </c>
      <c r="L334" s="8">
        <f t="shared" si="322"/>
        <v>1.00411932</v>
      </c>
      <c r="M334" s="117">
        <v>1</v>
      </c>
      <c r="N334" s="117">
        <f t="shared" si="306"/>
        <v>1</v>
      </c>
      <c r="O334" s="110">
        <f t="shared" si="308"/>
        <v>1.00411932</v>
      </c>
      <c r="P334" s="110">
        <f t="shared" si="314"/>
        <v>1004.11932</v>
      </c>
      <c r="Q334" s="148">
        <f t="shared" si="325"/>
        <v>0</v>
      </c>
      <c r="R334" s="170">
        <f t="shared" si="323"/>
        <v>0</v>
      </c>
      <c r="S334" s="110">
        <f t="shared" si="315"/>
        <v>0</v>
      </c>
      <c r="T334" s="92">
        <f t="shared" si="303"/>
        <v>0</v>
      </c>
      <c r="U334" s="181">
        <f t="shared" si="304"/>
        <v>0</v>
      </c>
      <c r="V334" s="120">
        <f t="shared" si="324"/>
        <v>7.8E-2</v>
      </c>
      <c r="W334" s="118">
        <f t="shared" si="307"/>
        <v>13</v>
      </c>
      <c r="X334" s="118">
        <v>252</v>
      </c>
      <c r="Y334" s="117">
        <f t="shared" si="316"/>
        <v>1.003882108</v>
      </c>
      <c r="Z334" s="110">
        <f t="shared" si="317"/>
        <v>3.8980996399999999</v>
      </c>
      <c r="AA334" s="110">
        <f t="shared" si="318"/>
        <v>0</v>
      </c>
      <c r="AB334" s="121" t="str">
        <f t="shared" si="326"/>
        <v>J=</v>
      </c>
      <c r="AC334" s="115">
        <f t="shared" si="327"/>
        <v>44617</v>
      </c>
      <c r="AD334" s="4"/>
      <c r="AF334" s="159">
        <f>[2]Plan1!$A427</f>
        <v>49453</v>
      </c>
      <c r="AG334" s="139" t="str">
        <f>[2]Plan1!$C427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9">
        <f t="shared" si="319"/>
        <v>44604</v>
      </c>
      <c r="B335" s="110">
        <f t="shared" si="311"/>
        <v>1008.6367972099999</v>
      </c>
      <c r="C335" s="184">
        <f t="shared" si="309"/>
        <v>999.99999999999989</v>
      </c>
      <c r="D335" s="111">
        <f t="shared" si="320"/>
        <v>6075.69</v>
      </c>
      <c r="E335" s="111">
        <f>IF($K335=1,VLOOKUP($A334,$AQ$11:$AU$150,5),E334)</f>
        <v>6120.04</v>
      </c>
      <c r="F335" s="160" t="e">
        <f>IF($K335=1,VLOOKUP($A334,$AQ$11:$AU$135,6),F334)</f>
        <v>#REF!</v>
      </c>
      <c r="G335" s="114">
        <f t="shared" si="312"/>
        <v>7.2995824342585447E-3</v>
      </c>
      <c r="H335" s="115">
        <f t="shared" si="305"/>
        <v>44617</v>
      </c>
      <c r="I335" s="115">
        <f t="shared" si="313"/>
        <v>44617</v>
      </c>
      <c r="J335" s="116">
        <f t="shared" si="321"/>
        <v>23</v>
      </c>
      <c r="K335" s="116">
        <f t="shared" si="310"/>
        <v>14</v>
      </c>
      <c r="L335" s="8">
        <f t="shared" si="322"/>
        <v>1.00443689</v>
      </c>
      <c r="M335" s="117">
        <v>1</v>
      </c>
      <c r="N335" s="117">
        <f t="shared" si="306"/>
        <v>1</v>
      </c>
      <c r="O335" s="110">
        <f t="shared" si="308"/>
        <v>1.00443689</v>
      </c>
      <c r="P335" s="110">
        <f t="shared" si="314"/>
        <v>1004.4368899999999</v>
      </c>
      <c r="Q335" s="148">
        <f t="shared" si="325"/>
        <v>0</v>
      </c>
      <c r="R335" s="170">
        <f t="shared" si="323"/>
        <v>0</v>
      </c>
      <c r="S335" s="110">
        <f t="shared" si="315"/>
        <v>0</v>
      </c>
      <c r="T335" s="92">
        <f t="shared" si="303"/>
        <v>0</v>
      </c>
      <c r="U335" s="181">
        <f t="shared" si="304"/>
        <v>0</v>
      </c>
      <c r="V335" s="120">
        <f t="shared" si="324"/>
        <v>7.8E-2</v>
      </c>
      <c r="W335" s="118">
        <f t="shared" si="307"/>
        <v>14</v>
      </c>
      <c r="X335" s="118">
        <v>252</v>
      </c>
      <c r="Y335" s="117">
        <f t="shared" si="316"/>
        <v>1.0041813550000001</v>
      </c>
      <c r="Z335" s="110">
        <f t="shared" si="317"/>
        <v>4.1999072100000001</v>
      </c>
      <c r="AA335" s="110">
        <f t="shared" si="318"/>
        <v>0</v>
      </c>
      <c r="AB335" s="121" t="str">
        <f t="shared" si="326"/>
        <v>J=</v>
      </c>
      <c r="AC335" s="115">
        <f t="shared" si="327"/>
        <v>44617</v>
      </c>
      <c r="AD335" s="4"/>
      <c r="AF335" s="159">
        <f>[2]Plan1!$A428</f>
        <v>49559</v>
      </c>
      <c r="AG335" s="139" t="str">
        <f>[2]Plan1!$C428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9">
        <f t="shared" si="319"/>
        <v>44605</v>
      </c>
      <c r="B336" s="110">
        <f t="shared" si="311"/>
        <v>1008.6367972099999</v>
      </c>
      <c r="C336" s="184">
        <f t="shared" si="309"/>
        <v>999.99999999999989</v>
      </c>
      <c r="D336" s="111">
        <f t="shared" si="320"/>
        <v>6075.69</v>
      </c>
      <c r="E336" s="111">
        <f>IF($K336=1,VLOOKUP($A335,$AQ$11:$AU$150,5),E335)</f>
        <v>6120.04</v>
      </c>
      <c r="F336" s="160" t="e">
        <f>IF($K336=1,VLOOKUP($A335,$AQ$11:$AU$135,6),F335)</f>
        <v>#REF!</v>
      </c>
      <c r="G336" s="114">
        <f t="shared" si="312"/>
        <v>7.2995824342585447E-3</v>
      </c>
      <c r="H336" s="115">
        <f t="shared" si="305"/>
        <v>44617</v>
      </c>
      <c r="I336" s="115">
        <f t="shared" si="313"/>
        <v>44617</v>
      </c>
      <c r="J336" s="116">
        <f t="shared" si="321"/>
        <v>23</v>
      </c>
      <c r="K336" s="116">
        <f t="shared" si="310"/>
        <v>14</v>
      </c>
      <c r="L336" s="8">
        <f t="shared" si="322"/>
        <v>1.00443689</v>
      </c>
      <c r="M336" s="117">
        <v>1</v>
      </c>
      <c r="N336" s="117">
        <f t="shared" si="306"/>
        <v>1</v>
      </c>
      <c r="O336" s="110">
        <f t="shared" si="308"/>
        <v>1.00443689</v>
      </c>
      <c r="P336" s="110">
        <f t="shared" si="314"/>
        <v>1004.4368899999999</v>
      </c>
      <c r="Q336" s="148">
        <f t="shared" si="325"/>
        <v>0</v>
      </c>
      <c r="R336" s="170">
        <f t="shared" si="323"/>
        <v>0</v>
      </c>
      <c r="S336" s="110">
        <f t="shared" si="315"/>
        <v>0</v>
      </c>
      <c r="T336" s="92">
        <f t="shared" ref="T336:T399" si="328">IF(AND(Q336&gt;0,L336&gt;1),(L336-1)*C336,0)</f>
        <v>0</v>
      </c>
      <c r="U336" s="181">
        <f t="shared" ref="U336:U399" si="329">IF(Q336&gt;0,(S336+T336)/P336,0)</f>
        <v>0</v>
      </c>
      <c r="V336" s="120">
        <f t="shared" si="324"/>
        <v>7.8E-2</v>
      </c>
      <c r="W336" s="118">
        <f t="shared" si="307"/>
        <v>14</v>
      </c>
      <c r="X336" s="118">
        <v>252</v>
      </c>
      <c r="Y336" s="117">
        <f t="shared" si="316"/>
        <v>1.0041813550000001</v>
      </c>
      <c r="Z336" s="110">
        <f t="shared" si="317"/>
        <v>4.1999072100000001</v>
      </c>
      <c r="AA336" s="110">
        <f t="shared" si="318"/>
        <v>0</v>
      </c>
      <c r="AB336" s="121" t="str">
        <f t="shared" si="326"/>
        <v>J=</v>
      </c>
      <c r="AC336" s="115">
        <f t="shared" si="327"/>
        <v>44617</v>
      </c>
      <c r="AD336" s="4"/>
      <c r="AF336" s="159">
        <f>[2]Plan1!$A429</f>
        <v>49594</v>
      </c>
      <c r="AG336" s="139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9">
        <f t="shared" si="319"/>
        <v>44606</v>
      </c>
      <c r="B337" s="110">
        <f t="shared" si="311"/>
        <v>1008.6367972099999</v>
      </c>
      <c r="C337" s="184">
        <f t="shared" si="309"/>
        <v>999.99999999999989</v>
      </c>
      <c r="D337" s="111">
        <f t="shared" si="320"/>
        <v>6075.69</v>
      </c>
      <c r="E337" s="111">
        <f>IF($K337=1,VLOOKUP($A336,$AQ$11:$AU$150,5),E336)</f>
        <v>6120.04</v>
      </c>
      <c r="F337" s="160" t="e">
        <f>IF($K337=1,VLOOKUP($A336,$AQ$11:$AU$135,6),F336)</f>
        <v>#REF!</v>
      </c>
      <c r="G337" s="114">
        <f t="shared" si="312"/>
        <v>7.2995824342585447E-3</v>
      </c>
      <c r="H337" s="115">
        <f t="shared" si="305"/>
        <v>44617</v>
      </c>
      <c r="I337" s="115">
        <f t="shared" si="313"/>
        <v>44617</v>
      </c>
      <c r="J337" s="116">
        <f t="shared" si="321"/>
        <v>23</v>
      </c>
      <c r="K337" s="116">
        <f t="shared" si="310"/>
        <v>14</v>
      </c>
      <c r="L337" s="8">
        <f t="shared" si="322"/>
        <v>1.00443689</v>
      </c>
      <c r="M337" s="117">
        <v>1</v>
      </c>
      <c r="N337" s="117">
        <f t="shared" si="306"/>
        <v>1</v>
      </c>
      <c r="O337" s="110">
        <f t="shared" si="308"/>
        <v>1.00443689</v>
      </c>
      <c r="P337" s="110">
        <f t="shared" si="314"/>
        <v>1004.4368899999999</v>
      </c>
      <c r="Q337" s="148">
        <f t="shared" si="325"/>
        <v>0</v>
      </c>
      <c r="R337" s="170">
        <f t="shared" si="323"/>
        <v>0</v>
      </c>
      <c r="S337" s="110">
        <f t="shared" si="315"/>
        <v>0</v>
      </c>
      <c r="T337" s="92">
        <f t="shared" si="328"/>
        <v>0</v>
      </c>
      <c r="U337" s="181">
        <f t="shared" si="329"/>
        <v>0</v>
      </c>
      <c r="V337" s="120">
        <f t="shared" si="324"/>
        <v>7.8E-2</v>
      </c>
      <c r="W337" s="118">
        <f t="shared" si="307"/>
        <v>14</v>
      </c>
      <c r="X337" s="118">
        <v>252</v>
      </c>
      <c r="Y337" s="117">
        <f t="shared" si="316"/>
        <v>1.0041813550000001</v>
      </c>
      <c r="Z337" s="110">
        <f t="shared" si="317"/>
        <v>4.1999072100000001</v>
      </c>
      <c r="AA337" s="110">
        <f t="shared" si="318"/>
        <v>0</v>
      </c>
      <c r="AB337" s="121" t="str">
        <f t="shared" si="326"/>
        <v>J=</v>
      </c>
      <c r="AC337" s="115">
        <f t="shared" si="327"/>
        <v>44617</v>
      </c>
      <c r="AD337" s="4"/>
      <c r="AF337" s="159">
        <f>[2]Plan1!$A430</f>
        <v>49615</v>
      </c>
      <c r="AG337" s="139" t="str">
        <f>[2]Plan1!$C430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9">
        <f t="shared" si="319"/>
        <v>44607</v>
      </c>
      <c r="B338" s="110">
        <f t="shared" si="311"/>
        <v>1009.2565647499999</v>
      </c>
      <c r="C338" s="184">
        <f t="shared" si="309"/>
        <v>999.99999999999989</v>
      </c>
      <c r="D338" s="111">
        <f t="shared" si="320"/>
        <v>6075.69</v>
      </c>
      <c r="E338" s="111">
        <f>IF($K338=1,VLOOKUP($A337,$AQ$11:$AU$150,5),E337)</f>
        <v>6120.04</v>
      </c>
      <c r="F338" s="160" t="e">
        <f>IF($K338=1,VLOOKUP($A337,$AQ$11:$AU$135,6),F337)</f>
        <v>#REF!</v>
      </c>
      <c r="G338" s="114">
        <f t="shared" si="312"/>
        <v>7.2995824342585447E-3</v>
      </c>
      <c r="H338" s="115">
        <f t="shared" si="305"/>
        <v>44617</v>
      </c>
      <c r="I338" s="115">
        <f t="shared" si="313"/>
        <v>44617</v>
      </c>
      <c r="J338" s="116">
        <f t="shared" si="321"/>
        <v>23</v>
      </c>
      <c r="K338" s="116">
        <f t="shared" si="310"/>
        <v>15</v>
      </c>
      <c r="L338" s="8">
        <f t="shared" si="322"/>
        <v>1.00475457</v>
      </c>
      <c r="M338" s="117">
        <v>1</v>
      </c>
      <c r="N338" s="117">
        <f t="shared" si="306"/>
        <v>1</v>
      </c>
      <c r="O338" s="110">
        <f t="shared" si="308"/>
        <v>1.00475457</v>
      </c>
      <c r="P338" s="110">
        <f t="shared" si="314"/>
        <v>1004.7545699999999</v>
      </c>
      <c r="Q338" s="148">
        <f t="shared" si="325"/>
        <v>0</v>
      </c>
      <c r="R338" s="170">
        <f t="shared" si="323"/>
        <v>0</v>
      </c>
      <c r="S338" s="110">
        <f t="shared" si="315"/>
        <v>0</v>
      </c>
      <c r="T338" s="92">
        <f t="shared" si="328"/>
        <v>0</v>
      </c>
      <c r="U338" s="181">
        <f t="shared" si="329"/>
        <v>0</v>
      </c>
      <c r="V338" s="120">
        <f t="shared" si="324"/>
        <v>7.8E-2</v>
      </c>
      <c r="W338" s="118">
        <f t="shared" si="307"/>
        <v>15</v>
      </c>
      <c r="X338" s="118">
        <v>252</v>
      </c>
      <c r="Y338" s="117">
        <f t="shared" si="316"/>
        <v>1.0044806909999999</v>
      </c>
      <c r="Z338" s="110">
        <f t="shared" si="317"/>
        <v>4.5019947499999997</v>
      </c>
      <c r="AA338" s="110">
        <f t="shared" si="318"/>
        <v>0</v>
      </c>
      <c r="AB338" s="121" t="str">
        <f t="shared" si="326"/>
        <v>J=</v>
      </c>
      <c r="AC338" s="115">
        <f t="shared" si="327"/>
        <v>44617</v>
      </c>
      <c r="AD338" s="4"/>
      <c r="AF338" s="159">
        <f>[2]Plan1!$A431</f>
        <v>49628</v>
      </c>
      <c r="AG338" s="139" t="str">
        <f>[2]Plan1!$C431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9">
        <f t="shared" si="319"/>
        <v>44608</v>
      </c>
      <c r="B339" s="110">
        <f t="shared" si="311"/>
        <v>1009.8767033700001</v>
      </c>
      <c r="C339" s="184">
        <f t="shared" si="309"/>
        <v>999.99999999999989</v>
      </c>
      <c r="D339" s="111">
        <f t="shared" si="320"/>
        <v>6075.69</v>
      </c>
      <c r="E339" s="111">
        <f>IF($K339=1,VLOOKUP($A338,$AQ$11:$AU$150,5),E338)</f>
        <v>6120.04</v>
      </c>
      <c r="F339" s="160" t="e">
        <f>IF($K339=1,VLOOKUP($A338,$AQ$11:$AU$135,6),F338)</f>
        <v>#REF!</v>
      </c>
      <c r="G339" s="114">
        <f t="shared" si="312"/>
        <v>7.2995824342585447E-3</v>
      </c>
      <c r="H339" s="115">
        <f t="shared" ref="H339:H402" si="330">IF(Q338&gt;0,VLOOKUP(A339,AJ$119:AP$451,4),H338)</f>
        <v>44617</v>
      </c>
      <c r="I339" s="115">
        <f t="shared" si="313"/>
        <v>44617</v>
      </c>
      <c r="J339" s="116">
        <f t="shared" si="321"/>
        <v>23</v>
      </c>
      <c r="K339" s="116">
        <f t="shared" si="310"/>
        <v>16</v>
      </c>
      <c r="L339" s="8">
        <f t="shared" si="322"/>
        <v>1.0050723399999999</v>
      </c>
      <c r="M339" s="117">
        <v>1</v>
      </c>
      <c r="N339" s="117">
        <f t="shared" si="306"/>
        <v>1</v>
      </c>
      <c r="O339" s="110">
        <f t="shared" si="308"/>
        <v>1.0050723399999999</v>
      </c>
      <c r="P339" s="110">
        <f t="shared" si="314"/>
        <v>1005.0723400000001</v>
      </c>
      <c r="Q339" s="148">
        <f t="shared" si="325"/>
        <v>0</v>
      </c>
      <c r="R339" s="170">
        <f t="shared" si="323"/>
        <v>0</v>
      </c>
      <c r="S339" s="110">
        <f t="shared" si="315"/>
        <v>0</v>
      </c>
      <c r="T339" s="92">
        <f t="shared" si="328"/>
        <v>0</v>
      </c>
      <c r="U339" s="181">
        <f t="shared" si="329"/>
        <v>0</v>
      </c>
      <c r="V339" s="120">
        <f t="shared" si="324"/>
        <v>7.8E-2</v>
      </c>
      <c r="W339" s="118">
        <f t="shared" si="307"/>
        <v>16</v>
      </c>
      <c r="X339" s="118">
        <v>252</v>
      </c>
      <c r="Y339" s="117">
        <f t="shared" si="316"/>
        <v>1.0047801169999999</v>
      </c>
      <c r="Z339" s="110">
        <f t="shared" si="317"/>
        <v>4.8043633699999999</v>
      </c>
      <c r="AA339" s="110">
        <f t="shared" si="318"/>
        <v>0</v>
      </c>
      <c r="AB339" s="121" t="str">
        <f t="shared" si="326"/>
        <v>J=</v>
      </c>
      <c r="AC339" s="115">
        <f t="shared" si="327"/>
        <v>44617</v>
      </c>
      <c r="AD339" s="4"/>
      <c r="AF339" s="159">
        <f>[2]Plan1!$A432</f>
        <v>49633</v>
      </c>
      <c r="AG339" s="139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9">
        <f t="shared" si="319"/>
        <v>44609</v>
      </c>
      <c r="B340" s="110">
        <f t="shared" si="311"/>
        <v>1010.49723233</v>
      </c>
      <c r="C340" s="184">
        <f t="shared" si="309"/>
        <v>999.99999999999989</v>
      </c>
      <c r="D340" s="111">
        <f t="shared" si="320"/>
        <v>6075.69</v>
      </c>
      <c r="E340" s="111">
        <f>IF($K340=1,VLOOKUP($A339,$AQ$11:$AU$150,5),E339)</f>
        <v>6120.04</v>
      </c>
      <c r="F340" s="160" t="e">
        <f>IF($K340=1,VLOOKUP($A339,$AQ$11:$AU$135,6),F339)</f>
        <v>#REF!</v>
      </c>
      <c r="G340" s="114">
        <f t="shared" si="312"/>
        <v>7.2995824342585447E-3</v>
      </c>
      <c r="H340" s="115">
        <f t="shared" si="330"/>
        <v>44617</v>
      </c>
      <c r="I340" s="115">
        <f t="shared" si="313"/>
        <v>44617</v>
      </c>
      <c r="J340" s="116">
        <f t="shared" si="321"/>
        <v>23</v>
      </c>
      <c r="K340" s="116">
        <f t="shared" si="310"/>
        <v>17</v>
      </c>
      <c r="L340" s="8">
        <f t="shared" si="322"/>
        <v>1.00539022</v>
      </c>
      <c r="M340" s="117">
        <v>1</v>
      </c>
      <c r="N340" s="117">
        <f t="shared" si="306"/>
        <v>1</v>
      </c>
      <c r="O340" s="110">
        <f t="shared" si="308"/>
        <v>1.00539022</v>
      </c>
      <c r="P340" s="110">
        <f t="shared" si="314"/>
        <v>1005.39022</v>
      </c>
      <c r="Q340" s="148">
        <f t="shared" si="325"/>
        <v>0</v>
      </c>
      <c r="R340" s="170">
        <f t="shared" si="323"/>
        <v>0</v>
      </c>
      <c r="S340" s="110">
        <f t="shared" si="315"/>
        <v>0</v>
      </c>
      <c r="T340" s="92">
        <f t="shared" si="328"/>
        <v>0</v>
      </c>
      <c r="U340" s="181">
        <f t="shared" si="329"/>
        <v>0</v>
      </c>
      <c r="V340" s="120">
        <f t="shared" si="324"/>
        <v>7.8E-2</v>
      </c>
      <c r="W340" s="118">
        <f t="shared" si="307"/>
        <v>17</v>
      </c>
      <c r="X340" s="118">
        <v>252</v>
      </c>
      <c r="Y340" s="117">
        <f t="shared" si="316"/>
        <v>1.0050796319999999</v>
      </c>
      <c r="Z340" s="110">
        <f t="shared" si="317"/>
        <v>5.1070123299999999</v>
      </c>
      <c r="AA340" s="110">
        <f t="shared" si="318"/>
        <v>0</v>
      </c>
      <c r="AB340" s="121" t="str">
        <f t="shared" si="326"/>
        <v>J=</v>
      </c>
      <c r="AC340" s="115">
        <f t="shared" si="327"/>
        <v>44617</v>
      </c>
      <c r="AD340" s="4"/>
      <c r="AF340" s="159">
        <f>[2]Plan1!$A433</f>
        <v>49668</v>
      </c>
      <c r="AG340" s="139" t="str">
        <f>[2]Plan1!$C433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9">
        <f t="shared" si="319"/>
        <v>44610</v>
      </c>
      <c r="B341" s="110">
        <f t="shared" si="311"/>
        <v>1011.1181316999999</v>
      </c>
      <c r="C341" s="184">
        <f t="shared" si="309"/>
        <v>999.99999999999989</v>
      </c>
      <c r="D341" s="111">
        <f t="shared" si="320"/>
        <v>6075.69</v>
      </c>
      <c r="E341" s="111">
        <f>IF($K341=1,VLOOKUP($A340,$AQ$11:$AU$150,5),E340)</f>
        <v>6120.04</v>
      </c>
      <c r="F341" s="160" t="e">
        <f>IF($K341=1,VLOOKUP($A340,$AQ$11:$AU$135,6),F340)</f>
        <v>#REF!</v>
      </c>
      <c r="G341" s="114">
        <f t="shared" si="312"/>
        <v>7.2995824342585447E-3</v>
      </c>
      <c r="H341" s="115">
        <f t="shared" si="330"/>
        <v>44617</v>
      </c>
      <c r="I341" s="115">
        <f t="shared" si="313"/>
        <v>44617</v>
      </c>
      <c r="J341" s="116">
        <f t="shared" si="321"/>
        <v>23</v>
      </c>
      <c r="K341" s="116">
        <f t="shared" si="310"/>
        <v>18</v>
      </c>
      <c r="L341" s="8">
        <f t="shared" si="322"/>
        <v>1.00570819</v>
      </c>
      <c r="M341" s="117">
        <v>1</v>
      </c>
      <c r="N341" s="117">
        <f t="shared" si="306"/>
        <v>1</v>
      </c>
      <c r="O341" s="110">
        <f t="shared" si="308"/>
        <v>1.00570819</v>
      </c>
      <c r="P341" s="110">
        <f t="shared" si="314"/>
        <v>1005.7081899999999</v>
      </c>
      <c r="Q341" s="148">
        <f t="shared" si="325"/>
        <v>0</v>
      </c>
      <c r="R341" s="170">
        <f t="shared" si="323"/>
        <v>0</v>
      </c>
      <c r="S341" s="110">
        <f t="shared" si="315"/>
        <v>0</v>
      </c>
      <c r="T341" s="92">
        <f t="shared" si="328"/>
        <v>0</v>
      </c>
      <c r="U341" s="181">
        <f t="shared" si="329"/>
        <v>0</v>
      </c>
      <c r="V341" s="120">
        <f t="shared" si="324"/>
        <v>7.8E-2</v>
      </c>
      <c r="W341" s="118">
        <f t="shared" si="307"/>
        <v>18</v>
      </c>
      <c r="X341" s="118">
        <v>252</v>
      </c>
      <c r="Y341" s="117">
        <f t="shared" si="316"/>
        <v>1.005379236</v>
      </c>
      <c r="Z341" s="110">
        <f t="shared" si="317"/>
        <v>5.4099417000000001</v>
      </c>
      <c r="AA341" s="110">
        <f t="shared" si="318"/>
        <v>0</v>
      </c>
      <c r="AB341" s="121" t="str">
        <f t="shared" si="326"/>
        <v>J=</v>
      </c>
      <c r="AC341" s="115">
        <f t="shared" si="327"/>
        <v>44617</v>
      </c>
      <c r="AD341" s="4"/>
      <c r="AF341" s="159">
        <f>[2]Plan1!$A434</f>
        <v>49675</v>
      </c>
      <c r="AG341" s="139" t="str">
        <f>[2]Plan1!$C434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9">
        <f t="shared" si="319"/>
        <v>44611</v>
      </c>
      <c r="B342" s="110">
        <f t="shared" si="311"/>
        <v>1011.7394217499999</v>
      </c>
      <c r="C342" s="184">
        <f t="shared" si="309"/>
        <v>999.99999999999989</v>
      </c>
      <c r="D342" s="111">
        <f t="shared" si="320"/>
        <v>6075.69</v>
      </c>
      <c r="E342" s="111">
        <f>IF($K342=1,VLOOKUP($A341,$AQ$11:$AU$150,5),E341)</f>
        <v>6120.04</v>
      </c>
      <c r="F342" s="160" t="e">
        <f>IF($K342=1,VLOOKUP($A341,$AQ$11:$AU$135,6),F341)</f>
        <v>#REF!</v>
      </c>
      <c r="G342" s="114">
        <f t="shared" si="312"/>
        <v>7.2995824342585447E-3</v>
      </c>
      <c r="H342" s="115">
        <f t="shared" si="330"/>
        <v>44617</v>
      </c>
      <c r="I342" s="115">
        <f t="shared" si="313"/>
        <v>44617</v>
      </c>
      <c r="J342" s="116">
        <f t="shared" si="321"/>
        <v>23</v>
      </c>
      <c r="K342" s="116">
        <f t="shared" si="310"/>
        <v>19</v>
      </c>
      <c r="L342" s="8">
        <f t="shared" si="322"/>
        <v>1.00602627</v>
      </c>
      <c r="M342" s="117">
        <v>1</v>
      </c>
      <c r="N342" s="117">
        <f t="shared" si="306"/>
        <v>1</v>
      </c>
      <c r="O342" s="110">
        <f t="shared" si="308"/>
        <v>1.00602627</v>
      </c>
      <c r="P342" s="110">
        <f t="shared" si="314"/>
        <v>1006.02627</v>
      </c>
      <c r="Q342" s="148">
        <f t="shared" si="325"/>
        <v>0</v>
      </c>
      <c r="R342" s="170">
        <f t="shared" si="323"/>
        <v>0</v>
      </c>
      <c r="S342" s="110">
        <f t="shared" si="315"/>
        <v>0</v>
      </c>
      <c r="T342" s="92">
        <f t="shared" si="328"/>
        <v>0</v>
      </c>
      <c r="U342" s="181">
        <f t="shared" si="329"/>
        <v>0</v>
      </c>
      <c r="V342" s="120">
        <f t="shared" si="324"/>
        <v>7.8E-2</v>
      </c>
      <c r="W342" s="118">
        <f t="shared" si="307"/>
        <v>19</v>
      </c>
      <c r="X342" s="118">
        <v>252</v>
      </c>
      <c r="Y342" s="117">
        <f t="shared" si="316"/>
        <v>1.0056789290000001</v>
      </c>
      <c r="Z342" s="110">
        <f t="shared" si="317"/>
        <v>5.7131517499999998</v>
      </c>
      <c r="AA342" s="110">
        <f t="shared" si="318"/>
        <v>0</v>
      </c>
      <c r="AB342" s="121" t="str">
        <f t="shared" si="326"/>
        <v>J=</v>
      </c>
      <c r="AC342" s="115">
        <f t="shared" si="327"/>
        <v>44617</v>
      </c>
      <c r="AD342" s="4"/>
      <c r="AF342" s="159">
        <f>[2]Plan1!$A435</f>
        <v>49730</v>
      </c>
      <c r="AG342" s="139" t="str">
        <f>[2]Plan1!$C435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9">
        <f t="shared" si="319"/>
        <v>44612</v>
      </c>
      <c r="B343" s="110">
        <f t="shared" si="311"/>
        <v>1011.7394217499999</v>
      </c>
      <c r="C343" s="184">
        <f t="shared" si="309"/>
        <v>999.99999999999989</v>
      </c>
      <c r="D343" s="111">
        <f t="shared" si="320"/>
        <v>6075.69</v>
      </c>
      <c r="E343" s="111">
        <f>IF($K343=1,VLOOKUP($A342,$AQ$11:$AU$150,5),E342)</f>
        <v>6120.04</v>
      </c>
      <c r="F343" s="160" t="e">
        <f>IF($K343=1,VLOOKUP($A342,$AQ$11:$AU$135,6),F342)</f>
        <v>#REF!</v>
      </c>
      <c r="G343" s="114">
        <f t="shared" si="312"/>
        <v>7.2995824342585447E-3</v>
      </c>
      <c r="H343" s="115">
        <f t="shared" si="330"/>
        <v>44617</v>
      </c>
      <c r="I343" s="115">
        <f t="shared" si="313"/>
        <v>44617</v>
      </c>
      <c r="J343" s="116">
        <f t="shared" si="321"/>
        <v>23</v>
      </c>
      <c r="K343" s="116">
        <f t="shared" si="310"/>
        <v>19</v>
      </c>
      <c r="L343" s="8">
        <f t="shared" si="322"/>
        <v>1.00602627</v>
      </c>
      <c r="M343" s="117">
        <v>1</v>
      </c>
      <c r="N343" s="117">
        <f t="shared" si="306"/>
        <v>1</v>
      </c>
      <c r="O343" s="110">
        <f t="shared" si="308"/>
        <v>1.00602627</v>
      </c>
      <c r="P343" s="110">
        <f t="shared" si="314"/>
        <v>1006.02627</v>
      </c>
      <c r="Q343" s="148">
        <f t="shared" si="325"/>
        <v>0</v>
      </c>
      <c r="R343" s="170">
        <f t="shared" si="323"/>
        <v>0</v>
      </c>
      <c r="S343" s="110">
        <f t="shared" si="315"/>
        <v>0</v>
      </c>
      <c r="T343" s="92">
        <f t="shared" si="328"/>
        <v>0</v>
      </c>
      <c r="U343" s="181">
        <f t="shared" si="329"/>
        <v>0</v>
      </c>
      <c r="V343" s="120">
        <f t="shared" si="324"/>
        <v>7.8E-2</v>
      </c>
      <c r="W343" s="118">
        <f t="shared" si="307"/>
        <v>19</v>
      </c>
      <c r="X343" s="118">
        <v>252</v>
      </c>
      <c r="Y343" s="117">
        <f t="shared" si="316"/>
        <v>1.0056789290000001</v>
      </c>
      <c r="Z343" s="110">
        <f t="shared" si="317"/>
        <v>5.7131517499999998</v>
      </c>
      <c r="AA343" s="110">
        <f t="shared" si="318"/>
        <v>0</v>
      </c>
      <c r="AB343" s="121" t="str">
        <f t="shared" si="326"/>
        <v>J=</v>
      </c>
      <c r="AC343" s="115">
        <f t="shared" si="327"/>
        <v>44617</v>
      </c>
      <c r="AD343" s="4"/>
      <c r="AF343" s="159">
        <f>[2]Plan1!$A436</f>
        <v>49731</v>
      </c>
      <c r="AG343" s="139" t="str">
        <f>[2]Plan1!$C436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9">
        <f t="shared" si="319"/>
        <v>44613</v>
      </c>
      <c r="B344" s="110">
        <f t="shared" si="311"/>
        <v>1011.7394217499999</v>
      </c>
      <c r="C344" s="184">
        <f t="shared" si="309"/>
        <v>999.99999999999989</v>
      </c>
      <c r="D344" s="111">
        <f t="shared" si="320"/>
        <v>6075.69</v>
      </c>
      <c r="E344" s="111">
        <f>IF($K344=1,VLOOKUP($A343,$AQ$11:$AU$150,5),E343)</f>
        <v>6120.04</v>
      </c>
      <c r="F344" s="160" t="e">
        <f>IF($K344=1,VLOOKUP($A343,$AQ$11:$AU$135,6),F343)</f>
        <v>#REF!</v>
      </c>
      <c r="G344" s="114">
        <f t="shared" si="312"/>
        <v>7.2995824342585447E-3</v>
      </c>
      <c r="H344" s="115">
        <f t="shared" si="330"/>
        <v>44617</v>
      </c>
      <c r="I344" s="115">
        <f t="shared" si="313"/>
        <v>44617</v>
      </c>
      <c r="J344" s="116">
        <f t="shared" si="321"/>
        <v>23</v>
      </c>
      <c r="K344" s="116">
        <f t="shared" si="310"/>
        <v>19</v>
      </c>
      <c r="L344" s="8">
        <f t="shared" si="322"/>
        <v>1.00602627</v>
      </c>
      <c r="M344" s="117">
        <v>1</v>
      </c>
      <c r="N344" s="117">
        <f t="shared" si="306"/>
        <v>1</v>
      </c>
      <c r="O344" s="110">
        <f t="shared" si="308"/>
        <v>1.00602627</v>
      </c>
      <c r="P344" s="110">
        <f t="shared" si="314"/>
        <v>1006.02627</v>
      </c>
      <c r="Q344" s="148">
        <f t="shared" si="325"/>
        <v>0</v>
      </c>
      <c r="R344" s="170">
        <f t="shared" si="323"/>
        <v>0</v>
      </c>
      <c r="S344" s="110">
        <f t="shared" si="315"/>
        <v>0</v>
      </c>
      <c r="T344" s="92">
        <f t="shared" si="328"/>
        <v>0</v>
      </c>
      <c r="U344" s="181">
        <f t="shared" si="329"/>
        <v>0</v>
      </c>
      <c r="V344" s="120">
        <f t="shared" si="324"/>
        <v>7.8E-2</v>
      </c>
      <c r="W344" s="118">
        <f t="shared" si="307"/>
        <v>19</v>
      </c>
      <c r="X344" s="118">
        <v>252</v>
      </c>
      <c r="Y344" s="117">
        <f t="shared" si="316"/>
        <v>1.0056789290000001</v>
      </c>
      <c r="Z344" s="110">
        <f t="shared" si="317"/>
        <v>5.7131517499999998</v>
      </c>
      <c r="AA344" s="110">
        <f t="shared" si="318"/>
        <v>0</v>
      </c>
      <c r="AB344" s="121" t="str">
        <f t="shared" si="326"/>
        <v>J=</v>
      </c>
      <c r="AC344" s="115">
        <f t="shared" si="327"/>
        <v>44617</v>
      </c>
      <c r="AD344" s="4"/>
      <c r="AF344" s="159">
        <f>[2]Plan1!$A437</f>
        <v>49776</v>
      </c>
      <c r="AG344" s="139" t="str">
        <f>[2]Plan1!$C437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9">
        <f t="shared" si="319"/>
        <v>44614</v>
      </c>
      <c r="B345" s="110">
        <f t="shared" si="311"/>
        <v>1012.36108357</v>
      </c>
      <c r="C345" s="184">
        <f t="shared" si="309"/>
        <v>999.99999999999989</v>
      </c>
      <c r="D345" s="111">
        <f t="shared" si="320"/>
        <v>6075.69</v>
      </c>
      <c r="E345" s="111">
        <f>IF($K345=1,VLOOKUP($A344,$AQ$11:$AU$150,5),E344)</f>
        <v>6120.04</v>
      </c>
      <c r="F345" s="160" t="e">
        <f>IF($K345=1,VLOOKUP($A344,$AQ$11:$AU$135,6),F344)</f>
        <v>#REF!</v>
      </c>
      <c r="G345" s="114">
        <f t="shared" si="312"/>
        <v>7.2995824342585447E-3</v>
      </c>
      <c r="H345" s="115">
        <f t="shared" si="330"/>
        <v>44617</v>
      </c>
      <c r="I345" s="115">
        <f t="shared" si="313"/>
        <v>44617</v>
      </c>
      <c r="J345" s="116">
        <f t="shared" si="321"/>
        <v>23</v>
      </c>
      <c r="K345" s="116">
        <f t="shared" si="310"/>
        <v>20</v>
      </c>
      <c r="L345" s="8">
        <f t="shared" si="322"/>
        <v>1.0063444399999999</v>
      </c>
      <c r="M345" s="117">
        <v>1</v>
      </c>
      <c r="N345" s="117">
        <f t="shared" si="306"/>
        <v>1</v>
      </c>
      <c r="O345" s="110">
        <f t="shared" si="308"/>
        <v>1.0063444399999999</v>
      </c>
      <c r="P345" s="110">
        <f t="shared" si="314"/>
        <v>1006.34444</v>
      </c>
      <c r="Q345" s="148">
        <f t="shared" si="325"/>
        <v>0</v>
      </c>
      <c r="R345" s="170">
        <f t="shared" si="323"/>
        <v>0</v>
      </c>
      <c r="S345" s="110">
        <f t="shared" si="315"/>
        <v>0</v>
      </c>
      <c r="T345" s="92">
        <f t="shared" si="328"/>
        <v>0</v>
      </c>
      <c r="U345" s="181">
        <f t="shared" si="329"/>
        <v>0</v>
      </c>
      <c r="V345" s="120">
        <f t="shared" si="324"/>
        <v>7.8E-2</v>
      </c>
      <c r="W345" s="118">
        <f t="shared" si="307"/>
        <v>20</v>
      </c>
      <c r="X345" s="118">
        <v>252</v>
      </c>
      <c r="Y345" s="117">
        <f t="shared" si="316"/>
        <v>1.0059787120000001</v>
      </c>
      <c r="Z345" s="110">
        <f t="shared" si="317"/>
        <v>6.0166435700000003</v>
      </c>
      <c r="AA345" s="110">
        <f t="shared" si="318"/>
        <v>0</v>
      </c>
      <c r="AB345" s="121" t="str">
        <f t="shared" si="326"/>
        <v>J=</v>
      </c>
      <c r="AC345" s="115">
        <f t="shared" si="327"/>
        <v>44617</v>
      </c>
      <c r="AD345" s="4"/>
      <c r="AF345" s="159">
        <f>[2]Plan1!$A438</f>
        <v>49786</v>
      </c>
      <c r="AG345" s="139" t="str">
        <f>[2]Plan1!$C438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9">
        <f t="shared" si="319"/>
        <v>44615</v>
      </c>
      <c r="B346" s="110">
        <f t="shared" si="311"/>
        <v>1012.9831364400001</v>
      </c>
      <c r="C346" s="184">
        <f t="shared" si="309"/>
        <v>999.99999999999989</v>
      </c>
      <c r="D346" s="111">
        <f t="shared" si="320"/>
        <v>6075.69</v>
      </c>
      <c r="E346" s="111">
        <f>IF($K346=1,VLOOKUP($A345,$AQ$11:$AU$150,5),E345)</f>
        <v>6120.04</v>
      </c>
      <c r="F346" s="160" t="e">
        <f>IF($K346=1,VLOOKUP($A345,$AQ$11:$AU$135,6),F345)</f>
        <v>#REF!</v>
      </c>
      <c r="G346" s="114">
        <f t="shared" si="312"/>
        <v>7.2995824342585447E-3</v>
      </c>
      <c r="H346" s="115">
        <f t="shared" si="330"/>
        <v>44617</v>
      </c>
      <c r="I346" s="115">
        <f t="shared" si="313"/>
        <v>44617</v>
      </c>
      <c r="J346" s="116">
        <f t="shared" si="321"/>
        <v>23</v>
      </c>
      <c r="K346" s="116">
        <f t="shared" si="310"/>
        <v>21</v>
      </c>
      <c r="L346" s="8">
        <f t="shared" si="322"/>
        <v>1.00666272</v>
      </c>
      <c r="M346" s="117">
        <v>1</v>
      </c>
      <c r="N346" s="117">
        <f t="shared" si="306"/>
        <v>1</v>
      </c>
      <c r="O346" s="110">
        <f t="shared" si="308"/>
        <v>1.00666272</v>
      </c>
      <c r="P346" s="110">
        <f t="shared" si="314"/>
        <v>1006.66272</v>
      </c>
      <c r="Q346" s="148">
        <f t="shared" si="325"/>
        <v>0</v>
      </c>
      <c r="R346" s="170">
        <f t="shared" si="323"/>
        <v>0</v>
      </c>
      <c r="S346" s="110">
        <f t="shared" si="315"/>
        <v>0</v>
      </c>
      <c r="T346" s="92">
        <f t="shared" si="328"/>
        <v>0</v>
      </c>
      <c r="U346" s="181">
        <f t="shared" si="329"/>
        <v>0</v>
      </c>
      <c r="V346" s="120">
        <f t="shared" si="324"/>
        <v>7.8E-2</v>
      </c>
      <c r="W346" s="118">
        <f t="shared" si="307"/>
        <v>21</v>
      </c>
      <c r="X346" s="118">
        <v>252</v>
      </c>
      <c r="Y346" s="117">
        <f t="shared" si="316"/>
        <v>1.0062785839999999</v>
      </c>
      <c r="Z346" s="110">
        <f t="shared" si="317"/>
        <v>6.3204164399999998</v>
      </c>
      <c r="AA346" s="110">
        <f t="shared" si="318"/>
        <v>0</v>
      </c>
      <c r="AB346" s="121" t="str">
        <f t="shared" si="326"/>
        <v>J=</v>
      </c>
      <c r="AC346" s="115">
        <f t="shared" si="327"/>
        <v>44617</v>
      </c>
      <c r="AD346" s="4"/>
      <c r="AF346" s="159">
        <f>[2]Plan1!$A439</f>
        <v>49796</v>
      </c>
      <c r="AG346" s="139" t="str">
        <f>[2]Plan1!$C439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9">
        <f t="shared" si="319"/>
        <v>44616</v>
      </c>
      <c r="B347" s="110">
        <f t="shared" si="311"/>
        <v>1013.60557148</v>
      </c>
      <c r="C347" s="184">
        <f t="shared" si="309"/>
        <v>999.99999999999989</v>
      </c>
      <c r="D347" s="111">
        <f t="shared" si="320"/>
        <v>6075.69</v>
      </c>
      <c r="E347" s="111">
        <f>IF($K347=1,VLOOKUP($A346,$AQ$11:$AU$150,5),E346)</f>
        <v>6120.04</v>
      </c>
      <c r="F347" s="160" t="e">
        <f>IF($K347=1,VLOOKUP($A346,$AQ$11:$AU$135,6),F346)</f>
        <v>#REF!</v>
      </c>
      <c r="G347" s="114">
        <f t="shared" si="312"/>
        <v>7.2995824342585447E-3</v>
      </c>
      <c r="H347" s="115">
        <f t="shared" si="330"/>
        <v>44617</v>
      </c>
      <c r="I347" s="115">
        <f t="shared" si="313"/>
        <v>44617</v>
      </c>
      <c r="J347" s="116">
        <f t="shared" si="321"/>
        <v>23</v>
      </c>
      <c r="K347" s="116">
        <f t="shared" si="310"/>
        <v>22</v>
      </c>
      <c r="L347" s="8">
        <f t="shared" si="322"/>
        <v>1.0069811</v>
      </c>
      <c r="M347" s="117">
        <v>1</v>
      </c>
      <c r="N347" s="117">
        <f t="shared" si="306"/>
        <v>1</v>
      </c>
      <c r="O347" s="110">
        <f t="shared" si="308"/>
        <v>1.0069811</v>
      </c>
      <c r="P347" s="110">
        <f t="shared" si="314"/>
        <v>1006.9811</v>
      </c>
      <c r="Q347" s="148">
        <f t="shared" si="325"/>
        <v>0</v>
      </c>
      <c r="R347" s="170">
        <f t="shared" si="323"/>
        <v>0</v>
      </c>
      <c r="S347" s="110">
        <f t="shared" si="315"/>
        <v>0</v>
      </c>
      <c r="T347" s="92">
        <f t="shared" si="328"/>
        <v>0</v>
      </c>
      <c r="U347" s="181">
        <f t="shared" si="329"/>
        <v>0</v>
      </c>
      <c r="V347" s="120">
        <f t="shared" si="324"/>
        <v>7.8E-2</v>
      </c>
      <c r="W347" s="118">
        <f t="shared" si="307"/>
        <v>22</v>
      </c>
      <c r="X347" s="118">
        <v>252</v>
      </c>
      <c r="Y347" s="117">
        <f t="shared" si="316"/>
        <v>1.0065785460000001</v>
      </c>
      <c r="Z347" s="110">
        <f t="shared" si="317"/>
        <v>6.6244714800000004</v>
      </c>
      <c r="AA347" s="110">
        <f t="shared" si="318"/>
        <v>0</v>
      </c>
      <c r="AB347" s="121" t="str">
        <f t="shared" si="326"/>
        <v>J=</v>
      </c>
      <c r="AC347" s="115">
        <f t="shared" si="327"/>
        <v>44617</v>
      </c>
      <c r="AD347" s="4"/>
      <c r="AF347" s="159">
        <f>[2]Plan1!$A440</f>
        <v>49838</v>
      </c>
      <c r="AG347" s="139" t="str">
        <f>[2]Plan1!$C440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9">
        <f t="shared" si="319"/>
        <v>44617</v>
      </c>
      <c r="B348" s="110">
        <f t="shared" si="311"/>
        <v>1014.22838786</v>
      </c>
      <c r="C348" s="184">
        <f t="shared" si="309"/>
        <v>999.99999999999989</v>
      </c>
      <c r="D348" s="111">
        <f t="shared" si="320"/>
        <v>6075.69</v>
      </c>
      <c r="E348" s="111">
        <f>IF($K348=1,VLOOKUP($A347,$AQ$11:$AU$150,5),E347)</f>
        <v>6120.04</v>
      </c>
      <c r="F348" s="160" t="e">
        <f>IF($K348=1,VLOOKUP($A347,$AQ$11:$AU$135,6),F347)</f>
        <v>#REF!</v>
      </c>
      <c r="G348" s="114">
        <f t="shared" si="312"/>
        <v>7.2995824342585447E-3</v>
      </c>
      <c r="H348" s="115">
        <f t="shared" si="330"/>
        <v>44617</v>
      </c>
      <c r="I348" s="115">
        <f t="shared" si="313"/>
        <v>44617</v>
      </c>
      <c r="J348" s="116">
        <f t="shared" si="321"/>
        <v>23</v>
      </c>
      <c r="K348" s="116">
        <f t="shared" si="310"/>
        <v>23</v>
      </c>
      <c r="L348" s="8">
        <f t="shared" si="322"/>
        <v>1.00729958</v>
      </c>
      <c r="M348" s="117">
        <v>1</v>
      </c>
      <c r="N348" s="117">
        <f t="shared" si="306"/>
        <v>1</v>
      </c>
      <c r="O348" s="110">
        <f t="shared" si="308"/>
        <v>1.00729958</v>
      </c>
      <c r="P348" s="110">
        <f t="shared" si="314"/>
        <v>1007.29958</v>
      </c>
      <c r="Q348" s="148">
        <f t="shared" si="325"/>
        <v>11</v>
      </c>
      <c r="R348" s="170">
        <f t="shared" si="323"/>
        <v>0</v>
      </c>
      <c r="S348" s="110">
        <f t="shared" si="315"/>
        <v>0</v>
      </c>
      <c r="T348" s="92">
        <f t="shared" si="328"/>
        <v>7.2995799999999713</v>
      </c>
      <c r="U348" s="181">
        <f t="shared" si="329"/>
        <v>7.2466822630859939E-3</v>
      </c>
      <c r="V348" s="120">
        <f t="shared" si="324"/>
        <v>7.8E-2</v>
      </c>
      <c r="W348" s="118">
        <f t="shared" si="307"/>
        <v>23</v>
      </c>
      <c r="X348" s="118">
        <v>252</v>
      </c>
      <c r="Y348" s="117">
        <f t="shared" si="316"/>
        <v>1.006878597</v>
      </c>
      <c r="Z348" s="110">
        <f t="shared" si="317"/>
        <v>6.92880786</v>
      </c>
      <c r="AA348" s="110">
        <f t="shared" si="318"/>
        <v>6.92880786</v>
      </c>
      <c r="AB348" s="121" t="str">
        <f t="shared" si="326"/>
        <v>J=</v>
      </c>
      <c r="AC348" s="115">
        <f t="shared" si="327"/>
        <v>44617</v>
      </c>
      <c r="AD348" s="4"/>
      <c r="AF348" s="159">
        <f>[2]Plan1!$A441</f>
        <v>49925</v>
      </c>
      <c r="AG348" s="139" t="str">
        <f>[2]Plan1!$C441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9">
        <f t="shared" si="319"/>
        <v>44618</v>
      </c>
      <c r="B349" s="110">
        <f t="shared" si="311"/>
        <v>1000.5974292000001</v>
      </c>
      <c r="C349" s="184">
        <f t="shared" si="309"/>
        <v>1000</v>
      </c>
      <c r="D349" s="111">
        <f t="shared" si="320"/>
        <v>6120.04</v>
      </c>
      <c r="E349" s="111">
        <f>IF($K349=1,VLOOKUP($A348,$AQ$11:$AU$150,5),E348)</f>
        <v>6153.09</v>
      </c>
      <c r="F349" s="160" t="e">
        <f>IF($K349=1,VLOOKUP($A348,$AQ$11:$AU$135,6),F348)</f>
        <v>#REF!</v>
      </c>
      <c r="G349" s="114">
        <f t="shared" si="312"/>
        <v>5.4002915013626751E-3</v>
      </c>
      <c r="H349" s="115">
        <f t="shared" si="330"/>
        <v>44645</v>
      </c>
      <c r="I349" s="115">
        <f t="shared" si="313"/>
        <v>44645</v>
      </c>
      <c r="J349" s="116">
        <f t="shared" si="321"/>
        <v>18</v>
      </c>
      <c r="K349" s="116">
        <f t="shared" si="310"/>
        <v>1</v>
      </c>
      <c r="L349" s="8">
        <f t="shared" si="322"/>
        <v>1.0002992500000001</v>
      </c>
      <c r="M349" s="117">
        <v>1</v>
      </c>
      <c r="N349" s="117">
        <f t="shared" si="306"/>
        <v>1</v>
      </c>
      <c r="O349" s="110">
        <f t="shared" si="308"/>
        <v>1.0002992500000001</v>
      </c>
      <c r="P349" s="110">
        <f t="shared" si="314"/>
        <v>1000.29925</v>
      </c>
      <c r="Q349" s="148">
        <f t="shared" si="325"/>
        <v>0</v>
      </c>
      <c r="R349" s="170">
        <f t="shared" si="323"/>
        <v>0</v>
      </c>
      <c r="S349" s="110">
        <f t="shared" si="315"/>
        <v>0</v>
      </c>
      <c r="T349" s="92">
        <f t="shared" si="328"/>
        <v>0</v>
      </c>
      <c r="U349" s="181">
        <f t="shared" si="329"/>
        <v>0</v>
      </c>
      <c r="V349" s="120">
        <f t="shared" si="324"/>
        <v>7.8E-2</v>
      </c>
      <c r="W349" s="118">
        <f t="shared" si="307"/>
        <v>1</v>
      </c>
      <c r="X349" s="118">
        <v>252</v>
      </c>
      <c r="Y349" s="117">
        <f t="shared" si="316"/>
        <v>1.00029809</v>
      </c>
      <c r="Z349" s="110">
        <f t="shared" si="317"/>
        <v>0.29817919999999998</v>
      </c>
      <c r="AA349" s="110">
        <f t="shared" si="318"/>
        <v>0</v>
      </c>
      <c r="AB349" s="121" t="str">
        <f t="shared" si="326"/>
        <v>J=</v>
      </c>
      <c r="AC349" s="115">
        <f t="shared" si="327"/>
        <v>44645</v>
      </c>
      <c r="AD349" s="4"/>
      <c r="AF349" s="159">
        <f>[2]Plan1!$A442</f>
        <v>49960</v>
      </c>
      <c r="AG349" s="139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9">
        <f t="shared" si="319"/>
        <v>44619</v>
      </c>
      <c r="B350" s="110">
        <f t="shared" si="311"/>
        <v>1000.5974292000001</v>
      </c>
      <c r="C350" s="184">
        <f t="shared" si="309"/>
        <v>1000</v>
      </c>
      <c r="D350" s="111">
        <f t="shared" si="320"/>
        <v>6120.04</v>
      </c>
      <c r="E350" s="111">
        <f>IF($K350=1,VLOOKUP($A349,$AQ$11:$AU$150,5),E349)</f>
        <v>6153.09</v>
      </c>
      <c r="F350" s="160" t="e">
        <f>IF($K350=1,VLOOKUP($A349,$AQ$11:$AU$135,6),F349)</f>
        <v>#REF!</v>
      </c>
      <c r="G350" s="114">
        <f t="shared" si="312"/>
        <v>5.4002915013626751E-3</v>
      </c>
      <c r="H350" s="115">
        <f t="shared" si="330"/>
        <v>44645</v>
      </c>
      <c r="I350" s="115">
        <f t="shared" si="313"/>
        <v>44645</v>
      </c>
      <c r="J350" s="116">
        <f t="shared" si="321"/>
        <v>18</v>
      </c>
      <c r="K350" s="116">
        <f t="shared" si="310"/>
        <v>1</v>
      </c>
      <c r="L350" s="8">
        <f t="shared" si="322"/>
        <v>1.0002992500000001</v>
      </c>
      <c r="M350" s="117">
        <v>1</v>
      </c>
      <c r="N350" s="117">
        <f t="shared" si="306"/>
        <v>1</v>
      </c>
      <c r="O350" s="110">
        <f t="shared" si="308"/>
        <v>1.0002992500000001</v>
      </c>
      <c r="P350" s="110">
        <f t="shared" si="314"/>
        <v>1000.29925</v>
      </c>
      <c r="Q350" s="148">
        <f t="shared" si="325"/>
        <v>0</v>
      </c>
      <c r="R350" s="170">
        <f t="shared" si="323"/>
        <v>0</v>
      </c>
      <c r="S350" s="110">
        <f t="shared" si="315"/>
        <v>0</v>
      </c>
      <c r="T350" s="92">
        <f t="shared" si="328"/>
        <v>0</v>
      </c>
      <c r="U350" s="181">
        <f t="shared" si="329"/>
        <v>0</v>
      </c>
      <c r="V350" s="120">
        <f t="shared" si="324"/>
        <v>7.8E-2</v>
      </c>
      <c r="W350" s="118">
        <f t="shared" si="307"/>
        <v>1</v>
      </c>
      <c r="X350" s="118">
        <v>252</v>
      </c>
      <c r="Y350" s="117">
        <f t="shared" si="316"/>
        <v>1.00029809</v>
      </c>
      <c r="Z350" s="110">
        <f t="shared" si="317"/>
        <v>0.29817919999999998</v>
      </c>
      <c r="AA350" s="110">
        <f t="shared" si="318"/>
        <v>0</v>
      </c>
      <c r="AB350" s="121" t="str">
        <f t="shared" si="326"/>
        <v>J=</v>
      </c>
      <c r="AC350" s="115">
        <f t="shared" si="327"/>
        <v>44645</v>
      </c>
      <c r="AD350" s="4"/>
      <c r="AF350" s="159">
        <f>[2]Plan1!$A443</f>
        <v>49981</v>
      </c>
      <c r="AG350" s="139" t="str">
        <f>[2]Plan1!$C443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9">
        <f t="shared" si="319"/>
        <v>44620</v>
      </c>
      <c r="B351" s="110">
        <f t="shared" si="311"/>
        <v>1000.5974292000001</v>
      </c>
      <c r="C351" s="184">
        <f t="shared" si="309"/>
        <v>1000</v>
      </c>
      <c r="D351" s="111">
        <f t="shared" si="320"/>
        <v>6120.04</v>
      </c>
      <c r="E351" s="111">
        <f>IF($K351=1,VLOOKUP($A350,$AQ$11:$AU$150,5),E350)</f>
        <v>6153.09</v>
      </c>
      <c r="F351" s="160" t="e">
        <f>IF($K351=1,VLOOKUP($A350,$AQ$11:$AU$135,6),F350)</f>
        <v>#REF!</v>
      </c>
      <c r="G351" s="114">
        <f t="shared" si="312"/>
        <v>5.4002915013626751E-3</v>
      </c>
      <c r="H351" s="115">
        <f t="shared" si="330"/>
        <v>44645</v>
      </c>
      <c r="I351" s="115">
        <f t="shared" si="313"/>
        <v>44645</v>
      </c>
      <c r="J351" s="116">
        <f t="shared" si="321"/>
        <v>18</v>
      </c>
      <c r="K351" s="116">
        <f t="shared" si="310"/>
        <v>1</v>
      </c>
      <c r="L351" s="8">
        <f t="shared" si="322"/>
        <v>1.0002992500000001</v>
      </c>
      <c r="M351" s="117">
        <v>1</v>
      </c>
      <c r="N351" s="117">
        <f t="shared" si="306"/>
        <v>1</v>
      </c>
      <c r="O351" s="110">
        <f t="shared" si="308"/>
        <v>1.0002992500000001</v>
      </c>
      <c r="P351" s="110">
        <f t="shared" si="314"/>
        <v>1000.29925</v>
      </c>
      <c r="Q351" s="148">
        <f t="shared" si="325"/>
        <v>0</v>
      </c>
      <c r="R351" s="170">
        <f t="shared" si="323"/>
        <v>0</v>
      </c>
      <c r="S351" s="110">
        <f t="shared" si="315"/>
        <v>0</v>
      </c>
      <c r="T351" s="92">
        <f t="shared" si="328"/>
        <v>0</v>
      </c>
      <c r="U351" s="181">
        <f t="shared" si="329"/>
        <v>0</v>
      </c>
      <c r="V351" s="120">
        <f t="shared" si="324"/>
        <v>7.8E-2</v>
      </c>
      <c r="W351" s="118">
        <f t="shared" si="307"/>
        <v>1</v>
      </c>
      <c r="X351" s="118">
        <v>252</v>
      </c>
      <c r="Y351" s="117">
        <f t="shared" si="316"/>
        <v>1.00029809</v>
      </c>
      <c r="Z351" s="110">
        <f t="shared" si="317"/>
        <v>0.29817919999999998</v>
      </c>
      <c r="AA351" s="110">
        <f t="shared" si="318"/>
        <v>0</v>
      </c>
      <c r="AB351" s="121" t="str">
        <f t="shared" si="326"/>
        <v>J=</v>
      </c>
      <c r="AC351" s="115">
        <f t="shared" si="327"/>
        <v>44645</v>
      </c>
      <c r="AD351" s="4"/>
      <c r="AF351" s="159">
        <f>[2]Plan1!$A444</f>
        <v>49994</v>
      </c>
      <c r="AG351" s="139" t="str">
        <f>[2]Plan1!$C444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9">
        <f t="shared" si="319"/>
        <v>44621</v>
      </c>
      <c r="B352" s="110">
        <f t="shared" si="311"/>
        <v>1000.5974292000001</v>
      </c>
      <c r="C352" s="184">
        <f t="shared" si="309"/>
        <v>1000</v>
      </c>
      <c r="D352" s="111">
        <f t="shared" si="320"/>
        <v>6120.04</v>
      </c>
      <c r="E352" s="111">
        <f>IF($K352=1,VLOOKUP($A351,$AQ$11:$AU$150,5),E351)</f>
        <v>6153.09</v>
      </c>
      <c r="F352" s="160" t="e">
        <f>IF($K352=1,VLOOKUP($A351,$AQ$11:$AU$135,6),F351)</f>
        <v>#REF!</v>
      </c>
      <c r="G352" s="114">
        <f t="shared" si="312"/>
        <v>5.4002915013626751E-3</v>
      </c>
      <c r="H352" s="115">
        <f t="shared" si="330"/>
        <v>44645</v>
      </c>
      <c r="I352" s="115">
        <f t="shared" si="313"/>
        <v>44645</v>
      </c>
      <c r="J352" s="116">
        <f t="shared" si="321"/>
        <v>18</v>
      </c>
      <c r="K352" s="116">
        <f t="shared" si="310"/>
        <v>1</v>
      </c>
      <c r="L352" s="8">
        <f t="shared" si="322"/>
        <v>1.0002992500000001</v>
      </c>
      <c r="M352" s="117">
        <v>1</v>
      </c>
      <c r="N352" s="117">
        <f t="shared" ref="N352:N415" si="331">IF(I352&gt;I351,N351*M352,N351)</f>
        <v>1</v>
      </c>
      <c r="O352" s="110">
        <f t="shared" si="308"/>
        <v>1.0002992500000001</v>
      </c>
      <c r="P352" s="110">
        <f t="shared" si="314"/>
        <v>1000.29925</v>
      </c>
      <c r="Q352" s="148">
        <f t="shared" si="325"/>
        <v>0</v>
      </c>
      <c r="R352" s="170">
        <f t="shared" si="323"/>
        <v>0</v>
      </c>
      <c r="S352" s="110">
        <f t="shared" si="315"/>
        <v>0</v>
      </c>
      <c r="T352" s="92">
        <f t="shared" si="328"/>
        <v>0</v>
      </c>
      <c r="U352" s="181">
        <f t="shared" si="329"/>
        <v>0</v>
      </c>
      <c r="V352" s="120">
        <f t="shared" si="324"/>
        <v>7.8E-2</v>
      </c>
      <c r="W352" s="118">
        <f t="shared" si="307"/>
        <v>1</v>
      </c>
      <c r="X352" s="118">
        <v>252</v>
      </c>
      <c r="Y352" s="117">
        <f t="shared" si="316"/>
        <v>1.00029809</v>
      </c>
      <c r="Z352" s="110">
        <f t="shared" si="317"/>
        <v>0.29817919999999998</v>
      </c>
      <c r="AA352" s="110">
        <f t="shared" si="318"/>
        <v>0</v>
      </c>
      <c r="AB352" s="121" t="str">
        <f t="shared" si="326"/>
        <v>J=</v>
      </c>
      <c r="AC352" s="115">
        <f t="shared" si="327"/>
        <v>44645</v>
      </c>
      <c r="AD352" s="4"/>
      <c r="AF352" s="159">
        <f>[2]Plan1!$A445</f>
        <v>49999</v>
      </c>
      <c r="AG352" s="139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9">
        <f t="shared" si="319"/>
        <v>44622</v>
      </c>
      <c r="B353" s="110">
        <f t="shared" si="311"/>
        <v>1000.5974292000001</v>
      </c>
      <c r="C353" s="184">
        <f t="shared" si="309"/>
        <v>1000</v>
      </c>
      <c r="D353" s="111">
        <f t="shared" si="320"/>
        <v>6120.04</v>
      </c>
      <c r="E353" s="111">
        <f>IF($K353=1,VLOOKUP($A352,$AQ$11:$AU$150,5),E352)</f>
        <v>6153.09</v>
      </c>
      <c r="F353" s="160" t="e">
        <f>IF($K353=1,VLOOKUP($A352,$AQ$11:$AU$135,6),F352)</f>
        <v>#REF!</v>
      </c>
      <c r="G353" s="114">
        <f t="shared" si="312"/>
        <v>5.4002915013626751E-3</v>
      </c>
      <c r="H353" s="115">
        <f t="shared" si="330"/>
        <v>44645</v>
      </c>
      <c r="I353" s="115">
        <f t="shared" si="313"/>
        <v>44645</v>
      </c>
      <c r="J353" s="116">
        <f t="shared" si="321"/>
        <v>18</v>
      </c>
      <c r="K353" s="116">
        <f t="shared" si="310"/>
        <v>1</v>
      </c>
      <c r="L353" s="8">
        <f t="shared" si="322"/>
        <v>1.0002992500000001</v>
      </c>
      <c r="M353" s="117">
        <v>1</v>
      </c>
      <c r="N353" s="117">
        <f t="shared" si="331"/>
        <v>1</v>
      </c>
      <c r="O353" s="110">
        <f t="shared" si="308"/>
        <v>1.0002992500000001</v>
      </c>
      <c r="P353" s="110">
        <f t="shared" si="314"/>
        <v>1000.29925</v>
      </c>
      <c r="Q353" s="148">
        <f t="shared" si="325"/>
        <v>0</v>
      </c>
      <c r="R353" s="170">
        <f t="shared" si="323"/>
        <v>0</v>
      </c>
      <c r="S353" s="110">
        <f t="shared" si="315"/>
        <v>0</v>
      </c>
      <c r="T353" s="92">
        <f t="shared" si="328"/>
        <v>0</v>
      </c>
      <c r="U353" s="181">
        <f t="shared" si="329"/>
        <v>0</v>
      </c>
      <c r="V353" s="120">
        <f t="shared" si="324"/>
        <v>7.8E-2</v>
      </c>
      <c r="W353" s="118">
        <f t="shared" si="307"/>
        <v>1</v>
      </c>
      <c r="X353" s="118">
        <v>252</v>
      </c>
      <c r="Y353" s="117">
        <f t="shared" si="316"/>
        <v>1.00029809</v>
      </c>
      <c r="Z353" s="110">
        <f t="shared" si="317"/>
        <v>0.29817919999999998</v>
      </c>
      <c r="AA353" s="110">
        <f t="shared" si="318"/>
        <v>0</v>
      </c>
      <c r="AB353" s="121" t="str">
        <f t="shared" si="326"/>
        <v>J=</v>
      </c>
      <c r="AC353" s="115">
        <f t="shared" si="327"/>
        <v>44645</v>
      </c>
      <c r="AD353" s="4"/>
      <c r="AF353" s="159">
        <f>[2]Plan1!$A446</f>
        <v>50034</v>
      </c>
      <c r="AG353" s="139" t="str">
        <f>[2]Plan1!$C446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9">
        <f t="shared" si="319"/>
        <v>44623</v>
      </c>
      <c r="B354" s="110">
        <f t="shared" si="311"/>
        <v>1001.1952159199999</v>
      </c>
      <c r="C354" s="184">
        <f t="shared" si="309"/>
        <v>1000</v>
      </c>
      <c r="D354" s="111">
        <f t="shared" si="320"/>
        <v>6120.04</v>
      </c>
      <c r="E354" s="111">
        <f>IF($K354=1,VLOOKUP($A353,$AQ$11:$AU$150,5),E353)</f>
        <v>6153.09</v>
      </c>
      <c r="F354" s="160" t="e">
        <f>IF($K354=1,VLOOKUP($A353,$AQ$11:$AU$135,6),F353)</f>
        <v>#REF!</v>
      </c>
      <c r="G354" s="114">
        <f t="shared" si="312"/>
        <v>5.4002915013626751E-3</v>
      </c>
      <c r="H354" s="115">
        <f t="shared" si="330"/>
        <v>44645</v>
      </c>
      <c r="I354" s="115">
        <f t="shared" si="313"/>
        <v>44645</v>
      </c>
      <c r="J354" s="116">
        <f t="shared" si="321"/>
        <v>18</v>
      </c>
      <c r="K354" s="116">
        <f t="shared" si="310"/>
        <v>2</v>
      </c>
      <c r="L354" s="8">
        <f t="shared" si="322"/>
        <v>1.0005985900000001</v>
      </c>
      <c r="M354" s="117">
        <v>1</v>
      </c>
      <c r="N354" s="117">
        <f t="shared" si="331"/>
        <v>1</v>
      </c>
      <c r="O354" s="110">
        <f t="shared" si="308"/>
        <v>1.0005985900000001</v>
      </c>
      <c r="P354" s="110">
        <f t="shared" si="314"/>
        <v>1000.5985899999999</v>
      </c>
      <c r="Q354" s="148">
        <f t="shared" si="325"/>
        <v>0</v>
      </c>
      <c r="R354" s="170">
        <f t="shared" si="323"/>
        <v>0</v>
      </c>
      <c r="S354" s="110">
        <f t="shared" si="315"/>
        <v>0</v>
      </c>
      <c r="T354" s="92">
        <f t="shared" si="328"/>
        <v>0</v>
      </c>
      <c r="U354" s="181">
        <f t="shared" si="329"/>
        <v>0</v>
      </c>
      <c r="V354" s="120">
        <f t="shared" si="324"/>
        <v>7.8E-2</v>
      </c>
      <c r="W354" s="118">
        <f t="shared" ref="W354:W417" si="332">IF(A353&lt;K$2,0,IF(Q353&gt;0,1,IF(K354=K353,W353,W353+1)))</f>
        <v>2</v>
      </c>
      <c r="X354" s="118">
        <v>252</v>
      </c>
      <c r="Y354" s="117">
        <f t="shared" si="316"/>
        <v>1.0005962690000001</v>
      </c>
      <c r="Z354" s="110">
        <f t="shared" si="317"/>
        <v>0.59662592000000003</v>
      </c>
      <c r="AA354" s="110">
        <f t="shared" si="318"/>
        <v>0</v>
      </c>
      <c r="AB354" s="121" t="str">
        <f t="shared" si="326"/>
        <v>J=</v>
      </c>
      <c r="AC354" s="115">
        <f t="shared" si="327"/>
        <v>44645</v>
      </c>
      <c r="AD354" s="4"/>
      <c r="AF354" s="159">
        <f>[2]Plan1!$A447</f>
        <v>50041</v>
      </c>
      <c r="AG354" s="139" t="str">
        <f>[2]Plan1!$C447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9">
        <f t="shared" si="319"/>
        <v>44624</v>
      </c>
      <c r="B355" s="110">
        <f t="shared" si="311"/>
        <v>1001.7933693199999</v>
      </c>
      <c r="C355" s="184">
        <f t="shared" si="309"/>
        <v>1000</v>
      </c>
      <c r="D355" s="111">
        <f t="shared" si="320"/>
        <v>6120.04</v>
      </c>
      <c r="E355" s="111">
        <f>IF($K355=1,VLOOKUP($A354,$AQ$11:$AU$150,5),E354)</f>
        <v>6153.09</v>
      </c>
      <c r="F355" s="160" t="e">
        <f>IF($K355=1,VLOOKUP($A354,$AQ$11:$AU$135,6),F354)</f>
        <v>#REF!</v>
      </c>
      <c r="G355" s="114">
        <f t="shared" si="312"/>
        <v>5.4002915013626751E-3</v>
      </c>
      <c r="H355" s="115">
        <f t="shared" si="330"/>
        <v>44645</v>
      </c>
      <c r="I355" s="115">
        <f t="shared" si="313"/>
        <v>44645</v>
      </c>
      <c r="J355" s="116">
        <f t="shared" si="321"/>
        <v>18</v>
      </c>
      <c r="K355" s="116">
        <f t="shared" si="310"/>
        <v>3</v>
      </c>
      <c r="L355" s="8">
        <f t="shared" si="322"/>
        <v>1.0008980300000001</v>
      </c>
      <c r="M355" s="117">
        <v>1</v>
      </c>
      <c r="N355" s="117">
        <f t="shared" si="331"/>
        <v>1</v>
      </c>
      <c r="O355" s="110">
        <f t="shared" si="308"/>
        <v>1.0008980300000001</v>
      </c>
      <c r="P355" s="110">
        <f t="shared" si="314"/>
        <v>1000.8980299999999</v>
      </c>
      <c r="Q355" s="148">
        <f t="shared" si="325"/>
        <v>0</v>
      </c>
      <c r="R355" s="170">
        <f t="shared" si="323"/>
        <v>0</v>
      </c>
      <c r="S355" s="110">
        <f t="shared" si="315"/>
        <v>0</v>
      </c>
      <c r="T355" s="92">
        <f t="shared" si="328"/>
        <v>0</v>
      </c>
      <c r="U355" s="181">
        <f t="shared" si="329"/>
        <v>0</v>
      </c>
      <c r="V355" s="120">
        <f t="shared" si="324"/>
        <v>7.8E-2</v>
      </c>
      <c r="W355" s="118">
        <f t="shared" si="332"/>
        <v>3</v>
      </c>
      <c r="X355" s="118">
        <v>252</v>
      </c>
      <c r="Y355" s="117">
        <f t="shared" si="316"/>
        <v>1.0008945359999999</v>
      </c>
      <c r="Z355" s="110">
        <f t="shared" si="317"/>
        <v>0.89533932000000005</v>
      </c>
      <c r="AA355" s="110">
        <f t="shared" si="318"/>
        <v>0</v>
      </c>
      <c r="AB355" s="121" t="str">
        <f t="shared" si="326"/>
        <v>J=</v>
      </c>
      <c r="AC355" s="115">
        <f t="shared" si="327"/>
        <v>44645</v>
      </c>
      <c r="AD355" s="4"/>
      <c r="AF355" s="159">
        <f>[2]Plan1!$A448</f>
        <v>50087</v>
      </c>
      <c r="AG355" s="139" t="str">
        <f>[2]Plan1!$C448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9">
        <f t="shared" si="319"/>
        <v>44625</v>
      </c>
      <c r="B356" s="110">
        <f t="shared" si="311"/>
        <v>1002.39187154</v>
      </c>
      <c r="C356" s="184">
        <f t="shared" si="309"/>
        <v>1000</v>
      </c>
      <c r="D356" s="111">
        <f t="shared" si="320"/>
        <v>6120.04</v>
      </c>
      <c r="E356" s="111">
        <f>IF($K356=1,VLOOKUP($A355,$AQ$11:$AU$150,5),E355)</f>
        <v>6153.09</v>
      </c>
      <c r="F356" s="160" t="e">
        <f>IF($K356=1,VLOOKUP($A355,$AQ$11:$AU$135,6),F355)</f>
        <v>#REF!</v>
      </c>
      <c r="G356" s="114">
        <f t="shared" si="312"/>
        <v>5.4002915013626751E-3</v>
      </c>
      <c r="H356" s="115">
        <f t="shared" si="330"/>
        <v>44645</v>
      </c>
      <c r="I356" s="115">
        <f t="shared" si="313"/>
        <v>44645</v>
      </c>
      <c r="J356" s="116">
        <f t="shared" si="321"/>
        <v>18</v>
      </c>
      <c r="K356" s="116">
        <f t="shared" si="310"/>
        <v>4</v>
      </c>
      <c r="L356" s="8">
        <f t="shared" si="322"/>
        <v>1.0011975500000001</v>
      </c>
      <c r="M356" s="117">
        <v>1</v>
      </c>
      <c r="N356" s="117">
        <f t="shared" si="331"/>
        <v>1</v>
      </c>
      <c r="O356" s="110">
        <f t="shared" si="308"/>
        <v>1.0011975500000001</v>
      </c>
      <c r="P356" s="110">
        <f t="shared" si="314"/>
        <v>1001.19755</v>
      </c>
      <c r="Q356" s="148">
        <f t="shared" si="325"/>
        <v>0</v>
      </c>
      <c r="R356" s="170">
        <f t="shared" si="323"/>
        <v>0</v>
      </c>
      <c r="S356" s="110">
        <f t="shared" si="315"/>
        <v>0</v>
      </c>
      <c r="T356" s="92">
        <f t="shared" si="328"/>
        <v>0</v>
      </c>
      <c r="U356" s="181">
        <f t="shared" si="329"/>
        <v>0</v>
      </c>
      <c r="V356" s="120">
        <f t="shared" si="324"/>
        <v>7.8E-2</v>
      </c>
      <c r="W356" s="118">
        <f t="shared" si="332"/>
        <v>4</v>
      </c>
      <c r="X356" s="118">
        <v>252</v>
      </c>
      <c r="Y356" s="117">
        <f t="shared" si="316"/>
        <v>1.001192893</v>
      </c>
      <c r="Z356" s="110">
        <f t="shared" si="317"/>
        <v>1.19432154</v>
      </c>
      <c r="AA356" s="110">
        <f t="shared" si="318"/>
        <v>0</v>
      </c>
      <c r="AB356" s="121" t="str">
        <f t="shared" si="326"/>
        <v>J=</v>
      </c>
      <c r="AC356" s="115">
        <f t="shared" si="327"/>
        <v>44645</v>
      </c>
      <c r="AD356" s="4"/>
      <c r="AF356" s="159">
        <f>[2]Plan1!$A449</f>
        <v>50088</v>
      </c>
      <c r="AG356" s="139" t="str">
        <f>[2]Plan1!$C449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9">
        <f t="shared" si="319"/>
        <v>44626</v>
      </c>
      <c r="B357" s="110">
        <f t="shared" si="311"/>
        <v>1002.39187154</v>
      </c>
      <c r="C357" s="184">
        <f t="shared" si="309"/>
        <v>1000</v>
      </c>
      <c r="D357" s="111">
        <f t="shared" si="320"/>
        <v>6120.04</v>
      </c>
      <c r="E357" s="111">
        <f>IF($K357=1,VLOOKUP($A356,$AQ$11:$AU$150,5),E356)</f>
        <v>6153.09</v>
      </c>
      <c r="F357" s="160" t="e">
        <f>IF($K357=1,VLOOKUP($A356,$AQ$11:$AU$135,6),F356)</f>
        <v>#REF!</v>
      </c>
      <c r="G357" s="114">
        <f t="shared" si="312"/>
        <v>5.4002915013626751E-3</v>
      </c>
      <c r="H357" s="115">
        <f t="shared" si="330"/>
        <v>44645</v>
      </c>
      <c r="I357" s="115">
        <f t="shared" si="313"/>
        <v>44645</v>
      </c>
      <c r="J357" s="116">
        <f t="shared" si="321"/>
        <v>18</v>
      </c>
      <c r="K357" s="116">
        <f t="shared" si="310"/>
        <v>4</v>
      </c>
      <c r="L357" s="8">
        <f t="shared" si="322"/>
        <v>1.0011975500000001</v>
      </c>
      <c r="M357" s="117">
        <v>1</v>
      </c>
      <c r="N357" s="117">
        <f t="shared" si="331"/>
        <v>1</v>
      </c>
      <c r="O357" s="110">
        <f t="shared" si="308"/>
        <v>1.0011975500000001</v>
      </c>
      <c r="P357" s="110">
        <f t="shared" si="314"/>
        <v>1001.19755</v>
      </c>
      <c r="Q357" s="148">
        <f t="shared" si="325"/>
        <v>0</v>
      </c>
      <c r="R357" s="170">
        <f t="shared" si="323"/>
        <v>0</v>
      </c>
      <c r="S357" s="110">
        <f t="shared" si="315"/>
        <v>0</v>
      </c>
      <c r="T357" s="92">
        <f t="shared" si="328"/>
        <v>0</v>
      </c>
      <c r="U357" s="181">
        <f t="shared" si="329"/>
        <v>0</v>
      </c>
      <c r="V357" s="120">
        <f t="shared" si="324"/>
        <v>7.8E-2</v>
      </c>
      <c r="W357" s="118">
        <f t="shared" si="332"/>
        <v>4</v>
      </c>
      <c r="X357" s="118">
        <v>252</v>
      </c>
      <c r="Y357" s="117">
        <f t="shared" si="316"/>
        <v>1.001192893</v>
      </c>
      <c r="Z357" s="110">
        <f t="shared" si="317"/>
        <v>1.19432154</v>
      </c>
      <c r="AA357" s="110">
        <f t="shared" si="318"/>
        <v>0</v>
      </c>
      <c r="AB357" s="121" t="str">
        <f t="shared" si="326"/>
        <v>J=</v>
      </c>
      <c r="AC357" s="115">
        <f t="shared" si="327"/>
        <v>44645</v>
      </c>
      <c r="AD357" s="4"/>
      <c r="AF357" s="159">
        <f>[2]Plan1!$A450</f>
        <v>50133</v>
      </c>
      <c r="AG357" s="139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9">
        <f t="shared" si="319"/>
        <v>44627</v>
      </c>
      <c r="B358" s="110">
        <f t="shared" si="311"/>
        <v>1002.39187154</v>
      </c>
      <c r="C358" s="184">
        <f t="shared" si="309"/>
        <v>1000</v>
      </c>
      <c r="D358" s="111">
        <f t="shared" si="320"/>
        <v>6120.04</v>
      </c>
      <c r="E358" s="111">
        <f>IF($K358=1,VLOOKUP($A357,$AQ$11:$AU$150,5),E357)</f>
        <v>6153.09</v>
      </c>
      <c r="F358" s="160" t="e">
        <f>IF($K358=1,VLOOKUP($A357,$AQ$11:$AU$135,6),F357)</f>
        <v>#REF!</v>
      </c>
      <c r="G358" s="114">
        <f t="shared" si="312"/>
        <v>5.4002915013626751E-3</v>
      </c>
      <c r="H358" s="115">
        <f t="shared" si="330"/>
        <v>44645</v>
      </c>
      <c r="I358" s="115">
        <f t="shared" si="313"/>
        <v>44645</v>
      </c>
      <c r="J358" s="116">
        <f t="shared" si="321"/>
        <v>18</v>
      </c>
      <c r="K358" s="116">
        <f t="shared" si="310"/>
        <v>4</v>
      </c>
      <c r="L358" s="8">
        <f t="shared" si="322"/>
        <v>1.0011975500000001</v>
      </c>
      <c r="M358" s="117">
        <v>1</v>
      </c>
      <c r="N358" s="117">
        <f t="shared" si="331"/>
        <v>1</v>
      </c>
      <c r="O358" s="110">
        <f t="shared" si="308"/>
        <v>1.0011975500000001</v>
      </c>
      <c r="P358" s="110">
        <f t="shared" si="314"/>
        <v>1001.19755</v>
      </c>
      <c r="Q358" s="148">
        <f t="shared" si="325"/>
        <v>0</v>
      </c>
      <c r="R358" s="170">
        <f t="shared" si="323"/>
        <v>0</v>
      </c>
      <c r="S358" s="110">
        <f t="shared" si="315"/>
        <v>0</v>
      </c>
      <c r="T358" s="92">
        <f t="shared" si="328"/>
        <v>0</v>
      </c>
      <c r="U358" s="181">
        <f t="shared" si="329"/>
        <v>0</v>
      </c>
      <c r="V358" s="120">
        <f t="shared" si="324"/>
        <v>7.8E-2</v>
      </c>
      <c r="W358" s="118">
        <f t="shared" si="332"/>
        <v>4</v>
      </c>
      <c r="X358" s="118">
        <v>252</v>
      </c>
      <c r="Y358" s="117">
        <f t="shared" si="316"/>
        <v>1.001192893</v>
      </c>
      <c r="Z358" s="110">
        <f t="shared" si="317"/>
        <v>1.19432154</v>
      </c>
      <c r="AA358" s="110">
        <f t="shared" si="318"/>
        <v>0</v>
      </c>
      <c r="AB358" s="121" t="str">
        <f t="shared" si="326"/>
        <v>J=</v>
      </c>
      <c r="AC358" s="115">
        <f t="shared" si="327"/>
        <v>44645</v>
      </c>
      <c r="AD358" s="4"/>
      <c r="AF358" s="159">
        <f>[2]Plan1!$A451</f>
        <v>50151</v>
      </c>
      <c r="AG358" s="139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9">
        <f t="shared" si="319"/>
        <v>44628</v>
      </c>
      <c r="B359" s="110">
        <f t="shared" si="311"/>
        <v>1002.99073177</v>
      </c>
      <c r="C359" s="184">
        <f t="shared" si="309"/>
        <v>1000</v>
      </c>
      <c r="D359" s="111">
        <f t="shared" si="320"/>
        <v>6120.04</v>
      </c>
      <c r="E359" s="111">
        <f>IF($K359=1,VLOOKUP($A358,$AQ$11:$AU$150,5),E358)</f>
        <v>6153.09</v>
      </c>
      <c r="F359" s="160" t="e">
        <f>IF($K359=1,VLOOKUP($A358,$AQ$11:$AU$135,6),F358)</f>
        <v>#REF!</v>
      </c>
      <c r="G359" s="114">
        <f t="shared" si="312"/>
        <v>5.4002915013626751E-3</v>
      </c>
      <c r="H359" s="115">
        <f t="shared" si="330"/>
        <v>44645</v>
      </c>
      <c r="I359" s="115">
        <f t="shared" si="313"/>
        <v>44645</v>
      </c>
      <c r="J359" s="116">
        <f t="shared" si="321"/>
        <v>18</v>
      </c>
      <c r="K359" s="116">
        <f t="shared" si="310"/>
        <v>5</v>
      </c>
      <c r="L359" s="8">
        <f t="shared" si="322"/>
        <v>1.00149716</v>
      </c>
      <c r="M359" s="117">
        <v>1</v>
      </c>
      <c r="N359" s="117">
        <f t="shared" si="331"/>
        <v>1</v>
      </c>
      <c r="O359" s="110">
        <f t="shared" si="308"/>
        <v>1.00149716</v>
      </c>
      <c r="P359" s="110">
        <f t="shared" si="314"/>
        <v>1001.49716</v>
      </c>
      <c r="Q359" s="148">
        <f t="shared" si="325"/>
        <v>0</v>
      </c>
      <c r="R359" s="170">
        <f t="shared" si="323"/>
        <v>0</v>
      </c>
      <c r="S359" s="110">
        <f t="shared" si="315"/>
        <v>0</v>
      </c>
      <c r="T359" s="92">
        <f t="shared" si="328"/>
        <v>0</v>
      </c>
      <c r="U359" s="181">
        <f t="shared" si="329"/>
        <v>0</v>
      </c>
      <c r="V359" s="120">
        <f t="shared" si="324"/>
        <v>7.8E-2</v>
      </c>
      <c r="W359" s="118">
        <f t="shared" si="332"/>
        <v>5</v>
      </c>
      <c r="X359" s="118">
        <v>252</v>
      </c>
      <c r="Y359" s="117">
        <f t="shared" si="316"/>
        <v>1.001491339</v>
      </c>
      <c r="Z359" s="110">
        <f t="shared" si="317"/>
        <v>1.49357177</v>
      </c>
      <c r="AA359" s="110">
        <f t="shared" si="318"/>
        <v>0</v>
      </c>
      <c r="AB359" s="121" t="str">
        <f t="shared" si="326"/>
        <v>J=</v>
      </c>
      <c r="AC359" s="115">
        <f t="shared" si="327"/>
        <v>44645</v>
      </c>
      <c r="AD359" s="4"/>
      <c r="AF359" s="159">
        <f>[2]Plan1!$A452</f>
        <v>50161</v>
      </c>
      <c r="AG359" s="139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9">
        <f t="shared" si="319"/>
        <v>44629</v>
      </c>
      <c r="B360" s="110">
        <f t="shared" si="311"/>
        <v>1003.5899491500001</v>
      </c>
      <c r="C360" s="184">
        <f t="shared" si="309"/>
        <v>1000</v>
      </c>
      <c r="D360" s="111">
        <f t="shared" si="320"/>
        <v>6120.04</v>
      </c>
      <c r="E360" s="111">
        <f>IF($K360=1,VLOOKUP($A359,$AQ$11:$AU$150,5),E359)</f>
        <v>6153.09</v>
      </c>
      <c r="F360" s="160" t="e">
        <f>IF($K360=1,VLOOKUP($A359,$AQ$11:$AU$135,6),F359)</f>
        <v>#REF!</v>
      </c>
      <c r="G360" s="114">
        <f t="shared" si="312"/>
        <v>5.4002915013626751E-3</v>
      </c>
      <c r="H360" s="115">
        <f t="shared" si="330"/>
        <v>44645</v>
      </c>
      <c r="I360" s="115">
        <f t="shared" si="313"/>
        <v>44645</v>
      </c>
      <c r="J360" s="116">
        <f t="shared" si="321"/>
        <v>18</v>
      </c>
      <c r="K360" s="116">
        <f t="shared" si="310"/>
        <v>6</v>
      </c>
      <c r="L360" s="8">
        <f t="shared" si="322"/>
        <v>1.00179686</v>
      </c>
      <c r="M360" s="117">
        <v>1</v>
      </c>
      <c r="N360" s="117">
        <f t="shared" si="331"/>
        <v>1</v>
      </c>
      <c r="O360" s="110">
        <f t="shared" si="308"/>
        <v>1.00179686</v>
      </c>
      <c r="P360" s="110">
        <f t="shared" si="314"/>
        <v>1001.79686</v>
      </c>
      <c r="Q360" s="148">
        <f t="shared" si="325"/>
        <v>0</v>
      </c>
      <c r="R360" s="170">
        <f t="shared" si="323"/>
        <v>0</v>
      </c>
      <c r="S360" s="110">
        <f t="shared" si="315"/>
        <v>0</v>
      </c>
      <c r="T360" s="92">
        <f t="shared" si="328"/>
        <v>0</v>
      </c>
      <c r="U360" s="181">
        <f t="shared" si="329"/>
        <v>0</v>
      </c>
      <c r="V360" s="120">
        <f t="shared" si="324"/>
        <v>7.8E-2</v>
      </c>
      <c r="W360" s="118">
        <f t="shared" si="332"/>
        <v>6</v>
      </c>
      <c r="X360" s="118">
        <v>252</v>
      </c>
      <c r="Y360" s="117">
        <f t="shared" si="316"/>
        <v>1.0017898730000001</v>
      </c>
      <c r="Z360" s="110">
        <f t="shared" si="317"/>
        <v>1.7930891499999999</v>
      </c>
      <c r="AA360" s="110">
        <f t="shared" si="318"/>
        <v>0</v>
      </c>
      <c r="AB360" s="121" t="str">
        <f t="shared" si="326"/>
        <v>J=</v>
      </c>
      <c r="AC360" s="115">
        <f t="shared" si="327"/>
        <v>44645</v>
      </c>
      <c r="AD360" s="4"/>
      <c r="AF360" s="159">
        <f>[2]Plan1!$A453</f>
        <v>50195</v>
      </c>
      <c r="AG360" s="139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9">
        <f t="shared" si="319"/>
        <v>44630</v>
      </c>
      <c r="B361" s="110">
        <f t="shared" si="311"/>
        <v>1004.18952484</v>
      </c>
      <c r="C361" s="184">
        <f t="shared" si="309"/>
        <v>1000</v>
      </c>
      <c r="D361" s="111">
        <f t="shared" si="320"/>
        <v>6120.04</v>
      </c>
      <c r="E361" s="111">
        <f>IF($K361=1,VLOOKUP($A360,$AQ$11:$AU$150,5),E360)</f>
        <v>6153.09</v>
      </c>
      <c r="F361" s="160" t="e">
        <f>IF($K361=1,VLOOKUP($A360,$AQ$11:$AU$135,6),F360)</f>
        <v>#REF!</v>
      </c>
      <c r="G361" s="114">
        <f t="shared" si="312"/>
        <v>5.4002915013626751E-3</v>
      </c>
      <c r="H361" s="115">
        <f t="shared" si="330"/>
        <v>44645</v>
      </c>
      <c r="I361" s="115">
        <f t="shared" si="313"/>
        <v>44645</v>
      </c>
      <c r="J361" s="116">
        <f t="shared" si="321"/>
        <v>18</v>
      </c>
      <c r="K361" s="116">
        <f t="shared" si="310"/>
        <v>7</v>
      </c>
      <c r="L361" s="8">
        <f t="shared" si="322"/>
        <v>1.0020966499999999</v>
      </c>
      <c r="M361" s="117">
        <v>1</v>
      </c>
      <c r="N361" s="117">
        <f t="shared" si="331"/>
        <v>1</v>
      </c>
      <c r="O361" s="110">
        <f t="shared" si="308"/>
        <v>1.0020966499999999</v>
      </c>
      <c r="P361" s="110">
        <f t="shared" si="314"/>
        <v>1002.09665</v>
      </c>
      <c r="Q361" s="148">
        <f t="shared" si="325"/>
        <v>0</v>
      </c>
      <c r="R361" s="170">
        <f t="shared" si="323"/>
        <v>0</v>
      </c>
      <c r="S361" s="110">
        <f t="shared" si="315"/>
        <v>0</v>
      </c>
      <c r="T361" s="92">
        <f t="shared" si="328"/>
        <v>0</v>
      </c>
      <c r="U361" s="181">
        <f t="shared" si="329"/>
        <v>0</v>
      </c>
      <c r="V361" s="120">
        <f t="shared" si="324"/>
        <v>7.8E-2</v>
      </c>
      <c r="W361" s="118">
        <f t="shared" si="332"/>
        <v>7</v>
      </c>
      <c r="X361" s="118">
        <v>252</v>
      </c>
      <c r="Y361" s="117">
        <f t="shared" si="316"/>
        <v>1.0020884960000001</v>
      </c>
      <c r="Z361" s="110">
        <f t="shared" si="317"/>
        <v>2.0928748399999999</v>
      </c>
      <c r="AA361" s="110">
        <f t="shared" si="318"/>
        <v>0</v>
      </c>
      <c r="AB361" s="121" t="str">
        <f t="shared" si="326"/>
        <v>J=</v>
      </c>
      <c r="AC361" s="115">
        <f t="shared" si="327"/>
        <v>44645</v>
      </c>
      <c r="AD361" s="4"/>
      <c r="AF361" s="159">
        <f>[2]Plan1!$A454</f>
        <v>50290</v>
      </c>
      <c r="AG361" s="139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9">
        <f t="shared" si="319"/>
        <v>44631</v>
      </c>
      <c r="B362" s="110">
        <f t="shared" si="311"/>
        <v>1004.78946001</v>
      </c>
      <c r="C362" s="184">
        <f t="shared" si="309"/>
        <v>1000</v>
      </c>
      <c r="D362" s="111">
        <f t="shared" si="320"/>
        <v>6120.04</v>
      </c>
      <c r="E362" s="111">
        <f>IF($K362=1,VLOOKUP($A361,$AQ$11:$AU$150,5),E361)</f>
        <v>6153.09</v>
      </c>
      <c r="F362" s="160" t="e">
        <f>IF($K362=1,VLOOKUP($A361,$AQ$11:$AU$135,6),F361)</f>
        <v>#REF!</v>
      </c>
      <c r="G362" s="114">
        <f t="shared" si="312"/>
        <v>5.4002915013626751E-3</v>
      </c>
      <c r="H362" s="115">
        <f t="shared" si="330"/>
        <v>44645</v>
      </c>
      <c r="I362" s="115">
        <f t="shared" si="313"/>
        <v>44645</v>
      </c>
      <c r="J362" s="116">
        <f t="shared" si="321"/>
        <v>18</v>
      </c>
      <c r="K362" s="116">
        <f t="shared" si="310"/>
        <v>8</v>
      </c>
      <c r="L362" s="8">
        <f t="shared" si="322"/>
        <v>1.00239653</v>
      </c>
      <c r="M362" s="117">
        <v>1</v>
      </c>
      <c r="N362" s="117">
        <f t="shared" si="331"/>
        <v>1</v>
      </c>
      <c r="O362" s="110">
        <f t="shared" ref="O362:O425" si="333">TRUNC(TRUNC((L362*N362),15),8)</f>
        <v>1.00239653</v>
      </c>
      <c r="P362" s="110">
        <f t="shared" si="314"/>
        <v>1002.39653</v>
      </c>
      <c r="Q362" s="148">
        <f t="shared" si="325"/>
        <v>0</v>
      </c>
      <c r="R362" s="170">
        <f t="shared" si="323"/>
        <v>0</v>
      </c>
      <c r="S362" s="110">
        <f t="shared" si="315"/>
        <v>0</v>
      </c>
      <c r="T362" s="92">
        <f t="shared" si="328"/>
        <v>0</v>
      </c>
      <c r="U362" s="181">
        <f t="shared" si="329"/>
        <v>0</v>
      </c>
      <c r="V362" s="120">
        <f t="shared" si="324"/>
        <v>7.8E-2</v>
      </c>
      <c r="W362" s="118">
        <f t="shared" si="332"/>
        <v>8</v>
      </c>
      <c r="X362" s="118">
        <v>252</v>
      </c>
      <c r="Y362" s="117">
        <f t="shared" si="316"/>
        <v>1.0023872089999999</v>
      </c>
      <c r="Z362" s="110">
        <f t="shared" si="317"/>
        <v>2.3929300100000002</v>
      </c>
      <c r="AA362" s="110">
        <f t="shared" si="318"/>
        <v>0</v>
      </c>
      <c r="AB362" s="121" t="str">
        <f t="shared" si="326"/>
        <v>J=</v>
      </c>
      <c r="AC362" s="115">
        <f t="shared" si="327"/>
        <v>44645</v>
      </c>
      <c r="AD362" s="4"/>
      <c r="AF362" s="159">
        <f>[2]Plan1!$A455</f>
        <v>50325</v>
      </c>
      <c r="AG362" s="139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9">
        <f t="shared" si="319"/>
        <v>44632</v>
      </c>
      <c r="B363" s="110">
        <f t="shared" si="311"/>
        <v>1005.38976385</v>
      </c>
      <c r="C363" s="184">
        <f t="shared" si="309"/>
        <v>1000</v>
      </c>
      <c r="D363" s="111">
        <f t="shared" si="320"/>
        <v>6120.04</v>
      </c>
      <c r="E363" s="111">
        <f>IF($K363=1,VLOOKUP($A362,$AQ$11:$AU$150,5),E362)</f>
        <v>6153.09</v>
      </c>
      <c r="F363" s="160" t="e">
        <f>IF($K363=1,VLOOKUP($A362,$AQ$11:$AU$135,6),F362)</f>
        <v>#REF!</v>
      </c>
      <c r="G363" s="114">
        <f t="shared" si="312"/>
        <v>5.4002915013626751E-3</v>
      </c>
      <c r="H363" s="115">
        <f t="shared" si="330"/>
        <v>44645</v>
      </c>
      <c r="I363" s="115">
        <f t="shared" si="313"/>
        <v>44645</v>
      </c>
      <c r="J363" s="116">
        <f t="shared" si="321"/>
        <v>18</v>
      </c>
      <c r="K363" s="116">
        <f t="shared" si="310"/>
        <v>9</v>
      </c>
      <c r="L363" s="8">
        <f t="shared" si="322"/>
        <v>1.00269651</v>
      </c>
      <c r="M363" s="117">
        <v>1</v>
      </c>
      <c r="N363" s="117">
        <f t="shared" si="331"/>
        <v>1</v>
      </c>
      <c r="O363" s="110">
        <f t="shared" si="333"/>
        <v>1.00269651</v>
      </c>
      <c r="P363" s="110">
        <f t="shared" si="314"/>
        <v>1002.69651</v>
      </c>
      <c r="Q363" s="148">
        <f t="shared" si="325"/>
        <v>0</v>
      </c>
      <c r="R363" s="170">
        <f t="shared" si="323"/>
        <v>0</v>
      </c>
      <c r="S363" s="110">
        <f t="shared" si="315"/>
        <v>0</v>
      </c>
      <c r="T363" s="92">
        <f t="shared" si="328"/>
        <v>0</v>
      </c>
      <c r="U363" s="181">
        <f t="shared" si="329"/>
        <v>0</v>
      </c>
      <c r="V363" s="120">
        <f t="shared" si="324"/>
        <v>7.8E-2</v>
      </c>
      <c r="W363" s="118">
        <f t="shared" si="332"/>
        <v>9</v>
      </c>
      <c r="X363" s="118">
        <v>252</v>
      </c>
      <c r="Y363" s="117">
        <f t="shared" si="316"/>
        <v>1.002686011</v>
      </c>
      <c r="Z363" s="110">
        <f t="shared" si="317"/>
        <v>2.6932538500000001</v>
      </c>
      <c r="AA363" s="110">
        <f t="shared" si="318"/>
        <v>0</v>
      </c>
      <c r="AB363" s="121" t="str">
        <f t="shared" si="326"/>
        <v>J=</v>
      </c>
      <c r="AC363" s="115">
        <f t="shared" si="327"/>
        <v>44645</v>
      </c>
      <c r="AD363" s="4"/>
      <c r="AF363" s="159">
        <f>[2]Plan1!$A456</f>
        <v>50346</v>
      </c>
      <c r="AG363" s="139" t="str">
        <f>[2]Plan1!$C456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9">
        <f t="shared" si="319"/>
        <v>44633</v>
      </c>
      <c r="B364" s="110">
        <f t="shared" si="311"/>
        <v>1005.38976385</v>
      </c>
      <c r="C364" s="184">
        <f t="shared" si="309"/>
        <v>1000</v>
      </c>
      <c r="D364" s="111">
        <f t="shared" si="320"/>
        <v>6120.04</v>
      </c>
      <c r="E364" s="111">
        <f>IF($K364=1,VLOOKUP($A363,$AQ$11:$AU$150,5),E363)</f>
        <v>6153.09</v>
      </c>
      <c r="F364" s="160" t="e">
        <f>IF($K364=1,VLOOKUP($A363,$AQ$11:$AU$135,6),F363)</f>
        <v>#REF!</v>
      </c>
      <c r="G364" s="114">
        <f t="shared" si="312"/>
        <v>5.4002915013626751E-3</v>
      </c>
      <c r="H364" s="115">
        <f t="shared" si="330"/>
        <v>44645</v>
      </c>
      <c r="I364" s="115">
        <f t="shared" si="313"/>
        <v>44645</v>
      </c>
      <c r="J364" s="116">
        <f t="shared" si="321"/>
        <v>18</v>
      </c>
      <c r="K364" s="116">
        <f t="shared" si="310"/>
        <v>9</v>
      </c>
      <c r="L364" s="8">
        <f t="shared" si="322"/>
        <v>1.00269651</v>
      </c>
      <c r="M364" s="117">
        <v>1</v>
      </c>
      <c r="N364" s="117">
        <f t="shared" si="331"/>
        <v>1</v>
      </c>
      <c r="O364" s="110">
        <f t="shared" si="333"/>
        <v>1.00269651</v>
      </c>
      <c r="P364" s="110">
        <f t="shared" si="314"/>
        <v>1002.69651</v>
      </c>
      <c r="Q364" s="148">
        <f t="shared" si="325"/>
        <v>0</v>
      </c>
      <c r="R364" s="170">
        <f t="shared" si="323"/>
        <v>0</v>
      </c>
      <c r="S364" s="110">
        <f t="shared" si="315"/>
        <v>0</v>
      </c>
      <c r="T364" s="92">
        <f t="shared" si="328"/>
        <v>0</v>
      </c>
      <c r="U364" s="181">
        <f t="shared" si="329"/>
        <v>0</v>
      </c>
      <c r="V364" s="120">
        <f t="shared" si="324"/>
        <v>7.8E-2</v>
      </c>
      <c r="W364" s="118">
        <f t="shared" si="332"/>
        <v>9</v>
      </c>
      <c r="X364" s="118">
        <v>252</v>
      </c>
      <c r="Y364" s="117">
        <f t="shared" si="316"/>
        <v>1.002686011</v>
      </c>
      <c r="Z364" s="110">
        <f t="shared" si="317"/>
        <v>2.6932538500000001</v>
      </c>
      <c r="AA364" s="110">
        <f t="shared" si="318"/>
        <v>0</v>
      </c>
      <c r="AB364" s="121" t="str">
        <f t="shared" si="326"/>
        <v>J=</v>
      </c>
      <c r="AC364" s="115">
        <f t="shared" si="327"/>
        <v>44645</v>
      </c>
      <c r="AD364" s="4"/>
      <c r="AF364" s="159">
        <f>[2]Plan1!$A457</f>
        <v>50359</v>
      </c>
      <c r="AG364" s="139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9">
        <f t="shared" si="319"/>
        <v>44634</v>
      </c>
      <c r="B365" s="110">
        <f t="shared" si="311"/>
        <v>1005.38976385</v>
      </c>
      <c r="C365" s="184">
        <f t="shared" ref="C365:C428" si="334">IF(Q364&gt;0,P364-S364-T364,C364)</f>
        <v>1000</v>
      </c>
      <c r="D365" s="111">
        <f t="shared" si="320"/>
        <v>6120.04</v>
      </c>
      <c r="E365" s="111">
        <f>IF($K365=1,VLOOKUP($A364,$AQ$11:$AU$150,5),E364)</f>
        <v>6153.09</v>
      </c>
      <c r="F365" s="160" t="e">
        <f>IF($K365=1,VLOOKUP($A364,$AQ$11:$AU$135,6),F364)</f>
        <v>#REF!</v>
      </c>
      <c r="G365" s="114">
        <f t="shared" si="312"/>
        <v>5.4002915013626751E-3</v>
      </c>
      <c r="H365" s="115">
        <f t="shared" si="330"/>
        <v>44645</v>
      </c>
      <c r="I365" s="115">
        <f t="shared" si="313"/>
        <v>44645</v>
      </c>
      <c r="J365" s="116">
        <f t="shared" si="321"/>
        <v>18</v>
      </c>
      <c r="K365" s="116">
        <f t="shared" si="310"/>
        <v>9</v>
      </c>
      <c r="L365" s="8">
        <f t="shared" si="322"/>
        <v>1.00269651</v>
      </c>
      <c r="M365" s="117">
        <v>1</v>
      </c>
      <c r="N365" s="117">
        <f t="shared" si="331"/>
        <v>1</v>
      </c>
      <c r="O365" s="110">
        <f t="shared" si="333"/>
        <v>1.00269651</v>
      </c>
      <c r="P365" s="110">
        <f t="shared" si="314"/>
        <v>1002.69651</v>
      </c>
      <c r="Q365" s="148">
        <f t="shared" si="325"/>
        <v>0</v>
      </c>
      <c r="R365" s="170">
        <f t="shared" si="323"/>
        <v>0</v>
      </c>
      <c r="S365" s="110">
        <f t="shared" si="315"/>
        <v>0</v>
      </c>
      <c r="T365" s="92">
        <f t="shared" si="328"/>
        <v>0</v>
      </c>
      <c r="U365" s="181">
        <f t="shared" si="329"/>
        <v>0</v>
      </c>
      <c r="V365" s="120">
        <f t="shared" si="324"/>
        <v>7.8E-2</v>
      </c>
      <c r="W365" s="118">
        <f t="shared" si="332"/>
        <v>9</v>
      </c>
      <c r="X365" s="118">
        <v>252</v>
      </c>
      <c r="Y365" s="117">
        <f t="shared" si="316"/>
        <v>1.002686011</v>
      </c>
      <c r="Z365" s="110">
        <f t="shared" si="317"/>
        <v>2.6932538500000001</v>
      </c>
      <c r="AA365" s="110">
        <f t="shared" si="318"/>
        <v>0</v>
      </c>
      <c r="AB365" s="121" t="str">
        <f t="shared" si="326"/>
        <v>J=</v>
      </c>
      <c r="AC365" s="115">
        <f t="shared" si="327"/>
        <v>44645</v>
      </c>
      <c r="AD365" s="4"/>
      <c r="AF365" s="159">
        <f>[2]Plan1!$A458</f>
        <v>50364</v>
      </c>
      <c r="AG365" s="139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9">
        <f t="shared" si="319"/>
        <v>44635</v>
      </c>
      <c r="B366" s="110">
        <f t="shared" si="311"/>
        <v>1005.99041546</v>
      </c>
      <c r="C366" s="184">
        <f t="shared" si="334"/>
        <v>1000</v>
      </c>
      <c r="D366" s="111">
        <f t="shared" si="320"/>
        <v>6120.04</v>
      </c>
      <c r="E366" s="111">
        <f>IF($K366=1,VLOOKUP($A365,$AQ$11:$AU$150,5),E365)</f>
        <v>6153.09</v>
      </c>
      <c r="F366" s="160" t="e">
        <f>IF($K366=1,VLOOKUP($A365,$AQ$11:$AU$135,6),F365)</f>
        <v>#REF!</v>
      </c>
      <c r="G366" s="114">
        <f t="shared" si="312"/>
        <v>5.4002915013626751E-3</v>
      </c>
      <c r="H366" s="115">
        <f t="shared" si="330"/>
        <v>44645</v>
      </c>
      <c r="I366" s="115">
        <f t="shared" si="313"/>
        <v>44645</v>
      </c>
      <c r="J366" s="116">
        <f t="shared" si="321"/>
        <v>18</v>
      </c>
      <c r="K366" s="116">
        <f t="shared" si="310"/>
        <v>10</v>
      </c>
      <c r="L366" s="8">
        <f t="shared" si="322"/>
        <v>1.0029965700000001</v>
      </c>
      <c r="M366" s="117">
        <v>1</v>
      </c>
      <c r="N366" s="117">
        <f t="shared" si="331"/>
        <v>1</v>
      </c>
      <c r="O366" s="110">
        <f t="shared" si="333"/>
        <v>1.0029965700000001</v>
      </c>
      <c r="P366" s="110">
        <f t="shared" si="314"/>
        <v>1002.99657</v>
      </c>
      <c r="Q366" s="148">
        <f t="shared" si="325"/>
        <v>0</v>
      </c>
      <c r="R366" s="170">
        <f t="shared" si="323"/>
        <v>0</v>
      </c>
      <c r="S366" s="110">
        <f t="shared" si="315"/>
        <v>0</v>
      </c>
      <c r="T366" s="92">
        <f t="shared" si="328"/>
        <v>0</v>
      </c>
      <c r="U366" s="181">
        <f t="shared" si="329"/>
        <v>0</v>
      </c>
      <c r="V366" s="120">
        <f t="shared" si="324"/>
        <v>7.8E-2</v>
      </c>
      <c r="W366" s="118">
        <f t="shared" si="332"/>
        <v>10</v>
      </c>
      <c r="X366" s="118">
        <v>252</v>
      </c>
      <c r="Y366" s="117">
        <f t="shared" si="316"/>
        <v>1.002984901</v>
      </c>
      <c r="Z366" s="110">
        <f t="shared" si="317"/>
        <v>2.9938454600000002</v>
      </c>
      <c r="AA366" s="110">
        <f t="shared" si="318"/>
        <v>0</v>
      </c>
      <c r="AB366" s="121" t="str">
        <f t="shared" si="326"/>
        <v>J=</v>
      </c>
      <c r="AC366" s="115">
        <f t="shared" si="327"/>
        <v>44645</v>
      </c>
      <c r="AD366" s="4"/>
      <c r="AF366" s="159">
        <f>[2]Plan1!$A459</f>
        <v>50399</v>
      </c>
      <c r="AG366" s="139" t="str">
        <f>[2]Plan1!$C459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9">
        <f t="shared" si="319"/>
        <v>44636</v>
      </c>
      <c r="B367" s="110">
        <f t="shared" si="311"/>
        <v>1006.5914270300001</v>
      </c>
      <c r="C367" s="184">
        <f t="shared" si="334"/>
        <v>1000</v>
      </c>
      <c r="D367" s="111">
        <f t="shared" si="320"/>
        <v>6120.04</v>
      </c>
      <c r="E367" s="111">
        <f>IF($K367=1,VLOOKUP($A366,$AQ$11:$AU$150,5),E366)</f>
        <v>6153.09</v>
      </c>
      <c r="F367" s="160" t="e">
        <f>IF($K367=1,VLOOKUP($A366,$AQ$11:$AU$135,6),F366)</f>
        <v>#REF!</v>
      </c>
      <c r="G367" s="114">
        <f t="shared" si="312"/>
        <v>5.4002915013626751E-3</v>
      </c>
      <c r="H367" s="115">
        <f t="shared" si="330"/>
        <v>44645</v>
      </c>
      <c r="I367" s="115">
        <f t="shared" si="313"/>
        <v>44645</v>
      </c>
      <c r="J367" s="116">
        <f t="shared" si="321"/>
        <v>18</v>
      </c>
      <c r="K367" s="116">
        <f t="shared" ref="K367:K430" si="335">(J367-(NETWORKDAYS(A367,I367,AF$149:AF$503)-1))</f>
        <v>11</v>
      </c>
      <c r="L367" s="8">
        <f t="shared" si="322"/>
        <v>1.00329672</v>
      </c>
      <c r="M367" s="117">
        <v>1</v>
      </c>
      <c r="N367" s="117">
        <f t="shared" si="331"/>
        <v>1</v>
      </c>
      <c r="O367" s="110">
        <f t="shared" si="333"/>
        <v>1.00329672</v>
      </c>
      <c r="P367" s="110">
        <f t="shared" si="314"/>
        <v>1003.2967200000001</v>
      </c>
      <c r="Q367" s="148">
        <f t="shared" si="325"/>
        <v>0</v>
      </c>
      <c r="R367" s="170">
        <f t="shared" si="323"/>
        <v>0</v>
      </c>
      <c r="S367" s="110">
        <f t="shared" si="315"/>
        <v>0</v>
      </c>
      <c r="T367" s="92">
        <f t="shared" si="328"/>
        <v>0</v>
      </c>
      <c r="U367" s="181">
        <f t="shared" si="329"/>
        <v>0</v>
      </c>
      <c r="V367" s="120">
        <f t="shared" si="324"/>
        <v>7.8E-2</v>
      </c>
      <c r="W367" s="118">
        <f t="shared" si="332"/>
        <v>11</v>
      </c>
      <c r="X367" s="118">
        <v>252</v>
      </c>
      <c r="Y367" s="117">
        <f t="shared" si="316"/>
        <v>1.003283881</v>
      </c>
      <c r="Z367" s="110">
        <f t="shared" si="317"/>
        <v>3.2947070300000001</v>
      </c>
      <c r="AA367" s="110">
        <f t="shared" si="318"/>
        <v>0</v>
      </c>
      <c r="AB367" s="121" t="str">
        <f t="shared" si="326"/>
        <v>J=</v>
      </c>
      <c r="AC367" s="115">
        <f t="shared" si="327"/>
        <v>44645</v>
      </c>
      <c r="AD367" s="4"/>
      <c r="AF367" s="159">
        <f>[2]Plan1!$A460</f>
        <v>50406</v>
      </c>
      <c r="AG367" s="139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9">
        <f t="shared" si="319"/>
        <v>44637</v>
      </c>
      <c r="B368" s="110">
        <f t="shared" si="311"/>
        <v>1007.1927977199999</v>
      </c>
      <c r="C368" s="184">
        <f t="shared" si="334"/>
        <v>1000</v>
      </c>
      <c r="D368" s="111">
        <f t="shared" si="320"/>
        <v>6120.04</v>
      </c>
      <c r="E368" s="111">
        <f>IF($K368=1,VLOOKUP($A367,$AQ$11:$AU$150,5),E367)</f>
        <v>6153.09</v>
      </c>
      <c r="F368" s="160" t="e">
        <f>IF($K368=1,VLOOKUP($A367,$AQ$11:$AU$135,6),F367)</f>
        <v>#REF!</v>
      </c>
      <c r="G368" s="114">
        <f t="shared" si="312"/>
        <v>5.4002915013626751E-3</v>
      </c>
      <c r="H368" s="115">
        <f t="shared" si="330"/>
        <v>44645</v>
      </c>
      <c r="I368" s="115">
        <f t="shared" si="313"/>
        <v>44645</v>
      </c>
      <c r="J368" s="116">
        <f t="shared" si="321"/>
        <v>18</v>
      </c>
      <c r="K368" s="116">
        <f t="shared" si="335"/>
        <v>12</v>
      </c>
      <c r="L368" s="8">
        <f t="shared" si="322"/>
        <v>1.0035969600000001</v>
      </c>
      <c r="M368" s="117">
        <v>1</v>
      </c>
      <c r="N368" s="117">
        <f t="shared" si="331"/>
        <v>1</v>
      </c>
      <c r="O368" s="110">
        <f t="shared" si="333"/>
        <v>1.0035969600000001</v>
      </c>
      <c r="P368" s="110">
        <f t="shared" si="314"/>
        <v>1003.59696</v>
      </c>
      <c r="Q368" s="148">
        <f t="shared" si="325"/>
        <v>0</v>
      </c>
      <c r="R368" s="170">
        <f t="shared" si="323"/>
        <v>0</v>
      </c>
      <c r="S368" s="110">
        <f t="shared" si="315"/>
        <v>0</v>
      </c>
      <c r="T368" s="92">
        <f t="shared" si="328"/>
        <v>0</v>
      </c>
      <c r="U368" s="181">
        <f t="shared" si="329"/>
        <v>0</v>
      </c>
      <c r="V368" s="120">
        <f t="shared" si="324"/>
        <v>7.8E-2</v>
      </c>
      <c r="W368" s="118">
        <f t="shared" si="332"/>
        <v>12</v>
      </c>
      <c r="X368" s="118">
        <v>252</v>
      </c>
      <c r="Y368" s="117">
        <f t="shared" si="316"/>
        <v>1.00358295</v>
      </c>
      <c r="Z368" s="110">
        <f t="shared" si="317"/>
        <v>3.59583772</v>
      </c>
      <c r="AA368" s="110">
        <f t="shared" si="318"/>
        <v>0</v>
      </c>
      <c r="AB368" s="121" t="str">
        <f t="shared" si="326"/>
        <v>J=</v>
      </c>
      <c r="AC368" s="115">
        <f t="shared" si="327"/>
        <v>44645</v>
      </c>
      <c r="AD368" s="4"/>
      <c r="AF368" s="159">
        <f>[2]Plan1!$A461</f>
        <v>50472</v>
      </c>
      <c r="AG368" s="139" t="str">
        <f>[2]Plan1!$C461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9">
        <f t="shared" si="319"/>
        <v>44638</v>
      </c>
      <c r="B369" s="110">
        <f t="shared" si="311"/>
        <v>1007.7945277</v>
      </c>
      <c r="C369" s="184">
        <f t="shared" si="334"/>
        <v>1000</v>
      </c>
      <c r="D369" s="111">
        <f t="shared" si="320"/>
        <v>6120.04</v>
      </c>
      <c r="E369" s="111">
        <f>IF($K369=1,VLOOKUP($A368,$AQ$11:$AU$150,5),E368)</f>
        <v>6153.09</v>
      </c>
      <c r="F369" s="160" t="e">
        <f>IF($K369=1,VLOOKUP($A368,$AQ$11:$AU$135,6),F368)</f>
        <v>#REF!</v>
      </c>
      <c r="G369" s="114">
        <f t="shared" si="312"/>
        <v>5.4002915013626751E-3</v>
      </c>
      <c r="H369" s="115">
        <f t="shared" si="330"/>
        <v>44645</v>
      </c>
      <c r="I369" s="115">
        <f t="shared" si="313"/>
        <v>44645</v>
      </c>
      <c r="J369" s="116">
        <f t="shared" si="321"/>
        <v>18</v>
      </c>
      <c r="K369" s="116">
        <f t="shared" si="335"/>
        <v>13</v>
      </c>
      <c r="L369" s="8">
        <f t="shared" si="322"/>
        <v>1.0038972900000001</v>
      </c>
      <c r="M369" s="117">
        <v>1</v>
      </c>
      <c r="N369" s="117">
        <f t="shared" si="331"/>
        <v>1</v>
      </c>
      <c r="O369" s="110">
        <f t="shared" si="333"/>
        <v>1.0038972900000001</v>
      </c>
      <c r="P369" s="110">
        <f t="shared" si="314"/>
        <v>1003.89729</v>
      </c>
      <c r="Q369" s="148">
        <f t="shared" si="325"/>
        <v>0</v>
      </c>
      <c r="R369" s="170">
        <f t="shared" si="323"/>
        <v>0</v>
      </c>
      <c r="S369" s="110">
        <f t="shared" si="315"/>
        <v>0</v>
      </c>
      <c r="T369" s="92">
        <f t="shared" si="328"/>
        <v>0</v>
      </c>
      <c r="U369" s="181">
        <f t="shared" si="329"/>
        <v>0</v>
      </c>
      <c r="V369" s="120">
        <f t="shared" si="324"/>
        <v>7.8E-2</v>
      </c>
      <c r="W369" s="118">
        <f t="shared" si="332"/>
        <v>13</v>
      </c>
      <c r="X369" s="118">
        <v>252</v>
      </c>
      <c r="Y369" s="117">
        <f t="shared" si="316"/>
        <v>1.003882108</v>
      </c>
      <c r="Z369" s="110">
        <f t="shared" si="317"/>
        <v>3.8972376999999998</v>
      </c>
      <c r="AA369" s="110">
        <f t="shared" si="318"/>
        <v>0</v>
      </c>
      <c r="AB369" s="121" t="str">
        <f t="shared" si="326"/>
        <v>J=</v>
      </c>
      <c r="AC369" s="115">
        <f t="shared" si="327"/>
        <v>44645</v>
      </c>
      <c r="AD369" s="4"/>
      <c r="AF369" s="159">
        <f>[2]Plan1!$A462</f>
        <v>50473</v>
      </c>
      <c r="AG369" s="139" t="str">
        <f>[2]Plan1!$C462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9">
        <f t="shared" si="319"/>
        <v>44639</v>
      </c>
      <c r="B370" s="110">
        <f t="shared" si="311"/>
        <v>1008.3966171100001</v>
      </c>
      <c r="C370" s="184">
        <f t="shared" si="334"/>
        <v>1000</v>
      </c>
      <c r="D370" s="111">
        <f t="shared" si="320"/>
        <v>6120.04</v>
      </c>
      <c r="E370" s="111">
        <f>IF($K370=1,VLOOKUP($A369,$AQ$11:$AU$150,5),E369)</f>
        <v>6153.09</v>
      </c>
      <c r="F370" s="160" t="e">
        <f>IF($K370=1,VLOOKUP($A369,$AQ$11:$AU$135,6),F369)</f>
        <v>#REF!</v>
      </c>
      <c r="G370" s="114">
        <f t="shared" si="312"/>
        <v>5.4002915013626751E-3</v>
      </c>
      <c r="H370" s="115">
        <f t="shared" si="330"/>
        <v>44645</v>
      </c>
      <c r="I370" s="115">
        <f t="shared" si="313"/>
        <v>44645</v>
      </c>
      <c r="J370" s="116">
        <f t="shared" si="321"/>
        <v>18</v>
      </c>
      <c r="K370" s="116">
        <f t="shared" si="335"/>
        <v>14</v>
      </c>
      <c r="L370" s="8">
        <f t="shared" si="322"/>
        <v>1.0041977099999999</v>
      </c>
      <c r="M370" s="117">
        <v>1</v>
      </c>
      <c r="N370" s="117">
        <f t="shared" si="331"/>
        <v>1</v>
      </c>
      <c r="O370" s="110">
        <f t="shared" si="333"/>
        <v>1.0041977099999999</v>
      </c>
      <c r="P370" s="110">
        <f t="shared" si="314"/>
        <v>1004.19771</v>
      </c>
      <c r="Q370" s="148">
        <f t="shared" si="325"/>
        <v>0</v>
      </c>
      <c r="R370" s="170">
        <f t="shared" si="323"/>
        <v>0</v>
      </c>
      <c r="S370" s="110">
        <f t="shared" si="315"/>
        <v>0</v>
      </c>
      <c r="T370" s="92">
        <f t="shared" si="328"/>
        <v>0</v>
      </c>
      <c r="U370" s="181">
        <f t="shared" si="329"/>
        <v>0</v>
      </c>
      <c r="V370" s="120">
        <f t="shared" si="324"/>
        <v>7.8E-2</v>
      </c>
      <c r="W370" s="118">
        <f t="shared" si="332"/>
        <v>14</v>
      </c>
      <c r="X370" s="118">
        <v>252</v>
      </c>
      <c r="Y370" s="117">
        <f t="shared" si="316"/>
        <v>1.0041813550000001</v>
      </c>
      <c r="Z370" s="110">
        <f t="shared" si="317"/>
        <v>4.1989071100000004</v>
      </c>
      <c r="AA370" s="110">
        <f t="shared" si="318"/>
        <v>0</v>
      </c>
      <c r="AB370" s="121" t="str">
        <f t="shared" si="326"/>
        <v>J=</v>
      </c>
      <c r="AC370" s="115">
        <f t="shared" si="327"/>
        <v>44645</v>
      </c>
      <c r="AD370" s="4"/>
      <c r="AF370" s="159">
        <f>[2]Plan1!$A463</f>
        <v>50516</v>
      </c>
      <c r="AG370" s="139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9">
        <f t="shared" si="319"/>
        <v>44640</v>
      </c>
      <c r="B371" s="110">
        <f t="shared" si="311"/>
        <v>1008.3966171100001</v>
      </c>
      <c r="C371" s="184">
        <f t="shared" si="334"/>
        <v>1000</v>
      </c>
      <c r="D371" s="111">
        <f t="shared" si="320"/>
        <v>6120.04</v>
      </c>
      <c r="E371" s="111">
        <f>IF($K371=1,VLOOKUP($A370,$AQ$11:$AU$150,5),E370)</f>
        <v>6153.09</v>
      </c>
      <c r="F371" s="160" t="e">
        <f>IF($K371=1,VLOOKUP($A370,$AQ$11:$AU$135,6),F370)</f>
        <v>#REF!</v>
      </c>
      <c r="G371" s="114">
        <f t="shared" si="312"/>
        <v>5.4002915013626751E-3</v>
      </c>
      <c r="H371" s="115">
        <f t="shared" si="330"/>
        <v>44645</v>
      </c>
      <c r="I371" s="115">
        <f t="shared" si="313"/>
        <v>44645</v>
      </c>
      <c r="J371" s="116">
        <f t="shared" si="321"/>
        <v>18</v>
      </c>
      <c r="K371" s="116">
        <f t="shared" si="335"/>
        <v>14</v>
      </c>
      <c r="L371" s="8">
        <f t="shared" si="322"/>
        <v>1.0041977099999999</v>
      </c>
      <c r="M371" s="117">
        <v>1</v>
      </c>
      <c r="N371" s="117">
        <f t="shared" si="331"/>
        <v>1</v>
      </c>
      <c r="O371" s="110">
        <f t="shared" si="333"/>
        <v>1.0041977099999999</v>
      </c>
      <c r="P371" s="110">
        <f t="shared" si="314"/>
        <v>1004.19771</v>
      </c>
      <c r="Q371" s="148">
        <f t="shared" si="325"/>
        <v>0</v>
      </c>
      <c r="R371" s="170">
        <f t="shared" si="323"/>
        <v>0</v>
      </c>
      <c r="S371" s="110">
        <f t="shared" si="315"/>
        <v>0</v>
      </c>
      <c r="T371" s="92">
        <f t="shared" si="328"/>
        <v>0</v>
      </c>
      <c r="U371" s="181">
        <f t="shared" si="329"/>
        <v>0</v>
      </c>
      <c r="V371" s="120">
        <f t="shared" si="324"/>
        <v>7.8E-2</v>
      </c>
      <c r="W371" s="118">
        <f t="shared" si="332"/>
        <v>14</v>
      </c>
      <c r="X371" s="118">
        <v>252</v>
      </c>
      <c r="Y371" s="117">
        <f t="shared" si="316"/>
        <v>1.0041813550000001</v>
      </c>
      <c r="Z371" s="110">
        <f t="shared" si="317"/>
        <v>4.1989071100000004</v>
      </c>
      <c r="AA371" s="110">
        <f t="shared" si="318"/>
        <v>0</v>
      </c>
      <c r="AB371" s="121" t="str">
        <f t="shared" si="326"/>
        <v>J=</v>
      </c>
      <c r="AC371" s="115">
        <f t="shared" si="327"/>
        <v>44645</v>
      </c>
      <c r="AD371" s="4"/>
      <c r="AF371" s="159">
        <f>[2]Plan1!$A464</f>
        <v>50518</v>
      </c>
      <c r="AG371" s="139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9">
        <f t="shared" si="319"/>
        <v>44641</v>
      </c>
      <c r="B372" s="110">
        <f t="shared" si="311"/>
        <v>1008.3966171100001</v>
      </c>
      <c r="C372" s="184">
        <f t="shared" si="334"/>
        <v>1000</v>
      </c>
      <c r="D372" s="111">
        <f t="shared" si="320"/>
        <v>6120.04</v>
      </c>
      <c r="E372" s="111">
        <f>IF($K372=1,VLOOKUP($A371,$AQ$11:$AU$150,5),E371)</f>
        <v>6153.09</v>
      </c>
      <c r="F372" s="160" t="e">
        <f>IF($K372=1,VLOOKUP($A371,$AQ$11:$AU$135,6),F371)</f>
        <v>#REF!</v>
      </c>
      <c r="G372" s="114">
        <f t="shared" si="312"/>
        <v>5.4002915013626751E-3</v>
      </c>
      <c r="H372" s="115">
        <f t="shared" si="330"/>
        <v>44645</v>
      </c>
      <c r="I372" s="115">
        <f t="shared" si="313"/>
        <v>44645</v>
      </c>
      <c r="J372" s="116">
        <f t="shared" si="321"/>
        <v>18</v>
      </c>
      <c r="K372" s="116">
        <f t="shared" si="335"/>
        <v>14</v>
      </c>
      <c r="L372" s="8">
        <f t="shared" si="322"/>
        <v>1.0041977099999999</v>
      </c>
      <c r="M372" s="117">
        <v>1</v>
      </c>
      <c r="N372" s="117">
        <f t="shared" si="331"/>
        <v>1</v>
      </c>
      <c r="O372" s="110">
        <f t="shared" si="333"/>
        <v>1.0041977099999999</v>
      </c>
      <c r="P372" s="110">
        <f t="shared" si="314"/>
        <v>1004.19771</v>
      </c>
      <c r="Q372" s="148">
        <f t="shared" si="325"/>
        <v>0</v>
      </c>
      <c r="R372" s="170">
        <f t="shared" si="323"/>
        <v>0</v>
      </c>
      <c r="S372" s="110">
        <f t="shared" si="315"/>
        <v>0</v>
      </c>
      <c r="T372" s="92">
        <f t="shared" si="328"/>
        <v>0</v>
      </c>
      <c r="U372" s="181">
        <f t="shared" si="329"/>
        <v>0</v>
      </c>
      <c r="V372" s="120">
        <f t="shared" si="324"/>
        <v>7.8E-2</v>
      </c>
      <c r="W372" s="118">
        <f t="shared" si="332"/>
        <v>14</v>
      </c>
      <c r="X372" s="118">
        <v>252</v>
      </c>
      <c r="Y372" s="117">
        <f t="shared" si="316"/>
        <v>1.0041813550000001</v>
      </c>
      <c r="Z372" s="110">
        <f t="shared" si="317"/>
        <v>4.1989071100000004</v>
      </c>
      <c r="AA372" s="110">
        <f t="shared" si="318"/>
        <v>0</v>
      </c>
      <c r="AB372" s="121" t="str">
        <f t="shared" si="326"/>
        <v>J=</v>
      </c>
      <c r="AC372" s="115">
        <f t="shared" si="327"/>
        <v>44645</v>
      </c>
      <c r="AD372" s="4"/>
      <c r="AF372" s="159">
        <f>[2]Plan1!$A465</f>
        <v>50526</v>
      </c>
      <c r="AG372" s="139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9">
        <f t="shared" si="319"/>
        <v>44642</v>
      </c>
      <c r="B373" s="110">
        <f t="shared" si="311"/>
        <v>1008.99906613</v>
      </c>
      <c r="C373" s="184">
        <f t="shared" si="334"/>
        <v>1000</v>
      </c>
      <c r="D373" s="111">
        <f t="shared" si="320"/>
        <v>6120.04</v>
      </c>
      <c r="E373" s="111">
        <f>IF($K373=1,VLOOKUP($A372,$AQ$11:$AU$150,5),E372)</f>
        <v>6153.09</v>
      </c>
      <c r="F373" s="160" t="e">
        <f>IF($K373=1,VLOOKUP($A372,$AQ$11:$AU$135,6),F372)</f>
        <v>#REF!</v>
      </c>
      <c r="G373" s="114">
        <f t="shared" si="312"/>
        <v>5.4002915013626751E-3</v>
      </c>
      <c r="H373" s="115">
        <f t="shared" si="330"/>
        <v>44645</v>
      </c>
      <c r="I373" s="115">
        <f t="shared" si="313"/>
        <v>44645</v>
      </c>
      <c r="J373" s="116">
        <f t="shared" si="321"/>
        <v>18</v>
      </c>
      <c r="K373" s="116">
        <f t="shared" si="335"/>
        <v>15</v>
      </c>
      <c r="L373" s="8">
        <f t="shared" si="322"/>
        <v>1.0044982200000001</v>
      </c>
      <c r="M373" s="117">
        <v>1</v>
      </c>
      <c r="N373" s="117">
        <f t="shared" si="331"/>
        <v>1</v>
      </c>
      <c r="O373" s="110">
        <f t="shared" si="333"/>
        <v>1.0044982200000001</v>
      </c>
      <c r="P373" s="110">
        <f t="shared" si="314"/>
        <v>1004.4982199999999</v>
      </c>
      <c r="Q373" s="148">
        <f t="shared" si="325"/>
        <v>0</v>
      </c>
      <c r="R373" s="170">
        <f t="shared" si="323"/>
        <v>0</v>
      </c>
      <c r="S373" s="110">
        <f t="shared" si="315"/>
        <v>0</v>
      </c>
      <c r="T373" s="92">
        <f t="shared" si="328"/>
        <v>0</v>
      </c>
      <c r="U373" s="181">
        <f t="shared" si="329"/>
        <v>0</v>
      </c>
      <c r="V373" s="120">
        <f t="shared" si="324"/>
        <v>7.8E-2</v>
      </c>
      <c r="W373" s="118">
        <f t="shared" si="332"/>
        <v>15</v>
      </c>
      <c r="X373" s="118">
        <v>252</v>
      </c>
      <c r="Y373" s="117">
        <f t="shared" si="316"/>
        <v>1.0044806909999999</v>
      </c>
      <c r="Z373" s="110">
        <f t="shared" si="317"/>
        <v>4.5008461300000002</v>
      </c>
      <c r="AA373" s="110">
        <f t="shared" si="318"/>
        <v>0</v>
      </c>
      <c r="AB373" s="121" t="str">
        <f t="shared" si="326"/>
        <v>J=</v>
      </c>
      <c r="AC373" s="115">
        <f t="shared" si="327"/>
        <v>44645</v>
      </c>
      <c r="AD373" s="4"/>
      <c r="AF373" s="159">
        <f>[2]Plan1!$A466</f>
        <v>50580</v>
      </c>
      <c r="AG373" s="139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9">
        <f t="shared" si="319"/>
        <v>44643</v>
      </c>
      <c r="B374" s="110">
        <f t="shared" si="311"/>
        <v>1009.60187592</v>
      </c>
      <c r="C374" s="184">
        <f t="shared" si="334"/>
        <v>1000</v>
      </c>
      <c r="D374" s="111">
        <f t="shared" si="320"/>
        <v>6120.04</v>
      </c>
      <c r="E374" s="111">
        <f>IF($K374=1,VLOOKUP($A373,$AQ$11:$AU$150,5),E373)</f>
        <v>6153.09</v>
      </c>
      <c r="F374" s="160" t="e">
        <f>IF($K374=1,VLOOKUP($A373,$AQ$11:$AU$135,6),F373)</f>
        <v>#REF!</v>
      </c>
      <c r="G374" s="114">
        <f t="shared" si="312"/>
        <v>5.4002915013626751E-3</v>
      </c>
      <c r="H374" s="115">
        <f t="shared" si="330"/>
        <v>44645</v>
      </c>
      <c r="I374" s="115">
        <f t="shared" si="313"/>
        <v>44645</v>
      </c>
      <c r="J374" s="116">
        <f t="shared" si="321"/>
        <v>18</v>
      </c>
      <c r="K374" s="116">
        <f t="shared" si="335"/>
        <v>16</v>
      </c>
      <c r="L374" s="8">
        <f t="shared" si="322"/>
        <v>1.00479882</v>
      </c>
      <c r="M374" s="117">
        <v>1</v>
      </c>
      <c r="N374" s="117">
        <f t="shared" si="331"/>
        <v>1</v>
      </c>
      <c r="O374" s="110">
        <f t="shared" si="333"/>
        <v>1.00479882</v>
      </c>
      <c r="P374" s="110">
        <f t="shared" si="314"/>
        <v>1004.79882</v>
      </c>
      <c r="Q374" s="148">
        <f t="shared" si="325"/>
        <v>0</v>
      </c>
      <c r="R374" s="170">
        <f t="shared" si="323"/>
        <v>0</v>
      </c>
      <c r="S374" s="110">
        <f t="shared" si="315"/>
        <v>0</v>
      </c>
      <c r="T374" s="92">
        <f t="shared" si="328"/>
        <v>0</v>
      </c>
      <c r="U374" s="181">
        <f t="shared" si="329"/>
        <v>0</v>
      </c>
      <c r="V374" s="120">
        <f t="shared" si="324"/>
        <v>7.8E-2</v>
      </c>
      <c r="W374" s="118">
        <f t="shared" si="332"/>
        <v>16</v>
      </c>
      <c r="X374" s="118">
        <v>252</v>
      </c>
      <c r="Y374" s="117">
        <f t="shared" si="316"/>
        <v>1.0047801169999999</v>
      </c>
      <c r="Z374" s="110">
        <f t="shared" si="317"/>
        <v>4.8030559200000003</v>
      </c>
      <c r="AA374" s="110">
        <f t="shared" si="318"/>
        <v>0</v>
      </c>
      <c r="AB374" s="121" t="str">
        <f t="shared" si="326"/>
        <v>J=</v>
      </c>
      <c r="AC374" s="115">
        <f t="shared" si="327"/>
        <v>44645</v>
      </c>
      <c r="AD374" s="4"/>
      <c r="AF374" s="159">
        <f>[2]Plan1!$A467</f>
        <v>50655</v>
      </c>
      <c r="AG374" s="139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9">
        <f t="shared" si="319"/>
        <v>44644</v>
      </c>
      <c r="B375" s="110">
        <f t="shared" si="311"/>
        <v>1010.20504563</v>
      </c>
      <c r="C375" s="184">
        <f t="shared" si="334"/>
        <v>1000</v>
      </c>
      <c r="D375" s="111">
        <f t="shared" si="320"/>
        <v>6120.04</v>
      </c>
      <c r="E375" s="111">
        <f>IF($K375=1,VLOOKUP($A374,$AQ$11:$AU$150,5),E374)</f>
        <v>6153.09</v>
      </c>
      <c r="F375" s="160" t="e">
        <f>IF($K375=1,VLOOKUP($A374,$AQ$11:$AU$135,6),F374)</f>
        <v>#REF!</v>
      </c>
      <c r="G375" s="114">
        <f t="shared" si="312"/>
        <v>5.4002915013626751E-3</v>
      </c>
      <c r="H375" s="115">
        <f t="shared" si="330"/>
        <v>44645</v>
      </c>
      <c r="I375" s="115">
        <f t="shared" si="313"/>
        <v>44645</v>
      </c>
      <c r="J375" s="116">
        <f t="shared" si="321"/>
        <v>18</v>
      </c>
      <c r="K375" s="116">
        <f t="shared" si="335"/>
        <v>17</v>
      </c>
      <c r="L375" s="8">
        <f t="shared" si="322"/>
        <v>1.00509951</v>
      </c>
      <c r="M375" s="117">
        <v>1</v>
      </c>
      <c r="N375" s="117">
        <f t="shared" si="331"/>
        <v>1</v>
      </c>
      <c r="O375" s="110">
        <f t="shared" si="333"/>
        <v>1.00509951</v>
      </c>
      <c r="P375" s="110">
        <f t="shared" si="314"/>
        <v>1005.09951</v>
      </c>
      <c r="Q375" s="148">
        <f t="shared" si="325"/>
        <v>0</v>
      </c>
      <c r="R375" s="170">
        <f t="shared" si="323"/>
        <v>0</v>
      </c>
      <c r="S375" s="110">
        <f t="shared" si="315"/>
        <v>0</v>
      </c>
      <c r="T375" s="92">
        <f t="shared" si="328"/>
        <v>0</v>
      </c>
      <c r="U375" s="181">
        <f t="shared" si="329"/>
        <v>0</v>
      </c>
      <c r="V375" s="120">
        <f t="shared" si="324"/>
        <v>7.8E-2</v>
      </c>
      <c r="W375" s="118">
        <f t="shared" si="332"/>
        <v>17</v>
      </c>
      <c r="X375" s="118">
        <v>252</v>
      </c>
      <c r="Y375" s="117">
        <f t="shared" si="316"/>
        <v>1.0050796319999999</v>
      </c>
      <c r="Z375" s="110">
        <f t="shared" si="317"/>
        <v>5.1055356300000003</v>
      </c>
      <c r="AA375" s="110">
        <f t="shared" si="318"/>
        <v>0</v>
      </c>
      <c r="AB375" s="121" t="str">
        <f t="shared" si="326"/>
        <v>J=</v>
      </c>
      <c r="AC375" s="115">
        <f t="shared" si="327"/>
        <v>44645</v>
      </c>
      <c r="AD375" s="4"/>
      <c r="AF375" s="159">
        <f>[2]Plan1!$A468</f>
        <v>50690</v>
      </c>
      <c r="AG375" s="139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109">
        <f t="shared" si="319"/>
        <v>44645</v>
      </c>
      <c r="B376" s="110">
        <f t="shared" si="311"/>
        <v>1010.80857543</v>
      </c>
      <c r="C376" s="184">
        <f t="shared" si="334"/>
        <v>1000</v>
      </c>
      <c r="D376" s="111">
        <f t="shared" si="320"/>
        <v>6120.04</v>
      </c>
      <c r="E376" s="111">
        <f>IF($K376=1,VLOOKUP($A375,$AQ$11:$AU$150,5),E375)</f>
        <v>6153.09</v>
      </c>
      <c r="F376" s="160" t="e">
        <f>IF($K376=1,VLOOKUP($A375,$AQ$11:$AU$135,6),F375)</f>
        <v>#REF!</v>
      </c>
      <c r="G376" s="114">
        <f t="shared" si="312"/>
        <v>5.4002915013626751E-3</v>
      </c>
      <c r="H376" s="115">
        <f t="shared" si="330"/>
        <v>44645</v>
      </c>
      <c r="I376" s="115">
        <f t="shared" si="313"/>
        <v>44645</v>
      </c>
      <c r="J376" s="116">
        <f t="shared" si="321"/>
        <v>18</v>
      </c>
      <c r="K376" s="116">
        <f t="shared" si="335"/>
        <v>18</v>
      </c>
      <c r="L376" s="8">
        <f t="shared" si="322"/>
        <v>1.0054002900000001</v>
      </c>
      <c r="M376" s="117">
        <v>1</v>
      </c>
      <c r="N376" s="117">
        <f t="shared" si="331"/>
        <v>1</v>
      </c>
      <c r="O376" s="110">
        <f t="shared" si="333"/>
        <v>1.0054002900000001</v>
      </c>
      <c r="P376" s="110">
        <f t="shared" si="314"/>
        <v>1005.40029</v>
      </c>
      <c r="Q376" s="148">
        <f t="shared" si="325"/>
        <v>12</v>
      </c>
      <c r="R376" s="170">
        <f t="shared" si="323"/>
        <v>0</v>
      </c>
      <c r="S376" s="110">
        <f t="shared" si="315"/>
        <v>0</v>
      </c>
      <c r="T376" s="92">
        <f t="shared" si="328"/>
        <v>5.4002900000000853</v>
      </c>
      <c r="U376" s="181">
        <f t="shared" si="329"/>
        <v>5.3712835113664875E-3</v>
      </c>
      <c r="V376" s="120">
        <f t="shared" si="324"/>
        <v>7.8E-2</v>
      </c>
      <c r="W376" s="118">
        <f t="shared" si="332"/>
        <v>18</v>
      </c>
      <c r="X376" s="118">
        <v>252</v>
      </c>
      <c r="Y376" s="117">
        <f t="shared" si="316"/>
        <v>1.005379236</v>
      </c>
      <c r="Z376" s="110">
        <f t="shared" si="317"/>
        <v>5.4082854300000003</v>
      </c>
      <c r="AA376" s="110">
        <f t="shared" si="318"/>
        <v>5.4082854300000003</v>
      </c>
      <c r="AB376" s="121" t="str">
        <f t="shared" si="326"/>
        <v>J=</v>
      </c>
      <c r="AC376" s="115">
        <f t="shared" si="327"/>
        <v>44645</v>
      </c>
      <c r="AD376" s="26"/>
      <c r="AF376" s="159">
        <f>[2]Plan1!$A469</f>
        <v>50711</v>
      </c>
      <c r="AG376" s="139" t="str">
        <f>[2]Plan1!$C469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1"/>
      <c r="CR376" s="25"/>
      <c r="CS376" s="1"/>
      <c r="CT376" s="3"/>
      <c r="CU376" s="3"/>
      <c r="CV376" s="3"/>
      <c r="CW376" s="3"/>
      <c r="CX376" s="1"/>
      <c r="CY376" s="3"/>
      <c r="CZ376" s="1"/>
      <c r="DA376" s="3"/>
      <c r="DB376" s="3"/>
      <c r="DC376" s="3"/>
      <c r="DD376" s="3"/>
      <c r="DE376" s="3"/>
      <c r="DF376" s="1"/>
      <c r="DG376" s="3"/>
      <c r="DH376" s="3"/>
      <c r="DI376" s="3"/>
      <c r="DJ376" s="3"/>
      <c r="DK376" s="1"/>
      <c r="DL376" s="3"/>
      <c r="DM376" s="3"/>
      <c r="DN376" s="3"/>
      <c r="DO376" s="3"/>
      <c r="DP376" s="3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9">
        <f t="shared" si="319"/>
        <v>44646</v>
      </c>
      <c r="B377" s="110">
        <f t="shared" si="311"/>
        <v>1000.8273277100001</v>
      </c>
      <c r="C377" s="184">
        <f t="shared" si="334"/>
        <v>1000</v>
      </c>
      <c r="D377" s="111">
        <f t="shared" si="320"/>
        <v>6153.09</v>
      </c>
      <c r="E377" s="111">
        <f>IF($K377=1,VLOOKUP($A376,$AQ$11:$AU$150,5),E376)</f>
        <v>6215.24</v>
      </c>
      <c r="F377" s="160" t="e">
        <f>IF($K377=1,VLOOKUP($A376,$AQ$11:$AU$135,6),F376)</f>
        <v>#REF!</v>
      </c>
      <c r="G377" s="114">
        <f t="shared" si="312"/>
        <v>1.0100616113204897E-2</v>
      </c>
      <c r="H377" s="115">
        <f t="shared" si="330"/>
        <v>44676</v>
      </c>
      <c r="I377" s="115">
        <f t="shared" si="313"/>
        <v>44676</v>
      </c>
      <c r="J377" s="116">
        <f t="shared" si="321"/>
        <v>19</v>
      </c>
      <c r="K377" s="116">
        <f t="shared" si="335"/>
        <v>1</v>
      </c>
      <c r="L377" s="8">
        <f t="shared" si="322"/>
        <v>1.00052908</v>
      </c>
      <c r="M377" s="117">
        <v>1</v>
      </c>
      <c r="N377" s="117">
        <f t="shared" si="331"/>
        <v>1</v>
      </c>
      <c r="O377" s="110">
        <f t="shared" si="333"/>
        <v>1.00052908</v>
      </c>
      <c r="P377" s="110">
        <f t="shared" si="314"/>
        <v>1000.52908</v>
      </c>
      <c r="Q377" s="148">
        <f t="shared" si="325"/>
        <v>0</v>
      </c>
      <c r="R377" s="170">
        <f t="shared" si="323"/>
        <v>0</v>
      </c>
      <c r="S377" s="110">
        <f t="shared" si="315"/>
        <v>0</v>
      </c>
      <c r="T377" s="92">
        <f t="shared" si="328"/>
        <v>0</v>
      </c>
      <c r="U377" s="181">
        <f t="shared" si="329"/>
        <v>0</v>
      </c>
      <c r="V377" s="120">
        <f t="shared" si="324"/>
        <v>7.8E-2</v>
      </c>
      <c r="W377" s="118">
        <f t="shared" si="332"/>
        <v>1</v>
      </c>
      <c r="X377" s="118">
        <v>252</v>
      </c>
      <c r="Y377" s="117">
        <f t="shared" si="316"/>
        <v>1.00029809</v>
      </c>
      <c r="Z377" s="110">
        <f t="shared" si="317"/>
        <v>0.29824771</v>
      </c>
      <c r="AA377" s="110">
        <f t="shared" si="318"/>
        <v>0</v>
      </c>
      <c r="AB377" s="121" t="str">
        <f t="shared" si="326"/>
        <v>J=</v>
      </c>
      <c r="AC377" s="115">
        <f t="shared" si="327"/>
        <v>44676</v>
      </c>
      <c r="AD377" s="26"/>
      <c r="AF377" s="159">
        <f>[2]Plan1!$A470</f>
        <v>50724</v>
      </c>
      <c r="AG377" s="139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26"/>
      <c r="DR377" s="3"/>
      <c r="DS377" s="3"/>
      <c r="DT377" s="3"/>
      <c r="DU377" s="3"/>
      <c r="DV377" s="3"/>
      <c r="DW377" s="3"/>
    </row>
    <row r="378" spans="1:127" ht="12.75" x14ac:dyDescent="0.2">
      <c r="A378" s="109">
        <f t="shared" si="319"/>
        <v>44647</v>
      </c>
      <c r="B378" s="110">
        <f t="shared" si="311"/>
        <v>1000.8273277100001</v>
      </c>
      <c r="C378" s="184">
        <f t="shared" si="334"/>
        <v>1000</v>
      </c>
      <c r="D378" s="111">
        <f t="shared" si="320"/>
        <v>6153.09</v>
      </c>
      <c r="E378" s="111">
        <f>IF($K378=1,VLOOKUP($A377,$AQ$11:$AU$150,5),E377)</f>
        <v>6215.24</v>
      </c>
      <c r="F378" s="160" t="e">
        <f>IF($K378=1,VLOOKUP($A377,$AQ$11:$AU$135,6),F377)</f>
        <v>#REF!</v>
      </c>
      <c r="G378" s="114">
        <f t="shared" si="312"/>
        <v>1.0100616113204897E-2</v>
      </c>
      <c r="H378" s="115">
        <f t="shared" si="330"/>
        <v>44676</v>
      </c>
      <c r="I378" s="115">
        <f t="shared" si="313"/>
        <v>44676</v>
      </c>
      <c r="J378" s="116">
        <f t="shared" si="321"/>
        <v>19</v>
      </c>
      <c r="K378" s="116">
        <f t="shared" si="335"/>
        <v>1</v>
      </c>
      <c r="L378" s="8">
        <f t="shared" si="322"/>
        <v>1.00052908</v>
      </c>
      <c r="M378" s="117">
        <v>1</v>
      </c>
      <c r="N378" s="117">
        <f t="shared" si="331"/>
        <v>1</v>
      </c>
      <c r="O378" s="110">
        <f t="shared" si="333"/>
        <v>1.00052908</v>
      </c>
      <c r="P378" s="110">
        <f t="shared" si="314"/>
        <v>1000.52908</v>
      </c>
      <c r="Q378" s="148">
        <f t="shared" si="325"/>
        <v>0</v>
      </c>
      <c r="R378" s="170">
        <f t="shared" si="323"/>
        <v>0</v>
      </c>
      <c r="S378" s="110">
        <f t="shared" si="315"/>
        <v>0</v>
      </c>
      <c r="T378" s="92">
        <f t="shared" si="328"/>
        <v>0</v>
      </c>
      <c r="U378" s="181">
        <f t="shared" si="329"/>
        <v>0</v>
      </c>
      <c r="V378" s="120">
        <f t="shared" si="324"/>
        <v>7.8E-2</v>
      </c>
      <c r="W378" s="118">
        <f t="shared" si="332"/>
        <v>1</v>
      </c>
      <c r="X378" s="118">
        <v>252</v>
      </c>
      <c r="Y378" s="117">
        <f t="shared" si="316"/>
        <v>1.00029809</v>
      </c>
      <c r="Z378" s="110">
        <f t="shared" si="317"/>
        <v>0.29824771</v>
      </c>
      <c r="AA378" s="110">
        <f t="shared" si="318"/>
        <v>0</v>
      </c>
      <c r="AB378" s="121" t="str">
        <f t="shared" si="326"/>
        <v>J=</v>
      </c>
      <c r="AC378" s="115">
        <f t="shared" si="327"/>
        <v>44676</v>
      </c>
      <c r="AD378" s="4"/>
      <c r="AF378" s="159">
        <f>[2]Plan1!$A471</f>
        <v>50729</v>
      </c>
      <c r="AG378" s="139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9">
        <f t="shared" si="319"/>
        <v>44648</v>
      </c>
      <c r="B379" s="110">
        <f t="shared" si="311"/>
        <v>1000.8273277100001</v>
      </c>
      <c r="C379" s="184">
        <f t="shared" si="334"/>
        <v>1000</v>
      </c>
      <c r="D379" s="111">
        <f t="shared" si="320"/>
        <v>6153.09</v>
      </c>
      <c r="E379" s="111">
        <f>IF($K379=1,VLOOKUP($A378,$AQ$11:$AU$150,5),E378)</f>
        <v>6215.24</v>
      </c>
      <c r="F379" s="160" t="e">
        <f>IF($K379=1,VLOOKUP($A378,$AQ$11:$AU$135,6),F378)</f>
        <v>#REF!</v>
      </c>
      <c r="G379" s="114">
        <f t="shared" si="312"/>
        <v>1.0100616113204897E-2</v>
      </c>
      <c r="H379" s="115">
        <f t="shared" si="330"/>
        <v>44676</v>
      </c>
      <c r="I379" s="115">
        <f t="shared" si="313"/>
        <v>44676</v>
      </c>
      <c r="J379" s="116">
        <f t="shared" si="321"/>
        <v>19</v>
      </c>
      <c r="K379" s="116">
        <f t="shared" si="335"/>
        <v>1</v>
      </c>
      <c r="L379" s="8">
        <f t="shared" si="322"/>
        <v>1.00052908</v>
      </c>
      <c r="M379" s="117">
        <v>1</v>
      </c>
      <c r="N379" s="117">
        <f t="shared" si="331"/>
        <v>1</v>
      </c>
      <c r="O379" s="110">
        <f t="shared" si="333"/>
        <v>1.00052908</v>
      </c>
      <c r="P379" s="110">
        <f t="shared" si="314"/>
        <v>1000.52908</v>
      </c>
      <c r="Q379" s="148">
        <f t="shared" si="325"/>
        <v>0</v>
      </c>
      <c r="R379" s="170">
        <f t="shared" si="323"/>
        <v>0</v>
      </c>
      <c r="S379" s="110">
        <f t="shared" si="315"/>
        <v>0</v>
      </c>
      <c r="T379" s="92">
        <f t="shared" si="328"/>
        <v>0</v>
      </c>
      <c r="U379" s="181">
        <f t="shared" si="329"/>
        <v>0</v>
      </c>
      <c r="V379" s="120">
        <f t="shared" si="324"/>
        <v>7.8E-2</v>
      </c>
      <c r="W379" s="118">
        <f t="shared" si="332"/>
        <v>1</v>
      </c>
      <c r="X379" s="118">
        <v>252</v>
      </c>
      <c r="Y379" s="117">
        <f t="shared" si="316"/>
        <v>1.00029809</v>
      </c>
      <c r="Z379" s="110">
        <f t="shared" si="317"/>
        <v>0.29824771</v>
      </c>
      <c r="AA379" s="110">
        <f t="shared" si="318"/>
        <v>0</v>
      </c>
      <c r="AB379" s="121" t="str">
        <f t="shared" si="326"/>
        <v>J=</v>
      </c>
      <c r="AC379" s="115">
        <f t="shared" si="327"/>
        <v>44676</v>
      </c>
      <c r="AD379" s="4"/>
      <c r="AF379" s="159">
        <f>[2]Plan1!$A472</f>
        <v>50764</v>
      </c>
      <c r="AG379" s="139" t="str">
        <f>[2]Plan1!$C472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9">
        <f t="shared" si="319"/>
        <v>44649</v>
      </c>
      <c r="B380" s="110">
        <f t="shared" si="311"/>
        <v>1001.65534011</v>
      </c>
      <c r="C380" s="184">
        <f t="shared" si="334"/>
        <v>1000</v>
      </c>
      <c r="D380" s="111">
        <f t="shared" si="320"/>
        <v>6153.09</v>
      </c>
      <c r="E380" s="111">
        <f>IF($K380=1,VLOOKUP($A379,$AQ$11:$AU$150,5),E379)</f>
        <v>6215.24</v>
      </c>
      <c r="F380" s="160" t="e">
        <f>IF($K380=1,VLOOKUP($A379,$AQ$11:$AU$135,6),F379)</f>
        <v>#REF!</v>
      </c>
      <c r="G380" s="114">
        <f t="shared" si="312"/>
        <v>1.0100616113204897E-2</v>
      </c>
      <c r="H380" s="115">
        <f t="shared" si="330"/>
        <v>44676</v>
      </c>
      <c r="I380" s="115">
        <f t="shared" si="313"/>
        <v>44676</v>
      </c>
      <c r="J380" s="116">
        <f t="shared" si="321"/>
        <v>19</v>
      </c>
      <c r="K380" s="116">
        <f t="shared" si="335"/>
        <v>2</v>
      </c>
      <c r="L380" s="8">
        <f t="shared" si="322"/>
        <v>1.00105844</v>
      </c>
      <c r="M380" s="117">
        <v>1</v>
      </c>
      <c r="N380" s="117">
        <f t="shared" si="331"/>
        <v>1</v>
      </c>
      <c r="O380" s="110">
        <f t="shared" si="333"/>
        <v>1.00105844</v>
      </c>
      <c r="P380" s="110">
        <f t="shared" si="314"/>
        <v>1001.05844</v>
      </c>
      <c r="Q380" s="148">
        <f t="shared" si="325"/>
        <v>0</v>
      </c>
      <c r="R380" s="170">
        <f t="shared" si="323"/>
        <v>0</v>
      </c>
      <c r="S380" s="110">
        <f t="shared" si="315"/>
        <v>0</v>
      </c>
      <c r="T380" s="92">
        <f t="shared" si="328"/>
        <v>0</v>
      </c>
      <c r="U380" s="181">
        <f t="shared" si="329"/>
        <v>0</v>
      </c>
      <c r="V380" s="120">
        <f t="shared" si="324"/>
        <v>7.8E-2</v>
      </c>
      <c r="W380" s="118">
        <f t="shared" si="332"/>
        <v>2</v>
      </c>
      <c r="X380" s="118">
        <v>252</v>
      </c>
      <c r="Y380" s="117">
        <f t="shared" si="316"/>
        <v>1.0005962690000001</v>
      </c>
      <c r="Z380" s="110">
        <f t="shared" si="317"/>
        <v>0.59690010999999998</v>
      </c>
      <c r="AA380" s="110">
        <f t="shared" si="318"/>
        <v>0</v>
      </c>
      <c r="AB380" s="121" t="str">
        <f t="shared" si="326"/>
        <v>J=</v>
      </c>
      <c r="AC380" s="115">
        <f t="shared" si="327"/>
        <v>44676</v>
      </c>
      <c r="AD380" s="4"/>
      <c r="AF380" s="159">
        <f>[2]Plan1!$A473</f>
        <v>50771</v>
      </c>
      <c r="AG380" s="139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9">
        <f t="shared" si="319"/>
        <v>44650</v>
      </c>
      <c r="B381" s="110">
        <f t="shared" si="311"/>
        <v>1002.4840465999999</v>
      </c>
      <c r="C381" s="184">
        <f t="shared" si="334"/>
        <v>1000</v>
      </c>
      <c r="D381" s="111">
        <f t="shared" si="320"/>
        <v>6153.09</v>
      </c>
      <c r="E381" s="111">
        <f>IF($K381=1,VLOOKUP($A380,$AQ$11:$AU$150,5),E380)</f>
        <v>6215.24</v>
      </c>
      <c r="F381" s="160" t="e">
        <f>IF($K381=1,VLOOKUP($A380,$AQ$11:$AU$135,6),F380)</f>
        <v>#REF!</v>
      </c>
      <c r="G381" s="114">
        <f t="shared" si="312"/>
        <v>1.0100616113204897E-2</v>
      </c>
      <c r="H381" s="115">
        <f t="shared" si="330"/>
        <v>44676</v>
      </c>
      <c r="I381" s="115">
        <f t="shared" si="313"/>
        <v>44676</v>
      </c>
      <c r="J381" s="116">
        <f t="shared" si="321"/>
        <v>19</v>
      </c>
      <c r="K381" s="116">
        <f t="shared" si="335"/>
        <v>3</v>
      </c>
      <c r="L381" s="8">
        <f t="shared" si="322"/>
        <v>1.00158809</v>
      </c>
      <c r="M381" s="117">
        <v>1</v>
      </c>
      <c r="N381" s="117">
        <f t="shared" si="331"/>
        <v>1</v>
      </c>
      <c r="O381" s="110">
        <f t="shared" si="333"/>
        <v>1.00158809</v>
      </c>
      <c r="P381" s="110">
        <f t="shared" si="314"/>
        <v>1001.58809</v>
      </c>
      <c r="Q381" s="148">
        <f t="shared" si="325"/>
        <v>0</v>
      </c>
      <c r="R381" s="170">
        <f t="shared" si="323"/>
        <v>0</v>
      </c>
      <c r="S381" s="110">
        <f t="shared" si="315"/>
        <v>0</v>
      </c>
      <c r="T381" s="92">
        <f t="shared" si="328"/>
        <v>0</v>
      </c>
      <c r="U381" s="181">
        <f t="shared" si="329"/>
        <v>0</v>
      </c>
      <c r="V381" s="120">
        <f t="shared" si="324"/>
        <v>7.8E-2</v>
      </c>
      <c r="W381" s="118">
        <f t="shared" si="332"/>
        <v>3</v>
      </c>
      <c r="X381" s="118">
        <v>252</v>
      </c>
      <c r="Y381" s="117">
        <f t="shared" si="316"/>
        <v>1.0008945359999999</v>
      </c>
      <c r="Z381" s="110">
        <f t="shared" si="317"/>
        <v>0.89595659999999999</v>
      </c>
      <c r="AA381" s="110">
        <f t="shared" si="318"/>
        <v>0</v>
      </c>
      <c r="AB381" s="121" t="str">
        <f t="shared" si="326"/>
        <v>J=</v>
      </c>
      <c r="AC381" s="115">
        <f t="shared" si="327"/>
        <v>44676</v>
      </c>
      <c r="AD381" s="4"/>
      <c r="AF381" s="159">
        <f>[2]Plan1!$A474</f>
        <v>50822</v>
      </c>
      <c r="AG381" s="139" t="str">
        <f>[2]Plan1!$C474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9">
        <f t="shared" si="319"/>
        <v>44651</v>
      </c>
      <c r="B382" s="110">
        <f t="shared" si="311"/>
        <v>1003.31342955</v>
      </c>
      <c r="C382" s="184">
        <f t="shared" si="334"/>
        <v>1000</v>
      </c>
      <c r="D382" s="111">
        <f t="shared" si="320"/>
        <v>6153.09</v>
      </c>
      <c r="E382" s="111">
        <f>IF($K382=1,VLOOKUP($A381,$AQ$11:$AU$150,5),E381)</f>
        <v>6215.24</v>
      </c>
      <c r="F382" s="160" t="e">
        <f>IF($K382=1,VLOOKUP($A381,$AQ$11:$AU$135,6),F381)</f>
        <v>#REF!</v>
      </c>
      <c r="G382" s="114">
        <f t="shared" si="312"/>
        <v>1.0100616113204897E-2</v>
      </c>
      <c r="H382" s="115">
        <f t="shared" si="330"/>
        <v>44676</v>
      </c>
      <c r="I382" s="115">
        <f t="shared" si="313"/>
        <v>44676</v>
      </c>
      <c r="J382" s="116">
        <f t="shared" si="321"/>
        <v>19</v>
      </c>
      <c r="K382" s="116">
        <f t="shared" si="335"/>
        <v>4</v>
      </c>
      <c r="L382" s="8">
        <f t="shared" si="322"/>
        <v>1.00211801</v>
      </c>
      <c r="M382" s="117">
        <v>1</v>
      </c>
      <c r="N382" s="117">
        <f t="shared" si="331"/>
        <v>1</v>
      </c>
      <c r="O382" s="110">
        <f t="shared" si="333"/>
        <v>1.00211801</v>
      </c>
      <c r="P382" s="110">
        <f t="shared" si="314"/>
        <v>1002.11801</v>
      </c>
      <c r="Q382" s="148">
        <f t="shared" si="325"/>
        <v>0</v>
      </c>
      <c r="R382" s="170">
        <f t="shared" si="323"/>
        <v>0</v>
      </c>
      <c r="S382" s="110">
        <f t="shared" si="315"/>
        <v>0</v>
      </c>
      <c r="T382" s="92">
        <f t="shared" si="328"/>
        <v>0</v>
      </c>
      <c r="U382" s="181">
        <f t="shared" si="329"/>
        <v>0</v>
      </c>
      <c r="V382" s="120">
        <f t="shared" si="324"/>
        <v>7.8E-2</v>
      </c>
      <c r="W382" s="118">
        <f t="shared" si="332"/>
        <v>4</v>
      </c>
      <c r="X382" s="118">
        <v>252</v>
      </c>
      <c r="Y382" s="117">
        <f t="shared" si="316"/>
        <v>1.001192893</v>
      </c>
      <c r="Z382" s="110">
        <f t="shared" si="317"/>
        <v>1.19541955</v>
      </c>
      <c r="AA382" s="110">
        <f t="shared" si="318"/>
        <v>0</v>
      </c>
      <c r="AB382" s="121" t="str">
        <f t="shared" si="326"/>
        <v>J=</v>
      </c>
      <c r="AC382" s="115">
        <f t="shared" si="327"/>
        <v>44676</v>
      </c>
      <c r="AD382" s="4"/>
      <c r="AF382" s="159">
        <f>[2]Plan1!$A475</f>
        <v>50823</v>
      </c>
      <c r="AG382" s="139" t="str">
        <f>[2]Plan1!$C475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9">
        <f t="shared" si="319"/>
        <v>44652</v>
      </c>
      <c r="B383" s="110">
        <f t="shared" si="311"/>
        <v>1004.1435083900001</v>
      </c>
      <c r="C383" s="184">
        <f t="shared" si="334"/>
        <v>1000</v>
      </c>
      <c r="D383" s="111">
        <f t="shared" si="320"/>
        <v>6153.09</v>
      </c>
      <c r="E383" s="111">
        <f>IF($K383=1,VLOOKUP($A382,$AQ$11:$AU$150,5),E382)</f>
        <v>6215.24</v>
      </c>
      <c r="F383" s="160" t="e">
        <f>IF($K383=1,VLOOKUP($A382,$AQ$11:$AU$135,6),F382)</f>
        <v>#REF!</v>
      </c>
      <c r="G383" s="114">
        <f t="shared" si="312"/>
        <v>1.0100616113204897E-2</v>
      </c>
      <c r="H383" s="115">
        <f t="shared" si="330"/>
        <v>44676</v>
      </c>
      <c r="I383" s="115">
        <f t="shared" si="313"/>
        <v>44676</v>
      </c>
      <c r="J383" s="116">
        <f t="shared" si="321"/>
        <v>19</v>
      </c>
      <c r="K383" s="116">
        <f t="shared" si="335"/>
        <v>5</v>
      </c>
      <c r="L383" s="8">
        <f t="shared" si="322"/>
        <v>1.00264822</v>
      </c>
      <c r="M383" s="117">
        <v>1</v>
      </c>
      <c r="N383" s="117">
        <f t="shared" si="331"/>
        <v>1</v>
      </c>
      <c r="O383" s="110">
        <f t="shared" si="333"/>
        <v>1.00264822</v>
      </c>
      <c r="P383" s="110">
        <f t="shared" si="314"/>
        <v>1002.64822</v>
      </c>
      <c r="Q383" s="148">
        <f t="shared" si="325"/>
        <v>0</v>
      </c>
      <c r="R383" s="170">
        <f t="shared" si="323"/>
        <v>0</v>
      </c>
      <c r="S383" s="110">
        <f t="shared" si="315"/>
        <v>0</v>
      </c>
      <c r="T383" s="92">
        <f t="shared" si="328"/>
        <v>0</v>
      </c>
      <c r="U383" s="181">
        <f t="shared" si="329"/>
        <v>0</v>
      </c>
      <c r="V383" s="120">
        <f t="shared" si="324"/>
        <v>7.8E-2</v>
      </c>
      <c r="W383" s="118">
        <f t="shared" si="332"/>
        <v>5</v>
      </c>
      <c r="X383" s="118">
        <v>252</v>
      </c>
      <c r="Y383" s="117">
        <f t="shared" si="316"/>
        <v>1.001491339</v>
      </c>
      <c r="Z383" s="110">
        <f t="shared" si="317"/>
        <v>1.49528839</v>
      </c>
      <c r="AA383" s="110">
        <f t="shared" si="318"/>
        <v>0</v>
      </c>
      <c r="AB383" s="121" t="str">
        <f t="shared" si="326"/>
        <v>J=</v>
      </c>
      <c r="AC383" s="115">
        <f t="shared" si="327"/>
        <v>44676</v>
      </c>
      <c r="AD383" s="4"/>
      <c r="AF383" s="159">
        <f>[2]Plan1!$A476</f>
        <v>50868</v>
      </c>
      <c r="AG383" s="139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9">
        <f t="shared" si="319"/>
        <v>44653</v>
      </c>
      <c r="B384" s="110">
        <f t="shared" si="311"/>
        <v>1004.9742624600001</v>
      </c>
      <c r="C384" s="184">
        <f t="shared" si="334"/>
        <v>1000</v>
      </c>
      <c r="D384" s="111">
        <f t="shared" si="320"/>
        <v>6153.09</v>
      </c>
      <c r="E384" s="111">
        <f>IF($K384=1,VLOOKUP($A383,$AQ$11:$AU$150,5),E383)</f>
        <v>6215.24</v>
      </c>
      <c r="F384" s="160" t="e">
        <f>IF($K384=1,VLOOKUP($A383,$AQ$11:$AU$135,6),F383)</f>
        <v>#REF!</v>
      </c>
      <c r="G384" s="114">
        <f t="shared" si="312"/>
        <v>1.0100616113204897E-2</v>
      </c>
      <c r="H384" s="115">
        <f t="shared" si="330"/>
        <v>44676</v>
      </c>
      <c r="I384" s="115">
        <f t="shared" si="313"/>
        <v>44676</v>
      </c>
      <c r="J384" s="116">
        <f t="shared" si="321"/>
        <v>19</v>
      </c>
      <c r="K384" s="116">
        <f t="shared" si="335"/>
        <v>6</v>
      </c>
      <c r="L384" s="8">
        <f t="shared" si="322"/>
        <v>1.0031787000000001</v>
      </c>
      <c r="M384" s="117">
        <v>1</v>
      </c>
      <c r="N384" s="117">
        <f t="shared" si="331"/>
        <v>1</v>
      </c>
      <c r="O384" s="110">
        <f t="shared" si="333"/>
        <v>1.0031787000000001</v>
      </c>
      <c r="P384" s="110">
        <f t="shared" si="314"/>
        <v>1003.1787</v>
      </c>
      <c r="Q384" s="148">
        <f t="shared" si="325"/>
        <v>0</v>
      </c>
      <c r="R384" s="170">
        <f t="shared" si="323"/>
        <v>0</v>
      </c>
      <c r="S384" s="110">
        <f t="shared" si="315"/>
        <v>0</v>
      </c>
      <c r="T384" s="92">
        <f t="shared" si="328"/>
        <v>0</v>
      </c>
      <c r="U384" s="181">
        <f t="shared" si="329"/>
        <v>0</v>
      </c>
      <c r="V384" s="120">
        <f t="shared" si="324"/>
        <v>7.8E-2</v>
      </c>
      <c r="W384" s="118">
        <f t="shared" si="332"/>
        <v>6</v>
      </c>
      <c r="X384" s="118">
        <v>252</v>
      </c>
      <c r="Y384" s="117">
        <f t="shared" si="316"/>
        <v>1.0017898730000001</v>
      </c>
      <c r="Z384" s="110">
        <f t="shared" si="317"/>
        <v>1.79556246</v>
      </c>
      <c r="AA384" s="110">
        <f t="shared" si="318"/>
        <v>0</v>
      </c>
      <c r="AB384" s="121" t="str">
        <f t="shared" si="326"/>
        <v>J=</v>
      </c>
      <c r="AC384" s="115">
        <f t="shared" si="327"/>
        <v>44676</v>
      </c>
      <c r="AD384" s="4"/>
      <c r="AF384" s="159">
        <f>[2]Plan1!$A477</f>
        <v>50881</v>
      </c>
      <c r="AG384" s="139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9">
        <f t="shared" si="319"/>
        <v>44654</v>
      </c>
      <c r="B385" s="110">
        <f t="shared" si="311"/>
        <v>1004.9742624600001</v>
      </c>
      <c r="C385" s="184">
        <f t="shared" si="334"/>
        <v>1000</v>
      </c>
      <c r="D385" s="111">
        <f t="shared" si="320"/>
        <v>6153.09</v>
      </c>
      <c r="E385" s="111">
        <f>IF($K385=1,VLOOKUP($A384,$AQ$11:$AU$150,5),E384)</f>
        <v>6215.24</v>
      </c>
      <c r="F385" s="160" t="e">
        <f>IF($K385=1,VLOOKUP($A384,$AQ$11:$AU$135,6),F384)</f>
        <v>#REF!</v>
      </c>
      <c r="G385" s="114">
        <f t="shared" si="312"/>
        <v>1.0100616113204897E-2</v>
      </c>
      <c r="H385" s="115">
        <f t="shared" si="330"/>
        <v>44676</v>
      </c>
      <c r="I385" s="115">
        <f t="shared" si="313"/>
        <v>44676</v>
      </c>
      <c r="J385" s="116">
        <f t="shared" si="321"/>
        <v>19</v>
      </c>
      <c r="K385" s="116">
        <f t="shared" si="335"/>
        <v>6</v>
      </c>
      <c r="L385" s="8">
        <f t="shared" si="322"/>
        <v>1.0031787000000001</v>
      </c>
      <c r="M385" s="117">
        <v>1</v>
      </c>
      <c r="N385" s="117">
        <f t="shared" si="331"/>
        <v>1</v>
      </c>
      <c r="O385" s="110">
        <f t="shared" si="333"/>
        <v>1.0031787000000001</v>
      </c>
      <c r="P385" s="110">
        <f t="shared" si="314"/>
        <v>1003.1787</v>
      </c>
      <c r="Q385" s="148">
        <f t="shared" si="325"/>
        <v>0</v>
      </c>
      <c r="R385" s="170">
        <f t="shared" si="323"/>
        <v>0</v>
      </c>
      <c r="S385" s="110">
        <f t="shared" si="315"/>
        <v>0</v>
      </c>
      <c r="T385" s="92">
        <f t="shared" si="328"/>
        <v>0</v>
      </c>
      <c r="U385" s="181">
        <f t="shared" si="329"/>
        <v>0</v>
      </c>
      <c r="V385" s="120">
        <f t="shared" si="324"/>
        <v>7.8E-2</v>
      </c>
      <c r="W385" s="118">
        <f t="shared" si="332"/>
        <v>6</v>
      </c>
      <c r="X385" s="118">
        <v>252</v>
      </c>
      <c r="Y385" s="117">
        <f t="shared" si="316"/>
        <v>1.0017898730000001</v>
      </c>
      <c r="Z385" s="110">
        <f t="shared" si="317"/>
        <v>1.79556246</v>
      </c>
      <c r="AA385" s="110">
        <f t="shared" si="318"/>
        <v>0</v>
      </c>
      <c r="AB385" s="121" t="str">
        <f t="shared" si="326"/>
        <v>J=</v>
      </c>
      <c r="AC385" s="115">
        <f t="shared" si="327"/>
        <v>44676</v>
      </c>
      <c r="AD385" s="4"/>
      <c r="AF385" s="159">
        <f>[2]Plan1!$A478</f>
        <v>50891</v>
      </c>
      <c r="AG385" s="139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9">
        <f t="shared" si="319"/>
        <v>44655</v>
      </c>
      <c r="B386" s="110">
        <f t="shared" si="311"/>
        <v>1004.9742624600001</v>
      </c>
      <c r="C386" s="184">
        <f t="shared" si="334"/>
        <v>1000</v>
      </c>
      <c r="D386" s="111">
        <f t="shared" si="320"/>
        <v>6153.09</v>
      </c>
      <c r="E386" s="111">
        <f>IF($K386=1,VLOOKUP($A385,$AQ$11:$AU$150,5),E385)</f>
        <v>6215.24</v>
      </c>
      <c r="F386" s="160" t="e">
        <f>IF($K386=1,VLOOKUP($A385,$AQ$11:$AU$135,6),F385)</f>
        <v>#REF!</v>
      </c>
      <c r="G386" s="114">
        <f t="shared" si="312"/>
        <v>1.0100616113204897E-2</v>
      </c>
      <c r="H386" s="115">
        <f t="shared" si="330"/>
        <v>44676</v>
      </c>
      <c r="I386" s="115">
        <f t="shared" si="313"/>
        <v>44676</v>
      </c>
      <c r="J386" s="116">
        <f t="shared" si="321"/>
        <v>19</v>
      </c>
      <c r="K386" s="116">
        <f t="shared" si="335"/>
        <v>6</v>
      </c>
      <c r="L386" s="8">
        <f t="shared" si="322"/>
        <v>1.0031787000000001</v>
      </c>
      <c r="M386" s="117">
        <v>1</v>
      </c>
      <c r="N386" s="117">
        <f t="shared" si="331"/>
        <v>1</v>
      </c>
      <c r="O386" s="110">
        <f t="shared" si="333"/>
        <v>1.0031787000000001</v>
      </c>
      <c r="P386" s="110">
        <f t="shared" si="314"/>
        <v>1003.1787</v>
      </c>
      <c r="Q386" s="148">
        <f t="shared" si="325"/>
        <v>0</v>
      </c>
      <c r="R386" s="170">
        <f t="shared" si="323"/>
        <v>0</v>
      </c>
      <c r="S386" s="110">
        <f t="shared" si="315"/>
        <v>0</v>
      </c>
      <c r="T386" s="92">
        <f t="shared" si="328"/>
        <v>0</v>
      </c>
      <c r="U386" s="181">
        <f t="shared" si="329"/>
        <v>0</v>
      </c>
      <c r="V386" s="120">
        <f t="shared" si="324"/>
        <v>7.8E-2</v>
      </c>
      <c r="W386" s="118">
        <f t="shared" si="332"/>
        <v>6</v>
      </c>
      <c r="X386" s="118">
        <v>252</v>
      </c>
      <c r="Y386" s="117">
        <f t="shared" si="316"/>
        <v>1.0017898730000001</v>
      </c>
      <c r="Z386" s="110">
        <f t="shared" si="317"/>
        <v>1.79556246</v>
      </c>
      <c r="AA386" s="110">
        <f t="shared" si="318"/>
        <v>0</v>
      </c>
      <c r="AB386" s="121" t="str">
        <f t="shared" si="326"/>
        <v>J=</v>
      </c>
      <c r="AC386" s="115">
        <f t="shared" si="327"/>
        <v>44676</v>
      </c>
      <c r="AD386" s="4"/>
      <c r="AF386" s="159">
        <f>[2]Plan1!$A479</f>
        <v>50930</v>
      </c>
      <c r="AG386" s="139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9">
        <f t="shared" si="319"/>
        <v>44656</v>
      </c>
      <c r="B387" s="110">
        <f t="shared" si="311"/>
        <v>1005.80571321</v>
      </c>
      <c r="C387" s="184">
        <f t="shared" si="334"/>
        <v>1000</v>
      </c>
      <c r="D387" s="111">
        <f t="shared" si="320"/>
        <v>6153.09</v>
      </c>
      <c r="E387" s="111">
        <f>IF($K387=1,VLOOKUP($A386,$AQ$11:$AU$150,5),E386)</f>
        <v>6215.24</v>
      </c>
      <c r="F387" s="160" t="e">
        <f>IF($K387=1,VLOOKUP($A386,$AQ$11:$AU$135,6),F386)</f>
        <v>#REF!</v>
      </c>
      <c r="G387" s="114">
        <f t="shared" si="312"/>
        <v>1.0100616113204897E-2</v>
      </c>
      <c r="H387" s="115">
        <f t="shared" si="330"/>
        <v>44676</v>
      </c>
      <c r="I387" s="115">
        <f t="shared" si="313"/>
        <v>44676</v>
      </c>
      <c r="J387" s="116">
        <f t="shared" si="321"/>
        <v>19</v>
      </c>
      <c r="K387" s="116">
        <f t="shared" si="335"/>
        <v>7</v>
      </c>
      <c r="L387" s="8">
        <f t="shared" si="322"/>
        <v>1.00370947</v>
      </c>
      <c r="M387" s="117">
        <v>1</v>
      </c>
      <c r="N387" s="117">
        <f t="shared" si="331"/>
        <v>1</v>
      </c>
      <c r="O387" s="110">
        <f t="shared" si="333"/>
        <v>1.00370947</v>
      </c>
      <c r="P387" s="110">
        <f t="shared" si="314"/>
        <v>1003.70947</v>
      </c>
      <c r="Q387" s="148">
        <f t="shared" si="325"/>
        <v>0</v>
      </c>
      <c r="R387" s="170">
        <f t="shared" si="323"/>
        <v>0</v>
      </c>
      <c r="S387" s="110">
        <f t="shared" si="315"/>
        <v>0</v>
      </c>
      <c r="T387" s="92">
        <f t="shared" si="328"/>
        <v>0</v>
      </c>
      <c r="U387" s="181">
        <f t="shared" si="329"/>
        <v>0</v>
      </c>
      <c r="V387" s="120">
        <f t="shared" si="324"/>
        <v>7.8E-2</v>
      </c>
      <c r="W387" s="118">
        <f t="shared" si="332"/>
        <v>7</v>
      </c>
      <c r="X387" s="118">
        <v>252</v>
      </c>
      <c r="Y387" s="117">
        <f t="shared" si="316"/>
        <v>1.0020884960000001</v>
      </c>
      <c r="Z387" s="110">
        <f t="shared" si="317"/>
        <v>2.0962432099999999</v>
      </c>
      <c r="AA387" s="110">
        <f t="shared" si="318"/>
        <v>0</v>
      </c>
      <c r="AB387" s="121" t="str">
        <f t="shared" si="326"/>
        <v>J=</v>
      </c>
      <c r="AC387" s="115">
        <f t="shared" si="327"/>
        <v>44676</v>
      </c>
      <c r="AD387" s="4"/>
      <c r="AF387" s="159">
        <f>[2]Plan1!$A480</f>
        <v>51020</v>
      </c>
      <c r="AG387" s="139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9">
        <f t="shared" si="319"/>
        <v>44657</v>
      </c>
      <c r="B388" s="110">
        <f t="shared" si="311"/>
        <v>1006.637852</v>
      </c>
      <c r="C388" s="184">
        <f t="shared" si="334"/>
        <v>1000</v>
      </c>
      <c r="D388" s="111">
        <f t="shared" si="320"/>
        <v>6153.09</v>
      </c>
      <c r="E388" s="111">
        <f>IF($K388=1,VLOOKUP($A387,$AQ$11:$AU$150,5),E387)</f>
        <v>6215.24</v>
      </c>
      <c r="F388" s="160" t="e">
        <f>IF($K388=1,VLOOKUP($A387,$AQ$11:$AU$135,6),F387)</f>
        <v>#REF!</v>
      </c>
      <c r="G388" s="114">
        <f t="shared" si="312"/>
        <v>1.0100616113204897E-2</v>
      </c>
      <c r="H388" s="115">
        <f t="shared" si="330"/>
        <v>44676</v>
      </c>
      <c r="I388" s="115">
        <f t="shared" si="313"/>
        <v>44676</v>
      </c>
      <c r="J388" s="116">
        <f t="shared" si="321"/>
        <v>19</v>
      </c>
      <c r="K388" s="116">
        <f t="shared" si="335"/>
        <v>8</v>
      </c>
      <c r="L388" s="8">
        <f t="shared" si="322"/>
        <v>1.00424052</v>
      </c>
      <c r="M388" s="117">
        <v>1</v>
      </c>
      <c r="N388" s="117">
        <f t="shared" si="331"/>
        <v>1</v>
      </c>
      <c r="O388" s="110">
        <f t="shared" si="333"/>
        <v>1.00424052</v>
      </c>
      <c r="P388" s="110">
        <f t="shared" si="314"/>
        <v>1004.2405199999999</v>
      </c>
      <c r="Q388" s="148">
        <f t="shared" si="325"/>
        <v>0</v>
      </c>
      <c r="R388" s="170">
        <f t="shared" si="323"/>
        <v>0</v>
      </c>
      <c r="S388" s="110">
        <f t="shared" si="315"/>
        <v>0</v>
      </c>
      <c r="T388" s="92">
        <f t="shared" si="328"/>
        <v>0</v>
      </c>
      <c r="U388" s="181">
        <f t="shared" si="329"/>
        <v>0</v>
      </c>
      <c r="V388" s="120">
        <f t="shared" si="324"/>
        <v>7.8E-2</v>
      </c>
      <c r="W388" s="118">
        <f t="shared" si="332"/>
        <v>8</v>
      </c>
      <c r="X388" s="118">
        <v>252</v>
      </c>
      <c r="Y388" s="117">
        <f t="shared" si="316"/>
        <v>1.0023872089999999</v>
      </c>
      <c r="Z388" s="110">
        <f t="shared" si="317"/>
        <v>2.397332</v>
      </c>
      <c r="AA388" s="110">
        <f t="shared" si="318"/>
        <v>0</v>
      </c>
      <c r="AB388" s="121" t="str">
        <f t="shared" si="326"/>
        <v>J=</v>
      </c>
      <c r="AC388" s="115">
        <f t="shared" si="327"/>
        <v>44676</v>
      </c>
      <c r="AD388" s="4"/>
      <c r="AF388" s="159">
        <f>[2]Plan1!$A481</f>
        <v>51055</v>
      </c>
      <c r="AG388" s="139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9">
        <f t="shared" si="319"/>
        <v>44658</v>
      </c>
      <c r="B389" s="110">
        <f t="shared" si="311"/>
        <v>1007.47066821</v>
      </c>
      <c r="C389" s="184">
        <f t="shared" si="334"/>
        <v>1000</v>
      </c>
      <c r="D389" s="111">
        <f t="shared" si="320"/>
        <v>6153.09</v>
      </c>
      <c r="E389" s="111">
        <f>IF($K389=1,VLOOKUP($A388,$AQ$11:$AU$150,5),E388)</f>
        <v>6215.24</v>
      </c>
      <c r="F389" s="160" t="e">
        <f>IF($K389=1,VLOOKUP($A388,$AQ$11:$AU$135,6),F388)</f>
        <v>#REF!</v>
      </c>
      <c r="G389" s="114">
        <f t="shared" si="312"/>
        <v>1.0100616113204897E-2</v>
      </c>
      <c r="H389" s="115">
        <f t="shared" si="330"/>
        <v>44676</v>
      </c>
      <c r="I389" s="115">
        <f t="shared" si="313"/>
        <v>44676</v>
      </c>
      <c r="J389" s="116">
        <f t="shared" si="321"/>
        <v>19</v>
      </c>
      <c r="K389" s="116">
        <f t="shared" si="335"/>
        <v>9</v>
      </c>
      <c r="L389" s="8">
        <f t="shared" si="322"/>
        <v>1.0047718400000001</v>
      </c>
      <c r="M389" s="117">
        <v>1</v>
      </c>
      <c r="N389" s="117">
        <f t="shared" si="331"/>
        <v>1</v>
      </c>
      <c r="O389" s="110">
        <f t="shared" si="333"/>
        <v>1.0047718400000001</v>
      </c>
      <c r="P389" s="110">
        <f t="shared" si="314"/>
        <v>1004.77184</v>
      </c>
      <c r="Q389" s="148">
        <f t="shared" si="325"/>
        <v>0</v>
      </c>
      <c r="R389" s="170">
        <f t="shared" si="323"/>
        <v>0</v>
      </c>
      <c r="S389" s="110">
        <f t="shared" si="315"/>
        <v>0</v>
      </c>
      <c r="T389" s="92">
        <f t="shared" si="328"/>
        <v>0</v>
      </c>
      <c r="U389" s="181">
        <f t="shared" si="329"/>
        <v>0</v>
      </c>
      <c r="V389" s="120">
        <f t="shared" si="324"/>
        <v>7.8E-2</v>
      </c>
      <c r="W389" s="118">
        <f t="shared" si="332"/>
        <v>9</v>
      </c>
      <c r="X389" s="118">
        <v>252</v>
      </c>
      <c r="Y389" s="117">
        <f t="shared" si="316"/>
        <v>1.002686011</v>
      </c>
      <c r="Z389" s="110">
        <f t="shared" si="317"/>
        <v>2.6988282099999998</v>
      </c>
      <c r="AA389" s="110">
        <f t="shared" si="318"/>
        <v>0</v>
      </c>
      <c r="AB389" s="121" t="str">
        <f t="shared" si="326"/>
        <v>J=</v>
      </c>
      <c r="AC389" s="115">
        <f t="shared" si="327"/>
        <v>44676</v>
      </c>
      <c r="AD389" s="4"/>
      <c r="AF389" s="159">
        <f>[2]Plan1!$A482</f>
        <v>51076</v>
      </c>
      <c r="AG389" s="139" t="str">
        <f>[2]Plan1!$C482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9">
        <f t="shared" si="319"/>
        <v>44659</v>
      </c>
      <c r="B390" s="110">
        <f t="shared" si="311"/>
        <v>1008.30418127</v>
      </c>
      <c r="C390" s="184">
        <f t="shared" si="334"/>
        <v>1000</v>
      </c>
      <c r="D390" s="111">
        <f t="shared" si="320"/>
        <v>6153.09</v>
      </c>
      <c r="E390" s="111">
        <f>IF($K390=1,VLOOKUP($A389,$AQ$11:$AU$150,5),E389)</f>
        <v>6215.24</v>
      </c>
      <c r="F390" s="160" t="e">
        <f>IF($K390=1,VLOOKUP($A389,$AQ$11:$AU$135,6),F389)</f>
        <v>#REF!</v>
      </c>
      <c r="G390" s="114">
        <f t="shared" si="312"/>
        <v>1.0100616113204897E-2</v>
      </c>
      <c r="H390" s="115">
        <f t="shared" si="330"/>
        <v>44676</v>
      </c>
      <c r="I390" s="115">
        <f t="shared" si="313"/>
        <v>44676</v>
      </c>
      <c r="J390" s="116">
        <f t="shared" si="321"/>
        <v>19</v>
      </c>
      <c r="K390" s="116">
        <f t="shared" si="335"/>
        <v>10</v>
      </c>
      <c r="L390" s="8">
        <f t="shared" si="322"/>
        <v>1.00530345</v>
      </c>
      <c r="M390" s="117">
        <v>1</v>
      </c>
      <c r="N390" s="117">
        <f t="shared" si="331"/>
        <v>1</v>
      </c>
      <c r="O390" s="110">
        <f t="shared" si="333"/>
        <v>1.00530345</v>
      </c>
      <c r="P390" s="110">
        <f t="shared" si="314"/>
        <v>1005.30345</v>
      </c>
      <c r="Q390" s="148">
        <f t="shared" si="325"/>
        <v>0</v>
      </c>
      <c r="R390" s="170">
        <f t="shared" si="323"/>
        <v>0</v>
      </c>
      <c r="S390" s="110">
        <f t="shared" si="315"/>
        <v>0</v>
      </c>
      <c r="T390" s="92">
        <f t="shared" si="328"/>
        <v>0</v>
      </c>
      <c r="U390" s="181">
        <f t="shared" si="329"/>
        <v>0</v>
      </c>
      <c r="V390" s="120">
        <f t="shared" si="324"/>
        <v>7.8E-2</v>
      </c>
      <c r="W390" s="118">
        <f t="shared" si="332"/>
        <v>10</v>
      </c>
      <c r="X390" s="118">
        <v>252</v>
      </c>
      <c r="Y390" s="117">
        <f t="shared" si="316"/>
        <v>1.002984901</v>
      </c>
      <c r="Z390" s="110">
        <f t="shared" si="317"/>
        <v>3.0007312700000002</v>
      </c>
      <c r="AA390" s="110">
        <f t="shared" si="318"/>
        <v>0</v>
      </c>
      <c r="AB390" s="121" t="str">
        <f t="shared" si="326"/>
        <v>J=</v>
      </c>
      <c r="AC390" s="115">
        <f t="shared" si="327"/>
        <v>44676</v>
      </c>
      <c r="AD390" s="4"/>
      <c r="AF390" s="159">
        <f>[2]Plan1!$A483</f>
        <v>51089</v>
      </c>
      <c r="AG390" s="139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9">
        <f t="shared" si="319"/>
        <v>44660</v>
      </c>
      <c r="B391" s="110">
        <f t="shared" si="311"/>
        <v>1009.13838356</v>
      </c>
      <c r="C391" s="184">
        <f t="shared" si="334"/>
        <v>1000</v>
      </c>
      <c r="D391" s="111">
        <f t="shared" si="320"/>
        <v>6153.09</v>
      </c>
      <c r="E391" s="111">
        <f>IF($K391=1,VLOOKUP($A390,$AQ$11:$AU$150,5),E390)</f>
        <v>6215.24</v>
      </c>
      <c r="F391" s="160" t="e">
        <f>IF($K391=1,VLOOKUP($A390,$AQ$11:$AU$135,6),F390)</f>
        <v>#REF!</v>
      </c>
      <c r="G391" s="114">
        <f t="shared" si="312"/>
        <v>1.0100616113204897E-2</v>
      </c>
      <c r="H391" s="115">
        <f t="shared" si="330"/>
        <v>44676</v>
      </c>
      <c r="I391" s="115">
        <f t="shared" si="313"/>
        <v>44676</v>
      </c>
      <c r="J391" s="116">
        <f t="shared" si="321"/>
        <v>19</v>
      </c>
      <c r="K391" s="116">
        <f t="shared" si="335"/>
        <v>11</v>
      </c>
      <c r="L391" s="8">
        <f t="shared" si="322"/>
        <v>1.00583534</v>
      </c>
      <c r="M391" s="117">
        <v>1</v>
      </c>
      <c r="N391" s="117">
        <f t="shared" si="331"/>
        <v>1</v>
      </c>
      <c r="O391" s="110">
        <f t="shared" si="333"/>
        <v>1.00583534</v>
      </c>
      <c r="P391" s="110">
        <f t="shared" si="314"/>
        <v>1005.83534</v>
      </c>
      <c r="Q391" s="148">
        <f t="shared" si="325"/>
        <v>0</v>
      </c>
      <c r="R391" s="170">
        <f t="shared" si="323"/>
        <v>0</v>
      </c>
      <c r="S391" s="110">
        <f t="shared" si="315"/>
        <v>0</v>
      </c>
      <c r="T391" s="92">
        <f t="shared" si="328"/>
        <v>0</v>
      </c>
      <c r="U391" s="181">
        <f t="shared" si="329"/>
        <v>0</v>
      </c>
      <c r="V391" s="120">
        <f t="shared" si="324"/>
        <v>7.8E-2</v>
      </c>
      <c r="W391" s="118">
        <f t="shared" si="332"/>
        <v>11</v>
      </c>
      <c r="X391" s="118">
        <v>252</v>
      </c>
      <c r="Y391" s="117">
        <f t="shared" si="316"/>
        <v>1.003283881</v>
      </c>
      <c r="Z391" s="110">
        <f t="shared" si="317"/>
        <v>3.3030435599999999</v>
      </c>
      <c r="AA391" s="110">
        <f t="shared" si="318"/>
        <v>0</v>
      </c>
      <c r="AB391" s="121" t="str">
        <f t="shared" si="326"/>
        <v>J=</v>
      </c>
      <c r="AC391" s="115">
        <f t="shared" si="327"/>
        <v>44676</v>
      </c>
      <c r="AD391" s="4"/>
      <c r="AF391" s="159">
        <f>[2]Plan1!$A484</f>
        <v>51094</v>
      </c>
      <c r="AG391" s="139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9">
        <f t="shared" si="319"/>
        <v>44661</v>
      </c>
      <c r="B392" s="110">
        <f t="shared" si="311"/>
        <v>1009.13838356</v>
      </c>
      <c r="C392" s="184">
        <f t="shared" si="334"/>
        <v>1000</v>
      </c>
      <c r="D392" s="111">
        <f t="shared" si="320"/>
        <v>6153.09</v>
      </c>
      <c r="E392" s="111">
        <f>IF($K392=1,VLOOKUP($A391,$AQ$11:$AU$150,5),E391)</f>
        <v>6215.24</v>
      </c>
      <c r="F392" s="160" t="e">
        <f>IF($K392=1,VLOOKUP($A391,$AQ$11:$AU$135,6),F391)</f>
        <v>#REF!</v>
      </c>
      <c r="G392" s="114">
        <f t="shared" si="312"/>
        <v>1.0100616113204897E-2</v>
      </c>
      <c r="H392" s="115">
        <f t="shared" si="330"/>
        <v>44676</v>
      </c>
      <c r="I392" s="115">
        <f t="shared" si="313"/>
        <v>44676</v>
      </c>
      <c r="J392" s="116">
        <f t="shared" si="321"/>
        <v>19</v>
      </c>
      <c r="K392" s="116">
        <f t="shared" si="335"/>
        <v>11</v>
      </c>
      <c r="L392" s="8">
        <f t="shared" si="322"/>
        <v>1.00583534</v>
      </c>
      <c r="M392" s="117">
        <v>1</v>
      </c>
      <c r="N392" s="117">
        <f t="shared" si="331"/>
        <v>1</v>
      </c>
      <c r="O392" s="110">
        <f t="shared" si="333"/>
        <v>1.00583534</v>
      </c>
      <c r="P392" s="110">
        <f t="shared" si="314"/>
        <v>1005.83534</v>
      </c>
      <c r="Q392" s="148">
        <f t="shared" si="325"/>
        <v>0</v>
      </c>
      <c r="R392" s="170">
        <f t="shared" si="323"/>
        <v>0</v>
      </c>
      <c r="S392" s="110">
        <f t="shared" si="315"/>
        <v>0</v>
      </c>
      <c r="T392" s="92">
        <f t="shared" si="328"/>
        <v>0</v>
      </c>
      <c r="U392" s="181">
        <f t="shared" si="329"/>
        <v>0</v>
      </c>
      <c r="V392" s="120">
        <f t="shared" si="324"/>
        <v>7.8E-2</v>
      </c>
      <c r="W392" s="118">
        <f t="shared" si="332"/>
        <v>11</v>
      </c>
      <c r="X392" s="118">
        <v>252</v>
      </c>
      <c r="Y392" s="117">
        <f t="shared" si="316"/>
        <v>1.003283881</v>
      </c>
      <c r="Z392" s="110">
        <f t="shared" si="317"/>
        <v>3.3030435599999999</v>
      </c>
      <c r="AA392" s="110">
        <f t="shared" si="318"/>
        <v>0</v>
      </c>
      <c r="AB392" s="121" t="str">
        <f t="shared" si="326"/>
        <v>J=</v>
      </c>
      <c r="AC392" s="115">
        <f t="shared" si="327"/>
        <v>44676</v>
      </c>
      <c r="AD392" s="4"/>
      <c r="AF392" s="159">
        <f>[2]Plan1!$A485</f>
        <v>51129</v>
      </c>
      <c r="AG392" s="139" t="str">
        <f>[2]Plan1!$C485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9">
        <f t="shared" si="319"/>
        <v>44662</v>
      </c>
      <c r="B393" s="110">
        <f t="shared" si="311"/>
        <v>1009.13838356</v>
      </c>
      <c r="C393" s="184">
        <f t="shared" si="334"/>
        <v>1000</v>
      </c>
      <c r="D393" s="111">
        <f t="shared" si="320"/>
        <v>6153.09</v>
      </c>
      <c r="E393" s="111">
        <f>IF($K393=1,VLOOKUP($A392,$AQ$11:$AU$150,5),E392)</f>
        <v>6215.24</v>
      </c>
      <c r="F393" s="160" t="e">
        <f>IF($K393=1,VLOOKUP($A392,$AQ$11:$AU$135,6),F392)</f>
        <v>#REF!</v>
      </c>
      <c r="G393" s="114">
        <f t="shared" si="312"/>
        <v>1.0100616113204897E-2</v>
      </c>
      <c r="H393" s="115">
        <f t="shared" si="330"/>
        <v>44676</v>
      </c>
      <c r="I393" s="115">
        <f t="shared" si="313"/>
        <v>44676</v>
      </c>
      <c r="J393" s="116">
        <f t="shared" si="321"/>
        <v>19</v>
      </c>
      <c r="K393" s="116">
        <f t="shared" si="335"/>
        <v>11</v>
      </c>
      <c r="L393" s="8">
        <f t="shared" si="322"/>
        <v>1.00583534</v>
      </c>
      <c r="M393" s="117">
        <v>1</v>
      </c>
      <c r="N393" s="117">
        <f t="shared" si="331"/>
        <v>1</v>
      </c>
      <c r="O393" s="110">
        <f t="shared" si="333"/>
        <v>1.00583534</v>
      </c>
      <c r="P393" s="110">
        <f t="shared" si="314"/>
        <v>1005.83534</v>
      </c>
      <c r="Q393" s="148">
        <f t="shared" si="325"/>
        <v>0</v>
      </c>
      <c r="R393" s="170">
        <f t="shared" si="323"/>
        <v>0</v>
      </c>
      <c r="S393" s="110">
        <f t="shared" si="315"/>
        <v>0</v>
      </c>
      <c r="T393" s="92">
        <f t="shared" si="328"/>
        <v>0</v>
      </c>
      <c r="U393" s="181">
        <f t="shared" si="329"/>
        <v>0</v>
      </c>
      <c r="V393" s="120">
        <f t="shared" si="324"/>
        <v>7.8E-2</v>
      </c>
      <c r="W393" s="118">
        <f t="shared" si="332"/>
        <v>11</v>
      </c>
      <c r="X393" s="118">
        <v>252</v>
      </c>
      <c r="Y393" s="117">
        <f t="shared" si="316"/>
        <v>1.003283881</v>
      </c>
      <c r="Z393" s="110">
        <f t="shared" si="317"/>
        <v>3.3030435599999999</v>
      </c>
      <c r="AA393" s="110">
        <f t="shared" si="318"/>
        <v>0</v>
      </c>
      <c r="AB393" s="121" t="str">
        <f t="shared" si="326"/>
        <v>J=</v>
      </c>
      <c r="AC393" s="115">
        <f t="shared" si="327"/>
        <v>44676</v>
      </c>
      <c r="AD393" s="4"/>
      <c r="AF393" s="159">
        <f>[2]Plan1!$A486</f>
        <v>51136</v>
      </c>
      <c r="AG393" s="139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9">
        <f t="shared" si="319"/>
        <v>44663</v>
      </c>
      <c r="B394" s="110">
        <f t="shared" si="311"/>
        <v>1009.9732845</v>
      </c>
      <c r="C394" s="184">
        <f t="shared" si="334"/>
        <v>1000</v>
      </c>
      <c r="D394" s="111">
        <f t="shared" si="320"/>
        <v>6153.09</v>
      </c>
      <c r="E394" s="111">
        <f>IF($K394=1,VLOOKUP($A393,$AQ$11:$AU$150,5),E393)</f>
        <v>6215.24</v>
      </c>
      <c r="F394" s="160" t="e">
        <f>IF($K394=1,VLOOKUP($A393,$AQ$11:$AU$135,6),F393)</f>
        <v>#REF!</v>
      </c>
      <c r="G394" s="114">
        <f t="shared" si="312"/>
        <v>1.0100616113204897E-2</v>
      </c>
      <c r="H394" s="115">
        <f t="shared" si="330"/>
        <v>44676</v>
      </c>
      <c r="I394" s="115">
        <f t="shared" si="313"/>
        <v>44676</v>
      </c>
      <c r="J394" s="116">
        <f t="shared" si="321"/>
        <v>19</v>
      </c>
      <c r="K394" s="116">
        <f t="shared" si="335"/>
        <v>12</v>
      </c>
      <c r="L394" s="8">
        <f t="shared" si="322"/>
        <v>1.00636752</v>
      </c>
      <c r="M394" s="117">
        <v>1</v>
      </c>
      <c r="N394" s="117">
        <f t="shared" si="331"/>
        <v>1</v>
      </c>
      <c r="O394" s="110">
        <f t="shared" si="333"/>
        <v>1.00636752</v>
      </c>
      <c r="P394" s="110">
        <f t="shared" si="314"/>
        <v>1006.36752</v>
      </c>
      <c r="Q394" s="148">
        <f t="shared" si="325"/>
        <v>0</v>
      </c>
      <c r="R394" s="170">
        <f t="shared" si="323"/>
        <v>0</v>
      </c>
      <c r="S394" s="110">
        <f t="shared" si="315"/>
        <v>0</v>
      </c>
      <c r="T394" s="92">
        <f t="shared" si="328"/>
        <v>0</v>
      </c>
      <c r="U394" s="181">
        <f t="shared" si="329"/>
        <v>0</v>
      </c>
      <c r="V394" s="120">
        <f t="shared" si="324"/>
        <v>7.8E-2</v>
      </c>
      <c r="W394" s="118">
        <f t="shared" si="332"/>
        <v>12</v>
      </c>
      <c r="X394" s="118">
        <v>252</v>
      </c>
      <c r="Y394" s="117">
        <f t="shared" si="316"/>
        <v>1.00358295</v>
      </c>
      <c r="Z394" s="110">
        <f t="shared" si="317"/>
        <v>3.6057644999999998</v>
      </c>
      <c r="AA394" s="110">
        <f t="shared" si="318"/>
        <v>0</v>
      </c>
      <c r="AB394" s="121" t="str">
        <f t="shared" si="326"/>
        <v>J=</v>
      </c>
      <c r="AC394" s="115">
        <f t="shared" si="327"/>
        <v>44676</v>
      </c>
      <c r="AD394" s="4"/>
      <c r="AF394" s="159">
        <f>[2]Plan1!$A487</f>
        <v>51179</v>
      </c>
      <c r="AG394" s="139" t="str">
        <f>[2]Plan1!$C487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9">
        <f t="shared" si="319"/>
        <v>44664</v>
      </c>
      <c r="B395" s="110">
        <f t="shared" ref="B395:B458" si="336">(P395+Z395)</f>
        <v>1010.8088644200001</v>
      </c>
      <c r="C395" s="184">
        <f t="shared" si="334"/>
        <v>1000</v>
      </c>
      <c r="D395" s="111">
        <f t="shared" si="320"/>
        <v>6153.09</v>
      </c>
      <c r="E395" s="111">
        <f>IF($K395=1,VLOOKUP($A394,$AQ$11:$AU$150,5),E394)</f>
        <v>6215.24</v>
      </c>
      <c r="F395" s="160" t="e">
        <f>IF($K395=1,VLOOKUP($A394,$AQ$11:$AU$135,6),F394)</f>
        <v>#REF!</v>
      </c>
      <c r="G395" s="114">
        <f t="shared" ref="G395:G458" si="337">(E395/D395)-1</f>
        <v>1.0100616113204897E-2</v>
      </c>
      <c r="H395" s="115">
        <f t="shared" si="330"/>
        <v>44676</v>
      </c>
      <c r="I395" s="115">
        <f t="shared" ref="I395:I458" si="338">IF(A395&gt;I394,H395,I394)</f>
        <v>44676</v>
      </c>
      <c r="J395" s="116">
        <f t="shared" si="321"/>
        <v>19</v>
      </c>
      <c r="K395" s="116">
        <f t="shared" si="335"/>
        <v>13</v>
      </c>
      <c r="L395" s="8">
        <f t="shared" si="322"/>
        <v>1.0068999700000001</v>
      </c>
      <c r="M395" s="117">
        <v>1</v>
      </c>
      <c r="N395" s="117">
        <f t="shared" si="331"/>
        <v>1</v>
      </c>
      <c r="O395" s="110">
        <f t="shared" si="333"/>
        <v>1.0068999700000001</v>
      </c>
      <c r="P395" s="110">
        <f t="shared" ref="P395:P458" si="339">TRUNC(C395*O395,8)</f>
        <v>1006.8999700000001</v>
      </c>
      <c r="Q395" s="148">
        <f t="shared" si="325"/>
        <v>0</v>
      </c>
      <c r="R395" s="170">
        <f t="shared" si="323"/>
        <v>0</v>
      </c>
      <c r="S395" s="110">
        <f t="shared" ref="S395:S458" si="340">IF(R395&gt;0,TRUNC(R395*P395,8),0)</f>
        <v>0</v>
      </c>
      <c r="T395" s="92">
        <f t="shared" si="328"/>
        <v>0</v>
      </c>
      <c r="U395" s="181">
        <f t="shared" si="329"/>
        <v>0</v>
      </c>
      <c r="V395" s="120">
        <f t="shared" si="324"/>
        <v>7.8E-2</v>
      </c>
      <c r="W395" s="118">
        <f t="shared" si="332"/>
        <v>13</v>
      </c>
      <c r="X395" s="118">
        <v>252</v>
      </c>
      <c r="Y395" s="117">
        <f t="shared" ref="Y395:Y458" si="341">ROUND((1+V395)^TRUNC((W395/X395),9),9)</f>
        <v>1.003882108</v>
      </c>
      <c r="Z395" s="110">
        <f t="shared" ref="Z395:Z458" si="342">TRUNC((P395*(Y395-1)),8)</f>
        <v>3.9088944200000002</v>
      </c>
      <c r="AA395" s="110">
        <f t="shared" ref="AA395:AA458" si="343">IF(Q395&gt;0,S395+Z395,0)</f>
        <v>0</v>
      </c>
      <c r="AB395" s="121" t="str">
        <f t="shared" si="326"/>
        <v>J=</v>
      </c>
      <c r="AC395" s="115">
        <f t="shared" si="327"/>
        <v>44676</v>
      </c>
      <c r="AD395" s="4"/>
      <c r="AF395" s="159">
        <f>[2]Plan1!$A488</f>
        <v>51180</v>
      </c>
      <c r="AG395" s="139" t="str">
        <f>[2]Plan1!$C488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9">
        <f t="shared" ref="A396:A459" si="344">(A395+1)</f>
        <v>44665</v>
      </c>
      <c r="B396" s="110">
        <f t="shared" si="336"/>
        <v>1011.6451337499999</v>
      </c>
      <c r="C396" s="184">
        <f t="shared" si="334"/>
        <v>1000</v>
      </c>
      <c r="D396" s="111">
        <f t="shared" ref="D396:D459" si="345">IF(E396=E395,D395,E395)</f>
        <v>6153.09</v>
      </c>
      <c r="E396" s="111">
        <f>IF($K396=1,VLOOKUP($A395,$AQ$11:$AU$150,5),E395)</f>
        <v>6215.24</v>
      </c>
      <c r="F396" s="160" t="e">
        <f>IF($K396=1,VLOOKUP($A395,$AQ$11:$AU$135,6),F395)</f>
        <v>#REF!</v>
      </c>
      <c r="G396" s="114">
        <f t="shared" si="337"/>
        <v>1.0100616113204897E-2</v>
      </c>
      <c r="H396" s="115">
        <f t="shared" si="330"/>
        <v>44676</v>
      </c>
      <c r="I396" s="115">
        <f t="shared" si="338"/>
        <v>44676</v>
      </c>
      <c r="J396" s="116">
        <f t="shared" ref="J396:J459" si="346">IF(I396=I395,J395,NETWORKDAYS(I395,I396,$AF$149:$AF$503)-1)</f>
        <v>19</v>
      </c>
      <c r="K396" s="116">
        <f t="shared" si="335"/>
        <v>14</v>
      </c>
      <c r="L396" s="8">
        <f t="shared" ref="L396:L459" si="347">TRUNC((E396/D396)^TRUNC((K396/J396),9),8)</f>
        <v>1.0074327000000001</v>
      </c>
      <c r="M396" s="117">
        <v>1</v>
      </c>
      <c r="N396" s="117">
        <f t="shared" si="331"/>
        <v>1</v>
      </c>
      <c r="O396" s="110">
        <f t="shared" si="333"/>
        <v>1.0074327000000001</v>
      </c>
      <c r="P396" s="110">
        <f t="shared" si="339"/>
        <v>1007.4327</v>
      </c>
      <c r="Q396" s="148">
        <f t="shared" si="325"/>
        <v>0</v>
      </c>
      <c r="R396" s="170">
        <f t="shared" ref="R396:R459" si="348">IF(Q396&gt;0,VLOOKUP($A396,$AF$11:$AK$141,6),0)</f>
        <v>0</v>
      </c>
      <c r="S396" s="110">
        <f t="shared" si="340"/>
        <v>0</v>
      </c>
      <c r="T396" s="92">
        <f t="shared" si="328"/>
        <v>0</v>
      </c>
      <c r="U396" s="181">
        <f t="shared" si="329"/>
        <v>0</v>
      </c>
      <c r="V396" s="120">
        <f t="shared" ref="V396:V459" si="349">(V395)</f>
        <v>7.8E-2</v>
      </c>
      <c r="W396" s="118">
        <f t="shared" si="332"/>
        <v>14</v>
      </c>
      <c r="X396" s="118">
        <v>252</v>
      </c>
      <c r="Y396" s="117">
        <f t="shared" si="341"/>
        <v>1.0041813550000001</v>
      </c>
      <c r="Z396" s="110">
        <f t="shared" si="342"/>
        <v>4.2124337499999998</v>
      </c>
      <c r="AA396" s="110">
        <f t="shared" si="343"/>
        <v>0</v>
      </c>
      <c r="AB396" s="121" t="str">
        <f t="shared" si="326"/>
        <v>J=</v>
      </c>
      <c r="AC396" s="115">
        <f t="shared" si="327"/>
        <v>44676</v>
      </c>
      <c r="AD396" s="4"/>
      <c r="AF396" s="159">
        <f>[2]Plan1!$A489</f>
        <v>51225</v>
      </c>
      <c r="AG396" s="139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9">
        <f t="shared" si="344"/>
        <v>44666</v>
      </c>
      <c r="B397" s="110">
        <f t="shared" si="336"/>
        <v>1012.48210292</v>
      </c>
      <c r="C397" s="184">
        <f t="shared" si="334"/>
        <v>1000</v>
      </c>
      <c r="D397" s="111">
        <f t="shared" si="345"/>
        <v>6153.09</v>
      </c>
      <c r="E397" s="111">
        <f>IF($K397=1,VLOOKUP($A396,$AQ$11:$AU$150,5),E396)</f>
        <v>6215.24</v>
      </c>
      <c r="F397" s="160" t="e">
        <f>IF($K397=1,VLOOKUP($A396,$AQ$11:$AU$135,6),F396)</f>
        <v>#REF!</v>
      </c>
      <c r="G397" s="114">
        <f t="shared" si="337"/>
        <v>1.0100616113204897E-2</v>
      </c>
      <c r="H397" s="115">
        <f t="shared" si="330"/>
        <v>44676</v>
      </c>
      <c r="I397" s="115">
        <f t="shared" si="338"/>
        <v>44676</v>
      </c>
      <c r="J397" s="116">
        <f t="shared" si="346"/>
        <v>19</v>
      </c>
      <c r="K397" s="116">
        <f t="shared" si="335"/>
        <v>15</v>
      </c>
      <c r="L397" s="8">
        <f t="shared" si="347"/>
        <v>1.0079657200000001</v>
      </c>
      <c r="M397" s="117">
        <v>1</v>
      </c>
      <c r="N397" s="117">
        <f t="shared" si="331"/>
        <v>1</v>
      </c>
      <c r="O397" s="110">
        <f t="shared" si="333"/>
        <v>1.0079657200000001</v>
      </c>
      <c r="P397" s="110">
        <f t="shared" si="339"/>
        <v>1007.96572</v>
      </c>
      <c r="Q397" s="148">
        <f t="shared" ref="Q397:Q460" si="350">IF(VLOOKUP(A397,AF$11:AM$141,8)=VLOOKUP(A396,AF$11:AM$141,8),0,VLOOKUP(A397,AF$11:AM$141,8))</f>
        <v>0</v>
      </c>
      <c r="R397" s="170">
        <f t="shared" si="348"/>
        <v>0</v>
      </c>
      <c r="S397" s="110">
        <f t="shared" si="340"/>
        <v>0</v>
      </c>
      <c r="T397" s="92">
        <f t="shared" si="328"/>
        <v>0</v>
      </c>
      <c r="U397" s="181">
        <f t="shared" si="329"/>
        <v>0</v>
      </c>
      <c r="V397" s="120">
        <f t="shared" si="349"/>
        <v>7.8E-2</v>
      </c>
      <c r="W397" s="118">
        <f t="shared" si="332"/>
        <v>15</v>
      </c>
      <c r="X397" s="118">
        <v>252</v>
      </c>
      <c r="Y397" s="117">
        <f t="shared" si="341"/>
        <v>1.0044806909999999</v>
      </c>
      <c r="Z397" s="110">
        <f t="shared" si="342"/>
        <v>4.5163829199999999</v>
      </c>
      <c r="AA397" s="110">
        <f t="shared" si="343"/>
        <v>0</v>
      </c>
      <c r="AB397" s="121" t="str">
        <f t="shared" ref="AB397:AB460" si="351">IF($Q396&gt;0,VLOOKUP($A396,$AF$11:$AO$141,9),AB396)</f>
        <v>J=</v>
      </c>
      <c r="AC397" s="115">
        <f t="shared" ref="AC397:AC460" si="352">IF($Q396&gt;0,VLOOKUP($A396,$AF$11:$AO$141,10),AC396)</f>
        <v>44676</v>
      </c>
      <c r="AD397" s="4"/>
      <c r="AF397" s="159">
        <f>[2]Plan1!$A490</f>
        <v>51247</v>
      </c>
      <c r="AG397" s="139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9">
        <f t="shared" si="344"/>
        <v>44667</v>
      </c>
      <c r="B398" s="110">
        <f t="shared" si="336"/>
        <v>1012.48210292</v>
      </c>
      <c r="C398" s="184">
        <f t="shared" si="334"/>
        <v>1000</v>
      </c>
      <c r="D398" s="111">
        <f t="shared" si="345"/>
        <v>6153.09</v>
      </c>
      <c r="E398" s="111">
        <f>IF($K398=1,VLOOKUP($A397,$AQ$11:$AU$150,5),E397)</f>
        <v>6215.24</v>
      </c>
      <c r="F398" s="160" t="e">
        <f>IF($K398=1,VLOOKUP($A397,$AQ$11:$AU$135,6),F397)</f>
        <v>#REF!</v>
      </c>
      <c r="G398" s="114">
        <f t="shared" si="337"/>
        <v>1.0100616113204897E-2</v>
      </c>
      <c r="H398" s="115">
        <f t="shared" si="330"/>
        <v>44676</v>
      </c>
      <c r="I398" s="115">
        <f t="shared" si="338"/>
        <v>44676</v>
      </c>
      <c r="J398" s="116">
        <f t="shared" si="346"/>
        <v>19</v>
      </c>
      <c r="K398" s="116">
        <f t="shared" si="335"/>
        <v>15</v>
      </c>
      <c r="L398" s="8">
        <f t="shared" si="347"/>
        <v>1.0079657200000001</v>
      </c>
      <c r="M398" s="117">
        <v>1</v>
      </c>
      <c r="N398" s="117">
        <f t="shared" si="331"/>
        <v>1</v>
      </c>
      <c r="O398" s="110">
        <f t="shared" si="333"/>
        <v>1.0079657200000001</v>
      </c>
      <c r="P398" s="110">
        <f t="shared" si="339"/>
        <v>1007.96572</v>
      </c>
      <c r="Q398" s="148">
        <f t="shared" si="350"/>
        <v>0</v>
      </c>
      <c r="R398" s="170">
        <f t="shared" si="348"/>
        <v>0</v>
      </c>
      <c r="S398" s="110">
        <f t="shared" si="340"/>
        <v>0</v>
      </c>
      <c r="T398" s="92">
        <f t="shared" si="328"/>
        <v>0</v>
      </c>
      <c r="U398" s="181">
        <f t="shared" si="329"/>
        <v>0</v>
      </c>
      <c r="V398" s="120">
        <f t="shared" si="349"/>
        <v>7.8E-2</v>
      </c>
      <c r="W398" s="118">
        <f t="shared" si="332"/>
        <v>15</v>
      </c>
      <c r="X398" s="118">
        <v>252</v>
      </c>
      <c r="Y398" s="117">
        <f t="shared" si="341"/>
        <v>1.0044806909999999</v>
      </c>
      <c r="Z398" s="110">
        <f t="shared" si="342"/>
        <v>4.5163829199999999</v>
      </c>
      <c r="AA398" s="110">
        <f t="shared" si="343"/>
        <v>0</v>
      </c>
      <c r="AB398" s="121" t="str">
        <f t="shared" si="351"/>
        <v>J=</v>
      </c>
      <c r="AC398" s="115">
        <f t="shared" si="352"/>
        <v>44676</v>
      </c>
      <c r="AD398" s="4"/>
      <c r="AF398" s="159">
        <f>[2]Plan1!$A491</f>
        <v>51257</v>
      </c>
      <c r="AG398" s="139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9">
        <f t="shared" si="344"/>
        <v>44668</v>
      </c>
      <c r="B399" s="110">
        <f t="shared" si="336"/>
        <v>1012.48210292</v>
      </c>
      <c r="C399" s="184">
        <f t="shared" si="334"/>
        <v>1000</v>
      </c>
      <c r="D399" s="111">
        <f t="shared" si="345"/>
        <v>6153.09</v>
      </c>
      <c r="E399" s="111">
        <f>IF($K399=1,VLOOKUP($A398,$AQ$11:$AU$150,5),E398)</f>
        <v>6215.24</v>
      </c>
      <c r="F399" s="160" t="e">
        <f>IF($K399=1,VLOOKUP($A398,$AQ$11:$AU$135,6),F398)</f>
        <v>#REF!</v>
      </c>
      <c r="G399" s="114">
        <f t="shared" si="337"/>
        <v>1.0100616113204897E-2</v>
      </c>
      <c r="H399" s="115">
        <f t="shared" si="330"/>
        <v>44676</v>
      </c>
      <c r="I399" s="115">
        <f t="shared" si="338"/>
        <v>44676</v>
      </c>
      <c r="J399" s="116">
        <f t="shared" si="346"/>
        <v>19</v>
      </c>
      <c r="K399" s="116">
        <f t="shared" si="335"/>
        <v>15</v>
      </c>
      <c r="L399" s="8">
        <f t="shared" si="347"/>
        <v>1.0079657200000001</v>
      </c>
      <c r="M399" s="117">
        <v>1</v>
      </c>
      <c r="N399" s="117">
        <f t="shared" si="331"/>
        <v>1</v>
      </c>
      <c r="O399" s="110">
        <f t="shared" si="333"/>
        <v>1.0079657200000001</v>
      </c>
      <c r="P399" s="110">
        <f t="shared" si="339"/>
        <v>1007.96572</v>
      </c>
      <c r="Q399" s="148">
        <f t="shared" si="350"/>
        <v>0</v>
      </c>
      <c r="R399" s="170">
        <f t="shared" si="348"/>
        <v>0</v>
      </c>
      <c r="S399" s="110">
        <f t="shared" si="340"/>
        <v>0</v>
      </c>
      <c r="T399" s="92">
        <f t="shared" si="328"/>
        <v>0</v>
      </c>
      <c r="U399" s="181">
        <f t="shared" si="329"/>
        <v>0</v>
      </c>
      <c r="V399" s="120">
        <f t="shared" si="349"/>
        <v>7.8E-2</v>
      </c>
      <c r="W399" s="118">
        <f t="shared" si="332"/>
        <v>15</v>
      </c>
      <c r="X399" s="118">
        <v>252</v>
      </c>
      <c r="Y399" s="117">
        <f t="shared" si="341"/>
        <v>1.0044806909999999</v>
      </c>
      <c r="Z399" s="110">
        <f t="shared" si="342"/>
        <v>4.5163829199999999</v>
      </c>
      <c r="AA399" s="110">
        <f t="shared" si="343"/>
        <v>0</v>
      </c>
      <c r="AB399" s="121" t="str">
        <f t="shared" si="351"/>
        <v>J=</v>
      </c>
      <c r="AC399" s="115">
        <f t="shared" si="352"/>
        <v>44676</v>
      </c>
      <c r="AD399" s="4"/>
      <c r="AF399" s="159">
        <f>[2]Plan1!$A492</f>
        <v>51287</v>
      </c>
      <c r="AG399" s="139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9">
        <f t="shared" si="344"/>
        <v>44669</v>
      </c>
      <c r="B400" s="110">
        <f t="shared" si="336"/>
        <v>1012.48210292</v>
      </c>
      <c r="C400" s="184">
        <f t="shared" si="334"/>
        <v>1000</v>
      </c>
      <c r="D400" s="111">
        <f t="shared" si="345"/>
        <v>6153.09</v>
      </c>
      <c r="E400" s="111">
        <f>IF($K400=1,VLOOKUP($A399,$AQ$11:$AU$150,5),E399)</f>
        <v>6215.24</v>
      </c>
      <c r="F400" s="160" t="e">
        <f>IF($K400=1,VLOOKUP($A399,$AQ$11:$AU$135,6),F399)</f>
        <v>#REF!</v>
      </c>
      <c r="G400" s="114">
        <f t="shared" si="337"/>
        <v>1.0100616113204897E-2</v>
      </c>
      <c r="H400" s="115">
        <f t="shared" si="330"/>
        <v>44676</v>
      </c>
      <c r="I400" s="115">
        <f t="shared" si="338"/>
        <v>44676</v>
      </c>
      <c r="J400" s="116">
        <f t="shared" si="346"/>
        <v>19</v>
      </c>
      <c r="K400" s="116">
        <f t="shared" si="335"/>
        <v>15</v>
      </c>
      <c r="L400" s="8">
        <f t="shared" si="347"/>
        <v>1.0079657200000001</v>
      </c>
      <c r="M400" s="117">
        <v>1</v>
      </c>
      <c r="N400" s="117">
        <f t="shared" si="331"/>
        <v>1</v>
      </c>
      <c r="O400" s="110">
        <f t="shared" si="333"/>
        <v>1.0079657200000001</v>
      </c>
      <c r="P400" s="110">
        <f t="shared" si="339"/>
        <v>1007.96572</v>
      </c>
      <c r="Q400" s="148">
        <f t="shared" si="350"/>
        <v>0</v>
      </c>
      <c r="R400" s="170">
        <f t="shared" si="348"/>
        <v>0</v>
      </c>
      <c r="S400" s="110">
        <f t="shared" si="340"/>
        <v>0</v>
      </c>
      <c r="T400" s="92">
        <f t="shared" ref="T400:T463" si="353">IF(AND(Q400&gt;0,L400&gt;1),(L400-1)*C400,0)</f>
        <v>0</v>
      </c>
      <c r="U400" s="181">
        <f t="shared" ref="U400:U463" si="354">IF(Q400&gt;0,(S400+T400)/P400,0)</f>
        <v>0</v>
      </c>
      <c r="V400" s="120">
        <f t="shared" si="349"/>
        <v>7.8E-2</v>
      </c>
      <c r="W400" s="118">
        <f t="shared" si="332"/>
        <v>15</v>
      </c>
      <c r="X400" s="118">
        <v>252</v>
      </c>
      <c r="Y400" s="117">
        <f t="shared" si="341"/>
        <v>1.0044806909999999</v>
      </c>
      <c r="Z400" s="110">
        <f t="shared" si="342"/>
        <v>4.5163829199999999</v>
      </c>
      <c r="AA400" s="110">
        <f t="shared" si="343"/>
        <v>0</v>
      </c>
      <c r="AB400" s="121" t="str">
        <f t="shared" si="351"/>
        <v>J=</v>
      </c>
      <c r="AC400" s="115">
        <f t="shared" si="352"/>
        <v>44676</v>
      </c>
      <c r="AD400" s="4"/>
      <c r="AF400" s="159">
        <f>[2]Plan1!$A493</f>
        <v>51386</v>
      </c>
      <c r="AG400" s="139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9">
        <f t="shared" si="344"/>
        <v>44670</v>
      </c>
      <c r="B401" s="110">
        <f t="shared" si="336"/>
        <v>1013.3197633</v>
      </c>
      <c r="C401" s="184">
        <f t="shared" si="334"/>
        <v>1000</v>
      </c>
      <c r="D401" s="111">
        <f t="shared" si="345"/>
        <v>6153.09</v>
      </c>
      <c r="E401" s="111">
        <f>IF($K401=1,VLOOKUP($A400,$AQ$11:$AU$150,5),E400)</f>
        <v>6215.24</v>
      </c>
      <c r="F401" s="160" t="e">
        <f>IF($K401=1,VLOOKUP($A400,$AQ$11:$AU$135,6),F400)</f>
        <v>#REF!</v>
      </c>
      <c r="G401" s="114">
        <f t="shared" si="337"/>
        <v>1.0100616113204897E-2</v>
      </c>
      <c r="H401" s="115">
        <f t="shared" si="330"/>
        <v>44676</v>
      </c>
      <c r="I401" s="115">
        <f t="shared" si="338"/>
        <v>44676</v>
      </c>
      <c r="J401" s="116">
        <f t="shared" si="346"/>
        <v>19</v>
      </c>
      <c r="K401" s="116">
        <f t="shared" si="335"/>
        <v>16</v>
      </c>
      <c r="L401" s="8">
        <f t="shared" si="347"/>
        <v>1.0084990199999999</v>
      </c>
      <c r="M401" s="117">
        <v>1</v>
      </c>
      <c r="N401" s="117">
        <f t="shared" si="331"/>
        <v>1</v>
      </c>
      <c r="O401" s="110">
        <f t="shared" si="333"/>
        <v>1.0084990199999999</v>
      </c>
      <c r="P401" s="110">
        <f t="shared" si="339"/>
        <v>1008.49902</v>
      </c>
      <c r="Q401" s="148">
        <f t="shared" si="350"/>
        <v>0</v>
      </c>
      <c r="R401" s="170">
        <f t="shared" si="348"/>
        <v>0</v>
      </c>
      <c r="S401" s="110">
        <f t="shared" si="340"/>
        <v>0</v>
      </c>
      <c r="T401" s="92">
        <f t="shared" si="353"/>
        <v>0</v>
      </c>
      <c r="U401" s="181">
        <f t="shared" si="354"/>
        <v>0</v>
      </c>
      <c r="V401" s="120">
        <f t="shared" si="349"/>
        <v>7.8E-2</v>
      </c>
      <c r="W401" s="118">
        <f t="shared" si="332"/>
        <v>16</v>
      </c>
      <c r="X401" s="118">
        <v>252</v>
      </c>
      <c r="Y401" s="117">
        <f t="shared" si="341"/>
        <v>1.0047801169999999</v>
      </c>
      <c r="Z401" s="110">
        <f t="shared" si="342"/>
        <v>4.8207433000000002</v>
      </c>
      <c r="AA401" s="110">
        <f t="shared" si="343"/>
        <v>0</v>
      </c>
      <c r="AB401" s="121" t="str">
        <f t="shared" si="351"/>
        <v>J=</v>
      </c>
      <c r="AC401" s="115">
        <f t="shared" si="352"/>
        <v>44676</v>
      </c>
      <c r="AD401" s="4"/>
      <c r="AF401" s="159">
        <f>[2]Plan1!$A494</f>
        <v>51421</v>
      </c>
      <c r="AG401" s="139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9">
        <f t="shared" si="344"/>
        <v>44671</v>
      </c>
      <c r="B402" s="110">
        <f t="shared" si="336"/>
        <v>1014.1581142799999</v>
      </c>
      <c r="C402" s="184">
        <f t="shared" si="334"/>
        <v>1000</v>
      </c>
      <c r="D402" s="111">
        <f t="shared" si="345"/>
        <v>6153.09</v>
      </c>
      <c r="E402" s="111">
        <f>IF($K402=1,VLOOKUP($A401,$AQ$11:$AU$150,5),E401)</f>
        <v>6215.24</v>
      </c>
      <c r="F402" s="160" t="e">
        <f>IF($K402=1,VLOOKUP($A401,$AQ$11:$AU$135,6),F401)</f>
        <v>#REF!</v>
      </c>
      <c r="G402" s="114">
        <f t="shared" si="337"/>
        <v>1.0100616113204897E-2</v>
      </c>
      <c r="H402" s="115">
        <f t="shared" si="330"/>
        <v>44676</v>
      </c>
      <c r="I402" s="115">
        <f t="shared" si="338"/>
        <v>44676</v>
      </c>
      <c r="J402" s="116">
        <f t="shared" si="346"/>
        <v>19</v>
      </c>
      <c r="K402" s="116">
        <f t="shared" si="335"/>
        <v>17</v>
      </c>
      <c r="L402" s="8">
        <f t="shared" si="347"/>
        <v>1.0090326000000001</v>
      </c>
      <c r="M402" s="117">
        <v>1</v>
      </c>
      <c r="N402" s="117">
        <f t="shared" si="331"/>
        <v>1</v>
      </c>
      <c r="O402" s="110">
        <f t="shared" si="333"/>
        <v>1.0090326000000001</v>
      </c>
      <c r="P402" s="110">
        <f t="shared" si="339"/>
        <v>1009.0326</v>
      </c>
      <c r="Q402" s="148">
        <f t="shared" si="350"/>
        <v>0</v>
      </c>
      <c r="R402" s="170">
        <f t="shared" si="348"/>
        <v>0</v>
      </c>
      <c r="S402" s="110">
        <f t="shared" si="340"/>
        <v>0</v>
      </c>
      <c r="T402" s="92">
        <f t="shared" si="353"/>
        <v>0</v>
      </c>
      <c r="U402" s="181">
        <f t="shared" si="354"/>
        <v>0</v>
      </c>
      <c r="V402" s="120">
        <f t="shared" si="349"/>
        <v>7.8E-2</v>
      </c>
      <c r="W402" s="118">
        <f t="shared" si="332"/>
        <v>17</v>
      </c>
      <c r="X402" s="118">
        <v>252</v>
      </c>
      <c r="Y402" s="117">
        <f t="shared" si="341"/>
        <v>1.0050796319999999</v>
      </c>
      <c r="Z402" s="110">
        <f t="shared" si="342"/>
        <v>5.12551428</v>
      </c>
      <c r="AA402" s="110">
        <f t="shared" si="343"/>
        <v>0</v>
      </c>
      <c r="AB402" s="121" t="str">
        <f t="shared" si="351"/>
        <v>J=</v>
      </c>
      <c r="AC402" s="115">
        <f t="shared" si="352"/>
        <v>44676</v>
      </c>
      <c r="AD402" s="4"/>
      <c r="AF402" s="159">
        <f>[2]Plan1!$A495</f>
        <v>51442</v>
      </c>
      <c r="AG402" s="139" t="str">
        <f>[2]Plan1!$C495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9">
        <f t="shared" si="344"/>
        <v>44672</v>
      </c>
      <c r="B403" s="110">
        <f t="shared" si="336"/>
        <v>1014.99716629</v>
      </c>
      <c r="C403" s="184">
        <f t="shared" si="334"/>
        <v>1000</v>
      </c>
      <c r="D403" s="111">
        <f t="shared" si="345"/>
        <v>6153.09</v>
      </c>
      <c r="E403" s="111">
        <f>IF($K403=1,VLOOKUP($A402,$AQ$11:$AU$150,5),E402)</f>
        <v>6215.24</v>
      </c>
      <c r="F403" s="160" t="e">
        <f>IF($K403=1,VLOOKUP($A402,$AQ$11:$AU$135,6),F402)</f>
        <v>#REF!</v>
      </c>
      <c r="G403" s="114">
        <f t="shared" si="337"/>
        <v>1.0100616113204897E-2</v>
      </c>
      <c r="H403" s="115">
        <f t="shared" ref="H403:H466" si="355">IF(Q402&gt;0,VLOOKUP(A403,AJ$119:AP$451,4),H402)</f>
        <v>44676</v>
      </c>
      <c r="I403" s="115">
        <f t="shared" si="338"/>
        <v>44676</v>
      </c>
      <c r="J403" s="116">
        <f t="shared" si="346"/>
        <v>19</v>
      </c>
      <c r="K403" s="116">
        <f t="shared" si="335"/>
        <v>18</v>
      </c>
      <c r="L403" s="8">
        <f t="shared" si="347"/>
        <v>1.00956647</v>
      </c>
      <c r="M403" s="117">
        <v>1</v>
      </c>
      <c r="N403" s="117">
        <f t="shared" si="331"/>
        <v>1</v>
      </c>
      <c r="O403" s="110">
        <f t="shared" si="333"/>
        <v>1.00956647</v>
      </c>
      <c r="P403" s="110">
        <f t="shared" si="339"/>
        <v>1009.56647</v>
      </c>
      <c r="Q403" s="148">
        <f t="shared" si="350"/>
        <v>0</v>
      </c>
      <c r="R403" s="170">
        <f t="shared" si="348"/>
        <v>0</v>
      </c>
      <c r="S403" s="110">
        <f t="shared" si="340"/>
        <v>0</v>
      </c>
      <c r="T403" s="92">
        <f t="shared" si="353"/>
        <v>0</v>
      </c>
      <c r="U403" s="181">
        <f t="shared" si="354"/>
        <v>0</v>
      </c>
      <c r="V403" s="120">
        <f t="shared" si="349"/>
        <v>7.8E-2</v>
      </c>
      <c r="W403" s="118">
        <f t="shared" si="332"/>
        <v>18</v>
      </c>
      <c r="X403" s="118">
        <v>252</v>
      </c>
      <c r="Y403" s="117">
        <f t="shared" si="341"/>
        <v>1.005379236</v>
      </c>
      <c r="Z403" s="110">
        <f t="shared" si="342"/>
        <v>5.4306962900000002</v>
      </c>
      <c r="AA403" s="110">
        <f t="shared" si="343"/>
        <v>0</v>
      </c>
      <c r="AB403" s="121" t="str">
        <f t="shared" si="351"/>
        <v>J=</v>
      </c>
      <c r="AC403" s="115">
        <f t="shared" si="352"/>
        <v>44676</v>
      </c>
      <c r="AD403" s="4"/>
      <c r="AF403" s="159">
        <f>[2]Plan1!$A496</f>
        <v>51455</v>
      </c>
      <c r="AG403" s="139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9">
        <f t="shared" si="344"/>
        <v>44673</v>
      </c>
      <c r="B404" s="110">
        <f t="shared" si="336"/>
        <v>1014.99716629</v>
      </c>
      <c r="C404" s="184">
        <f t="shared" si="334"/>
        <v>1000</v>
      </c>
      <c r="D404" s="111">
        <f t="shared" si="345"/>
        <v>6153.09</v>
      </c>
      <c r="E404" s="111">
        <f>IF($K404=1,VLOOKUP($A403,$AQ$11:$AU$150,5),E403)</f>
        <v>6215.24</v>
      </c>
      <c r="F404" s="160" t="e">
        <f>IF($K404=1,VLOOKUP($A403,$AQ$11:$AU$135,6),F403)</f>
        <v>#REF!</v>
      </c>
      <c r="G404" s="114">
        <f t="shared" si="337"/>
        <v>1.0100616113204897E-2</v>
      </c>
      <c r="H404" s="115">
        <f t="shared" si="355"/>
        <v>44676</v>
      </c>
      <c r="I404" s="115">
        <f t="shared" si="338"/>
        <v>44676</v>
      </c>
      <c r="J404" s="116">
        <f t="shared" si="346"/>
        <v>19</v>
      </c>
      <c r="K404" s="116">
        <f t="shared" si="335"/>
        <v>18</v>
      </c>
      <c r="L404" s="8">
        <f t="shared" si="347"/>
        <v>1.00956647</v>
      </c>
      <c r="M404" s="117">
        <v>1</v>
      </c>
      <c r="N404" s="117">
        <f t="shared" si="331"/>
        <v>1</v>
      </c>
      <c r="O404" s="110">
        <f t="shared" si="333"/>
        <v>1.00956647</v>
      </c>
      <c r="P404" s="110">
        <f t="shared" si="339"/>
        <v>1009.56647</v>
      </c>
      <c r="Q404" s="148">
        <f t="shared" si="350"/>
        <v>0</v>
      </c>
      <c r="R404" s="170">
        <f t="shared" si="348"/>
        <v>0</v>
      </c>
      <c r="S404" s="110">
        <f t="shared" si="340"/>
        <v>0</v>
      </c>
      <c r="T404" s="92">
        <f t="shared" si="353"/>
        <v>0</v>
      </c>
      <c r="U404" s="181">
        <f t="shared" si="354"/>
        <v>0</v>
      </c>
      <c r="V404" s="120">
        <f t="shared" si="349"/>
        <v>7.8E-2</v>
      </c>
      <c r="W404" s="118">
        <f t="shared" si="332"/>
        <v>18</v>
      </c>
      <c r="X404" s="118">
        <v>252</v>
      </c>
      <c r="Y404" s="117">
        <f t="shared" si="341"/>
        <v>1.005379236</v>
      </c>
      <c r="Z404" s="110">
        <f t="shared" si="342"/>
        <v>5.4306962900000002</v>
      </c>
      <c r="AA404" s="110">
        <f t="shared" si="343"/>
        <v>0</v>
      </c>
      <c r="AB404" s="121" t="str">
        <f t="shared" si="351"/>
        <v>J=</v>
      </c>
      <c r="AC404" s="115">
        <f t="shared" si="352"/>
        <v>44676</v>
      </c>
      <c r="AD404" s="4"/>
      <c r="AF404" s="159">
        <f>[2]Plan1!$A497</f>
        <v>51460</v>
      </c>
      <c r="AG404" s="139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9">
        <f t="shared" si="344"/>
        <v>44674</v>
      </c>
      <c r="B405" s="110">
        <f t="shared" si="336"/>
        <v>1015.83689964</v>
      </c>
      <c r="C405" s="184">
        <f t="shared" si="334"/>
        <v>1000</v>
      </c>
      <c r="D405" s="111">
        <f t="shared" si="345"/>
        <v>6153.09</v>
      </c>
      <c r="E405" s="111">
        <f>IF($K405=1,VLOOKUP($A404,$AQ$11:$AU$150,5),E404)</f>
        <v>6215.24</v>
      </c>
      <c r="F405" s="160" t="e">
        <f>IF($K405=1,VLOOKUP($A404,$AQ$11:$AU$135,6),F404)</f>
        <v>#REF!</v>
      </c>
      <c r="G405" s="114">
        <f t="shared" si="337"/>
        <v>1.0100616113204897E-2</v>
      </c>
      <c r="H405" s="115">
        <f t="shared" si="355"/>
        <v>44676</v>
      </c>
      <c r="I405" s="115">
        <f t="shared" si="338"/>
        <v>44676</v>
      </c>
      <c r="J405" s="116">
        <f t="shared" si="346"/>
        <v>19</v>
      </c>
      <c r="K405" s="116">
        <f t="shared" si="335"/>
        <v>19</v>
      </c>
      <c r="L405" s="8">
        <f t="shared" si="347"/>
        <v>1.0101006100000001</v>
      </c>
      <c r="M405" s="117">
        <v>1</v>
      </c>
      <c r="N405" s="117">
        <f t="shared" si="331"/>
        <v>1</v>
      </c>
      <c r="O405" s="110">
        <f t="shared" si="333"/>
        <v>1.0101006100000001</v>
      </c>
      <c r="P405" s="110">
        <f t="shared" si="339"/>
        <v>1010.10061</v>
      </c>
      <c r="Q405" s="148">
        <f t="shared" si="350"/>
        <v>0</v>
      </c>
      <c r="R405" s="170">
        <f t="shared" si="348"/>
        <v>0</v>
      </c>
      <c r="S405" s="110">
        <f t="shared" si="340"/>
        <v>0</v>
      </c>
      <c r="T405" s="92">
        <f t="shared" si="353"/>
        <v>0</v>
      </c>
      <c r="U405" s="181">
        <f t="shared" si="354"/>
        <v>0</v>
      </c>
      <c r="V405" s="120">
        <f t="shared" si="349"/>
        <v>7.8E-2</v>
      </c>
      <c r="W405" s="118">
        <f t="shared" si="332"/>
        <v>19</v>
      </c>
      <c r="X405" s="118">
        <v>252</v>
      </c>
      <c r="Y405" s="117">
        <f t="shared" si="341"/>
        <v>1.0056789290000001</v>
      </c>
      <c r="Z405" s="110">
        <f t="shared" si="342"/>
        <v>5.7362896399999999</v>
      </c>
      <c r="AA405" s="110">
        <f t="shared" si="343"/>
        <v>0</v>
      </c>
      <c r="AB405" s="121" t="str">
        <f t="shared" si="351"/>
        <v>J=</v>
      </c>
      <c r="AC405" s="115">
        <f t="shared" si="352"/>
        <v>44676</v>
      </c>
      <c r="AD405" s="4"/>
      <c r="AF405" s="159">
        <f>[2]Plan1!$A498</f>
        <v>51495</v>
      </c>
      <c r="AG405" s="139" t="str">
        <f>[2]Plan1!$C498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9">
        <f t="shared" si="344"/>
        <v>44675</v>
      </c>
      <c r="B406" s="110">
        <f t="shared" si="336"/>
        <v>1015.83689964</v>
      </c>
      <c r="C406" s="184">
        <f t="shared" si="334"/>
        <v>1000</v>
      </c>
      <c r="D406" s="111">
        <f t="shared" si="345"/>
        <v>6153.09</v>
      </c>
      <c r="E406" s="111">
        <f>IF($K406=1,VLOOKUP($A405,$AQ$11:$AU$150,5),E405)</f>
        <v>6215.24</v>
      </c>
      <c r="F406" s="160" t="e">
        <f>IF($K406=1,VLOOKUP($A405,$AQ$11:$AU$135,6),F405)</f>
        <v>#REF!</v>
      </c>
      <c r="G406" s="114">
        <f t="shared" si="337"/>
        <v>1.0100616113204897E-2</v>
      </c>
      <c r="H406" s="115">
        <f t="shared" si="355"/>
        <v>44676</v>
      </c>
      <c r="I406" s="115">
        <f t="shared" si="338"/>
        <v>44676</v>
      </c>
      <c r="J406" s="116">
        <f t="shared" si="346"/>
        <v>19</v>
      </c>
      <c r="K406" s="116">
        <f t="shared" si="335"/>
        <v>19</v>
      </c>
      <c r="L406" s="8">
        <f t="shared" si="347"/>
        <v>1.0101006100000001</v>
      </c>
      <c r="M406" s="117">
        <v>1</v>
      </c>
      <c r="N406" s="117">
        <f t="shared" si="331"/>
        <v>1</v>
      </c>
      <c r="O406" s="110">
        <f t="shared" si="333"/>
        <v>1.0101006100000001</v>
      </c>
      <c r="P406" s="110">
        <f t="shared" si="339"/>
        <v>1010.10061</v>
      </c>
      <c r="Q406" s="148">
        <f t="shared" si="350"/>
        <v>0</v>
      </c>
      <c r="R406" s="170">
        <f t="shared" si="348"/>
        <v>0</v>
      </c>
      <c r="S406" s="110">
        <f t="shared" si="340"/>
        <v>0</v>
      </c>
      <c r="T406" s="92">
        <f t="shared" si="353"/>
        <v>0</v>
      </c>
      <c r="U406" s="181">
        <f t="shared" si="354"/>
        <v>0</v>
      </c>
      <c r="V406" s="120">
        <f t="shared" si="349"/>
        <v>7.8E-2</v>
      </c>
      <c r="W406" s="118">
        <f t="shared" si="332"/>
        <v>19</v>
      </c>
      <c r="X406" s="118">
        <v>252</v>
      </c>
      <c r="Y406" s="117">
        <f t="shared" si="341"/>
        <v>1.0056789290000001</v>
      </c>
      <c r="Z406" s="110">
        <f t="shared" si="342"/>
        <v>5.7362896399999999</v>
      </c>
      <c r="AA406" s="110">
        <f t="shared" si="343"/>
        <v>0</v>
      </c>
      <c r="AB406" s="121" t="str">
        <f t="shared" si="351"/>
        <v>J=</v>
      </c>
      <c r="AC406" s="115">
        <f t="shared" si="352"/>
        <v>44676</v>
      </c>
      <c r="AD406" s="4"/>
      <c r="AF406" s="159">
        <f>[2]Plan1!$A499</f>
        <v>51502</v>
      </c>
      <c r="AG406" s="139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9">
        <f t="shared" si="344"/>
        <v>44676</v>
      </c>
      <c r="B407" s="110">
        <f t="shared" si="336"/>
        <v>1015.83689964</v>
      </c>
      <c r="C407" s="184">
        <f t="shared" si="334"/>
        <v>1000</v>
      </c>
      <c r="D407" s="111">
        <f t="shared" si="345"/>
        <v>6153.09</v>
      </c>
      <c r="E407" s="111">
        <f>IF($K407=1,VLOOKUP($A406,$AQ$11:$AU$150,5),E406)</f>
        <v>6215.24</v>
      </c>
      <c r="F407" s="160" t="e">
        <f>IF($K407=1,VLOOKUP($A406,$AQ$11:$AU$135,6),F406)</f>
        <v>#REF!</v>
      </c>
      <c r="G407" s="114">
        <f t="shared" si="337"/>
        <v>1.0100616113204897E-2</v>
      </c>
      <c r="H407" s="115">
        <f t="shared" si="355"/>
        <v>44676</v>
      </c>
      <c r="I407" s="115">
        <f t="shared" si="338"/>
        <v>44676</v>
      </c>
      <c r="J407" s="116">
        <f t="shared" si="346"/>
        <v>19</v>
      </c>
      <c r="K407" s="116">
        <f t="shared" si="335"/>
        <v>19</v>
      </c>
      <c r="L407" s="8">
        <f t="shared" si="347"/>
        <v>1.0101006100000001</v>
      </c>
      <c r="M407" s="117">
        <v>1</v>
      </c>
      <c r="N407" s="117">
        <f t="shared" si="331"/>
        <v>1</v>
      </c>
      <c r="O407" s="110">
        <f t="shared" si="333"/>
        <v>1.0101006100000001</v>
      </c>
      <c r="P407" s="110">
        <f t="shared" si="339"/>
        <v>1010.10061</v>
      </c>
      <c r="Q407" s="148">
        <f t="shared" si="350"/>
        <v>13</v>
      </c>
      <c r="R407" s="170">
        <f t="shared" si="348"/>
        <v>0</v>
      </c>
      <c r="S407" s="110">
        <f t="shared" si="340"/>
        <v>0</v>
      </c>
      <c r="T407" s="92">
        <f t="shared" si="353"/>
        <v>10.100610000000065</v>
      </c>
      <c r="U407" s="181">
        <f t="shared" si="354"/>
        <v>9.9996078608447381E-3</v>
      </c>
      <c r="V407" s="120">
        <f t="shared" si="349"/>
        <v>7.8E-2</v>
      </c>
      <c r="W407" s="118">
        <f t="shared" si="332"/>
        <v>19</v>
      </c>
      <c r="X407" s="118">
        <v>252</v>
      </c>
      <c r="Y407" s="117">
        <f t="shared" si="341"/>
        <v>1.0056789290000001</v>
      </c>
      <c r="Z407" s="110">
        <f t="shared" si="342"/>
        <v>5.7362896399999999</v>
      </c>
      <c r="AA407" s="110">
        <f t="shared" si="343"/>
        <v>5.7362896399999999</v>
      </c>
      <c r="AB407" s="121" t="str">
        <f t="shared" si="351"/>
        <v>J=</v>
      </c>
      <c r="AC407" s="115">
        <f t="shared" si="352"/>
        <v>44676</v>
      </c>
      <c r="AD407" s="4"/>
      <c r="AF407" s="159">
        <f>[2]Plan1!$A500</f>
        <v>51564</v>
      </c>
      <c r="AG407" s="139" t="str">
        <f>[2]Plan1!$C500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9">
        <f t="shared" si="344"/>
        <v>44677</v>
      </c>
      <c r="B408" s="110">
        <f t="shared" si="336"/>
        <v>1001.0290578199999</v>
      </c>
      <c r="C408" s="184">
        <f t="shared" si="334"/>
        <v>999.99999999999989</v>
      </c>
      <c r="D408" s="111">
        <f t="shared" si="345"/>
        <v>6215.24</v>
      </c>
      <c r="E408" s="111">
        <f>IF($K408=1,VLOOKUP($A407,$AQ$11:$AU$150,5),E407)</f>
        <v>6315.93</v>
      </c>
      <c r="F408" s="160" t="e">
        <f>IF($K408=1,VLOOKUP($A407,$AQ$11:$AU$135,6),F407)</f>
        <v>#REF!</v>
      </c>
      <c r="G408" s="114">
        <f t="shared" si="337"/>
        <v>1.6200500704719456E-2</v>
      </c>
      <c r="H408" s="115">
        <f t="shared" si="355"/>
        <v>44706</v>
      </c>
      <c r="I408" s="115">
        <f t="shared" si="338"/>
        <v>44706</v>
      </c>
      <c r="J408" s="116">
        <f t="shared" si="346"/>
        <v>22</v>
      </c>
      <c r="K408" s="116">
        <f t="shared" si="335"/>
        <v>1</v>
      </c>
      <c r="L408" s="8">
        <f t="shared" si="347"/>
        <v>1.00073075</v>
      </c>
      <c r="M408" s="117">
        <v>1</v>
      </c>
      <c r="N408" s="117">
        <f t="shared" si="331"/>
        <v>1</v>
      </c>
      <c r="O408" s="110">
        <f t="shared" si="333"/>
        <v>1.00073075</v>
      </c>
      <c r="P408" s="110">
        <f t="shared" si="339"/>
        <v>1000.7307499999999</v>
      </c>
      <c r="Q408" s="148">
        <f t="shared" si="350"/>
        <v>0</v>
      </c>
      <c r="R408" s="170">
        <f t="shared" si="348"/>
        <v>0</v>
      </c>
      <c r="S408" s="110">
        <f t="shared" si="340"/>
        <v>0</v>
      </c>
      <c r="T408" s="92">
        <f t="shared" si="353"/>
        <v>0</v>
      </c>
      <c r="U408" s="181">
        <f t="shared" si="354"/>
        <v>0</v>
      </c>
      <c r="V408" s="120">
        <f t="shared" si="349"/>
        <v>7.8E-2</v>
      </c>
      <c r="W408" s="118">
        <f t="shared" si="332"/>
        <v>1</v>
      </c>
      <c r="X408" s="118">
        <v>252</v>
      </c>
      <c r="Y408" s="117">
        <f t="shared" si="341"/>
        <v>1.00029809</v>
      </c>
      <c r="Z408" s="110">
        <f t="shared" si="342"/>
        <v>0.29830782</v>
      </c>
      <c r="AA408" s="110">
        <f t="shared" si="343"/>
        <v>0</v>
      </c>
      <c r="AB408" s="121" t="str">
        <f t="shared" si="351"/>
        <v>J=</v>
      </c>
      <c r="AC408" s="115">
        <f t="shared" si="352"/>
        <v>44706</v>
      </c>
      <c r="AD408" s="4"/>
      <c r="AF408" s="159">
        <f>[2]Plan1!$A501</f>
        <v>51565</v>
      </c>
      <c r="AG408" s="139" t="str">
        <f>[2]Plan1!$C501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9">
        <f t="shared" si="344"/>
        <v>44678</v>
      </c>
      <c r="B409" s="110">
        <f t="shared" si="336"/>
        <v>1002.05917076</v>
      </c>
      <c r="C409" s="184">
        <f t="shared" si="334"/>
        <v>999.99999999999989</v>
      </c>
      <c r="D409" s="111">
        <f t="shared" si="345"/>
        <v>6215.24</v>
      </c>
      <c r="E409" s="111">
        <f>IF($K409=1,VLOOKUP($A408,$AQ$11:$AU$150,5),E408)</f>
        <v>6315.93</v>
      </c>
      <c r="F409" s="160" t="e">
        <f>IF($K409=1,VLOOKUP($A408,$AQ$11:$AU$135,6),F408)</f>
        <v>#REF!</v>
      </c>
      <c r="G409" s="114">
        <f t="shared" si="337"/>
        <v>1.6200500704719456E-2</v>
      </c>
      <c r="H409" s="115">
        <f t="shared" si="355"/>
        <v>44706</v>
      </c>
      <c r="I409" s="115">
        <f t="shared" si="338"/>
        <v>44706</v>
      </c>
      <c r="J409" s="116">
        <f t="shared" si="346"/>
        <v>22</v>
      </c>
      <c r="K409" s="116">
        <f t="shared" si="335"/>
        <v>2</v>
      </c>
      <c r="L409" s="8">
        <f t="shared" si="347"/>
        <v>1.0014620299999999</v>
      </c>
      <c r="M409" s="117">
        <v>1</v>
      </c>
      <c r="N409" s="117">
        <f t="shared" si="331"/>
        <v>1</v>
      </c>
      <c r="O409" s="110">
        <f t="shared" si="333"/>
        <v>1.0014620299999999</v>
      </c>
      <c r="P409" s="110">
        <f t="shared" si="339"/>
        <v>1001.46203</v>
      </c>
      <c r="Q409" s="148">
        <f t="shared" si="350"/>
        <v>0</v>
      </c>
      <c r="R409" s="170">
        <f t="shared" si="348"/>
        <v>0</v>
      </c>
      <c r="S409" s="110">
        <f t="shared" si="340"/>
        <v>0</v>
      </c>
      <c r="T409" s="92">
        <f t="shared" si="353"/>
        <v>0</v>
      </c>
      <c r="U409" s="181">
        <f t="shared" si="354"/>
        <v>0</v>
      </c>
      <c r="V409" s="120">
        <f t="shared" si="349"/>
        <v>7.8E-2</v>
      </c>
      <c r="W409" s="118">
        <f t="shared" si="332"/>
        <v>2</v>
      </c>
      <c r="X409" s="118">
        <v>252</v>
      </c>
      <c r="Y409" s="117">
        <f t="shared" si="341"/>
        <v>1.0005962690000001</v>
      </c>
      <c r="Z409" s="110">
        <f t="shared" si="342"/>
        <v>0.59714076000000005</v>
      </c>
      <c r="AA409" s="110">
        <f t="shared" si="343"/>
        <v>0</v>
      </c>
      <c r="AB409" s="121" t="str">
        <f t="shared" si="351"/>
        <v>J=</v>
      </c>
      <c r="AC409" s="115">
        <f t="shared" si="352"/>
        <v>44706</v>
      </c>
      <c r="AD409" s="4"/>
      <c r="AF409" s="159">
        <f>[2]Plan1!$A502</f>
        <v>51610</v>
      </c>
      <c r="AG409" s="139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9">
        <f t="shared" si="344"/>
        <v>44679</v>
      </c>
      <c r="B410" s="110">
        <f t="shared" si="336"/>
        <v>1003.09034847</v>
      </c>
      <c r="C410" s="184">
        <f t="shared" si="334"/>
        <v>999.99999999999989</v>
      </c>
      <c r="D410" s="111">
        <f t="shared" si="345"/>
        <v>6215.24</v>
      </c>
      <c r="E410" s="111">
        <f>IF($K410=1,VLOOKUP($A409,$AQ$11:$AU$150,5),E409)</f>
        <v>6315.93</v>
      </c>
      <c r="F410" s="160" t="e">
        <f>IF($K410=1,VLOOKUP($A409,$AQ$11:$AU$135,6),F409)</f>
        <v>#REF!</v>
      </c>
      <c r="G410" s="114">
        <f t="shared" si="337"/>
        <v>1.6200500704719456E-2</v>
      </c>
      <c r="H410" s="115">
        <f t="shared" si="355"/>
        <v>44706</v>
      </c>
      <c r="I410" s="115">
        <f t="shared" si="338"/>
        <v>44706</v>
      </c>
      <c r="J410" s="116">
        <f t="shared" si="346"/>
        <v>22</v>
      </c>
      <c r="K410" s="116">
        <f t="shared" si="335"/>
        <v>3</v>
      </c>
      <c r="L410" s="8">
        <f t="shared" si="347"/>
        <v>1.0021938500000001</v>
      </c>
      <c r="M410" s="117">
        <v>1</v>
      </c>
      <c r="N410" s="117">
        <f t="shared" si="331"/>
        <v>1</v>
      </c>
      <c r="O410" s="110">
        <f t="shared" si="333"/>
        <v>1.0021938500000001</v>
      </c>
      <c r="P410" s="110">
        <f t="shared" si="339"/>
        <v>1002.19385</v>
      </c>
      <c r="Q410" s="148">
        <f t="shared" si="350"/>
        <v>0</v>
      </c>
      <c r="R410" s="170">
        <f t="shared" si="348"/>
        <v>0</v>
      </c>
      <c r="S410" s="110">
        <f t="shared" si="340"/>
        <v>0</v>
      </c>
      <c r="T410" s="92">
        <f t="shared" si="353"/>
        <v>0</v>
      </c>
      <c r="U410" s="181">
        <f t="shared" si="354"/>
        <v>0</v>
      </c>
      <c r="V410" s="120">
        <f t="shared" si="349"/>
        <v>7.8E-2</v>
      </c>
      <c r="W410" s="118">
        <f t="shared" si="332"/>
        <v>3</v>
      </c>
      <c r="X410" s="118">
        <v>252</v>
      </c>
      <c r="Y410" s="117">
        <f t="shared" si="341"/>
        <v>1.0008945359999999</v>
      </c>
      <c r="Z410" s="110">
        <f t="shared" si="342"/>
        <v>0.89649847000000005</v>
      </c>
      <c r="AA410" s="110">
        <f t="shared" si="343"/>
        <v>0</v>
      </c>
      <c r="AB410" s="121" t="str">
        <f t="shared" si="351"/>
        <v>J=</v>
      </c>
      <c r="AC410" s="115">
        <f t="shared" si="352"/>
        <v>44706</v>
      </c>
      <c r="AD410" s="4"/>
      <c r="AF410" s="159">
        <f>[2]Plan1!$A503</f>
        <v>51612</v>
      </c>
      <c r="AG410" s="139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9">
        <f t="shared" si="344"/>
        <v>44680</v>
      </c>
      <c r="B411" s="110">
        <f t="shared" si="336"/>
        <v>1004.12259365</v>
      </c>
      <c r="C411" s="184">
        <f t="shared" si="334"/>
        <v>999.99999999999989</v>
      </c>
      <c r="D411" s="111">
        <f t="shared" si="345"/>
        <v>6215.24</v>
      </c>
      <c r="E411" s="111">
        <f>IF($K411=1,VLOOKUP($A410,$AQ$11:$AU$150,5),E410)</f>
        <v>6315.93</v>
      </c>
      <c r="F411" s="160" t="e">
        <f>IF($K411=1,VLOOKUP($A410,$AQ$11:$AU$135,6),F410)</f>
        <v>#REF!</v>
      </c>
      <c r="G411" s="114">
        <f t="shared" si="337"/>
        <v>1.6200500704719456E-2</v>
      </c>
      <c r="H411" s="115">
        <f t="shared" si="355"/>
        <v>44706</v>
      </c>
      <c r="I411" s="115">
        <f t="shared" si="338"/>
        <v>44706</v>
      </c>
      <c r="J411" s="116">
        <f t="shared" si="346"/>
        <v>22</v>
      </c>
      <c r="K411" s="116">
        <f t="shared" si="335"/>
        <v>4</v>
      </c>
      <c r="L411" s="8">
        <f t="shared" si="347"/>
        <v>1.00292621</v>
      </c>
      <c r="M411" s="117">
        <v>1</v>
      </c>
      <c r="N411" s="117">
        <f t="shared" si="331"/>
        <v>1</v>
      </c>
      <c r="O411" s="110">
        <f t="shared" si="333"/>
        <v>1.00292621</v>
      </c>
      <c r="P411" s="110">
        <f t="shared" si="339"/>
        <v>1002.92621</v>
      </c>
      <c r="Q411" s="148">
        <f t="shared" si="350"/>
        <v>0</v>
      </c>
      <c r="R411" s="170">
        <f t="shared" si="348"/>
        <v>0</v>
      </c>
      <c r="S411" s="110">
        <f t="shared" si="340"/>
        <v>0</v>
      </c>
      <c r="T411" s="92">
        <f t="shared" si="353"/>
        <v>0</v>
      </c>
      <c r="U411" s="181">
        <f t="shared" si="354"/>
        <v>0</v>
      </c>
      <c r="V411" s="120">
        <f t="shared" si="349"/>
        <v>7.8E-2</v>
      </c>
      <c r="W411" s="118">
        <f t="shared" si="332"/>
        <v>4</v>
      </c>
      <c r="X411" s="118">
        <v>252</v>
      </c>
      <c r="Y411" s="117">
        <f t="shared" si="341"/>
        <v>1.001192893</v>
      </c>
      <c r="Z411" s="110">
        <f t="shared" si="342"/>
        <v>1.19638365</v>
      </c>
      <c r="AA411" s="110">
        <f t="shared" si="343"/>
        <v>0</v>
      </c>
      <c r="AB411" s="121" t="str">
        <f t="shared" si="351"/>
        <v>J=</v>
      </c>
      <c r="AC411" s="115">
        <f t="shared" si="352"/>
        <v>44706</v>
      </c>
      <c r="AD411" s="4"/>
      <c r="AF411" s="159">
        <f>[2]Plan1!$A504</f>
        <v>51622</v>
      </c>
      <c r="AG411" s="139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9">
        <f t="shared" si="344"/>
        <v>44681</v>
      </c>
      <c r="B412" s="110">
        <f t="shared" si="336"/>
        <v>1005.1558959499999</v>
      </c>
      <c r="C412" s="184">
        <f t="shared" si="334"/>
        <v>999.99999999999989</v>
      </c>
      <c r="D412" s="111">
        <f t="shared" si="345"/>
        <v>6215.24</v>
      </c>
      <c r="E412" s="111">
        <f>IF($K412=1,VLOOKUP($A411,$AQ$11:$AU$150,5),E411)</f>
        <v>6315.93</v>
      </c>
      <c r="F412" s="160" t="e">
        <f>IF($K412=1,VLOOKUP($A411,$AQ$11:$AU$135,6),F411)</f>
        <v>#REF!</v>
      </c>
      <c r="G412" s="114">
        <f t="shared" si="337"/>
        <v>1.6200500704719456E-2</v>
      </c>
      <c r="H412" s="115">
        <f t="shared" si="355"/>
        <v>44706</v>
      </c>
      <c r="I412" s="115">
        <f t="shared" si="338"/>
        <v>44706</v>
      </c>
      <c r="J412" s="116">
        <f t="shared" si="346"/>
        <v>22</v>
      </c>
      <c r="K412" s="116">
        <f t="shared" si="335"/>
        <v>5</v>
      </c>
      <c r="L412" s="8">
        <f t="shared" si="347"/>
        <v>1.0036590999999999</v>
      </c>
      <c r="M412" s="117">
        <v>1</v>
      </c>
      <c r="N412" s="117">
        <f t="shared" si="331"/>
        <v>1</v>
      </c>
      <c r="O412" s="110">
        <f t="shared" si="333"/>
        <v>1.0036590999999999</v>
      </c>
      <c r="P412" s="110">
        <f t="shared" si="339"/>
        <v>1003.6591</v>
      </c>
      <c r="Q412" s="148">
        <f t="shared" si="350"/>
        <v>0</v>
      </c>
      <c r="R412" s="170">
        <f t="shared" si="348"/>
        <v>0</v>
      </c>
      <c r="S412" s="110">
        <f t="shared" si="340"/>
        <v>0</v>
      </c>
      <c r="T412" s="92">
        <f t="shared" si="353"/>
        <v>0</v>
      </c>
      <c r="U412" s="181">
        <f t="shared" si="354"/>
        <v>0</v>
      </c>
      <c r="V412" s="120">
        <f t="shared" si="349"/>
        <v>7.8E-2</v>
      </c>
      <c r="W412" s="118">
        <f t="shared" si="332"/>
        <v>5</v>
      </c>
      <c r="X412" s="118">
        <v>252</v>
      </c>
      <c r="Y412" s="117">
        <f t="shared" si="341"/>
        <v>1.001491339</v>
      </c>
      <c r="Z412" s="110">
        <f t="shared" si="342"/>
        <v>1.4967959500000001</v>
      </c>
      <c r="AA412" s="110">
        <f t="shared" si="343"/>
        <v>0</v>
      </c>
      <c r="AB412" s="121" t="str">
        <f t="shared" si="351"/>
        <v>J=</v>
      </c>
      <c r="AC412" s="115">
        <f t="shared" si="352"/>
        <v>44706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9">
        <f t="shared" si="344"/>
        <v>44682</v>
      </c>
      <c r="B413" s="110">
        <f t="shared" si="336"/>
        <v>1005.1558959499999</v>
      </c>
      <c r="C413" s="184">
        <f t="shared" si="334"/>
        <v>999.99999999999989</v>
      </c>
      <c r="D413" s="111">
        <f t="shared" si="345"/>
        <v>6215.24</v>
      </c>
      <c r="E413" s="111">
        <f>IF($K413=1,VLOOKUP($A412,$AQ$11:$AU$150,5),E412)</f>
        <v>6315.93</v>
      </c>
      <c r="F413" s="160" t="e">
        <f>IF($K413=1,VLOOKUP($A412,$AQ$11:$AU$135,6),F412)</f>
        <v>#REF!</v>
      </c>
      <c r="G413" s="114">
        <f t="shared" si="337"/>
        <v>1.6200500704719456E-2</v>
      </c>
      <c r="H413" s="115">
        <f t="shared" si="355"/>
        <v>44706</v>
      </c>
      <c r="I413" s="115">
        <f t="shared" si="338"/>
        <v>44706</v>
      </c>
      <c r="J413" s="116">
        <f t="shared" si="346"/>
        <v>22</v>
      </c>
      <c r="K413" s="116">
        <f t="shared" si="335"/>
        <v>5</v>
      </c>
      <c r="L413" s="8">
        <f t="shared" si="347"/>
        <v>1.0036590999999999</v>
      </c>
      <c r="M413" s="117">
        <v>1</v>
      </c>
      <c r="N413" s="117">
        <f t="shared" si="331"/>
        <v>1</v>
      </c>
      <c r="O413" s="110">
        <f t="shared" si="333"/>
        <v>1.0036590999999999</v>
      </c>
      <c r="P413" s="110">
        <f t="shared" si="339"/>
        <v>1003.6591</v>
      </c>
      <c r="Q413" s="148">
        <f t="shared" si="350"/>
        <v>0</v>
      </c>
      <c r="R413" s="170">
        <f t="shared" si="348"/>
        <v>0</v>
      </c>
      <c r="S413" s="110">
        <f t="shared" si="340"/>
        <v>0</v>
      </c>
      <c r="T413" s="92">
        <f t="shared" si="353"/>
        <v>0</v>
      </c>
      <c r="U413" s="181">
        <f t="shared" si="354"/>
        <v>0</v>
      </c>
      <c r="V413" s="120">
        <f t="shared" si="349"/>
        <v>7.8E-2</v>
      </c>
      <c r="W413" s="118">
        <f t="shared" si="332"/>
        <v>5</v>
      </c>
      <c r="X413" s="118">
        <v>252</v>
      </c>
      <c r="Y413" s="117">
        <f t="shared" si="341"/>
        <v>1.001491339</v>
      </c>
      <c r="Z413" s="110">
        <f t="shared" si="342"/>
        <v>1.4967959500000001</v>
      </c>
      <c r="AA413" s="110">
        <f t="shared" si="343"/>
        <v>0</v>
      </c>
      <c r="AB413" s="121" t="str">
        <f t="shared" si="351"/>
        <v>J=</v>
      </c>
      <c r="AC413" s="115">
        <f t="shared" si="352"/>
        <v>44706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9">
        <f t="shared" si="344"/>
        <v>44683</v>
      </c>
      <c r="B414" s="110">
        <f t="shared" si="336"/>
        <v>1005.1558959499999</v>
      </c>
      <c r="C414" s="184">
        <f t="shared" si="334"/>
        <v>999.99999999999989</v>
      </c>
      <c r="D414" s="111">
        <f t="shared" si="345"/>
        <v>6215.24</v>
      </c>
      <c r="E414" s="111">
        <f>IF($K414=1,VLOOKUP($A413,$AQ$11:$AU$150,5),E413)</f>
        <v>6315.93</v>
      </c>
      <c r="F414" s="160" t="e">
        <f>IF($K414=1,VLOOKUP($A413,$AQ$11:$AU$135,6),F413)</f>
        <v>#REF!</v>
      </c>
      <c r="G414" s="114">
        <f t="shared" si="337"/>
        <v>1.6200500704719456E-2</v>
      </c>
      <c r="H414" s="115">
        <f t="shared" si="355"/>
        <v>44706</v>
      </c>
      <c r="I414" s="115">
        <f t="shared" si="338"/>
        <v>44706</v>
      </c>
      <c r="J414" s="116">
        <f t="shared" si="346"/>
        <v>22</v>
      </c>
      <c r="K414" s="116">
        <f t="shared" si="335"/>
        <v>5</v>
      </c>
      <c r="L414" s="8">
        <f t="shared" si="347"/>
        <v>1.0036590999999999</v>
      </c>
      <c r="M414" s="117">
        <v>1</v>
      </c>
      <c r="N414" s="117">
        <f t="shared" si="331"/>
        <v>1</v>
      </c>
      <c r="O414" s="110">
        <f t="shared" si="333"/>
        <v>1.0036590999999999</v>
      </c>
      <c r="P414" s="110">
        <f t="shared" si="339"/>
        <v>1003.6591</v>
      </c>
      <c r="Q414" s="148">
        <f t="shared" si="350"/>
        <v>0</v>
      </c>
      <c r="R414" s="170">
        <f t="shared" si="348"/>
        <v>0</v>
      </c>
      <c r="S414" s="110">
        <f t="shared" si="340"/>
        <v>0</v>
      </c>
      <c r="T414" s="92">
        <f t="shared" si="353"/>
        <v>0</v>
      </c>
      <c r="U414" s="181">
        <f t="shared" si="354"/>
        <v>0</v>
      </c>
      <c r="V414" s="120">
        <f t="shared" si="349"/>
        <v>7.8E-2</v>
      </c>
      <c r="W414" s="118">
        <f t="shared" si="332"/>
        <v>5</v>
      </c>
      <c r="X414" s="118">
        <v>252</v>
      </c>
      <c r="Y414" s="117">
        <f t="shared" si="341"/>
        <v>1.001491339</v>
      </c>
      <c r="Z414" s="110">
        <f t="shared" si="342"/>
        <v>1.4967959500000001</v>
      </c>
      <c r="AA414" s="110">
        <f t="shared" si="343"/>
        <v>0</v>
      </c>
      <c r="AB414" s="121" t="str">
        <f t="shared" si="351"/>
        <v>J=</v>
      </c>
      <c r="AC414" s="115">
        <f t="shared" si="352"/>
        <v>44706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9">
        <f t="shared" si="344"/>
        <v>44684</v>
      </c>
      <c r="B415" s="110">
        <f t="shared" si="336"/>
        <v>1006.19025505</v>
      </c>
      <c r="C415" s="184">
        <f t="shared" si="334"/>
        <v>999.99999999999989</v>
      </c>
      <c r="D415" s="111">
        <f t="shared" si="345"/>
        <v>6215.24</v>
      </c>
      <c r="E415" s="111">
        <f>IF($K415=1,VLOOKUP($A414,$AQ$11:$AU$150,5),E414)</f>
        <v>6315.93</v>
      </c>
      <c r="F415" s="160" t="e">
        <f>IF($K415=1,VLOOKUP($A414,$AQ$11:$AU$135,6),F414)</f>
        <v>#REF!</v>
      </c>
      <c r="G415" s="114">
        <f t="shared" si="337"/>
        <v>1.6200500704719456E-2</v>
      </c>
      <c r="H415" s="115">
        <f t="shared" si="355"/>
        <v>44706</v>
      </c>
      <c r="I415" s="115">
        <f t="shared" si="338"/>
        <v>44706</v>
      </c>
      <c r="J415" s="116">
        <f t="shared" si="346"/>
        <v>22</v>
      </c>
      <c r="K415" s="116">
        <f t="shared" si="335"/>
        <v>6</v>
      </c>
      <c r="L415" s="8">
        <f t="shared" si="347"/>
        <v>1.0043925199999999</v>
      </c>
      <c r="M415" s="117">
        <v>1</v>
      </c>
      <c r="N415" s="117">
        <f t="shared" si="331"/>
        <v>1</v>
      </c>
      <c r="O415" s="110">
        <f t="shared" si="333"/>
        <v>1.0043925199999999</v>
      </c>
      <c r="P415" s="110">
        <f t="shared" si="339"/>
        <v>1004.39252</v>
      </c>
      <c r="Q415" s="148">
        <f t="shared" si="350"/>
        <v>0</v>
      </c>
      <c r="R415" s="170">
        <f t="shared" si="348"/>
        <v>0</v>
      </c>
      <c r="S415" s="110">
        <f t="shared" si="340"/>
        <v>0</v>
      </c>
      <c r="T415" s="92">
        <f t="shared" si="353"/>
        <v>0</v>
      </c>
      <c r="U415" s="181">
        <f t="shared" si="354"/>
        <v>0</v>
      </c>
      <c r="V415" s="120">
        <f t="shared" si="349"/>
        <v>7.8E-2</v>
      </c>
      <c r="W415" s="118">
        <f t="shared" si="332"/>
        <v>6</v>
      </c>
      <c r="X415" s="118">
        <v>252</v>
      </c>
      <c r="Y415" s="117">
        <f t="shared" si="341"/>
        <v>1.0017898730000001</v>
      </c>
      <c r="Z415" s="110">
        <f t="shared" si="342"/>
        <v>1.79773505</v>
      </c>
      <c r="AA415" s="110">
        <f t="shared" si="343"/>
        <v>0</v>
      </c>
      <c r="AB415" s="121" t="str">
        <f t="shared" si="351"/>
        <v>J=</v>
      </c>
      <c r="AC415" s="115">
        <f t="shared" si="352"/>
        <v>44706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9">
        <f t="shared" si="344"/>
        <v>44685</v>
      </c>
      <c r="B416" s="110">
        <f t="shared" si="336"/>
        <v>1007.22569265</v>
      </c>
      <c r="C416" s="184">
        <f t="shared" si="334"/>
        <v>999.99999999999989</v>
      </c>
      <c r="D416" s="111">
        <f t="shared" si="345"/>
        <v>6215.24</v>
      </c>
      <c r="E416" s="111">
        <f>IF($K416=1,VLOOKUP($A415,$AQ$11:$AU$150,5),E415)</f>
        <v>6315.93</v>
      </c>
      <c r="F416" s="160" t="e">
        <f>IF($K416=1,VLOOKUP($A415,$AQ$11:$AU$135,6),F415)</f>
        <v>#REF!</v>
      </c>
      <c r="G416" s="114">
        <f t="shared" si="337"/>
        <v>1.6200500704719456E-2</v>
      </c>
      <c r="H416" s="115">
        <f t="shared" si="355"/>
        <v>44706</v>
      </c>
      <c r="I416" s="115">
        <f t="shared" si="338"/>
        <v>44706</v>
      </c>
      <c r="J416" s="116">
        <f t="shared" si="346"/>
        <v>22</v>
      </c>
      <c r="K416" s="116">
        <f t="shared" si="335"/>
        <v>7</v>
      </c>
      <c r="L416" s="8">
        <f t="shared" si="347"/>
        <v>1.0051264900000001</v>
      </c>
      <c r="M416" s="117">
        <v>1</v>
      </c>
      <c r="N416" s="117">
        <f t="shared" ref="N416:N479" si="356">IF(I416&gt;I415,N415*M416,N415)</f>
        <v>1</v>
      </c>
      <c r="O416" s="110">
        <f t="shared" si="333"/>
        <v>1.0051264900000001</v>
      </c>
      <c r="P416" s="110">
        <f t="shared" si="339"/>
        <v>1005.12649</v>
      </c>
      <c r="Q416" s="148">
        <f t="shared" si="350"/>
        <v>0</v>
      </c>
      <c r="R416" s="170">
        <f t="shared" si="348"/>
        <v>0</v>
      </c>
      <c r="S416" s="110">
        <f t="shared" si="340"/>
        <v>0</v>
      </c>
      <c r="T416" s="92">
        <f t="shared" si="353"/>
        <v>0</v>
      </c>
      <c r="U416" s="181">
        <f t="shared" si="354"/>
        <v>0</v>
      </c>
      <c r="V416" s="120">
        <f t="shared" si="349"/>
        <v>7.8E-2</v>
      </c>
      <c r="W416" s="118">
        <f t="shared" si="332"/>
        <v>7</v>
      </c>
      <c r="X416" s="118">
        <v>252</v>
      </c>
      <c r="Y416" s="117">
        <f t="shared" si="341"/>
        <v>1.0020884960000001</v>
      </c>
      <c r="Z416" s="110">
        <f t="shared" si="342"/>
        <v>2.0992026500000001</v>
      </c>
      <c r="AA416" s="110">
        <f t="shared" si="343"/>
        <v>0</v>
      </c>
      <c r="AB416" s="121" t="str">
        <f t="shared" si="351"/>
        <v>J=</v>
      </c>
      <c r="AC416" s="115">
        <f t="shared" si="352"/>
        <v>44706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9">
        <f t="shared" si="344"/>
        <v>44686</v>
      </c>
      <c r="B417" s="110">
        <f t="shared" si="336"/>
        <v>1008.26218038</v>
      </c>
      <c r="C417" s="184">
        <f t="shared" si="334"/>
        <v>999.99999999999989</v>
      </c>
      <c r="D417" s="111">
        <f t="shared" si="345"/>
        <v>6215.24</v>
      </c>
      <c r="E417" s="111">
        <f>IF($K417=1,VLOOKUP($A416,$AQ$11:$AU$150,5),E416)</f>
        <v>6315.93</v>
      </c>
      <c r="F417" s="160" t="e">
        <f>IF($K417=1,VLOOKUP($A416,$AQ$11:$AU$135,6),F416)</f>
        <v>#REF!</v>
      </c>
      <c r="G417" s="114">
        <f t="shared" si="337"/>
        <v>1.6200500704719456E-2</v>
      </c>
      <c r="H417" s="115">
        <f t="shared" si="355"/>
        <v>44706</v>
      </c>
      <c r="I417" s="115">
        <f t="shared" si="338"/>
        <v>44706</v>
      </c>
      <c r="J417" s="116">
        <f t="shared" si="346"/>
        <v>22</v>
      </c>
      <c r="K417" s="116">
        <f t="shared" si="335"/>
        <v>8</v>
      </c>
      <c r="L417" s="8">
        <f t="shared" si="347"/>
        <v>1.00586098</v>
      </c>
      <c r="M417" s="117">
        <v>1</v>
      </c>
      <c r="N417" s="117">
        <f t="shared" si="356"/>
        <v>1</v>
      </c>
      <c r="O417" s="110">
        <f t="shared" si="333"/>
        <v>1.00586098</v>
      </c>
      <c r="P417" s="110">
        <f t="shared" si="339"/>
        <v>1005.86098</v>
      </c>
      <c r="Q417" s="148">
        <f t="shared" si="350"/>
        <v>0</v>
      </c>
      <c r="R417" s="170">
        <f t="shared" si="348"/>
        <v>0</v>
      </c>
      <c r="S417" s="110">
        <f t="shared" si="340"/>
        <v>0</v>
      </c>
      <c r="T417" s="92">
        <f t="shared" si="353"/>
        <v>0</v>
      </c>
      <c r="U417" s="181">
        <f t="shared" si="354"/>
        <v>0</v>
      </c>
      <c r="V417" s="120">
        <f t="shared" si="349"/>
        <v>7.8E-2</v>
      </c>
      <c r="W417" s="118">
        <f t="shared" si="332"/>
        <v>8</v>
      </c>
      <c r="X417" s="118">
        <v>252</v>
      </c>
      <c r="Y417" s="117">
        <f t="shared" si="341"/>
        <v>1.0023872089999999</v>
      </c>
      <c r="Z417" s="110">
        <f t="shared" si="342"/>
        <v>2.4012003800000001</v>
      </c>
      <c r="AA417" s="110">
        <f t="shared" si="343"/>
        <v>0</v>
      </c>
      <c r="AB417" s="121" t="str">
        <f t="shared" si="351"/>
        <v>J=</v>
      </c>
      <c r="AC417" s="115">
        <f t="shared" si="352"/>
        <v>44706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9">
        <f t="shared" si="344"/>
        <v>44687</v>
      </c>
      <c r="B418" s="110">
        <f t="shared" si="336"/>
        <v>1009.29974798</v>
      </c>
      <c r="C418" s="184">
        <f t="shared" si="334"/>
        <v>999.99999999999989</v>
      </c>
      <c r="D418" s="111">
        <f t="shared" si="345"/>
        <v>6215.24</v>
      </c>
      <c r="E418" s="111">
        <f>IF($K418=1,VLOOKUP($A417,$AQ$11:$AU$150,5),E417)</f>
        <v>6315.93</v>
      </c>
      <c r="F418" s="160" t="e">
        <f>IF($K418=1,VLOOKUP($A417,$AQ$11:$AU$135,6),F417)</f>
        <v>#REF!</v>
      </c>
      <c r="G418" s="114">
        <f t="shared" si="337"/>
        <v>1.6200500704719456E-2</v>
      </c>
      <c r="H418" s="115">
        <f t="shared" si="355"/>
        <v>44706</v>
      </c>
      <c r="I418" s="115">
        <f t="shared" si="338"/>
        <v>44706</v>
      </c>
      <c r="J418" s="116">
        <f t="shared" si="346"/>
        <v>22</v>
      </c>
      <c r="K418" s="116">
        <f t="shared" si="335"/>
        <v>9</v>
      </c>
      <c r="L418" s="8">
        <f t="shared" si="347"/>
        <v>1.0065960199999999</v>
      </c>
      <c r="M418" s="117">
        <v>1</v>
      </c>
      <c r="N418" s="117">
        <f t="shared" si="356"/>
        <v>1</v>
      </c>
      <c r="O418" s="110">
        <f t="shared" si="333"/>
        <v>1.0065960199999999</v>
      </c>
      <c r="P418" s="110">
        <f t="shared" si="339"/>
        <v>1006.59602</v>
      </c>
      <c r="Q418" s="148">
        <f t="shared" si="350"/>
        <v>0</v>
      </c>
      <c r="R418" s="170">
        <f t="shared" si="348"/>
        <v>0</v>
      </c>
      <c r="S418" s="110">
        <f t="shared" si="340"/>
        <v>0</v>
      </c>
      <c r="T418" s="92">
        <f t="shared" si="353"/>
        <v>0</v>
      </c>
      <c r="U418" s="181">
        <f t="shared" si="354"/>
        <v>0</v>
      </c>
      <c r="V418" s="120">
        <f t="shared" si="349"/>
        <v>7.8E-2</v>
      </c>
      <c r="W418" s="118">
        <f t="shared" ref="W418:W481" si="357">IF(A417&lt;K$2,0,IF(Q417&gt;0,1,IF(K418=K417,W417,W417+1)))</f>
        <v>9</v>
      </c>
      <c r="X418" s="118">
        <v>252</v>
      </c>
      <c r="Y418" s="117">
        <f t="shared" si="341"/>
        <v>1.002686011</v>
      </c>
      <c r="Z418" s="110">
        <f t="shared" si="342"/>
        <v>2.70372798</v>
      </c>
      <c r="AA418" s="110">
        <f t="shared" si="343"/>
        <v>0</v>
      </c>
      <c r="AB418" s="121" t="str">
        <f t="shared" si="351"/>
        <v>J=</v>
      </c>
      <c r="AC418" s="115">
        <f t="shared" si="352"/>
        <v>44706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9">
        <f t="shared" si="344"/>
        <v>44688</v>
      </c>
      <c r="B419" s="110">
        <f t="shared" si="336"/>
        <v>1010.33837507</v>
      </c>
      <c r="C419" s="184">
        <f t="shared" si="334"/>
        <v>999.99999999999989</v>
      </c>
      <c r="D419" s="111">
        <f t="shared" si="345"/>
        <v>6215.24</v>
      </c>
      <c r="E419" s="111">
        <f>IF($K419=1,VLOOKUP($A418,$AQ$11:$AU$150,5),E418)</f>
        <v>6315.93</v>
      </c>
      <c r="F419" s="160" t="e">
        <f>IF($K419=1,VLOOKUP($A418,$AQ$11:$AU$135,6),F418)</f>
        <v>#REF!</v>
      </c>
      <c r="G419" s="114">
        <f t="shared" si="337"/>
        <v>1.6200500704719456E-2</v>
      </c>
      <c r="H419" s="115">
        <f t="shared" si="355"/>
        <v>44706</v>
      </c>
      <c r="I419" s="115">
        <f t="shared" si="338"/>
        <v>44706</v>
      </c>
      <c r="J419" s="116">
        <f t="shared" si="346"/>
        <v>22</v>
      </c>
      <c r="K419" s="116">
        <f t="shared" si="335"/>
        <v>10</v>
      </c>
      <c r="L419" s="8">
        <f t="shared" si="347"/>
        <v>1.0073315899999999</v>
      </c>
      <c r="M419" s="117">
        <v>1</v>
      </c>
      <c r="N419" s="117">
        <f t="shared" si="356"/>
        <v>1</v>
      </c>
      <c r="O419" s="110">
        <f t="shared" si="333"/>
        <v>1.0073315899999999</v>
      </c>
      <c r="P419" s="110">
        <f t="shared" si="339"/>
        <v>1007.33159</v>
      </c>
      <c r="Q419" s="148">
        <f t="shared" si="350"/>
        <v>0</v>
      </c>
      <c r="R419" s="170">
        <f t="shared" si="348"/>
        <v>0</v>
      </c>
      <c r="S419" s="110">
        <f t="shared" si="340"/>
        <v>0</v>
      </c>
      <c r="T419" s="92">
        <f t="shared" si="353"/>
        <v>0</v>
      </c>
      <c r="U419" s="181">
        <f t="shared" si="354"/>
        <v>0</v>
      </c>
      <c r="V419" s="120">
        <f t="shared" si="349"/>
        <v>7.8E-2</v>
      </c>
      <c r="W419" s="118">
        <f t="shared" si="357"/>
        <v>10</v>
      </c>
      <c r="X419" s="118">
        <v>252</v>
      </c>
      <c r="Y419" s="117">
        <f t="shared" si="341"/>
        <v>1.002984901</v>
      </c>
      <c r="Z419" s="110">
        <f t="shared" si="342"/>
        <v>3.0067850699999998</v>
      </c>
      <c r="AA419" s="110">
        <f t="shared" si="343"/>
        <v>0</v>
      </c>
      <c r="AB419" s="121" t="str">
        <f t="shared" si="351"/>
        <v>J=</v>
      </c>
      <c r="AC419" s="115">
        <f t="shared" si="352"/>
        <v>44706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9">
        <f t="shared" si="344"/>
        <v>44689</v>
      </c>
      <c r="B420" s="110">
        <f t="shared" si="336"/>
        <v>1010.33837507</v>
      </c>
      <c r="C420" s="184">
        <f t="shared" si="334"/>
        <v>999.99999999999989</v>
      </c>
      <c r="D420" s="111">
        <f t="shared" si="345"/>
        <v>6215.24</v>
      </c>
      <c r="E420" s="111">
        <f>IF($K420=1,VLOOKUP($A419,$AQ$11:$AU$150,5),E419)</f>
        <v>6315.93</v>
      </c>
      <c r="F420" s="160" t="e">
        <f>IF($K420=1,VLOOKUP($A419,$AQ$11:$AU$135,6),F419)</f>
        <v>#REF!</v>
      </c>
      <c r="G420" s="114">
        <f t="shared" si="337"/>
        <v>1.6200500704719456E-2</v>
      </c>
      <c r="H420" s="115">
        <f t="shared" si="355"/>
        <v>44706</v>
      </c>
      <c r="I420" s="115">
        <f t="shared" si="338"/>
        <v>44706</v>
      </c>
      <c r="J420" s="116">
        <f t="shared" si="346"/>
        <v>22</v>
      </c>
      <c r="K420" s="116">
        <f t="shared" si="335"/>
        <v>10</v>
      </c>
      <c r="L420" s="8">
        <f t="shared" si="347"/>
        <v>1.0073315899999999</v>
      </c>
      <c r="M420" s="117">
        <v>1</v>
      </c>
      <c r="N420" s="117">
        <f t="shared" si="356"/>
        <v>1</v>
      </c>
      <c r="O420" s="110">
        <f t="shared" si="333"/>
        <v>1.0073315899999999</v>
      </c>
      <c r="P420" s="110">
        <f t="shared" si="339"/>
        <v>1007.33159</v>
      </c>
      <c r="Q420" s="148">
        <f t="shared" si="350"/>
        <v>0</v>
      </c>
      <c r="R420" s="170">
        <f t="shared" si="348"/>
        <v>0</v>
      </c>
      <c r="S420" s="110">
        <f t="shared" si="340"/>
        <v>0</v>
      </c>
      <c r="T420" s="92">
        <f t="shared" si="353"/>
        <v>0</v>
      </c>
      <c r="U420" s="181">
        <f t="shared" si="354"/>
        <v>0</v>
      </c>
      <c r="V420" s="120">
        <f t="shared" si="349"/>
        <v>7.8E-2</v>
      </c>
      <c r="W420" s="118">
        <f t="shared" si="357"/>
        <v>10</v>
      </c>
      <c r="X420" s="118">
        <v>252</v>
      </c>
      <c r="Y420" s="117">
        <f t="shared" si="341"/>
        <v>1.002984901</v>
      </c>
      <c r="Z420" s="110">
        <f t="shared" si="342"/>
        <v>3.0067850699999998</v>
      </c>
      <c r="AA420" s="110">
        <f t="shared" si="343"/>
        <v>0</v>
      </c>
      <c r="AB420" s="121" t="str">
        <f t="shared" si="351"/>
        <v>J=</v>
      </c>
      <c r="AC420" s="115">
        <f t="shared" si="352"/>
        <v>44706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9">
        <f t="shared" si="344"/>
        <v>44690</v>
      </c>
      <c r="B421" s="110">
        <f t="shared" si="336"/>
        <v>1010.33837507</v>
      </c>
      <c r="C421" s="184">
        <f t="shared" si="334"/>
        <v>999.99999999999989</v>
      </c>
      <c r="D421" s="111">
        <f t="shared" si="345"/>
        <v>6215.24</v>
      </c>
      <c r="E421" s="111">
        <f>IF($K421=1,VLOOKUP($A420,$AQ$11:$AU$150,5),E420)</f>
        <v>6315.93</v>
      </c>
      <c r="F421" s="160" t="e">
        <f>IF($K421=1,VLOOKUP($A420,$AQ$11:$AU$135,6),F420)</f>
        <v>#REF!</v>
      </c>
      <c r="G421" s="114">
        <f t="shared" si="337"/>
        <v>1.6200500704719456E-2</v>
      </c>
      <c r="H421" s="115">
        <f t="shared" si="355"/>
        <v>44706</v>
      </c>
      <c r="I421" s="115">
        <f t="shared" si="338"/>
        <v>44706</v>
      </c>
      <c r="J421" s="116">
        <f t="shared" si="346"/>
        <v>22</v>
      </c>
      <c r="K421" s="116">
        <f t="shared" si="335"/>
        <v>10</v>
      </c>
      <c r="L421" s="8">
        <f t="shared" si="347"/>
        <v>1.0073315899999999</v>
      </c>
      <c r="M421" s="117">
        <v>1</v>
      </c>
      <c r="N421" s="117">
        <f t="shared" si="356"/>
        <v>1</v>
      </c>
      <c r="O421" s="110">
        <f t="shared" si="333"/>
        <v>1.0073315899999999</v>
      </c>
      <c r="P421" s="110">
        <f t="shared" si="339"/>
        <v>1007.33159</v>
      </c>
      <c r="Q421" s="148">
        <f t="shared" si="350"/>
        <v>0</v>
      </c>
      <c r="R421" s="170">
        <f t="shared" si="348"/>
        <v>0</v>
      </c>
      <c r="S421" s="110">
        <f t="shared" si="340"/>
        <v>0</v>
      </c>
      <c r="T421" s="92">
        <f t="shared" si="353"/>
        <v>0</v>
      </c>
      <c r="U421" s="181">
        <f t="shared" si="354"/>
        <v>0</v>
      </c>
      <c r="V421" s="120">
        <f t="shared" si="349"/>
        <v>7.8E-2</v>
      </c>
      <c r="W421" s="118">
        <f t="shared" si="357"/>
        <v>10</v>
      </c>
      <c r="X421" s="118">
        <v>252</v>
      </c>
      <c r="Y421" s="117">
        <f t="shared" si="341"/>
        <v>1.002984901</v>
      </c>
      <c r="Z421" s="110">
        <f t="shared" si="342"/>
        <v>3.0067850699999998</v>
      </c>
      <c r="AA421" s="110">
        <f t="shared" si="343"/>
        <v>0</v>
      </c>
      <c r="AB421" s="121" t="str">
        <f t="shared" si="351"/>
        <v>J=</v>
      </c>
      <c r="AC421" s="115">
        <f t="shared" si="352"/>
        <v>44706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9">
        <f t="shared" si="344"/>
        <v>44691</v>
      </c>
      <c r="B422" s="110">
        <f t="shared" si="336"/>
        <v>1011.3780743599999</v>
      </c>
      <c r="C422" s="184">
        <f t="shared" si="334"/>
        <v>999.99999999999989</v>
      </c>
      <c r="D422" s="111">
        <f t="shared" si="345"/>
        <v>6215.24</v>
      </c>
      <c r="E422" s="111">
        <f>IF($K422=1,VLOOKUP($A421,$AQ$11:$AU$150,5),E421)</f>
        <v>6315.93</v>
      </c>
      <c r="F422" s="160" t="e">
        <f>IF($K422=1,VLOOKUP($A421,$AQ$11:$AU$135,6),F421)</f>
        <v>#REF!</v>
      </c>
      <c r="G422" s="114">
        <f t="shared" si="337"/>
        <v>1.6200500704719456E-2</v>
      </c>
      <c r="H422" s="115">
        <f t="shared" si="355"/>
        <v>44706</v>
      </c>
      <c r="I422" s="115">
        <f t="shared" si="338"/>
        <v>44706</v>
      </c>
      <c r="J422" s="116">
        <f t="shared" si="346"/>
        <v>22</v>
      </c>
      <c r="K422" s="116">
        <f t="shared" si="335"/>
        <v>11</v>
      </c>
      <c r="L422" s="8">
        <f t="shared" si="347"/>
        <v>1.0080677</v>
      </c>
      <c r="M422" s="117">
        <v>1</v>
      </c>
      <c r="N422" s="117">
        <f t="shared" si="356"/>
        <v>1</v>
      </c>
      <c r="O422" s="110">
        <f t="shared" si="333"/>
        <v>1.0080677</v>
      </c>
      <c r="P422" s="110">
        <f t="shared" si="339"/>
        <v>1008.0676999999999</v>
      </c>
      <c r="Q422" s="148">
        <f t="shared" si="350"/>
        <v>0</v>
      </c>
      <c r="R422" s="170">
        <f t="shared" si="348"/>
        <v>0</v>
      </c>
      <c r="S422" s="110">
        <f t="shared" si="340"/>
        <v>0</v>
      </c>
      <c r="T422" s="92">
        <f t="shared" si="353"/>
        <v>0</v>
      </c>
      <c r="U422" s="181">
        <f t="shared" si="354"/>
        <v>0</v>
      </c>
      <c r="V422" s="120">
        <f t="shared" si="349"/>
        <v>7.8E-2</v>
      </c>
      <c r="W422" s="118">
        <f t="shared" si="357"/>
        <v>11</v>
      </c>
      <c r="X422" s="118">
        <v>252</v>
      </c>
      <c r="Y422" s="117">
        <f t="shared" si="341"/>
        <v>1.003283881</v>
      </c>
      <c r="Z422" s="110">
        <f t="shared" si="342"/>
        <v>3.31037436</v>
      </c>
      <c r="AA422" s="110">
        <f t="shared" si="343"/>
        <v>0</v>
      </c>
      <c r="AB422" s="121" t="str">
        <f t="shared" si="351"/>
        <v>J=</v>
      </c>
      <c r="AC422" s="115">
        <f t="shared" si="352"/>
        <v>44706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9">
        <f t="shared" si="344"/>
        <v>44692</v>
      </c>
      <c r="B423" s="110">
        <f t="shared" si="336"/>
        <v>1012.41884554</v>
      </c>
      <c r="C423" s="184">
        <f t="shared" si="334"/>
        <v>999.99999999999989</v>
      </c>
      <c r="D423" s="111">
        <f t="shared" si="345"/>
        <v>6215.24</v>
      </c>
      <c r="E423" s="111">
        <f>IF($K423=1,VLOOKUP($A422,$AQ$11:$AU$150,5),E422)</f>
        <v>6315.93</v>
      </c>
      <c r="F423" s="160" t="e">
        <f>IF($K423=1,VLOOKUP($A422,$AQ$11:$AU$135,6),F422)</f>
        <v>#REF!</v>
      </c>
      <c r="G423" s="114">
        <f t="shared" si="337"/>
        <v>1.6200500704719456E-2</v>
      </c>
      <c r="H423" s="115">
        <f t="shared" si="355"/>
        <v>44706</v>
      </c>
      <c r="I423" s="115">
        <f t="shared" si="338"/>
        <v>44706</v>
      </c>
      <c r="J423" s="116">
        <f t="shared" si="346"/>
        <v>22</v>
      </c>
      <c r="K423" s="116">
        <f t="shared" si="335"/>
        <v>12</v>
      </c>
      <c r="L423" s="8">
        <f t="shared" si="347"/>
        <v>1.0088043499999999</v>
      </c>
      <c r="M423" s="117">
        <v>1</v>
      </c>
      <c r="N423" s="117">
        <f t="shared" si="356"/>
        <v>1</v>
      </c>
      <c r="O423" s="110">
        <f t="shared" si="333"/>
        <v>1.0088043499999999</v>
      </c>
      <c r="P423" s="110">
        <f t="shared" si="339"/>
        <v>1008.80435</v>
      </c>
      <c r="Q423" s="148">
        <f t="shared" si="350"/>
        <v>0</v>
      </c>
      <c r="R423" s="170">
        <f t="shared" si="348"/>
        <v>0</v>
      </c>
      <c r="S423" s="110">
        <f t="shared" si="340"/>
        <v>0</v>
      </c>
      <c r="T423" s="92">
        <f t="shared" si="353"/>
        <v>0</v>
      </c>
      <c r="U423" s="181">
        <f t="shared" si="354"/>
        <v>0</v>
      </c>
      <c r="V423" s="120">
        <f t="shared" si="349"/>
        <v>7.8E-2</v>
      </c>
      <c r="W423" s="118">
        <f t="shared" si="357"/>
        <v>12</v>
      </c>
      <c r="X423" s="118">
        <v>252</v>
      </c>
      <c r="Y423" s="117">
        <f t="shared" si="341"/>
        <v>1.00358295</v>
      </c>
      <c r="Z423" s="110">
        <f t="shared" si="342"/>
        <v>3.6144955400000001</v>
      </c>
      <c r="AA423" s="110">
        <f t="shared" si="343"/>
        <v>0</v>
      </c>
      <c r="AB423" s="121" t="str">
        <f t="shared" si="351"/>
        <v>J=</v>
      </c>
      <c r="AC423" s="115">
        <f t="shared" si="352"/>
        <v>44706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9">
        <f t="shared" si="344"/>
        <v>44693</v>
      </c>
      <c r="B424" s="110">
        <f t="shared" si="336"/>
        <v>1013.46067924</v>
      </c>
      <c r="C424" s="184">
        <f t="shared" si="334"/>
        <v>999.99999999999989</v>
      </c>
      <c r="D424" s="111">
        <f t="shared" si="345"/>
        <v>6215.24</v>
      </c>
      <c r="E424" s="111">
        <f>IF($K424=1,VLOOKUP($A423,$AQ$11:$AU$150,5),E423)</f>
        <v>6315.93</v>
      </c>
      <c r="F424" s="160" t="e">
        <f>IF($K424=1,VLOOKUP($A423,$AQ$11:$AU$135,6),F423)</f>
        <v>#REF!</v>
      </c>
      <c r="G424" s="114">
        <f t="shared" si="337"/>
        <v>1.6200500704719456E-2</v>
      </c>
      <c r="H424" s="115">
        <f t="shared" si="355"/>
        <v>44706</v>
      </c>
      <c r="I424" s="115">
        <f t="shared" si="338"/>
        <v>44706</v>
      </c>
      <c r="J424" s="116">
        <f t="shared" si="346"/>
        <v>22</v>
      </c>
      <c r="K424" s="116">
        <f t="shared" si="335"/>
        <v>13</v>
      </c>
      <c r="L424" s="8">
        <f t="shared" si="347"/>
        <v>1.0095415299999999</v>
      </c>
      <c r="M424" s="117">
        <v>1</v>
      </c>
      <c r="N424" s="117">
        <f t="shared" si="356"/>
        <v>1</v>
      </c>
      <c r="O424" s="110">
        <f t="shared" si="333"/>
        <v>1.0095415299999999</v>
      </c>
      <c r="P424" s="110">
        <f t="shared" si="339"/>
        <v>1009.54153</v>
      </c>
      <c r="Q424" s="148">
        <f t="shared" si="350"/>
        <v>0</v>
      </c>
      <c r="R424" s="170">
        <f t="shared" si="348"/>
        <v>0</v>
      </c>
      <c r="S424" s="110">
        <f t="shared" si="340"/>
        <v>0</v>
      </c>
      <c r="T424" s="92">
        <f t="shared" si="353"/>
        <v>0</v>
      </c>
      <c r="U424" s="181">
        <f t="shared" si="354"/>
        <v>0</v>
      </c>
      <c r="V424" s="120">
        <f t="shared" si="349"/>
        <v>7.8E-2</v>
      </c>
      <c r="W424" s="118">
        <f t="shared" si="357"/>
        <v>13</v>
      </c>
      <c r="X424" s="118">
        <v>252</v>
      </c>
      <c r="Y424" s="117">
        <f t="shared" si="341"/>
        <v>1.003882108</v>
      </c>
      <c r="Z424" s="110">
        <f t="shared" si="342"/>
        <v>3.9191492399999999</v>
      </c>
      <c r="AA424" s="110">
        <f t="shared" si="343"/>
        <v>0</v>
      </c>
      <c r="AB424" s="121" t="str">
        <f t="shared" si="351"/>
        <v>J=</v>
      </c>
      <c r="AC424" s="115">
        <f t="shared" si="352"/>
        <v>44706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9">
        <f t="shared" si="344"/>
        <v>44694</v>
      </c>
      <c r="B425" s="110">
        <f t="shared" si="336"/>
        <v>1014.50359623</v>
      </c>
      <c r="C425" s="184">
        <f t="shared" si="334"/>
        <v>999.99999999999989</v>
      </c>
      <c r="D425" s="111">
        <f t="shared" si="345"/>
        <v>6215.24</v>
      </c>
      <c r="E425" s="111">
        <f>IF($K425=1,VLOOKUP($A424,$AQ$11:$AU$150,5),E424)</f>
        <v>6315.93</v>
      </c>
      <c r="F425" s="160" t="e">
        <f>IF($K425=1,VLOOKUP($A424,$AQ$11:$AU$135,6),F424)</f>
        <v>#REF!</v>
      </c>
      <c r="G425" s="114">
        <f t="shared" si="337"/>
        <v>1.6200500704719456E-2</v>
      </c>
      <c r="H425" s="115">
        <f t="shared" si="355"/>
        <v>44706</v>
      </c>
      <c r="I425" s="115">
        <f t="shared" si="338"/>
        <v>44706</v>
      </c>
      <c r="J425" s="116">
        <f t="shared" si="346"/>
        <v>22</v>
      </c>
      <c r="K425" s="116">
        <f t="shared" si="335"/>
        <v>14</v>
      </c>
      <c r="L425" s="8">
        <f t="shared" si="347"/>
        <v>1.0102792599999999</v>
      </c>
      <c r="M425" s="117">
        <v>1</v>
      </c>
      <c r="N425" s="117">
        <f t="shared" si="356"/>
        <v>1</v>
      </c>
      <c r="O425" s="110">
        <f t="shared" si="333"/>
        <v>1.0102792599999999</v>
      </c>
      <c r="P425" s="110">
        <f t="shared" si="339"/>
        <v>1010.27926</v>
      </c>
      <c r="Q425" s="148">
        <f t="shared" si="350"/>
        <v>0</v>
      </c>
      <c r="R425" s="170">
        <f t="shared" si="348"/>
        <v>0</v>
      </c>
      <c r="S425" s="110">
        <f t="shared" si="340"/>
        <v>0</v>
      </c>
      <c r="T425" s="92">
        <f t="shared" si="353"/>
        <v>0</v>
      </c>
      <c r="U425" s="181">
        <f t="shared" si="354"/>
        <v>0</v>
      </c>
      <c r="V425" s="120">
        <f t="shared" si="349"/>
        <v>7.8E-2</v>
      </c>
      <c r="W425" s="118">
        <f t="shared" si="357"/>
        <v>14</v>
      </c>
      <c r="X425" s="118">
        <v>252</v>
      </c>
      <c r="Y425" s="117">
        <f t="shared" si="341"/>
        <v>1.0041813550000001</v>
      </c>
      <c r="Z425" s="110">
        <f t="shared" si="342"/>
        <v>4.2243362299999996</v>
      </c>
      <c r="AA425" s="110">
        <f t="shared" si="343"/>
        <v>0</v>
      </c>
      <c r="AB425" s="121" t="str">
        <f t="shared" si="351"/>
        <v>J=</v>
      </c>
      <c r="AC425" s="115">
        <f t="shared" si="352"/>
        <v>44706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9">
        <f t="shared" si="344"/>
        <v>44695</v>
      </c>
      <c r="B426" s="110">
        <f t="shared" si="336"/>
        <v>1015.5475771</v>
      </c>
      <c r="C426" s="184">
        <f t="shared" si="334"/>
        <v>999.99999999999989</v>
      </c>
      <c r="D426" s="111">
        <f t="shared" si="345"/>
        <v>6215.24</v>
      </c>
      <c r="E426" s="111">
        <f>IF($K426=1,VLOOKUP($A425,$AQ$11:$AU$150,5),E425)</f>
        <v>6315.93</v>
      </c>
      <c r="F426" s="160" t="e">
        <f>IF($K426=1,VLOOKUP($A425,$AQ$11:$AU$135,6),F425)</f>
        <v>#REF!</v>
      </c>
      <c r="G426" s="114">
        <f t="shared" si="337"/>
        <v>1.6200500704719456E-2</v>
      </c>
      <c r="H426" s="115">
        <f t="shared" si="355"/>
        <v>44706</v>
      </c>
      <c r="I426" s="115">
        <f t="shared" si="338"/>
        <v>44706</v>
      </c>
      <c r="J426" s="116">
        <f t="shared" si="346"/>
        <v>22</v>
      </c>
      <c r="K426" s="116">
        <f t="shared" si="335"/>
        <v>15</v>
      </c>
      <c r="L426" s="8">
        <f t="shared" si="347"/>
        <v>1.01101752</v>
      </c>
      <c r="M426" s="117">
        <v>1</v>
      </c>
      <c r="N426" s="117">
        <f t="shared" si="356"/>
        <v>1</v>
      </c>
      <c r="O426" s="110">
        <f t="shared" ref="O426:O489" si="358">TRUNC(TRUNC((L426*N426),15),8)</f>
        <v>1.01101752</v>
      </c>
      <c r="P426" s="110">
        <f t="shared" si="339"/>
        <v>1011.01752</v>
      </c>
      <c r="Q426" s="148">
        <f t="shared" si="350"/>
        <v>0</v>
      </c>
      <c r="R426" s="170">
        <f t="shared" si="348"/>
        <v>0</v>
      </c>
      <c r="S426" s="110">
        <f t="shared" si="340"/>
        <v>0</v>
      </c>
      <c r="T426" s="92">
        <f t="shared" si="353"/>
        <v>0</v>
      </c>
      <c r="U426" s="181">
        <f t="shared" si="354"/>
        <v>0</v>
      </c>
      <c r="V426" s="120">
        <f t="shared" si="349"/>
        <v>7.8E-2</v>
      </c>
      <c r="W426" s="118">
        <f t="shared" si="357"/>
        <v>15</v>
      </c>
      <c r="X426" s="118">
        <v>252</v>
      </c>
      <c r="Y426" s="117">
        <f t="shared" si="341"/>
        <v>1.0044806909999999</v>
      </c>
      <c r="Z426" s="110">
        <f t="shared" si="342"/>
        <v>4.5300570999999996</v>
      </c>
      <c r="AA426" s="110">
        <f t="shared" si="343"/>
        <v>0</v>
      </c>
      <c r="AB426" s="121" t="str">
        <f t="shared" si="351"/>
        <v>J=</v>
      </c>
      <c r="AC426" s="115">
        <f t="shared" si="352"/>
        <v>44706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9">
        <f t="shared" si="344"/>
        <v>44696</v>
      </c>
      <c r="B427" s="110">
        <f t="shared" si="336"/>
        <v>1015.5475771</v>
      </c>
      <c r="C427" s="184">
        <f t="shared" si="334"/>
        <v>999.99999999999989</v>
      </c>
      <c r="D427" s="111">
        <f t="shared" si="345"/>
        <v>6215.24</v>
      </c>
      <c r="E427" s="111">
        <f>IF($K427=1,VLOOKUP($A426,$AQ$11:$AU$150,5),E426)</f>
        <v>6315.93</v>
      </c>
      <c r="F427" s="160" t="e">
        <f>IF($K427=1,VLOOKUP($A426,$AQ$11:$AU$135,6),F426)</f>
        <v>#REF!</v>
      </c>
      <c r="G427" s="114">
        <f t="shared" si="337"/>
        <v>1.6200500704719456E-2</v>
      </c>
      <c r="H427" s="115">
        <f t="shared" si="355"/>
        <v>44706</v>
      </c>
      <c r="I427" s="115">
        <f t="shared" si="338"/>
        <v>44706</v>
      </c>
      <c r="J427" s="116">
        <f t="shared" si="346"/>
        <v>22</v>
      </c>
      <c r="K427" s="116">
        <f t="shared" si="335"/>
        <v>15</v>
      </c>
      <c r="L427" s="8">
        <f t="shared" si="347"/>
        <v>1.01101752</v>
      </c>
      <c r="M427" s="117">
        <v>1</v>
      </c>
      <c r="N427" s="117">
        <f t="shared" si="356"/>
        <v>1</v>
      </c>
      <c r="O427" s="110">
        <f t="shared" si="358"/>
        <v>1.01101752</v>
      </c>
      <c r="P427" s="110">
        <f t="shared" si="339"/>
        <v>1011.01752</v>
      </c>
      <c r="Q427" s="148">
        <f t="shared" si="350"/>
        <v>0</v>
      </c>
      <c r="R427" s="170">
        <f t="shared" si="348"/>
        <v>0</v>
      </c>
      <c r="S427" s="110">
        <f t="shared" si="340"/>
        <v>0</v>
      </c>
      <c r="T427" s="92">
        <f t="shared" si="353"/>
        <v>0</v>
      </c>
      <c r="U427" s="181">
        <f t="shared" si="354"/>
        <v>0</v>
      </c>
      <c r="V427" s="120">
        <f t="shared" si="349"/>
        <v>7.8E-2</v>
      </c>
      <c r="W427" s="118">
        <f t="shared" si="357"/>
        <v>15</v>
      </c>
      <c r="X427" s="118">
        <v>252</v>
      </c>
      <c r="Y427" s="117">
        <f t="shared" si="341"/>
        <v>1.0044806909999999</v>
      </c>
      <c r="Z427" s="110">
        <f t="shared" si="342"/>
        <v>4.5300570999999996</v>
      </c>
      <c r="AA427" s="110">
        <f t="shared" si="343"/>
        <v>0</v>
      </c>
      <c r="AB427" s="121" t="str">
        <f t="shared" si="351"/>
        <v>J=</v>
      </c>
      <c r="AC427" s="115">
        <f t="shared" si="352"/>
        <v>44706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9">
        <f t="shared" si="344"/>
        <v>44697</v>
      </c>
      <c r="B428" s="110">
        <f t="shared" si="336"/>
        <v>1015.5475771</v>
      </c>
      <c r="C428" s="184">
        <f t="shared" si="334"/>
        <v>999.99999999999989</v>
      </c>
      <c r="D428" s="111">
        <f t="shared" si="345"/>
        <v>6215.24</v>
      </c>
      <c r="E428" s="111">
        <f>IF($K428=1,VLOOKUP($A427,$AQ$11:$AU$150,5),E427)</f>
        <v>6315.93</v>
      </c>
      <c r="F428" s="160" t="e">
        <f>IF($K428=1,VLOOKUP($A427,$AQ$11:$AU$135,6),F427)</f>
        <v>#REF!</v>
      </c>
      <c r="G428" s="114">
        <f t="shared" si="337"/>
        <v>1.6200500704719456E-2</v>
      </c>
      <c r="H428" s="115">
        <f t="shared" si="355"/>
        <v>44706</v>
      </c>
      <c r="I428" s="115">
        <f t="shared" si="338"/>
        <v>44706</v>
      </c>
      <c r="J428" s="116">
        <f t="shared" si="346"/>
        <v>22</v>
      </c>
      <c r="K428" s="116">
        <f t="shared" si="335"/>
        <v>15</v>
      </c>
      <c r="L428" s="8">
        <f t="shared" si="347"/>
        <v>1.01101752</v>
      </c>
      <c r="M428" s="117">
        <v>1</v>
      </c>
      <c r="N428" s="117">
        <f t="shared" si="356"/>
        <v>1</v>
      </c>
      <c r="O428" s="110">
        <f t="shared" si="358"/>
        <v>1.01101752</v>
      </c>
      <c r="P428" s="110">
        <f t="shared" si="339"/>
        <v>1011.01752</v>
      </c>
      <c r="Q428" s="148">
        <f t="shared" si="350"/>
        <v>0</v>
      </c>
      <c r="R428" s="170">
        <f t="shared" si="348"/>
        <v>0</v>
      </c>
      <c r="S428" s="110">
        <f t="shared" si="340"/>
        <v>0</v>
      </c>
      <c r="T428" s="92">
        <f t="shared" si="353"/>
        <v>0</v>
      </c>
      <c r="U428" s="181">
        <f t="shared" si="354"/>
        <v>0</v>
      </c>
      <c r="V428" s="120">
        <f t="shared" si="349"/>
        <v>7.8E-2</v>
      </c>
      <c r="W428" s="118">
        <f t="shared" si="357"/>
        <v>15</v>
      </c>
      <c r="X428" s="118">
        <v>252</v>
      </c>
      <c r="Y428" s="117">
        <f t="shared" si="341"/>
        <v>1.0044806909999999</v>
      </c>
      <c r="Z428" s="110">
        <f t="shared" si="342"/>
        <v>4.5300570999999996</v>
      </c>
      <c r="AA428" s="110">
        <f t="shared" si="343"/>
        <v>0</v>
      </c>
      <c r="AB428" s="121" t="str">
        <f t="shared" si="351"/>
        <v>J=</v>
      </c>
      <c r="AC428" s="115">
        <f t="shared" si="352"/>
        <v>44706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9">
        <f t="shared" si="344"/>
        <v>44698</v>
      </c>
      <c r="B429" s="110">
        <f t="shared" si="336"/>
        <v>1016.59264363</v>
      </c>
      <c r="C429" s="184">
        <f t="shared" ref="C429:C492" si="359">IF(Q428&gt;0,P428-S428-T428,C428)</f>
        <v>999.99999999999989</v>
      </c>
      <c r="D429" s="111">
        <f t="shared" si="345"/>
        <v>6215.24</v>
      </c>
      <c r="E429" s="111">
        <f>IF($K429=1,VLOOKUP($A428,$AQ$11:$AU$150,5),E428)</f>
        <v>6315.93</v>
      </c>
      <c r="F429" s="160" t="e">
        <f>IF($K429=1,VLOOKUP($A428,$AQ$11:$AU$135,6),F428)</f>
        <v>#REF!</v>
      </c>
      <c r="G429" s="114">
        <f t="shared" si="337"/>
        <v>1.6200500704719456E-2</v>
      </c>
      <c r="H429" s="115">
        <f t="shared" si="355"/>
        <v>44706</v>
      </c>
      <c r="I429" s="115">
        <f t="shared" si="338"/>
        <v>44706</v>
      </c>
      <c r="J429" s="116">
        <f t="shared" si="346"/>
        <v>22</v>
      </c>
      <c r="K429" s="116">
        <f t="shared" si="335"/>
        <v>16</v>
      </c>
      <c r="L429" s="8">
        <f t="shared" si="347"/>
        <v>1.0117563300000001</v>
      </c>
      <c r="M429" s="117">
        <v>1</v>
      </c>
      <c r="N429" s="117">
        <f t="shared" si="356"/>
        <v>1</v>
      </c>
      <c r="O429" s="110">
        <f t="shared" si="358"/>
        <v>1.0117563300000001</v>
      </c>
      <c r="P429" s="110">
        <f t="shared" si="339"/>
        <v>1011.75633</v>
      </c>
      <c r="Q429" s="148">
        <f t="shared" si="350"/>
        <v>0</v>
      </c>
      <c r="R429" s="170">
        <f t="shared" si="348"/>
        <v>0</v>
      </c>
      <c r="S429" s="110">
        <f t="shared" si="340"/>
        <v>0</v>
      </c>
      <c r="T429" s="92">
        <f t="shared" si="353"/>
        <v>0</v>
      </c>
      <c r="U429" s="181">
        <f t="shared" si="354"/>
        <v>0</v>
      </c>
      <c r="V429" s="120">
        <f t="shared" si="349"/>
        <v>7.8E-2</v>
      </c>
      <c r="W429" s="118">
        <f t="shared" si="357"/>
        <v>16</v>
      </c>
      <c r="X429" s="118">
        <v>252</v>
      </c>
      <c r="Y429" s="117">
        <f t="shared" si="341"/>
        <v>1.0047801169999999</v>
      </c>
      <c r="Z429" s="110">
        <f t="shared" si="342"/>
        <v>4.8363136300000003</v>
      </c>
      <c r="AA429" s="110">
        <f t="shared" si="343"/>
        <v>0</v>
      </c>
      <c r="AB429" s="121" t="str">
        <f t="shared" si="351"/>
        <v>J=</v>
      </c>
      <c r="AC429" s="115">
        <f t="shared" si="352"/>
        <v>44706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9">
        <f t="shared" si="344"/>
        <v>44699</v>
      </c>
      <c r="B430" s="110">
        <f t="shared" si="336"/>
        <v>1017.6387754</v>
      </c>
      <c r="C430" s="184">
        <f t="shared" si="359"/>
        <v>999.99999999999989</v>
      </c>
      <c r="D430" s="111">
        <f t="shared" si="345"/>
        <v>6215.24</v>
      </c>
      <c r="E430" s="111">
        <f>IF($K430=1,VLOOKUP($A429,$AQ$11:$AU$150,5),E429)</f>
        <v>6315.93</v>
      </c>
      <c r="F430" s="160" t="e">
        <f>IF($K430=1,VLOOKUP($A429,$AQ$11:$AU$135,6),F429)</f>
        <v>#REF!</v>
      </c>
      <c r="G430" s="114">
        <f t="shared" si="337"/>
        <v>1.6200500704719456E-2</v>
      </c>
      <c r="H430" s="115">
        <f t="shared" si="355"/>
        <v>44706</v>
      </c>
      <c r="I430" s="115">
        <f t="shared" si="338"/>
        <v>44706</v>
      </c>
      <c r="J430" s="116">
        <f t="shared" si="346"/>
        <v>22</v>
      </c>
      <c r="K430" s="116">
        <f t="shared" si="335"/>
        <v>17</v>
      </c>
      <c r="L430" s="8">
        <f t="shared" si="347"/>
        <v>1.0124956700000001</v>
      </c>
      <c r="M430" s="117">
        <v>1</v>
      </c>
      <c r="N430" s="117">
        <f t="shared" si="356"/>
        <v>1</v>
      </c>
      <c r="O430" s="110">
        <f t="shared" si="358"/>
        <v>1.0124956700000001</v>
      </c>
      <c r="P430" s="110">
        <f t="shared" si="339"/>
        <v>1012.49567</v>
      </c>
      <c r="Q430" s="148">
        <f t="shared" si="350"/>
        <v>0</v>
      </c>
      <c r="R430" s="170">
        <f t="shared" si="348"/>
        <v>0</v>
      </c>
      <c r="S430" s="110">
        <f t="shared" si="340"/>
        <v>0</v>
      </c>
      <c r="T430" s="92">
        <f t="shared" si="353"/>
        <v>0</v>
      </c>
      <c r="U430" s="181">
        <f t="shared" si="354"/>
        <v>0</v>
      </c>
      <c r="V430" s="120">
        <f t="shared" si="349"/>
        <v>7.8E-2</v>
      </c>
      <c r="W430" s="118">
        <f t="shared" si="357"/>
        <v>17</v>
      </c>
      <c r="X430" s="118">
        <v>252</v>
      </c>
      <c r="Y430" s="117">
        <f t="shared" si="341"/>
        <v>1.0050796319999999</v>
      </c>
      <c r="Z430" s="110">
        <f t="shared" si="342"/>
        <v>5.1431053999999996</v>
      </c>
      <c r="AA430" s="110">
        <f t="shared" si="343"/>
        <v>0</v>
      </c>
      <c r="AB430" s="121" t="str">
        <f t="shared" si="351"/>
        <v>J=</v>
      </c>
      <c r="AC430" s="115">
        <f t="shared" si="352"/>
        <v>44706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9">
        <f t="shared" si="344"/>
        <v>44700</v>
      </c>
      <c r="B431" s="110">
        <f t="shared" si="336"/>
        <v>1018.68598314</v>
      </c>
      <c r="C431" s="184">
        <f t="shared" si="359"/>
        <v>999.99999999999989</v>
      </c>
      <c r="D431" s="111">
        <f t="shared" si="345"/>
        <v>6215.24</v>
      </c>
      <c r="E431" s="111">
        <f>IF($K431=1,VLOOKUP($A430,$AQ$11:$AU$150,5),E430)</f>
        <v>6315.93</v>
      </c>
      <c r="F431" s="160" t="e">
        <f>IF($K431=1,VLOOKUP($A430,$AQ$11:$AU$135,6),F430)</f>
        <v>#REF!</v>
      </c>
      <c r="G431" s="114">
        <f t="shared" si="337"/>
        <v>1.6200500704719456E-2</v>
      </c>
      <c r="H431" s="115">
        <f t="shared" si="355"/>
        <v>44706</v>
      </c>
      <c r="I431" s="115">
        <f t="shared" si="338"/>
        <v>44706</v>
      </c>
      <c r="J431" s="116">
        <f t="shared" si="346"/>
        <v>22</v>
      </c>
      <c r="K431" s="116">
        <f t="shared" ref="K431:K494" si="360">(J431-(NETWORKDAYS(A431,I431,AF$149:AF$503)-1))</f>
        <v>18</v>
      </c>
      <c r="L431" s="8">
        <f t="shared" si="347"/>
        <v>1.0132355500000001</v>
      </c>
      <c r="M431" s="117">
        <v>1</v>
      </c>
      <c r="N431" s="117">
        <f t="shared" si="356"/>
        <v>1</v>
      </c>
      <c r="O431" s="110">
        <f t="shared" si="358"/>
        <v>1.0132355500000001</v>
      </c>
      <c r="P431" s="110">
        <f t="shared" si="339"/>
        <v>1013.23555</v>
      </c>
      <c r="Q431" s="148">
        <f t="shared" si="350"/>
        <v>0</v>
      </c>
      <c r="R431" s="170">
        <f t="shared" si="348"/>
        <v>0</v>
      </c>
      <c r="S431" s="110">
        <f t="shared" si="340"/>
        <v>0</v>
      </c>
      <c r="T431" s="92">
        <f t="shared" si="353"/>
        <v>0</v>
      </c>
      <c r="U431" s="181">
        <f t="shared" si="354"/>
        <v>0</v>
      </c>
      <c r="V431" s="120">
        <f t="shared" si="349"/>
        <v>7.8E-2</v>
      </c>
      <c r="W431" s="118">
        <f t="shared" si="357"/>
        <v>18</v>
      </c>
      <c r="X431" s="118">
        <v>252</v>
      </c>
      <c r="Y431" s="117">
        <f t="shared" si="341"/>
        <v>1.005379236</v>
      </c>
      <c r="Z431" s="110">
        <f t="shared" si="342"/>
        <v>5.4504331400000003</v>
      </c>
      <c r="AA431" s="110">
        <f t="shared" si="343"/>
        <v>0</v>
      </c>
      <c r="AB431" s="121" t="str">
        <f t="shared" si="351"/>
        <v>J=</v>
      </c>
      <c r="AC431" s="115">
        <f t="shared" si="352"/>
        <v>44706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9">
        <f t="shared" si="344"/>
        <v>44701</v>
      </c>
      <c r="B432" s="110">
        <f t="shared" si="336"/>
        <v>1019.73427759</v>
      </c>
      <c r="C432" s="184">
        <f t="shared" si="359"/>
        <v>999.99999999999989</v>
      </c>
      <c r="D432" s="111">
        <f t="shared" si="345"/>
        <v>6215.24</v>
      </c>
      <c r="E432" s="111">
        <f>IF($K432=1,VLOOKUP($A431,$AQ$11:$AU$150,5),E431)</f>
        <v>6315.93</v>
      </c>
      <c r="F432" s="160" t="e">
        <f>IF($K432=1,VLOOKUP($A431,$AQ$11:$AU$135,6),F431)</f>
        <v>#REF!</v>
      </c>
      <c r="G432" s="114">
        <f t="shared" si="337"/>
        <v>1.6200500704719456E-2</v>
      </c>
      <c r="H432" s="115">
        <f t="shared" si="355"/>
        <v>44706</v>
      </c>
      <c r="I432" s="115">
        <f t="shared" si="338"/>
        <v>44706</v>
      </c>
      <c r="J432" s="116">
        <f t="shared" si="346"/>
        <v>22</v>
      </c>
      <c r="K432" s="116">
        <f t="shared" si="360"/>
        <v>19</v>
      </c>
      <c r="L432" s="8">
        <f t="shared" si="347"/>
        <v>1.0139759800000001</v>
      </c>
      <c r="M432" s="117">
        <v>1</v>
      </c>
      <c r="N432" s="117">
        <f t="shared" si="356"/>
        <v>1</v>
      </c>
      <c r="O432" s="110">
        <f t="shared" si="358"/>
        <v>1.0139759800000001</v>
      </c>
      <c r="P432" s="110">
        <f t="shared" si="339"/>
        <v>1013.97598</v>
      </c>
      <c r="Q432" s="148">
        <f t="shared" si="350"/>
        <v>0</v>
      </c>
      <c r="R432" s="170">
        <f t="shared" si="348"/>
        <v>0</v>
      </c>
      <c r="S432" s="110">
        <f t="shared" si="340"/>
        <v>0</v>
      </c>
      <c r="T432" s="92">
        <f t="shared" si="353"/>
        <v>0</v>
      </c>
      <c r="U432" s="181">
        <f t="shared" si="354"/>
        <v>0</v>
      </c>
      <c r="V432" s="120">
        <f t="shared" si="349"/>
        <v>7.8E-2</v>
      </c>
      <c r="W432" s="118">
        <f t="shared" si="357"/>
        <v>19</v>
      </c>
      <c r="X432" s="118">
        <v>252</v>
      </c>
      <c r="Y432" s="117">
        <f t="shared" si="341"/>
        <v>1.0056789290000001</v>
      </c>
      <c r="Z432" s="110">
        <f t="shared" si="342"/>
        <v>5.7582975899999997</v>
      </c>
      <c r="AA432" s="110">
        <f t="shared" si="343"/>
        <v>0</v>
      </c>
      <c r="AB432" s="121" t="str">
        <f t="shared" si="351"/>
        <v>J=</v>
      </c>
      <c r="AC432" s="115">
        <f t="shared" si="352"/>
        <v>44706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9">
        <f t="shared" si="344"/>
        <v>44702</v>
      </c>
      <c r="B433" s="110">
        <f t="shared" si="336"/>
        <v>1020.78364034</v>
      </c>
      <c r="C433" s="184">
        <f t="shared" si="359"/>
        <v>999.99999999999989</v>
      </c>
      <c r="D433" s="111">
        <f t="shared" si="345"/>
        <v>6215.24</v>
      </c>
      <c r="E433" s="111">
        <f>IF($K433=1,VLOOKUP($A432,$AQ$11:$AU$150,5),E432)</f>
        <v>6315.93</v>
      </c>
      <c r="F433" s="160" t="e">
        <f>IF($K433=1,VLOOKUP($A432,$AQ$11:$AU$135,6),F432)</f>
        <v>#REF!</v>
      </c>
      <c r="G433" s="114">
        <f t="shared" si="337"/>
        <v>1.6200500704719456E-2</v>
      </c>
      <c r="H433" s="115">
        <f t="shared" si="355"/>
        <v>44706</v>
      </c>
      <c r="I433" s="115">
        <f t="shared" si="338"/>
        <v>44706</v>
      </c>
      <c r="J433" s="116">
        <f t="shared" si="346"/>
        <v>22</v>
      </c>
      <c r="K433" s="116">
        <f t="shared" si="360"/>
        <v>20</v>
      </c>
      <c r="L433" s="8">
        <f t="shared" si="347"/>
        <v>1.01471694</v>
      </c>
      <c r="M433" s="117">
        <v>1</v>
      </c>
      <c r="N433" s="117">
        <f t="shared" si="356"/>
        <v>1</v>
      </c>
      <c r="O433" s="110">
        <f t="shared" si="358"/>
        <v>1.01471694</v>
      </c>
      <c r="P433" s="110">
        <f t="shared" si="339"/>
        <v>1014.71694</v>
      </c>
      <c r="Q433" s="148">
        <f t="shared" si="350"/>
        <v>0</v>
      </c>
      <c r="R433" s="170">
        <f t="shared" si="348"/>
        <v>0</v>
      </c>
      <c r="S433" s="110">
        <f t="shared" si="340"/>
        <v>0</v>
      </c>
      <c r="T433" s="92">
        <f t="shared" si="353"/>
        <v>0</v>
      </c>
      <c r="U433" s="181">
        <f t="shared" si="354"/>
        <v>0</v>
      </c>
      <c r="V433" s="120">
        <f t="shared" si="349"/>
        <v>7.8E-2</v>
      </c>
      <c r="W433" s="118">
        <f t="shared" si="357"/>
        <v>20</v>
      </c>
      <c r="X433" s="118">
        <v>252</v>
      </c>
      <c r="Y433" s="117">
        <f t="shared" si="341"/>
        <v>1.0059787120000001</v>
      </c>
      <c r="Z433" s="110">
        <f t="shared" si="342"/>
        <v>6.0667003399999997</v>
      </c>
      <c r="AA433" s="110">
        <f t="shared" si="343"/>
        <v>0</v>
      </c>
      <c r="AB433" s="121" t="str">
        <f t="shared" si="351"/>
        <v>J=</v>
      </c>
      <c r="AC433" s="115">
        <f t="shared" si="352"/>
        <v>44706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9">
        <f t="shared" si="344"/>
        <v>44703</v>
      </c>
      <c r="B434" s="110">
        <f t="shared" si="336"/>
        <v>1020.78364034</v>
      </c>
      <c r="C434" s="184">
        <f t="shared" si="359"/>
        <v>999.99999999999989</v>
      </c>
      <c r="D434" s="111">
        <f t="shared" si="345"/>
        <v>6215.24</v>
      </c>
      <c r="E434" s="111">
        <f>IF($K434=1,VLOOKUP($A433,$AQ$11:$AU$150,5),E433)</f>
        <v>6315.93</v>
      </c>
      <c r="F434" s="160" t="e">
        <f>IF($K434=1,VLOOKUP($A433,$AQ$11:$AU$135,6),F433)</f>
        <v>#REF!</v>
      </c>
      <c r="G434" s="114">
        <f t="shared" si="337"/>
        <v>1.6200500704719456E-2</v>
      </c>
      <c r="H434" s="115">
        <f t="shared" si="355"/>
        <v>44706</v>
      </c>
      <c r="I434" s="115">
        <f t="shared" si="338"/>
        <v>44706</v>
      </c>
      <c r="J434" s="116">
        <f t="shared" si="346"/>
        <v>22</v>
      </c>
      <c r="K434" s="116">
        <f t="shared" si="360"/>
        <v>20</v>
      </c>
      <c r="L434" s="8">
        <f t="shared" si="347"/>
        <v>1.01471694</v>
      </c>
      <c r="M434" s="117">
        <v>1</v>
      </c>
      <c r="N434" s="117">
        <f t="shared" si="356"/>
        <v>1</v>
      </c>
      <c r="O434" s="110">
        <f t="shared" si="358"/>
        <v>1.01471694</v>
      </c>
      <c r="P434" s="110">
        <f t="shared" si="339"/>
        <v>1014.71694</v>
      </c>
      <c r="Q434" s="148">
        <f t="shared" si="350"/>
        <v>0</v>
      </c>
      <c r="R434" s="170">
        <f t="shared" si="348"/>
        <v>0</v>
      </c>
      <c r="S434" s="110">
        <f t="shared" si="340"/>
        <v>0</v>
      </c>
      <c r="T434" s="92">
        <f t="shared" si="353"/>
        <v>0</v>
      </c>
      <c r="U434" s="181">
        <f t="shared" si="354"/>
        <v>0</v>
      </c>
      <c r="V434" s="120">
        <f t="shared" si="349"/>
        <v>7.8E-2</v>
      </c>
      <c r="W434" s="118">
        <f t="shared" si="357"/>
        <v>20</v>
      </c>
      <c r="X434" s="118">
        <v>252</v>
      </c>
      <c r="Y434" s="117">
        <f t="shared" si="341"/>
        <v>1.0059787120000001</v>
      </c>
      <c r="Z434" s="110">
        <f t="shared" si="342"/>
        <v>6.0667003399999997</v>
      </c>
      <c r="AA434" s="110">
        <f t="shared" si="343"/>
        <v>0</v>
      </c>
      <c r="AB434" s="121" t="str">
        <f t="shared" si="351"/>
        <v>J=</v>
      </c>
      <c r="AC434" s="115">
        <f t="shared" si="352"/>
        <v>44706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9">
        <f t="shared" si="344"/>
        <v>44704</v>
      </c>
      <c r="B435" s="110">
        <f t="shared" si="336"/>
        <v>1020.78364034</v>
      </c>
      <c r="C435" s="184">
        <f t="shared" si="359"/>
        <v>999.99999999999989</v>
      </c>
      <c r="D435" s="111">
        <f t="shared" si="345"/>
        <v>6215.24</v>
      </c>
      <c r="E435" s="111">
        <f>IF($K435=1,VLOOKUP($A434,$AQ$11:$AU$150,5),E434)</f>
        <v>6315.93</v>
      </c>
      <c r="F435" s="160" t="e">
        <f>IF($K435=1,VLOOKUP($A434,$AQ$11:$AU$135,6),F434)</f>
        <v>#REF!</v>
      </c>
      <c r="G435" s="114">
        <f t="shared" si="337"/>
        <v>1.6200500704719456E-2</v>
      </c>
      <c r="H435" s="115">
        <f t="shared" si="355"/>
        <v>44706</v>
      </c>
      <c r="I435" s="115">
        <f t="shared" si="338"/>
        <v>44706</v>
      </c>
      <c r="J435" s="116">
        <f t="shared" si="346"/>
        <v>22</v>
      </c>
      <c r="K435" s="116">
        <f t="shared" si="360"/>
        <v>20</v>
      </c>
      <c r="L435" s="8">
        <f t="shared" si="347"/>
        <v>1.01471694</v>
      </c>
      <c r="M435" s="117">
        <v>1</v>
      </c>
      <c r="N435" s="117">
        <f t="shared" si="356"/>
        <v>1</v>
      </c>
      <c r="O435" s="110">
        <f t="shared" si="358"/>
        <v>1.01471694</v>
      </c>
      <c r="P435" s="110">
        <f t="shared" si="339"/>
        <v>1014.71694</v>
      </c>
      <c r="Q435" s="148">
        <f t="shared" si="350"/>
        <v>0</v>
      </c>
      <c r="R435" s="170">
        <f t="shared" si="348"/>
        <v>0</v>
      </c>
      <c r="S435" s="110">
        <f t="shared" si="340"/>
        <v>0</v>
      </c>
      <c r="T435" s="92">
        <f t="shared" si="353"/>
        <v>0</v>
      </c>
      <c r="U435" s="181">
        <f t="shared" si="354"/>
        <v>0</v>
      </c>
      <c r="V435" s="120">
        <f t="shared" si="349"/>
        <v>7.8E-2</v>
      </c>
      <c r="W435" s="118">
        <f t="shared" si="357"/>
        <v>20</v>
      </c>
      <c r="X435" s="118">
        <v>252</v>
      </c>
      <c r="Y435" s="117">
        <f t="shared" si="341"/>
        <v>1.0059787120000001</v>
      </c>
      <c r="Z435" s="110">
        <f t="shared" si="342"/>
        <v>6.0667003399999997</v>
      </c>
      <c r="AA435" s="110">
        <f t="shared" si="343"/>
        <v>0</v>
      </c>
      <c r="AB435" s="121" t="str">
        <f t="shared" si="351"/>
        <v>J=</v>
      </c>
      <c r="AC435" s="115">
        <f t="shared" si="352"/>
        <v>44706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9">
        <f t="shared" si="344"/>
        <v>44705</v>
      </c>
      <c r="B436" s="110">
        <f t="shared" si="336"/>
        <v>1021.83409117</v>
      </c>
      <c r="C436" s="184">
        <f t="shared" si="359"/>
        <v>999.99999999999989</v>
      </c>
      <c r="D436" s="111">
        <f t="shared" si="345"/>
        <v>6215.24</v>
      </c>
      <c r="E436" s="111">
        <f>IF($K436=1,VLOOKUP($A435,$AQ$11:$AU$150,5),E435)</f>
        <v>6315.93</v>
      </c>
      <c r="F436" s="160" t="e">
        <f>IF($K436=1,VLOOKUP($A435,$AQ$11:$AU$135,6),F435)</f>
        <v>#REF!</v>
      </c>
      <c r="G436" s="114">
        <f t="shared" si="337"/>
        <v>1.6200500704719456E-2</v>
      </c>
      <c r="H436" s="115">
        <f t="shared" si="355"/>
        <v>44706</v>
      </c>
      <c r="I436" s="115">
        <f t="shared" si="338"/>
        <v>44706</v>
      </c>
      <c r="J436" s="116">
        <f t="shared" si="346"/>
        <v>22</v>
      </c>
      <c r="K436" s="116">
        <f t="shared" si="360"/>
        <v>21</v>
      </c>
      <c r="L436" s="8">
        <f t="shared" si="347"/>
        <v>1.0154584499999999</v>
      </c>
      <c r="M436" s="117">
        <v>1</v>
      </c>
      <c r="N436" s="117">
        <f t="shared" si="356"/>
        <v>1</v>
      </c>
      <c r="O436" s="110">
        <f t="shared" si="358"/>
        <v>1.0154584499999999</v>
      </c>
      <c r="P436" s="110">
        <f t="shared" si="339"/>
        <v>1015.45845</v>
      </c>
      <c r="Q436" s="148">
        <f t="shared" si="350"/>
        <v>0</v>
      </c>
      <c r="R436" s="170">
        <f t="shared" si="348"/>
        <v>0</v>
      </c>
      <c r="S436" s="110">
        <f t="shared" si="340"/>
        <v>0</v>
      </c>
      <c r="T436" s="92">
        <f t="shared" si="353"/>
        <v>0</v>
      </c>
      <c r="U436" s="181">
        <f t="shared" si="354"/>
        <v>0</v>
      </c>
      <c r="V436" s="120">
        <f t="shared" si="349"/>
        <v>7.8E-2</v>
      </c>
      <c r="W436" s="118">
        <f t="shared" si="357"/>
        <v>21</v>
      </c>
      <c r="X436" s="118">
        <v>252</v>
      </c>
      <c r="Y436" s="117">
        <f t="shared" si="341"/>
        <v>1.0062785839999999</v>
      </c>
      <c r="Z436" s="110">
        <f t="shared" si="342"/>
        <v>6.3756411699999997</v>
      </c>
      <c r="AA436" s="110">
        <f t="shared" si="343"/>
        <v>0</v>
      </c>
      <c r="AB436" s="121" t="str">
        <f t="shared" si="351"/>
        <v>J=</v>
      </c>
      <c r="AC436" s="115">
        <f t="shared" si="352"/>
        <v>44706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9">
        <f t="shared" si="344"/>
        <v>44706</v>
      </c>
      <c r="B437" s="110">
        <f t="shared" si="336"/>
        <v>1022.88562173</v>
      </c>
      <c r="C437" s="184">
        <f t="shared" si="359"/>
        <v>999.99999999999989</v>
      </c>
      <c r="D437" s="111">
        <f t="shared" si="345"/>
        <v>6215.24</v>
      </c>
      <c r="E437" s="111">
        <f>IF($K437=1,VLOOKUP($A436,$AQ$11:$AU$150,5),E436)</f>
        <v>6315.93</v>
      </c>
      <c r="F437" s="160" t="e">
        <f>IF($K437=1,VLOOKUP($A436,$AQ$11:$AU$135,6),F436)</f>
        <v>#REF!</v>
      </c>
      <c r="G437" s="114">
        <f t="shared" si="337"/>
        <v>1.6200500704719456E-2</v>
      </c>
      <c r="H437" s="115">
        <f t="shared" si="355"/>
        <v>44706</v>
      </c>
      <c r="I437" s="115">
        <f t="shared" si="338"/>
        <v>44706</v>
      </c>
      <c r="J437" s="116">
        <f t="shared" si="346"/>
        <v>22</v>
      </c>
      <c r="K437" s="116">
        <f t="shared" si="360"/>
        <v>22</v>
      </c>
      <c r="L437" s="8">
        <f t="shared" si="347"/>
        <v>1.0162005000000001</v>
      </c>
      <c r="M437" s="117">
        <v>1</v>
      </c>
      <c r="N437" s="117">
        <f t="shared" si="356"/>
        <v>1</v>
      </c>
      <c r="O437" s="110">
        <f t="shared" si="358"/>
        <v>1.0162005000000001</v>
      </c>
      <c r="P437" s="110">
        <f t="shared" si="339"/>
        <v>1016.2005</v>
      </c>
      <c r="Q437" s="148">
        <f t="shared" si="350"/>
        <v>14</v>
      </c>
      <c r="R437" s="170">
        <f t="shared" si="348"/>
        <v>0</v>
      </c>
      <c r="S437" s="110">
        <f t="shared" si="340"/>
        <v>0</v>
      </c>
      <c r="T437" s="92">
        <f t="shared" si="353"/>
        <v>16.200500000000059</v>
      </c>
      <c r="U437" s="181">
        <f t="shared" si="354"/>
        <v>1.5942227936317742E-2</v>
      </c>
      <c r="V437" s="120">
        <f t="shared" si="349"/>
        <v>7.8E-2</v>
      </c>
      <c r="W437" s="118">
        <f t="shared" si="357"/>
        <v>22</v>
      </c>
      <c r="X437" s="118">
        <v>252</v>
      </c>
      <c r="Y437" s="117">
        <f t="shared" si="341"/>
        <v>1.0065785460000001</v>
      </c>
      <c r="Z437" s="110">
        <f t="shared" si="342"/>
        <v>6.6851217299999997</v>
      </c>
      <c r="AA437" s="110">
        <f t="shared" si="343"/>
        <v>6.6851217299999997</v>
      </c>
      <c r="AB437" s="121" t="str">
        <f t="shared" si="351"/>
        <v>J=</v>
      </c>
      <c r="AC437" s="115">
        <f t="shared" si="352"/>
        <v>44706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9">
        <f t="shared" si="344"/>
        <v>44707</v>
      </c>
      <c r="B438" s="110">
        <f t="shared" si="336"/>
        <v>1000.7776329000001</v>
      </c>
      <c r="C438" s="184">
        <f t="shared" si="359"/>
        <v>1000</v>
      </c>
      <c r="D438" s="111">
        <f t="shared" si="345"/>
        <v>6315.93</v>
      </c>
      <c r="E438" s="111">
        <f>IF($K438=1,VLOOKUP($A437,$AQ$11:$AU$150,5),E437)</f>
        <v>6382.88</v>
      </c>
      <c r="F438" s="160" t="e">
        <f>IF($K438=1,VLOOKUP($A437,$AQ$11:$AU$135,6),F437)</f>
        <v>#REF!</v>
      </c>
      <c r="G438" s="114">
        <f t="shared" si="337"/>
        <v>1.0600180812643467E-2</v>
      </c>
      <c r="H438" s="115">
        <f t="shared" si="355"/>
        <v>44739</v>
      </c>
      <c r="I438" s="115">
        <f t="shared" si="338"/>
        <v>44739</v>
      </c>
      <c r="J438" s="116">
        <f t="shared" si="346"/>
        <v>22</v>
      </c>
      <c r="K438" s="116">
        <f t="shared" si="360"/>
        <v>1</v>
      </c>
      <c r="L438" s="8">
        <f t="shared" si="347"/>
        <v>1.0004793999999999</v>
      </c>
      <c r="M438" s="117">
        <v>1</v>
      </c>
      <c r="N438" s="117">
        <f t="shared" si="356"/>
        <v>1</v>
      </c>
      <c r="O438" s="110">
        <f t="shared" si="358"/>
        <v>1.0004793999999999</v>
      </c>
      <c r="P438" s="110">
        <f t="shared" si="339"/>
        <v>1000.4794000000001</v>
      </c>
      <c r="Q438" s="148">
        <f t="shared" si="350"/>
        <v>0</v>
      </c>
      <c r="R438" s="170">
        <f t="shared" si="348"/>
        <v>0</v>
      </c>
      <c r="S438" s="110">
        <f t="shared" si="340"/>
        <v>0</v>
      </c>
      <c r="T438" s="92">
        <f t="shared" si="353"/>
        <v>0</v>
      </c>
      <c r="U438" s="181">
        <f t="shared" si="354"/>
        <v>0</v>
      </c>
      <c r="V438" s="120">
        <f t="shared" si="349"/>
        <v>7.8E-2</v>
      </c>
      <c r="W438" s="118">
        <f t="shared" si="357"/>
        <v>1</v>
      </c>
      <c r="X438" s="118">
        <v>252</v>
      </c>
      <c r="Y438" s="117">
        <f t="shared" si="341"/>
        <v>1.00029809</v>
      </c>
      <c r="Z438" s="110">
        <f t="shared" si="342"/>
        <v>0.29823290000000002</v>
      </c>
      <c r="AA438" s="110">
        <f t="shared" si="343"/>
        <v>0</v>
      </c>
      <c r="AB438" s="121" t="str">
        <f t="shared" si="351"/>
        <v>J=</v>
      </c>
      <c r="AC438" s="115">
        <f t="shared" si="352"/>
        <v>44739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9">
        <f t="shared" si="344"/>
        <v>44708</v>
      </c>
      <c r="B439" s="110">
        <f t="shared" si="336"/>
        <v>1001.55588084</v>
      </c>
      <c r="C439" s="184">
        <f t="shared" si="359"/>
        <v>1000</v>
      </c>
      <c r="D439" s="111">
        <f t="shared" si="345"/>
        <v>6315.93</v>
      </c>
      <c r="E439" s="111">
        <f>IF($K439=1,VLOOKUP($A438,$AQ$11:$AU$150,5),E438)</f>
        <v>6382.88</v>
      </c>
      <c r="F439" s="160" t="e">
        <f>IF($K439=1,VLOOKUP($A438,$AQ$11:$AU$135,6),F438)</f>
        <v>#REF!</v>
      </c>
      <c r="G439" s="114">
        <f t="shared" si="337"/>
        <v>1.0600180812643467E-2</v>
      </c>
      <c r="H439" s="115">
        <f t="shared" si="355"/>
        <v>44739</v>
      </c>
      <c r="I439" s="115">
        <f t="shared" si="338"/>
        <v>44739</v>
      </c>
      <c r="J439" s="116">
        <f t="shared" si="346"/>
        <v>22</v>
      </c>
      <c r="K439" s="116">
        <f t="shared" si="360"/>
        <v>2</v>
      </c>
      <c r="L439" s="8">
        <f t="shared" si="347"/>
        <v>1.0009590399999999</v>
      </c>
      <c r="M439" s="117">
        <v>1</v>
      </c>
      <c r="N439" s="117">
        <f t="shared" si="356"/>
        <v>1</v>
      </c>
      <c r="O439" s="110">
        <f t="shared" si="358"/>
        <v>1.0009590399999999</v>
      </c>
      <c r="P439" s="110">
        <f t="shared" si="339"/>
        <v>1000.95904</v>
      </c>
      <c r="Q439" s="148">
        <f t="shared" si="350"/>
        <v>0</v>
      </c>
      <c r="R439" s="170">
        <f t="shared" si="348"/>
        <v>0</v>
      </c>
      <c r="S439" s="110">
        <f t="shared" si="340"/>
        <v>0</v>
      </c>
      <c r="T439" s="92">
        <f t="shared" si="353"/>
        <v>0</v>
      </c>
      <c r="U439" s="181">
        <f t="shared" si="354"/>
        <v>0</v>
      </c>
      <c r="V439" s="120">
        <f t="shared" si="349"/>
        <v>7.8E-2</v>
      </c>
      <c r="W439" s="118">
        <f t="shared" si="357"/>
        <v>2</v>
      </c>
      <c r="X439" s="118">
        <v>252</v>
      </c>
      <c r="Y439" s="117">
        <f t="shared" si="341"/>
        <v>1.0005962690000001</v>
      </c>
      <c r="Z439" s="110">
        <f t="shared" si="342"/>
        <v>0.59684084000000004</v>
      </c>
      <c r="AA439" s="110">
        <f t="shared" si="343"/>
        <v>0</v>
      </c>
      <c r="AB439" s="121" t="str">
        <f t="shared" si="351"/>
        <v>J=</v>
      </c>
      <c r="AC439" s="115">
        <f t="shared" si="352"/>
        <v>44739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9">
        <f t="shared" si="344"/>
        <v>44709</v>
      </c>
      <c r="B440" s="110">
        <f t="shared" si="336"/>
        <v>1002.3347231399999</v>
      </c>
      <c r="C440" s="184">
        <f t="shared" si="359"/>
        <v>1000</v>
      </c>
      <c r="D440" s="111">
        <f t="shared" si="345"/>
        <v>6315.93</v>
      </c>
      <c r="E440" s="111">
        <f>IF($K440=1,VLOOKUP($A439,$AQ$11:$AU$150,5),E439)</f>
        <v>6382.88</v>
      </c>
      <c r="F440" s="160" t="e">
        <f>IF($K440=1,VLOOKUP($A439,$AQ$11:$AU$135,6),F439)</f>
        <v>#REF!</v>
      </c>
      <c r="G440" s="114">
        <f t="shared" si="337"/>
        <v>1.0600180812643467E-2</v>
      </c>
      <c r="H440" s="115">
        <f t="shared" si="355"/>
        <v>44739</v>
      </c>
      <c r="I440" s="115">
        <f t="shared" si="338"/>
        <v>44739</v>
      </c>
      <c r="J440" s="116">
        <f t="shared" si="346"/>
        <v>22</v>
      </c>
      <c r="K440" s="116">
        <f t="shared" si="360"/>
        <v>3</v>
      </c>
      <c r="L440" s="8">
        <f t="shared" si="347"/>
        <v>1.0014388999999999</v>
      </c>
      <c r="M440" s="117">
        <v>1</v>
      </c>
      <c r="N440" s="117">
        <f t="shared" si="356"/>
        <v>1</v>
      </c>
      <c r="O440" s="110">
        <f t="shared" si="358"/>
        <v>1.0014388999999999</v>
      </c>
      <c r="P440" s="110">
        <f t="shared" si="339"/>
        <v>1001.4389</v>
      </c>
      <c r="Q440" s="148">
        <f t="shared" si="350"/>
        <v>0</v>
      </c>
      <c r="R440" s="170">
        <f t="shared" si="348"/>
        <v>0</v>
      </c>
      <c r="S440" s="110">
        <f t="shared" si="340"/>
        <v>0</v>
      </c>
      <c r="T440" s="92">
        <f t="shared" si="353"/>
        <v>0</v>
      </c>
      <c r="U440" s="181">
        <f t="shared" si="354"/>
        <v>0</v>
      </c>
      <c r="V440" s="120">
        <f t="shared" si="349"/>
        <v>7.8E-2</v>
      </c>
      <c r="W440" s="118">
        <f t="shared" si="357"/>
        <v>3</v>
      </c>
      <c r="X440" s="118">
        <v>252</v>
      </c>
      <c r="Y440" s="117">
        <f t="shared" si="341"/>
        <v>1.0008945359999999</v>
      </c>
      <c r="Z440" s="110">
        <f t="shared" si="342"/>
        <v>0.89582313999999996</v>
      </c>
      <c r="AA440" s="110">
        <f t="shared" si="343"/>
        <v>0</v>
      </c>
      <c r="AB440" s="121" t="str">
        <f t="shared" si="351"/>
        <v>J=</v>
      </c>
      <c r="AC440" s="115">
        <f t="shared" si="352"/>
        <v>44739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9">
        <f t="shared" si="344"/>
        <v>44710</v>
      </c>
      <c r="B441" s="110">
        <f t="shared" si="336"/>
        <v>1002.3347231399999</v>
      </c>
      <c r="C441" s="184">
        <f t="shared" si="359"/>
        <v>1000</v>
      </c>
      <c r="D441" s="111">
        <f t="shared" si="345"/>
        <v>6315.93</v>
      </c>
      <c r="E441" s="111">
        <f>IF($K441=1,VLOOKUP($A440,$AQ$11:$AU$150,5),E440)</f>
        <v>6382.88</v>
      </c>
      <c r="F441" s="160" t="e">
        <f>IF($K441=1,VLOOKUP($A440,$AQ$11:$AU$135,6),F440)</f>
        <v>#REF!</v>
      </c>
      <c r="G441" s="114">
        <f t="shared" si="337"/>
        <v>1.0600180812643467E-2</v>
      </c>
      <c r="H441" s="115">
        <f t="shared" si="355"/>
        <v>44739</v>
      </c>
      <c r="I441" s="115">
        <f t="shared" si="338"/>
        <v>44739</v>
      </c>
      <c r="J441" s="116">
        <f t="shared" si="346"/>
        <v>22</v>
      </c>
      <c r="K441" s="116">
        <f t="shared" si="360"/>
        <v>3</v>
      </c>
      <c r="L441" s="8">
        <f t="shared" si="347"/>
        <v>1.0014388999999999</v>
      </c>
      <c r="M441" s="117">
        <v>1</v>
      </c>
      <c r="N441" s="117">
        <f t="shared" si="356"/>
        <v>1</v>
      </c>
      <c r="O441" s="110">
        <f t="shared" si="358"/>
        <v>1.0014388999999999</v>
      </c>
      <c r="P441" s="110">
        <f t="shared" si="339"/>
        <v>1001.4389</v>
      </c>
      <c r="Q441" s="148">
        <f t="shared" si="350"/>
        <v>0</v>
      </c>
      <c r="R441" s="170">
        <f t="shared" si="348"/>
        <v>0</v>
      </c>
      <c r="S441" s="110">
        <f t="shared" si="340"/>
        <v>0</v>
      </c>
      <c r="T441" s="92">
        <f t="shared" si="353"/>
        <v>0</v>
      </c>
      <c r="U441" s="181">
        <f t="shared" si="354"/>
        <v>0</v>
      </c>
      <c r="V441" s="120">
        <f t="shared" si="349"/>
        <v>7.8E-2</v>
      </c>
      <c r="W441" s="118">
        <f t="shared" si="357"/>
        <v>3</v>
      </c>
      <c r="X441" s="118">
        <v>252</v>
      </c>
      <c r="Y441" s="117">
        <f t="shared" si="341"/>
        <v>1.0008945359999999</v>
      </c>
      <c r="Z441" s="110">
        <f t="shared" si="342"/>
        <v>0.89582313999999996</v>
      </c>
      <c r="AA441" s="110">
        <f t="shared" si="343"/>
        <v>0</v>
      </c>
      <c r="AB441" s="121" t="str">
        <f t="shared" si="351"/>
        <v>J=</v>
      </c>
      <c r="AC441" s="115">
        <f t="shared" si="352"/>
        <v>44739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9">
        <f t="shared" si="344"/>
        <v>44711</v>
      </c>
      <c r="B442" s="110">
        <f t="shared" si="336"/>
        <v>1002.3347231399999</v>
      </c>
      <c r="C442" s="184">
        <f t="shared" si="359"/>
        <v>1000</v>
      </c>
      <c r="D442" s="111">
        <f t="shared" si="345"/>
        <v>6315.93</v>
      </c>
      <c r="E442" s="111">
        <f>IF($K442=1,VLOOKUP($A441,$AQ$11:$AU$150,5),E441)</f>
        <v>6382.88</v>
      </c>
      <c r="F442" s="160" t="e">
        <f>IF($K442=1,VLOOKUP($A441,$AQ$11:$AU$135,6),F441)</f>
        <v>#REF!</v>
      </c>
      <c r="G442" s="114">
        <f t="shared" si="337"/>
        <v>1.0600180812643467E-2</v>
      </c>
      <c r="H442" s="115">
        <f t="shared" si="355"/>
        <v>44739</v>
      </c>
      <c r="I442" s="115">
        <f t="shared" si="338"/>
        <v>44739</v>
      </c>
      <c r="J442" s="116">
        <f t="shared" si="346"/>
        <v>22</v>
      </c>
      <c r="K442" s="116">
        <f t="shared" si="360"/>
        <v>3</v>
      </c>
      <c r="L442" s="8">
        <f t="shared" si="347"/>
        <v>1.0014388999999999</v>
      </c>
      <c r="M442" s="117">
        <v>1</v>
      </c>
      <c r="N442" s="117">
        <f t="shared" si="356"/>
        <v>1</v>
      </c>
      <c r="O442" s="110">
        <f t="shared" si="358"/>
        <v>1.0014388999999999</v>
      </c>
      <c r="P442" s="110">
        <f t="shared" si="339"/>
        <v>1001.4389</v>
      </c>
      <c r="Q442" s="148">
        <f t="shared" si="350"/>
        <v>0</v>
      </c>
      <c r="R442" s="170">
        <f t="shared" si="348"/>
        <v>0</v>
      </c>
      <c r="S442" s="110">
        <f t="shared" si="340"/>
        <v>0</v>
      </c>
      <c r="T442" s="92">
        <f t="shared" si="353"/>
        <v>0</v>
      </c>
      <c r="U442" s="181">
        <f t="shared" si="354"/>
        <v>0</v>
      </c>
      <c r="V442" s="120">
        <f t="shared" si="349"/>
        <v>7.8E-2</v>
      </c>
      <c r="W442" s="118">
        <f t="shared" si="357"/>
        <v>3</v>
      </c>
      <c r="X442" s="118">
        <v>252</v>
      </c>
      <c r="Y442" s="117">
        <f t="shared" si="341"/>
        <v>1.0008945359999999</v>
      </c>
      <c r="Z442" s="110">
        <f t="shared" si="342"/>
        <v>0.89582313999999996</v>
      </c>
      <c r="AA442" s="110">
        <f t="shared" si="343"/>
        <v>0</v>
      </c>
      <c r="AB442" s="121" t="str">
        <f t="shared" si="351"/>
        <v>J=</v>
      </c>
      <c r="AC442" s="115">
        <f t="shared" si="352"/>
        <v>44739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9">
        <f t="shared" si="344"/>
        <v>44712</v>
      </c>
      <c r="B443" s="110">
        <f t="shared" si="336"/>
        <v>1003.1141821599999</v>
      </c>
      <c r="C443" s="184">
        <f t="shared" si="359"/>
        <v>1000</v>
      </c>
      <c r="D443" s="111">
        <f t="shared" si="345"/>
        <v>6315.93</v>
      </c>
      <c r="E443" s="111">
        <f>IF($K443=1,VLOOKUP($A442,$AQ$11:$AU$150,5),E442)</f>
        <v>6382.88</v>
      </c>
      <c r="F443" s="160" t="e">
        <f>IF($K443=1,VLOOKUP($A442,$AQ$11:$AU$135,6),F442)</f>
        <v>#REF!</v>
      </c>
      <c r="G443" s="114">
        <f t="shared" si="337"/>
        <v>1.0600180812643467E-2</v>
      </c>
      <c r="H443" s="115">
        <f t="shared" si="355"/>
        <v>44739</v>
      </c>
      <c r="I443" s="115">
        <f t="shared" si="338"/>
        <v>44739</v>
      </c>
      <c r="J443" s="116">
        <f t="shared" si="346"/>
        <v>22</v>
      </c>
      <c r="K443" s="116">
        <f t="shared" si="360"/>
        <v>4</v>
      </c>
      <c r="L443" s="8">
        <f t="shared" si="347"/>
        <v>1.001919</v>
      </c>
      <c r="M443" s="117">
        <v>1</v>
      </c>
      <c r="N443" s="117">
        <f t="shared" si="356"/>
        <v>1</v>
      </c>
      <c r="O443" s="110">
        <f t="shared" si="358"/>
        <v>1.001919</v>
      </c>
      <c r="P443" s="110">
        <f t="shared" si="339"/>
        <v>1001.919</v>
      </c>
      <c r="Q443" s="148">
        <f t="shared" si="350"/>
        <v>0</v>
      </c>
      <c r="R443" s="170">
        <f t="shared" si="348"/>
        <v>0</v>
      </c>
      <c r="S443" s="110">
        <f t="shared" si="340"/>
        <v>0</v>
      </c>
      <c r="T443" s="92">
        <f t="shared" si="353"/>
        <v>0</v>
      </c>
      <c r="U443" s="181">
        <f t="shared" si="354"/>
        <v>0</v>
      </c>
      <c r="V443" s="120">
        <f t="shared" si="349"/>
        <v>7.8E-2</v>
      </c>
      <c r="W443" s="118">
        <f t="shared" si="357"/>
        <v>4</v>
      </c>
      <c r="X443" s="118">
        <v>252</v>
      </c>
      <c r="Y443" s="117">
        <f t="shared" si="341"/>
        <v>1.001192893</v>
      </c>
      <c r="Z443" s="110">
        <f t="shared" si="342"/>
        <v>1.1951821600000001</v>
      </c>
      <c r="AA443" s="110">
        <f t="shared" si="343"/>
        <v>0</v>
      </c>
      <c r="AB443" s="121" t="str">
        <f t="shared" si="351"/>
        <v>J=</v>
      </c>
      <c r="AC443" s="115">
        <f t="shared" si="352"/>
        <v>44739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9">
        <f t="shared" si="344"/>
        <v>44713</v>
      </c>
      <c r="B444" s="110">
        <f t="shared" si="336"/>
        <v>1003.89423719</v>
      </c>
      <c r="C444" s="184">
        <f t="shared" si="359"/>
        <v>1000</v>
      </c>
      <c r="D444" s="111">
        <f t="shared" si="345"/>
        <v>6315.93</v>
      </c>
      <c r="E444" s="111">
        <f>IF($K444=1,VLOOKUP($A443,$AQ$11:$AU$150,5),E443)</f>
        <v>6382.88</v>
      </c>
      <c r="F444" s="160" t="e">
        <f>IF($K444=1,VLOOKUP($A443,$AQ$11:$AU$135,6),F443)</f>
        <v>#REF!</v>
      </c>
      <c r="G444" s="114">
        <f t="shared" si="337"/>
        <v>1.0600180812643467E-2</v>
      </c>
      <c r="H444" s="115">
        <f t="shared" si="355"/>
        <v>44739</v>
      </c>
      <c r="I444" s="115">
        <f t="shared" si="338"/>
        <v>44739</v>
      </c>
      <c r="J444" s="116">
        <f t="shared" si="346"/>
        <v>22</v>
      </c>
      <c r="K444" s="116">
        <f t="shared" si="360"/>
        <v>5</v>
      </c>
      <c r="L444" s="8">
        <f t="shared" si="347"/>
        <v>1.0023993200000001</v>
      </c>
      <c r="M444" s="117">
        <v>1</v>
      </c>
      <c r="N444" s="117">
        <f t="shared" si="356"/>
        <v>1</v>
      </c>
      <c r="O444" s="110">
        <f t="shared" si="358"/>
        <v>1.0023993200000001</v>
      </c>
      <c r="P444" s="110">
        <f t="shared" si="339"/>
        <v>1002.39932</v>
      </c>
      <c r="Q444" s="148">
        <f t="shared" si="350"/>
        <v>0</v>
      </c>
      <c r="R444" s="170">
        <f t="shared" si="348"/>
        <v>0</v>
      </c>
      <c r="S444" s="110">
        <f t="shared" si="340"/>
        <v>0</v>
      </c>
      <c r="T444" s="92">
        <f t="shared" si="353"/>
        <v>0</v>
      </c>
      <c r="U444" s="181">
        <f t="shared" si="354"/>
        <v>0</v>
      </c>
      <c r="V444" s="120">
        <f t="shared" si="349"/>
        <v>7.8E-2</v>
      </c>
      <c r="W444" s="118">
        <f t="shared" si="357"/>
        <v>5</v>
      </c>
      <c r="X444" s="118">
        <v>252</v>
      </c>
      <c r="Y444" s="117">
        <f t="shared" si="341"/>
        <v>1.001491339</v>
      </c>
      <c r="Z444" s="110">
        <f t="shared" si="342"/>
        <v>1.49491719</v>
      </c>
      <c r="AA444" s="110">
        <f t="shared" si="343"/>
        <v>0</v>
      </c>
      <c r="AB444" s="121" t="str">
        <f t="shared" si="351"/>
        <v>J=</v>
      </c>
      <c r="AC444" s="115">
        <f t="shared" si="352"/>
        <v>44739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9">
        <f t="shared" si="344"/>
        <v>44714</v>
      </c>
      <c r="B445" s="110">
        <f t="shared" si="336"/>
        <v>1004.67490761</v>
      </c>
      <c r="C445" s="184">
        <f t="shared" si="359"/>
        <v>1000</v>
      </c>
      <c r="D445" s="111">
        <f t="shared" si="345"/>
        <v>6315.93</v>
      </c>
      <c r="E445" s="111">
        <f>IF($K445=1,VLOOKUP($A444,$AQ$11:$AU$150,5),E444)</f>
        <v>6382.88</v>
      </c>
      <c r="F445" s="160" t="e">
        <f>IF($K445=1,VLOOKUP($A444,$AQ$11:$AU$135,6),F444)</f>
        <v>#REF!</v>
      </c>
      <c r="G445" s="114">
        <f t="shared" si="337"/>
        <v>1.0600180812643467E-2</v>
      </c>
      <c r="H445" s="115">
        <f t="shared" si="355"/>
        <v>44739</v>
      </c>
      <c r="I445" s="115">
        <f t="shared" si="338"/>
        <v>44739</v>
      </c>
      <c r="J445" s="116">
        <f t="shared" si="346"/>
        <v>22</v>
      </c>
      <c r="K445" s="116">
        <f t="shared" si="360"/>
        <v>6</v>
      </c>
      <c r="L445" s="8">
        <f t="shared" si="347"/>
        <v>1.0028798800000001</v>
      </c>
      <c r="M445" s="117">
        <v>1</v>
      </c>
      <c r="N445" s="117">
        <f t="shared" si="356"/>
        <v>1</v>
      </c>
      <c r="O445" s="110">
        <f t="shared" si="358"/>
        <v>1.0028798800000001</v>
      </c>
      <c r="P445" s="110">
        <f t="shared" si="339"/>
        <v>1002.87988</v>
      </c>
      <c r="Q445" s="148">
        <f t="shared" si="350"/>
        <v>0</v>
      </c>
      <c r="R445" s="170">
        <f t="shared" si="348"/>
        <v>0</v>
      </c>
      <c r="S445" s="110">
        <f t="shared" si="340"/>
        <v>0</v>
      </c>
      <c r="T445" s="92">
        <f t="shared" si="353"/>
        <v>0</v>
      </c>
      <c r="U445" s="181">
        <f t="shared" si="354"/>
        <v>0</v>
      </c>
      <c r="V445" s="120">
        <f t="shared" si="349"/>
        <v>7.8E-2</v>
      </c>
      <c r="W445" s="118">
        <f t="shared" si="357"/>
        <v>6</v>
      </c>
      <c r="X445" s="118">
        <v>252</v>
      </c>
      <c r="Y445" s="117">
        <f t="shared" si="341"/>
        <v>1.0017898730000001</v>
      </c>
      <c r="Z445" s="110">
        <f t="shared" si="342"/>
        <v>1.79502761</v>
      </c>
      <c r="AA445" s="110">
        <f t="shared" si="343"/>
        <v>0</v>
      </c>
      <c r="AB445" s="121" t="str">
        <f t="shared" si="351"/>
        <v>J=</v>
      </c>
      <c r="AC445" s="115">
        <f t="shared" si="352"/>
        <v>44739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9">
        <f t="shared" si="344"/>
        <v>44715</v>
      </c>
      <c r="B446" s="110">
        <f t="shared" si="336"/>
        <v>1005.45617472</v>
      </c>
      <c r="C446" s="184">
        <f t="shared" si="359"/>
        <v>1000</v>
      </c>
      <c r="D446" s="111">
        <f t="shared" si="345"/>
        <v>6315.93</v>
      </c>
      <c r="E446" s="111">
        <f>IF($K446=1,VLOOKUP($A445,$AQ$11:$AU$150,5),E445)</f>
        <v>6382.88</v>
      </c>
      <c r="F446" s="160" t="e">
        <f>IF($K446=1,VLOOKUP($A445,$AQ$11:$AU$135,6),F445)</f>
        <v>#REF!</v>
      </c>
      <c r="G446" s="114">
        <f t="shared" si="337"/>
        <v>1.0600180812643467E-2</v>
      </c>
      <c r="H446" s="115">
        <f t="shared" si="355"/>
        <v>44739</v>
      </c>
      <c r="I446" s="115">
        <f t="shared" si="338"/>
        <v>44739</v>
      </c>
      <c r="J446" s="116">
        <f t="shared" si="346"/>
        <v>22</v>
      </c>
      <c r="K446" s="116">
        <f t="shared" si="360"/>
        <v>7</v>
      </c>
      <c r="L446" s="8">
        <f t="shared" si="347"/>
        <v>1.00336066</v>
      </c>
      <c r="M446" s="117">
        <v>1</v>
      </c>
      <c r="N446" s="117">
        <f t="shared" si="356"/>
        <v>1</v>
      </c>
      <c r="O446" s="110">
        <f t="shared" si="358"/>
        <v>1.00336066</v>
      </c>
      <c r="P446" s="110">
        <f t="shared" si="339"/>
        <v>1003.3606600000001</v>
      </c>
      <c r="Q446" s="148">
        <f t="shared" si="350"/>
        <v>0</v>
      </c>
      <c r="R446" s="170">
        <f t="shared" si="348"/>
        <v>0</v>
      </c>
      <c r="S446" s="110">
        <f t="shared" si="340"/>
        <v>0</v>
      </c>
      <c r="T446" s="92">
        <f t="shared" si="353"/>
        <v>0</v>
      </c>
      <c r="U446" s="181">
        <f t="shared" si="354"/>
        <v>0</v>
      </c>
      <c r="V446" s="120">
        <f t="shared" si="349"/>
        <v>7.8E-2</v>
      </c>
      <c r="W446" s="118">
        <f t="shared" si="357"/>
        <v>7</v>
      </c>
      <c r="X446" s="118">
        <v>252</v>
      </c>
      <c r="Y446" s="117">
        <f t="shared" si="341"/>
        <v>1.0020884960000001</v>
      </c>
      <c r="Z446" s="110">
        <f t="shared" si="342"/>
        <v>2.0955147200000002</v>
      </c>
      <c r="AA446" s="110">
        <f t="shared" si="343"/>
        <v>0</v>
      </c>
      <c r="AB446" s="121" t="str">
        <f t="shared" si="351"/>
        <v>J=</v>
      </c>
      <c r="AC446" s="115">
        <f t="shared" si="352"/>
        <v>44739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9">
        <f t="shared" si="344"/>
        <v>44716</v>
      </c>
      <c r="B447" s="110">
        <f t="shared" si="336"/>
        <v>1006.23805989</v>
      </c>
      <c r="C447" s="184">
        <f t="shared" si="359"/>
        <v>1000</v>
      </c>
      <c r="D447" s="111">
        <f t="shared" si="345"/>
        <v>6315.93</v>
      </c>
      <c r="E447" s="111">
        <f>IF($K447=1,VLOOKUP($A446,$AQ$11:$AU$150,5),E446)</f>
        <v>6382.88</v>
      </c>
      <c r="F447" s="160" t="e">
        <f>IF($K447=1,VLOOKUP($A446,$AQ$11:$AU$135,6),F446)</f>
        <v>#REF!</v>
      </c>
      <c r="G447" s="114">
        <f t="shared" si="337"/>
        <v>1.0600180812643467E-2</v>
      </c>
      <c r="H447" s="115">
        <f t="shared" si="355"/>
        <v>44739</v>
      </c>
      <c r="I447" s="115">
        <f t="shared" si="338"/>
        <v>44739</v>
      </c>
      <c r="J447" s="116">
        <f t="shared" si="346"/>
        <v>22</v>
      </c>
      <c r="K447" s="116">
        <f t="shared" si="360"/>
        <v>8</v>
      </c>
      <c r="L447" s="8">
        <f t="shared" si="347"/>
        <v>1.0038416800000001</v>
      </c>
      <c r="M447" s="117">
        <v>1</v>
      </c>
      <c r="N447" s="117">
        <f t="shared" si="356"/>
        <v>1</v>
      </c>
      <c r="O447" s="110">
        <f t="shared" si="358"/>
        <v>1.0038416800000001</v>
      </c>
      <c r="P447" s="110">
        <f t="shared" si="339"/>
        <v>1003.84168</v>
      </c>
      <c r="Q447" s="148">
        <f t="shared" si="350"/>
        <v>0</v>
      </c>
      <c r="R447" s="170">
        <f t="shared" si="348"/>
        <v>0</v>
      </c>
      <c r="S447" s="110">
        <f t="shared" si="340"/>
        <v>0</v>
      </c>
      <c r="T447" s="92">
        <f t="shared" si="353"/>
        <v>0</v>
      </c>
      <c r="U447" s="181">
        <f t="shared" si="354"/>
        <v>0</v>
      </c>
      <c r="V447" s="120">
        <f t="shared" si="349"/>
        <v>7.8E-2</v>
      </c>
      <c r="W447" s="118">
        <f t="shared" si="357"/>
        <v>8</v>
      </c>
      <c r="X447" s="118">
        <v>252</v>
      </c>
      <c r="Y447" s="117">
        <f t="shared" si="341"/>
        <v>1.0023872089999999</v>
      </c>
      <c r="Z447" s="110">
        <f t="shared" si="342"/>
        <v>2.39637989</v>
      </c>
      <c r="AA447" s="110">
        <f t="shared" si="343"/>
        <v>0</v>
      </c>
      <c r="AB447" s="121" t="str">
        <f t="shared" si="351"/>
        <v>J=</v>
      </c>
      <c r="AC447" s="115">
        <f t="shared" si="352"/>
        <v>44739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9">
        <f t="shared" si="344"/>
        <v>44717</v>
      </c>
      <c r="B448" s="110">
        <f t="shared" si="336"/>
        <v>1006.23805989</v>
      </c>
      <c r="C448" s="184">
        <f t="shared" si="359"/>
        <v>1000</v>
      </c>
      <c r="D448" s="111">
        <f t="shared" si="345"/>
        <v>6315.93</v>
      </c>
      <c r="E448" s="111">
        <f>IF($K448=1,VLOOKUP($A447,$AQ$11:$AU$150,5),E447)</f>
        <v>6382.88</v>
      </c>
      <c r="F448" s="160" t="e">
        <f>IF($K448=1,VLOOKUP($A447,$AQ$11:$AU$135,6),F447)</f>
        <v>#REF!</v>
      </c>
      <c r="G448" s="114">
        <f t="shared" si="337"/>
        <v>1.0600180812643467E-2</v>
      </c>
      <c r="H448" s="115">
        <f t="shared" si="355"/>
        <v>44739</v>
      </c>
      <c r="I448" s="115">
        <f t="shared" si="338"/>
        <v>44739</v>
      </c>
      <c r="J448" s="116">
        <f t="shared" si="346"/>
        <v>22</v>
      </c>
      <c r="K448" s="116">
        <f t="shared" si="360"/>
        <v>8</v>
      </c>
      <c r="L448" s="8">
        <f t="shared" si="347"/>
        <v>1.0038416800000001</v>
      </c>
      <c r="M448" s="117">
        <v>1</v>
      </c>
      <c r="N448" s="117">
        <f t="shared" si="356"/>
        <v>1</v>
      </c>
      <c r="O448" s="110">
        <f t="shared" si="358"/>
        <v>1.0038416800000001</v>
      </c>
      <c r="P448" s="110">
        <f t="shared" si="339"/>
        <v>1003.84168</v>
      </c>
      <c r="Q448" s="148">
        <f t="shared" si="350"/>
        <v>0</v>
      </c>
      <c r="R448" s="170">
        <f t="shared" si="348"/>
        <v>0</v>
      </c>
      <c r="S448" s="110">
        <f t="shared" si="340"/>
        <v>0</v>
      </c>
      <c r="T448" s="92">
        <f t="shared" si="353"/>
        <v>0</v>
      </c>
      <c r="U448" s="181">
        <f t="shared" si="354"/>
        <v>0</v>
      </c>
      <c r="V448" s="120">
        <f t="shared" si="349"/>
        <v>7.8E-2</v>
      </c>
      <c r="W448" s="118">
        <f t="shared" si="357"/>
        <v>8</v>
      </c>
      <c r="X448" s="118">
        <v>252</v>
      </c>
      <c r="Y448" s="117">
        <f t="shared" si="341"/>
        <v>1.0023872089999999</v>
      </c>
      <c r="Z448" s="110">
        <f t="shared" si="342"/>
        <v>2.39637989</v>
      </c>
      <c r="AA448" s="110">
        <f t="shared" si="343"/>
        <v>0</v>
      </c>
      <c r="AB448" s="121" t="str">
        <f t="shared" si="351"/>
        <v>J=</v>
      </c>
      <c r="AC448" s="115">
        <f t="shared" si="352"/>
        <v>44739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9">
        <f t="shared" si="344"/>
        <v>44718</v>
      </c>
      <c r="B449" s="110">
        <f t="shared" si="336"/>
        <v>1006.23805989</v>
      </c>
      <c r="C449" s="184">
        <f t="shared" si="359"/>
        <v>1000</v>
      </c>
      <c r="D449" s="111">
        <f t="shared" si="345"/>
        <v>6315.93</v>
      </c>
      <c r="E449" s="111">
        <f>IF($K449=1,VLOOKUP($A448,$AQ$11:$AU$150,5),E448)</f>
        <v>6382.88</v>
      </c>
      <c r="F449" s="160" t="e">
        <f>IF($K449=1,VLOOKUP($A448,$AQ$11:$AU$135,6),F448)</f>
        <v>#REF!</v>
      </c>
      <c r="G449" s="114">
        <f t="shared" si="337"/>
        <v>1.0600180812643467E-2</v>
      </c>
      <c r="H449" s="115">
        <f t="shared" si="355"/>
        <v>44739</v>
      </c>
      <c r="I449" s="115">
        <f t="shared" si="338"/>
        <v>44739</v>
      </c>
      <c r="J449" s="116">
        <f t="shared" si="346"/>
        <v>22</v>
      </c>
      <c r="K449" s="116">
        <f t="shared" si="360"/>
        <v>8</v>
      </c>
      <c r="L449" s="8">
        <f t="shared" si="347"/>
        <v>1.0038416800000001</v>
      </c>
      <c r="M449" s="117">
        <v>1</v>
      </c>
      <c r="N449" s="117">
        <f t="shared" si="356"/>
        <v>1</v>
      </c>
      <c r="O449" s="110">
        <f t="shared" si="358"/>
        <v>1.0038416800000001</v>
      </c>
      <c r="P449" s="110">
        <f t="shared" si="339"/>
        <v>1003.84168</v>
      </c>
      <c r="Q449" s="148">
        <f t="shared" si="350"/>
        <v>0</v>
      </c>
      <c r="R449" s="170">
        <f t="shared" si="348"/>
        <v>0</v>
      </c>
      <c r="S449" s="110">
        <f t="shared" si="340"/>
        <v>0</v>
      </c>
      <c r="T449" s="92">
        <f t="shared" si="353"/>
        <v>0</v>
      </c>
      <c r="U449" s="181">
        <f t="shared" si="354"/>
        <v>0</v>
      </c>
      <c r="V449" s="120">
        <f t="shared" si="349"/>
        <v>7.8E-2</v>
      </c>
      <c r="W449" s="118">
        <f t="shared" si="357"/>
        <v>8</v>
      </c>
      <c r="X449" s="118">
        <v>252</v>
      </c>
      <c r="Y449" s="117">
        <f t="shared" si="341"/>
        <v>1.0023872089999999</v>
      </c>
      <c r="Z449" s="110">
        <f t="shared" si="342"/>
        <v>2.39637989</v>
      </c>
      <c r="AA449" s="110">
        <f t="shared" si="343"/>
        <v>0</v>
      </c>
      <c r="AB449" s="121" t="str">
        <f t="shared" si="351"/>
        <v>J=</v>
      </c>
      <c r="AC449" s="115">
        <f t="shared" si="352"/>
        <v>44739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9">
        <f t="shared" si="344"/>
        <v>44719</v>
      </c>
      <c r="B450" s="110">
        <f t="shared" si="336"/>
        <v>1007.0205524300001</v>
      </c>
      <c r="C450" s="184">
        <f t="shared" si="359"/>
        <v>1000</v>
      </c>
      <c r="D450" s="111">
        <f t="shared" si="345"/>
        <v>6315.93</v>
      </c>
      <c r="E450" s="111">
        <f>IF($K450=1,VLOOKUP($A449,$AQ$11:$AU$150,5),E449)</f>
        <v>6382.88</v>
      </c>
      <c r="F450" s="160" t="e">
        <f>IF($K450=1,VLOOKUP($A449,$AQ$11:$AU$135,6),F449)</f>
        <v>#REF!</v>
      </c>
      <c r="G450" s="114">
        <f t="shared" si="337"/>
        <v>1.0600180812643467E-2</v>
      </c>
      <c r="H450" s="115">
        <f t="shared" si="355"/>
        <v>44739</v>
      </c>
      <c r="I450" s="115">
        <f t="shared" si="338"/>
        <v>44739</v>
      </c>
      <c r="J450" s="116">
        <f t="shared" si="346"/>
        <v>22</v>
      </c>
      <c r="K450" s="116">
        <f t="shared" si="360"/>
        <v>9</v>
      </c>
      <c r="L450" s="8">
        <f t="shared" si="347"/>
        <v>1.0043229300000001</v>
      </c>
      <c r="M450" s="117">
        <v>1</v>
      </c>
      <c r="N450" s="117">
        <f t="shared" si="356"/>
        <v>1</v>
      </c>
      <c r="O450" s="110">
        <f t="shared" si="358"/>
        <v>1.0043229300000001</v>
      </c>
      <c r="P450" s="110">
        <f t="shared" si="339"/>
        <v>1004.32293</v>
      </c>
      <c r="Q450" s="148">
        <f t="shared" si="350"/>
        <v>0</v>
      </c>
      <c r="R450" s="170">
        <f t="shared" si="348"/>
        <v>0</v>
      </c>
      <c r="S450" s="110">
        <f t="shared" si="340"/>
        <v>0</v>
      </c>
      <c r="T450" s="92">
        <f t="shared" si="353"/>
        <v>0</v>
      </c>
      <c r="U450" s="181">
        <f t="shared" si="354"/>
        <v>0</v>
      </c>
      <c r="V450" s="120">
        <f t="shared" si="349"/>
        <v>7.8E-2</v>
      </c>
      <c r="W450" s="118">
        <f t="shared" si="357"/>
        <v>9</v>
      </c>
      <c r="X450" s="118">
        <v>252</v>
      </c>
      <c r="Y450" s="117">
        <f t="shared" si="341"/>
        <v>1.002686011</v>
      </c>
      <c r="Z450" s="110">
        <f t="shared" si="342"/>
        <v>2.69762243</v>
      </c>
      <c r="AA450" s="110">
        <f t="shared" si="343"/>
        <v>0</v>
      </c>
      <c r="AB450" s="121" t="str">
        <f t="shared" si="351"/>
        <v>J=</v>
      </c>
      <c r="AC450" s="115">
        <f t="shared" si="352"/>
        <v>44739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9">
        <f t="shared" si="344"/>
        <v>44720</v>
      </c>
      <c r="B451" s="110">
        <f t="shared" si="336"/>
        <v>1007.8036516799999</v>
      </c>
      <c r="C451" s="184">
        <f t="shared" si="359"/>
        <v>1000</v>
      </c>
      <c r="D451" s="111">
        <f t="shared" si="345"/>
        <v>6315.93</v>
      </c>
      <c r="E451" s="111">
        <f>IF($K451=1,VLOOKUP($A450,$AQ$11:$AU$150,5),E450)</f>
        <v>6382.88</v>
      </c>
      <c r="F451" s="160" t="e">
        <f>IF($K451=1,VLOOKUP($A450,$AQ$11:$AU$135,6),F450)</f>
        <v>#REF!</v>
      </c>
      <c r="G451" s="114">
        <f t="shared" si="337"/>
        <v>1.0600180812643467E-2</v>
      </c>
      <c r="H451" s="115">
        <f t="shared" si="355"/>
        <v>44739</v>
      </c>
      <c r="I451" s="115">
        <f t="shared" si="338"/>
        <v>44739</v>
      </c>
      <c r="J451" s="116">
        <f t="shared" si="346"/>
        <v>22</v>
      </c>
      <c r="K451" s="116">
        <f t="shared" si="360"/>
        <v>10</v>
      </c>
      <c r="L451" s="8">
        <f t="shared" si="347"/>
        <v>1.00480441</v>
      </c>
      <c r="M451" s="117">
        <v>1</v>
      </c>
      <c r="N451" s="117">
        <f t="shared" si="356"/>
        <v>1</v>
      </c>
      <c r="O451" s="110">
        <f t="shared" si="358"/>
        <v>1.00480441</v>
      </c>
      <c r="P451" s="110">
        <f t="shared" si="339"/>
        <v>1004.80441</v>
      </c>
      <c r="Q451" s="148">
        <f t="shared" si="350"/>
        <v>0</v>
      </c>
      <c r="R451" s="170">
        <f t="shared" si="348"/>
        <v>0</v>
      </c>
      <c r="S451" s="110">
        <f t="shared" si="340"/>
        <v>0</v>
      </c>
      <c r="T451" s="92">
        <f t="shared" si="353"/>
        <v>0</v>
      </c>
      <c r="U451" s="181">
        <f t="shared" si="354"/>
        <v>0</v>
      </c>
      <c r="V451" s="120">
        <f t="shared" si="349"/>
        <v>7.8E-2</v>
      </c>
      <c r="W451" s="118">
        <f t="shared" si="357"/>
        <v>10</v>
      </c>
      <c r="X451" s="118">
        <v>252</v>
      </c>
      <c r="Y451" s="117">
        <f t="shared" si="341"/>
        <v>1.002984901</v>
      </c>
      <c r="Z451" s="110">
        <f t="shared" si="342"/>
        <v>2.9992416799999999</v>
      </c>
      <c r="AA451" s="110">
        <f t="shared" si="343"/>
        <v>0</v>
      </c>
      <c r="AB451" s="121" t="str">
        <f t="shared" si="351"/>
        <v>J=</v>
      </c>
      <c r="AC451" s="115">
        <f t="shared" si="352"/>
        <v>44739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9">
        <f t="shared" si="344"/>
        <v>44721</v>
      </c>
      <c r="B452" s="110">
        <f t="shared" si="336"/>
        <v>1008.58734995</v>
      </c>
      <c r="C452" s="184">
        <f t="shared" si="359"/>
        <v>1000</v>
      </c>
      <c r="D452" s="111">
        <f t="shared" si="345"/>
        <v>6315.93</v>
      </c>
      <c r="E452" s="111">
        <f>IF($K452=1,VLOOKUP($A451,$AQ$11:$AU$150,5),E451)</f>
        <v>6382.88</v>
      </c>
      <c r="F452" s="160" t="e">
        <f>IF($K452=1,VLOOKUP($A451,$AQ$11:$AU$135,6),F451)</f>
        <v>#REF!</v>
      </c>
      <c r="G452" s="114">
        <f t="shared" si="337"/>
        <v>1.0600180812643467E-2</v>
      </c>
      <c r="H452" s="115">
        <f t="shared" si="355"/>
        <v>44739</v>
      </c>
      <c r="I452" s="115">
        <f t="shared" si="338"/>
        <v>44739</v>
      </c>
      <c r="J452" s="116">
        <f t="shared" si="346"/>
        <v>22</v>
      </c>
      <c r="K452" s="116">
        <f t="shared" si="360"/>
        <v>11</v>
      </c>
      <c r="L452" s="8">
        <f t="shared" si="347"/>
        <v>1.0052861099999999</v>
      </c>
      <c r="M452" s="117">
        <v>1</v>
      </c>
      <c r="N452" s="117">
        <f t="shared" si="356"/>
        <v>1</v>
      </c>
      <c r="O452" s="110">
        <f t="shared" si="358"/>
        <v>1.0052861099999999</v>
      </c>
      <c r="P452" s="110">
        <f t="shared" si="339"/>
        <v>1005.28611</v>
      </c>
      <c r="Q452" s="148">
        <f t="shared" si="350"/>
        <v>0</v>
      </c>
      <c r="R452" s="170">
        <f t="shared" si="348"/>
        <v>0</v>
      </c>
      <c r="S452" s="110">
        <f t="shared" si="340"/>
        <v>0</v>
      </c>
      <c r="T452" s="92">
        <f t="shared" si="353"/>
        <v>0</v>
      </c>
      <c r="U452" s="181">
        <f t="shared" si="354"/>
        <v>0</v>
      </c>
      <c r="V452" s="120">
        <f t="shared" si="349"/>
        <v>7.8E-2</v>
      </c>
      <c r="W452" s="118">
        <f t="shared" si="357"/>
        <v>11</v>
      </c>
      <c r="X452" s="118">
        <v>252</v>
      </c>
      <c r="Y452" s="117">
        <f t="shared" si="341"/>
        <v>1.003283881</v>
      </c>
      <c r="Z452" s="110">
        <f t="shared" si="342"/>
        <v>3.3012399499999998</v>
      </c>
      <c r="AA452" s="110">
        <f t="shared" si="343"/>
        <v>0</v>
      </c>
      <c r="AB452" s="121" t="str">
        <f t="shared" si="351"/>
        <v>J=</v>
      </c>
      <c r="AC452" s="115">
        <f t="shared" si="352"/>
        <v>44739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9">
        <f t="shared" si="344"/>
        <v>44722</v>
      </c>
      <c r="B453" s="110">
        <f t="shared" si="336"/>
        <v>1009.37166663</v>
      </c>
      <c r="C453" s="184">
        <f t="shared" si="359"/>
        <v>1000</v>
      </c>
      <c r="D453" s="111">
        <f t="shared" si="345"/>
        <v>6315.93</v>
      </c>
      <c r="E453" s="111">
        <f>IF($K453=1,VLOOKUP($A452,$AQ$11:$AU$150,5),E452)</f>
        <v>6382.88</v>
      </c>
      <c r="F453" s="160" t="e">
        <f>IF($K453=1,VLOOKUP($A452,$AQ$11:$AU$135,6),F452)</f>
        <v>#REF!</v>
      </c>
      <c r="G453" s="114">
        <f t="shared" si="337"/>
        <v>1.0600180812643467E-2</v>
      </c>
      <c r="H453" s="115">
        <f t="shared" si="355"/>
        <v>44739</v>
      </c>
      <c r="I453" s="115">
        <f t="shared" si="338"/>
        <v>44739</v>
      </c>
      <c r="J453" s="116">
        <f t="shared" si="346"/>
        <v>22</v>
      </c>
      <c r="K453" s="116">
        <f t="shared" si="360"/>
        <v>12</v>
      </c>
      <c r="L453" s="8">
        <f t="shared" si="347"/>
        <v>1.0057680499999999</v>
      </c>
      <c r="M453" s="117">
        <v>1</v>
      </c>
      <c r="N453" s="117">
        <f t="shared" si="356"/>
        <v>1</v>
      </c>
      <c r="O453" s="110">
        <f t="shared" si="358"/>
        <v>1.0057680499999999</v>
      </c>
      <c r="P453" s="110">
        <f t="shared" si="339"/>
        <v>1005.76805</v>
      </c>
      <c r="Q453" s="148">
        <f t="shared" si="350"/>
        <v>0</v>
      </c>
      <c r="R453" s="170">
        <f t="shared" si="348"/>
        <v>0</v>
      </c>
      <c r="S453" s="110">
        <f t="shared" si="340"/>
        <v>0</v>
      </c>
      <c r="T453" s="92">
        <f t="shared" si="353"/>
        <v>0</v>
      </c>
      <c r="U453" s="181">
        <f t="shared" si="354"/>
        <v>0</v>
      </c>
      <c r="V453" s="120">
        <f t="shared" si="349"/>
        <v>7.8E-2</v>
      </c>
      <c r="W453" s="118">
        <f t="shared" si="357"/>
        <v>12</v>
      </c>
      <c r="X453" s="118">
        <v>252</v>
      </c>
      <c r="Y453" s="117">
        <f t="shared" si="341"/>
        <v>1.00358295</v>
      </c>
      <c r="Z453" s="110">
        <f t="shared" si="342"/>
        <v>3.6036166299999999</v>
      </c>
      <c r="AA453" s="110">
        <f t="shared" si="343"/>
        <v>0</v>
      </c>
      <c r="AB453" s="121" t="str">
        <f t="shared" si="351"/>
        <v>J=</v>
      </c>
      <c r="AC453" s="115">
        <f t="shared" si="352"/>
        <v>44739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9">
        <f t="shared" si="344"/>
        <v>44723</v>
      </c>
      <c r="B454" s="110">
        <f t="shared" si="336"/>
        <v>1010.1565920200001</v>
      </c>
      <c r="C454" s="184">
        <f t="shared" si="359"/>
        <v>1000</v>
      </c>
      <c r="D454" s="111">
        <f t="shared" si="345"/>
        <v>6315.93</v>
      </c>
      <c r="E454" s="111">
        <f>IF($K454=1,VLOOKUP($A453,$AQ$11:$AU$150,5),E453)</f>
        <v>6382.88</v>
      </c>
      <c r="F454" s="160" t="e">
        <f>IF($K454=1,VLOOKUP($A453,$AQ$11:$AU$135,6),F453)</f>
        <v>#REF!</v>
      </c>
      <c r="G454" s="114">
        <f t="shared" si="337"/>
        <v>1.0600180812643467E-2</v>
      </c>
      <c r="H454" s="115">
        <f t="shared" si="355"/>
        <v>44739</v>
      </c>
      <c r="I454" s="115">
        <f t="shared" si="338"/>
        <v>44739</v>
      </c>
      <c r="J454" s="116">
        <f t="shared" si="346"/>
        <v>22</v>
      </c>
      <c r="K454" s="116">
        <f t="shared" si="360"/>
        <v>13</v>
      </c>
      <c r="L454" s="8">
        <f t="shared" si="347"/>
        <v>1.0062502200000001</v>
      </c>
      <c r="M454" s="117">
        <v>1</v>
      </c>
      <c r="N454" s="117">
        <f t="shared" si="356"/>
        <v>1</v>
      </c>
      <c r="O454" s="110">
        <f t="shared" si="358"/>
        <v>1.0062502200000001</v>
      </c>
      <c r="P454" s="110">
        <f t="shared" si="339"/>
        <v>1006.25022</v>
      </c>
      <c r="Q454" s="148">
        <f t="shared" si="350"/>
        <v>0</v>
      </c>
      <c r="R454" s="170">
        <f t="shared" si="348"/>
        <v>0</v>
      </c>
      <c r="S454" s="110">
        <f t="shared" si="340"/>
        <v>0</v>
      </c>
      <c r="T454" s="92">
        <f t="shared" si="353"/>
        <v>0</v>
      </c>
      <c r="U454" s="181">
        <f t="shared" si="354"/>
        <v>0</v>
      </c>
      <c r="V454" s="120">
        <f t="shared" si="349"/>
        <v>7.8E-2</v>
      </c>
      <c r="W454" s="118">
        <f t="shared" si="357"/>
        <v>13</v>
      </c>
      <c r="X454" s="118">
        <v>252</v>
      </c>
      <c r="Y454" s="117">
        <f t="shared" si="341"/>
        <v>1.003882108</v>
      </c>
      <c r="Z454" s="110">
        <f t="shared" si="342"/>
        <v>3.9063720200000001</v>
      </c>
      <c r="AA454" s="110">
        <f t="shared" si="343"/>
        <v>0</v>
      </c>
      <c r="AB454" s="121" t="str">
        <f t="shared" si="351"/>
        <v>J=</v>
      </c>
      <c r="AC454" s="115">
        <f t="shared" si="352"/>
        <v>44739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9">
        <f t="shared" si="344"/>
        <v>44724</v>
      </c>
      <c r="B455" s="110">
        <f t="shared" si="336"/>
        <v>1010.1565920200001</v>
      </c>
      <c r="C455" s="184">
        <f t="shared" si="359"/>
        <v>1000</v>
      </c>
      <c r="D455" s="111">
        <f t="shared" si="345"/>
        <v>6315.93</v>
      </c>
      <c r="E455" s="111">
        <f>IF($K455=1,VLOOKUP($A454,$AQ$11:$AU$150,5),E454)</f>
        <v>6382.88</v>
      </c>
      <c r="F455" s="160" t="e">
        <f>IF($K455=1,VLOOKUP($A454,$AQ$11:$AU$135,6),F454)</f>
        <v>#REF!</v>
      </c>
      <c r="G455" s="114">
        <f t="shared" si="337"/>
        <v>1.0600180812643467E-2</v>
      </c>
      <c r="H455" s="115">
        <f t="shared" si="355"/>
        <v>44739</v>
      </c>
      <c r="I455" s="115">
        <f t="shared" si="338"/>
        <v>44739</v>
      </c>
      <c r="J455" s="116">
        <f t="shared" si="346"/>
        <v>22</v>
      </c>
      <c r="K455" s="116">
        <f t="shared" si="360"/>
        <v>13</v>
      </c>
      <c r="L455" s="8">
        <f t="shared" si="347"/>
        <v>1.0062502200000001</v>
      </c>
      <c r="M455" s="117">
        <v>1</v>
      </c>
      <c r="N455" s="117">
        <f t="shared" si="356"/>
        <v>1</v>
      </c>
      <c r="O455" s="110">
        <f t="shared" si="358"/>
        <v>1.0062502200000001</v>
      </c>
      <c r="P455" s="110">
        <f t="shared" si="339"/>
        <v>1006.25022</v>
      </c>
      <c r="Q455" s="148">
        <f t="shared" si="350"/>
        <v>0</v>
      </c>
      <c r="R455" s="170">
        <f t="shared" si="348"/>
        <v>0</v>
      </c>
      <c r="S455" s="110">
        <f t="shared" si="340"/>
        <v>0</v>
      </c>
      <c r="T455" s="92">
        <f t="shared" si="353"/>
        <v>0</v>
      </c>
      <c r="U455" s="181">
        <f t="shared" si="354"/>
        <v>0</v>
      </c>
      <c r="V455" s="120">
        <f t="shared" si="349"/>
        <v>7.8E-2</v>
      </c>
      <c r="W455" s="118">
        <f t="shared" si="357"/>
        <v>13</v>
      </c>
      <c r="X455" s="118">
        <v>252</v>
      </c>
      <c r="Y455" s="117">
        <f t="shared" si="341"/>
        <v>1.003882108</v>
      </c>
      <c r="Z455" s="110">
        <f t="shared" si="342"/>
        <v>3.9063720200000001</v>
      </c>
      <c r="AA455" s="110">
        <f t="shared" si="343"/>
        <v>0</v>
      </c>
      <c r="AB455" s="121" t="str">
        <f t="shared" si="351"/>
        <v>J=</v>
      </c>
      <c r="AC455" s="115">
        <f t="shared" si="352"/>
        <v>44739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9">
        <f t="shared" si="344"/>
        <v>44725</v>
      </c>
      <c r="B456" s="110">
        <f t="shared" si="336"/>
        <v>1010.1565920200001</v>
      </c>
      <c r="C456" s="184">
        <f t="shared" si="359"/>
        <v>1000</v>
      </c>
      <c r="D456" s="111">
        <f t="shared" si="345"/>
        <v>6315.93</v>
      </c>
      <c r="E456" s="111">
        <f>IF($K456=1,VLOOKUP($A455,$AQ$11:$AU$150,5),E455)</f>
        <v>6382.88</v>
      </c>
      <c r="F456" s="160" t="e">
        <f>IF($K456=1,VLOOKUP($A455,$AQ$11:$AU$135,6),F455)</f>
        <v>#REF!</v>
      </c>
      <c r="G456" s="114">
        <f t="shared" si="337"/>
        <v>1.0600180812643467E-2</v>
      </c>
      <c r="H456" s="115">
        <f t="shared" si="355"/>
        <v>44739</v>
      </c>
      <c r="I456" s="115">
        <f t="shared" si="338"/>
        <v>44739</v>
      </c>
      <c r="J456" s="116">
        <f t="shared" si="346"/>
        <v>22</v>
      </c>
      <c r="K456" s="116">
        <f t="shared" si="360"/>
        <v>13</v>
      </c>
      <c r="L456" s="8">
        <f t="shared" si="347"/>
        <v>1.0062502200000001</v>
      </c>
      <c r="M456" s="117">
        <v>1</v>
      </c>
      <c r="N456" s="117">
        <f t="shared" si="356"/>
        <v>1</v>
      </c>
      <c r="O456" s="110">
        <f t="shared" si="358"/>
        <v>1.0062502200000001</v>
      </c>
      <c r="P456" s="110">
        <f t="shared" si="339"/>
        <v>1006.25022</v>
      </c>
      <c r="Q456" s="148">
        <f t="shared" si="350"/>
        <v>0</v>
      </c>
      <c r="R456" s="170">
        <f t="shared" si="348"/>
        <v>0</v>
      </c>
      <c r="S456" s="110">
        <f t="shared" si="340"/>
        <v>0</v>
      </c>
      <c r="T456" s="92">
        <f t="shared" si="353"/>
        <v>0</v>
      </c>
      <c r="U456" s="181">
        <f t="shared" si="354"/>
        <v>0</v>
      </c>
      <c r="V456" s="120">
        <f t="shared" si="349"/>
        <v>7.8E-2</v>
      </c>
      <c r="W456" s="118">
        <f t="shared" si="357"/>
        <v>13</v>
      </c>
      <c r="X456" s="118">
        <v>252</v>
      </c>
      <c r="Y456" s="117">
        <f t="shared" si="341"/>
        <v>1.003882108</v>
      </c>
      <c r="Z456" s="110">
        <f t="shared" si="342"/>
        <v>3.9063720200000001</v>
      </c>
      <c r="AA456" s="110">
        <f t="shared" si="343"/>
        <v>0</v>
      </c>
      <c r="AB456" s="121" t="str">
        <f t="shared" si="351"/>
        <v>J=</v>
      </c>
      <c r="AC456" s="115">
        <f t="shared" si="352"/>
        <v>44739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9">
        <f t="shared" si="344"/>
        <v>44726</v>
      </c>
      <c r="B457" s="110">
        <f t="shared" si="336"/>
        <v>1010.94213651</v>
      </c>
      <c r="C457" s="184">
        <f t="shared" si="359"/>
        <v>1000</v>
      </c>
      <c r="D457" s="111">
        <f t="shared" si="345"/>
        <v>6315.93</v>
      </c>
      <c r="E457" s="111">
        <f>IF($K457=1,VLOOKUP($A456,$AQ$11:$AU$150,5),E456)</f>
        <v>6382.88</v>
      </c>
      <c r="F457" s="160" t="e">
        <f>IF($K457=1,VLOOKUP($A456,$AQ$11:$AU$135,6),F456)</f>
        <v>#REF!</v>
      </c>
      <c r="G457" s="114">
        <f t="shared" si="337"/>
        <v>1.0600180812643467E-2</v>
      </c>
      <c r="H457" s="115">
        <f t="shared" si="355"/>
        <v>44739</v>
      </c>
      <c r="I457" s="115">
        <f t="shared" si="338"/>
        <v>44739</v>
      </c>
      <c r="J457" s="116">
        <f t="shared" si="346"/>
        <v>22</v>
      </c>
      <c r="K457" s="116">
        <f t="shared" si="360"/>
        <v>14</v>
      </c>
      <c r="L457" s="8">
        <f t="shared" si="347"/>
        <v>1.0067326299999999</v>
      </c>
      <c r="M457" s="117">
        <v>1</v>
      </c>
      <c r="N457" s="117">
        <f t="shared" si="356"/>
        <v>1</v>
      </c>
      <c r="O457" s="110">
        <f t="shared" si="358"/>
        <v>1.0067326299999999</v>
      </c>
      <c r="P457" s="110">
        <f t="shared" si="339"/>
        <v>1006.73263</v>
      </c>
      <c r="Q457" s="148">
        <f t="shared" si="350"/>
        <v>0</v>
      </c>
      <c r="R457" s="170">
        <f t="shared" si="348"/>
        <v>0</v>
      </c>
      <c r="S457" s="110">
        <f t="shared" si="340"/>
        <v>0</v>
      </c>
      <c r="T457" s="92">
        <f t="shared" si="353"/>
        <v>0</v>
      </c>
      <c r="U457" s="181">
        <f t="shared" si="354"/>
        <v>0</v>
      </c>
      <c r="V457" s="120">
        <f t="shared" si="349"/>
        <v>7.8E-2</v>
      </c>
      <c r="W457" s="118">
        <f t="shared" si="357"/>
        <v>14</v>
      </c>
      <c r="X457" s="118">
        <v>252</v>
      </c>
      <c r="Y457" s="117">
        <f t="shared" si="341"/>
        <v>1.0041813550000001</v>
      </c>
      <c r="Z457" s="110">
        <f t="shared" si="342"/>
        <v>4.2095065099999998</v>
      </c>
      <c r="AA457" s="110">
        <f t="shared" si="343"/>
        <v>0</v>
      </c>
      <c r="AB457" s="121" t="str">
        <f t="shared" si="351"/>
        <v>J=</v>
      </c>
      <c r="AC457" s="115">
        <f t="shared" si="352"/>
        <v>44739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9">
        <f t="shared" si="344"/>
        <v>44727</v>
      </c>
      <c r="B458" s="110">
        <f t="shared" si="336"/>
        <v>1011.72828035</v>
      </c>
      <c r="C458" s="184">
        <f t="shared" si="359"/>
        <v>1000</v>
      </c>
      <c r="D458" s="111">
        <f t="shared" si="345"/>
        <v>6315.93</v>
      </c>
      <c r="E458" s="111">
        <f>IF($K458=1,VLOOKUP($A457,$AQ$11:$AU$150,5),E457)</f>
        <v>6382.88</v>
      </c>
      <c r="F458" s="160" t="e">
        <f>IF($K458=1,VLOOKUP($A457,$AQ$11:$AU$135,6),F457)</f>
        <v>#REF!</v>
      </c>
      <c r="G458" s="114">
        <f t="shared" si="337"/>
        <v>1.0600180812643467E-2</v>
      </c>
      <c r="H458" s="115">
        <f t="shared" si="355"/>
        <v>44739</v>
      </c>
      <c r="I458" s="115">
        <f t="shared" si="338"/>
        <v>44739</v>
      </c>
      <c r="J458" s="116">
        <f t="shared" si="346"/>
        <v>22</v>
      </c>
      <c r="K458" s="116">
        <f t="shared" si="360"/>
        <v>15</v>
      </c>
      <c r="L458" s="8">
        <f t="shared" si="347"/>
        <v>1.0072152599999999</v>
      </c>
      <c r="M458" s="117">
        <v>1</v>
      </c>
      <c r="N458" s="117">
        <f t="shared" si="356"/>
        <v>1</v>
      </c>
      <c r="O458" s="110">
        <f t="shared" si="358"/>
        <v>1.0072152599999999</v>
      </c>
      <c r="P458" s="110">
        <f t="shared" si="339"/>
        <v>1007.2152599999999</v>
      </c>
      <c r="Q458" s="148">
        <f t="shared" si="350"/>
        <v>0</v>
      </c>
      <c r="R458" s="170">
        <f t="shared" si="348"/>
        <v>0</v>
      </c>
      <c r="S458" s="110">
        <f t="shared" si="340"/>
        <v>0</v>
      </c>
      <c r="T458" s="92">
        <f t="shared" si="353"/>
        <v>0</v>
      </c>
      <c r="U458" s="181">
        <f t="shared" si="354"/>
        <v>0</v>
      </c>
      <c r="V458" s="120">
        <f t="shared" si="349"/>
        <v>7.8E-2</v>
      </c>
      <c r="W458" s="118">
        <f t="shared" si="357"/>
        <v>15</v>
      </c>
      <c r="X458" s="118">
        <v>252</v>
      </c>
      <c r="Y458" s="117">
        <f t="shared" si="341"/>
        <v>1.0044806909999999</v>
      </c>
      <c r="Z458" s="110">
        <f t="shared" si="342"/>
        <v>4.5130203499999997</v>
      </c>
      <c r="AA458" s="110">
        <f t="shared" si="343"/>
        <v>0</v>
      </c>
      <c r="AB458" s="121" t="str">
        <f t="shared" si="351"/>
        <v>J=</v>
      </c>
      <c r="AC458" s="115">
        <f t="shared" si="352"/>
        <v>44739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9">
        <f t="shared" si="344"/>
        <v>44728</v>
      </c>
      <c r="B459" s="110">
        <f t="shared" ref="B459:B522" si="361">(P459+Z459)</f>
        <v>1012.5150349100001</v>
      </c>
      <c r="C459" s="184">
        <f t="shared" si="359"/>
        <v>1000</v>
      </c>
      <c r="D459" s="111">
        <f t="shared" si="345"/>
        <v>6315.93</v>
      </c>
      <c r="E459" s="111">
        <f>IF($K459=1,VLOOKUP($A458,$AQ$11:$AU$150,5),E458)</f>
        <v>6382.88</v>
      </c>
      <c r="F459" s="160" t="e">
        <f>IF($K459=1,VLOOKUP($A458,$AQ$11:$AU$135,6),F458)</f>
        <v>#REF!</v>
      </c>
      <c r="G459" s="114">
        <f t="shared" ref="G459:G522" si="362">(E459/D459)-1</f>
        <v>1.0600180812643467E-2</v>
      </c>
      <c r="H459" s="115">
        <f t="shared" si="355"/>
        <v>44739</v>
      </c>
      <c r="I459" s="115">
        <f t="shared" ref="I459:I522" si="363">IF(A459&gt;I458,H459,I458)</f>
        <v>44739</v>
      </c>
      <c r="J459" s="116">
        <f t="shared" si="346"/>
        <v>22</v>
      </c>
      <c r="K459" s="116">
        <f t="shared" si="360"/>
        <v>16</v>
      </c>
      <c r="L459" s="8">
        <f t="shared" si="347"/>
        <v>1.0076981199999999</v>
      </c>
      <c r="M459" s="117">
        <v>1</v>
      </c>
      <c r="N459" s="117">
        <f t="shared" si="356"/>
        <v>1</v>
      </c>
      <c r="O459" s="110">
        <f t="shared" si="358"/>
        <v>1.0076981199999999</v>
      </c>
      <c r="P459" s="110">
        <f t="shared" ref="P459:P522" si="364">TRUNC(C459*O459,8)</f>
        <v>1007.69812</v>
      </c>
      <c r="Q459" s="148">
        <f t="shared" si="350"/>
        <v>0</v>
      </c>
      <c r="R459" s="170">
        <f t="shared" si="348"/>
        <v>0</v>
      </c>
      <c r="S459" s="110">
        <f t="shared" ref="S459:S522" si="365">IF(R459&gt;0,TRUNC(R459*P459,8),0)</f>
        <v>0</v>
      </c>
      <c r="T459" s="92">
        <f t="shared" si="353"/>
        <v>0</v>
      </c>
      <c r="U459" s="181">
        <f t="shared" si="354"/>
        <v>0</v>
      </c>
      <c r="V459" s="120">
        <f t="shared" si="349"/>
        <v>7.8E-2</v>
      </c>
      <c r="W459" s="118">
        <f t="shared" si="357"/>
        <v>16</v>
      </c>
      <c r="X459" s="118">
        <v>252</v>
      </c>
      <c r="Y459" s="117">
        <f t="shared" ref="Y459:Y522" si="366">ROUND((1+V459)^TRUNC((W459/X459),9),9)</f>
        <v>1.0047801169999999</v>
      </c>
      <c r="Z459" s="110">
        <f t="shared" ref="Z459:Z522" si="367">TRUNC((P459*(Y459-1)),8)</f>
        <v>4.8169149100000004</v>
      </c>
      <c r="AA459" s="110">
        <f t="shared" ref="AA459:AA522" si="368">IF(Q459&gt;0,S459+Z459,0)</f>
        <v>0</v>
      </c>
      <c r="AB459" s="121" t="str">
        <f t="shared" si="351"/>
        <v>J=</v>
      </c>
      <c r="AC459" s="115">
        <f t="shared" si="352"/>
        <v>44739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9">
        <f t="shared" ref="A460:A523" si="369">(A459+1)</f>
        <v>44729</v>
      </c>
      <c r="B460" s="110">
        <f t="shared" si="361"/>
        <v>1012.5150349100001</v>
      </c>
      <c r="C460" s="184">
        <f t="shared" si="359"/>
        <v>1000</v>
      </c>
      <c r="D460" s="111">
        <f t="shared" ref="D460:D523" si="370">IF(E460=E459,D459,E459)</f>
        <v>6315.93</v>
      </c>
      <c r="E460" s="111">
        <f>IF($K460=1,VLOOKUP($A459,$AQ$11:$AU$150,5),E459)</f>
        <v>6382.88</v>
      </c>
      <c r="F460" s="160" t="e">
        <f>IF($K460=1,VLOOKUP($A459,$AQ$11:$AU$135,6),F459)</f>
        <v>#REF!</v>
      </c>
      <c r="G460" s="114">
        <f t="shared" si="362"/>
        <v>1.0600180812643467E-2</v>
      </c>
      <c r="H460" s="115">
        <f t="shared" si="355"/>
        <v>44739</v>
      </c>
      <c r="I460" s="115">
        <f t="shared" si="363"/>
        <v>44739</v>
      </c>
      <c r="J460" s="116">
        <f t="shared" ref="J460:J523" si="371">IF(I460=I459,J459,NETWORKDAYS(I459,I460,$AF$149:$AF$503)-1)</f>
        <v>22</v>
      </c>
      <c r="K460" s="116">
        <f t="shared" si="360"/>
        <v>16</v>
      </c>
      <c r="L460" s="8">
        <f t="shared" ref="L460:L523" si="372">TRUNC((E460/D460)^TRUNC((K460/J460),9),8)</f>
        <v>1.0076981199999999</v>
      </c>
      <c r="M460" s="117">
        <v>1</v>
      </c>
      <c r="N460" s="117">
        <f t="shared" si="356"/>
        <v>1</v>
      </c>
      <c r="O460" s="110">
        <f t="shared" si="358"/>
        <v>1.0076981199999999</v>
      </c>
      <c r="P460" s="110">
        <f t="shared" si="364"/>
        <v>1007.69812</v>
      </c>
      <c r="Q460" s="148">
        <f t="shared" si="350"/>
        <v>0</v>
      </c>
      <c r="R460" s="170">
        <f t="shared" ref="R460:R523" si="373">IF(Q460&gt;0,VLOOKUP($A460,$AF$11:$AK$141,6),0)</f>
        <v>0</v>
      </c>
      <c r="S460" s="110">
        <f t="shared" si="365"/>
        <v>0</v>
      </c>
      <c r="T460" s="92">
        <f t="shared" si="353"/>
        <v>0</v>
      </c>
      <c r="U460" s="181">
        <f t="shared" si="354"/>
        <v>0</v>
      </c>
      <c r="V460" s="120">
        <f t="shared" ref="V460:V523" si="374">(V459)</f>
        <v>7.8E-2</v>
      </c>
      <c r="W460" s="118">
        <f t="shared" si="357"/>
        <v>16</v>
      </c>
      <c r="X460" s="118">
        <v>252</v>
      </c>
      <c r="Y460" s="117">
        <f t="shared" si="366"/>
        <v>1.0047801169999999</v>
      </c>
      <c r="Z460" s="110">
        <f t="shared" si="367"/>
        <v>4.8169149100000004</v>
      </c>
      <c r="AA460" s="110">
        <f t="shared" si="368"/>
        <v>0</v>
      </c>
      <c r="AB460" s="121" t="str">
        <f t="shared" si="351"/>
        <v>J=</v>
      </c>
      <c r="AC460" s="115">
        <f t="shared" si="352"/>
        <v>44739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9">
        <f t="shared" si="369"/>
        <v>44730</v>
      </c>
      <c r="B461" s="110">
        <f t="shared" si="361"/>
        <v>1013.30240958</v>
      </c>
      <c r="C461" s="184">
        <f t="shared" si="359"/>
        <v>1000</v>
      </c>
      <c r="D461" s="111">
        <f t="shared" si="370"/>
        <v>6315.93</v>
      </c>
      <c r="E461" s="111">
        <f>IF($K461=1,VLOOKUP($A460,$AQ$11:$AU$150,5),E460)</f>
        <v>6382.88</v>
      </c>
      <c r="F461" s="160" t="e">
        <f>IF($K461=1,VLOOKUP($A460,$AQ$11:$AU$135,6),F460)</f>
        <v>#REF!</v>
      </c>
      <c r="G461" s="114">
        <f t="shared" si="362"/>
        <v>1.0600180812643467E-2</v>
      </c>
      <c r="H461" s="115">
        <f t="shared" si="355"/>
        <v>44739</v>
      </c>
      <c r="I461" s="115">
        <f t="shared" si="363"/>
        <v>44739</v>
      </c>
      <c r="J461" s="116">
        <f t="shared" si="371"/>
        <v>22</v>
      </c>
      <c r="K461" s="116">
        <f t="shared" si="360"/>
        <v>17</v>
      </c>
      <c r="L461" s="8">
        <f t="shared" si="372"/>
        <v>1.00818122</v>
      </c>
      <c r="M461" s="117">
        <v>1</v>
      </c>
      <c r="N461" s="117">
        <f t="shared" si="356"/>
        <v>1</v>
      </c>
      <c r="O461" s="110">
        <f t="shared" si="358"/>
        <v>1.00818122</v>
      </c>
      <c r="P461" s="110">
        <f t="shared" si="364"/>
        <v>1008.1812200000001</v>
      </c>
      <c r="Q461" s="148">
        <f t="shared" ref="Q461:Q524" si="375">IF(VLOOKUP(A461,AF$11:AM$141,8)=VLOOKUP(A460,AF$11:AM$141,8),0,VLOOKUP(A461,AF$11:AM$141,8))</f>
        <v>0</v>
      </c>
      <c r="R461" s="170">
        <f t="shared" si="373"/>
        <v>0</v>
      </c>
      <c r="S461" s="110">
        <f t="shared" si="365"/>
        <v>0</v>
      </c>
      <c r="T461" s="92">
        <f t="shared" si="353"/>
        <v>0</v>
      </c>
      <c r="U461" s="181">
        <f t="shared" si="354"/>
        <v>0</v>
      </c>
      <c r="V461" s="120">
        <f t="shared" si="374"/>
        <v>7.8E-2</v>
      </c>
      <c r="W461" s="118">
        <f t="shared" si="357"/>
        <v>17</v>
      </c>
      <c r="X461" s="118">
        <v>252</v>
      </c>
      <c r="Y461" s="117">
        <f t="shared" si="366"/>
        <v>1.0050796319999999</v>
      </c>
      <c r="Z461" s="110">
        <f t="shared" si="367"/>
        <v>5.1211895800000002</v>
      </c>
      <c r="AA461" s="110">
        <f t="shared" si="368"/>
        <v>0</v>
      </c>
      <c r="AB461" s="121" t="str">
        <f t="shared" ref="AB461:AB524" si="376">IF($Q460&gt;0,VLOOKUP($A460,$AF$11:$AO$141,9),AB460)</f>
        <v>J=</v>
      </c>
      <c r="AC461" s="115">
        <f t="shared" ref="AC461:AC524" si="377">IF($Q460&gt;0,VLOOKUP($A460,$AF$11:$AO$141,10),AC460)</f>
        <v>44739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9">
        <f t="shared" si="369"/>
        <v>44731</v>
      </c>
      <c r="B462" s="110">
        <f t="shared" si="361"/>
        <v>1013.30240958</v>
      </c>
      <c r="C462" s="184">
        <f t="shared" si="359"/>
        <v>1000</v>
      </c>
      <c r="D462" s="111">
        <f t="shared" si="370"/>
        <v>6315.93</v>
      </c>
      <c r="E462" s="111">
        <f>IF($K462=1,VLOOKUP($A461,$AQ$11:$AU$150,5),E461)</f>
        <v>6382.88</v>
      </c>
      <c r="F462" s="160" t="e">
        <f>IF($K462=1,VLOOKUP($A461,$AQ$11:$AU$135,6),F461)</f>
        <v>#REF!</v>
      </c>
      <c r="G462" s="114">
        <f t="shared" si="362"/>
        <v>1.0600180812643467E-2</v>
      </c>
      <c r="H462" s="115">
        <f t="shared" si="355"/>
        <v>44739</v>
      </c>
      <c r="I462" s="115">
        <f t="shared" si="363"/>
        <v>44739</v>
      </c>
      <c r="J462" s="116">
        <f t="shared" si="371"/>
        <v>22</v>
      </c>
      <c r="K462" s="116">
        <f t="shared" si="360"/>
        <v>17</v>
      </c>
      <c r="L462" s="8">
        <f t="shared" si="372"/>
        <v>1.00818122</v>
      </c>
      <c r="M462" s="117">
        <v>1</v>
      </c>
      <c r="N462" s="117">
        <f t="shared" si="356"/>
        <v>1</v>
      </c>
      <c r="O462" s="110">
        <f t="shared" si="358"/>
        <v>1.00818122</v>
      </c>
      <c r="P462" s="110">
        <f t="shared" si="364"/>
        <v>1008.1812200000001</v>
      </c>
      <c r="Q462" s="148">
        <f t="shared" si="375"/>
        <v>0</v>
      </c>
      <c r="R462" s="170">
        <f t="shared" si="373"/>
        <v>0</v>
      </c>
      <c r="S462" s="110">
        <f t="shared" si="365"/>
        <v>0</v>
      </c>
      <c r="T462" s="92">
        <f t="shared" si="353"/>
        <v>0</v>
      </c>
      <c r="U462" s="181">
        <f t="shared" si="354"/>
        <v>0</v>
      </c>
      <c r="V462" s="120">
        <f t="shared" si="374"/>
        <v>7.8E-2</v>
      </c>
      <c r="W462" s="118">
        <f t="shared" si="357"/>
        <v>17</v>
      </c>
      <c r="X462" s="118">
        <v>252</v>
      </c>
      <c r="Y462" s="117">
        <f t="shared" si="366"/>
        <v>1.0050796319999999</v>
      </c>
      <c r="Z462" s="110">
        <f t="shared" si="367"/>
        <v>5.1211895800000002</v>
      </c>
      <c r="AA462" s="110">
        <f t="shared" si="368"/>
        <v>0</v>
      </c>
      <c r="AB462" s="121" t="str">
        <f t="shared" si="376"/>
        <v>J=</v>
      </c>
      <c r="AC462" s="115">
        <f t="shared" si="377"/>
        <v>44739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9">
        <f t="shared" si="369"/>
        <v>44732</v>
      </c>
      <c r="B463" s="110">
        <f t="shared" si="361"/>
        <v>1013.30240958</v>
      </c>
      <c r="C463" s="184">
        <f t="shared" si="359"/>
        <v>1000</v>
      </c>
      <c r="D463" s="111">
        <f t="shared" si="370"/>
        <v>6315.93</v>
      </c>
      <c r="E463" s="111">
        <f>IF($K463=1,VLOOKUP($A462,$AQ$11:$AU$150,5),E462)</f>
        <v>6382.88</v>
      </c>
      <c r="F463" s="160" t="e">
        <f>IF($K463=1,VLOOKUP($A462,$AQ$11:$AU$135,6),F462)</f>
        <v>#REF!</v>
      </c>
      <c r="G463" s="114">
        <f t="shared" si="362"/>
        <v>1.0600180812643467E-2</v>
      </c>
      <c r="H463" s="115">
        <f t="shared" si="355"/>
        <v>44739</v>
      </c>
      <c r="I463" s="115">
        <f t="shared" si="363"/>
        <v>44739</v>
      </c>
      <c r="J463" s="116">
        <f t="shared" si="371"/>
        <v>22</v>
      </c>
      <c r="K463" s="116">
        <f t="shared" si="360"/>
        <v>17</v>
      </c>
      <c r="L463" s="8">
        <f t="shared" si="372"/>
        <v>1.00818122</v>
      </c>
      <c r="M463" s="117">
        <v>1</v>
      </c>
      <c r="N463" s="117">
        <f t="shared" si="356"/>
        <v>1</v>
      </c>
      <c r="O463" s="110">
        <f t="shared" si="358"/>
        <v>1.00818122</v>
      </c>
      <c r="P463" s="110">
        <f t="shared" si="364"/>
        <v>1008.1812200000001</v>
      </c>
      <c r="Q463" s="148">
        <f t="shared" si="375"/>
        <v>0</v>
      </c>
      <c r="R463" s="170">
        <f t="shared" si="373"/>
        <v>0</v>
      </c>
      <c r="S463" s="110">
        <f t="shared" si="365"/>
        <v>0</v>
      </c>
      <c r="T463" s="92">
        <f t="shared" si="353"/>
        <v>0</v>
      </c>
      <c r="U463" s="181">
        <f t="shared" si="354"/>
        <v>0</v>
      </c>
      <c r="V463" s="120">
        <f t="shared" si="374"/>
        <v>7.8E-2</v>
      </c>
      <c r="W463" s="118">
        <f t="shared" si="357"/>
        <v>17</v>
      </c>
      <c r="X463" s="118">
        <v>252</v>
      </c>
      <c r="Y463" s="117">
        <f t="shared" si="366"/>
        <v>1.0050796319999999</v>
      </c>
      <c r="Z463" s="110">
        <f t="shared" si="367"/>
        <v>5.1211895800000002</v>
      </c>
      <c r="AA463" s="110">
        <f t="shared" si="368"/>
        <v>0</v>
      </c>
      <c r="AB463" s="121" t="str">
        <f t="shared" si="376"/>
        <v>J=</v>
      </c>
      <c r="AC463" s="115">
        <f t="shared" si="377"/>
        <v>44739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9">
        <f t="shared" si="369"/>
        <v>44733</v>
      </c>
      <c r="B464" s="110">
        <f t="shared" si="361"/>
        <v>1014.09039465</v>
      </c>
      <c r="C464" s="184">
        <f t="shared" si="359"/>
        <v>1000</v>
      </c>
      <c r="D464" s="111">
        <f t="shared" si="370"/>
        <v>6315.93</v>
      </c>
      <c r="E464" s="111">
        <f>IF($K464=1,VLOOKUP($A463,$AQ$11:$AU$150,5),E463)</f>
        <v>6382.88</v>
      </c>
      <c r="F464" s="160" t="e">
        <f>IF($K464=1,VLOOKUP($A463,$AQ$11:$AU$135,6),F463)</f>
        <v>#REF!</v>
      </c>
      <c r="G464" s="114">
        <f t="shared" si="362"/>
        <v>1.0600180812643467E-2</v>
      </c>
      <c r="H464" s="115">
        <f t="shared" si="355"/>
        <v>44739</v>
      </c>
      <c r="I464" s="115">
        <f t="shared" si="363"/>
        <v>44739</v>
      </c>
      <c r="J464" s="116">
        <f t="shared" si="371"/>
        <v>22</v>
      </c>
      <c r="K464" s="116">
        <f t="shared" si="360"/>
        <v>18</v>
      </c>
      <c r="L464" s="8">
        <f t="shared" si="372"/>
        <v>1.00866455</v>
      </c>
      <c r="M464" s="117">
        <v>1</v>
      </c>
      <c r="N464" s="117">
        <f t="shared" si="356"/>
        <v>1</v>
      </c>
      <c r="O464" s="110">
        <f t="shared" si="358"/>
        <v>1.00866455</v>
      </c>
      <c r="P464" s="110">
        <f t="shared" si="364"/>
        <v>1008.66455</v>
      </c>
      <c r="Q464" s="148">
        <f t="shared" si="375"/>
        <v>0</v>
      </c>
      <c r="R464" s="170">
        <f t="shared" si="373"/>
        <v>0</v>
      </c>
      <c r="S464" s="110">
        <f t="shared" si="365"/>
        <v>0</v>
      </c>
      <c r="T464" s="92">
        <f t="shared" ref="T464:T527" si="378">IF(AND(Q464&gt;0,L464&gt;1),(L464-1)*C464,0)</f>
        <v>0</v>
      </c>
      <c r="U464" s="181">
        <f t="shared" ref="U464:U527" si="379">IF(Q464&gt;0,(S464+T464)/P464,0)</f>
        <v>0</v>
      </c>
      <c r="V464" s="120">
        <f t="shared" si="374"/>
        <v>7.8E-2</v>
      </c>
      <c r="W464" s="118">
        <f t="shared" si="357"/>
        <v>18</v>
      </c>
      <c r="X464" s="118">
        <v>252</v>
      </c>
      <c r="Y464" s="117">
        <f t="shared" si="366"/>
        <v>1.005379236</v>
      </c>
      <c r="Z464" s="110">
        <f t="shared" si="367"/>
        <v>5.4258446500000002</v>
      </c>
      <c r="AA464" s="110">
        <f t="shared" si="368"/>
        <v>0</v>
      </c>
      <c r="AB464" s="121" t="str">
        <f t="shared" si="376"/>
        <v>J=</v>
      </c>
      <c r="AC464" s="115">
        <f t="shared" si="377"/>
        <v>44739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9">
        <f t="shared" si="369"/>
        <v>44734</v>
      </c>
      <c r="B465" s="110">
        <f t="shared" si="361"/>
        <v>1014.87899046</v>
      </c>
      <c r="C465" s="184">
        <f t="shared" si="359"/>
        <v>1000</v>
      </c>
      <c r="D465" s="111">
        <f t="shared" si="370"/>
        <v>6315.93</v>
      </c>
      <c r="E465" s="111">
        <f>IF($K465=1,VLOOKUP($A464,$AQ$11:$AU$150,5),E464)</f>
        <v>6382.88</v>
      </c>
      <c r="F465" s="160" t="e">
        <f>IF($K465=1,VLOOKUP($A464,$AQ$11:$AU$135,6),F464)</f>
        <v>#REF!</v>
      </c>
      <c r="G465" s="114">
        <f t="shared" si="362"/>
        <v>1.0600180812643467E-2</v>
      </c>
      <c r="H465" s="115">
        <f t="shared" si="355"/>
        <v>44739</v>
      </c>
      <c r="I465" s="115">
        <f t="shared" si="363"/>
        <v>44739</v>
      </c>
      <c r="J465" s="116">
        <f t="shared" si="371"/>
        <v>22</v>
      </c>
      <c r="K465" s="116">
        <f t="shared" si="360"/>
        <v>19</v>
      </c>
      <c r="L465" s="8">
        <f t="shared" si="372"/>
        <v>1.0091481099999999</v>
      </c>
      <c r="M465" s="117">
        <v>1</v>
      </c>
      <c r="N465" s="117">
        <f t="shared" si="356"/>
        <v>1</v>
      </c>
      <c r="O465" s="110">
        <f t="shared" si="358"/>
        <v>1.0091481099999999</v>
      </c>
      <c r="P465" s="110">
        <f t="shared" si="364"/>
        <v>1009.14811</v>
      </c>
      <c r="Q465" s="148">
        <f t="shared" si="375"/>
        <v>0</v>
      </c>
      <c r="R465" s="170">
        <f t="shared" si="373"/>
        <v>0</v>
      </c>
      <c r="S465" s="110">
        <f t="shared" si="365"/>
        <v>0</v>
      </c>
      <c r="T465" s="92">
        <f t="shared" si="378"/>
        <v>0</v>
      </c>
      <c r="U465" s="181">
        <f t="shared" si="379"/>
        <v>0</v>
      </c>
      <c r="V465" s="120">
        <f t="shared" si="374"/>
        <v>7.8E-2</v>
      </c>
      <c r="W465" s="118">
        <f t="shared" si="357"/>
        <v>19</v>
      </c>
      <c r="X465" s="118">
        <v>252</v>
      </c>
      <c r="Y465" s="117">
        <f t="shared" si="366"/>
        <v>1.0056789290000001</v>
      </c>
      <c r="Z465" s="110">
        <f t="shared" si="367"/>
        <v>5.7308804599999998</v>
      </c>
      <c r="AA465" s="110">
        <f t="shared" si="368"/>
        <v>0</v>
      </c>
      <c r="AB465" s="121" t="str">
        <f t="shared" si="376"/>
        <v>J=</v>
      </c>
      <c r="AC465" s="115">
        <f t="shared" si="377"/>
        <v>44739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9">
        <f t="shared" si="369"/>
        <v>44735</v>
      </c>
      <c r="B466" s="110">
        <f t="shared" si="361"/>
        <v>1015.66819835</v>
      </c>
      <c r="C466" s="184">
        <f t="shared" si="359"/>
        <v>1000</v>
      </c>
      <c r="D466" s="111">
        <f t="shared" si="370"/>
        <v>6315.93</v>
      </c>
      <c r="E466" s="111">
        <f>IF($K466=1,VLOOKUP($A465,$AQ$11:$AU$150,5),E465)</f>
        <v>6382.88</v>
      </c>
      <c r="F466" s="160" t="e">
        <f>IF($K466=1,VLOOKUP($A465,$AQ$11:$AU$135,6),F465)</f>
        <v>#REF!</v>
      </c>
      <c r="G466" s="114">
        <f t="shared" si="362"/>
        <v>1.0600180812643467E-2</v>
      </c>
      <c r="H466" s="115">
        <f t="shared" si="355"/>
        <v>44739</v>
      </c>
      <c r="I466" s="115">
        <f t="shared" si="363"/>
        <v>44739</v>
      </c>
      <c r="J466" s="116">
        <f t="shared" si="371"/>
        <v>22</v>
      </c>
      <c r="K466" s="116">
        <f t="shared" si="360"/>
        <v>20</v>
      </c>
      <c r="L466" s="8">
        <f t="shared" si="372"/>
        <v>1.0096319</v>
      </c>
      <c r="M466" s="117">
        <v>1</v>
      </c>
      <c r="N466" s="117">
        <f t="shared" si="356"/>
        <v>1</v>
      </c>
      <c r="O466" s="110">
        <f t="shared" si="358"/>
        <v>1.0096319</v>
      </c>
      <c r="P466" s="110">
        <f t="shared" si="364"/>
        <v>1009.6319</v>
      </c>
      <c r="Q466" s="148">
        <f t="shared" si="375"/>
        <v>0</v>
      </c>
      <c r="R466" s="170">
        <f t="shared" si="373"/>
        <v>0</v>
      </c>
      <c r="S466" s="110">
        <f t="shared" si="365"/>
        <v>0</v>
      </c>
      <c r="T466" s="92">
        <f t="shared" si="378"/>
        <v>0</v>
      </c>
      <c r="U466" s="181">
        <f t="shared" si="379"/>
        <v>0</v>
      </c>
      <c r="V466" s="120">
        <f t="shared" si="374"/>
        <v>7.8E-2</v>
      </c>
      <c r="W466" s="118">
        <f t="shared" si="357"/>
        <v>20</v>
      </c>
      <c r="X466" s="118">
        <v>252</v>
      </c>
      <c r="Y466" s="117">
        <f t="shared" si="366"/>
        <v>1.0059787120000001</v>
      </c>
      <c r="Z466" s="110">
        <f t="shared" si="367"/>
        <v>6.03629835</v>
      </c>
      <c r="AA466" s="110">
        <f t="shared" si="368"/>
        <v>0</v>
      </c>
      <c r="AB466" s="121" t="str">
        <f t="shared" si="376"/>
        <v>J=</v>
      </c>
      <c r="AC466" s="115">
        <f t="shared" si="377"/>
        <v>44739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9">
        <f t="shared" si="369"/>
        <v>44736</v>
      </c>
      <c r="B467" s="110">
        <f t="shared" si="361"/>
        <v>1016.45801765</v>
      </c>
      <c r="C467" s="184">
        <f t="shared" si="359"/>
        <v>1000</v>
      </c>
      <c r="D467" s="111">
        <f t="shared" si="370"/>
        <v>6315.93</v>
      </c>
      <c r="E467" s="111">
        <f>IF($K467=1,VLOOKUP($A466,$AQ$11:$AU$150,5),E466)</f>
        <v>6382.88</v>
      </c>
      <c r="F467" s="160" t="e">
        <f>IF($K467=1,VLOOKUP($A466,$AQ$11:$AU$135,6),F466)</f>
        <v>#REF!</v>
      </c>
      <c r="G467" s="114">
        <f t="shared" si="362"/>
        <v>1.0600180812643467E-2</v>
      </c>
      <c r="H467" s="115">
        <f t="shared" ref="H467:H530" si="380">IF(Q466&gt;0,VLOOKUP(A467,AJ$119:AP$451,4),H466)</f>
        <v>44739</v>
      </c>
      <c r="I467" s="115">
        <f t="shared" si="363"/>
        <v>44739</v>
      </c>
      <c r="J467" s="116">
        <f t="shared" si="371"/>
        <v>22</v>
      </c>
      <c r="K467" s="116">
        <f t="shared" si="360"/>
        <v>21</v>
      </c>
      <c r="L467" s="8">
        <f t="shared" si="372"/>
        <v>1.0101159200000001</v>
      </c>
      <c r="M467" s="117">
        <v>1</v>
      </c>
      <c r="N467" s="117">
        <f t="shared" si="356"/>
        <v>1</v>
      </c>
      <c r="O467" s="110">
        <f t="shared" si="358"/>
        <v>1.0101159200000001</v>
      </c>
      <c r="P467" s="110">
        <f t="shared" si="364"/>
        <v>1010.11592</v>
      </c>
      <c r="Q467" s="148">
        <f t="shared" si="375"/>
        <v>0</v>
      </c>
      <c r="R467" s="170">
        <f t="shared" si="373"/>
        <v>0</v>
      </c>
      <c r="S467" s="110">
        <f t="shared" si="365"/>
        <v>0</v>
      </c>
      <c r="T467" s="92">
        <f t="shared" si="378"/>
        <v>0</v>
      </c>
      <c r="U467" s="181">
        <f t="shared" si="379"/>
        <v>0</v>
      </c>
      <c r="V467" s="120">
        <f t="shared" si="374"/>
        <v>7.8E-2</v>
      </c>
      <c r="W467" s="118">
        <f t="shared" si="357"/>
        <v>21</v>
      </c>
      <c r="X467" s="118">
        <v>252</v>
      </c>
      <c r="Y467" s="117">
        <f t="shared" si="366"/>
        <v>1.0062785839999999</v>
      </c>
      <c r="Z467" s="110">
        <f t="shared" si="367"/>
        <v>6.3420976500000004</v>
      </c>
      <c r="AA467" s="110">
        <f t="shared" si="368"/>
        <v>0</v>
      </c>
      <c r="AB467" s="121" t="str">
        <f t="shared" si="376"/>
        <v>J=</v>
      </c>
      <c r="AC467" s="115">
        <f t="shared" si="377"/>
        <v>44739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9">
        <f t="shared" si="369"/>
        <v>44737</v>
      </c>
      <c r="B468" s="110">
        <f t="shared" si="361"/>
        <v>1017.2484597700001</v>
      </c>
      <c r="C468" s="184">
        <f t="shared" si="359"/>
        <v>1000</v>
      </c>
      <c r="D468" s="111">
        <f t="shared" si="370"/>
        <v>6315.93</v>
      </c>
      <c r="E468" s="111">
        <f>IF($K468=1,VLOOKUP($A467,$AQ$11:$AU$150,5),E467)</f>
        <v>6382.88</v>
      </c>
      <c r="F468" s="160" t="e">
        <f>IF($K468=1,VLOOKUP($A467,$AQ$11:$AU$135,6),F467)</f>
        <v>#REF!</v>
      </c>
      <c r="G468" s="114">
        <f t="shared" si="362"/>
        <v>1.0600180812643467E-2</v>
      </c>
      <c r="H468" s="115">
        <f t="shared" si="380"/>
        <v>44739</v>
      </c>
      <c r="I468" s="115">
        <f t="shared" si="363"/>
        <v>44739</v>
      </c>
      <c r="J468" s="116">
        <f t="shared" si="371"/>
        <v>22</v>
      </c>
      <c r="K468" s="116">
        <f t="shared" si="360"/>
        <v>22</v>
      </c>
      <c r="L468" s="8">
        <f t="shared" si="372"/>
        <v>1.01060018</v>
      </c>
      <c r="M468" s="117">
        <v>1</v>
      </c>
      <c r="N468" s="117">
        <f t="shared" si="356"/>
        <v>1</v>
      </c>
      <c r="O468" s="110">
        <f t="shared" si="358"/>
        <v>1.01060018</v>
      </c>
      <c r="P468" s="110">
        <f t="shared" si="364"/>
        <v>1010.60018</v>
      </c>
      <c r="Q468" s="148">
        <f t="shared" si="375"/>
        <v>0</v>
      </c>
      <c r="R468" s="170">
        <f t="shared" si="373"/>
        <v>0</v>
      </c>
      <c r="S468" s="110">
        <f t="shared" si="365"/>
        <v>0</v>
      </c>
      <c r="T468" s="92">
        <f t="shared" si="378"/>
        <v>0</v>
      </c>
      <c r="U468" s="181">
        <f t="shared" si="379"/>
        <v>0</v>
      </c>
      <c r="V468" s="120">
        <f t="shared" si="374"/>
        <v>7.8E-2</v>
      </c>
      <c r="W468" s="118">
        <f t="shared" si="357"/>
        <v>22</v>
      </c>
      <c r="X468" s="118">
        <v>252</v>
      </c>
      <c r="Y468" s="117">
        <f t="shared" si="366"/>
        <v>1.0065785460000001</v>
      </c>
      <c r="Z468" s="110">
        <f t="shared" si="367"/>
        <v>6.6482797700000003</v>
      </c>
      <c r="AA468" s="110">
        <f t="shared" si="368"/>
        <v>0</v>
      </c>
      <c r="AB468" s="121" t="str">
        <f t="shared" si="376"/>
        <v>J=</v>
      </c>
      <c r="AC468" s="115">
        <f t="shared" si="377"/>
        <v>44739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9">
        <f t="shared" si="369"/>
        <v>44738</v>
      </c>
      <c r="B469" s="110">
        <f t="shared" si="361"/>
        <v>1017.2484597700001</v>
      </c>
      <c r="C469" s="184">
        <f t="shared" si="359"/>
        <v>1000</v>
      </c>
      <c r="D469" s="111">
        <f t="shared" si="370"/>
        <v>6315.93</v>
      </c>
      <c r="E469" s="111">
        <f>IF($K469=1,VLOOKUP($A468,$AQ$11:$AU$150,5),E468)</f>
        <v>6382.88</v>
      </c>
      <c r="F469" s="160" t="e">
        <f>IF($K469=1,VLOOKUP($A468,$AQ$11:$AU$135,6),F468)</f>
        <v>#REF!</v>
      </c>
      <c r="G469" s="114">
        <f t="shared" si="362"/>
        <v>1.0600180812643467E-2</v>
      </c>
      <c r="H469" s="115">
        <f t="shared" si="380"/>
        <v>44739</v>
      </c>
      <c r="I469" s="115">
        <f t="shared" si="363"/>
        <v>44739</v>
      </c>
      <c r="J469" s="116">
        <f t="shared" si="371"/>
        <v>22</v>
      </c>
      <c r="K469" s="116">
        <f t="shared" si="360"/>
        <v>22</v>
      </c>
      <c r="L469" s="8">
        <f t="shared" si="372"/>
        <v>1.01060018</v>
      </c>
      <c r="M469" s="117">
        <v>1</v>
      </c>
      <c r="N469" s="117">
        <f t="shared" si="356"/>
        <v>1</v>
      </c>
      <c r="O469" s="110">
        <f t="shared" si="358"/>
        <v>1.01060018</v>
      </c>
      <c r="P469" s="110">
        <f t="shared" si="364"/>
        <v>1010.60018</v>
      </c>
      <c r="Q469" s="148">
        <f t="shared" si="375"/>
        <v>0</v>
      </c>
      <c r="R469" s="170">
        <f t="shared" si="373"/>
        <v>0</v>
      </c>
      <c r="S469" s="110">
        <f t="shared" si="365"/>
        <v>0</v>
      </c>
      <c r="T469" s="92">
        <f t="shared" si="378"/>
        <v>0</v>
      </c>
      <c r="U469" s="181">
        <f t="shared" si="379"/>
        <v>0</v>
      </c>
      <c r="V469" s="120">
        <f t="shared" si="374"/>
        <v>7.8E-2</v>
      </c>
      <c r="W469" s="118">
        <f t="shared" si="357"/>
        <v>22</v>
      </c>
      <c r="X469" s="118">
        <v>252</v>
      </c>
      <c r="Y469" s="117">
        <f t="shared" si="366"/>
        <v>1.0065785460000001</v>
      </c>
      <c r="Z469" s="110">
        <f t="shared" si="367"/>
        <v>6.6482797700000003</v>
      </c>
      <c r="AA469" s="110">
        <f t="shared" si="368"/>
        <v>0</v>
      </c>
      <c r="AB469" s="121" t="str">
        <f t="shared" si="376"/>
        <v>J=</v>
      </c>
      <c r="AC469" s="115">
        <f t="shared" si="377"/>
        <v>44739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9">
        <f t="shared" si="369"/>
        <v>44739</v>
      </c>
      <c r="B470" s="110">
        <f t="shared" si="361"/>
        <v>1017.2484597700001</v>
      </c>
      <c r="C470" s="184">
        <f t="shared" si="359"/>
        <v>1000</v>
      </c>
      <c r="D470" s="111">
        <f t="shared" si="370"/>
        <v>6315.93</v>
      </c>
      <c r="E470" s="111">
        <f>IF($K470=1,VLOOKUP($A469,$AQ$11:$AU$150,5),E469)</f>
        <v>6382.88</v>
      </c>
      <c r="F470" s="160" t="e">
        <f>IF($K470=1,VLOOKUP($A469,$AQ$11:$AU$135,6),F469)</f>
        <v>#REF!</v>
      </c>
      <c r="G470" s="114">
        <f t="shared" si="362"/>
        <v>1.0600180812643467E-2</v>
      </c>
      <c r="H470" s="115">
        <f t="shared" si="380"/>
        <v>44739</v>
      </c>
      <c r="I470" s="115">
        <f t="shared" si="363"/>
        <v>44739</v>
      </c>
      <c r="J470" s="116">
        <f t="shared" si="371"/>
        <v>22</v>
      </c>
      <c r="K470" s="116">
        <f t="shared" si="360"/>
        <v>22</v>
      </c>
      <c r="L470" s="8">
        <f t="shared" si="372"/>
        <v>1.01060018</v>
      </c>
      <c r="M470" s="117">
        <v>1</v>
      </c>
      <c r="N470" s="117">
        <f t="shared" si="356"/>
        <v>1</v>
      </c>
      <c r="O470" s="110">
        <f t="shared" si="358"/>
        <v>1.01060018</v>
      </c>
      <c r="P470" s="110">
        <f t="shared" si="364"/>
        <v>1010.60018</v>
      </c>
      <c r="Q470" s="148">
        <f t="shared" si="375"/>
        <v>15</v>
      </c>
      <c r="R470" s="170">
        <f t="shared" si="373"/>
        <v>0</v>
      </c>
      <c r="S470" s="110">
        <f t="shared" si="365"/>
        <v>0</v>
      </c>
      <c r="T470" s="92">
        <f t="shared" si="378"/>
        <v>10.600179999999959</v>
      </c>
      <c r="U470" s="181">
        <f t="shared" si="379"/>
        <v>1.0488994767445973E-2</v>
      </c>
      <c r="V470" s="120">
        <f t="shared" si="374"/>
        <v>7.8E-2</v>
      </c>
      <c r="W470" s="118">
        <f t="shared" si="357"/>
        <v>22</v>
      </c>
      <c r="X470" s="118">
        <v>252</v>
      </c>
      <c r="Y470" s="117">
        <f t="shared" si="366"/>
        <v>1.0065785460000001</v>
      </c>
      <c r="Z470" s="110">
        <f t="shared" si="367"/>
        <v>6.6482797700000003</v>
      </c>
      <c r="AA470" s="110">
        <f t="shared" si="368"/>
        <v>6.6482797700000003</v>
      </c>
      <c r="AB470" s="121" t="str">
        <f t="shared" si="376"/>
        <v>J=</v>
      </c>
      <c r="AC470" s="115">
        <f t="shared" si="377"/>
        <v>44739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9">
        <f t="shared" si="369"/>
        <v>44740</v>
      </c>
      <c r="B471" s="110">
        <f t="shared" si="361"/>
        <v>1000.5326398899999</v>
      </c>
      <c r="C471" s="184">
        <f t="shared" si="359"/>
        <v>1000.0000000000001</v>
      </c>
      <c r="D471" s="111">
        <f t="shared" si="370"/>
        <v>6382.88</v>
      </c>
      <c r="E471" s="111">
        <f>IF($K471=1,VLOOKUP($A470,$AQ$11:$AU$150,5),E470)</f>
        <v>6412.88</v>
      </c>
      <c r="F471" s="160" t="e">
        <f>IF($K471=1,VLOOKUP($A470,$AQ$11:$AU$135,6),F470)</f>
        <v>#REF!</v>
      </c>
      <c r="G471" s="114">
        <f t="shared" si="362"/>
        <v>4.7000726944577131E-3</v>
      </c>
      <c r="H471" s="115">
        <f t="shared" si="380"/>
        <v>44767</v>
      </c>
      <c r="I471" s="115">
        <f t="shared" si="363"/>
        <v>44767</v>
      </c>
      <c r="J471" s="116">
        <f t="shared" si="371"/>
        <v>20</v>
      </c>
      <c r="K471" s="116">
        <f t="shared" si="360"/>
        <v>1</v>
      </c>
      <c r="L471" s="8">
        <f t="shared" si="372"/>
        <v>1.00023448</v>
      </c>
      <c r="M471" s="117">
        <v>1</v>
      </c>
      <c r="N471" s="117">
        <f t="shared" si="356"/>
        <v>1</v>
      </c>
      <c r="O471" s="110">
        <f t="shared" si="358"/>
        <v>1.00023448</v>
      </c>
      <c r="P471" s="110">
        <f t="shared" si="364"/>
        <v>1000.23448</v>
      </c>
      <c r="Q471" s="148">
        <f t="shared" si="375"/>
        <v>0</v>
      </c>
      <c r="R471" s="170">
        <f t="shared" si="373"/>
        <v>0</v>
      </c>
      <c r="S471" s="110">
        <f t="shared" si="365"/>
        <v>0</v>
      </c>
      <c r="T471" s="92">
        <f t="shared" si="378"/>
        <v>0</v>
      </c>
      <c r="U471" s="181">
        <f t="shared" si="379"/>
        <v>0</v>
      </c>
      <c r="V471" s="120">
        <f t="shared" si="374"/>
        <v>7.8E-2</v>
      </c>
      <c r="W471" s="118">
        <f t="shared" si="357"/>
        <v>1</v>
      </c>
      <c r="X471" s="118">
        <v>252</v>
      </c>
      <c r="Y471" s="117">
        <f t="shared" si="366"/>
        <v>1.00029809</v>
      </c>
      <c r="Z471" s="110">
        <f t="shared" si="367"/>
        <v>0.29815988999999998</v>
      </c>
      <c r="AA471" s="110">
        <f t="shared" si="368"/>
        <v>0</v>
      </c>
      <c r="AB471" s="121" t="str">
        <f t="shared" si="376"/>
        <v>J=</v>
      </c>
      <c r="AC471" s="115">
        <f t="shared" si="377"/>
        <v>44767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9">
        <f t="shared" si="369"/>
        <v>44741</v>
      </c>
      <c r="B472" s="110">
        <f t="shared" si="361"/>
        <v>1001.0655586500001</v>
      </c>
      <c r="C472" s="184">
        <f t="shared" si="359"/>
        <v>1000.0000000000001</v>
      </c>
      <c r="D472" s="111">
        <f t="shared" si="370"/>
        <v>6382.88</v>
      </c>
      <c r="E472" s="111">
        <f>IF($K472=1,VLOOKUP($A471,$AQ$11:$AU$150,5),E471)</f>
        <v>6412.88</v>
      </c>
      <c r="F472" s="160" t="e">
        <f>IF($K472=1,VLOOKUP($A471,$AQ$11:$AU$135,6),F471)</f>
        <v>#REF!</v>
      </c>
      <c r="G472" s="114">
        <f t="shared" si="362"/>
        <v>4.7000726944577131E-3</v>
      </c>
      <c r="H472" s="115">
        <f t="shared" si="380"/>
        <v>44767</v>
      </c>
      <c r="I472" s="115">
        <f t="shared" si="363"/>
        <v>44767</v>
      </c>
      <c r="J472" s="116">
        <f t="shared" si="371"/>
        <v>20</v>
      </c>
      <c r="K472" s="116">
        <f t="shared" si="360"/>
        <v>2</v>
      </c>
      <c r="L472" s="8">
        <f t="shared" si="372"/>
        <v>1.00046901</v>
      </c>
      <c r="M472" s="117">
        <v>1</v>
      </c>
      <c r="N472" s="117">
        <f t="shared" si="356"/>
        <v>1</v>
      </c>
      <c r="O472" s="110">
        <f t="shared" si="358"/>
        <v>1.00046901</v>
      </c>
      <c r="P472" s="110">
        <f t="shared" si="364"/>
        <v>1000.46901</v>
      </c>
      <c r="Q472" s="148">
        <f t="shared" si="375"/>
        <v>0</v>
      </c>
      <c r="R472" s="170">
        <f t="shared" si="373"/>
        <v>0</v>
      </c>
      <c r="S472" s="110">
        <f t="shared" si="365"/>
        <v>0</v>
      </c>
      <c r="T472" s="92">
        <f t="shared" si="378"/>
        <v>0</v>
      </c>
      <c r="U472" s="181">
        <f t="shared" si="379"/>
        <v>0</v>
      </c>
      <c r="V472" s="120">
        <f t="shared" si="374"/>
        <v>7.8E-2</v>
      </c>
      <c r="W472" s="118">
        <f t="shared" si="357"/>
        <v>2</v>
      </c>
      <c r="X472" s="118">
        <v>252</v>
      </c>
      <c r="Y472" s="117">
        <f t="shared" si="366"/>
        <v>1.0005962690000001</v>
      </c>
      <c r="Z472" s="110">
        <f t="shared" si="367"/>
        <v>0.59654865000000001</v>
      </c>
      <c r="AA472" s="110">
        <f t="shared" si="368"/>
        <v>0</v>
      </c>
      <c r="AB472" s="121" t="str">
        <f t="shared" si="376"/>
        <v>J=</v>
      </c>
      <c r="AC472" s="115">
        <f t="shared" si="377"/>
        <v>44767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9">
        <f t="shared" si="369"/>
        <v>44742</v>
      </c>
      <c r="B473" s="110">
        <f t="shared" si="361"/>
        <v>1001.59876539</v>
      </c>
      <c r="C473" s="184">
        <f t="shared" si="359"/>
        <v>1000.0000000000001</v>
      </c>
      <c r="D473" s="111">
        <f t="shared" si="370"/>
        <v>6382.88</v>
      </c>
      <c r="E473" s="111">
        <f>IF($K473=1,VLOOKUP($A472,$AQ$11:$AU$150,5),E472)</f>
        <v>6412.88</v>
      </c>
      <c r="F473" s="160" t="e">
        <f>IF($K473=1,VLOOKUP($A472,$AQ$11:$AU$135,6),F472)</f>
        <v>#REF!</v>
      </c>
      <c r="G473" s="114">
        <f t="shared" si="362"/>
        <v>4.7000726944577131E-3</v>
      </c>
      <c r="H473" s="115">
        <f t="shared" si="380"/>
        <v>44767</v>
      </c>
      <c r="I473" s="115">
        <f t="shared" si="363"/>
        <v>44767</v>
      </c>
      <c r="J473" s="116">
        <f t="shared" si="371"/>
        <v>20</v>
      </c>
      <c r="K473" s="116">
        <f t="shared" si="360"/>
        <v>3</v>
      </c>
      <c r="L473" s="8">
        <f t="shared" si="372"/>
        <v>1.0007036</v>
      </c>
      <c r="M473" s="117">
        <v>1</v>
      </c>
      <c r="N473" s="117">
        <f t="shared" si="356"/>
        <v>1</v>
      </c>
      <c r="O473" s="110">
        <f t="shared" si="358"/>
        <v>1.0007036</v>
      </c>
      <c r="P473" s="110">
        <f t="shared" si="364"/>
        <v>1000.7036000000001</v>
      </c>
      <c r="Q473" s="148">
        <f t="shared" si="375"/>
        <v>0</v>
      </c>
      <c r="R473" s="170">
        <f t="shared" si="373"/>
        <v>0</v>
      </c>
      <c r="S473" s="110">
        <f t="shared" si="365"/>
        <v>0</v>
      </c>
      <c r="T473" s="92">
        <f t="shared" si="378"/>
        <v>0</v>
      </c>
      <c r="U473" s="181">
        <f t="shared" si="379"/>
        <v>0</v>
      </c>
      <c r="V473" s="120">
        <f t="shared" si="374"/>
        <v>7.8E-2</v>
      </c>
      <c r="W473" s="118">
        <f t="shared" si="357"/>
        <v>3</v>
      </c>
      <c r="X473" s="118">
        <v>252</v>
      </c>
      <c r="Y473" s="117">
        <f t="shared" si="366"/>
        <v>1.0008945359999999</v>
      </c>
      <c r="Z473" s="110">
        <f t="shared" si="367"/>
        <v>0.89516538999999995</v>
      </c>
      <c r="AA473" s="110">
        <f t="shared" si="368"/>
        <v>0</v>
      </c>
      <c r="AB473" s="121" t="str">
        <f t="shared" si="376"/>
        <v>J=</v>
      </c>
      <c r="AC473" s="115">
        <f t="shared" si="377"/>
        <v>44767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9">
        <f t="shared" si="369"/>
        <v>44743</v>
      </c>
      <c r="B474" s="110">
        <f t="shared" si="361"/>
        <v>1002.13226223</v>
      </c>
      <c r="C474" s="184">
        <f t="shared" si="359"/>
        <v>1000.0000000000001</v>
      </c>
      <c r="D474" s="111">
        <f t="shared" si="370"/>
        <v>6382.88</v>
      </c>
      <c r="E474" s="111">
        <f>IF($K474=1,VLOOKUP($A473,$AQ$11:$AU$150,5),E473)</f>
        <v>6412.88</v>
      </c>
      <c r="F474" s="160" t="e">
        <f>IF($K474=1,VLOOKUP($A473,$AQ$11:$AU$135,6),F473)</f>
        <v>#REF!</v>
      </c>
      <c r="G474" s="114">
        <f t="shared" si="362"/>
        <v>4.7000726944577131E-3</v>
      </c>
      <c r="H474" s="115">
        <f t="shared" si="380"/>
        <v>44767</v>
      </c>
      <c r="I474" s="115">
        <f t="shared" si="363"/>
        <v>44767</v>
      </c>
      <c r="J474" s="116">
        <f t="shared" si="371"/>
        <v>20</v>
      </c>
      <c r="K474" s="116">
        <f t="shared" si="360"/>
        <v>4</v>
      </c>
      <c r="L474" s="8">
        <f t="shared" si="372"/>
        <v>1.0009382499999999</v>
      </c>
      <c r="M474" s="117">
        <v>1</v>
      </c>
      <c r="N474" s="117">
        <f t="shared" si="356"/>
        <v>1</v>
      </c>
      <c r="O474" s="110">
        <f t="shared" si="358"/>
        <v>1.0009382499999999</v>
      </c>
      <c r="P474" s="110">
        <f t="shared" si="364"/>
        <v>1000.93825</v>
      </c>
      <c r="Q474" s="148">
        <f t="shared" si="375"/>
        <v>0</v>
      </c>
      <c r="R474" s="170">
        <f t="shared" si="373"/>
        <v>0</v>
      </c>
      <c r="S474" s="110">
        <f t="shared" si="365"/>
        <v>0</v>
      </c>
      <c r="T474" s="92">
        <f t="shared" si="378"/>
        <v>0</v>
      </c>
      <c r="U474" s="181">
        <f t="shared" si="379"/>
        <v>0</v>
      </c>
      <c r="V474" s="120">
        <f t="shared" si="374"/>
        <v>7.8E-2</v>
      </c>
      <c r="W474" s="118">
        <f t="shared" si="357"/>
        <v>4</v>
      </c>
      <c r="X474" s="118">
        <v>252</v>
      </c>
      <c r="Y474" s="117">
        <f t="shared" si="366"/>
        <v>1.001192893</v>
      </c>
      <c r="Z474" s="110">
        <f t="shared" si="367"/>
        <v>1.19401223</v>
      </c>
      <c r="AA474" s="110">
        <f t="shared" si="368"/>
        <v>0</v>
      </c>
      <c r="AB474" s="121" t="str">
        <f t="shared" si="376"/>
        <v>J=</v>
      </c>
      <c r="AC474" s="115">
        <f t="shared" si="377"/>
        <v>44767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9">
        <f t="shared" si="369"/>
        <v>44744</v>
      </c>
      <c r="B475" s="110">
        <f t="shared" si="361"/>
        <v>1002.6660382600001</v>
      </c>
      <c r="C475" s="184">
        <f t="shared" si="359"/>
        <v>1000.0000000000001</v>
      </c>
      <c r="D475" s="111">
        <f t="shared" si="370"/>
        <v>6382.88</v>
      </c>
      <c r="E475" s="111">
        <f>IF($K475=1,VLOOKUP($A474,$AQ$11:$AU$150,5),E474)</f>
        <v>6412.88</v>
      </c>
      <c r="F475" s="160" t="e">
        <f>IF($K475=1,VLOOKUP($A474,$AQ$11:$AU$135,6),F474)</f>
        <v>#REF!</v>
      </c>
      <c r="G475" s="114">
        <f t="shared" si="362"/>
        <v>4.7000726944577131E-3</v>
      </c>
      <c r="H475" s="115">
        <f t="shared" si="380"/>
        <v>44767</v>
      </c>
      <c r="I475" s="115">
        <f t="shared" si="363"/>
        <v>44767</v>
      </c>
      <c r="J475" s="116">
        <f t="shared" si="371"/>
        <v>20</v>
      </c>
      <c r="K475" s="116">
        <f t="shared" si="360"/>
        <v>5</v>
      </c>
      <c r="L475" s="8">
        <f t="shared" si="372"/>
        <v>1.00117295</v>
      </c>
      <c r="M475" s="117">
        <v>1</v>
      </c>
      <c r="N475" s="117">
        <f t="shared" si="356"/>
        <v>1</v>
      </c>
      <c r="O475" s="110">
        <f t="shared" si="358"/>
        <v>1.00117295</v>
      </c>
      <c r="P475" s="110">
        <f t="shared" si="364"/>
        <v>1001.17295</v>
      </c>
      <c r="Q475" s="148">
        <f t="shared" si="375"/>
        <v>0</v>
      </c>
      <c r="R475" s="170">
        <f t="shared" si="373"/>
        <v>0</v>
      </c>
      <c r="S475" s="110">
        <f t="shared" si="365"/>
        <v>0</v>
      </c>
      <c r="T475" s="92">
        <f t="shared" si="378"/>
        <v>0</v>
      </c>
      <c r="U475" s="181">
        <f t="shared" si="379"/>
        <v>0</v>
      </c>
      <c r="V475" s="120">
        <f t="shared" si="374"/>
        <v>7.8E-2</v>
      </c>
      <c r="W475" s="118">
        <f t="shared" si="357"/>
        <v>5</v>
      </c>
      <c r="X475" s="118">
        <v>252</v>
      </c>
      <c r="Y475" s="117">
        <f t="shared" si="366"/>
        <v>1.001491339</v>
      </c>
      <c r="Z475" s="110">
        <f t="shared" si="367"/>
        <v>1.4930882599999999</v>
      </c>
      <c r="AA475" s="110">
        <f t="shared" si="368"/>
        <v>0</v>
      </c>
      <c r="AB475" s="121" t="str">
        <f t="shared" si="376"/>
        <v>J=</v>
      </c>
      <c r="AC475" s="115">
        <f t="shared" si="377"/>
        <v>44767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9">
        <f t="shared" si="369"/>
        <v>44745</v>
      </c>
      <c r="B476" s="110">
        <f t="shared" si="361"/>
        <v>1002.6660382600001</v>
      </c>
      <c r="C476" s="184">
        <f t="shared" si="359"/>
        <v>1000.0000000000001</v>
      </c>
      <c r="D476" s="111">
        <f t="shared" si="370"/>
        <v>6382.88</v>
      </c>
      <c r="E476" s="111">
        <f>IF($K476=1,VLOOKUP($A475,$AQ$11:$AU$150,5),E475)</f>
        <v>6412.88</v>
      </c>
      <c r="F476" s="160" t="e">
        <f>IF($K476=1,VLOOKUP($A475,$AQ$11:$AU$135,6),F475)</f>
        <v>#REF!</v>
      </c>
      <c r="G476" s="114">
        <f t="shared" si="362"/>
        <v>4.7000726944577131E-3</v>
      </c>
      <c r="H476" s="115">
        <f t="shared" si="380"/>
        <v>44767</v>
      </c>
      <c r="I476" s="115">
        <f t="shared" si="363"/>
        <v>44767</v>
      </c>
      <c r="J476" s="116">
        <f t="shared" si="371"/>
        <v>20</v>
      </c>
      <c r="K476" s="116">
        <f t="shared" si="360"/>
        <v>5</v>
      </c>
      <c r="L476" s="8">
        <f t="shared" si="372"/>
        <v>1.00117295</v>
      </c>
      <c r="M476" s="117">
        <v>1</v>
      </c>
      <c r="N476" s="117">
        <f t="shared" si="356"/>
        <v>1</v>
      </c>
      <c r="O476" s="110">
        <f t="shared" si="358"/>
        <v>1.00117295</v>
      </c>
      <c r="P476" s="110">
        <f t="shared" si="364"/>
        <v>1001.17295</v>
      </c>
      <c r="Q476" s="148">
        <f t="shared" si="375"/>
        <v>0</v>
      </c>
      <c r="R476" s="170">
        <f t="shared" si="373"/>
        <v>0</v>
      </c>
      <c r="S476" s="110">
        <f t="shared" si="365"/>
        <v>0</v>
      </c>
      <c r="T476" s="92">
        <f t="shared" si="378"/>
        <v>0</v>
      </c>
      <c r="U476" s="181">
        <f t="shared" si="379"/>
        <v>0</v>
      </c>
      <c r="V476" s="120">
        <f t="shared" si="374"/>
        <v>7.8E-2</v>
      </c>
      <c r="W476" s="118">
        <f t="shared" si="357"/>
        <v>5</v>
      </c>
      <c r="X476" s="118">
        <v>252</v>
      </c>
      <c r="Y476" s="117">
        <f t="shared" si="366"/>
        <v>1.001491339</v>
      </c>
      <c r="Z476" s="110">
        <f t="shared" si="367"/>
        <v>1.4930882599999999</v>
      </c>
      <c r="AA476" s="110">
        <f t="shared" si="368"/>
        <v>0</v>
      </c>
      <c r="AB476" s="121" t="str">
        <f t="shared" si="376"/>
        <v>J=</v>
      </c>
      <c r="AC476" s="115">
        <f t="shared" si="377"/>
        <v>44767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9">
        <f t="shared" si="369"/>
        <v>44746</v>
      </c>
      <c r="B477" s="110">
        <f t="shared" si="361"/>
        <v>1002.6660382600001</v>
      </c>
      <c r="C477" s="184">
        <f t="shared" si="359"/>
        <v>1000.0000000000001</v>
      </c>
      <c r="D477" s="111">
        <f t="shared" si="370"/>
        <v>6382.88</v>
      </c>
      <c r="E477" s="111">
        <f>IF($K477=1,VLOOKUP($A476,$AQ$11:$AU$150,5),E476)</f>
        <v>6412.88</v>
      </c>
      <c r="F477" s="160" t="e">
        <f>IF($K477=1,VLOOKUP($A476,$AQ$11:$AU$135,6),F476)</f>
        <v>#REF!</v>
      </c>
      <c r="G477" s="114">
        <f t="shared" si="362"/>
        <v>4.7000726944577131E-3</v>
      </c>
      <c r="H477" s="115">
        <f t="shared" si="380"/>
        <v>44767</v>
      </c>
      <c r="I477" s="115">
        <f t="shared" si="363"/>
        <v>44767</v>
      </c>
      <c r="J477" s="116">
        <f t="shared" si="371"/>
        <v>20</v>
      </c>
      <c r="K477" s="116">
        <f t="shared" si="360"/>
        <v>5</v>
      </c>
      <c r="L477" s="8">
        <f t="shared" si="372"/>
        <v>1.00117295</v>
      </c>
      <c r="M477" s="117">
        <v>1</v>
      </c>
      <c r="N477" s="117">
        <f t="shared" si="356"/>
        <v>1</v>
      </c>
      <c r="O477" s="110">
        <f t="shared" si="358"/>
        <v>1.00117295</v>
      </c>
      <c r="P477" s="110">
        <f t="shared" si="364"/>
        <v>1001.17295</v>
      </c>
      <c r="Q477" s="148">
        <f t="shared" si="375"/>
        <v>0</v>
      </c>
      <c r="R477" s="170">
        <f t="shared" si="373"/>
        <v>0</v>
      </c>
      <c r="S477" s="110">
        <f t="shared" si="365"/>
        <v>0</v>
      </c>
      <c r="T477" s="92">
        <f t="shared" si="378"/>
        <v>0</v>
      </c>
      <c r="U477" s="181">
        <f t="shared" si="379"/>
        <v>0</v>
      </c>
      <c r="V477" s="120">
        <f t="shared" si="374"/>
        <v>7.8E-2</v>
      </c>
      <c r="W477" s="118">
        <f t="shared" si="357"/>
        <v>5</v>
      </c>
      <c r="X477" s="118">
        <v>252</v>
      </c>
      <c r="Y477" s="117">
        <f t="shared" si="366"/>
        <v>1.001491339</v>
      </c>
      <c r="Z477" s="110">
        <f t="shared" si="367"/>
        <v>1.4930882599999999</v>
      </c>
      <c r="AA477" s="110">
        <f t="shared" si="368"/>
        <v>0</v>
      </c>
      <c r="AB477" s="121" t="str">
        <f t="shared" si="376"/>
        <v>J=</v>
      </c>
      <c r="AC477" s="115">
        <f t="shared" si="377"/>
        <v>44767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9">
        <f t="shared" si="369"/>
        <v>44747</v>
      </c>
      <c r="B478" s="110">
        <f t="shared" si="361"/>
        <v>1003.2000925999999</v>
      </c>
      <c r="C478" s="184">
        <f t="shared" si="359"/>
        <v>1000.0000000000001</v>
      </c>
      <c r="D478" s="111">
        <f t="shared" si="370"/>
        <v>6382.88</v>
      </c>
      <c r="E478" s="111">
        <f>IF($K478=1,VLOOKUP($A477,$AQ$11:$AU$150,5),E477)</f>
        <v>6412.88</v>
      </c>
      <c r="F478" s="160" t="e">
        <f>IF($K478=1,VLOOKUP($A477,$AQ$11:$AU$135,6),F477)</f>
        <v>#REF!</v>
      </c>
      <c r="G478" s="114">
        <f t="shared" si="362"/>
        <v>4.7000726944577131E-3</v>
      </c>
      <c r="H478" s="115">
        <f t="shared" si="380"/>
        <v>44767</v>
      </c>
      <c r="I478" s="115">
        <f t="shared" si="363"/>
        <v>44767</v>
      </c>
      <c r="J478" s="116">
        <f t="shared" si="371"/>
        <v>20</v>
      </c>
      <c r="K478" s="116">
        <f t="shared" si="360"/>
        <v>6</v>
      </c>
      <c r="L478" s="8">
        <f t="shared" si="372"/>
        <v>1.0014076999999999</v>
      </c>
      <c r="M478" s="117">
        <v>1</v>
      </c>
      <c r="N478" s="117">
        <f t="shared" si="356"/>
        <v>1</v>
      </c>
      <c r="O478" s="110">
        <f t="shared" si="358"/>
        <v>1.0014076999999999</v>
      </c>
      <c r="P478" s="110">
        <f t="shared" si="364"/>
        <v>1001.4077</v>
      </c>
      <c r="Q478" s="148">
        <f t="shared" si="375"/>
        <v>0</v>
      </c>
      <c r="R478" s="170">
        <f t="shared" si="373"/>
        <v>0</v>
      </c>
      <c r="S478" s="110">
        <f t="shared" si="365"/>
        <v>0</v>
      </c>
      <c r="T478" s="92">
        <f t="shared" si="378"/>
        <v>0</v>
      </c>
      <c r="U478" s="181">
        <f t="shared" si="379"/>
        <v>0</v>
      </c>
      <c r="V478" s="120">
        <f t="shared" si="374"/>
        <v>7.8E-2</v>
      </c>
      <c r="W478" s="118">
        <f t="shared" si="357"/>
        <v>6</v>
      </c>
      <c r="X478" s="118">
        <v>252</v>
      </c>
      <c r="Y478" s="117">
        <f t="shared" si="366"/>
        <v>1.0017898730000001</v>
      </c>
      <c r="Z478" s="110">
        <f t="shared" si="367"/>
        <v>1.7923925999999999</v>
      </c>
      <c r="AA478" s="110">
        <f t="shared" si="368"/>
        <v>0</v>
      </c>
      <c r="AB478" s="121" t="str">
        <f t="shared" si="376"/>
        <v>J=</v>
      </c>
      <c r="AC478" s="115">
        <f t="shared" si="377"/>
        <v>44767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9">
        <f t="shared" si="369"/>
        <v>44748</v>
      </c>
      <c r="B479" s="110">
        <f t="shared" si="361"/>
        <v>1003.73443637</v>
      </c>
      <c r="C479" s="184">
        <f t="shared" si="359"/>
        <v>1000.0000000000001</v>
      </c>
      <c r="D479" s="111">
        <f t="shared" si="370"/>
        <v>6382.88</v>
      </c>
      <c r="E479" s="111">
        <f>IF($K479=1,VLOOKUP($A478,$AQ$11:$AU$150,5),E478)</f>
        <v>6412.88</v>
      </c>
      <c r="F479" s="160" t="e">
        <f>IF($K479=1,VLOOKUP($A478,$AQ$11:$AU$135,6),F478)</f>
        <v>#REF!</v>
      </c>
      <c r="G479" s="114">
        <f t="shared" si="362"/>
        <v>4.7000726944577131E-3</v>
      </c>
      <c r="H479" s="115">
        <f t="shared" si="380"/>
        <v>44767</v>
      </c>
      <c r="I479" s="115">
        <f t="shared" si="363"/>
        <v>44767</v>
      </c>
      <c r="J479" s="116">
        <f t="shared" si="371"/>
        <v>20</v>
      </c>
      <c r="K479" s="116">
        <f t="shared" si="360"/>
        <v>7</v>
      </c>
      <c r="L479" s="8">
        <f t="shared" si="372"/>
        <v>1.0016425099999999</v>
      </c>
      <c r="M479" s="117">
        <v>1</v>
      </c>
      <c r="N479" s="117">
        <f t="shared" si="356"/>
        <v>1</v>
      </c>
      <c r="O479" s="110">
        <f t="shared" si="358"/>
        <v>1.0016425099999999</v>
      </c>
      <c r="P479" s="110">
        <f t="shared" si="364"/>
        <v>1001.64251</v>
      </c>
      <c r="Q479" s="148">
        <f t="shared" si="375"/>
        <v>0</v>
      </c>
      <c r="R479" s="170">
        <f t="shared" si="373"/>
        <v>0</v>
      </c>
      <c r="S479" s="110">
        <f t="shared" si="365"/>
        <v>0</v>
      </c>
      <c r="T479" s="92">
        <f t="shared" si="378"/>
        <v>0</v>
      </c>
      <c r="U479" s="181">
        <f t="shared" si="379"/>
        <v>0</v>
      </c>
      <c r="V479" s="120">
        <f t="shared" si="374"/>
        <v>7.8E-2</v>
      </c>
      <c r="W479" s="118">
        <f t="shared" si="357"/>
        <v>7</v>
      </c>
      <c r="X479" s="118">
        <v>252</v>
      </c>
      <c r="Y479" s="117">
        <f t="shared" si="366"/>
        <v>1.0020884960000001</v>
      </c>
      <c r="Z479" s="110">
        <f t="shared" si="367"/>
        <v>2.0919263699999999</v>
      </c>
      <c r="AA479" s="110">
        <f t="shared" si="368"/>
        <v>0</v>
      </c>
      <c r="AB479" s="121" t="str">
        <f t="shared" si="376"/>
        <v>J=</v>
      </c>
      <c r="AC479" s="115">
        <f t="shared" si="377"/>
        <v>44767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9">
        <f t="shared" si="369"/>
        <v>44749</v>
      </c>
      <c r="B480" s="110">
        <f t="shared" si="361"/>
        <v>1004.26907069</v>
      </c>
      <c r="C480" s="184">
        <f t="shared" si="359"/>
        <v>1000.0000000000001</v>
      </c>
      <c r="D480" s="111">
        <f t="shared" si="370"/>
        <v>6382.88</v>
      </c>
      <c r="E480" s="111">
        <f>IF($K480=1,VLOOKUP($A479,$AQ$11:$AU$150,5),E479)</f>
        <v>6412.88</v>
      </c>
      <c r="F480" s="160" t="e">
        <f>IF($K480=1,VLOOKUP($A479,$AQ$11:$AU$135,6),F479)</f>
        <v>#REF!</v>
      </c>
      <c r="G480" s="114">
        <f t="shared" si="362"/>
        <v>4.7000726944577131E-3</v>
      </c>
      <c r="H480" s="115">
        <f t="shared" si="380"/>
        <v>44767</v>
      </c>
      <c r="I480" s="115">
        <f t="shared" si="363"/>
        <v>44767</v>
      </c>
      <c r="J480" s="116">
        <f t="shared" si="371"/>
        <v>20</v>
      </c>
      <c r="K480" s="116">
        <f t="shared" si="360"/>
        <v>8</v>
      </c>
      <c r="L480" s="8">
        <f t="shared" si="372"/>
        <v>1.00187738</v>
      </c>
      <c r="M480" s="117">
        <v>1</v>
      </c>
      <c r="N480" s="117">
        <f t="shared" ref="N480:N543" si="381">IF(I480&gt;I479,N479*M480,N479)</f>
        <v>1</v>
      </c>
      <c r="O480" s="110">
        <f t="shared" si="358"/>
        <v>1.00187738</v>
      </c>
      <c r="P480" s="110">
        <f t="shared" si="364"/>
        <v>1001.87738</v>
      </c>
      <c r="Q480" s="148">
        <f t="shared" si="375"/>
        <v>0</v>
      </c>
      <c r="R480" s="170">
        <f t="shared" si="373"/>
        <v>0</v>
      </c>
      <c r="S480" s="110">
        <f t="shared" si="365"/>
        <v>0</v>
      </c>
      <c r="T480" s="92">
        <f t="shared" si="378"/>
        <v>0</v>
      </c>
      <c r="U480" s="181">
        <f t="shared" si="379"/>
        <v>0</v>
      </c>
      <c r="V480" s="120">
        <f t="shared" si="374"/>
        <v>7.8E-2</v>
      </c>
      <c r="W480" s="118">
        <f t="shared" si="357"/>
        <v>8</v>
      </c>
      <c r="X480" s="118">
        <v>252</v>
      </c>
      <c r="Y480" s="117">
        <f t="shared" si="366"/>
        <v>1.0023872089999999</v>
      </c>
      <c r="Z480" s="110">
        <f t="shared" si="367"/>
        <v>2.3916906899999999</v>
      </c>
      <c r="AA480" s="110">
        <f t="shared" si="368"/>
        <v>0</v>
      </c>
      <c r="AB480" s="121" t="str">
        <f t="shared" si="376"/>
        <v>J=</v>
      </c>
      <c r="AC480" s="115">
        <f t="shared" si="377"/>
        <v>44767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9">
        <f t="shared" si="369"/>
        <v>44750</v>
      </c>
      <c r="B481" s="110">
        <f t="shared" si="361"/>
        <v>1004.80398466</v>
      </c>
      <c r="C481" s="184">
        <f t="shared" si="359"/>
        <v>1000.0000000000001</v>
      </c>
      <c r="D481" s="111">
        <f t="shared" si="370"/>
        <v>6382.88</v>
      </c>
      <c r="E481" s="111">
        <f>IF($K481=1,VLOOKUP($A480,$AQ$11:$AU$150,5),E480)</f>
        <v>6412.88</v>
      </c>
      <c r="F481" s="160" t="e">
        <f>IF($K481=1,VLOOKUP($A480,$AQ$11:$AU$135,6),F480)</f>
        <v>#REF!</v>
      </c>
      <c r="G481" s="114">
        <f t="shared" si="362"/>
        <v>4.7000726944577131E-3</v>
      </c>
      <c r="H481" s="115">
        <f t="shared" si="380"/>
        <v>44767</v>
      </c>
      <c r="I481" s="115">
        <f t="shared" si="363"/>
        <v>44767</v>
      </c>
      <c r="J481" s="116">
        <f t="shared" si="371"/>
        <v>20</v>
      </c>
      <c r="K481" s="116">
        <f t="shared" si="360"/>
        <v>9</v>
      </c>
      <c r="L481" s="8">
        <f t="shared" si="372"/>
        <v>1.0021123000000001</v>
      </c>
      <c r="M481" s="117">
        <v>1</v>
      </c>
      <c r="N481" s="117">
        <f t="shared" si="381"/>
        <v>1</v>
      </c>
      <c r="O481" s="110">
        <f t="shared" si="358"/>
        <v>1.0021123000000001</v>
      </c>
      <c r="P481" s="110">
        <f t="shared" si="364"/>
        <v>1002.1123</v>
      </c>
      <c r="Q481" s="148">
        <f t="shared" si="375"/>
        <v>0</v>
      </c>
      <c r="R481" s="170">
        <f t="shared" si="373"/>
        <v>0</v>
      </c>
      <c r="S481" s="110">
        <f t="shared" si="365"/>
        <v>0</v>
      </c>
      <c r="T481" s="92">
        <f t="shared" si="378"/>
        <v>0</v>
      </c>
      <c r="U481" s="181">
        <f t="shared" si="379"/>
        <v>0</v>
      </c>
      <c r="V481" s="120">
        <f t="shared" si="374"/>
        <v>7.8E-2</v>
      </c>
      <c r="W481" s="118">
        <f t="shared" si="357"/>
        <v>9</v>
      </c>
      <c r="X481" s="118">
        <v>252</v>
      </c>
      <c r="Y481" s="117">
        <f t="shared" si="366"/>
        <v>1.002686011</v>
      </c>
      <c r="Z481" s="110">
        <f t="shared" si="367"/>
        <v>2.69168466</v>
      </c>
      <c r="AA481" s="110">
        <f t="shared" si="368"/>
        <v>0</v>
      </c>
      <c r="AB481" s="121" t="str">
        <f t="shared" si="376"/>
        <v>J=</v>
      </c>
      <c r="AC481" s="115">
        <f t="shared" si="377"/>
        <v>44767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9">
        <f t="shared" si="369"/>
        <v>44751</v>
      </c>
      <c r="B482" s="110">
        <f t="shared" si="361"/>
        <v>1005.33918739</v>
      </c>
      <c r="C482" s="184">
        <f t="shared" si="359"/>
        <v>1000.0000000000001</v>
      </c>
      <c r="D482" s="111">
        <f t="shared" si="370"/>
        <v>6382.88</v>
      </c>
      <c r="E482" s="111">
        <f>IF($K482=1,VLOOKUP($A481,$AQ$11:$AU$150,5),E481)</f>
        <v>6412.88</v>
      </c>
      <c r="F482" s="160" t="e">
        <f>IF($K482=1,VLOOKUP($A481,$AQ$11:$AU$135,6),F481)</f>
        <v>#REF!</v>
      </c>
      <c r="G482" s="114">
        <f t="shared" si="362"/>
        <v>4.7000726944577131E-3</v>
      </c>
      <c r="H482" s="115">
        <f t="shared" si="380"/>
        <v>44767</v>
      </c>
      <c r="I482" s="115">
        <f t="shared" si="363"/>
        <v>44767</v>
      </c>
      <c r="J482" s="116">
        <f t="shared" si="371"/>
        <v>20</v>
      </c>
      <c r="K482" s="116">
        <f t="shared" si="360"/>
        <v>10</v>
      </c>
      <c r="L482" s="8">
        <f t="shared" si="372"/>
        <v>1.00234728</v>
      </c>
      <c r="M482" s="117">
        <v>1</v>
      </c>
      <c r="N482" s="117">
        <f t="shared" si="381"/>
        <v>1</v>
      </c>
      <c r="O482" s="110">
        <f t="shared" si="358"/>
        <v>1.00234728</v>
      </c>
      <c r="P482" s="110">
        <f t="shared" si="364"/>
        <v>1002.34728</v>
      </c>
      <c r="Q482" s="148">
        <f t="shared" si="375"/>
        <v>0</v>
      </c>
      <c r="R482" s="170">
        <f t="shared" si="373"/>
        <v>0</v>
      </c>
      <c r="S482" s="110">
        <f t="shared" si="365"/>
        <v>0</v>
      </c>
      <c r="T482" s="92">
        <f t="shared" si="378"/>
        <v>0</v>
      </c>
      <c r="U482" s="181">
        <f t="shared" si="379"/>
        <v>0</v>
      </c>
      <c r="V482" s="120">
        <f t="shared" si="374"/>
        <v>7.8E-2</v>
      </c>
      <c r="W482" s="118">
        <f t="shared" ref="W482:W545" si="382">IF(A481&lt;K$2,0,IF(Q481&gt;0,1,IF(K482=K481,W481,W481+1)))</f>
        <v>10</v>
      </c>
      <c r="X482" s="118">
        <v>252</v>
      </c>
      <c r="Y482" s="117">
        <f t="shared" si="366"/>
        <v>1.002984901</v>
      </c>
      <c r="Z482" s="110">
        <f t="shared" si="367"/>
        <v>2.9919073900000002</v>
      </c>
      <c r="AA482" s="110">
        <f t="shared" si="368"/>
        <v>0</v>
      </c>
      <c r="AB482" s="121" t="str">
        <f t="shared" si="376"/>
        <v>J=</v>
      </c>
      <c r="AC482" s="115">
        <f t="shared" si="377"/>
        <v>44767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9">
        <f t="shared" si="369"/>
        <v>44752</v>
      </c>
      <c r="B483" s="110">
        <f t="shared" si="361"/>
        <v>1005.33918739</v>
      </c>
      <c r="C483" s="184">
        <f t="shared" si="359"/>
        <v>1000.0000000000001</v>
      </c>
      <c r="D483" s="111">
        <f t="shared" si="370"/>
        <v>6382.88</v>
      </c>
      <c r="E483" s="111">
        <f>IF($K483=1,VLOOKUP($A482,$AQ$11:$AU$150,5),E482)</f>
        <v>6412.88</v>
      </c>
      <c r="F483" s="160" t="e">
        <f>IF($K483=1,VLOOKUP($A482,$AQ$11:$AU$135,6),F482)</f>
        <v>#REF!</v>
      </c>
      <c r="G483" s="114">
        <f t="shared" si="362"/>
        <v>4.7000726944577131E-3</v>
      </c>
      <c r="H483" s="115">
        <f t="shared" si="380"/>
        <v>44767</v>
      </c>
      <c r="I483" s="115">
        <f t="shared" si="363"/>
        <v>44767</v>
      </c>
      <c r="J483" s="116">
        <f t="shared" si="371"/>
        <v>20</v>
      </c>
      <c r="K483" s="116">
        <f t="shared" si="360"/>
        <v>10</v>
      </c>
      <c r="L483" s="8">
        <f t="shared" si="372"/>
        <v>1.00234728</v>
      </c>
      <c r="M483" s="117">
        <v>1</v>
      </c>
      <c r="N483" s="117">
        <f t="shared" si="381"/>
        <v>1</v>
      </c>
      <c r="O483" s="110">
        <f t="shared" si="358"/>
        <v>1.00234728</v>
      </c>
      <c r="P483" s="110">
        <f t="shared" si="364"/>
        <v>1002.34728</v>
      </c>
      <c r="Q483" s="148">
        <f t="shared" si="375"/>
        <v>0</v>
      </c>
      <c r="R483" s="170">
        <f t="shared" si="373"/>
        <v>0</v>
      </c>
      <c r="S483" s="110">
        <f t="shared" si="365"/>
        <v>0</v>
      </c>
      <c r="T483" s="92">
        <f t="shared" si="378"/>
        <v>0</v>
      </c>
      <c r="U483" s="181">
        <f t="shared" si="379"/>
        <v>0</v>
      </c>
      <c r="V483" s="120">
        <f t="shared" si="374"/>
        <v>7.8E-2</v>
      </c>
      <c r="W483" s="118">
        <f t="shared" si="382"/>
        <v>10</v>
      </c>
      <c r="X483" s="118">
        <v>252</v>
      </c>
      <c r="Y483" s="117">
        <f t="shared" si="366"/>
        <v>1.002984901</v>
      </c>
      <c r="Z483" s="110">
        <f t="shared" si="367"/>
        <v>2.9919073900000002</v>
      </c>
      <c r="AA483" s="110">
        <f t="shared" si="368"/>
        <v>0</v>
      </c>
      <c r="AB483" s="121" t="str">
        <f t="shared" si="376"/>
        <v>J=</v>
      </c>
      <c r="AC483" s="115">
        <f t="shared" si="377"/>
        <v>44767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9">
        <f t="shared" si="369"/>
        <v>44753</v>
      </c>
      <c r="B484" s="110">
        <f t="shared" si="361"/>
        <v>1005.33918739</v>
      </c>
      <c r="C484" s="184">
        <f t="shared" si="359"/>
        <v>1000.0000000000001</v>
      </c>
      <c r="D484" s="111">
        <f t="shared" si="370"/>
        <v>6382.88</v>
      </c>
      <c r="E484" s="111">
        <f>IF($K484=1,VLOOKUP($A483,$AQ$11:$AU$150,5),E483)</f>
        <v>6412.88</v>
      </c>
      <c r="F484" s="160" t="e">
        <f>IF($K484=1,VLOOKUP($A483,$AQ$11:$AU$135,6),F483)</f>
        <v>#REF!</v>
      </c>
      <c r="G484" s="114">
        <f t="shared" si="362"/>
        <v>4.7000726944577131E-3</v>
      </c>
      <c r="H484" s="115">
        <f t="shared" si="380"/>
        <v>44767</v>
      </c>
      <c r="I484" s="115">
        <f t="shared" si="363"/>
        <v>44767</v>
      </c>
      <c r="J484" s="116">
        <f t="shared" si="371"/>
        <v>20</v>
      </c>
      <c r="K484" s="116">
        <f t="shared" si="360"/>
        <v>10</v>
      </c>
      <c r="L484" s="8">
        <f t="shared" si="372"/>
        <v>1.00234728</v>
      </c>
      <c r="M484" s="117">
        <v>1</v>
      </c>
      <c r="N484" s="117">
        <f t="shared" si="381"/>
        <v>1</v>
      </c>
      <c r="O484" s="110">
        <f t="shared" si="358"/>
        <v>1.00234728</v>
      </c>
      <c r="P484" s="110">
        <f t="shared" si="364"/>
        <v>1002.34728</v>
      </c>
      <c r="Q484" s="148">
        <f t="shared" si="375"/>
        <v>0</v>
      </c>
      <c r="R484" s="170">
        <f t="shared" si="373"/>
        <v>0</v>
      </c>
      <c r="S484" s="110">
        <f t="shared" si="365"/>
        <v>0</v>
      </c>
      <c r="T484" s="92">
        <f t="shared" si="378"/>
        <v>0</v>
      </c>
      <c r="U484" s="181">
        <f t="shared" si="379"/>
        <v>0</v>
      </c>
      <c r="V484" s="120">
        <f t="shared" si="374"/>
        <v>7.8E-2</v>
      </c>
      <c r="W484" s="118">
        <f t="shared" si="382"/>
        <v>10</v>
      </c>
      <c r="X484" s="118">
        <v>252</v>
      </c>
      <c r="Y484" s="117">
        <f t="shared" si="366"/>
        <v>1.002984901</v>
      </c>
      <c r="Z484" s="110">
        <f t="shared" si="367"/>
        <v>2.9919073900000002</v>
      </c>
      <c r="AA484" s="110">
        <f t="shared" si="368"/>
        <v>0</v>
      </c>
      <c r="AB484" s="121" t="str">
        <f t="shared" si="376"/>
        <v>J=</v>
      </c>
      <c r="AC484" s="115">
        <f t="shared" si="377"/>
        <v>44767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9">
        <f t="shared" si="369"/>
        <v>44754</v>
      </c>
      <c r="B485" s="110">
        <f t="shared" si="361"/>
        <v>1005.87467099</v>
      </c>
      <c r="C485" s="184">
        <f t="shared" si="359"/>
        <v>1000.0000000000001</v>
      </c>
      <c r="D485" s="111">
        <f t="shared" si="370"/>
        <v>6382.88</v>
      </c>
      <c r="E485" s="111">
        <f>IF($K485=1,VLOOKUP($A484,$AQ$11:$AU$150,5),E484)</f>
        <v>6412.88</v>
      </c>
      <c r="F485" s="160" t="e">
        <f>IF($K485=1,VLOOKUP($A484,$AQ$11:$AU$135,6),F484)</f>
        <v>#REF!</v>
      </c>
      <c r="G485" s="114">
        <f t="shared" si="362"/>
        <v>4.7000726944577131E-3</v>
      </c>
      <c r="H485" s="115">
        <f t="shared" si="380"/>
        <v>44767</v>
      </c>
      <c r="I485" s="115">
        <f t="shared" si="363"/>
        <v>44767</v>
      </c>
      <c r="J485" s="116">
        <f t="shared" si="371"/>
        <v>20</v>
      </c>
      <c r="K485" s="116">
        <f t="shared" si="360"/>
        <v>11</v>
      </c>
      <c r="L485" s="8">
        <f t="shared" si="372"/>
        <v>1.00258231</v>
      </c>
      <c r="M485" s="117">
        <v>1</v>
      </c>
      <c r="N485" s="117">
        <f t="shared" si="381"/>
        <v>1</v>
      </c>
      <c r="O485" s="110">
        <f t="shared" si="358"/>
        <v>1.00258231</v>
      </c>
      <c r="P485" s="110">
        <f t="shared" si="364"/>
        <v>1002.58231</v>
      </c>
      <c r="Q485" s="148">
        <f t="shared" si="375"/>
        <v>0</v>
      </c>
      <c r="R485" s="170">
        <f t="shared" si="373"/>
        <v>0</v>
      </c>
      <c r="S485" s="110">
        <f t="shared" si="365"/>
        <v>0</v>
      </c>
      <c r="T485" s="92">
        <f t="shared" si="378"/>
        <v>0</v>
      </c>
      <c r="U485" s="181">
        <f t="shared" si="379"/>
        <v>0</v>
      </c>
      <c r="V485" s="120">
        <f t="shared" si="374"/>
        <v>7.8E-2</v>
      </c>
      <c r="W485" s="118">
        <f t="shared" si="382"/>
        <v>11</v>
      </c>
      <c r="X485" s="118">
        <v>252</v>
      </c>
      <c r="Y485" s="117">
        <f t="shared" si="366"/>
        <v>1.003283881</v>
      </c>
      <c r="Z485" s="110">
        <f t="shared" si="367"/>
        <v>3.2923609900000002</v>
      </c>
      <c r="AA485" s="110">
        <f t="shared" si="368"/>
        <v>0</v>
      </c>
      <c r="AB485" s="121" t="str">
        <f t="shared" si="376"/>
        <v>J=</v>
      </c>
      <c r="AC485" s="115">
        <f t="shared" si="377"/>
        <v>44767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9">
        <f t="shared" si="369"/>
        <v>44755</v>
      </c>
      <c r="B486" s="110">
        <f t="shared" si="361"/>
        <v>1006.41043456</v>
      </c>
      <c r="C486" s="184">
        <f t="shared" si="359"/>
        <v>1000.0000000000001</v>
      </c>
      <c r="D486" s="111">
        <f t="shared" si="370"/>
        <v>6382.88</v>
      </c>
      <c r="E486" s="111">
        <f>IF($K486=1,VLOOKUP($A485,$AQ$11:$AU$150,5),E485)</f>
        <v>6412.88</v>
      </c>
      <c r="F486" s="160" t="e">
        <f>IF($K486=1,VLOOKUP($A485,$AQ$11:$AU$135,6),F485)</f>
        <v>#REF!</v>
      </c>
      <c r="G486" s="114">
        <f t="shared" si="362"/>
        <v>4.7000726944577131E-3</v>
      </c>
      <c r="H486" s="115">
        <f t="shared" si="380"/>
        <v>44767</v>
      </c>
      <c r="I486" s="115">
        <f t="shared" si="363"/>
        <v>44767</v>
      </c>
      <c r="J486" s="116">
        <f t="shared" si="371"/>
        <v>20</v>
      </c>
      <c r="K486" s="116">
        <f t="shared" si="360"/>
        <v>12</v>
      </c>
      <c r="L486" s="8">
        <f t="shared" si="372"/>
        <v>1.0028173899999999</v>
      </c>
      <c r="M486" s="117">
        <v>1</v>
      </c>
      <c r="N486" s="117">
        <f t="shared" si="381"/>
        <v>1</v>
      </c>
      <c r="O486" s="110">
        <f t="shared" si="358"/>
        <v>1.0028173899999999</v>
      </c>
      <c r="P486" s="110">
        <f t="shared" si="364"/>
        <v>1002.81739</v>
      </c>
      <c r="Q486" s="148">
        <f t="shared" si="375"/>
        <v>0</v>
      </c>
      <c r="R486" s="170">
        <f t="shared" si="373"/>
        <v>0</v>
      </c>
      <c r="S486" s="110">
        <f t="shared" si="365"/>
        <v>0</v>
      </c>
      <c r="T486" s="92">
        <f t="shared" si="378"/>
        <v>0</v>
      </c>
      <c r="U486" s="181">
        <f t="shared" si="379"/>
        <v>0</v>
      </c>
      <c r="V486" s="120">
        <f t="shared" si="374"/>
        <v>7.8E-2</v>
      </c>
      <c r="W486" s="118">
        <f t="shared" si="382"/>
        <v>12</v>
      </c>
      <c r="X486" s="118">
        <v>252</v>
      </c>
      <c r="Y486" s="117">
        <f t="shared" si="366"/>
        <v>1.00358295</v>
      </c>
      <c r="Z486" s="110">
        <f t="shared" si="367"/>
        <v>3.5930445600000001</v>
      </c>
      <c r="AA486" s="110">
        <f t="shared" si="368"/>
        <v>0</v>
      </c>
      <c r="AB486" s="121" t="str">
        <f t="shared" si="376"/>
        <v>J=</v>
      </c>
      <c r="AC486" s="115">
        <f t="shared" si="377"/>
        <v>44767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9">
        <f t="shared" si="369"/>
        <v>44756</v>
      </c>
      <c r="B487" s="110">
        <f t="shared" si="361"/>
        <v>1006.94648825</v>
      </c>
      <c r="C487" s="184">
        <f t="shared" si="359"/>
        <v>1000.0000000000001</v>
      </c>
      <c r="D487" s="111">
        <f t="shared" si="370"/>
        <v>6382.88</v>
      </c>
      <c r="E487" s="111">
        <f>IF($K487=1,VLOOKUP($A486,$AQ$11:$AU$150,5),E486)</f>
        <v>6412.88</v>
      </c>
      <c r="F487" s="160" t="e">
        <f>IF($K487=1,VLOOKUP($A486,$AQ$11:$AU$135,6),F486)</f>
        <v>#REF!</v>
      </c>
      <c r="G487" s="114">
        <f t="shared" si="362"/>
        <v>4.7000726944577131E-3</v>
      </c>
      <c r="H487" s="115">
        <f t="shared" si="380"/>
        <v>44767</v>
      </c>
      <c r="I487" s="115">
        <f t="shared" si="363"/>
        <v>44767</v>
      </c>
      <c r="J487" s="116">
        <f t="shared" si="371"/>
        <v>20</v>
      </c>
      <c r="K487" s="116">
        <f t="shared" si="360"/>
        <v>13</v>
      </c>
      <c r="L487" s="8">
        <f t="shared" si="372"/>
        <v>1.0030525299999999</v>
      </c>
      <c r="M487" s="117">
        <v>1</v>
      </c>
      <c r="N487" s="117">
        <f t="shared" si="381"/>
        <v>1</v>
      </c>
      <c r="O487" s="110">
        <f t="shared" si="358"/>
        <v>1.0030525299999999</v>
      </c>
      <c r="P487" s="110">
        <f t="shared" si="364"/>
        <v>1003.05253</v>
      </c>
      <c r="Q487" s="148">
        <f t="shared" si="375"/>
        <v>0</v>
      </c>
      <c r="R487" s="170">
        <f t="shared" si="373"/>
        <v>0</v>
      </c>
      <c r="S487" s="110">
        <f t="shared" si="365"/>
        <v>0</v>
      </c>
      <c r="T487" s="92">
        <f t="shared" si="378"/>
        <v>0</v>
      </c>
      <c r="U487" s="181">
        <f t="shared" si="379"/>
        <v>0</v>
      </c>
      <c r="V487" s="120">
        <f t="shared" si="374"/>
        <v>7.8E-2</v>
      </c>
      <c r="W487" s="118">
        <f t="shared" si="382"/>
        <v>13</v>
      </c>
      <c r="X487" s="118">
        <v>252</v>
      </c>
      <c r="Y487" s="117">
        <f t="shared" si="366"/>
        <v>1.003882108</v>
      </c>
      <c r="Z487" s="110">
        <f t="shared" si="367"/>
        <v>3.8939582499999998</v>
      </c>
      <c r="AA487" s="110">
        <f t="shared" si="368"/>
        <v>0</v>
      </c>
      <c r="AB487" s="121" t="str">
        <f t="shared" si="376"/>
        <v>J=</v>
      </c>
      <c r="AC487" s="115">
        <f t="shared" si="377"/>
        <v>44767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9">
        <f t="shared" si="369"/>
        <v>44757</v>
      </c>
      <c r="B488" s="110">
        <f t="shared" si="361"/>
        <v>1007.48283216</v>
      </c>
      <c r="C488" s="184">
        <f t="shared" si="359"/>
        <v>1000.0000000000001</v>
      </c>
      <c r="D488" s="111">
        <f t="shared" si="370"/>
        <v>6382.88</v>
      </c>
      <c r="E488" s="111">
        <f>IF($K488=1,VLOOKUP($A487,$AQ$11:$AU$150,5),E487)</f>
        <v>6412.88</v>
      </c>
      <c r="F488" s="160" t="e">
        <f>IF($K488=1,VLOOKUP($A487,$AQ$11:$AU$135,6),F487)</f>
        <v>#REF!</v>
      </c>
      <c r="G488" s="114">
        <f t="shared" si="362"/>
        <v>4.7000726944577131E-3</v>
      </c>
      <c r="H488" s="115">
        <f t="shared" si="380"/>
        <v>44767</v>
      </c>
      <c r="I488" s="115">
        <f t="shared" si="363"/>
        <v>44767</v>
      </c>
      <c r="J488" s="116">
        <f t="shared" si="371"/>
        <v>20</v>
      </c>
      <c r="K488" s="116">
        <f t="shared" si="360"/>
        <v>14</v>
      </c>
      <c r="L488" s="8">
        <f t="shared" si="372"/>
        <v>1.00328773</v>
      </c>
      <c r="M488" s="117">
        <v>1</v>
      </c>
      <c r="N488" s="117">
        <f t="shared" si="381"/>
        <v>1</v>
      </c>
      <c r="O488" s="110">
        <f t="shared" si="358"/>
        <v>1.00328773</v>
      </c>
      <c r="P488" s="110">
        <f t="shared" si="364"/>
        <v>1003.28773</v>
      </c>
      <c r="Q488" s="148">
        <f t="shared" si="375"/>
        <v>0</v>
      </c>
      <c r="R488" s="170">
        <f t="shared" si="373"/>
        <v>0</v>
      </c>
      <c r="S488" s="110">
        <f t="shared" si="365"/>
        <v>0</v>
      </c>
      <c r="T488" s="92">
        <f t="shared" si="378"/>
        <v>0</v>
      </c>
      <c r="U488" s="181">
        <f t="shared" si="379"/>
        <v>0</v>
      </c>
      <c r="V488" s="120">
        <f t="shared" si="374"/>
        <v>7.8E-2</v>
      </c>
      <c r="W488" s="118">
        <f t="shared" si="382"/>
        <v>14</v>
      </c>
      <c r="X488" s="118">
        <v>252</v>
      </c>
      <c r="Y488" s="117">
        <f t="shared" si="366"/>
        <v>1.0041813550000001</v>
      </c>
      <c r="Z488" s="110">
        <f t="shared" si="367"/>
        <v>4.1951021600000002</v>
      </c>
      <c r="AA488" s="110">
        <f t="shared" si="368"/>
        <v>0</v>
      </c>
      <c r="AB488" s="121" t="str">
        <f t="shared" si="376"/>
        <v>J=</v>
      </c>
      <c r="AC488" s="115">
        <f t="shared" si="377"/>
        <v>44767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9">
        <f t="shared" si="369"/>
        <v>44758</v>
      </c>
      <c r="B489" s="110">
        <f t="shared" si="361"/>
        <v>1008.01945638</v>
      </c>
      <c r="C489" s="184">
        <f t="shared" si="359"/>
        <v>1000.0000000000001</v>
      </c>
      <c r="D489" s="111">
        <f t="shared" si="370"/>
        <v>6382.88</v>
      </c>
      <c r="E489" s="111">
        <f>IF($K489=1,VLOOKUP($A488,$AQ$11:$AU$150,5),E488)</f>
        <v>6412.88</v>
      </c>
      <c r="F489" s="160" t="e">
        <f>IF($K489=1,VLOOKUP($A488,$AQ$11:$AU$135,6),F488)</f>
        <v>#REF!</v>
      </c>
      <c r="G489" s="114">
        <f t="shared" si="362"/>
        <v>4.7000726944577131E-3</v>
      </c>
      <c r="H489" s="115">
        <f t="shared" si="380"/>
        <v>44767</v>
      </c>
      <c r="I489" s="115">
        <f t="shared" si="363"/>
        <v>44767</v>
      </c>
      <c r="J489" s="116">
        <f t="shared" si="371"/>
        <v>20</v>
      </c>
      <c r="K489" s="116">
        <f t="shared" si="360"/>
        <v>15</v>
      </c>
      <c r="L489" s="8">
        <f t="shared" si="372"/>
        <v>1.0035229800000001</v>
      </c>
      <c r="M489" s="117">
        <v>1</v>
      </c>
      <c r="N489" s="117">
        <f t="shared" si="381"/>
        <v>1</v>
      </c>
      <c r="O489" s="110">
        <f t="shared" si="358"/>
        <v>1.0035229800000001</v>
      </c>
      <c r="P489" s="110">
        <f t="shared" si="364"/>
        <v>1003.52298</v>
      </c>
      <c r="Q489" s="148">
        <f t="shared" si="375"/>
        <v>0</v>
      </c>
      <c r="R489" s="170">
        <f t="shared" si="373"/>
        <v>0</v>
      </c>
      <c r="S489" s="110">
        <f t="shared" si="365"/>
        <v>0</v>
      </c>
      <c r="T489" s="92">
        <f t="shared" si="378"/>
        <v>0</v>
      </c>
      <c r="U489" s="181">
        <f t="shared" si="379"/>
        <v>0</v>
      </c>
      <c r="V489" s="120">
        <f t="shared" si="374"/>
        <v>7.8E-2</v>
      </c>
      <c r="W489" s="118">
        <f t="shared" si="382"/>
        <v>15</v>
      </c>
      <c r="X489" s="118">
        <v>252</v>
      </c>
      <c r="Y489" s="117">
        <f t="shared" si="366"/>
        <v>1.0044806909999999</v>
      </c>
      <c r="Z489" s="110">
        <f t="shared" si="367"/>
        <v>4.4964763799999998</v>
      </c>
      <c r="AA489" s="110">
        <f t="shared" si="368"/>
        <v>0</v>
      </c>
      <c r="AB489" s="121" t="str">
        <f t="shared" si="376"/>
        <v>J=</v>
      </c>
      <c r="AC489" s="115">
        <f t="shared" si="377"/>
        <v>44767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9">
        <f t="shared" si="369"/>
        <v>44759</v>
      </c>
      <c r="B490" s="110">
        <f t="shared" si="361"/>
        <v>1008.01945638</v>
      </c>
      <c r="C490" s="184">
        <f t="shared" si="359"/>
        <v>1000.0000000000001</v>
      </c>
      <c r="D490" s="111">
        <f t="shared" si="370"/>
        <v>6382.88</v>
      </c>
      <c r="E490" s="111">
        <f>IF($K490=1,VLOOKUP($A489,$AQ$11:$AU$150,5),E489)</f>
        <v>6412.88</v>
      </c>
      <c r="F490" s="160" t="e">
        <f>IF($K490=1,VLOOKUP($A489,$AQ$11:$AU$135,6),F489)</f>
        <v>#REF!</v>
      </c>
      <c r="G490" s="114">
        <f t="shared" si="362"/>
        <v>4.7000726944577131E-3</v>
      </c>
      <c r="H490" s="115">
        <f t="shared" si="380"/>
        <v>44767</v>
      </c>
      <c r="I490" s="115">
        <f t="shared" si="363"/>
        <v>44767</v>
      </c>
      <c r="J490" s="116">
        <f t="shared" si="371"/>
        <v>20</v>
      </c>
      <c r="K490" s="116">
        <f t="shared" si="360"/>
        <v>15</v>
      </c>
      <c r="L490" s="8">
        <f t="shared" si="372"/>
        <v>1.0035229800000001</v>
      </c>
      <c r="M490" s="117">
        <v>1</v>
      </c>
      <c r="N490" s="117">
        <f t="shared" si="381"/>
        <v>1</v>
      </c>
      <c r="O490" s="110">
        <f t="shared" ref="O490:O553" si="383">TRUNC(TRUNC((L490*N490),15),8)</f>
        <v>1.0035229800000001</v>
      </c>
      <c r="P490" s="110">
        <f t="shared" si="364"/>
        <v>1003.52298</v>
      </c>
      <c r="Q490" s="148">
        <f t="shared" si="375"/>
        <v>0</v>
      </c>
      <c r="R490" s="170">
        <f t="shared" si="373"/>
        <v>0</v>
      </c>
      <c r="S490" s="110">
        <f t="shared" si="365"/>
        <v>0</v>
      </c>
      <c r="T490" s="92">
        <f t="shared" si="378"/>
        <v>0</v>
      </c>
      <c r="U490" s="181">
        <f t="shared" si="379"/>
        <v>0</v>
      </c>
      <c r="V490" s="120">
        <f t="shared" si="374"/>
        <v>7.8E-2</v>
      </c>
      <c r="W490" s="118">
        <f t="shared" si="382"/>
        <v>15</v>
      </c>
      <c r="X490" s="118">
        <v>252</v>
      </c>
      <c r="Y490" s="117">
        <f t="shared" si="366"/>
        <v>1.0044806909999999</v>
      </c>
      <c r="Z490" s="110">
        <f t="shared" si="367"/>
        <v>4.4964763799999998</v>
      </c>
      <c r="AA490" s="110">
        <f t="shared" si="368"/>
        <v>0</v>
      </c>
      <c r="AB490" s="121" t="str">
        <f t="shared" si="376"/>
        <v>J=</v>
      </c>
      <c r="AC490" s="115">
        <f t="shared" si="377"/>
        <v>44767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9">
        <f t="shared" si="369"/>
        <v>44760</v>
      </c>
      <c r="B491" s="110">
        <f t="shared" si="361"/>
        <v>1008.01945638</v>
      </c>
      <c r="C491" s="184">
        <f t="shared" si="359"/>
        <v>1000.0000000000001</v>
      </c>
      <c r="D491" s="111">
        <f t="shared" si="370"/>
        <v>6382.88</v>
      </c>
      <c r="E491" s="111">
        <f>IF($K491=1,VLOOKUP($A490,$AQ$11:$AU$150,5),E490)</f>
        <v>6412.88</v>
      </c>
      <c r="F491" s="160" t="e">
        <f>IF($K491=1,VLOOKUP($A490,$AQ$11:$AU$135,6),F490)</f>
        <v>#REF!</v>
      </c>
      <c r="G491" s="114">
        <f t="shared" si="362"/>
        <v>4.7000726944577131E-3</v>
      </c>
      <c r="H491" s="115">
        <f t="shared" si="380"/>
        <v>44767</v>
      </c>
      <c r="I491" s="115">
        <f t="shared" si="363"/>
        <v>44767</v>
      </c>
      <c r="J491" s="116">
        <f t="shared" si="371"/>
        <v>20</v>
      </c>
      <c r="K491" s="116">
        <f t="shared" si="360"/>
        <v>15</v>
      </c>
      <c r="L491" s="8">
        <f t="shared" si="372"/>
        <v>1.0035229800000001</v>
      </c>
      <c r="M491" s="117">
        <v>1</v>
      </c>
      <c r="N491" s="117">
        <f t="shared" si="381"/>
        <v>1</v>
      </c>
      <c r="O491" s="110">
        <f t="shared" si="383"/>
        <v>1.0035229800000001</v>
      </c>
      <c r="P491" s="110">
        <f t="shared" si="364"/>
        <v>1003.52298</v>
      </c>
      <c r="Q491" s="148">
        <f t="shared" si="375"/>
        <v>0</v>
      </c>
      <c r="R491" s="170">
        <f t="shared" si="373"/>
        <v>0</v>
      </c>
      <c r="S491" s="110">
        <f t="shared" si="365"/>
        <v>0</v>
      </c>
      <c r="T491" s="92">
        <f t="shared" si="378"/>
        <v>0</v>
      </c>
      <c r="U491" s="181">
        <f t="shared" si="379"/>
        <v>0</v>
      </c>
      <c r="V491" s="120">
        <f t="shared" si="374"/>
        <v>7.8E-2</v>
      </c>
      <c r="W491" s="118">
        <f t="shared" si="382"/>
        <v>15</v>
      </c>
      <c r="X491" s="118">
        <v>252</v>
      </c>
      <c r="Y491" s="117">
        <f t="shared" si="366"/>
        <v>1.0044806909999999</v>
      </c>
      <c r="Z491" s="110">
        <f t="shared" si="367"/>
        <v>4.4964763799999998</v>
      </c>
      <c r="AA491" s="110">
        <f t="shared" si="368"/>
        <v>0</v>
      </c>
      <c r="AB491" s="121" t="str">
        <f t="shared" si="376"/>
        <v>J=</v>
      </c>
      <c r="AC491" s="115">
        <f t="shared" si="377"/>
        <v>44767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9">
        <f t="shared" si="369"/>
        <v>44761</v>
      </c>
      <c r="B492" s="110">
        <f t="shared" si="361"/>
        <v>1008.5563720599999</v>
      </c>
      <c r="C492" s="184">
        <f t="shared" si="359"/>
        <v>1000.0000000000001</v>
      </c>
      <c r="D492" s="111">
        <f t="shared" si="370"/>
        <v>6382.88</v>
      </c>
      <c r="E492" s="111">
        <f>IF($K492=1,VLOOKUP($A491,$AQ$11:$AU$150,5),E491)</f>
        <v>6412.88</v>
      </c>
      <c r="F492" s="160" t="e">
        <f>IF($K492=1,VLOOKUP($A491,$AQ$11:$AU$135,6),F491)</f>
        <v>#REF!</v>
      </c>
      <c r="G492" s="114">
        <f t="shared" si="362"/>
        <v>4.7000726944577131E-3</v>
      </c>
      <c r="H492" s="115">
        <f t="shared" si="380"/>
        <v>44767</v>
      </c>
      <c r="I492" s="115">
        <f t="shared" si="363"/>
        <v>44767</v>
      </c>
      <c r="J492" s="116">
        <f t="shared" si="371"/>
        <v>20</v>
      </c>
      <c r="K492" s="116">
        <f t="shared" si="360"/>
        <v>16</v>
      </c>
      <c r="L492" s="8">
        <f t="shared" si="372"/>
        <v>1.0037582899999999</v>
      </c>
      <c r="M492" s="117">
        <v>1</v>
      </c>
      <c r="N492" s="117">
        <f t="shared" si="381"/>
        <v>1</v>
      </c>
      <c r="O492" s="110">
        <f t="shared" si="383"/>
        <v>1.0037582899999999</v>
      </c>
      <c r="P492" s="110">
        <f t="shared" si="364"/>
        <v>1003.75829</v>
      </c>
      <c r="Q492" s="148">
        <f t="shared" si="375"/>
        <v>0</v>
      </c>
      <c r="R492" s="170">
        <f t="shared" si="373"/>
        <v>0</v>
      </c>
      <c r="S492" s="110">
        <f t="shared" si="365"/>
        <v>0</v>
      </c>
      <c r="T492" s="92">
        <f t="shared" si="378"/>
        <v>0</v>
      </c>
      <c r="U492" s="181">
        <f t="shared" si="379"/>
        <v>0</v>
      </c>
      <c r="V492" s="120">
        <f t="shared" si="374"/>
        <v>7.8E-2</v>
      </c>
      <c r="W492" s="118">
        <f t="shared" si="382"/>
        <v>16</v>
      </c>
      <c r="X492" s="118">
        <v>252</v>
      </c>
      <c r="Y492" s="117">
        <f t="shared" si="366"/>
        <v>1.0047801169999999</v>
      </c>
      <c r="Z492" s="110">
        <f t="shared" si="367"/>
        <v>4.7980820599999996</v>
      </c>
      <c r="AA492" s="110">
        <f t="shared" si="368"/>
        <v>0</v>
      </c>
      <c r="AB492" s="121" t="str">
        <f t="shared" si="376"/>
        <v>J=</v>
      </c>
      <c r="AC492" s="115">
        <f t="shared" si="377"/>
        <v>44767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9">
        <f t="shared" si="369"/>
        <v>44762</v>
      </c>
      <c r="B493" s="110">
        <f t="shared" si="361"/>
        <v>1009.09356827</v>
      </c>
      <c r="C493" s="184">
        <f t="shared" ref="C493:C556" si="384">IF(Q492&gt;0,P492-S492-T492,C492)</f>
        <v>1000.0000000000001</v>
      </c>
      <c r="D493" s="111">
        <f t="shared" si="370"/>
        <v>6382.88</v>
      </c>
      <c r="E493" s="111">
        <f>IF($K493=1,VLOOKUP($A492,$AQ$11:$AU$150,5),E492)</f>
        <v>6412.88</v>
      </c>
      <c r="F493" s="160" t="e">
        <f>IF($K493=1,VLOOKUP($A492,$AQ$11:$AU$135,6),F492)</f>
        <v>#REF!</v>
      </c>
      <c r="G493" s="114">
        <f t="shared" si="362"/>
        <v>4.7000726944577131E-3</v>
      </c>
      <c r="H493" s="115">
        <f t="shared" si="380"/>
        <v>44767</v>
      </c>
      <c r="I493" s="115">
        <f t="shared" si="363"/>
        <v>44767</v>
      </c>
      <c r="J493" s="116">
        <f t="shared" si="371"/>
        <v>20</v>
      </c>
      <c r="K493" s="116">
        <f t="shared" si="360"/>
        <v>17</v>
      </c>
      <c r="L493" s="8">
        <f t="shared" si="372"/>
        <v>1.00399365</v>
      </c>
      <c r="M493" s="117">
        <v>1</v>
      </c>
      <c r="N493" s="117">
        <f t="shared" si="381"/>
        <v>1</v>
      </c>
      <c r="O493" s="110">
        <f t="shared" si="383"/>
        <v>1.00399365</v>
      </c>
      <c r="P493" s="110">
        <f t="shared" si="364"/>
        <v>1003.99365</v>
      </c>
      <c r="Q493" s="148">
        <f t="shared" si="375"/>
        <v>0</v>
      </c>
      <c r="R493" s="170">
        <f t="shared" si="373"/>
        <v>0</v>
      </c>
      <c r="S493" s="110">
        <f t="shared" si="365"/>
        <v>0</v>
      </c>
      <c r="T493" s="92">
        <f t="shared" si="378"/>
        <v>0</v>
      </c>
      <c r="U493" s="181">
        <f t="shared" si="379"/>
        <v>0</v>
      </c>
      <c r="V493" s="120">
        <f t="shared" si="374"/>
        <v>7.8E-2</v>
      </c>
      <c r="W493" s="118">
        <f t="shared" si="382"/>
        <v>17</v>
      </c>
      <c r="X493" s="118">
        <v>252</v>
      </c>
      <c r="Y493" s="117">
        <f t="shared" si="366"/>
        <v>1.0050796319999999</v>
      </c>
      <c r="Z493" s="110">
        <f t="shared" si="367"/>
        <v>5.0999182699999999</v>
      </c>
      <c r="AA493" s="110">
        <f t="shared" si="368"/>
        <v>0</v>
      </c>
      <c r="AB493" s="121" t="str">
        <f t="shared" si="376"/>
        <v>J=</v>
      </c>
      <c r="AC493" s="115">
        <f t="shared" si="377"/>
        <v>44767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9">
        <f t="shared" si="369"/>
        <v>44763</v>
      </c>
      <c r="B494" s="110">
        <f t="shared" si="361"/>
        <v>1009.63105516</v>
      </c>
      <c r="C494" s="184">
        <f t="shared" si="384"/>
        <v>1000.0000000000001</v>
      </c>
      <c r="D494" s="111">
        <f t="shared" si="370"/>
        <v>6382.88</v>
      </c>
      <c r="E494" s="111">
        <f>IF($K494=1,VLOOKUP($A493,$AQ$11:$AU$150,5),E493)</f>
        <v>6412.88</v>
      </c>
      <c r="F494" s="160" t="e">
        <f>IF($K494=1,VLOOKUP($A493,$AQ$11:$AU$135,6),F493)</f>
        <v>#REF!</v>
      </c>
      <c r="G494" s="114">
        <f t="shared" si="362"/>
        <v>4.7000726944577131E-3</v>
      </c>
      <c r="H494" s="115">
        <f t="shared" si="380"/>
        <v>44767</v>
      </c>
      <c r="I494" s="115">
        <f t="shared" si="363"/>
        <v>44767</v>
      </c>
      <c r="J494" s="116">
        <f t="shared" si="371"/>
        <v>20</v>
      </c>
      <c r="K494" s="116">
        <f t="shared" si="360"/>
        <v>18</v>
      </c>
      <c r="L494" s="8">
        <f t="shared" si="372"/>
        <v>1.0042290700000001</v>
      </c>
      <c r="M494" s="117">
        <v>1</v>
      </c>
      <c r="N494" s="117">
        <f t="shared" si="381"/>
        <v>1</v>
      </c>
      <c r="O494" s="110">
        <f t="shared" si="383"/>
        <v>1.0042290700000001</v>
      </c>
      <c r="P494" s="110">
        <f t="shared" si="364"/>
        <v>1004.22907</v>
      </c>
      <c r="Q494" s="148">
        <f t="shared" si="375"/>
        <v>0</v>
      </c>
      <c r="R494" s="170">
        <f t="shared" si="373"/>
        <v>0</v>
      </c>
      <c r="S494" s="110">
        <f t="shared" si="365"/>
        <v>0</v>
      </c>
      <c r="T494" s="92">
        <f t="shared" si="378"/>
        <v>0</v>
      </c>
      <c r="U494" s="181">
        <f t="shared" si="379"/>
        <v>0</v>
      </c>
      <c r="V494" s="120">
        <f t="shared" si="374"/>
        <v>7.8E-2</v>
      </c>
      <c r="W494" s="118">
        <f t="shared" si="382"/>
        <v>18</v>
      </c>
      <c r="X494" s="118">
        <v>252</v>
      </c>
      <c r="Y494" s="117">
        <f t="shared" si="366"/>
        <v>1.005379236</v>
      </c>
      <c r="Z494" s="110">
        <f t="shared" si="367"/>
        <v>5.4019851599999997</v>
      </c>
      <c r="AA494" s="110">
        <f t="shared" si="368"/>
        <v>0</v>
      </c>
      <c r="AB494" s="121" t="str">
        <f t="shared" si="376"/>
        <v>J=</v>
      </c>
      <c r="AC494" s="115">
        <f t="shared" si="377"/>
        <v>44767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9">
        <f t="shared" si="369"/>
        <v>44764</v>
      </c>
      <c r="B495" s="110">
        <f t="shared" si="361"/>
        <v>1010.1688228</v>
      </c>
      <c r="C495" s="184">
        <f t="shared" si="384"/>
        <v>1000.0000000000001</v>
      </c>
      <c r="D495" s="111">
        <f t="shared" si="370"/>
        <v>6382.88</v>
      </c>
      <c r="E495" s="111">
        <f>IF($K495=1,VLOOKUP($A494,$AQ$11:$AU$150,5),E494)</f>
        <v>6412.88</v>
      </c>
      <c r="F495" s="160" t="e">
        <f>IF($K495=1,VLOOKUP($A494,$AQ$11:$AU$135,6),F494)</f>
        <v>#REF!</v>
      </c>
      <c r="G495" s="114">
        <f t="shared" si="362"/>
        <v>4.7000726944577131E-3</v>
      </c>
      <c r="H495" s="115">
        <f t="shared" si="380"/>
        <v>44767</v>
      </c>
      <c r="I495" s="115">
        <f t="shared" si="363"/>
        <v>44767</v>
      </c>
      <c r="J495" s="116">
        <f t="shared" si="371"/>
        <v>20</v>
      </c>
      <c r="K495" s="116">
        <f t="shared" ref="K495:K530" si="385">(J495-(NETWORKDAYS(A495,I495,AF$149:AF$503)-1))</f>
        <v>19</v>
      </c>
      <c r="L495" s="8">
        <f t="shared" si="372"/>
        <v>1.0044645400000001</v>
      </c>
      <c r="M495" s="117">
        <v>1</v>
      </c>
      <c r="N495" s="117">
        <f t="shared" si="381"/>
        <v>1</v>
      </c>
      <c r="O495" s="110">
        <f t="shared" si="383"/>
        <v>1.0044645400000001</v>
      </c>
      <c r="P495" s="110">
        <f t="shared" si="364"/>
        <v>1004.4645400000001</v>
      </c>
      <c r="Q495" s="148">
        <f t="shared" si="375"/>
        <v>0</v>
      </c>
      <c r="R495" s="170">
        <f t="shared" si="373"/>
        <v>0</v>
      </c>
      <c r="S495" s="110">
        <f t="shared" si="365"/>
        <v>0</v>
      </c>
      <c r="T495" s="92">
        <f t="shared" si="378"/>
        <v>0</v>
      </c>
      <c r="U495" s="181">
        <f t="shared" si="379"/>
        <v>0</v>
      </c>
      <c r="V495" s="120">
        <f t="shared" si="374"/>
        <v>7.8E-2</v>
      </c>
      <c r="W495" s="118">
        <f t="shared" si="382"/>
        <v>19</v>
      </c>
      <c r="X495" s="118">
        <v>252</v>
      </c>
      <c r="Y495" s="117">
        <f t="shared" si="366"/>
        <v>1.0056789290000001</v>
      </c>
      <c r="Z495" s="110">
        <f t="shared" si="367"/>
        <v>5.7042827999999997</v>
      </c>
      <c r="AA495" s="110">
        <f t="shared" si="368"/>
        <v>0</v>
      </c>
      <c r="AB495" s="121" t="str">
        <f t="shared" si="376"/>
        <v>J=</v>
      </c>
      <c r="AC495" s="115">
        <f t="shared" si="377"/>
        <v>44767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9">
        <f t="shared" si="369"/>
        <v>44765</v>
      </c>
      <c r="B496" s="110">
        <f t="shared" si="361"/>
        <v>1010.70688236</v>
      </c>
      <c r="C496" s="184">
        <f t="shared" si="384"/>
        <v>1000.0000000000001</v>
      </c>
      <c r="D496" s="111">
        <f t="shared" si="370"/>
        <v>6382.88</v>
      </c>
      <c r="E496" s="111">
        <f>IF($K496=1,VLOOKUP($A495,$AQ$11:$AU$150,5),E495)</f>
        <v>6412.88</v>
      </c>
      <c r="F496" s="160" t="e">
        <f>IF($K496=1,VLOOKUP($A495,$AQ$11:$AU$135,6),F495)</f>
        <v>#REF!</v>
      </c>
      <c r="G496" s="114">
        <f t="shared" si="362"/>
        <v>4.7000726944577131E-3</v>
      </c>
      <c r="H496" s="115">
        <f t="shared" si="380"/>
        <v>44767</v>
      </c>
      <c r="I496" s="115">
        <f t="shared" si="363"/>
        <v>44767</v>
      </c>
      <c r="J496" s="116">
        <f t="shared" si="371"/>
        <v>20</v>
      </c>
      <c r="K496" s="116">
        <f t="shared" si="385"/>
        <v>20</v>
      </c>
      <c r="L496" s="8">
        <f t="shared" si="372"/>
        <v>1.0047000699999999</v>
      </c>
      <c r="M496" s="117">
        <v>1</v>
      </c>
      <c r="N496" s="117">
        <f t="shared" si="381"/>
        <v>1</v>
      </c>
      <c r="O496" s="110">
        <f t="shared" si="383"/>
        <v>1.0047000699999999</v>
      </c>
      <c r="P496" s="110">
        <f t="shared" si="364"/>
        <v>1004.70007</v>
      </c>
      <c r="Q496" s="148">
        <f t="shared" si="375"/>
        <v>0</v>
      </c>
      <c r="R496" s="170">
        <f t="shared" si="373"/>
        <v>0</v>
      </c>
      <c r="S496" s="110">
        <f t="shared" si="365"/>
        <v>0</v>
      </c>
      <c r="T496" s="92">
        <f t="shared" si="378"/>
        <v>0</v>
      </c>
      <c r="U496" s="181">
        <f t="shared" si="379"/>
        <v>0</v>
      </c>
      <c r="V496" s="120">
        <f t="shared" si="374"/>
        <v>7.8E-2</v>
      </c>
      <c r="W496" s="118">
        <f t="shared" si="382"/>
        <v>20</v>
      </c>
      <c r="X496" s="118">
        <v>252</v>
      </c>
      <c r="Y496" s="117">
        <f t="shared" si="366"/>
        <v>1.0059787120000001</v>
      </c>
      <c r="Z496" s="110">
        <f t="shared" si="367"/>
        <v>6.0068123599999996</v>
      </c>
      <c r="AA496" s="110">
        <f t="shared" si="368"/>
        <v>0</v>
      </c>
      <c r="AB496" s="121" t="str">
        <f t="shared" si="376"/>
        <v>J=</v>
      </c>
      <c r="AC496" s="115">
        <f t="shared" si="377"/>
        <v>44767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9">
        <f t="shared" si="369"/>
        <v>44766</v>
      </c>
      <c r="B497" s="110">
        <f t="shared" si="361"/>
        <v>1010.70688236</v>
      </c>
      <c r="C497" s="184">
        <f t="shared" si="384"/>
        <v>1000.0000000000001</v>
      </c>
      <c r="D497" s="111">
        <f t="shared" si="370"/>
        <v>6382.88</v>
      </c>
      <c r="E497" s="111">
        <f>IF($K497=1,VLOOKUP($A496,$AQ$11:$AU$150,5),E496)</f>
        <v>6412.88</v>
      </c>
      <c r="F497" s="160" t="e">
        <f>IF($K497=1,VLOOKUP($A496,$AQ$11:$AU$135,6),F496)</f>
        <v>#REF!</v>
      </c>
      <c r="G497" s="114">
        <f t="shared" si="362"/>
        <v>4.7000726944577131E-3</v>
      </c>
      <c r="H497" s="115">
        <f t="shared" si="380"/>
        <v>44767</v>
      </c>
      <c r="I497" s="115">
        <f t="shared" si="363"/>
        <v>44767</v>
      </c>
      <c r="J497" s="116">
        <f t="shared" si="371"/>
        <v>20</v>
      </c>
      <c r="K497" s="116">
        <f t="shared" si="385"/>
        <v>20</v>
      </c>
      <c r="L497" s="8">
        <f t="shared" si="372"/>
        <v>1.0047000699999999</v>
      </c>
      <c r="M497" s="117">
        <v>1</v>
      </c>
      <c r="N497" s="117">
        <f t="shared" si="381"/>
        <v>1</v>
      </c>
      <c r="O497" s="110">
        <f t="shared" si="383"/>
        <v>1.0047000699999999</v>
      </c>
      <c r="P497" s="110">
        <f t="shared" si="364"/>
        <v>1004.70007</v>
      </c>
      <c r="Q497" s="148">
        <f t="shared" si="375"/>
        <v>0</v>
      </c>
      <c r="R497" s="170">
        <f t="shared" si="373"/>
        <v>0</v>
      </c>
      <c r="S497" s="110">
        <f t="shared" si="365"/>
        <v>0</v>
      </c>
      <c r="T497" s="92">
        <f t="shared" si="378"/>
        <v>0</v>
      </c>
      <c r="U497" s="181">
        <f t="shared" si="379"/>
        <v>0</v>
      </c>
      <c r="V497" s="120">
        <f t="shared" si="374"/>
        <v>7.8E-2</v>
      </c>
      <c r="W497" s="118">
        <f t="shared" si="382"/>
        <v>20</v>
      </c>
      <c r="X497" s="118">
        <v>252</v>
      </c>
      <c r="Y497" s="117">
        <f t="shared" si="366"/>
        <v>1.0059787120000001</v>
      </c>
      <c r="Z497" s="110">
        <f t="shared" si="367"/>
        <v>6.0068123599999996</v>
      </c>
      <c r="AA497" s="110">
        <f t="shared" si="368"/>
        <v>0</v>
      </c>
      <c r="AB497" s="121" t="str">
        <f t="shared" si="376"/>
        <v>J=</v>
      </c>
      <c r="AC497" s="115">
        <f t="shared" si="377"/>
        <v>44767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9">
        <f t="shared" si="369"/>
        <v>44767</v>
      </c>
      <c r="B498" s="110">
        <f t="shared" si="361"/>
        <v>1010.70688236</v>
      </c>
      <c r="C498" s="184">
        <f t="shared" si="384"/>
        <v>1000.0000000000001</v>
      </c>
      <c r="D498" s="111">
        <f t="shared" si="370"/>
        <v>6382.88</v>
      </c>
      <c r="E498" s="111">
        <f>IF($K498=1,VLOOKUP($A497,$AQ$11:$AU$150,5),E497)</f>
        <v>6412.88</v>
      </c>
      <c r="F498" s="160" t="e">
        <f>IF($K498=1,VLOOKUP($A497,$AQ$11:$AU$135,6),F497)</f>
        <v>#REF!</v>
      </c>
      <c r="G498" s="114">
        <f t="shared" si="362"/>
        <v>4.7000726944577131E-3</v>
      </c>
      <c r="H498" s="115">
        <f t="shared" si="380"/>
        <v>44767</v>
      </c>
      <c r="I498" s="115">
        <f t="shared" si="363"/>
        <v>44767</v>
      </c>
      <c r="J498" s="116">
        <f t="shared" si="371"/>
        <v>20</v>
      </c>
      <c r="K498" s="116">
        <f t="shared" si="385"/>
        <v>20</v>
      </c>
      <c r="L498" s="8">
        <f t="shared" si="372"/>
        <v>1.0047000699999999</v>
      </c>
      <c r="M498" s="117">
        <v>1</v>
      </c>
      <c r="N498" s="117">
        <f t="shared" si="381"/>
        <v>1</v>
      </c>
      <c r="O498" s="110">
        <f t="shared" si="383"/>
        <v>1.0047000699999999</v>
      </c>
      <c r="P498" s="110">
        <f t="shared" si="364"/>
        <v>1004.70007</v>
      </c>
      <c r="Q498" s="148">
        <f t="shared" si="375"/>
        <v>16</v>
      </c>
      <c r="R498" s="170">
        <f t="shared" si="373"/>
        <v>0</v>
      </c>
      <c r="S498" s="110">
        <f t="shared" si="365"/>
        <v>0</v>
      </c>
      <c r="T498" s="92">
        <f t="shared" si="378"/>
        <v>4.700069999999946</v>
      </c>
      <c r="U498" s="181">
        <f t="shared" si="379"/>
        <v>4.6780826839197352E-3</v>
      </c>
      <c r="V498" s="120">
        <f t="shared" si="374"/>
        <v>7.8E-2</v>
      </c>
      <c r="W498" s="118">
        <f t="shared" si="382"/>
        <v>20</v>
      </c>
      <c r="X498" s="118">
        <v>252</v>
      </c>
      <c r="Y498" s="117">
        <f t="shared" si="366"/>
        <v>1.0059787120000001</v>
      </c>
      <c r="Z498" s="110">
        <f t="shared" si="367"/>
        <v>6.0068123599999996</v>
      </c>
      <c r="AA498" s="110">
        <f t="shared" si="368"/>
        <v>6.0068123599999996</v>
      </c>
      <c r="AB498" s="121" t="str">
        <f t="shared" si="376"/>
        <v>J=</v>
      </c>
      <c r="AC498" s="115">
        <f t="shared" si="377"/>
        <v>44767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9">
        <f t="shared" si="369"/>
        <v>44768</v>
      </c>
      <c r="B499" s="110">
        <f t="shared" si="361"/>
        <v>1000.58856656</v>
      </c>
      <c r="C499" s="184">
        <f t="shared" si="384"/>
        <v>1000</v>
      </c>
      <c r="D499" s="111">
        <f t="shared" si="370"/>
        <v>6412.88</v>
      </c>
      <c r="E499" s="111">
        <f>IF($K499=1,VLOOKUP($A498,$AQ$11:$AU$150,5),E498)</f>
        <v>6455.85</v>
      </c>
      <c r="F499" s="160" t="e">
        <f>IF($K499=1,VLOOKUP($A498,$AQ$11:$AU$135,6),F498)</f>
        <v>#REF!</v>
      </c>
      <c r="G499" s="114">
        <f t="shared" si="362"/>
        <v>6.7005775876050055E-3</v>
      </c>
      <c r="H499" s="115">
        <f t="shared" si="380"/>
        <v>44798</v>
      </c>
      <c r="I499" s="115">
        <f t="shared" si="363"/>
        <v>44798</v>
      </c>
      <c r="J499" s="116">
        <f t="shared" si="371"/>
        <v>23</v>
      </c>
      <c r="K499" s="116">
        <f t="shared" si="385"/>
        <v>1</v>
      </c>
      <c r="L499" s="8">
        <f t="shared" si="372"/>
        <v>1.00029039</v>
      </c>
      <c r="M499" s="117">
        <v>1</v>
      </c>
      <c r="N499" s="117">
        <f t="shared" si="381"/>
        <v>1</v>
      </c>
      <c r="O499" s="110">
        <f t="shared" si="383"/>
        <v>1.00029039</v>
      </c>
      <c r="P499" s="110">
        <f t="shared" si="364"/>
        <v>1000.29039</v>
      </c>
      <c r="Q499" s="148">
        <f t="shared" si="375"/>
        <v>0</v>
      </c>
      <c r="R499" s="170">
        <f t="shared" si="373"/>
        <v>0</v>
      </c>
      <c r="S499" s="110">
        <f t="shared" si="365"/>
        <v>0</v>
      </c>
      <c r="T499" s="92">
        <f t="shared" si="378"/>
        <v>0</v>
      </c>
      <c r="U499" s="181">
        <f t="shared" si="379"/>
        <v>0</v>
      </c>
      <c r="V499" s="120">
        <f t="shared" si="374"/>
        <v>7.8E-2</v>
      </c>
      <c r="W499" s="118">
        <f t="shared" si="382"/>
        <v>1</v>
      </c>
      <c r="X499" s="118">
        <v>252</v>
      </c>
      <c r="Y499" s="117">
        <f t="shared" si="366"/>
        <v>1.00029809</v>
      </c>
      <c r="Z499" s="110">
        <f t="shared" si="367"/>
        <v>0.29817655999999998</v>
      </c>
      <c r="AA499" s="110">
        <f t="shared" si="368"/>
        <v>0</v>
      </c>
      <c r="AB499" s="121" t="str">
        <f t="shared" si="376"/>
        <v>J=</v>
      </c>
      <c r="AC499" s="115">
        <f t="shared" si="377"/>
        <v>44798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9">
        <f t="shared" si="369"/>
        <v>44769</v>
      </c>
      <c r="B500" s="110">
        <f t="shared" si="361"/>
        <v>1001.17749536</v>
      </c>
      <c r="C500" s="184">
        <f t="shared" si="384"/>
        <v>1000</v>
      </c>
      <c r="D500" s="111">
        <f t="shared" si="370"/>
        <v>6412.88</v>
      </c>
      <c r="E500" s="111">
        <f>IF($K500=1,VLOOKUP($A499,$AQ$11:$AU$150,5),E499)</f>
        <v>6455.85</v>
      </c>
      <c r="F500" s="160" t="e">
        <f>IF($K500=1,VLOOKUP($A499,$AQ$11:$AU$135,6),F499)</f>
        <v>#REF!</v>
      </c>
      <c r="G500" s="114">
        <f t="shared" si="362"/>
        <v>6.7005775876050055E-3</v>
      </c>
      <c r="H500" s="115">
        <f t="shared" si="380"/>
        <v>44798</v>
      </c>
      <c r="I500" s="115">
        <f t="shared" si="363"/>
        <v>44798</v>
      </c>
      <c r="J500" s="116">
        <f t="shared" si="371"/>
        <v>23</v>
      </c>
      <c r="K500" s="116">
        <f t="shared" si="385"/>
        <v>2</v>
      </c>
      <c r="L500" s="8">
        <f t="shared" si="372"/>
        <v>1.00058088</v>
      </c>
      <c r="M500" s="117">
        <v>1</v>
      </c>
      <c r="N500" s="117">
        <f t="shared" si="381"/>
        <v>1</v>
      </c>
      <c r="O500" s="110">
        <f t="shared" si="383"/>
        <v>1.00058088</v>
      </c>
      <c r="P500" s="110">
        <f t="shared" si="364"/>
        <v>1000.58088</v>
      </c>
      <c r="Q500" s="148">
        <f t="shared" si="375"/>
        <v>0</v>
      </c>
      <c r="R500" s="170">
        <f t="shared" si="373"/>
        <v>0</v>
      </c>
      <c r="S500" s="110">
        <f t="shared" si="365"/>
        <v>0</v>
      </c>
      <c r="T500" s="92">
        <f t="shared" si="378"/>
        <v>0</v>
      </c>
      <c r="U500" s="181">
        <f t="shared" si="379"/>
        <v>0</v>
      </c>
      <c r="V500" s="120">
        <f t="shared" si="374"/>
        <v>7.8E-2</v>
      </c>
      <c r="W500" s="118">
        <f t="shared" si="382"/>
        <v>2</v>
      </c>
      <c r="X500" s="118">
        <v>252</v>
      </c>
      <c r="Y500" s="117">
        <f t="shared" si="366"/>
        <v>1.0005962690000001</v>
      </c>
      <c r="Z500" s="110">
        <f t="shared" si="367"/>
        <v>0.59661536000000004</v>
      </c>
      <c r="AA500" s="110">
        <f t="shared" si="368"/>
        <v>0</v>
      </c>
      <c r="AB500" s="121" t="str">
        <f t="shared" si="376"/>
        <v>J=</v>
      </c>
      <c r="AC500" s="115">
        <f t="shared" si="377"/>
        <v>44798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9">
        <f t="shared" si="369"/>
        <v>44770</v>
      </c>
      <c r="B501" s="110">
        <f t="shared" si="361"/>
        <v>1001.7667655399999</v>
      </c>
      <c r="C501" s="184">
        <f t="shared" si="384"/>
        <v>1000</v>
      </c>
      <c r="D501" s="111">
        <f t="shared" si="370"/>
        <v>6412.88</v>
      </c>
      <c r="E501" s="111">
        <f>IF($K501=1,VLOOKUP($A500,$AQ$11:$AU$150,5),E500)</f>
        <v>6455.85</v>
      </c>
      <c r="F501" s="160" t="e">
        <f>IF($K501=1,VLOOKUP($A500,$AQ$11:$AU$135,6),F500)</f>
        <v>#REF!</v>
      </c>
      <c r="G501" s="114">
        <f t="shared" si="362"/>
        <v>6.7005775876050055E-3</v>
      </c>
      <c r="H501" s="115">
        <f t="shared" si="380"/>
        <v>44798</v>
      </c>
      <c r="I501" s="115">
        <f t="shared" si="363"/>
        <v>44798</v>
      </c>
      <c r="J501" s="116">
        <f t="shared" si="371"/>
        <v>23</v>
      </c>
      <c r="K501" s="116">
        <f t="shared" si="385"/>
        <v>3</v>
      </c>
      <c r="L501" s="8">
        <f t="shared" si="372"/>
        <v>1.00087145</v>
      </c>
      <c r="M501" s="117">
        <v>1</v>
      </c>
      <c r="N501" s="117">
        <f t="shared" si="381"/>
        <v>1</v>
      </c>
      <c r="O501" s="110">
        <f t="shared" si="383"/>
        <v>1.00087145</v>
      </c>
      <c r="P501" s="110">
        <f t="shared" si="364"/>
        <v>1000.87145</v>
      </c>
      <c r="Q501" s="148">
        <f t="shared" si="375"/>
        <v>0</v>
      </c>
      <c r="R501" s="170">
        <f t="shared" si="373"/>
        <v>0</v>
      </c>
      <c r="S501" s="110">
        <f t="shared" si="365"/>
        <v>0</v>
      </c>
      <c r="T501" s="92">
        <f t="shared" si="378"/>
        <v>0</v>
      </c>
      <c r="U501" s="181">
        <f t="shared" si="379"/>
        <v>0</v>
      </c>
      <c r="V501" s="120">
        <f t="shared" si="374"/>
        <v>7.8E-2</v>
      </c>
      <c r="W501" s="118">
        <f t="shared" si="382"/>
        <v>3</v>
      </c>
      <c r="X501" s="118">
        <v>252</v>
      </c>
      <c r="Y501" s="117">
        <f t="shared" si="366"/>
        <v>1.0008945359999999</v>
      </c>
      <c r="Z501" s="110">
        <f t="shared" si="367"/>
        <v>0.89531554000000002</v>
      </c>
      <c r="AA501" s="110">
        <f t="shared" si="368"/>
        <v>0</v>
      </c>
      <c r="AB501" s="121" t="str">
        <f t="shared" si="376"/>
        <v>J=</v>
      </c>
      <c r="AC501" s="115">
        <f t="shared" si="377"/>
        <v>44798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9">
        <f t="shared" si="369"/>
        <v>44771</v>
      </c>
      <c r="B502" s="110">
        <f t="shared" si="361"/>
        <v>1002.35637926</v>
      </c>
      <c r="C502" s="184">
        <f t="shared" si="384"/>
        <v>1000</v>
      </c>
      <c r="D502" s="111">
        <f t="shared" si="370"/>
        <v>6412.88</v>
      </c>
      <c r="E502" s="111">
        <f>IF($K502=1,VLOOKUP($A501,$AQ$11:$AU$150,5),E501)</f>
        <v>6455.85</v>
      </c>
      <c r="F502" s="160" t="e">
        <f>IF($K502=1,VLOOKUP($A501,$AQ$11:$AU$135,6),F501)</f>
        <v>#REF!</v>
      </c>
      <c r="G502" s="114">
        <f t="shared" si="362"/>
        <v>6.7005775876050055E-3</v>
      </c>
      <c r="H502" s="115">
        <f t="shared" si="380"/>
        <v>44798</v>
      </c>
      <c r="I502" s="115">
        <f t="shared" si="363"/>
        <v>44798</v>
      </c>
      <c r="J502" s="116">
        <f t="shared" si="371"/>
        <v>23</v>
      </c>
      <c r="K502" s="116">
        <f t="shared" si="385"/>
        <v>4</v>
      </c>
      <c r="L502" s="8">
        <f t="shared" si="372"/>
        <v>1.0011620999999999</v>
      </c>
      <c r="M502" s="117">
        <v>1</v>
      </c>
      <c r="N502" s="117">
        <f t="shared" si="381"/>
        <v>1</v>
      </c>
      <c r="O502" s="110">
        <f t="shared" si="383"/>
        <v>1.0011620999999999</v>
      </c>
      <c r="P502" s="110">
        <f t="shared" si="364"/>
        <v>1001.1621</v>
      </c>
      <c r="Q502" s="148">
        <f t="shared" si="375"/>
        <v>0</v>
      </c>
      <c r="R502" s="170">
        <f t="shared" si="373"/>
        <v>0</v>
      </c>
      <c r="S502" s="110">
        <f t="shared" si="365"/>
        <v>0</v>
      </c>
      <c r="T502" s="92">
        <f t="shared" si="378"/>
        <v>0</v>
      </c>
      <c r="U502" s="181">
        <f t="shared" si="379"/>
        <v>0</v>
      </c>
      <c r="V502" s="120">
        <f t="shared" si="374"/>
        <v>7.8E-2</v>
      </c>
      <c r="W502" s="118">
        <f t="shared" si="382"/>
        <v>4</v>
      </c>
      <c r="X502" s="118">
        <v>252</v>
      </c>
      <c r="Y502" s="117">
        <f t="shared" si="366"/>
        <v>1.001192893</v>
      </c>
      <c r="Z502" s="110">
        <f t="shared" si="367"/>
        <v>1.1942792600000001</v>
      </c>
      <c r="AA502" s="110">
        <f t="shared" si="368"/>
        <v>0</v>
      </c>
      <c r="AB502" s="121" t="str">
        <f t="shared" si="376"/>
        <v>J=</v>
      </c>
      <c r="AC502" s="115">
        <f t="shared" si="377"/>
        <v>44798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9">
        <f t="shared" si="369"/>
        <v>44772</v>
      </c>
      <c r="B503" s="110">
        <f t="shared" si="361"/>
        <v>1002.94634567</v>
      </c>
      <c r="C503" s="184">
        <f t="shared" si="384"/>
        <v>1000</v>
      </c>
      <c r="D503" s="111">
        <f t="shared" si="370"/>
        <v>6412.88</v>
      </c>
      <c r="E503" s="111">
        <f>IF($K503=1,VLOOKUP($A502,$AQ$11:$AU$150,5),E502)</f>
        <v>6455.85</v>
      </c>
      <c r="F503" s="160" t="e">
        <f>IF($K503=1,VLOOKUP($A502,$AQ$11:$AU$135,6),F502)</f>
        <v>#REF!</v>
      </c>
      <c r="G503" s="114">
        <f t="shared" si="362"/>
        <v>6.7005775876050055E-3</v>
      </c>
      <c r="H503" s="115">
        <f t="shared" si="380"/>
        <v>44798</v>
      </c>
      <c r="I503" s="115">
        <f t="shared" si="363"/>
        <v>44798</v>
      </c>
      <c r="J503" s="116">
        <f t="shared" si="371"/>
        <v>23</v>
      </c>
      <c r="K503" s="116">
        <f t="shared" si="385"/>
        <v>5</v>
      </c>
      <c r="L503" s="8">
        <f t="shared" si="372"/>
        <v>1.00145284</v>
      </c>
      <c r="M503" s="117">
        <v>1</v>
      </c>
      <c r="N503" s="117">
        <f t="shared" si="381"/>
        <v>1</v>
      </c>
      <c r="O503" s="110">
        <f t="shared" si="383"/>
        <v>1.00145284</v>
      </c>
      <c r="P503" s="110">
        <f t="shared" si="364"/>
        <v>1001.45284</v>
      </c>
      <c r="Q503" s="148">
        <f t="shared" si="375"/>
        <v>0</v>
      </c>
      <c r="R503" s="170">
        <f t="shared" si="373"/>
        <v>0</v>
      </c>
      <c r="S503" s="110">
        <f t="shared" si="365"/>
        <v>0</v>
      </c>
      <c r="T503" s="92">
        <f t="shared" si="378"/>
        <v>0</v>
      </c>
      <c r="U503" s="181">
        <f t="shared" si="379"/>
        <v>0</v>
      </c>
      <c r="V503" s="120">
        <f t="shared" si="374"/>
        <v>7.8E-2</v>
      </c>
      <c r="W503" s="118">
        <f t="shared" si="382"/>
        <v>5</v>
      </c>
      <c r="X503" s="118">
        <v>252</v>
      </c>
      <c r="Y503" s="117">
        <f t="shared" si="366"/>
        <v>1.001491339</v>
      </c>
      <c r="Z503" s="110">
        <f t="shared" si="367"/>
        <v>1.49350567</v>
      </c>
      <c r="AA503" s="110">
        <f t="shared" si="368"/>
        <v>0</v>
      </c>
      <c r="AB503" s="121" t="str">
        <f t="shared" si="376"/>
        <v>J=</v>
      </c>
      <c r="AC503" s="115">
        <f t="shared" si="377"/>
        <v>44798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9">
        <f t="shared" si="369"/>
        <v>44773</v>
      </c>
      <c r="B504" s="110">
        <f t="shared" si="361"/>
        <v>1002.94634567</v>
      </c>
      <c r="C504" s="184">
        <f t="shared" si="384"/>
        <v>1000</v>
      </c>
      <c r="D504" s="111">
        <f t="shared" si="370"/>
        <v>6412.88</v>
      </c>
      <c r="E504" s="111">
        <f>IF($K504=1,VLOOKUP($A503,$AQ$11:$AU$150,5),E503)</f>
        <v>6455.85</v>
      </c>
      <c r="F504" s="160" t="e">
        <f>IF($K504=1,VLOOKUP($A503,$AQ$11:$AU$135,6),F503)</f>
        <v>#REF!</v>
      </c>
      <c r="G504" s="114">
        <f t="shared" si="362"/>
        <v>6.7005775876050055E-3</v>
      </c>
      <c r="H504" s="115">
        <f t="shared" si="380"/>
        <v>44798</v>
      </c>
      <c r="I504" s="115">
        <f t="shared" si="363"/>
        <v>44798</v>
      </c>
      <c r="J504" s="116">
        <f t="shared" si="371"/>
        <v>23</v>
      </c>
      <c r="K504" s="116">
        <f t="shared" si="385"/>
        <v>5</v>
      </c>
      <c r="L504" s="8">
        <f t="shared" si="372"/>
        <v>1.00145284</v>
      </c>
      <c r="M504" s="117">
        <v>1</v>
      </c>
      <c r="N504" s="117">
        <f t="shared" si="381"/>
        <v>1</v>
      </c>
      <c r="O504" s="110">
        <f t="shared" si="383"/>
        <v>1.00145284</v>
      </c>
      <c r="P504" s="110">
        <f t="shared" si="364"/>
        <v>1001.45284</v>
      </c>
      <c r="Q504" s="148">
        <f t="shared" si="375"/>
        <v>0</v>
      </c>
      <c r="R504" s="170">
        <f t="shared" si="373"/>
        <v>0</v>
      </c>
      <c r="S504" s="110">
        <f t="shared" si="365"/>
        <v>0</v>
      </c>
      <c r="T504" s="92">
        <f t="shared" si="378"/>
        <v>0</v>
      </c>
      <c r="U504" s="181">
        <f t="shared" si="379"/>
        <v>0</v>
      </c>
      <c r="V504" s="120">
        <f t="shared" si="374"/>
        <v>7.8E-2</v>
      </c>
      <c r="W504" s="118">
        <f t="shared" si="382"/>
        <v>5</v>
      </c>
      <c r="X504" s="118">
        <v>252</v>
      </c>
      <c r="Y504" s="117">
        <f t="shared" si="366"/>
        <v>1.001491339</v>
      </c>
      <c r="Z504" s="110">
        <f t="shared" si="367"/>
        <v>1.49350567</v>
      </c>
      <c r="AA504" s="110">
        <f t="shared" si="368"/>
        <v>0</v>
      </c>
      <c r="AB504" s="121" t="str">
        <f t="shared" si="376"/>
        <v>J=</v>
      </c>
      <c r="AC504" s="115">
        <f t="shared" si="377"/>
        <v>44798</v>
      </c>
      <c r="AD504" s="4"/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9">
        <f t="shared" si="369"/>
        <v>44774</v>
      </c>
      <c r="B505" s="110">
        <f t="shared" si="361"/>
        <v>1002.94634567</v>
      </c>
      <c r="C505" s="184">
        <f t="shared" si="384"/>
        <v>1000</v>
      </c>
      <c r="D505" s="111">
        <f t="shared" si="370"/>
        <v>6412.88</v>
      </c>
      <c r="E505" s="111">
        <f>IF($K505=1,VLOOKUP($A504,$AQ$11:$AU$150,5),E504)</f>
        <v>6455.85</v>
      </c>
      <c r="F505" s="160" t="e">
        <f>IF($K505=1,VLOOKUP($A504,$AQ$11:$AU$135,6),F504)</f>
        <v>#REF!</v>
      </c>
      <c r="G505" s="114">
        <f t="shared" si="362"/>
        <v>6.7005775876050055E-3</v>
      </c>
      <c r="H505" s="115">
        <f t="shared" si="380"/>
        <v>44798</v>
      </c>
      <c r="I505" s="115">
        <f t="shared" si="363"/>
        <v>44798</v>
      </c>
      <c r="J505" s="116">
        <f t="shared" si="371"/>
        <v>23</v>
      </c>
      <c r="K505" s="116">
        <f t="shared" si="385"/>
        <v>5</v>
      </c>
      <c r="L505" s="8">
        <f t="shared" si="372"/>
        <v>1.00145284</v>
      </c>
      <c r="M505" s="117">
        <v>1</v>
      </c>
      <c r="N505" s="117">
        <f t="shared" si="381"/>
        <v>1</v>
      </c>
      <c r="O505" s="110">
        <f t="shared" si="383"/>
        <v>1.00145284</v>
      </c>
      <c r="P505" s="110">
        <f t="shared" si="364"/>
        <v>1001.45284</v>
      </c>
      <c r="Q505" s="148">
        <f t="shared" si="375"/>
        <v>0</v>
      </c>
      <c r="R505" s="170">
        <f t="shared" si="373"/>
        <v>0</v>
      </c>
      <c r="S505" s="110">
        <f t="shared" si="365"/>
        <v>0</v>
      </c>
      <c r="T505" s="92">
        <f t="shared" si="378"/>
        <v>0</v>
      </c>
      <c r="U505" s="181">
        <f t="shared" si="379"/>
        <v>0</v>
      </c>
      <c r="V505" s="120">
        <f t="shared" si="374"/>
        <v>7.8E-2</v>
      </c>
      <c r="W505" s="118">
        <f t="shared" si="382"/>
        <v>5</v>
      </c>
      <c r="X505" s="118">
        <v>252</v>
      </c>
      <c r="Y505" s="117">
        <f t="shared" si="366"/>
        <v>1.001491339</v>
      </c>
      <c r="Z505" s="110">
        <f t="shared" si="367"/>
        <v>1.49350567</v>
      </c>
      <c r="AA505" s="110">
        <f t="shared" si="368"/>
        <v>0</v>
      </c>
      <c r="AB505" s="121" t="str">
        <f t="shared" si="376"/>
        <v>J=</v>
      </c>
      <c r="AC505" s="115">
        <f t="shared" si="377"/>
        <v>44798</v>
      </c>
      <c r="AD505" s="4"/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9">
        <f t="shared" si="369"/>
        <v>44775</v>
      </c>
      <c r="B506" s="110">
        <f t="shared" si="361"/>
        <v>1003.5366539199999</v>
      </c>
      <c r="C506" s="184">
        <f t="shared" si="384"/>
        <v>1000</v>
      </c>
      <c r="D506" s="111">
        <f t="shared" si="370"/>
        <v>6412.88</v>
      </c>
      <c r="E506" s="111">
        <f>IF($K506=1,VLOOKUP($A505,$AQ$11:$AU$150,5),E505)</f>
        <v>6455.85</v>
      </c>
      <c r="F506" s="160" t="e">
        <f>IF($K506=1,VLOOKUP($A505,$AQ$11:$AU$135,6),F505)</f>
        <v>#REF!</v>
      </c>
      <c r="G506" s="114">
        <f t="shared" si="362"/>
        <v>6.7005775876050055E-3</v>
      </c>
      <c r="H506" s="115">
        <f t="shared" si="380"/>
        <v>44798</v>
      </c>
      <c r="I506" s="115">
        <f t="shared" si="363"/>
        <v>44798</v>
      </c>
      <c r="J506" s="116">
        <f t="shared" si="371"/>
        <v>23</v>
      </c>
      <c r="K506" s="116">
        <f t="shared" si="385"/>
        <v>6</v>
      </c>
      <c r="L506" s="8">
        <f t="shared" si="372"/>
        <v>1.00174366</v>
      </c>
      <c r="M506" s="117">
        <v>1</v>
      </c>
      <c r="N506" s="117">
        <f t="shared" si="381"/>
        <v>1</v>
      </c>
      <c r="O506" s="110">
        <f t="shared" si="383"/>
        <v>1.00174366</v>
      </c>
      <c r="P506" s="110">
        <f t="shared" si="364"/>
        <v>1001.74366</v>
      </c>
      <c r="Q506" s="148">
        <f t="shared" si="375"/>
        <v>0</v>
      </c>
      <c r="R506" s="170">
        <f t="shared" si="373"/>
        <v>0</v>
      </c>
      <c r="S506" s="110">
        <f t="shared" si="365"/>
        <v>0</v>
      </c>
      <c r="T506" s="92">
        <f t="shared" si="378"/>
        <v>0</v>
      </c>
      <c r="U506" s="181">
        <f t="shared" si="379"/>
        <v>0</v>
      </c>
      <c r="V506" s="120">
        <f t="shared" si="374"/>
        <v>7.8E-2</v>
      </c>
      <c r="W506" s="118">
        <f t="shared" si="382"/>
        <v>6</v>
      </c>
      <c r="X506" s="118">
        <v>252</v>
      </c>
      <c r="Y506" s="117">
        <f t="shared" si="366"/>
        <v>1.0017898730000001</v>
      </c>
      <c r="Z506" s="110">
        <f t="shared" si="367"/>
        <v>1.79299392</v>
      </c>
      <c r="AA506" s="110">
        <f t="shared" si="368"/>
        <v>0</v>
      </c>
      <c r="AB506" s="121" t="str">
        <f t="shared" si="376"/>
        <v>J=</v>
      </c>
      <c r="AC506" s="115">
        <f t="shared" si="377"/>
        <v>44798</v>
      </c>
      <c r="AD506" s="4"/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9">
        <f t="shared" si="369"/>
        <v>44776</v>
      </c>
      <c r="B507" s="110">
        <f t="shared" si="361"/>
        <v>1004.12731519</v>
      </c>
      <c r="C507" s="184">
        <f t="shared" si="384"/>
        <v>1000</v>
      </c>
      <c r="D507" s="111">
        <f t="shared" si="370"/>
        <v>6412.88</v>
      </c>
      <c r="E507" s="111">
        <f>IF($K507=1,VLOOKUP($A506,$AQ$11:$AU$150,5),E506)</f>
        <v>6455.85</v>
      </c>
      <c r="F507" s="160" t="e">
        <f>IF($K507=1,VLOOKUP($A506,$AQ$11:$AU$135,6),F506)</f>
        <v>#REF!</v>
      </c>
      <c r="G507" s="114">
        <f t="shared" si="362"/>
        <v>6.7005775876050055E-3</v>
      </c>
      <c r="H507" s="115">
        <f t="shared" si="380"/>
        <v>44798</v>
      </c>
      <c r="I507" s="115">
        <f t="shared" si="363"/>
        <v>44798</v>
      </c>
      <c r="J507" s="116">
        <f t="shared" si="371"/>
        <v>23</v>
      </c>
      <c r="K507" s="116">
        <f t="shared" si="385"/>
        <v>7</v>
      </c>
      <c r="L507" s="8">
        <f t="shared" si="372"/>
        <v>1.00203457</v>
      </c>
      <c r="M507" s="117">
        <v>1</v>
      </c>
      <c r="N507" s="117">
        <f t="shared" si="381"/>
        <v>1</v>
      </c>
      <c r="O507" s="110">
        <f t="shared" si="383"/>
        <v>1.00203457</v>
      </c>
      <c r="P507" s="110">
        <f t="shared" si="364"/>
        <v>1002.03457</v>
      </c>
      <c r="Q507" s="148">
        <f t="shared" si="375"/>
        <v>0</v>
      </c>
      <c r="R507" s="170">
        <f t="shared" si="373"/>
        <v>0</v>
      </c>
      <c r="S507" s="110">
        <f t="shared" si="365"/>
        <v>0</v>
      </c>
      <c r="T507" s="92">
        <f t="shared" si="378"/>
        <v>0</v>
      </c>
      <c r="U507" s="181">
        <f t="shared" si="379"/>
        <v>0</v>
      </c>
      <c r="V507" s="120">
        <f t="shared" si="374"/>
        <v>7.8E-2</v>
      </c>
      <c r="W507" s="118">
        <f t="shared" si="382"/>
        <v>7</v>
      </c>
      <c r="X507" s="118">
        <v>252</v>
      </c>
      <c r="Y507" s="117">
        <f t="shared" si="366"/>
        <v>1.0020884960000001</v>
      </c>
      <c r="Z507" s="110">
        <f t="shared" si="367"/>
        <v>2.09274519</v>
      </c>
      <c r="AA507" s="110">
        <f t="shared" si="368"/>
        <v>0</v>
      </c>
      <c r="AB507" s="121" t="str">
        <f t="shared" si="376"/>
        <v>J=</v>
      </c>
      <c r="AC507" s="115">
        <f t="shared" si="377"/>
        <v>44798</v>
      </c>
      <c r="AD507" s="4"/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9">
        <f t="shared" si="369"/>
        <v>44777</v>
      </c>
      <c r="B508" s="110">
        <f t="shared" si="361"/>
        <v>1004.71832059</v>
      </c>
      <c r="C508" s="184">
        <f t="shared" si="384"/>
        <v>1000</v>
      </c>
      <c r="D508" s="111">
        <f t="shared" si="370"/>
        <v>6412.88</v>
      </c>
      <c r="E508" s="111">
        <f>IF($K508=1,VLOOKUP($A507,$AQ$11:$AU$150,5),E507)</f>
        <v>6455.85</v>
      </c>
      <c r="F508" s="160" t="e">
        <f>IF($K508=1,VLOOKUP($A507,$AQ$11:$AU$135,6),F507)</f>
        <v>#REF!</v>
      </c>
      <c r="G508" s="114">
        <f t="shared" si="362"/>
        <v>6.7005775876050055E-3</v>
      </c>
      <c r="H508" s="115">
        <f t="shared" si="380"/>
        <v>44798</v>
      </c>
      <c r="I508" s="115">
        <f t="shared" si="363"/>
        <v>44798</v>
      </c>
      <c r="J508" s="116">
        <f t="shared" si="371"/>
        <v>23</v>
      </c>
      <c r="K508" s="116">
        <f t="shared" si="385"/>
        <v>8</v>
      </c>
      <c r="L508" s="8">
        <f t="shared" si="372"/>
        <v>1.0023255600000001</v>
      </c>
      <c r="M508" s="117">
        <v>1</v>
      </c>
      <c r="N508" s="117">
        <f t="shared" si="381"/>
        <v>1</v>
      </c>
      <c r="O508" s="110">
        <f t="shared" si="383"/>
        <v>1.0023255600000001</v>
      </c>
      <c r="P508" s="110">
        <f t="shared" si="364"/>
        <v>1002.32556</v>
      </c>
      <c r="Q508" s="148">
        <f t="shared" si="375"/>
        <v>0</v>
      </c>
      <c r="R508" s="170">
        <f t="shared" si="373"/>
        <v>0</v>
      </c>
      <c r="S508" s="110">
        <f t="shared" si="365"/>
        <v>0</v>
      </c>
      <c r="T508" s="92">
        <f t="shared" si="378"/>
        <v>0</v>
      </c>
      <c r="U508" s="181">
        <f t="shared" si="379"/>
        <v>0</v>
      </c>
      <c r="V508" s="120">
        <f t="shared" si="374"/>
        <v>7.8E-2</v>
      </c>
      <c r="W508" s="118">
        <f t="shared" si="382"/>
        <v>8</v>
      </c>
      <c r="X508" s="118">
        <v>252</v>
      </c>
      <c r="Y508" s="117">
        <f t="shared" si="366"/>
        <v>1.0023872089999999</v>
      </c>
      <c r="Z508" s="110">
        <f t="shared" si="367"/>
        <v>2.39276059</v>
      </c>
      <c r="AA508" s="110">
        <f t="shared" si="368"/>
        <v>0</v>
      </c>
      <c r="AB508" s="121" t="str">
        <f t="shared" si="376"/>
        <v>J=</v>
      </c>
      <c r="AC508" s="115">
        <f t="shared" si="377"/>
        <v>44798</v>
      </c>
      <c r="AD508" s="4"/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9">
        <f t="shared" si="369"/>
        <v>44778</v>
      </c>
      <c r="B509" s="110">
        <f t="shared" si="361"/>
        <v>1005.30966929</v>
      </c>
      <c r="C509" s="184">
        <f t="shared" si="384"/>
        <v>1000</v>
      </c>
      <c r="D509" s="111">
        <f t="shared" si="370"/>
        <v>6412.88</v>
      </c>
      <c r="E509" s="111">
        <f>IF($K509=1,VLOOKUP($A508,$AQ$11:$AU$150,5),E508)</f>
        <v>6455.85</v>
      </c>
      <c r="F509" s="160" t="e">
        <f>IF($K509=1,VLOOKUP($A508,$AQ$11:$AU$135,6),F508)</f>
        <v>#REF!</v>
      </c>
      <c r="G509" s="114">
        <f t="shared" si="362"/>
        <v>6.7005775876050055E-3</v>
      </c>
      <c r="H509" s="115">
        <f t="shared" si="380"/>
        <v>44798</v>
      </c>
      <c r="I509" s="115">
        <f t="shared" si="363"/>
        <v>44798</v>
      </c>
      <c r="J509" s="116">
        <f t="shared" si="371"/>
        <v>23</v>
      </c>
      <c r="K509" s="116">
        <f t="shared" si="385"/>
        <v>9</v>
      </c>
      <c r="L509" s="8">
        <f t="shared" si="372"/>
        <v>1.0026166299999999</v>
      </c>
      <c r="M509" s="117">
        <v>1</v>
      </c>
      <c r="N509" s="117">
        <f t="shared" si="381"/>
        <v>1</v>
      </c>
      <c r="O509" s="110">
        <f t="shared" si="383"/>
        <v>1.0026166299999999</v>
      </c>
      <c r="P509" s="110">
        <f t="shared" si="364"/>
        <v>1002.61663</v>
      </c>
      <c r="Q509" s="148">
        <f t="shared" si="375"/>
        <v>0</v>
      </c>
      <c r="R509" s="170">
        <f t="shared" si="373"/>
        <v>0</v>
      </c>
      <c r="S509" s="110">
        <f t="shared" si="365"/>
        <v>0</v>
      </c>
      <c r="T509" s="92">
        <f t="shared" si="378"/>
        <v>0</v>
      </c>
      <c r="U509" s="181">
        <f t="shared" si="379"/>
        <v>0</v>
      </c>
      <c r="V509" s="120">
        <f t="shared" si="374"/>
        <v>7.8E-2</v>
      </c>
      <c r="W509" s="118">
        <f t="shared" si="382"/>
        <v>9</v>
      </c>
      <c r="X509" s="118">
        <v>252</v>
      </c>
      <c r="Y509" s="117">
        <f t="shared" si="366"/>
        <v>1.002686011</v>
      </c>
      <c r="Z509" s="110">
        <f t="shared" si="367"/>
        <v>2.6930392900000002</v>
      </c>
      <c r="AA509" s="110">
        <f t="shared" si="368"/>
        <v>0</v>
      </c>
      <c r="AB509" s="121" t="str">
        <f t="shared" si="376"/>
        <v>J=</v>
      </c>
      <c r="AC509" s="115">
        <f t="shared" si="377"/>
        <v>44798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9">
        <f t="shared" si="369"/>
        <v>44779</v>
      </c>
      <c r="B510" s="110">
        <f t="shared" si="361"/>
        <v>1005.90137046</v>
      </c>
      <c r="C510" s="184">
        <f t="shared" si="384"/>
        <v>1000</v>
      </c>
      <c r="D510" s="111">
        <f t="shared" si="370"/>
        <v>6412.88</v>
      </c>
      <c r="E510" s="111">
        <f>IF($K510=1,VLOOKUP($A509,$AQ$11:$AU$150,5),E509)</f>
        <v>6455.85</v>
      </c>
      <c r="F510" s="160" t="e">
        <f>IF($K510=1,VLOOKUP($A509,$AQ$11:$AU$135,6),F509)</f>
        <v>#REF!</v>
      </c>
      <c r="G510" s="114">
        <f t="shared" si="362"/>
        <v>6.7005775876050055E-3</v>
      </c>
      <c r="H510" s="115">
        <f t="shared" si="380"/>
        <v>44798</v>
      </c>
      <c r="I510" s="115">
        <f t="shared" si="363"/>
        <v>44798</v>
      </c>
      <c r="J510" s="116">
        <f t="shared" si="371"/>
        <v>23</v>
      </c>
      <c r="K510" s="116">
        <f t="shared" si="385"/>
        <v>10</v>
      </c>
      <c r="L510" s="8">
        <f t="shared" si="372"/>
        <v>1.0029077900000001</v>
      </c>
      <c r="M510" s="117">
        <v>1</v>
      </c>
      <c r="N510" s="117">
        <f t="shared" si="381"/>
        <v>1</v>
      </c>
      <c r="O510" s="110">
        <f t="shared" si="383"/>
        <v>1.0029077900000001</v>
      </c>
      <c r="P510" s="110">
        <f t="shared" si="364"/>
        <v>1002.90779</v>
      </c>
      <c r="Q510" s="148">
        <f t="shared" si="375"/>
        <v>0</v>
      </c>
      <c r="R510" s="170">
        <f t="shared" si="373"/>
        <v>0</v>
      </c>
      <c r="S510" s="110">
        <f t="shared" si="365"/>
        <v>0</v>
      </c>
      <c r="T510" s="92">
        <f t="shared" si="378"/>
        <v>0</v>
      </c>
      <c r="U510" s="181">
        <f t="shared" si="379"/>
        <v>0</v>
      </c>
      <c r="V510" s="120">
        <f t="shared" si="374"/>
        <v>7.8E-2</v>
      </c>
      <c r="W510" s="118">
        <f t="shared" si="382"/>
        <v>10</v>
      </c>
      <c r="X510" s="118">
        <v>252</v>
      </c>
      <c r="Y510" s="117">
        <f t="shared" si="366"/>
        <v>1.002984901</v>
      </c>
      <c r="Z510" s="110">
        <f t="shared" si="367"/>
        <v>2.99358046</v>
      </c>
      <c r="AA510" s="110">
        <f t="shared" si="368"/>
        <v>0</v>
      </c>
      <c r="AB510" s="121" t="str">
        <f t="shared" si="376"/>
        <v>J=</v>
      </c>
      <c r="AC510" s="115">
        <f t="shared" si="377"/>
        <v>44798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9">
        <f t="shared" si="369"/>
        <v>44780</v>
      </c>
      <c r="B511" s="110">
        <f t="shared" si="361"/>
        <v>1005.90137046</v>
      </c>
      <c r="C511" s="184">
        <f t="shared" si="384"/>
        <v>1000</v>
      </c>
      <c r="D511" s="111">
        <f t="shared" si="370"/>
        <v>6412.88</v>
      </c>
      <c r="E511" s="111">
        <f>IF($K511=1,VLOOKUP($A510,$AQ$11:$AU$150,5),E510)</f>
        <v>6455.85</v>
      </c>
      <c r="F511" s="160" t="e">
        <f>IF($K511=1,VLOOKUP($A510,$AQ$11:$AU$135,6),F510)</f>
        <v>#REF!</v>
      </c>
      <c r="G511" s="114">
        <f t="shared" si="362"/>
        <v>6.7005775876050055E-3</v>
      </c>
      <c r="H511" s="115">
        <f t="shared" si="380"/>
        <v>44798</v>
      </c>
      <c r="I511" s="115">
        <f t="shared" si="363"/>
        <v>44798</v>
      </c>
      <c r="J511" s="116">
        <f t="shared" si="371"/>
        <v>23</v>
      </c>
      <c r="K511" s="116">
        <f t="shared" si="385"/>
        <v>10</v>
      </c>
      <c r="L511" s="8">
        <f t="shared" si="372"/>
        <v>1.0029077900000001</v>
      </c>
      <c r="M511" s="117">
        <v>1</v>
      </c>
      <c r="N511" s="117">
        <f t="shared" si="381"/>
        <v>1</v>
      </c>
      <c r="O511" s="110">
        <f t="shared" si="383"/>
        <v>1.0029077900000001</v>
      </c>
      <c r="P511" s="110">
        <f t="shared" si="364"/>
        <v>1002.90779</v>
      </c>
      <c r="Q511" s="148">
        <f t="shared" si="375"/>
        <v>0</v>
      </c>
      <c r="R511" s="170">
        <f t="shared" si="373"/>
        <v>0</v>
      </c>
      <c r="S511" s="110">
        <f t="shared" si="365"/>
        <v>0</v>
      </c>
      <c r="T511" s="92">
        <f t="shared" si="378"/>
        <v>0</v>
      </c>
      <c r="U511" s="181">
        <f t="shared" si="379"/>
        <v>0</v>
      </c>
      <c r="V511" s="120">
        <f t="shared" si="374"/>
        <v>7.8E-2</v>
      </c>
      <c r="W511" s="118">
        <f t="shared" si="382"/>
        <v>10</v>
      </c>
      <c r="X511" s="118">
        <v>252</v>
      </c>
      <c r="Y511" s="117">
        <f t="shared" si="366"/>
        <v>1.002984901</v>
      </c>
      <c r="Z511" s="110">
        <f t="shared" si="367"/>
        <v>2.99358046</v>
      </c>
      <c r="AA511" s="110">
        <f t="shared" si="368"/>
        <v>0</v>
      </c>
      <c r="AB511" s="121" t="str">
        <f t="shared" si="376"/>
        <v>J=</v>
      </c>
      <c r="AC511" s="115">
        <f t="shared" si="377"/>
        <v>44798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9">
        <f t="shared" si="369"/>
        <v>44781</v>
      </c>
      <c r="B512" s="110">
        <f t="shared" si="361"/>
        <v>1005.90137046</v>
      </c>
      <c r="C512" s="184">
        <f t="shared" si="384"/>
        <v>1000</v>
      </c>
      <c r="D512" s="111">
        <f t="shared" si="370"/>
        <v>6412.88</v>
      </c>
      <c r="E512" s="111">
        <f>IF($K512=1,VLOOKUP($A511,$AQ$11:$AU$150,5),E511)</f>
        <v>6455.85</v>
      </c>
      <c r="F512" s="160" t="e">
        <f>IF($K512=1,VLOOKUP($A511,$AQ$11:$AU$135,6),F511)</f>
        <v>#REF!</v>
      </c>
      <c r="G512" s="114">
        <f t="shared" si="362"/>
        <v>6.7005775876050055E-3</v>
      </c>
      <c r="H512" s="115">
        <f t="shared" si="380"/>
        <v>44798</v>
      </c>
      <c r="I512" s="115">
        <f t="shared" si="363"/>
        <v>44798</v>
      </c>
      <c r="J512" s="116">
        <f t="shared" si="371"/>
        <v>23</v>
      </c>
      <c r="K512" s="116">
        <f t="shared" si="385"/>
        <v>10</v>
      </c>
      <c r="L512" s="8">
        <f t="shared" si="372"/>
        <v>1.0029077900000001</v>
      </c>
      <c r="M512" s="117">
        <v>1</v>
      </c>
      <c r="N512" s="117">
        <f t="shared" si="381"/>
        <v>1</v>
      </c>
      <c r="O512" s="110">
        <f t="shared" si="383"/>
        <v>1.0029077900000001</v>
      </c>
      <c r="P512" s="110">
        <f t="shared" si="364"/>
        <v>1002.90779</v>
      </c>
      <c r="Q512" s="148">
        <f t="shared" si="375"/>
        <v>0</v>
      </c>
      <c r="R512" s="170">
        <f t="shared" si="373"/>
        <v>0</v>
      </c>
      <c r="S512" s="110">
        <f t="shared" si="365"/>
        <v>0</v>
      </c>
      <c r="T512" s="92">
        <f t="shared" si="378"/>
        <v>0</v>
      </c>
      <c r="U512" s="181">
        <f t="shared" si="379"/>
        <v>0</v>
      </c>
      <c r="V512" s="120">
        <f t="shared" si="374"/>
        <v>7.8E-2</v>
      </c>
      <c r="W512" s="118">
        <f t="shared" si="382"/>
        <v>10</v>
      </c>
      <c r="X512" s="118">
        <v>252</v>
      </c>
      <c r="Y512" s="117">
        <f t="shared" si="366"/>
        <v>1.002984901</v>
      </c>
      <c r="Z512" s="110">
        <f t="shared" si="367"/>
        <v>2.99358046</v>
      </c>
      <c r="AA512" s="110">
        <f t="shared" si="368"/>
        <v>0</v>
      </c>
      <c r="AB512" s="121" t="str">
        <f t="shared" si="376"/>
        <v>J=</v>
      </c>
      <c r="AC512" s="115">
        <f t="shared" si="377"/>
        <v>44798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9">
        <f t="shared" si="369"/>
        <v>44782</v>
      </c>
      <c r="B513" s="110">
        <f t="shared" si="361"/>
        <v>1006.49342626</v>
      </c>
      <c r="C513" s="184">
        <f t="shared" si="384"/>
        <v>1000</v>
      </c>
      <c r="D513" s="111">
        <f t="shared" si="370"/>
        <v>6412.88</v>
      </c>
      <c r="E513" s="111">
        <f>IF($K513=1,VLOOKUP($A512,$AQ$11:$AU$150,5),E512)</f>
        <v>6455.85</v>
      </c>
      <c r="F513" s="160" t="e">
        <f>IF($K513=1,VLOOKUP($A512,$AQ$11:$AU$135,6),F512)</f>
        <v>#REF!</v>
      </c>
      <c r="G513" s="114">
        <f t="shared" si="362"/>
        <v>6.7005775876050055E-3</v>
      </c>
      <c r="H513" s="115">
        <f t="shared" si="380"/>
        <v>44798</v>
      </c>
      <c r="I513" s="115">
        <f t="shared" si="363"/>
        <v>44798</v>
      </c>
      <c r="J513" s="116">
        <f t="shared" si="371"/>
        <v>23</v>
      </c>
      <c r="K513" s="116">
        <f t="shared" si="385"/>
        <v>11</v>
      </c>
      <c r="L513" s="8">
        <f t="shared" si="372"/>
        <v>1.0031990399999999</v>
      </c>
      <c r="M513" s="117">
        <v>1</v>
      </c>
      <c r="N513" s="117">
        <f t="shared" si="381"/>
        <v>1</v>
      </c>
      <c r="O513" s="110">
        <f t="shared" si="383"/>
        <v>1.0031990399999999</v>
      </c>
      <c r="P513" s="110">
        <f t="shared" si="364"/>
        <v>1003.19904</v>
      </c>
      <c r="Q513" s="148">
        <f t="shared" si="375"/>
        <v>0</v>
      </c>
      <c r="R513" s="170">
        <f t="shared" si="373"/>
        <v>0</v>
      </c>
      <c r="S513" s="110">
        <f t="shared" si="365"/>
        <v>0</v>
      </c>
      <c r="T513" s="92">
        <f t="shared" si="378"/>
        <v>0</v>
      </c>
      <c r="U513" s="181">
        <f t="shared" si="379"/>
        <v>0</v>
      </c>
      <c r="V513" s="120">
        <f t="shared" si="374"/>
        <v>7.8E-2</v>
      </c>
      <c r="W513" s="118">
        <f t="shared" si="382"/>
        <v>11</v>
      </c>
      <c r="X513" s="118">
        <v>252</v>
      </c>
      <c r="Y513" s="117">
        <f t="shared" si="366"/>
        <v>1.003283881</v>
      </c>
      <c r="Z513" s="110">
        <f t="shared" si="367"/>
        <v>3.29438626</v>
      </c>
      <c r="AA513" s="110">
        <f t="shared" si="368"/>
        <v>0</v>
      </c>
      <c r="AB513" s="121" t="str">
        <f t="shared" si="376"/>
        <v>J=</v>
      </c>
      <c r="AC513" s="115">
        <f t="shared" si="377"/>
        <v>44798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9">
        <f t="shared" si="369"/>
        <v>44783</v>
      </c>
      <c r="B514" s="110">
        <f t="shared" si="361"/>
        <v>1007.08582582</v>
      </c>
      <c r="C514" s="184">
        <f t="shared" si="384"/>
        <v>1000</v>
      </c>
      <c r="D514" s="111">
        <f t="shared" si="370"/>
        <v>6412.88</v>
      </c>
      <c r="E514" s="111">
        <f>IF($K514=1,VLOOKUP($A513,$AQ$11:$AU$150,5),E513)</f>
        <v>6455.85</v>
      </c>
      <c r="F514" s="160" t="e">
        <f>IF($K514=1,VLOOKUP($A513,$AQ$11:$AU$135,6),F513)</f>
        <v>#REF!</v>
      </c>
      <c r="G514" s="114">
        <f t="shared" si="362"/>
        <v>6.7005775876050055E-3</v>
      </c>
      <c r="H514" s="115">
        <f t="shared" si="380"/>
        <v>44798</v>
      </c>
      <c r="I514" s="115">
        <f t="shared" si="363"/>
        <v>44798</v>
      </c>
      <c r="J514" s="116">
        <f t="shared" si="371"/>
        <v>23</v>
      </c>
      <c r="K514" s="116">
        <f t="shared" si="385"/>
        <v>12</v>
      </c>
      <c r="L514" s="8">
        <f t="shared" si="372"/>
        <v>1.00349037</v>
      </c>
      <c r="M514" s="117">
        <v>1</v>
      </c>
      <c r="N514" s="117">
        <f t="shared" si="381"/>
        <v>1</v>
      </c>
      <c r="O514" s="110">
        <f t="shared" si="383"/>
        <v>1.00349037</v>
      </c>
      <c r="P514" s="110">
        <f t="shared" si="364"/>
        <v>1003.49037</v>
      </c>
      <c r="Q514" s="148">
        <f t="shared" si="375"/>
        <v>0</v>
      </c>
      <c r="R514" s="170">
        <f t="shared" si="373"/>
        <v>0</v>
      </c>
      <c r="S514" s="110">
        <f t="shared" si="365"/>
        <v>0</v>
      </c>
      <c r="T514" s="92">
        <f t="shared" si="378"/>
        <v>0</v>
      </c>
      <c r="U514" s="181">
        <f t="shared" si="379"/>
        <v>0</v>
      </c>
      <c r="V514" s="120">
        <f t="shared" si="374"/>
        <v>7.8E-2</v>
      </c>
      <c r="W514" s="118">
        <f t="shared" si="382"/>
        <v>12</v>
      </c>
      <c r="X514" s="118">
        <v>252</v>
      </c>
      <c r="Y514" s="117">
        <f t="shared" si="366"/>
        <v>1.00358295</v>
      </c>
      <c r="Z514" s="110">
        <f t="shared" si="367"/>
        <v>3.5954558200000002</v>
      </c>
      <c r="AA514" s="110">
        <f t="shared" si="368"/>
        <v>0</v>
      </c>
      <c r="AB514" s="121" t="str">
        <f t="shared" si="376"/>
        <v>J=</v>
      </c>
      <c r="AC514" s="115">
        <f t="shared" si="377"/>
        <v>44798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9">
        <f t="shared" si="369"/>
        <v>44784</v>
      </c>
      <c r="B515" s="110">
        <f t="shared" si="361"/>
        <v>1007.67856927</v>
      </c>
      <c r="C515" s="184">
        <f t="shared" si="384"/>
        <v>1000</v>
      </c>
      <c r="D515" s="111">
        <f t="shared" si="370"/>
        <v>6412.88</v>
      </c>
      <c r="E515" s="111">
        <f>IF($K515=1,VLOOKUP($A514,$AQ$11:$AU$150,5),E514)</f>
        <v>6455.85</v>
      </c>
      <c r="F515" s="160" t="e">
        <f>IF($K515=1,VLOOKUP($A514,$AQ$11:$AU$135,6),F514)</f>
        <v>#REF!</v>
      </c>
      <c r="G515" s="114">
        <f t="shared" si="362"/>
        <v>6.7005775876050055E-3</v>
      </c>
      <c r="H515" s="115">
        <f t="shared" si="380"/>
        <v>44798</v>
      </c>
      <c r="I515" s="115">
        <f t="shared" si="363"/>
        <v>44798</v>
      </c>
      <c r="J515" s="116">
        <f t="shared" si="371"/>
        <v>23</v>
      </c>
      <c r="K515" s="116">
        <f t="shared" si="385"/>
        <v>13</v>
      </c>
      <c r="L515" s="8">
        <f t="shared" si="372"/>
        <v>1.00378178</v>
      </c>
      <c r="M515" s="117">
        <v>1</v>
      </c>
      <c r="N515" s="117">
        <f t="shared" si="381"/>
        <v>1</v>
      </c>
      <c r="O515" s="110">
        <f t="shared" si="383"/>
        <v>1.00378178</v>
      </c>
      <c r="P515" s="110">
        <f t="shared" si="364"/>
        <v>1003.78178</v>
      </c>
      <c r="Q515" s="148">
        <f t="shared" si="375"/>
        <v>0</v>
      </c>
      <c r="R515" s="170">
        <f t="shared" si="373"/>
        <v>0</v>
      </c>
      <c r="S515" s="110">
        <f t="shared" si="365"/>
        <v>0</v>
      </c>
      <c r="T515" s="92">
        <f t="shared" si="378"/>
        <v>0</v>
      </c>
      <c r="U515" s="181">
        <f t="shared" si="379"/>
        <v>0</v>
      </c>
      <c r="V515" s="120">
        <f t="shared" si="374"/>
        <v>7.8E-2</v>
      </c>
      <c r="W515" s="118">
        <f t="shared" si="382"/>
        <v>13</v>
      </c>
      <c r="X515" s="118">
        <v>252</v>
      </c>
      <c r="Y515" s="117">
        <f t="shared" si="366"/>
        <v>1.003882108</v>
      </c>
      <c r="Z515" s="110">
        <f t="shared" si="367"/>
        <v>3.8967892700000002</v>
      </c>
      <c r="AA515" s="110">
        <f t="shared" si="368"/>
        <v>0</v>
      </c>
      <c r="AB515" s="121" t="str">
        <f t="shared" si="376"/>
        <v>J=</v>
      </c>
      <c r="AC515" s="115">
        <f t="shared" si="377"/>
        <v>44798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9">
        <f t="shared" si="369"/>
        <v>44785</v>
      </c>
      <c r="B516" s="110">
        <f t="shared" si="361"/>
        <v>1008.27166682</v>
      </c>
      <c r="C516" s="184">
        <f t="shared" si="384"/>
        <v>1000</v>
      </c>
      <c r="D516" s="111">
        <f t="shared" si="370"/>
        <v>6412.88</v>
      </c>
      <c r="E516" s="111">
        <f>IF($K516=1,VLOOKUP($A515,$AQ$11:$AU$150,5),E515)</f>
        <v>6455.85</v>
      </c>
      <c r="F516" s="160" t="e">
        <f>IF($K516=1,VLOOKUP($A515,$AQ$11:$AU$135,6),F515)</f>
        <v>#REF!</v>
      </c>
      <c r="G516" s="114">
        <f t="shared" si="362"/>
        <v>6.7005775876050055E-3</v>
      </c>
      <c r="H516" s="115">
        <f t="shared" si="380"/>
        <v>44798</v>
      </c>
      <c r="I516" s="115">
        <f t="shared" si="363"/>
        <v>44798</v>
      </c>
      <c r="J516" s="116">
        <f t="shared" si="371"/>
        <v>23</v>
      </c>
      <c r="K516" s="116">
        <f t="shared" si="385"/>
        <v>14</v>
      </c>
      <c r="L516" s="8">
        <f t="shared" si="372"/>
        <v>1.0040732800000001</v>
      </c>
      <c r="M516" s="117">
        <v>1</v>
      </c>
      <c r="N516" s="117">
        <f t="shared" si="381"/>
        <v>1</v>
      </c>
      <c r="O516" s="110">
        <f t="shared" si="383"/>
        <v>1.0040732800000001</v>
      </c>
      <c r="P516" s="110">
        <f t="shared" si="364"/>
        <v>1004.07328</v>
      </c>
      <c r="Q516" s="148">
        <f t="shared" si="375"/>
        <v>0</v>
      </c>
      <c r="R516" s="170">
        <f t="shared" si="373"/>
        <v>0</v>
      </c>
      <c r="S516" s="110">
        <f t="shared" si="365"/>
        <v>0</v>
      </c>
      <c r="T516" s="92">
        <f t="shared" si="378"/>
        <v>0</v>
      </c>
      <c r="U516" s="181">
        <f t="shared" si="379"/>
        <v>0</v>
      </c>
      <c r="V516" s="120">
        <f t="shared" si="374"/>
        <v>7.8E-2</v>
      </c>
      <c r="W516" s="118">
        <f t="shared" si="382"/>
        <v>14</v>
      </c>
      <c r="X516" s="118">
        <v>252</v>
      </c>
      <c r="Y516" s="117">
        <f t="shared" si="366"/>
        <v>1.0041813550000001</v>
      </c>
      <c r="Z516" s="110">
        <f t="shared" si="367"/>
        <v>4.1983868199999996</v>
      </c>
      <c r="AA516" s="110">
        <f t="shared" si="368"/>
        <v>0</v>
      </c>
      <c r="AB516" s="121" t="str">
        <f t="shared" si="376"/>
        <v>J=</v>
      </c>
      <c r="AC516" s="115">
        <f t="shared" si="377"/>
        <v>44798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9">
        <f t="shared" si="369"/>
        <v>44786</v>
      </c>
      <c r="B517" s="110">
        <f t="shared" si="361"/>
        <v>1008.86510858</v>
      </c>
      <c r="C517" s="184">
        <f t="shared" si="384"/>
        <v>1000</v>
      </c>
      <c r="D517" s="111">
        <f t="shared" si="370"/>
        <v>6412.88</v>
      </c>
      <c r="E517" s="111">
        <f>IF($K517=1,VLOOKUP($A516,$AQ$11:$AU$150,5),E516)</f>
        <v>6455.85</v>
      </c>
      <c r="F517" s="160" t="e">
        <f>IF($K517=1,VLOOKUP($A516,$AQ$11:$AU$135,6),F516)</f>
        <v>#REF!</v>
      </c>
      <c r="G517" s="114">
        <f t="shared" si="362"/>
        <v>6.7005775876050055E-3</v>
      </c>
      <c r="H517" s="115">
        <f t="shared" si="380"/>
        <v>44798</v>
      </c>
      <c r="I517" s="115">
        <f t="shared" si="363"/>
        <v>44798</v>
      </c>
      <c r="J517" s="116">
        <f t="shared" si="371"/>
        <v>23</v>
      </c>
      <c r="K517" s="116">
        <f t="shared" si="385"/>
        <v>15</v>
      </c>
      <c r="L517" s="8">
        <f t="shared" si="372"/>
        <v>1.0043648599999999</v>
      </c>
      <c r="M517" s="117">
        <v>1</v>
      </c>
      <c r="N517" s="117">
        <f t="shared" si="381"/>
        <v>1</v>
      </c>
      <c r="O517" s="110">
        <f t="shared" si="383"/>
        <v>1.0043648599999999</v>
      </c>
      <c r="P517" s="110">
        <f t="shared" si="364"/>
        <v>1004.36486</v>
      </c>
      <c r="Q517" s="148">
        <f t="shared" si="375"/>
        <v>0</v>
      </c>
      <c r="R517" s="170">
        <f t="shared" si="373"/>
        <v>0</v>
      </c>
      <c r="S517" s="110">
        <f t="shared" si="365"/>
        <v>0</v>
      </c>
      <c r="T517" s="92">
        <f t="shared" si="378"/>
        <v>0</v>
      </c>
      <c r="U517" s="181">
        <f t="shared" si="379"/>
        <v>0</v>
      </c>
      <c r="V517" s="120">
        <f t="shared" si="374"/>
        <v>7.8E-2</v>
      </c>
      <c r="W517" s="118">
        <f t="shared" si="382"/>
        <v>15</v>
      </c>
      <c r="X517" s="118">
        <v>252</v>
      </c>
      <c r="Y517" s="117">
        <f t="shared" si="366"/>
        <v>1.0044806909999999</v>
      </c>
      <c r="Z517" s="110">
        <f t="shared" si="367"/>
        <v>4.5002485800000001</v>
      </c>
      <c r="AA517" s="110">
        <f t="shared" si="368"/>
        <v>0</v>
      </c>
      <c r="AB517" s="121" t="str">
        <f t="shared" si="376"/>
        <v>J=</v>
      </c>
      <c r="AC517" s="115">
        <f t="shared" si="377"/>
        <v>44798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9">
        <f t="shared" si="369"/>
        <v>44787</v>
      </c>
      <c r="B518" s="110">
        <f t="shared" si="361"/>
        <v>1008.86510858</v>
      </c>
      <c r="C518" s="184">
        <f t="shared" si="384"/>
        <v>1000</v>
      </c>
      <c r="D518" s="111">
        <f t="shared" si="370"/>
        <v>6412.88</v>
      </c>
      <c r="E518" s="111">
        <f>IF($K518=1,VLOOKUP($A517,$AQ$11:$AU$150,5),E517)</f>
        <v>6455.85</v>
      </c>
      <c r="F518" s="160" t="e">
        <f>IF($K518=1,VLOOKUP($A517,$AQ$11:$AU$135,6),F517)</f>
        <v>#REF!</v>
      </c>
      <c r="G518" s="114">
        <f t="shared" si="362"/>
        <v>6.7005775876050055E-3</v>
      </c>
      <c r="H518" s="115">
        <f t="shared" si="380"/>
        <v>44798</v>
      </c>
      <c r="I518" s="115">
        <f t="shared" si="363"/>
        <v>44798</v>
      </c>
      <c r="J518" s="116">
        <f t="shared" si="371"/>
        <v>23</v>
      </c>
      <c r="K518" s="116">
        <f t="shared" si="385"/>
        <v>15</v>
      </c>
      <c r="L518" s="8">
        <f t="shared" si="372"/>
        <v>1.0043648599999999</v>
      </c>
      <c r="M518" s="117">
        <v>1</v>
      </c>
      <c r="N518" s="117">
        <f t="shared" si="381"/>
        <v>1</v>
      </c>
      <c r="O518" s="110">
        <f t="shared" si="383"/>
        <v>1.0043648599999999</v>
      </c>
      <c r="P518" s="110">
        <f t="shared" si="364"/>
        <v>1004.36486</v>
      </c>
      <c r="Q518" s="148">
        <f t="shared" si="375"/>
        <v>0</v>
      </c>
      <c r="R518" s="170">
        <f t="shared" si="373"/>
        <v>0</v>
      </c>
      <c r="S518" s="110">
        <f t="shared" si="365"/>
        <v>0</v>
      </c>
      <c r="T518" s="92">
        <f t="shared" si="378"/>
        <v>0</v>
      </c>
      <c r="U518" s="181">
        <f t="shared" si="379"/>
        <v>0</v>
      </c>
      <c r="V518" s="120">
        <f t="shared" si="374"/>
        <v>7.8E-2</v>
      </c>
      <c r="W518" s="118">
        <f t="shared" si="382"/>
        <v>15</v>
      </c>
      <c r="X518" s="118">
        <v>252</v>
      </c>
      <c r="Y518" s="117">
        <f t="shared" si="366"/>
        <v>1.0044806909999999</v>
      </c>
      <c r="Z518" s="110">
        <f t="shared" si="367"/>
        <v>4.5002485800000001</v>
      </c>
      <c r="AA518" s="110">
        <f t="shared" si="368"/>
        <v>0</v>
      </c>
      <c r="AB518" s="121" t="str">
        <f t="shared" si="376"/>
        <v>J=</v>
      </c>
      <c r="AC518" s="115">
        <f t="shared" si="377"/>
        <v>44798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9">
        <f t="shared" si="369"/>
        <v>44788</v>
      </c>
      <c r="B519" s="110">
        <f t="shared" si="361"/>
        <v>1008.86510858</v>
      </c>
      <c r="C519" s="184">
        <f t="shared" si="384"/>
        <v>1000</v>
      </c>
      <c r="D519" s="111">
        <f t="shared" si="370"/>
        <v>6412.88</v>
      </c>
      <c r="E519" s="111">
        <f>IF($K519=1,VLOOKUP($A518,$AQ$11:$AU$150,5),E518)</f>
        <v>6455.85</v>
      </c>
      <c r="F519" s="160" t="e">
        <f>IF($K519=1,VLOOKUP($A518,$AQ$11:$AU$135,6),F518)</f>
        <v>#REF!</v>
      </c>
      <c r="G519" s="114">
        <f t="shared" si="362"/>
        <v>6.7005775876050055E-3</v>
      </c>
      <c r="H519" s="115">
        <f t="shared" si="380"/>
        <v>44798</v>
      </c>
      <c r="I519" s="115">
        <f t="shared" si="363"/>
        <v>44798</v>
      </c>
      <c r="J519" s="116">
        <f t="shared" si="371"/>
        <v>23</v>
      </c>
      <c r="K519" s="116">
        <f t="shared" si="385"/>
        <v>15</v>
      </c>
      <c r="L519" s="8">
        <f t="shared" si="372"/>
        <v>1.0043648599999999</v>
      </c>
      <c r="M519" s="117">
        <v>1</v>
      </c>
      <c r="N519" s="117">
        <f t="shared" si="381"/>
        <v>1</v>
      </c>
      <c r="O519" s="110">
        <f t="shared" si="383"/>
        <v>1.0043648599999999</v>
      </c>
      <c r="P519" s="110">
        <f t="shared" si="364"/>
        <v>1004.36486</v>
      </c>
      <c r="Q519" s="148">
        <f t="shared" si="375"/>
        <v>0</v>
      </c>
      <c r="R519" s="170">
        <f t="shared" si="373"/>
        <v>0</v>
      </c>
      <c r="S519" s="110">
        <f t="shared" si="365"/>
        <v>0</v>
      </c>
      <c r="T519" s="92">
        <f t="shared" si="378"/>
        <v>0</v>
      </c>
      <c r="U519" s="181">
        <f t="shared" si="379"/>
        <v>0</v>
      </c>
      <c r="V519" s="120">
        <f t="shared" si="374"/>
        <v>7.8E-2</v>
      </c>
      <c r="W519" s="118">
        <f t="shared" si="382"/>
        <v>15</v>
      </c>
      <c r="X519" s="118">
        <v>252</v>
      </c>
      <c r="Y519" s="117">
        <f t="shared" si="366"/>
        <v>1.0044806909999999</v>
      </c>
      <c r="Z519" s="110">
        <f t="shared" si="367"/>
        <v>4.5002485800000001</v>
      </c>
      <c r="AA519" s="110">
        <f t="shared" si="368"/>
        <v>0</v>
      </c>
      <c r="AB519" s="121" t="str">
        <f t="shared" si="376"/>
        <v>J=</v>
      </c>
      <c r="AC519" s="115">
        <f t="shared" si="377"/>
        <v>44798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9">
        <f t="shared" si="369"/>
        <v>44789</v>
      </c>
      <c r="B520" s="110">
        <f t="shared" si="361"/>
        <v>1009.45890575</v>
      </c>
      <c r="C520" s="184">
        <f t="shared" si="384"/>
        <v>1000</v>
      </c>
      <c r="D520" s="111">
        <f t="shared" si="370"/>
        <v>6412.88</v>
      </c>
      <c r="E520" s="111">
        <f>IF($K520=1,VLOOKUP($A519,$AQ$11:$AU$150,5),E519)</f>
        <v>6455.85</v>
      </c>
      <c r="F520" s="160" t="e">
        <f>IF($K520=1,VLOOKUP($A519,$AQ$11:$AU$135,6),F519)</f>
        <v>#REF!</v>
      </c>
      <c r="G520" s="114">
        <f t="shared" si="362"/>
        <v>6.7005775876050055E-3</v>
      </c>
      <c r="H520" s="115">
        <f t="shared" si="380"/>
        <v>44798</v>
      </c>
      <c r="I520" s="115">
        <f t="shared" si="363"/>
        <v>44798</v>
      </c>
      <c r="J520" s="116">
        <f t="shared" si="371"/>
        <v>23</v>
      </c>
      <c r="K520" s="116">
        <f t="shared" si="385"/>
        <v>16</v>
      </c>
      <c r="L520" s="8">
        <f t="shared" si="372"/>
        <v>1.0046565300000001</v>
      </c>
      <c r="M520" s="117">
        <v>1</v>
      </c>
      <c r="N520" s="117">
        <f t="shared" si="381"/>
        <v>1</v>
      </c>
      <c r="O520" s="110">
        <f t="shared" si="383"/>
        <v>1.0046565300000001</v>
      </c>
      <c r="P520" s="110">
        <f t="shared" si="364"/>
        <v>1004.65653</v>
      </c>
      <c r="Q520" s="148">
        <f t="shared" si="375"/>
        <v>0</v>
      </c>
      <c r="R520" s="170">
        <f t="shared" si="373"/>
        <v>0</v>
      </c>
      <c r="S520" s="110">
        <f t="shared" si="365"/>
        <v>0</v>
      </c>
      <c r="T520" s="92">
        <f t="shared" si="378"/>
        <v>0</v>
      </c>
      <c r="U520" s="181">
        <f t="shared" si="379"/>
        <v>0</v>
      </c>
      <c r="V520" s="120">
        <f t="shared" si="374"/>
        <v>7.8E-2</v>
      </c>
      <c r="W520" s="118">
        <f t="shared" si="382"/>
        <v>16</v>
      </c>
      <c r="X520" s="118">
        <v>252</v>
      </c>
      <c r="Y520" s="117">
        <f t="shared" si="366"/>
        <v>1.0047801169999999</v>
      </c>
      <c r="Z520" s="110">
        <f t="shared" si="367"/>
        <v>4.8023757500000004</v>
      </c>
      <c r="AA520" s="110">
        <f t="shared" si="368"/>
        <v>0</v>
      </c>
      <c r="AB520" s="121" t="str">
        <f t="shared" si="376"/>
        <v>J=</v>
      </c>
      <c r="AC520" s="115">
        <f t="shared" si="377"/>
        <v>44798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9">
        <f t="shared" si="369"/>
        <v>44790</v>
      </c>
      <c r="B521" s="110">
        <f t="shared" si="361"/>
        <v>1010.05304744</v>
      </c>
      <c r="C521" s="184">
        <f t="shared" si="384"/>
        <v>1000</v>
      </c>
      <c r="D521" s="111">
        <f t="shared" si="370"/>
        <v>6412.88</v>
      </c>
      <c r="E521" s="111">
        <f>IF($K521=1,VLOOKUP($A520,$AQ$11:$AU$150,5),E520)</f>
        <v>6455.85</v>
      </c>
      <c r="F521" s="160" t="e">
        <f>IF($K521=1,VLOOKUP($A520,$AQ$11:$AU$135,6),F520)</f>
        <v>#REF!</v>
      </c>
      <c r="G521" s="114">
        <f t="shared" si="362"/>
        <v>6.7005775876050055E-3</v>
      </c>
      <c r="H521" s="115">
        <f t="shared" si="380"/>
        <v>44798</v>
      </c>
      <c r="I521" s="115">
        <f t="shared" si="363"/>
        <v>44798</v>
      </c>
      <c r="J521" s="116">
        <f t="shared" si="371"/>
        <v>23</v>
      </c>
      <c r="K521" s="116">
        <f t="shared" si="385"/>
        <v>17</v>
      </c>
      <c r="L521" s="8">
        <f t="shared" si="372"/>
        <v>1.00494828</v>
      </c>
      <c r="M521" s="117">
        <v>1</v>
      </c>
      <c r="N521" s="117">
        <f t="shared" si="381"/>
        <v>1</v>
      </c>
      <c r="O521" s="110">
        <f t="shared" si="383"/>
        <v>1.00494828</v>
      </c>
      <c r="P521" s="110">
        <f t="shared" si="364"/>
        <v>1004.94828</v>
      </c>
      <c r="Q521" s="148">
        <f t="shared" si="375"/>
        <v>0</v>
      </c>
      <c r="R521" s="170">
        <f t="shared" si="373"/>
        <v>0</v>
      </c>
      <c r="S521" s="110">
        <f t="shared" si="365"/>
        <v>0</v>
      </c>
      <c r="T521" s="92">
        <f t="shared" si="378"/>
        <v>0</v>
      </c>
      <c r="U521" s="181">
        <f t="shared" si="379"/>
        <v>0</v>
      </c>
      <c r="V521" s="120">
        <f t="shared" si="374"/>
        <v>7.8E-2</v>
      </c>
      <c r="W521" s="118">
        <f t="shared" si="382"/>
        <v>17</v>
      </c>
      <c r="X521" s="118">
        <v>252</v>
      </c>
      <c r="Y521" s="117">
        <f t="shared" si="366"/>
        <v>1.0050796319999999</v>
      </c>
      <c r="Z521" s="110">
        <f t="shared" si="367"/>
        <v>5.1047674399999998</v>
      </c>
      <c r="AA521" s="110">
        <f t="shared" si="368"/>
        <v>0</v>
      </c>
      <c r="AB521" s="121" t="str">
        <f t="shared" si="376"/>
        <v>J=</v>
      </c>
      <c r="AC521" s="115">
        <f t="shared" si="377"/>
        <v>44798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9">
        <f t="shared" si="369"/>
        <v>44791</v>
      </c>
      <c r="B522" s="110">
        <f t="shared" si="361"/>
        <v>1010.64754384</v>
      </c>
      <c r="C522" s="184">
        <f t="shared" si="384"/>
        <v>1000</v>
      </c>
      <c r="D522" s="111">
        <f t="shared" si="370"/>
        <v>6412.88</v>
      </c>
      <c r="E522" s="111">
        <f>IF($K522=1,VLOOKUP($A521,$AQ$11:$AU$150,5),E521)</f>
        <v>6455.85</v>
      </c>
      <c r="F522" s="160" t="e">
        <f>IF($K522=1,VLOOKUP($A521,$AQ$11:$AU$135,6),F521)</f>
        <v>#REF!</v>
      </c>
      <c r="G522" s="114">
        <f t="shared" si="362"/>
        <v>6.7005775876050055E-3</v>
      </c>
      <c r="H522" s="115">
        <f t="shared" si="380"/>
        <v>44798</v>
      </c>
      <c r="I522" s="115">
        <f t="shared" si="363"/>
        <v>44798</v>
      </c>
      <c r="J522" s="116">
        <f t="shared" si="371"/>
        <v>23</v>
      </c>
      <c r="K522" s="116">
        <f t="shared" si="385"/>
        <v>18</v>
      </c>
      <c r="L522" s="8">
        <f t="shared" si="372"/>
        <v>1.0052401200000001</v>
      </c>
      <c r="M522" s="117">
        <v>1</v>
      </c>
      <c r="N522" s="117">
        <f t="shared" si="381"/>
        <v>1</v>
      </c>
      <c r="O522" s="110">
        <f t="shared" si="383"/>
        <v>1.0052401200000001</v>
      </c>
      <c r="P522" s="110">
        <f t="shared" si="364"/>
        <v>1005.24012</v>
      </c>
      <c r="Q522" s="148">
        <f t="shared" si="375"/>
        <v>0</v>
      </c>
      <c r="R522" s="170">
        <f t="shared" si="373"/>
        <v>0</v>
      </c>
      <c r="S522" s="110">
        <f t="shared" si="365"/>
        <v>0</v>
      </c>
      <c r="T522" s="92">
        <f t="shared" si="378"/>
        <v>0</v>
      </c>
      <c r="U522" s="181">
        <f t="shared" si="379"/>
        <v>0</v>
      </c>
      <c r="V522" s="120">
        <f t="shared" si="374"/>
        <v>7.8E-2</v>
      </c>
      <c r="W522" s="118">
        <f t="shared" si="382"/>
        <v>18</v>
      </c>
      <c r="X522" s="118">
        <v>252</v>
      </c>
      <c r="Y522" s="117">
        <f t="shared" si="366"/>
        <v>1.005379236</v>
      </c>
      <c r="Z522" s="110">
        <f t="shared" si="367"/>
        <v>5.4074238399999999</v>
      </c>
      <c r="AA522" s="110">
        <f t="shared" si="368"/>
        <v>0</v>
      </c>
      <c r="AB522" s="121" t="str">
        <f t="shared" si="376"/>
        <v>J=</v>
      </c>
      <c r="AC522" s="115">
        <f t="shared" si="377"/>
        <v>44798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9">
        <f t="shared" si="369"/>
        <v>44792</v>
      </c>
      <c r="B523" s="110">
        <f t="shared" ref="B523:B586" si="386">(P523+Z523)</f>
        <v>1011.2423850600001</v>
      </c>
      <c r="C523" s="184">
        <f t="shared" si="384"/>
        <v>1000</v>
      </c>
      <c r="D523" s="111">
        <f t="shared" si="370"/>
        <v>6412.88</v>
      </c>
      <c r="E523" s="111">
        <f>IF($K523=1,VLOOKUP($A522,$AQ$11:$AU$150,5),E522)</f>
        <v>6455.85</v>
      </c>
      <c r="F523" s="160" t="e">
        <f>IF($K523=1,VLOOKUP($A522,$AQ$11:$AU$135,6),F522)</f>
        <v>#REF!</v>
      </c>
      <c r="G523" s="114">
        <f t="shared" ref="G523:G586" si="387">(E523/D523)-1</f>
        <v>6.7005775876050055E-3</v>
      </c>
      <c r="H523" s="115">
        <f t="shared" si="380"/>
        <v>44798</v>
      </c>
      <c r="I523" s="115">
        <f t="shared" ref="I523:I586" si="388">IF(A523&gt;I522,H523,I522)</f>
        <v>44798</v>
      </c>
      <c r="J523" s="116">
        <f t="shared" si="371"/>
        <v>23</v>
      </c>
      <c r="K523" s="116">
        <f t="shared" si="385"/>
        <v>19</v>
      </c>
      <c r="L523" s="8">
        <f t="shared" si="372"/>
        <v>1.0055320400000001</v>
      </c>
      <c r="M523" s="117">
        <v>1</v>
      </c>
      <c r="N523" s="117">
        <f t="shared" si="381"/>
        <v>1</v>
      </c>
      <c r="O523" s="110">
        <f t="shared" si="383"/>
        <v>1.0055320400000001</v>
      </c>
      <c r="P523" s="110">
        <f t="shared" ref="P523:P586" si="389">TRUNC(C523*O523,8)</f>
        <v>1005.5320400000001</v>
      </c>
      <c r="Q523" s="148">
        <f t="shared" si="375"/>
        <v>0</v>
      </c>
      <c r="R523" s="170">
        <f t="shared" si="373"/>
        <v>0</v>
      </c>
      <c r="S523" s="110">
        <f t="shared" ref="S523:S586" si="390">IF(R523&gt;0,TRUNC(R523*P523,8),0)</f>
        <v>0</v>
      </c>
      <c r="T523" s="92">
        <f t="shared" si="378"/>
        <v>0</v>
      </c>
      <c r="U523" s="181">
        <f t="shared" si="379"/>
        <v>0</v>
      </c>
      <c r="V523" s="120">
        <f t="shared" si="374"/>
        <v>7.8E-2</v>
      </c>
      <c r="W523" s="118">
        <f t="shared" si="382"/>
        <v>19</v>
      </c>
      <c r="X523" s="118">
        <v>252</v>
      </c>
      <c r="Y523" s="117">
        <f t="shared" ref="Y523:Y586" si="391">ROUND((1+V523)^TRUNC((W523/X523),9),9)</f>
        <v>1.0056789290000001</v>
      </c>
      <c r="Z523" s="110">
        <f t="shared" ref="Z523:Z586" si="392">TRUNC((P523*(Y523-1)),8)</f>
        <v>5.7103450599999999</v>
      </c>
      <c r="AA523" s="110">
        <f t="shared" ref="AA523:AA586" si="393">IF(Q523&gt;0,S523+Z523,0)</f>
        <v>0</v>
      </c>
      <c r="AB523" s="121" t="str">
        <f t="shared" si="376"/>
        <v>J=</v>
      </c>
      <c r="AC523" s="115">
        <f t="shared" si="377"/>
        <v>44798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9">
        <f t="shared" ref="A524:A587" si="394">(A523+1)</f>
        <v>44793</v>
      </c>
      <c r="B524" s="110">
        <f t="shared" si="386"/>
        <v>1011.83757225</v>
      </c>
      <c r="C524" s="184">
        <f t="shared" si="384"/>
        <v>1000</v>
      </c>
      <c r="D524" s="111">
        <f t="shared" ref="D524:D587" si="395">IF(E524=E523,D523,E523)</f>
        <v>6412.88</v>
      </c>
      <c r="E524" s="111">
        <f>IF($K524=1,VLOOKUP($A523,$AQ$11:$AU$150,5),E523)</f>
        <v>6455.85</v>
      </c>
      <c r="F524" s="160" t="e">
        <f>IF($K524=1,VLOOKUP($A523,$AQ$11:$AU$135,6),F523)</f>
        <v>#REF!</v>
      </c>
      <c r="G524" s="114">
        <f t="shared" si="387"/>
        <v>6.7005775876050055E-3</v>
      </c>
      <c r="H524" s="115">
        <f t="shared" si="380"/>
        <v>44798</v>
      </c>
      <c r="I524" s="115">
        <f t="shared" si="388"/>
        <v>44798</v>
      </c>
      <c r="J524" s="116">
        <f t="shared" ref="J524:J587" si="396">IF(I524=I523,J523,NETWORKDAYS(I523,I524,$AF$149:$AF$503)-1)</f>
        <v>23</v>
      </c>
      <c r="K524" s="116">
        <f t="shared" si="385"/>
        <v>20</v>
      </c>
      <c r="L524" s="8">
        <f t="shared" ref="L524:L587" si="397">TRUNC((E524/D524)^TRUNC((K524/J524),9),8)</f>
        <v>1.00582404</v>
      </c>
      <c r="M524" s="117">
        <v>1</v>
      </c>
      <c r="N524" s="117">
        <f t="shared" si="381"/>
        <v>1</v>
      </c>
      <c r="O524" s="110">
        <f t="shared" si="383"/>
        <v>1.00582404</v>
      </c>
      <c r="P524" s="110">
        <f t="shared" si="389"/>
        <v>1005.82404</v>
      </c>
      <c r="Q524" s="148">
        <f t="shared" si="375"/>
        <v>0</v>
      </c>
      <c r="R524" s="170">
        <f t="shared" ref="R524:R587" si="398">IF(Q524&gt;0,VLOOKUP($A524,$AF$11:$AK$141,6),0)</f>
        <v>0</v>
      </c>
      <c r="S524" s="110">
        <f t="shared" si="390"/>
        <v>0</v>
      </c>
      <c r="T524" s="92">
        <f t="shared" si="378"/>
        <v>0</v>
      </c>
      <c r="U524" s="181">
        <f t="shared" si="379"/>
        <v>0</v>
      </c>
      <c r="V524" s="120">
        <f t="shared" ref="V524:V587" si="399">(V523)</f>
        <v>7.8E-2</v>
      </c>
      <c r="W524" s="118">
        <f t="shared" si="382"/>
        <v>20</v>
      </c>
      <c r="X524" s="118">
        <v>252</v>
      </c>
      <c r="Y524" s="117">
        <f t="shared" si="391"/>
        <v>1.0059787120000001</v>
      </c>
      <c r="Z524" s="110">
        <f t="shared" si="392"/>
        <v>6.0135322499999999</v>
      </c>
      <c r="AA524" s="110">
        <f t="shared" si="393"/>
        <v>0</v>
      </c>
      <c r="AB524" s="121" t="str">
        <f t="shared" si="376"/>
        <v>J=</v>
      </c>
      <c r="AC524" s="115">
        <f t="shared" si="377"/>
        <v>44798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9">
        <f t="shared" si="394"/>
        <v>44794</v>
      </c>
      <c r="B525" s="110">
        <f t="shared" si="386"/>
        <v>1011.83757225</v>
      </c>
      <c r="C525" s="184">
        <f t="shared" si="384"/>
        <v>1000</v>
      </c>
      <c r="D525" s="111">
        <f t="shared" si="395"/>
        <v>6412.88</v>
      </c>
      <c r="E525" s="111">
        <f>IF($K525=1,VLOOKUP($A524,$AQ$11:$AU$150,5),E524)</f>
        <v>6455.85</v>
      </c>
      <c r="F525" s="160" t="e">
        <f>IF($K525=1,VLOOKUP($A524,$AQ$11:$AU$135,6),F524)</f>
        <v>#REF!</v>
      </c>
      <c r="G525" s="114">
        <f t="shared" si="387"/>
        <v>6.7005775876050055E-3</v>
      </c>
      <c r="H525" s="115">
        <f t="shared" si="380"/>
        <v>44798</v>
      </c>
      <c r="I525" s="115">
        <f t="shared" si="388"/>
        <v>44798</v>
      </c>
      <c r="J525" s="116">
        <f t="shared" si="396"/>
        <v>23</v>
      </c>
      <c r="K525" s="116">
        <f t="shared" si="385"/>
        <v>20</v>
      </c>
      <c r="L525" s="8">
        <f t="shared" si="397"/>
        <v>1.00582404</v>
      </c>
      <c r="M525" s="117">
        <v>1</v>
      </c>
      <c r="N525" s="117">
        <f t="shared" si="381"/>
        <v>1</v>
      </c>
      <c r="O525" s="110">
        <f t="shared" si="383"/>
        <v>1.00582404</v>
      </c>
      <c r="P525" s="110">
        <f t="shared" si="389"/>
        <v>1005.82404</v>
      </c>
      <c r="Q525" s="148">
        <f t="shared" ref="Q525:Q588" si="400">IF(VLOOKUP(A525,AF$11:AM$141,8)=VLOOKUP(A524,AF$11:AM$141,8),0,VLOOKUP(A525,AF$11:AM$141,8))</f>
        <v>0</v>
      </c>
      <c r="R525" s="170">
        <f t="shared" si="398"/>
        <v>0</v>
      </c>
      <c r="S525" s="110">
        <f t="shared" si="390"/>
        <v>0</v>
      </c>
      <c r="T525" s="92">
        <f t="shared" si="378"/>
        <v>0</v>
      </c>
      <c r="U525" s="181">
        <f t="shared" si="379"/>
        <v>0</v>
      </c>
      <c r="V525" s="120">
        <f t="shared" si="399"/>
        <v>7.8E-2</v>
      </c>
      <c r="W525" s="118">
        <f t="shared" si="382"/>
        <v>20</v>
      </c>
      <c r="X525" s="118">
        <v>252</v>
      </c>
      <c r="Y525" s="117">
        <f t="shared" si="391"/>
        <v>1.0059787120000001</v>
      </c>
      <c r="Z525" s="110">
        <f t="shared" si="392"/>
        <v>6.0135322499999999</v>
      </c>
      <c r="AA525" s="110">
        <f t="shared" si="393"/>
        <v>0</v>
      </c>
      <c r="AB525" s="121" t="str">
        <f t="shared" ref="AB525:AB588" si="401">IF($Q524&gt;0,VLOOKUP($A524,$AF$11:$AO$141,9),AB524)</f>
        <v>J=</v>
      </c>
      <c r="AC525" s="115">
        <f t="shared" ref="AC525:AC588" si="402">IF($Q524&gt;0,VLOOKUP($A524,$AF$11:$AO$141,10),AC524)</f>
        <v>44798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9">
        <f t="shared" si="394"/>
        <v>44795</v>
      </c>
      <c r="B526" s="110">
        <f t="shared" si="386"/>
        <v>1011.83757225</v>
      </c>
      <c r="C526" s="184">
        <f t="shared" si="384"/>
        <v>1000</v>
      </c>
      <c r="D526" s="111">
        <f t="shared" si="395"/>
        <v>6412.88</v>
      </c>
      <c r="E526" s="111">
        <f>IF($K526=1,VLOOKUP($A525,$AQ$11:$AU$150,5),E525)</f>
        <v>6455.85</v>
      </c>
      <c r="F526" s="160" t="e">
        <f>IF($K526=1,VLOOKUP($A525,$AQ$11:$AU$135,6),F525)</f>
        <v>#REF!</v>
      </c>
      <c r="G526" s="114">
        <f t="shared" si="387"/>
        <v>6.7005775876050055E-3</v>
      </c>
      <c r="H526" s="115">
        <f t="shared" si="380"/>
        <v>44798</v>
      </c>
      <c r="I526" s="115">
        <f t="shared" si="388"/>
        <v>44798</v>
      </c>
      <c r="J526" s="116">
        <f t="shared" si="396"/>
        <v>23</v>
      </c>
      <c r="K526" s="116">
        <f t="shared" si="385"/>
        <v>20</v>
      </c>
      <c r="L526" s="8">
        <f t="shared" si="397"/>
        <v>1.00582404</v>
      </c>
      <c r="M526" s="117">
        <v>1</v>
      </c>
      <c r="N526" s="117">
        <f t="shared" si="381"/>
        <v>1</v>
      </c>
      <c r="O526" s="110">
        <f t="shared" si="383"/>
        <v>1.00582404</v>
      </c>
      <c r="P526" s="110">
        <f t="shared" si="389"/>
        <v>1005.82404</v>
      </c>
      <c r="Q526" s="148">
        <f t="shared" si="400"/>
        <v>0</v>
      </c>
      <c r="R526" s="170">
        <f t="shared" si="398"/>
        <v>0</v>
      </c>
      <c r="S526" s="110">
        <f t="shared" si="390"/>
        <v>0</v>
      </c>
      <c r="T526" s="92">
        <f t="shared" si="378"/>
        <v>0</v>
      </c>
      <c r="U526" s="181">
        <f t="shared" si="379"/>
        <v>0</v>
      </c>
      <c r="V526" s="120">
        <f t="shared" si="399"/>
        <v>7.8E-2</v>
      </c>
      <c r="W526" s="118">
        <f t="shared" si="382"/>
        <v>20</v>
      </c>
      <c r="X526" s="118">
        <v>252</v>
      </c>
      <c r="Y526" s="117">
        <f t="shared" si="391"/>
        <v>1.0059787120000001</v>
      </c>
      <c r="Z526" s="110">
        <f t="shared" si="392"/>
        <v>6.0135322499999999</v>
      </c>
      <c r="AA526" s="110">
        <f t="shared" si="393"/>
        <v>0</v>
      </c>
      <c r="AB526" s="121" t="str">
        <f t="shared" si="401"/>
        <v>J=</v>
      </c>
      <c r="AC526" s="115">
        <f t="shared" si="402"/>
        <v>44798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9">
        <f t="shared" si="394"/>
        <v>44796</v>
      </c>
      <c r="B527" s="110">
        <f t="shared" si="386"/>
        <v>1012.43312469</v>
      </c>
      <c r="C527" s="184">
        <f t="shared" si="384"/>
        <v>1000</v>
      </c>
      <c r="D527" s="111">
        <f t="shared" si="395"/>
        <v>6412.88</v>
      </c>
      <c r="E527" s="111">
        <f>IF($K527=1,VLOOKUP($A526,$AQ$11:$AU$150,5),E526)</f>
        <v>6455.85</v>
      </c>
      <c r="F527" s="160" t="e">
        <f>IF($K527=1,VLOOKUP($A526,$AQ$11:$AU$135,6),F526)</f>
        <v>#REF!</v>
      </c>
      <c r="G527" s="114">
        <f t="shared" si="387"/>
        <v>6.7005775876050055E-3</v>
      </c>
      <c r="H527" s="115">
        <f t="shared" si="380"/>
        <v>44798</v>
      </c>
      <c r="I527" s="115">
        <f t="shared" si="388"/>
        <v>44798</v>
      </c>
      <c r="J527" s="116">
        <f t="shared" si="396"/>
        <v>23</v>
      </c>
      <c r="K527" s="116">
        <f t="shared" si="385"/>
        <v>21</v>
      </c>
      <c r="L527" s="8">
        <f t="shared" si="397"/>
        <v>1.00611614</v>
      </c>
      <c r="M527" s="117">
        <v>1</v>
      </c>
      <c r="N527" s="117">
        <f t="shared" si="381"/>
        <v>1</v>
      </c>
      <c r="O527" s="110">
        <f t="shared" si="383"/>
        <v>1.00611614</v>
      </c>
      <c r="P527" s="110">
        <f t="shared" si="389"/>
        <v>1006.11614</v>
      </c>
      <c r="Q527" s="148">
        <f t="shared" si="400"/>
        <v>0</v>
      </c>
      <c r="R527" s="170">
        <f t="shared" si="398"/>
        <v>0</v>
      </c>
      <c r="S527" s="110">
        <f t="shared" si="390"/>
        <v>0</v>
      </c>
      <c r="T527" s="92">
        <f t="shared" si="378"/>
        <v>0</v>
      </c>
      <c r="U527" s="181">
        <f t="shared" si="379"/>
        <v>0</v>
      </c>
      <c r="V527" s="120">
        <f t="shared" si="399"/>
        <v>7.8E-2</v>
      </c>
      <c r="W527" s="118">
        <f t="shared" si="382"/>
        <v>21</v>
      </c>
      <c r="X527" s="118">
        <v>252</v>
      </c>
      <c r="Y527" s="117">
        <f t="shared" si="391"/>
        <v>1.0062785839999999</v>
      </c>
      <c r="Z527" s="110">
        <f t="shared" si="392"/>
        <v>6.31698469</v>
      </c>
      <c r="AA527" s="110">
        <f t="shared" si="393"/>
        <v>0</v>
      </c>
      <c r="AB527" s="121" t="str">
        <f t="shared" si="401"/>
        <v>J=</v>
      </c>
      <c r="AC527" s="115">
        <f t="shared" si="402"/>
        <v>44798</v>
      </c>
      <c r="AD527" s="4"/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9">
        <f t="shared" si="394"/>
        <v>44797</v>
      </c>
      <c r="B528" s="110">
        <f t="shared" si="386"/>
        <v>1013.02901336</v>
      </c>
      <c r="C528" s="184">
        <f t="shared" si="384"/>
        <v>1000</v>
      </c>
      <c r="D528" s="111">
        <f t="shared" si="395"/>
        <v>6412.88</v>
      </c>
      <c r="E528" s="111">
        <f>IF($K528=1,VLOOKUP($A527,$AQ$11:$AU$150,5),E527)</f>
        <v>6455.85</v>
      </c>
      <c r="F528" s="160" t="e">
        <f>IF($K528=1,VLOOKUP($A527,$AQ$11:$AU$135,6),F527)</f>
        <v>#REF!</v>
      </c>
      <c r="G528" s="114">
        <f t="shared" si="387"/>
        <v>6.7005775876050055E-3</v>
      </c>
      <c r="H528" s="115">
        <f t="shared" si="380"/>
        <v>44798</v>
      </c>
      <c r="I528" s="115">
        <f t="shared" si="388"/>
        <v>44798</v>
      </c>
      <c r="J528" s="116">
        <f t="shared" si="396"/>
        <v>23</v>
      </c>
      <c r="K528" s="116">
        <f t="shared" si="385"/>
        <v>22</v>
      </c>
      <c r="L528" s="8">
        <f t="shared" si="397"/>
        <v>1.0064083100000001</v>
      </c>
      <c r="M528" s="117">
        <v>1</v>
      </c>
      <c r="N528" s="117">
        <f t="shared" si="381"/>
        <v>1</v>
      </c>
      <c r="O528" s="110">
        <f t="shared" si="383"/>
        <v>1.0064083100000001</v>
      </c>
      <c r="P528" s="110">
        <f t="shared" si="389"/>
        <v>1006.40831</v>
      </c>
      <c r="Q528" s="148">
        <f t="shared" si="400"/>
        <v>0</v>
      </c>
      <c r="R528" s="170">
        <f t="shared" si="398"/>
        <v>0</v>
      </c>
      <c r="S528" s="110">
        <f t="shared" si="390"/>
        <v>0</v>
      </c>
      <c r="T528" s="92">
        <f t="shared" ref="T528:T591" si="403">IF(AND(Q528&gt;0,L528&gt;1),(L528-1)*C528,0)</f>
        <v>0</v>
      </c>
      <c r="U528" s="181">
        <f t="shared" ref="U528:U591" si="404">IF(Q528&gt;0,(S528+T528)/P528,0)</f>
        <v>0</v>
      </c>
      <c r="V528" s="120">
        <f t="shared" si="399"/>
        <v>7.8E-2</v>
      </c>
      <c r="W528" s="118">
        <f t="shared" si="382"/>
        <v>22</v>
      </c>
      <c r="X528" s="118">
        <v>252</v>
      </c>
      <c r="Y528" s="117">
        <f t="shared" si="391"/>
        <v>1.0065785460000001</v>
      </c>
      <c r="Z528" s="110">
        <f t="shared" si="392"/>
        <v>6.6207033600000003</v>
      </c>
      <c r="AA528" s="110">
        <f t="shared" si="393"/>
        <v>0</v>
      </c>
      <c r="AB528" s="121" t="str">
        <f t="shared" si="401"/>
        <v>J=</v>
      </c>
      <c r="AC528" s="115">
        <f t="shared" si="402"/>
        <v>44798</v>
      </c>
      <c r="AD528" s="4"/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9">
        <f t="shared" si="394"/>
        <v>44798</v>
      </c>
      <c r="B529" s="110">
        <f t="shared" si="386"/>
        <v>1013.62525752</v>
      </c>
      <c r="C529" s="184">
        <f t="shared" si="384"/>
        <v>1000</v>
      </c>
      <c r="D529" s="111">
        <f t="shared" si="395"/>
        <v>6412.88</v>
      </c>
      <c r="E529" s="111">
        <f>IF($K529=1,VLOOKUP($A528,$AQ$11:$AU$150,5),E528)</f>
        <v>6455.85</v>
      </c>
      <c r="F529" s="160" t="e">
        <f>IF($K529=1,VLOOKUP($A528,$AQ$11:$AU$135,6),F528)</f>
        <v>#REF!</v>
      </c>
      <c r="G529" s="114">
        <f t="shared" si="387"/>
        <v>6.7005775876050055E-3</v>
      </c>
      <c r="H529" s="115">
        <f t="shared" si="380"/>
        <v>44798</v>
      </c>
      <c r="I529" s="115">
        <f t="shared" si="388"/>
        <v>44798</v>
      </c>
      <c r="J529" s="116">
        <f t="shared" si="396"/>
        <v>23</v>
      </c>
      <c r="K529" s="116">
        <f t="shared" si="385"/>
        <v>23</v>
      </c>
      <c r="L529" s="8">
        <f t="shared" si="397"/>
        <v>1.00670057</v>
      </c>
      <c r="M529" s="117">
        <v>1</v>
      </c>
      <c r="N529" s="117">
        <f t="shared" si="381"/>
        <v>1</v>
      </c>
      <c r="O529" s="110">
        <f t="shared" si="383"/>
        <v>1.00670057</v>
      </c>
      <c r="P529" s="110">
        <f t="shared" si="389"/>
        <v>1006.70057</v>
      </c>
      <c r="Q529" s="148">
        <f t="shared" si="400"/>
        <v>17</v>
      </c>
      <c r="R529" s="170">
        <f t="shared" si="398"/>
        <v>0</v>
      </c>
      <c r="S529" s="110">
        <f t="shared" si="390"/>
        <v>0</v>
      </c>
      <c r="T529" s="92">
        <v>0</v>
      </c>
      <c r="U529" s="181">
        <f t="shared" si="404"/>
        <v>0</v>
      </c>
      <c r="V529" s="120">
        <f t="shared" si="399"/>
        <v>7.8E-2</v>
      </c>
      <c r="W529" s="118">
        <f t="shared" si="382"/>
        <v>23</v>
      </c>
      <c r="X529" s="118">
        <v>252</v>
      </c>
      <c r="Y529" s="117">
        <f t="shared" si="391"/>
        <v>1.006878597</v>
      </c>
      <c r="Z529" s="110">
        <f t="shared" si="392"/>
        <v>6.92468752</v>
      </c>
      <c r="AA529" s="110">
        <f t="shared" si="393"/>
        <v>6.92468752</v>
      </c>
      <c r="AB529" s="121" t="str">
        <f t="shared" si="401"/>
        <v>J=</v>
      </c>
      <c r="AC529" s="115">
        <f t="shared" si="402"/>
        <v>44798</v>
      </c>
      <c r="AD529" s="4"/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.75" x14ac:dyDescent="0.2">
      <c r="A530" s="109">
        <f t="shared" si="394"/>
        <v>44799</v>
      </c>
      <c r="B530" s="110">
        <f t="shared" si="386"/>
        <v>1006.67351306</v>
      </c>
      <c r="C530" s="184">
        <f t="shared" si="384"/>
        <v>1006.70057</v>
      </c>
      <c r="D530" s="111">
        <f t="shared" si="395"/>
        <v>6455.85</v>
      </c>
      <c r="E530" s="111">
        <f>IF($K530=1,VLOOKUP($A529,$AQ$11:$AU$150,5),E529)</f>
        <v>6411.95</v>
      </c>
      <c r="F530" s="160" t="e">
        <f>IF($K530=1,VLOOKUP($A529,$AQ$11:$AU$135,6),F529)</f>
        <v>#REF!</v>
      </c>
      <c r="G530" s="114">
        <f t="shared" si="387"/>
        <v>-6.8000340776196433E-3</v>
      </c>
      <c r="H530" s="115">
        <f t="shared" si="380"/>
        <v>44830</v>
      </c>
      <c r="I530" s="115">
        <f t="shared" si="388"/>
        <v>44830</v>
      </c>
      <c r="J530" s="116">
        <f t="shared" si="396"/>
        <v>21</v>
      </c>
      <c r="K530" s="116">
        <f t="shared" si="385"/>
        <v>1</v>
      </c>
      <c r="L530" s="8">
        <f t="shared" si="397"/>
        <v>0.99967512999999997</v>
      </c>
      <c r="M530" s="117">
        <v>1</v>
      </c>
      <c r="N530" s="117">
        <f t="shared" si="381"/>
        <v>1</v>
      </c>
      <c r="O530" s="110">
        <f t="shared" si="383"/>
        <v>0.99967512999999997</v>
      </c>
      <c r="P530" s="110">
        <f t="shared" si="389"/>
        <v>1006.37352318</v>
      </c>
      <c r="Q530" s="148">
        <f t="shared" si="400"/>
        <v>0</v>
      </c>
      <c r="R530" s="170">
        <f t="shared" si="398"/>
        <v>0</v>
      </c>
      <c r="S530" s="110">
        <f t="shared" si="390"/>
        <v>0</v>
      </c>
      <c r="T530" s="185">
        <v>6.7005700000000168</v>
      </c>
      <c r="U530" s="187">
        <f>(S530+T530)/P530</f>
        <v>6.6581342271676124E-3</v>
      </c>
      <c r="V530" s="120">
        <f t="shared" si="399"/>
        <v>7.8E-2</v>
      </c>
      <c r="W530" s="118">
        <f t="shared" si="382"/>
        <v>1</v>
      </c>
      <c r="X530" s="118">
        <v>252</v>
      </c>
      <c r="Y530" s="117">
        <f t="shared" si="391"/>
        <v>1.00029809</v>
      </c>
      <c r="Z530" s="110">
        <f t="shared" si="392"/>
        <v>0.29998987999999999</v>
      </c>
      <c r="AA530" s="110">
        <f t="shared" si="393"/>
        <v>0</v>
      </c>
      <c r="AB530" s="121" t="str">
        <f t="shared" si="401"/>
        <v>J=</v>
      </c>
      <c r="AC530" s="115">
        <f t="shared" si="402"/>
        <v>44830</v>
      </c>
      <c r="AD530" s="4"/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.75" x14ac:dyDescent="0.2">
      <c r="A531" s="109">
        <f t="shared" si="394"/>
        <v>44800</v>
      </c>
      <c r="B531" s="110">
        <f t="shared" si="386"/>
        <v>999.94616442398342</v>
      </c>
      <c r="C531" s="185">
        <f>(P530-S530-T530)</f>
        <v>999.67295318000004</v>
      </c>
      <c r="D531" s="111">
        <f t="shared" si="395"/>
        <v>6455.85</v>
      </c>
      <c r="E531" s="111">
        <f>IF($K531=1,VLOOKUP($A530,$AQ$11:$AU$150,5),E530)</f>
        <v>6411.95</v>
      </c>
      <c r="F531" s="160" t="e">
        <f>IF($K531=1,VLOOKUP($A530,$AQ$11:$AU$135,6),F530)</f>
        <v>#REF!</v>
      </c>
      <c r="G531" s="114">
        <f t="shared" si="387"/>
        <v>-6.8000340776196433E-3</v>
      </c>
      <c r="H531" s="115">
        <f t="shared" ref="H531:H594" si="405">IF(Q530&gt;0,VLOOKUP(A531,AJ$119:AP$451,4),H530)</f>
        <v>44830</v>
      </c>
      <c r="I531" s="115">
        <f t="shared" si="388"/>
        <v>44830</v>
      </c>
      <c r="J531" s="116">
        <f t="shared" si="396"/>
        <v>21</v>
      </c>
      <c r="K531" s="186">
        <f>(J531-(NETWORKDAYS(A531,I531,AF$149:AF$503)-1))-1</f>
        <v>1</v>
      </c>
      <c r="L531" s="8">
        <f t="shared" si="397"/>
        <v>0.99967512999999997</v>
      </c>
      <c r="M531" s="117">
        <v>1</v>
      </c>
      <c r="N531" s="117">
        <f t="shared" si="381"/>
        <v>1</v>
      </c>
      <c r="O531" s="110">
        <f t="shared" si="383"/>
        <v>0.99967512999999997</v>
      </c>
      <c r="P531" s="110">
        <f t="shared" si="389"/>
        <v>999.34818942000004</v>
      </c>
      <c r="Q531" s="148">
        <f t="shared" si="400"/>
        <v>0</v>
      </c>
      <c r="R531" s="170">
        <f t="shared" si="398"/>
        <v>0</v>
      </c>
      <c r="S531" s="110">
        <f t="shared" si="390"/>
        <v>0</v>
      </c>
      <c r="T531" s="92">
        <f t="shared" si="403"/>
        <v>0</v>
      </c>
      <c r="U531" s="181">
        <f t="shared" si="404"/>
        <v>0</v>
      </c>
      <c r="V531" s="120">
        <f t="shared" si="399"/>
        <v>7.8E-2</v>
      </c>
      <c r="W531" s="118">
        <f t="shared" si="382"/>
        <v>1</v>
      </c>
      <c r="X531" s="118">
        <v>252</v>
      </c>
      <c r="Y531" s="117">
        <f t="shared" si="391"/>
        <v>1.00029809</v>
      </c>
      <c r="Z531" s="185">
        <f>TRUNC((P531*(Y531-1)),8)+(Z$530*(O531/O$530)*Y531)</f>
        <v>0.59797500398332915</v>
      </c>
      <c r="AA531" s="110">
        <f t="shared" si="393"/>
        <v>0</v>
      </c>
      <c r="AB531" s="121" t="str">
        <f t="shared" si="401"/>
        <v>J=</v>
      </c>
      <c r="AC531" s="115">
        <f t="shared" si="402"/>
        <v>44830</v>
      </c>
      <c r="AD531" s="4"/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.75" x14ac:dyDescent="0.2">
      <c r="A532" s="109">
        <f t="shared" si="394"/>
        <v>44801</v>
      </c>
      <c r="B532" s="110">
        <f t="shared" si="386"/>
        <v>999.94616442398342</v>
      </c>
      <c r="C532" s="184">
        <f t="shared" si="384"/>
        <v>999.67295318000004</v>
      </c>
      <c r="D532" s="111">
        <f t="shared" si="395"/>
        <v>6455.85</v>
      </c>
      <c r="E532" s="111">
        <f>IF($K532=1,VLOOKUP($A531,$AQ$11:$AU$150,5),E531)</f>
        <v>6411.95</v>
      </c>
      <c r="F532" s="160" t="e">
        <f>IF($K532=1,VLOOKUP($A531,$AQ$11:$AU$135,6),F531)</f>
        <v>#REF!</v>
      </c>
      <c r="G532" s="114">
        <f t="shared" si="387"/>
        <v>-6.8000340776196433E-3</v>
      </c>
      <c r="H532" s="115">
        <f t="shared" si="405"/>
        <v>44830</v>
      </c>
      <c r="I532" s="115">
        <f t="shared" si="388"/>
        <v>44830</v>
      </c>
      <c r="J532" s="116">
        <f t="shared" si="396"/>
        <v>21</v>
      </c>
      <c r="K532" s="186">
        <f t="shared" ref="K532:K561" si="406">(J532-(NETWORKDAYS(A532,I532,AF$149:AF$503)-1))-1</f>
        <v>1</v>
      </c>
      <c r="L532" s="8">
        <f t="shared" si="397"/>
        <v>0.99967512999999997</v>
      </c>
      <c r="M532" s="117">
        <v>1</v>
      </c>
      <c r="N532" s="117">
        <f t="shared" si="381"/>
        <v>1</v>
      </c>
      <c r="O532" s="110">
        <f t="shared" si="383"/>
        <v>0.99967512999999997</v>
      </c>
      <c r="P532" s="110">
        <f t="shared" si="389"/>
        <v>999.34818942000004</v>
      </c>
      <c r="Q532" s="148">
        <f t="shared" si="400"/>
        <v>0</v>
      </c>
      <c r="R532" s="170">
        <f t="shared" si="398"/>
        <v>0</v>
      </c>
      <c r="S532" s="110">
        <f t="shared" si="390"/>
        <v>0</v>
      </c>
      <c r="T532" s="92">
        <f t="shared" si="403"/>
        <v>0</v>
      </c>
      <c r="U532" s="181">
        <f t="shared" si="404"/>
        <v>0</v>
      </c>
      <c r="V532" s="120">
        <f t="shared" si="399"/>
        <v>7.8E-2</v>
      </c>
      <c r="W532" s="118">
        <f t="shared" si="382"/>
        <v>1</v>
      </c>
      <c r="X532" s="118">
        <v>252</v>
      </c>
      <c r="Y532" s="117">
        <f t="shared" si="391"/>
        <v>1.00029809</v>
      </c>
      <c r="Z532" s="185">
        <f t="shared" ref="Z532:Z561" si="407">TRUNC((P532*(Y532-1)),8)+(Z$530*(O532/O$530)*Y532)</f>
        <v>0.59797500398332915</v>
      </c>
      <c r="AA532" s="110">
        <f t="shared" si="393"/>
        <v>0</v>
      </c>
      <c r="AB532" s="121" t="str">
        <f t="shared" si="401"/>
        <v>J=</v>
      </c>
      <c r="AC532" s="115">
        <f t="shared" si="402"/>
        <v>44830</v>
      </c>
      <c r="AD532" s="4"/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.75" x14ac:dyDescent="0.2">
      <c r="A533" s="109">
        <f t="shared" si="394"/>
        <v>44802</v>
      </c>
      <c r="B533" s="110">
        <f t="shared" si="386"/>
        <v>999.94616442398342</v>
      </c>
      <c r="C533" s="184">
        <f t="shared" si="384"/>
        <v>999.67295318000004</v>
      </c>
      <c r="D533" s="111">
        <f t="shared" si="395"/>
        <v>6455.85</v>
      </c>
      <c r="E533" s="111">
        <f>IF($K533=1,VLOOKUP($A532,$AQ$11:$AU$150,5),E532)</f>
        <v>6411.95</v>
      </c>
      <c r="F533" s="160" t="e">
        <f>IF($K533=1,VLOOKUP($A532,$AQ$11:$AU$135,6),F532)</f>
        <v>#REF!</v>
      </c>
      <c r="G533" s="114">
        <f t="shared" si="387"/>
        <v>-6.8000340776196433E-3</v>
      </c>
      <c r="H533" s="115">
        <f t="shared" si="405"/>
        <v>44830</v>
      </c>
      <c r="I533" s="115">
        <f t="shared" si="388"/>
        <v>44830</v>
      </c>
      <c r="J533" s="116">
        <f t="shared" si="396"/>
        <v>21</v>
      </c>
      <c r="K533" s="186">
        <f t="shared" si="406"/>
        <v>1</v>
      </c>
      <c r="L533" s="8">
        <f t="shared" si="397"/>
        <v>0.99967512999999997</v>
      </c>
      <c r="M533" s="117">
        <v>1</v>
      </c>
      <c r="N533" s="117">
        <f t="shared" si="381"/>
        <v>1</v>
      </c>
      <c r="O533" s="110">
        <f t="shared" si="383"/>
        <v>0.99967512999999997</v>
      </c>
      <c r="P533" s="110">
        <f t="shared" si="389"/>
        <v>999.34818942000004</v>
      </c>
      <c r="Q533" s="148">
        <f t="shared" si="400"/>
        <v>0</v>
      </c>
      <c r="R533" s="170">
        <f t="shared" si="398"/>
        <v>0</v>
      </c>
      <c r="S533" s="110">
        <f t="shared" si="390"/>
        <v>0</v>
      </c>
      <c r="T533" s="92">
        <f t="shared" si="403"/>
        <v>0</v>
      </c>
      <c r="U533" s="181">
        <f t="shared" si="404"/>
        <v>0</v>
      </c>
      <c r="V533" s="120">
        <f t="shared" si="399"/>
        <v>7.8E-2</v>
      </c>
      <c r="W533" s="118">
        <f t="shared" si="382"/>
        <v>1</v>
      </c>
      <c r="X533" s="118">
        <v>252</v>
      </c>
      <c r="Y533" s="117">
        <f t="shared" si="391"/>
        <v>1.00029809</v>
      </c>
      <c r="Z533" s="185">
        <f t="shared" si="407"/>
        <v>0.59797500398332915</v>
      </c>
      <c r="AA533" s="110">
        <f t="shared" si="393"/>
        <v>0</v>
      </c>
      <c r="AB533" s="121" t="str">
        <f t="shared" si="401"/>
        <v>J=</v>
      </c>
      <c r="AC533" s="115">
        <f t="shared" si="402"/>
        <v>44830</v>
      </c>
      <c r="AD533" s="4"/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.75" x14ac:dyDescent="0.2">
      <c r="A534" s="109">
        <f t="shared" si="394"/>
        <v>44803</v>
      </c>
      <c r="B534" s="110">
        <f t="shared" si="386"/>
        <v>999.91929363018141</v>
      </c>
      <c r="C534" s="184">
        <f t="shared" si="384"/>
        <v>999.67295318000004</v>
      </c>
      <c r="D534" s="111">
        <f t="shared" si="395"/>
        <v>6455.85</v>
      </c>
      <c r="E534" s="111">
        <f>IF($K534=1,VLOOKUP($A533,$AQ$11:$AU$150,5),E533)</f>
        <v>6411.95</v>
      </c>
      <c r="F534" s="160" t="e">
        <f>IF($K534=1,VLOOKUP($A533,$AQ$11:$AU$135,6),F533)</f>
        <v>#REF!</v>
      </c>
      <c r="G534" s="114">
        <f t="shared" si="387"/>
        <v>-6.8000340776196433E-3</v>
      </c>
      <c r="H534" s="115">
        <f t="shared" si="405"/>
        <v>44830</v>
      </c>
      <c r="I534" s="115">
        <f t="shared" si="388"/>
        <v>44830</v>
      </c>
      <c r="J534" s="116">
        <f t="shared" si="396"/>
        <v>21</v>
      </c>
      <c r="K534" s="186">
        <f t="shared" si="406"/>
        <v>2</v>
      </c>
      <c r="L534" s="8">
        <f t="shared" si="397"/>
        <v>0.99935037000000004</v>
      </c>
      <c r="M534" s="117">
        <v>1</v>
      </c>
      <c r="N534" s="117">
        <f t="shared" si="381"/>
        <v>1</v>
      </c>
      <c r="O534" s="110">
        <f t="shared" si="383"/>
        <v>0.99935037000000004</v>
      </c>
      <c r="P534" s="110">
        <f t="shared" si="389"/>
        <v>999.02353562999997</v>
      </c>
      <c r="Q534" s="148">
        <f t="shared" si="400"/>
        <v>0</v>
      </c>
      <c r="R534" s="170">
        <f t="shared" si="398"/>
        <v>0</v>
      </c>
      <c r="S534" s="110">
        <f t="shared" si="390"/>
        <v>0</v>
      </c>
      <c r="T534" s="92">
        <f t="shared" si="403"/>
        <v>0</v>
      </c>
      <c r="U534" s="181">
        <f t="shared" si="404"/>
        <v>0</v>
      </c>
      <c r="V534" s="120">
        <f t="shared" si="399"/>
        <v>7.8E-2</v>
      </c>
      <c r="W534" s="118">
        <f t="shared" si="382"/>
        <v>2</v>
      </c>
      <c r="X534" s="118">
        <v>252</v>
      </c>
      <c r="Y534" s="117">
        <f t="shared" si="391"/>
        <v>1.0005962690000001</v>
      </c>
      <c r="Z534" s="185">
        <f t="shared" si="407"/>
        <v>0.89575800018146201</v>
      </c>
      <c r="AA534" s="110">
        <f t="shared" si="393"/>
        <v>0</v>
      </c>
      <c r="AB534" s="121" t="str">
        <f t="shared" si="401"/>
        <v>J=</v>
      </c>
      <c r="AC534" s="115">
        <f t="shared" si="402"/>
        <v>44830</v>
      </c>
      <c r="AD534" s="4"/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.75" x14ac:dyDescent="0.2">
      <c r="A535" s="109">
        <f t="shared" si="394"/>
        <v>44804</v>
      </c>
      <c r="B535" s="110">
        <f t="shared" si="386"/>
        <v>999.89242718768185</v>
      </c>
      <c r="C535" s="184">
        <f t="shared" si="384"/>
        <v>999.67295318000004</v>
      </c>
      <c r="D535" s="111">
        <f t="shared" si="395"/>
        <v>6455.85</v>
      </c>
      <c r="E535" s="111">
        <f>IF($K535=1,VLOOKUP($A534,$AQ$11:$AU$150,5),E534)</f>
        <v>6411.95</v>
      </c>
      <c r="F535" s="160" t="e">
        <f>IF($K535=1,VLOOKUP($A534,$AQ$11:$AU$135,6),F534)</f>
        <v>#REF!</v>
      </c>
      <c r="G535" s="114">
        <f t="shared" si="387"/>
        <v>-6.8000340776196433E-3</v>
      </c>
      <c r="H535" s="115">
        <f t="shared" si="405"/>
        <v>44830</v>
      </c>
      <c r="I535" s="115">
        <f t="shared" si="388"/>
        <v>44830</v>
      </c>
      <c r="J535" s="116">
        <f t="shared" si="396"/>
        <v>21</v>
      </c>
      <c r="K535" s="186">
        <f t="shared" si="406"/>
        <v>3</v>
      </c>
      <c r="L535" s="8">
        <f t="shared" si="397"/>
        <v>0.99902572000000001</v>
      </c>
      <c r="M535" s="117">
        <v>1</v>
      </c>
      <c r="N535" s="117">
        <f t="shared" si="381"/>
        <v>1</v>
      </c>
      <c r="O535" s="110">
        <f t="shared" si="383"/>
        <v>0.99902572000000001</v>
      </c>
      <c r="P535" s="110">
        <f t="shared" si="389"/>
        <v>998.69899181000005</v>
      </c>
      <c r="Q535" s="148">
        <f t="shared" si="400"/>
        <v>0</v>
      </c>
      <c r="R535" s="170">
        <f t="shared" si="398"/>
        <v>0</v>
      </c>
      <c r="S535" s="110">
        <f t="shared" si="390"/>
        <v>0</v>
      </c>
      <c r="T535" s="92">
        <f t="shared" si="403"/>
        <v>0</v>
      </c>
      <c r="U535" s="181">
        <f t="shared" si="404"/>
        <v>0</v>
      </c>
      <c r="V535" s="120">
        <f t="shared" si="399"/>
        <v>7.8E-2</v>
      </c>
      <c r="W535" s="118">
        <f t="shared" si="382"/>
        <v>3</v>
      </c>
      <c r="X535" s="118">
        <v>252</v>
      </c>
      <c r="Y535" s="117">
        <f t="shared" si="391"/>
        <v>1.0008945359999999</v>
      </c>
      <c r="Z535" s="185">
        <f t="shared" si="407"/>
        <v>1.1934353776818023</v>
      </c>
      <c r="AA535" s="110">
        <f t="shared" si="393"/>
        <v>0</v>
      </c>
      <c r="AB535" s="121" t="str">
        <f t="shared" si="401"/>
        <v>J=</v>
      </c>
      <c r="AC535" s="115">
        <f t="shared" si="402"/>
        <v>44830</v>
      </c>
      <c r="AD535" s="4"/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.75" x14ac:dyDescent="0.2">
      <c r="A536" s="109">
        <f t="shared" si="394"/>
        <v>44805</v>
      </c>
      <c r="B536" s="110">
        <f t="shared" si="386"/>
        <v>999.86555706408308</v>
      </c>
      <c r="C536" s="184">
        <f t="shared" si="384"/>
        <v>999.67295318000004</v>
      </c>
      <c r="D536" s="111">
        <f t="shared" si="395"/>
        <v>6455.85</v>
      </c>
      <c r="E536" s="111">
        <f>IF($K536=1,VLOOKUP($A535,$AQ$11:$AU$150,5),E535)</f>
        <v>6411.95</v>
      </c>
      <c r="F536" s="160" t="e">
        <f>IF($K536=1,VLOOKUP($A535,$AQ$11:$AU$135,6),F535)</f>
        <v>#REF!</v>
      </c>
      <c r="G536" s="114">
        <f t="shared" si="387"/>
        <v>-6.8000340776196433E-3</v>
      </c>
      <c r="H536" s="115">
        <f t="shared" si="405"/>
        <v>44830</v>
      </c>
      <c r="I536" s="115">
        <f t="shared" si="388"/>
        <v>44830</v>
      </c>
      <c r="J536" s="116">
        <f t="shared" si="396"/>
        <v>21</v>
      </c>
      <c r="K536" s="186">
        <f t="shared" si="406"/>
        <v>4</v>
      </c>
      <c r="L536" s="8">
        <f t="shared" si="397"/>
        <v>0.99870117000000003</v>
      </c>
      <c r="M536" s="117">
        <v>1</v>
      </c>
      <c r="N536" s="117">
        <f t="shared" si="381"/>
        <v>1</v>
      </c>
      <c r="O536" s="110">
        <f t="shared" si="383"/>
        <v>0.99870117000000003</v>
      </c>
      <c r="P536" s="110">
        <f t="shared" si="389"/>
        <v>998.37454794999996</v>
      </c>
      <c r="Q536" s="148">
        <f t="shared" si="400"/>
        <v>0</v>
      </c>
      <c r="R536" s="170">
        <f t="shared" si="398"/>
        <v>0</v>
      </c>
      <c r="S536" s="110">
        <f t="shared" si="390"/>
        <v>0</v>
      </c>
      <c r="T536" s="92">
        <f t="shared" si="403"/>
        <v>0</v>
      </c>
      <c r="U536" s="181">
        <f t="shared" si="404"/>
        <v>0</v>
      </c>
      <c r="V536" s="120">
        <f t="shared" si="399"/>
        <v>7.8E-2</v>
      </c>
      <c r="W536" s="118">
        <f t="shared" si="382"/>
        <v>4</v>
      </c>
      <c r="X536" s="118">
        <v>252</v>
      </c>
      <c r="Y536" s="117">
        <f t="shared" si="391"/>
        <v>1.001192893</v>
      </c>
      <c r="Z536" s="185">
        <f t="shared" si="407"/>
        <v>1.4910091140831097</v>
      </c>
      <c r="AA536" s="110">
        <f t="shared" si="393"/>
        <v>0</v>
      </c>
      <c r="AB536" s="121" t="str">
        <f t="shared" si="401"/>
        <v>J=</v>
      </c>
      <c r="AC536" s="115">
        <f t="shared" si="402"/>
        <v>44830</v>
      </c>
      <c r="AD536" s="4"/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.75" x14ac:dyDescent="0.2">
      <c r="A537" s="109">
        <f t="shared" si="394"/>
        <v>44806</v>
      </c>
      <c r="B537" s="110">
        <f t="shared" si="386"/>
        <v>999.83869231209178</v>
      </c>
      <c r="C537" s="184">
        <f t="shared" si="384"/>
        <v>999.67295318000004</v>
      </c>
      <c r="D537" s="111">
        <f t="shared" si="395"/>
        <v>6455.85</v>
      </c>
      <c r="E537" s="111">
        <f>IF($K537=1,VLOOKUP($A536,$AQ$11:$AU$150,5),E536)</f>
        <v>6411.95</v>
      </c>
      <c r="F537" s="160" t="e">
        <f>IF($K537=1,VLOOKUP($A536,$AQ$11:$AU$135,6),F536)</f>
        <v>#REF!</v>
      </c>
      <c r="G537" s="114">
        <f t="shared" si="387"/>
        <v>-6.8000340776196433E-3</v>
      </c>
      <c r="H537" s="115">
        <f t="shared" si="405"/>
        <v>44830</v>
      </c>
      <c r="I537" s="115">
        <f t="shared" si="388"/>
        <v>44830</v>
      </c>
      <c r="J537" s="116">
        <f t="shared" si="396"/>
        <v>21</v>
      </c>
      <c r="K537" s="186">
        <f t="shared" si="406"/>
        <v>5</v>
      </c>
      <c r="L537" s="8">
        <f t="shared" si="397"/>
        <v>0.99837673000000005</v>
      </c>
      <c r="M537" s="117">
        <v>1</v>
      </c>
      <c r="N537" s="117">
        <f t="shared" si="381"/>
        <v>1</v>
      </c>
      <c r="O537" s="110">
        <f t="shared" si="383"/>
        <v>0.99837673000000005</v>
      </c>
      <c r="P537" s="110">
        <f t="shared" si="389"/>
        <v>998.05021406000003</v>
      </c>
      <c r="Q537" s="148">
        <f t="shared" si="400"/>
        <v>0</v>
      </c>
      <c r="R537" s="170">
        <f t="shared" si="398"/>
        <v>0</v>
      </c>
      <c r="S537" s="110">
        <f t="shared" si="390"/>
        <v>0</v>
      </c>
      <c r="T537" s="92">
        <f t="shared" si="403"/>
        <v>0</v>
      </c>
      <c r="U537" s="181">
        <f t="shared" si="404"/>
        <v>0</v>
      </c>
      <c r="V537" s="120">
        <f t="shared" si="399"/>
        <v>7.8E-2</v>
      </c>
      <c r="W537" s="118">
        <f t="shared" si="382"/>
        <v>5</v>
      </c>
      <c r="X537" s="118">
        <v>252</v>
      </c>
      <c r="Y537" s="117">
        <f t="shared" si="391"/>
        <v>1.001491339</v>
      </c>
      <c r="Z537" s="185">
        <f t="shared" si="407"/>
        <v>1.788478252091696</v>
      </c>
      <c r="AA537" s="110">
        <f t="shared" si="393"/>
        <v>0</v>
      </c>
      <c r="AB537" s="121" t="str">
        <f t="shared" si="401"/>
        <v>J=</v>
      </c>
      <c r="AC537" s="115">
        <f t="shared" si="402"/>
        <v>44830</v>
      </c>
      <c r="AD537" s="4"/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.75" x14ac:dyDescent="0.2">
      <c r="A538" s="109">
        <f t="shared" si="394"/>
        <v>44807</v>
      </c>
      <c r="B538" s="110">
        <f t="shared" si="386"/>
        <v>999.81182190840536</v>
      </c>
      <c r="C538" s="184">
        <f t="shared" si="384"/>
        <v>999.67295318000004</v>
      </c>
      <c r="D538" s="111">
        <f t="shared" si="395"/>
        <v>6455.85</v>
      </c>
      <c r="E538" s="111">
        <f>IF($K538=1,VLOOKUP($A537,$AQ$11:$AU$150,5),E537)</f>
        <v>6411.95</v>
      </c>
      <c r="F538" s="160" t="e">
        <f>IF($K538=1,VLOOKUP($A537,$AQ$11:$AU$135,6),F537)</f>
        <v>#REF!</v>
      </c>
      <c r="G538" s="114">
        <f t="shared" si="387"/>
        <v>-6.8000340776196433E-3</v>
      </c>
      <c r="H538" s="115">
        <f t="shared" si="405"/>
        <v>44830</v>
      </c>
      <c r="I538" s="115">
        <f t="shared" si="388"/>
        <v>44830</v>
      </c>
      <c r="J538" s="116">
        <f t="shared" si="396"/>
        <v>21</v>
      </c>
      <c r="K538" s="186">
        <f t="shared" si="406"/>
        <v>6</v>
      </c>
      <c r="L538" s="8">
        <f t="shared" si="397"/>
        <v>0.99805239000000001</v>
      </c>
      <c r="M538" s="117">
        <v>1</v>
      </c>
      <c r="N538" s="117">
        <f t="shared" si="381"/>
        <v>1</v>
      </c>
      <c r="O538" s="110">
        <f t="shared" si="383"/>
        <v>0.99805239000000001</v>
      </c>
      <c r="P538" s="110">
        <f t="shared" si="389"/>
        <v>997.72598013000004</v>
      </c>
      <c r="Q538" s="148">
        <f t="shared" si="400"/>
        <v>0</v>
      </c>
      <c r="R538" s="170">
        <f t="shared" si="398"/>
        <v>0</v>
      </c>
      <c r="S538" s="110">
        <f t="shared" si="390"/>
        <v>0</v>
      </c>
      <c r="T538" s="92">
        <f t="shared" si="403"/>
        <v>0</v>
      </c>
      <c r="U538" s="181">
        <f t="shared" si="404"/>
        <v>0</v>
      </c>
      <c r="V538" s="120">
        <f t="shared" si="399"/>
        <v>7.8E-2</v>
      </c>
      <c r="W538" s="118">
        <f t="shared" si="382"/>
        <v>6</v>
      </c>
      <c r="X538" s="118">
        <v>252</v>
      </c>
      <c r="Y538" s="117">
        <f t="shared" si="391"/>
        <v>1.0017898730000001</v>
      </c>
      <c r="Z538" s="185">
        <f t="shared" si="407"/>
        <v>2.0858417784053738</v>
      </c>
      <c r="AA538" s="110">
        <f t="shared" si="393"/>
        <v>0</v>
      </c>
      <c r="AB538" s="121" t="str">
        <f t="shared" si="401"/>
        <v>J=</v>
      </c>
      <c r="AC538" s="115">
        <f t="shared" si="402"/>
        <v>44830</v>
      </c>
      <c r="AD538" s="4"/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.75" x14ac:dyDescent="0.2">
      <c r="A539" s="109">
        <f t="shared" si="394"/>
        <v>44808</v>
      </c>
      <c r="B539" s="110">
        <f t="shared" si="386"/>
        <v>999.81182190840536</v>
      </c>
      <c r="C539" s="184">
        <f t="shared" si="384"/>
        <v>999.67295318000004</v>
      </c>
      <c r="D539" s="111">
        <f t="shared" si="395"/>
        <v>6455.85</v>
      </c>
      <c r="E539" s="111">
        <f>IF($K539=1,VLOOKUP($A538,$AQ$11:$AU$150,5),E538)</f>
        <v>6411.95</v>
      </c>
      <c r="F539" s="160" t="e">
        <f>IF($K539=1,VLOOKUP($A538,$AQ$11:$AU$135,6),F538)</f>
        <v>#REF!</v>
      </c>
      <c r="G539" s="114">
        <f t="shared" si="387"/>
        <v>-6.8000340776196433E-3</v>
      </c>
      <c r="H539" s="115">
        <f t="shared" si="405"/>
        <v>44830</v>
      </c>
      <c r="I539" s="115">
        <f t="shared" si="388"/>
        <v>44830</v>
      </c>
      <c r="J539" s="116">
        <f t="shared" si="396"/>
        <v>21</v>
      </c>
      <c r="K539" s="186">
        <f t="shared" si="406"/>
        <v>6</v>
      </c>
      <c r="L539" s="8">
        <f t="shared" si="397"/>
        <v>0.99805239000000001</v>
      </c>
      <c r="M539" s="117">
        <v>1</v>
      </c>
      <c r="N539" s="117">
        <f t="shared" si="381"/>
        <v>1</v>
      </c>
      <c r="O539" s="110">
        <f t="shared" si="383"/>
        <v>0.99805239000000001</v>
      </c>
      <c r="P539" s="110">
        <f t="shared" si="389"/>
        <v>997.72598013000004</v>
      </c>
      <c r="Q539" s="148">
        <f t="shared" si="400"/>
        <v>0</v>
      </c>
      <c r="R539" s="170">
        <f t="shared" si="398"/>
        <v>0</v>
      </c>
      <c r="S539" s="110">
        <f t="shared" si="390"/>
        <v>0</v>
      </c>
      <c r="T539" s="92">
        <f t="shared" si="403"/>
        <v>0</v>
      </c>
      <c r="U539" s="181">
        <f t="shared" si="404"/>
        <v>0</v>
      </c>
      <c r="V539" s="120">
        <f t="shared" si="399"/>
        <v>7.8E-2</v>
      </c>
      <c r="W539" s="118">
        <f t="shared" si="382"/>
        <v>6</v>
      </c>
      <c r="X539" s="118">
        <v>252</v>
      </c>
      <c r="Y539" s="117">
        <f t="shared" si="391"/>
        <v>1.0017898730000001</v>
      </c>
      <c r="Z539" s="185">
        <f t="shared" si="407"/>
        <v>2.0858417784053738</v>
      </c>
      <c r="AA539" s="110">
        <f t="shared" si="393"/>
        <v>0</v>
      </c>
      <c r="AB539" s="121" t="str">
        <f t="shared" si="401"/>
        <v>J=</v>
      </c>
      <c r="AC539" s="115">
        <f t="shared" si="402"/>
        <v>44830</v>
      </c>
      <c r="AD539" s="4"/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.75" x14ac:dyDescent="0.2">
      <c r="A540" s="109">
        <f t="shared" si="394"/>
        <v>44809</v>
      </c>
      <c r="B540" s="110">
        <f t="shared" si="386"/>
        <v>999.81182190840536</v>
      </c>
      <c r="C540" s="184">
        <f t="shared" si="384"/>
        <v>999.67295318000004</v>
      </c>
      <c r="D540" s="111">
        <f t="shared" si="395"/>
        <v>6455.85</v>
      </c>
      <c r="E540" s="111">
        <f>IF($K540=1,VLOOKUP($A539,$AQ$11:$AU$150,5),E539)</f>
        <v>6411.95</v>
      </c>
      <c r="F540" s="160" t="e">
        <f>IF($K540=1,VLOOKUP($A539,$AQ$11:$AU$135,6),F539)</f>
        <v>#REF!</v>
      </c>
      <c r="G540" s="114">
        <f t="shared" si="387"/>
        <v>-6.8000340776196433E-3</v>
      </c>
      <c r="H540" s="115">
        <f t="shared" si="405"/>
        <v>44830</v>
      </c>
      <c r="I540" s="115">
        <f t="shared" si="388"/>
        <v>44830</v>
      </c>
      <c r="J540" s="116">
        <f t="shared" si="396"/>
        <v>21</v>
      </c>
      <c r="K540" s="186">
        <f t="shared" si="406"/>
        <v>6</v>
      </c>
      <c r="L540" s="8">
        <f t="shared" si="397"/>
        <v>0.99805239000000001</v>
      </c>
      <c r="M540" s="117">
        <v>1</v>
      </c>
      <c r="N540" s="117">
        <f t="shared" si="381"/>
        <v>1</v>
      </c>
      <c r="O540" s="110">
        <f t="shared" si="383"/>
        <v>0.99805239000000001</v>
      </c>
      <c r="P540" s="110">
        <f t="shared" si="389"/>
        <v>997.72598013000004</v>
      </c>
      <c r="Q540" s="148">
        <f t="shared" si="400"/>
        <v>0</v>
      </c>
      <c r="R540" s="170">
        <f t="shared" si="398"/>
        <v>0</v>
      </c>
      <c r="S540" s="110">
        <f t="shared" si="390"/>
        <v>0</v>
      </c>
      <c r="T540" s="92">
        <f t="shared" si="403"/>
        <v>0</v>
      </c>
      <c r="U540" s="181">
        <f t="shared" si="404"/>
        <v>0</v>
      </c>
      <c r="V540" s="120">
        <f t="shared" si="399"/>
        <v>7.8E-2</v>
      </c>
      <c r="W540" s="118">
        <f t="shared" si="382"/>
        <v>6</v>
      </c>
      <c r="X540" s="118">
        <v>252</v>
      </c>
      <c r="Y540" s="117">
        <f t="shared" si="391"/>
        <v>1.0017898730000001</v>
      </c>
      <c r="Z540" s="185">
        <f t="shared" si="407"/>
        <v>2.0858417784053738</v>
      </c>
      <c r="AA540" s="110">
        <f t="shared" si="393"/>
        <v>0</v>
      </c>
      <c r="AB540" s="121" t="str">
        <f t="shared" si="401"/>
        <v>J=</v>
      </c>
      <c r="AC540" s="115">
        <f t="shared" si="402"/>
        <v>44830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.75" x14ac:dyDescent="0.2">
      <c r="A541" s="109">
        <f t="shared" si="394"/>
        <v>44810</v>
      </c>
      <c r="B541" s="110">
        <f t="shared" si="386"/>
        <v>999.78495687633188</v>
      </c>
      <c r="C541" s="184">
        <f t="shared" si="384"/>
        <v>999.67295318000004</v>
      </c>
      <c r="D541" s="111">
        <f t="shared" si="395"/>
        <v>6455.85</v>
      </c>
      <c r="E541" s="111">
        <f>IF($K541=1,VLOOKUP($A540,$AQ$11:$AU$150,5),E540)</f>
        <v>6411.95</v>
      </c>
      <c r="F541" s="160" t="e">
        <f>IF($K541=1,VLOOKUP($A540,$AQ$11:$AU$135,6),F540)</f>
        <v>#REF!</v>
      </c>
      <c r="G541" s="114">
        <f t="shared" si="387"/>
        <v>-6.8000340776196433E-3</v>
      </c>
      <c r="H541" s="115">
        <f t="shared" si="405"/>
        <v>44830</v>
      </c>
      <c r="I541" s="115">
        <f t="shared" si="388"/>
        <v>44830</v>
      </c>
      <c r="J541" s="116">
        <f t="shared" si="396"/>
        <v>21</v>
      </c>
      <c r="K541" s="186">
        <f t="shared" si="406"/>
        <v>7</v>
      </c>
      <c r="L541" s="8">
        <f t="shared" si="397"/>
        <v>0.99772815999999998</v>
      </c>
      <c r="M541" s="117">
        <v>1</v>
      </c>
      <c r="N541" s="117">
        <f t="shared" si="381"/>
        <v>1</v>
      </c>
      <c r="O541" s="110">
        <f t="shared" si="383"/>
        <v>0.99772815999999998</v>
      </c>
      <c r="P541" s="110">
        <f t="shared" si="389"/>
        <v>997.40185616999997</v>
      </c>
      <c r="Q541" s="148">
        <f t="shared" si="400"/>
        <v>0</v>
      </c>
      <c r="R541" s="170">
        <f t="shared" si="398"/>
        <v>0</v>
      </c>
      <c r="S541" s="110">
        <f t="shared" si="390"/>
        <v>0</v>
      </c>
      <c r="T541" s="92">
        <f t="shared" si="403"/>
        <v>0</v>
      </c>
      <c r="U541" s="181">
        <f t="shared" si="404"/>
        <v>0</v>
      </c>
      <c r="V541" s="120">
        <f t="shared" si="399"/>
        <v>7.8E-2</v>
      </c>
      <c r="W541" s="118">
        <f t="shared" si="382"/>
        <v>7</v>
      </c>
      <c r="X541" s="118">
        <v>252</v>
      </c>
      <c r="Y541" s="117">
        <f t="shared" si="391"/>
        <v>1.0020884960000001</v>
      </c>
      <c r="Z541" s="185">
        <f t="shared" si="407"/>
        <v>2.3831007063318697</v>
      </c>
      <c r="AA541" s="110">
        <f t="shared" si="393"/>
        <v>0</v>
      </c>
      <c r="AB541" s="121" t="str">
        <f t="shared" si="401"/>
        <v>J=</v>
      </c>
      <c r="AC541" s="115">
        <f t="shared" si="402"/>
        <v>44830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.75" x14ac:dyDescent="0.2">
      <c r="A542" s="109">
        <f t="shared" si="394"/>
        <v>44811</v>
      </c>
      <c r="B542" s="110">
        <f t="shared" si="386"/>
        <v>999.75808821316605</v>
      </c>
      <c r="C542" s="184">
        <f t="shared" si="384"/>
        <v>999.67295318000004</v>
      </c>
      <c r="D542" s="111">
        <f t="shared" si="395"/>
        <v>6455.85</v>
      </c>
      <c r="E542" s="111">
        <f>IF($K542=1,VLOOKUP($A541,$AQ$11:$AU$150,5),E541)</f>
        <v>6411.95</v>
      </c>
      <c r="F542" s="160" t="e">
        <f>IF($K542=1,VLOOKUP($A541,$AQ$11:$AU$135,6),F541)</f>
        <v>#REF!</v>
      </c>
      <c r="G542" s="114">
        <f t="shared" si="387"/>
        <v>-6.8000340776196433E-3</v>
      </c>
      <c r="H542" s="115">
        <f t="shared" si="405"/>
        <v>44830</v>
      </c>
      <c r="I542" s="115">
        <f t="shared" si="388"/>
        <v>44830</v>
      </c>
      <c r="J542" s="116">
        <f t="shared" si="396"/>
        <v>21</v>
      </c>
      <c r="K542" s="186">
        <f t="shared" si="406"/>
        <v>8</v>
      </c>
      <c r="L542" s="8">
        <f t="shared" si="397"/>
        <v>0.99740403</v>
      </c>
      <c r="M542" s="117">
        <v>1</v>
      </c>
      <c r="N542" s="117">
        <f t="shared" si="381"/>
        <v>1</v>
      </c>
      <c r="O542" s="110">
        <f t="shared" si="383"/>
        <v>0.99740403</v>
      </c>
      <c r="P542" s="110">
        <f t="shared" si="389"/>
        <v>997.07783217999997</v>
      </c>
      <c r="Q542" s="148">
        <f t="shared" si="400"/>
        <v>0</v>
      </c>
      <c r="R542" s="170">
        <f t="shared" si="398"/>
        <v>0</v>
      </c>
      <c r="S542" s="110">
        <f t="shared" si="390"/>
        <v>0</v>
      </c>
      <c r="T542" s="92">
        <f t="shared" si="403"/>
        <v>0</v>
      </c>
      <c r="U542" s="181">
        <f t="shared" si="404"/>
        <v>0</v>
      </c>
      <c r="V542" s="120">
        <f t="shared" si="399"/>
        <v>7.8E-2</v>
      </c>
      <c r="W542" s="118">
        <f t="shared" si="382"/>
        <v>8</v>
      </c>
      <c r="X542" s="118">
        <v>252</v>
      </c>
      <c r="Y542" s="117">
        <f t="shared" si="391"/>
        <v>1.0023872089999999</v>
      </c>
      <c r="Z542" s="185">
        <f t="shared" si="407"/>
        <v>2.6802560331660485</v>
      </c>
      <c r="AA542" s="110">
        <f t="shared" si="393"/>
        <v>0</v>
      </c>
      <c r="AB542" s="121" t="str">
        <f t="shared" si="401"/>
        <v>J=</v>
      </c>
      <c r="AC542" s="115">
        <f t="shared" si="402"/>
        <v>44830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.75" x14ac:dyDescent="0.2">
      <c r="A543" s="109">
        <f t="shared" si="394"/>
        <v>44812</v>
      </c>
      <c r="B543" s="110">
        <f t="shared" si="386"/>
        <v>999.75808821316605</v>
      </c>
      <c r="C543" s="184">
        <f t="shared" si="384"/>
        <v>999.67295318000004</v>
      </c>
      <c r="D543" s="111">
        <f t="shared" si="395"/>
        <v>6455.85</v>
      </c>
      <c r="E543" s="111">
        <f>IF($K543=1,VLOOKUP($A542,$AQ$11:$AU$150,5),E542)</f>
        <v>6411.95</v>
      </c>
      <c r="F543" s="160" t="e">
        <f>IF($K543=1,VLOOKUP($A542,$AQ$11:$AU$135,6),F542)</f>
        <v>#REF!</v>
      </c>
      <c r="G543" s="114">
        <f t="shared" si="387"/>
        <v>-6.8000340776196433E-3</v>
      </c>
      <c r="H543" s="115">
        <f t="shared" si="405"/>
        <v>44830</v>
      </c>
      <c r="I543" s="115">
        <f t="shared" si="388"/>
        <v>44830</v>
      </c>
      <c r="J543" s="116">
        <f t="shared" si="396"/>
        <v>21</v>
      </c>
      <c r="K543" s="186">
        <f t="shared" si="406"/>
        <v>8</v>
      </c>
      <c r="L543" s="8">
        <f t="shared" si="397"/>
        <v>0.99740403</v>
      </c>
      <c r="M543" s="117">
        <v>1</v>
      </c>
      <c r="N543" s="117">
        <f t="shared" si="381"/>
        <v>1</v>
      </c>
      <c r="O543" s="110">
        <f t="shared" si="383"/>
        <v>0.99740403</v>
      </c>
      <c r="P543" s="110">
        <f t="shared" si="389"/>
        <v>997.07783217999997</v>
      </c>
      <c r="Q543" s="148">
        <f t="shared" si="400"/>
        <v>0</v>
      </c>
      <c r="R543" s="170">
        <f t="shared" si="398"/>
        <v>0</v>
      </c>
      <c r="S543" s="110">
        <f t="shared" si="390"/>
        <v>0</v>
      </c>
      <c r="T543" s="92">
        <f t="shared" si="403"/>
        <v>0</v>
      </c>
      <c r="U543" s="181">
        <f t="shared" si="404"/>
        <v>0</v>
      </c>
      <c r="V543" s="120">
        <f t="shared" si="399"/>
        <v>7.8E-2</v>
      </c>
      <c r="W543" s="118">
        <f t="shared" si="382"/>
        <v>8</v>
      </c>
      <c r="X543" s="118">
        <v>252</v>
      </c>
      <c r="Y543" s="117">
        <f t="shared" si="391"/>
        <v>1.0023872089999999</v>
      </c>
      <c r="Z543" s="185">
        <f t="shared" si="407"/>
        <v>2.6802560331660485</v>
      </c>
      <c r="AA543" s="110">
        <f t="shared" si="393"/>
        <v>0</v>
      </c>
      <c r="AB543" s="121" t="str">
        <f t="shared" si="401"/>
        <v>J=</v>
      </c>
      <c r="AC543" s="115">
        <f t="shared" si="402"/>
        <v>44830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.75" x14ac:dyDescent="0.2">
      <c r="A544" s="109">
        <f t="shared" si="394"/>
        <v>44813</v>
      </c>
      <c r="B544" s="110">
        <f t="shared" si="386"/>
        <v>999.73122493161827</v>
      </c>
      <c r="C544" s="184">
        <f t="shared" si="384"/>
        <v>999.67295318000004</v>
      </c>
      <c r="D544" s="111">
        <f t="shared" si="395"/>
        <v>6455.85</v>
      </c>
      <c r="E544" s="111">
        <f>IF($K544=1,VLOOKUP($A543,$AQ$11:$AU$150,5),E543)</f>
        <v>6411.95</v>
      </c>
      <c r="F544" s="160" t="e">
        <f>IF($K544=1,VLOOKUP($A543,$AQ$11:$AU$135,6),F543)</f>
        <v>#REF!</v>
      </c>
      <c r="G544" s="114">
        <f t="shared" si="387"/>
        <v>-6.8000340776196433E-3</v>
      </c>
      <c r="H544" s="115">
        <f t="shared" si="405"/>
        <v>44830</v>
      </c>
      <c r="I544" s="115">
        <f t="shared" si="388"/>
        <v>44830</v>
      </c>
      <c r="J544" s="116">
        <f t="shared" si="396"/>
        <v>21</v>
      </c>
      <c r="K544" s="186">
        <f t="shared" si="406"/>
        <v>9</v>
      </c>
      <c r="L544" s="8">
        <f t="shared" si="397"/>
        <v>0.99708001000000002</v>
      </c>
      <c r="M544" s="117">
        <v>1</v>
      </c>
      <c r="N544" s="117">
        <f t="shared" ref="N544:N607" si="408">IF(I544&gt;I543,N543*M544,N543)</f>
        <v>1</v>
      </c>
      <c r="O544" s="110">
        <f t="shared" si="383"/>
        <v>0.99708001000000002</v>
      </c>
      <c r="P544" s="110">
        <f t="shared" si="389"/>
        <v>996.75391815</v>
      </c>
      <c r="Q544" s="148">
        <f t="shared" si="400"/>
        <v>0</v>
      </c>
      <c r="R544" s="170">
        <f t="shared" si="398"/>
        <v>0</v>
      </c>
      <c r="S544" s="110">
        <f t="shared" si="390"/>
        <v>0</v>
      </c>
      <c r="T544" s="92">
        <f t="shared" si="403"/>
        <v>0</v>
      </c>
      <c r="U544" s="181">
        <f t="shared" si="404"/>
        <v>0</v>
      </c>
      <c r="V544" s="120">
        <f t="shared" si="399"/>
        <v>7.8E-2</v>
      </c>
      <c r="W544" s="118">
        <f t="shared" si="382"/>
        <v>9</v>
      </c>
      <c r="X544" s="118">
        <v>252</v>
      </c>
      <c r="Y544" s="117">
        <f t="shared" si="391"/>
        <v>1.002686011</v>
      </c>
      <c r="Z544" s="185">
        <f t="shared" si="407"/>
        <v>2.9773067816182639</v>
      </c>
      <c r="AA544" s="110">
        <f t="shared" si="393"/>
        <v>0</v>
      </c>
      <c r="AB544" s="121" t="str">
        <f t="shared" si="401"/>
        <v>J=</v>
      </c>
      <c r="AC544" s="115">
        <f t="shared" si="402"/>
        <v>44830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.75" x14ac:dyDescent="0.2">
      <c r="A545" s="109">
        <f t="shared" si="394"/>
        <v>44814</v>
      </c>
      <c r="B545" s="110">
        <f t="shared" si="386"/>
        <v>999.70436606139299</v>
      </c>
      <c r="C545" s="184">
        <f t="shared" si="384"/>
        <v>999.67295318000004</v>
      </c>
      <c r="D545" s="111">
        <f t="shared" si="395"/>
        <v>6455.85</v>
      </c>
      <c r="E545" s="111">
        <f>IF($K545=1,VLOOKUP($A544,$AQ$11:$AU$150,5),E544)</f>
        <v>6411.95</v>
      </c>
      <c r="F545" s="160" t="e">
        <f>IF($K545=1,VLOOKUP($A544,$AQ$11:$AU$135,6),F544)</f>
        <v>#REF!</v>
      </c>
      <c r="G545" s="114">
        <f t="shared" si="387"/>
        <v>-6.8000340776196433E-3</v>
      </c>
      <c r="H545" s="115">
        <f t="shared" si="405"/>
        <v>44830</v>
      </c>
      <c r="I545" s="115">
        <f t="shared" si="388"/>
        <v>44830</v>
      </c>
      <c r="J545" s="116">
        <f t="shared" si="396"/>
        <v>21</v>
      </c>
      <c r="K545" s="186">
        <f t="shared" si="406"/>
        <v>10</v>
      </c>
      <c r="L545" s="8">
        <f t="shared" si="397"/>
        <v>0.99675610000000003</v>
      </c>
      <c r="M545" s="117">
        <v>1</v>
      </c>
      <c r="N545" s="117">
        <f t="shared" si="408"/>
        <v>1</v>
      </c>
      <c r="O545" s="110">
        <f t="shared" si="383"/>
        <v>0.99675610000000003</v>
      </c>
      <c r="P545" s="110">
        <f t="shared" si="389"/>
        <v>996.43011407999995</v>
      </c>
      <c r="Q545" s="148">
        <f t="shared" si="400"/>
        <v>0</v>
      </c>
      <c r="R545" s="170">
        <f t="shared" si="398"/>
        <v>0</v>
      </c>
      <c r="S545" s="110">
        <f t="shared" si="390"/>
        <v>0</v>
      </c>
      <c r="T545" s="92">
        <f t="shared" si="403"/>
        <v>0</v>
      </c>
      <c r="U545" s="181">
        <f t="shared" si="404"/>
        <v>0</v>
      </c>
      <c r="V545" s="120">
        <f t="shared" si="399"/>
        <v>7.8E-2</v>
      </c>
      <c r="W545" s="118">
        <f t="shared" si="382"/>
        <v>10</v>
      </c>
      <c r="X545" s="118">
        <v>252</v>
      </c>
      <c r="Y545" s="117">
        <f t="shared" si="391"/>
        <v>1.002984901</v>
      </c>
      <c r="Z545" s="185">
        <f t="shared" si="407"/>
        <v>3.2742519813930295</v>
      </c>
      <c r="AA545" s="110">
        <f t="shared" si="393"/>
        <v>0</v>
      </c>
      <c r="AB545" s="121" t="str">
        <f t="shared" si="401"/>
        <v>J=</v>
      </c>
      <c r="AC545" s="115">
        <f t="shared" si="402"/>
        <v>44830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.75" x14ac:dyDescent="0.2">
      <c r="A546" s="109">
        <f t="shared" si="394"/>
        <v>44815</v>
      </c>
      <c r="B546" s="110">
        <f t="shared" si="386"/>
        <v>999.70436606139299</v>
      </c>
      <c r="C546" s="184">
        <f t="shared" si="384"/>
        <v>999.67295318000004</v>
      </c>
      <c r="D546" s="111">
        <f t="shared" si="395"/>
        <v>6455.85</v>
      </c>
      <c r="E546" s="111">
        <f>IF($K546=1,VLOOKUP($A545,$AQ$11:$AU$150,5),E545)</f>
        <v>6411.95</v>
      </c>
      <c r="F546" s="160" t="e">
        <f>IF($K546=1,VLOOKUP($A545,$AQ$11:$AU$135,6),F545)</f>
        <v>#REF!</v>
      </c>
      <c r="G546" s="114">
        <f t="shared" si="387"/>
        <v>-6.8000340776196433E-3</v>
      </c>
      <c r="H546" s="115">
        <f t="shared" si="405"/>
        <v>44830</v>
      </c>
      <c r="I546" s="115">
        <f t="shared" si="388"/>
        <v>44830</v>
      </c>
      <c r="J546" s="116">
        <f t="shared" si="396"/>
        <v>21</v>
      </c>
      <c r="K546" s="186">
        <f t="shared" si="406"/>
        <v>10</v>
      </c>
      <c r="L546" s="8">
        <f t="shared" si="397"/>
        <v>0.99675610000000003</v>
      </c>
      <c r="M546" s="117">
        <v>1</v>
      </c>
      <c r="N546" s="117">
        <f t="shared" si="408"/>
        <v>1</v>
      </c>
      <c r="O546" s="110">
        <f t="shared" si="383"/>
        <v>0.99675610000000003</v>
      </c>
      <c r="P546" s="110">
        <f t="shared" si="389"/>
        <v>996.43011407999995</v>
      </c>
      <c r="Q546" s="148">
        <f t="shared" si="400"/>
        <v>0</v>
      </c>
      <c r="R546" s="170">
        <f t="shared" si="398"/>
        <v>0</v>
      </c>
      <c r="S546" s="110">
        <f t="shared" si="390"/>
        <v>0</v>
      </c>
      <c r="T546" s="92">
        <f t="shared" si="403"/>
        <v>0</v>
      </c>
      <c r="U546" s="181">
        <f t="shared" si="404"/>
        <v>0</v>
      </c>
      <c r="V546" s="120">
        <f t="shared" si="399"/>
        <v>7.8E-2</v>
      </c>
      <c r="W546" s="118">
        <f t="shared" ref="W546:W609" si="409">IF(A545&lt;K$2,0,IF(Q545&gt;0,1,IF(K546=K545,W545,W545+1)))</f>
        <v>10</v>
      </c>
      <c r="X546" s="118">
        <v>252</v>
      </c>
      <c r="Y546" s="117">
        <f t="shared" si="391"/>
        <v>1.002984901</v>
      </c>
      <c r="Z546" s="185">
        <f t="shared" si="407"/>
        <v>3.2742519813930295</v>
      </c>
      <c r="AA546" s="110">
        <f t="shared" si="393"/>
        <v>0</v>
      </c>
      <c r="AB546" s="121" t="str">
        <f t="shared" si="401"/>
        <v>J=</v>
      </c>
      <c r="AC546" s="115">
        <f t="shared" si="402"/>
        <v>44830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.75" x14ac:dyDescent="0.2">
      <c r="A547" s="109">
        <f t="shared" si="394"/>
        <v>44816</v>
      </c>
      <c r="B547" s="110">
        <f t="shared" si="386"/>
        <v>999.70436606139299</v>
      </c>
      <c r="C547" s="184">
        <f t="shared" si="384"/>
        <v>999.67295318000004</v>
      </c>
      <c r="D547" s="111">
        <f t="shared" si="395"/>
        <v>6455.85</v>
      </c>
      <c r="E547" s="111">
        <f>IF($K547=1,VLOOKUP($A546,$AQ$11:$AU$150,5),E546)</f>
        <v>6411.95</v>
      </c>
      <c r="F547" s="160" t="e">
        <f>IF($K547=1,VLOOKUP($A546,$AQ$11:$AU$135,6),F546)</f>
        <v>#REF!</v>
      </c>
      <c r="G547" s="114">
        <f t="shared" si="387"/>
        <v>-6.8000340776196433E-3</v>
      </c>
      <c r="H547" s="115">
        <f t="shared" si="405"/>
        <v>44830</v>
      </c>
      <c r="I547" s="115">
        <f t="shared" si="388"/>
        <v>44830</v>
      </c>
      <c r="J547" s="116">
        <f t="shared" si="396"/>
        <v>21</v>
      </c>
      <c r="K547" s="186">
        <f t="shared" si="406"/>
        <v>10</v>
      </c>
      <c r="L547" s="8">
        <f t="shared" si="397"/>
        <v>0.99675610000000003</v>
      </c>
      <c r="M547" s="117">
        <v>1</v>
      </c>
      <c r="N547" s="117">
        <f t="shared" si="408"/>
        <v>1</v>
      </c>
      <c r="O547" s="110">
        <f t="shared" si="383"/>
        <v>0.99675610000000003</v>
      </c>
      <c r="P547" s="110">
        <f t="shared" si="389"/>
        <v>996.43011407999995</v>
      </c>
      <c r="Q547" s="148">
        <f t="shared" si="400"/>
        <v>0</v>
      </c>
      <c r="R547" s="170">
        <f t="shared" si="398"/>
        <v>0</v>
      </c>
      <c r="S547" s="110">
        <f t="shared" si="390"/>
        <v>0</v>
      </c>
      <c r="T547" s="92">
        <f t="shared" si="403"/>
        <v>0</v>
      </c>
      <c r="U547" s="181">
        <f t="shared" si="404"/>
        <v>0</v>
      </c>
      <c r="V547" s="120">
        <f t="shared" si="399"/>
        <v>7.8E-2</v>
      </c>
      <c r="W547" s="118">
        <f t="shared" si="409"/>
        <v>10</v>
      </c>
      <c r="X547" s="118">
        <v>252</v>
      </c>
      <c r="Y547" s="117">
        <f t="shared" si="391"/>
        <v>1.002984901</v>
      </c>
      <c r="Z547" s="185">
        <f t="shared" si="407"/>
        <v>3.2742519813930295</v>
      </c>
      <c r="AA547" s="110">
        <f t="shared" si="393"/>
        <v>0</v>
      </c>
      <c r="AB547" s="121" t="str">
        <f t="shared" si="401"/>
        <v>J=</v>
      </c>
      <c r="AC547" s="115">
        <f t="shared" si="402"/>
        <v>44830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.75" x14ac:dyDescent="0.2">
      <c r="A548" s="109">
        <f t="shared" si="394"/>
        <v>44817</v>
      </c>
      <c r="B548" s="110">
        <f t="shared" si="386"/>
        <v>999.67750357008151</v>
      </c>
      <c r="C548" s="184">
        <f t="shared" si="384"/>
        <v>999.67295318000004</v>
      </c>
      <c r="D548" s="111">
        <f t="shared" si="395"/>
        <v>6455.85</v>
      </c>
      <c r="E548" s="111">
        <f>IF($K548=1,VLOOKUP($A547,$AQ$11:$AU$150,5),E547)</f>
        <v>6411.95</v>
      </c>
      <c r="F548" s="160" t="e">
        <f>IF($K548=1,VLOOKUP($A547,$AQ$11:$AU$135,6),F547)</f>
        <v>#REF!</v>
      </c>
      <c r="G548" s="114">
        <f t="shared" si="387"/>
        <v>-6.8000340776196433E-3</v>
      </c>
      <c r="H548" s="115">
        <f t="shared" si="405"/>
        <v>44830</v>
      </c>
      <c r="I548" s="115">
        <f t="shared" si="388"/>
        <v>44830</v>
      </c>
      <c r="J548" s="116">
        <f t="shared" si="396"/>
        <v>21</v>
      </c>
      <c r="K548" s="186">
        <f t="shared" si="406"/>
        <v>11</v>
      </c>
      <c r="L548" s="8">
        <f t="shared" si="397"/>
        <v>0.99643229</v>
      </c>
      <c r="M548" s="117">
        <v>1</v>
      </c>
      <c r="N548" s="117">
        <f t="shared" si="408"/>
        <v>1</v>
      </c>
      <c r="O548" s="110">
        <f t="shared" si="383"/>
        <v>0.99643229</v>
      </c>
      <c r="P548" s="110">
        <f t="shared" si="389"/>
        <v>996.10640997999997</v>
      </c>
      <c r="Q548" s="148">
        <f t="shared" si="400"/>
        <v>0</v>
      </c>
      <c r="R548" s="170">
        <f t="shared" si="398"/>
        <v>0</v>
      </c>
      <c r="S548" s="110">
        <f t="shared" si="390"/>
        <v>0</v>
      </c>
      <c r="T548" s="92">
        <f t="shared" si="403"/>
        <v>0</v>
      </c>
      <c r="U548" s="181">
        <f t="shared" si="404"/>
        <v>0</v>
      </c>
      <c r="V548" s="120">
        <f t="shared" si="399"/>
        <v>7.8E-2</v>
      </c>
      <c r="W548" s="118">
        <f t="shared" si="409"/>
        <v>11</v>
      </c>
      <c r="X548" s="118">
        <v>252</v>
      </c>
      <c r="Y548" s="117">
        <f t="shared" si="391"/>
        <v>1.003283881</v>
      </c>
      <c r="Z548" s="185">
        <f t="shared" si="407"/>
        <v>3.5710935900815879</v>
      </c>
      <c r="AA548" s="110">
        <f t="shared" si="393"/>
        <v>0</v>
      </c>
      <c r="AB548" s="121" t="str">
        <f t="shared" si="401"/>
        <v>J=</v>
      </c>
      <c r="AC548" s="115">
        <f t="shared" si="402"/>
        <v>44830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.75" x14ac:dyDescent="0.2">
      <c r="A549" s="109">
        <f t="shared" si="394"/>
        <v>44818</v>
      </c>
      <c r="B549" s="110">
        <f t="shared" si="386"/>
        <v>999.65063646738577</v>
      </c>
      <c r="C549" s="184">
        <f t="shared" si="384"/>
        <v>999.67295318000004</v>
      </c>
      <c r="D549" s="111">
        <f t="shared" si="395"/>
        <v>6455.85</v>
      </c>
      <c r="E549" s="111">
        <f>IF($K549=1,VLOOKUP($A548,$AQ$11:$AU$150,5),E548)</f>
        <v>6411.95</v>
      </c>
      <c r="F549" s="160" t="e">
        <f>IF($K549=1,VLOOKUP($A548,$AQ$11:$AU$135,6),F548)</f>
        <v>#REF!</v>
      </c>
      <c r="G549" s="114">
        <f t="shared" si="387"/>
        <v>-6.8000340776196433E-3</v>
      </c>
      <c r="H549" s="115">
        <f t="shared" si="405"/>
        <v>44830</v>
      </c>
      <c r="I549" s="115">
        <f t="shared" si="388"/>
        <v>44830</v>
      </c>
      <c r="J549" s="116">
        <f t="shared" si="396"/>
        <v>21</v>
      </c>
      <c r="K549" s="186">
        <f t="shared" si="406"/>
        <v>12</v>
      </c>
      <c r="L549" s="8">
        <f t="shared" si="397"/>
        <v>0.99610858000000002</v>
      </c>
      <c r="M549" s="117">
        <v>1</v>
      </c>
      <c r="N549" s="117">
        <f t="shared" si="408"/>
        <v>1</v>
      </c>
      <c r="O549" s="110">
        <f t="shared" si="383"/>
        <v>0.99610858000000002</v>
      </c>
      <c r="P549" s="110">
        <f t="shared" si="389"/>
        <v>995.78280585000005</v>
      </c>
      <c r="Q549" s="148">
        <f t="shared" si="400"/>
        <v>0</v>
      </c>
      <c r="R549" s="170">
        <f t="shared" si="398"/>
        <v>0</v>
      </c>
      <c r="S549" s="110">
        <f t="shared" si="390"/>
        <v>0</v>
      </c>
      <c r="T549" s="92">
        <f t="shared" si="403"/>
        <v>0</v>
      </c>
      <c r="U549" s="181">
        <f t="shared" si="404"/>
        <v>0</v>
      </c>
      <c r="V549" s="120">
        <f t="shared" si="399"/>
        <v>7.8E-2</v>
      </c>
      <c r="W549" s="118">
        <f t="shared" si="409"/>
        <v>12</v>
      </c>
      <c r="X549" s="118">
        <v>252</v>
      </c>
      <c r="Y549" s="117">
        <f t="shared" si="391"/>
        <v>1.00358295</v>
      </c>
      <c r="Z549" s="185">
        <f t="shared" si="407"/>
        <v>3.8678306173857004</v>
      </c>
      <c r="AA549" s="110">
        <f t="shared" si="393"/>
        <v>0</v>
      </c>
      <c r="AB549" s="121" t="str">
        <f t="shared" si="401"/>
        <v>J=</v>
      </c>
      <c r="AC549" s="115">
        <f t="shared" si="402"/>
        <v>44830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.75" x14ac:dyDescent="0.2">
      <c r="A550" s="109">
        <f t="shared" si="394"/>
        <v>44819</v>
      </c>
      <c r="B550" s="110">
        <f t="shared" si="386"/>
        <v>999.6237747863189</v>
      </c>
      <c r="C550" s="184">
        <f t="shared" si="384"/>
        <v>999.67295318000004</v>
      </c>
      <c r="D550" s="111">
        <f t="shared" si="395"/>
        <v>6455.85</v>
      </c>
      <c r="E550" s="111">
        <f>IF($K550=1,VLOOKUP($A549,$AQ$11:$AU$150,5),E549)</f>
        <v>6411.95</v>
      </c>
      <c r="F550" s="160" t="e">
        <f>IF($K550=1,VLOOKUP($A549,$AQ$11:$AU$135,6),F549)</f>
        <v>#REF!</v>
      </c>
      <c r="G550" s="114">
        <f t="shared" si="387"/>
        <v>-6.8000340776196433E-3</v>
      </c>
      <c r="H550" s="115">
        <f t="shared" si="405"/>
        <v>44830</v>
      </c>
      <c r="I550" s="115">
        <f t="shared" si="388"/>
        <v>44830</v>
      </c>
      <c r="J550" s="116">
        <f t="shared" si="396"/>
        <v>21</v>
      </c>
      <c r="K550" s="186">
        <f t="shared" si="406"/>
        <v>13</v>
      </c>
      <c r="L550" s="8">
        <f t="shared" si="397"/>
        <v>0.99578498000000004</v>
      </c>
      <c r="M550" s="117">
        <v>1</v>
      </c>
      <c r="N550" s="117">
        <f t="shared" si="408"/>
        <v>1</v>
      </c>
      <c r="O550" s="110">
        <f t="shared" si="383"/>
        <v>0.99578498000000004</v>
      </c>
      <c r="P550" s="110">
        <f t="shared" si="389"/>
        <v>995.45931168000004</v>
      </c>
      <c r="Q550" s="148">
        <f t="shared" si="400"/>
        <v>0</v>
      </c>
      <c r="R550" s="170">
        <f t="shared" si="398"/>
        <v>0</v>
      </c>
      <c r="S550" s="110">
        <f t="shared" si="390"/>
        <v>0</v>
      </c>
      <c r="T550" s="92">
        <f t="shared" si="403"/>
        <v>0</v>
      </c>
      <c r="U550" s="181">
        <f t="shared" si="404"/>
        <v>0</v>
      </c>
      <c r="V550" s="120">
        <f t="shared" si="399"/>
        <v>7.8E-2</v>
      </c>
      <c r="W550" s="118">
        <f t="shared" si="409"/>
        <v>13</v>
      </c>
      <c r="X550" s="118">
        <v>252</v>
      </c>
      <c r="Y550" s="117">
        <f t="shared" si="391"/>
        <v>1.003882108</v>
      </c>
      <c r="Z550" s="185">
        <f t="shared" si="407"/>
        <v>4.1644631063188777</v>
      </c>
      <c r="AA550" s="110">
        <f t="shared" si="393"/>
        <v>0</v>
      </c>
      <c r="AB550" s="121" t="str">
        <f t="shared" si="401"/>
        <v>J=</v>
      </c>
      <c r="AC550" s="115">
        <f t="shared" si="402"/>
        <v>44830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.75" x14ac:dyDescent="0.2">
      <c r="A551" s="109">
        <f t="shared" si="394"/>
        <v>44820</v>
      </c>
      <c r="B551" s="110">
        <f t="shared" si="386"/>
        <v>999.59691855688482</v>
      </c>
      <c r="C551" s="184">
        <f t="shared" si="384"/>
        <v>999.67295318000004</v>
      </c>
      <c r="D551" s="111">
        <f t="shared" si="395"/>
        <v>6455.85</v>
      </c>
      <c r="E551" s="111">
        <f>IF($K551=1,VLOOKUP($A550,$AQ$11:$AU$150,5),E550)</f>
        <v>6411.95</v>
      </c>
      <c r="F551" s="160" t="e">
        <f>IF($K551=1,VLOOKUP($A550,$AQ$11:$AU$135,6),F550)</f>
        <v>#REF!</v>
      </c>
      <c r="G551" s="114">
        <f t="shared" si="387"/>
        <v>-6.8000340776196433E-3</v>
      </c>
      <c r="H551" s="115">
        <f t="shared" si="405"/>
        <v>44830</v>
      </c>
      <c r="I551" s="115">
        <f t="shared" si="388"/>
        <v>44830</v>
      </c>
      <c r="J551" s="116">
        <f t="shared" si="396"/>
        <v>21</v>
      </c>
      <c r="K551" s="186">
        <f t="shared" si="406"/>
        <v>14</v>
      </c>
      <c r="L551" s="8">
        <f t="shared" si="397"/>
        <v>0.99546148999999995</v>
      </c>
      <c r="M551" s="117">
        <v>1</v>
      </c>
      <c r="N551" s="117">
        <f t="shared" si="408"/>
        <v>1</v>
      </c>
      <c r="O551" s="110">
        <f t="shared" si="383"/>
        <v>0.99546148999999995</v>
      </c>
      <c r="P551" s="110">
        <f t="shared" si="389"/>
        <v>995.13592747999996</v>
      </c>
      <c r="Q551" s="148">
        <f t="shared" si="400"/>
        <v>0</v>
      </c>
      <c r="R551" s="170">
        <f t="shared" si="398"/>
        <v>0</v>
      </c>
      <c r="S551" s="110">
        <f t="shared" si="390"/>
        <v>0</v>
      </c>
      <c r="T551" s="92">
        <f t="shared" si="403"/>
        <v>0</v>
      </c>
      <c r="U551" s="181">
        <f t="shared" si="404"/>
        <v>0</v>
      </c>
      <c r="V551" s="120">
        <f t="shared" si="399"/>
        <v>7.8E-2</v>
      </c>
      <c r="W551" s="118">
        <f t="shared" si="409"/>
        <v>14</v>
      </c>
      <c r="X551" s="118">
        <v>252</v>
      </c>
      <c r="Y551" s="117">
        <f t="shared" si="391"/>
        <v>1.0041813550000001</v>
      </c>
      <c r="Z551" s="185">
        <f t="shared" si="407"/>
        <v>4.4609910768848158</v>
      </c>
      <c r="AA551" s="110">
        <f t="shared" si="393"/>
        <v>0</v>
      </c>
      <c r="AB551" s="121" t="str">
        <f t="shared" si="401"/>
        <v>J=</v>
      </c>
      <c r="AC551" s="115">
        <f t="shared" si="402"/>
        <v>44830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.75" x14ac:dyDescent="0.2">
      <c r="A552" s="109">
        <f t="shared" si="394"/>
        <v>44821</v>
      </c>
      <c r="B552" s="110">
        <f t="shared" si="386"/>
        <v>999.57005772607295</v>
      </c>
      <c r="C552" s="184">
        <f t="shared" si="384"/>
        <v>999.67295318000004</v>
      </c>
      <c r="D552" s="111">
        <f t="shared" si="395"/>
        <v>6455.85</v>
      </c>
      <c r="E552" s="111">
        <f>IF($K552=1,VLOOKUP($A551,$AQ$11:$AU$150,5),E551)</f>
        <v>6411.95</v>
      </c>
      <c r="F552" s="160" t="e">
        <f>IF($K552=1,VLOOKUP($A551,$AQ$11:$AU$135,6),F551)</f>
        <v>#REF!</v>
      </c>
      <c r="G552" s="114">
        <f t="shared" si="387"/>
        <v>-6.8000340776196433E-3</v>
      </c>
      <c r="H552" s="115">
        <f t="shared" si="405"/>
        <v>44830</v>
      </c>
      <c r="I552" s="115">
        <f t="shared" si="388"/>
        <v>44830</v>
      </c>
      <c r="J552" s="116">
        <f t="shared" si="396"/>
        <v>21</v>
      </c>
      <c r="K552" s="186">
        <f t="shared" si="406"/>
        <v>15</v>
      </c>
      <c r="L552" s="8">
        <f t="shared" si="397"/>
        <v>0.99513810000000003</v>
      </c>
      <c r="M552" s="117">
        <v>1</v>
      </c>
      <c r="N552" s="117">
        <f t="shared" si="408"/>
        <v>1</v>
      </c>
      <c r="O552" s="110">
        <f t="shared" si="383"/>
        <v>0.99513810000000003</v>
      </c>
      <c r="P552" s="110">
        <f t="shared" si="389"/>
        <v>994.81264324000006</v>
      </c>
      <c r="Q552" s="148">
        <f t="shared" si="400"/>
        <v>0</v>
      </c>
      <c r="R552" s="170">
        <f t="shared" si="398"/>
        <v>0</v>
      </c>
      <c r="S552" s="110">
        <f t="shared" si="390"/>
        <v>0</v>
      </c>
      <c r="T552" s="92">
        <f t="shared" si="403"/>
        <v>0</v>
      </c>
      <c r="U552" s="181">
        <f t="shared" si="404"/>
        <v>0</v>
      </c>
      <c r="V552" s="120">
        <f t="shared" si="399"/>
        <v>7.8E-2</v>
      </c>
      <c r="W552" s="118">
        <f t="shared" si="409"/>
        <v>15</v>
      </c>
      <c r="X552" s="118">
        <v>252</v>
      </c>
      <c r="Y552" s="117">
        <f t="shared" si="391"/>
        <v>1.0044806909999999</v>
      </c>
      <c r="Z552" s="185">
        <f t="shared" si="407"/>
        <v>4.7574144860729115</v>
      </c>
      <c r="AA552" s="110">
        <f t="shared" si="393"/>
        <v>0</v>
      </c>
      <c r="AB552" s="121" t="str">
        <f t="shared" si="401"/>
        <v>J=</v>
      </c>
      <c r="AC552" s="115">
        <f t="shared" si="402"/>
        <v>44830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.75" x14ac:dyDescent="0.2">
      <c r="A553" s="109">
        <f t="shared" si="394"/>
        <v>44822</v>
      </c>
      <c r="B553" s="110">
        <f t="shared" si="386"/>
        <v>999.57005772607295</v>
      </c>
      <c r="C553" s="184">
        <f t="shared" si="384"/>
        <v>999.67295318000004</v>
      </c>
      <c r="D553" s="111">
        <f t="shared" si="395"/>
        <v>6455.85</v>
      </c>
      <c r="E553" s="111">
        <f>IF($K553=1,VLOOKUP($A552,$AQ$11:$AU$150,5),E552)</f>
        <v>6411.95</v>
      </c>
      <c r="F553" s="160" t="e">
        <f>IF($K553=1,VLOOKUP($A552,$AQ$11:$AU$135,6),F552)</f>
        <v>#REF!</v>
      </c>
      <c r="G553" s="114">
        <f t="shared" si="387"/>
        <v>-6.8000340776196433E-3</v>
      </c>
      <c r="H553" s="115">
        <f t="shared" si="405"/>
        <v>44830</v>
      </c>
      <c r="I553" s="115">
        <f t="shared" si="388"/>
        <v>44830</v>
      </c>
      <c r="J553" s="116">
        <f t="shared" si="396"/>
        <v>21</v>
      </c>
      <c r="K553" s="186">
        <f t="shared" si="406"/>
        <v>15</v>
      </c>
      <c r="L553" s="8">
        <f t="shared" si="397"/>
        <v>0.99513810000000003</v>
      </c>
      <c r="M553" s="117">
        <v>1</v>
      </c>
      <c r="N553" s="117">
        <f t="shared" si="408"/>
        <v>1</v>
      </c>
      <c r="O553" s="110">
        <f t="shared" si="383"/>
        <v>0.99513810000000003</v>
      </c>
      <c r="P553" s="110">
        <f t="shared" si="389"/>
        <v>994.81264324000006</v>
      </c>
      <c r="Q553" s="148">
        <f t="shared" si="400"/>
        <v>0</v>
      </c>
      <c r="R553" s="170">
        <f t="shared" si="398"/>
        <v>0</v>
      </c>
      <c r="S553" s="110">
        <f t="shared" si="390"/>
        <v>0</v>
      </c>
      <c r="T553" s="92">
        <f t="shared" si="403"/>
        <v>0</v>
      </c>
      <c r="U553" s="181">
        <f t="shared" si="404"/>
        <v>0</v>
      </c>
      <c r="V553" s="120">
        <f t="shared" si="399"/>
        <v>7.8E-2</v>
      </c>
      <c r="W553" s="118">
        <f t="shared" si="409"/>
        <v>15</v>
      </c>
      <c r="X553" s="118">
        <v>252</v>
      </c>
      <c r="Y553" s="117">
        <f t="shared" si="391"/>
        <v>1.0044806909999999</v>
      </c>
      <c r="Z553" s="185">
        <f t="shared" si="407"/>
        <v>4.7574144860729115</v>
      </c>
      <c r="AA553" s="110">
        <f t="shared" si="393"/>
        <v>0</v>
      </c>
      <c r="AB553" s="121" t="str">
        <f t="shared" si="401"/>
        <v>J=</v>
      </c>
      <c r="AC553" s="115">
        <f t="shared" si="402"/>
        <v>44830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.75" x14ac:dyDescent="0.2">
      <c r="A554" s="109">
        <f t="shared" si="394"/>
        <v>44823</v>
      </c>
      <c r="B554" s="110">
        <f t="shared" si="386"/>
        <v>999.57005772607295</v>
      </c>
      <c r="C554" s="184">
        <f t="shared" si="384"/>
        <v>999.67295318000004</v>
      </c>
      <c r="D554" s="111">
        <f t="shared" si="395"/>
        <v>6455.85</v>
      </c>
      <c r="E554" s="111">
        <f>IF($K554=1,VLOOKUP($A553,$AQ$11:$AU$150,5),E553)</f>
        <v>6411.95</v>
      </c>
      <c r="F554" s="160" t="e">
        <f>IF($K554=1,VLOOKUP($A553,$AQ$11:$AU$135,6),F553)</f>
        <v>#REF!</v>
      </c>
      <c r="G554" s="114">
        <f t="shared" si="387"/>
        <v>-6.8000340776196433E-3</v>
      </c>
      <c r="H554" s="115">
        <f t="shared" si="405"/>
        <v>44830</v>
      </c>
      <c r="I554" s="115">
        <f t="shared" si="388"/>
        <v>44830</v>
      </c>
      <c r="J554" s="116">
        <f t="shared" si="396"/>
        <v>21</v>
      </c>
      <c r="K554" s="186">
        <f t="shared" si="406"/>
        <v>15</v>
      </c>
      <c r="L554" s="8">
        <f t="shared" si="397"/>
        <v>0.99513810000000003</v>
      </c>
      <c r="M554" s="117">
        <v>1</v>
      </c>
      <c r="N554" s="117">
        <f t="shared" si="408"/>
        <v>1</v>
      </c>
      <c r="O554" s="110">
        <f t="shared" ref="O554:O617" si="410">TRUNC(TRUNC((L554*N554),15),8)</f>
        <v>0.99513810000000003</v>
      </c>
      <c r="P554" s="110">
        <f t="shared" si="389"/>
        <v>994.81264324000006</v>
      </c>
      <c r="Q554" s="148">
        <f t="shared" si="400"/>
        <v>0</v>
      </c>
      <c r="R554" s="170">
        <f t="shared" si="398"/>
        <v>0</v>
      </c>
      <c r="S554" s="110">
        <f t="shared" si="390"/>
        <v>0</v>
      </c>
      <c r="T554" s="92">
        <f t="shared" si="403"/>
        <v>0</v>
      </c>
      <c r="U554" s="181">
        <f t="shared" si="404"/>
        <v>0</v>
      </c>
      <c r="V554" s="120">
        <f t="shared" si="399"/>
        <v>7.8E-2</v>
      </c>
      <c r="W554" s="118">
        <f t="shared" si="409"/>
        <v>15</v>
      </c>
      <c r="X554" s="118">
        <v>252</v>
      </c>
      <c r="Y554" s="117">
        <f t="shared" si="391"/>
        <v>1.0044806909999999</v>
      </c>
      <c r="Z554" s="185">
        <f t="shared" si="407"/>
        <v>4.7574144860729115</v>
      </c>
      <c r="AA554" s="110">
        <f t="shared" si="393"/>
        <v>0</v>
      </c>
      <c r="AB554" s="121" t="str">
        <f t="shared" si="401"/>
        <v>J=</v>
      </c>
      <c r="AC554" s="115">
        <f t="shared" si="402"/>
        <v>44830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.75" x14ac:dyDescent="0.2">
      <c r="A555" s="109">
        <f t="shared" si="394"/>
        <v>44824</v>
      </c>
      <c r="B555" s="110">
        <f t="shared" si="386"/>
        <v>999.54319330418275</v>
      </c>
      <c r="C555" s="184">
        <f t="shared" si="384"/>
        <v>999.67295318000004</v>
      </c>
      <c r="D555" s="111">
        <f t="shared" si="395"/>
        <v>6455.85</v>
      </c>
      <c r="E555" s="111">
        <f>IF($K555=1,VLOOKUP($A554,$AQ$11:$AU$150,5),E554)</f>
        <v>6411.95</v>
      </c>
      <c r="F555" s="160" t="e">
        <f>IF($K555=1,VLOOKUP($A554,$AQ$11:$AU$135,6),F554)</f>
        <v>#REF!</v>
      </c>
      <c r="G555" s="114">
        <f t="shared" si="387"/>
        <v>-6.8000340776196433E-3</v>
      </c>
      <c r="H555" s="115">
        <f t="shared" si="405"/>
        <v>44830</v>
      </c>
      <c r="I555" s="115">
        <f t="shared" si="388"/>
        <v>44830</v>
      </c>
      <c r="J555" s="116">
        <f t="shared" si="396"/>
        <v>21</v>
      </c>
      <c r="K555" s="186">
        <f t="shared" si="406"/>
        <v>16</v>
      </c>
      <c r="L555" s="8">
        <f t="shared" si="397"/>
        <v>0.99481481000000005</v>
      </c>
      <c r="M555" s="117">
        <v>1</v>
      </c>
      <c r="N555" s="117">
        <f t="shared" si="408"/>
        <v>1</v>
      </c>
      <c r="O555" s="110">
        <f t="shared" si="410"/>
        <v>0.99481481000000005</v>
      </c>
      <c r="P555" s="110">
        <f t="shared" si="389"/>
        <v>994.48945896999999</v>
      </c>
      <c r="Q555" s="148">
        <f t="shared" si="400"/>
        <v>0</v>
      </c>
      <c r="R555" s="170">
        <f t="shared" si="398"/>
        <v>0</v>
      </c>
      <c r="S555" s="110">
        <f t="shared" si="390"/>
        <v>0</v>
      </c>
      <c r="T555" s="92">
        <f t="shared" si="403"/>
        <v>0</v>
      </c>
      <c r="U555" s="181">
        <f t="shared" si="404"/>
        <v>0</v>
      </c>
      <c r="V555" s="120">
        <f t="shared" si="399"/>
        <v>7.8E-2</v>
      </c>
      <c r="W555" s="118">
        <f t="shared" si="409"/>
        <v>16</v>
      </c>
      <c r="X555" s="118">
        <v>252</v>
      </c>
      <c r="Y555" s="117">
        <f t="shared" si="391"/>
        <v>1.0047801169999999</v>
      </c>
      <c r="Z555" s="185">
        <f t="shared" si="407"/>
        <v>5.0537343341827317</v>
      </c>
      <c r="AA555" s="110">
        <f t="shared" si="393"/>
        <v>0</v>
      </c>
      <c r="AB555" s="121" t="str">
        <f t="shared" si="401"/>
        <v>J=</v>
      </c>
      <c r="AC555" s="115">
        <f t="shared" si="402"/>
        <v>44830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.75" x14ac:dyDescent="0.2">
      <c r="A556" s="109">
        <f t="shared" si="394"/>
        <v>44825</v>
      </c>
      <c r="B556" s="110">
        <f t="shared" si="386"/>
        <v>999.51633436393263</v>
      </c>
      <c r="C556" s="184">
        <f t="shared" si="384"/>
        <v>999.67295318000004</v>
      </c>
      <c r="D556" s="111">
        <f t="shared" si="395"/>
        <v>6455.85</v>
      </c>
      <c r="E556" s="111">
        <f>IF($K556=1,VLOOKUP($A555,$AQ$11:$AU$150,5),E555)</f>
        <v>6411.95</v>
      </c>
      <c r="F556" s="160" t="e">
        <f>IF($K556=1,VLOOKUP($A555,$AQ$11:$AU$135,6),F555)</f>
        <v>#REF!</v>
      </c>
      <c r="G556" s="114">
        <f t="shared" si="387"/>
        <v>-6.8000340776196433E-3</v>
      </c>
      <c r="H556" s="115">
        <f t="shared" si="405"/>
        <v>44830</v>
      </c>
      <c r="I556" s="115">
        <f t="shared" si="388"/>
        <v>44830</v>
      </c>
      <c r="J556" s="116">
        <f t="shared" si="396"/>
        <v>21</v>
      </c>
      <c r="K556" s="186">
        <f t="shared" si="406"/>
        <v>17</v>
      </c>
      <c r="L556" s="8">
        <f t="shared" si="397"/>
        <v>0.99449162999999996</v>
      </c>
      <c r="M556" s="117">
        <v>1</v>
      </c>
      <c r="N556" s="117">
        <f t="shared" si="408"/>
        <v>1</v>
      </c>
      <c r="O556" s="110">
        <f t="shared" si="410"/>
        <v>0.99449162999999996</v>
      </c>
      <c r="P556" s="110">
        <f t="shared" si="389"/>
        <v>994.16638466999996</v>
      </c>
      <c r="Q556" s="148">
        <f t="shared" si="400"/>
        <v>0</v>
      </c>
      <c r="R556" s="170">
        <f t="shared" si="398"/>
        <v>0</v>
      </c>
      <c r="S556" s="110">
        <f t="shared" si="390"/>
        <v>0</v>
      </c>
      <c r="T556" s="92">
        <f t="shared" si="403"/>
        <v>0</v>
      </c>
      <c r="U556" s="181">
        <f t="shared" si="404"/>
        <v>0</v>
      </c>
      <c r="V556" s="120">
        <f t="shared" si="399"/>
        <v>7.8E-2</v>
      </c>
      <c r="W556" s="118">
        <f t="shared" si="409"/>
        <v>17</v>
      </c>
      <c r="X556" s="118">
        <v>252</v>
      </c>
      <c r="Y556" s="117">
        <f t="shared" si="391"/>
        <v>1.0050796319999999</v>
      </c>
      <c r="Z556" s="185">
        <f t="shared" si="407"/>
        <v>5.3499496939327225</v>
      </c>
      <c r="AA556" s="110">
        <f t="shared" si="393"/>
        <v>0</v>
      </c>
      <c r="AB556" s="121" t="str">
        <f t="shared" si="401"/>
        <v>J=</v>
      </c>
      <c r="AC556" s="115">
        <f t="shared" si="402"/>
        <v>44830</v>
      </c>
      <c r="AD556" s="4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.75" x14ac:dyDescent="0.2">
      <c r="A557" s="109">
        <f t="shared" si="394"/>
        <v>44826</v>
      </c>
      <c r="B557" s="110">
        <f t="shared" si="386"/>
        <v>999.48948088532666</v>
      </c>
      <c r="C557" s="184">
        <f t="shared" ref="C557:C620" si="411">IF(Q556&gt;0,P556-S556-T556,C556)</f>
        <v>999.67295318000004</v>
      </c>
      <c r="D557" s="111">
        <f t="shared" si="395"/>
        <v>6455.85</v>
      </c>
      <c r="E557" s="111">
        <f>IF($K557=1,VLOOKUP($A556,$AQ$11:$AU$150,5),E556)</f>
        <v>6411.95</v>
      </c>
      <c r="F557" s="160" t="e">
        <f>IF($K557=1,VLOOKUP($A556,$AQ$11:$AU$135,6),F556)</f>
        <v>#REF!</v>
      </c>
      <c r="G557" s="114">
        <f t="shared" si="387"/>
        <v>-6.8000340776196433E-3</v>
      </c>
      <c r="H557" s="115">
        <f t="shared" si="405"/>
        <v>44830</v>
      </c>
      <c r="I557" s="115">
        <f t="shared" si="388"/>
        <v>44830</v>
      </c>
      <c r="J557" s="116">
        <f t="shared" si="396"/>
        <v>21</v>
      </c>
      <c r="K557" s="186">
        <f t="shared" si="406"/>
        <v>18</v>
      </c>
      <c r="L557" s="8">
        <f t="shared" si="397"/>
        <v>0.99416855999999998</v>
      </c>
      <c r="M557" s="117">
        <v>1</v>
      </c>
      <c r="N557" s="117">
        <f t="shared" si="408"/>
        <v>1</v>
      </c>
      <c r="O557" s="110">
        <f t="shared" si="410"/>
        <v>0.99416855999999998</v>
      </c>
      <c r="P557" s="110">
        <f t="shared" si="389"/>
        <v>993.84342032999996</v>
      </c>
      <c r="Q557" s="148">
        <f t="shared" si="400"/>
        <v>0</v>
      </c>
      <c r="R557" s="170">
        <f t="shared" si="398"/>
        <v>0</v>
      </c>
      <c r="S557" s="110">
        <f t="shared" si="390"/>
        <v>0</v>
      </c>
      <c r="T557" s="92">
        <f t="shared" si="403"/>
        <v>0</v>
      </c>
      <c r="U557" s="181">
        <f t="shared" si="404"/>
        <v>0</v>
      </c>
      <c r="V557" s="120">
        <f t="shared" si="399"/>
        <v>7.8E-2</v>
      </c>
      <c r="W557" s="118">
        <f t="shared" si="409"/>
        <v>18</v>
      </c>
      <c r="X557" s="118">
        <v>252</v>
      </c>
      <c r="Y557" s="117">
        <f t="shared" si="391"/>
        <v>1.005379236</v>
      </c>
      <c r="Z557" s="185">
        <f t="shared" si="407"/>
        <v>5.646060555326649</v>
      </c>
      <c r="AA557" s="110">
        <f t="shared" si="393"/>
        <v>0</v>
      </c>
      <c r="AB557" s="121" t="str">
        <f t="shared" si="401"/>
        <v>J=</v>
      </c>
      <c r="AC557" s="115">
        <f t="shared" si="402"/>
        <v>44830</v>
      </c>
      <c r="AD557" s="4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.75" x14ac:dyDescent="0.2">
      <c r="A558" s="109">
        <f t="shared" si="394"/>
        <v>44827</v>
      </c>
      <c r="B558" s="110">
        <f t="shared" si="386"/>
        <v>999.46262284535044</v>
      </c>
      <c r="C558" s="184">
        <f t="shared" si="411"/>
        <v>999.67295318000004</v>
      </c>
      <c r="D558" s="111">
        <f t="shared" si="395"/>
        <v>6455.85</v>
      </c>
      <c r="E558" s="111">
        <f>IF($K558=1,VLOOKUP($A557,$AQ$11:$AU$150,5),E557)</f>
        <v>6411.95</v>
      </c>
      <c r="F558" s="160" t="e">
        <f>IF($K558=1,VLOOKUP($A557,$AQ$11:$AU$135,6),F557)</f>
        <v>#REF!</v>
      </c>
      <c r="G558" s="114">
        <f t="shared" si="387"/>
        <v>-6.8000340776196433E-3</v>
      </c>
      <c r="H558" s="115">
        <f t="shared" si="405"/>
        <v>44830</v>
      </c>
      <c r="I558" s="115">
        <f t="shared" si="388"/>
        <v>44830</v>
      </c>
      <c r="J558" s="116">
        <f t="shared" si="396"/>
        <v>21</v>
      </c>
      <c r="K558" s="186">
        <f t="shared" si="406"/>
        <v>19</v>
      </c>
      <c r="L558" s="8">
        <f t="shared" si="397"/>
        <v>0.99384558999999995</v>
      </c>
      <c r="M558" s="117">
        <v>1</v>
      </c>
      <c r="N558" s="117">
        <f t="shared" si="408"/>
        <v>1</v>
      </c>
      <c r="O558" s="110">
        <f t="shared" si="410"/>
        <v>0.99384558999999995</v>
      </c>
      <c r="P558" s="110">
        <f t="shared" si="389"/>
        <v>993.52055596000002</v>
      </c>
      <c r="Q558" s="148">
        <f t="shared" si="400"/>
        <v>0</v>
      </c>
      <c r="R558" s="170">
        <f t="shared" si="398"/>
        <v>0</v>
      </c>
      <c r="S558" s="110">
        <f t="shared" si="390"/>
        <v>0</v>
      </c>
      <c r="T558" s="92">
        <f t="shared" si="403"/>
        <v>0</v>
      </c>
      <c r="U558" s="181">
        <f t="shared" si="404"/>
        <v>0</v>
      </c>
      <c r="V558" s="120">
        <f t="shared" si="399"/>
        <v>7.8E-2</v>
      </c>
      <c r="W558" s="118">
        <f t="shared" si="409"/>
        <v>19</v>
      </c>
      <c r="X558" s="118">
        <v>252</v>
      </c>
      <c r="Y558" s="117">
        <f t="shared" si="391"/>
        <v>1.0056789290000001</v>
      </c>
      <c r="Z558" s="185">
        <f t="shared" si="407"/>
        <v>5.942066885350382</v>
      </c>
      <c r="AA558" s="110">
        <f t="shared" si="393"/>
        <v>0</v>
      </c>
      <c r="AB558" s="121" t="str">
        <f t="shared" si="401"/>
        <v>J=</v>
      </c>
      <c r="AC558" s="115">
        <f t="shared" si="402"/>
        <v>44830</v>
      </c>
      <c r="AD558" s="4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.75" x14ac:dyDescent="0.2">
      <c r="A559" s="109">
        <f t="shared" si="394"/>
        <v>44828</v>
      </c>
      <c r="B559" s="110">
        <f t="shared" si="386"/>
        <v>999.43576123430319</v>
      </c>
      <c r="C559" s="184">
        <f t="shared" si="411"/>
        <v>999.67295318000004</v>
      </c>
      <c r="D559" s="111">
        <f t="shared" si="395"/>
        <v>6455.85</v>
      </c>
      <c r="E559" s="111">
        <f>IF($K559=1,VLOOKUP($A558,$AQ$11:$AU$150,5),E558)</f>
        <v>6411.95</v>
      </c>
      <c r="F559" s="160" t="e">
        <f>IF($K559=1,VLOOKUP($A558,$AQ$11:$AU$135,6),F558)</f>
        <v>#REF!</v>
      </c>
      <c r="G559" s="114">
        <f t="shared" si="387"/>
        <v>-6.8000340776196433E-3</v>
      </c>
      <c r="H559" s="115">
        <f t="shared" si="405"/>
        <v>44830</v>
      </c>
      <c r="I559" s="115">
        <f t="shared" si="388"/>
        <v>44830</v>
      </c>
      <c r="J559" s="116">
        <f t="shared" si="396"/>
        <v>21</v>
      </c>
      <c r="K559" s="186">
        <f t="shared" si="406"/>
        <v>20</v>
      </c>
      <c r="L559" s="8">
        <f t="shared" si="397"/>
        <v>0.99352271999999997</v>
      </c>
      <c r="M559" s="117">
        <v>1</v>
      </c>
      <c r="N559" s="117">
        <f t="shared" si="408"/>
        <v>1</v>
      </c>
      <c r="O559" s="110">
        <f t="shared" si="410"/>
        <v>0.99352271999999997</v>
      </c>
      <c r="P559" s="110">
        <f t="shared" si="389"/>
        <v>993.19779155000003</v>
      </c>
      <c r="Q559" s="148">
        <f t="shared" si="400"/>
        <v>0</v>
      </c>
      <c r="R559" s="170">
        <f t="shared" si="398"/>
        <v>0</v>
      </c>
      <c r="S559" s="110">
        <f t="shared" si="390"/>
        <v>0</v>
      </c>
      <c r="T559" s="92">
        <f t="shared" si="403"/>
        <v>0</v>
      </c>
      <c r="U559" s="181">
        <f t="shared" si="404"/>
        <v>0</v>
      </c>
      <c r="V559" s="120">
        <f t="shared" si="399"/>
        <v>7.8E-2</v>
      </c>
      <c r="W559" s="118">
        <f t="shared" si="409"/>
        <v>20</v>
      </c>
      <c r="X559" s="118">
        <v>252</v>
      </c>
      <c r="Y559" s="117">
        <f t="shared" si="391"/>
        <v>1.0059787120000001</v>
      </c>
      <c r="Z559" s="185">
        <f t="shared" si="407"/>
        <v>6.2379696843031649</v>
      </c>
      <c r="AA559" s="110">
        <f t="shared" si="393"/>
        <v>0</v>
      </c>
      <c r="AB559" s="121" t="str">
        <f t="shared" si="401"/>
        <v>J=</v>
      </c>
      <c r="AC559" s="115">
        <f t="shared" si="402"/>
        <v>44830</v>
      </c>
      <c r="AD559" s="4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.75" x14ac:dyDescent="0.2">
      <c r="A560" s="109">
        <f t="shared" si="394"/>
        <v>44829</v>
      </c>
      <c r="B560" s="110">
        <f t="shared" si="386"/>
        <v>999.43576123430319</v>
      </c>
      <c r="C560" s="184">
        <f t="shared" si="411"/>
        <v>999.67295318000004</v>
      </c>
      <c r="D560" s="111">
        <f t="shared" si="395"/>
        <v>6455.85</v>
      </c>
      <c r="E560" s="111">
        <f>IF($K560=1,VLOOKUP($A559,$AQ$11:$AU$150,5),E559)</f>
        <v>6411.95</v>
      </c>
      <c r="F560" s="160" t="e">
        <f>IF($K560=1,VLOOKUP($A559,$AQ$11:$AU$135,6),F559)</f>
        <v>#REF!</v>
      </c>
      <c r="G560" s="114">
        <f t="shared" si="387"/>
        <v>-6.8000340776196433E-3</v>
      </c>
      <c r="H560" s="115">
        <f t="shared" si="405"/>
        <v>44830</v>
      </c>
      <c r="I560" s="115">
        <f t="shared" si="388"/>
        <v>44830</v>
      </c>
      <c r="J560" s="116">
        <f t="shared" si="396"/>
        <v>21</v>
      </c>
      <c r="K560" s="186">
        <f t="shared" si="406"/>
        <v>20</v>
      </c>
      <c r="L560" s="8">
        <f t="shared" si="397"/>
        <v>0.99352271999999997</v>
      </c>
      <c r="M560" s="117">
        <v>1</v>
      </c>
      <c r="N560" s="117">
        <f t="shared" si="408"/>
        <v>1</v>
      </c>
      <c r="O560" s="110">
        <f t="shared" si="410"/>
        <v>0.99352271999999997</v>
      </c>
      <c r="P560" s="110">
        <f t="shared" si="389"/>
        <v>993.19779155000003</v>
      </c>
      <c r="Q560" s="148">
        <f t="shared" si="400"/>
        <v>0</v>
      </c>
      <c r="R560" s="170">
        <f t="shared" si="398"/>
        <v>0</v>
      </c>
      <c r="S560" s="110">
        <f t="shared" si="390"/>
        <v>0</v>
      </c>
      <c r="T560" s="92">
        <f t="shared" si="403"/>
        <v>0</v>
      </c>
      <c r="U560" s="181">
        <f t="shared" si="404"/>
        <v>0</v>
      </c>
      <c r="V560" s="120">
        <f t="shared" si="399"/>
        <v>7.8E-2</v>
      </c>
      <c r="W560" s="118">
        <f t="shared" si="409"/>
        <v>20</v>
      </c>
      <c r="X560" s="118">
        <v>252</v>
      </c>
      <c r="Y560" s="117">
        <f t="shared" si="391"/>
        <v>1.0059787120000001</v>
      </c>
      <c r="Z560" s="185">
        <f t="shared" si="407"/>
        <v>6.2379696843031649</v>
      </c>
      <c r="AA560" s="110">
        <f t="shared" si="393"/>
        <v>0</v>
      </c>
      <c r="AB560" s="121" t="str">
        <f t="shared" si="401"/>
        <v>J=</v>
      </c>
      <c r="AC560" s="115">
        <f t="shared" si="402"/>
        <v>44830</v>
      </c>
      <c r="AD560" s="4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.75" x14ac:dyDescent="0.2">
      <c r="A561" s="109">
        <f t="shared" si="394"/>
        <v>44830</v>
      </c>
      <c r="B561" s="110">
        <f t="shared" si="386"/>
        <v>999.43576123430319</v>
      </c>
      <c r="C561" s="184">
        <f t="shared" si="411"/>
        <v>999.67295318000004</v>
      </c>
      <c r="D561" s="111">
        <f t="shared" si="395"/>
        <v>6455.85</v>
      </c>
      <c r="E561" s="111">
        <f>IF($K561=1,VLOOKUP($A560,$AQ$11:$AU$150,5),E560)</f>
        <v>6411.95</v>
      </c>
      <c r="F561" s="160" t="e">
        <f>IF($K561=1,VLOOKUP($A560,$AQ$11:$AU$135,6),F560)</f>
        <v>#REF!</v>
      </c>
      <c r="G561" s="114">
        <f t="shared" si="387"/>
        <v>-6.8000340776196433E-3</v>
      </c>
      <c r="H561" s="115">
        <f t="shared" si="405"/>
        <v>44830</v>
      </c>
      <c r="I561" s="115">
        <f t="shared" si="388"/>
        <v>44830</v>
      </c>
      <c r="J561" s="116">
        <f t="shared" si="396"/>
        <v>21</v>
      </c>
      <c r="K561" s="186">
        <f t="shared" si="406"/>
        <v>20</v>
      </c>
      <c r="L561" s="8">
        <f t="shared" si="397"/>
        <v>0.99352271999999997</v>
      </c>
      <c r="M561" s="117">
        <v>1</v>
      </c>
      <c r="N561" s="117">
        <f t="shared" si="408"/>
        <v>1</v>
      </c>
      <c r="O561" s="110">
        <f t="shared" si="410"/>
        <v>0.99352271999999997</v>
      </c>
      <c r="P561" s="110">
        <f t="shared" si="389"/>
        <v>993.19779155000003</v>
      </c>
      <c r="Q561" s="148">
        <f t="shared" si="400"/>
        <v>18</v>
      </c>
      <c r="R561" s="170">
        <f t="shared" si="398"/>
        <v>0</v>
      </c>
      <c r="S561" s="110">
        <f t="shared" si="390"/>
        <v>0</v>
      </c>
      <c r="T561" s="92">
        <v>0</v>
      </c>
      <c r="U561" s="181">
        <f t="shared" si="404"/>
        <v>0</v>
      </c>
      <c r="V561" s="120">
        <f t="shared" si="399"/>
        <v>7.8E-2</v>
      </c>
      <c r="W561" s="118">
        <f t="shared" si="409"/>
        <v>20</v>
      </c>
      <c r="X561" s="118">
        <v>252</v>
      </c>
      <c r="Y561" s="117">
        <f t="shared" si="391"/>
        <v>1.0059787120000001</v>
      </c>
      <c r="Z561" s="185">
        <f t="shared" si="407"/>
        <v>6.2379696843031649</v>
      </c>
      <c r="AA561" s="110">
        <f t="shared" si="393"/>
        <v>6.2379696843031649</v>
      </c>
      <c r="AB561" s="121" t="str">
        <f t="shared" si="401"/>
        <v>J=</v>
      </c>
      <c r="AC561" s="115">
        <f t="shared" si="402"/>
        <v>44830</v>
      </c>
      <c r="AD561" s="4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9">
        <f t="shared" si="394"/>
        <v>44831</v>
      </c>
      <c r="B562" s="110">
        <f t="shared" si="386"/>
        <v>993.31473686999993</v>
      </c>
      <c r="C562" s="184">
        <f t="shared" si="411"/>
        <v>993.19779155000003</v>
      </c>
      <c r="D562" s="111">
        <f t="shared" si="395"/>
        <v>6411.95</v>
      </c>
      <c r="E562" s="111">
        <f>IF($K562=1,VLOOKUP($A561,$AQ$11:$AU$150,5),E561)</f>
        <v>6388.87</v>
      </c>
      <c r="F562" s="160" t="e">
        <f>IF($K562=1,VLOOKUP($A561,$AQ$11:$AU$135,6),F561)</f>
        <v>#REF!</v>
      </c>
      <c r="G562" s="114">
        <f t="shared" si="387"/>
        <v>-3.599529004437052E-3</v>
      </c>
      <c r="H562" s="115">
        <f t="shared" si="405"/>
        <v>44859</v>
      </c>
      <c r="I562" s="115">
        <f t="shared" si="388"/>
        <v>44859</v>
      </c>
      <c r="J562" s="116">
        <f t="shared" si="396"/>
        <v>20</v>
      </c>
      <c r="K562" s="116">
        <f t="shared" ref="K562:K622" si="412">(J562-(NETWORKDAYS(A562,I562,AF$149:AF$503)-1))</f>
        <v>1</v>
      </c>
      <c r="L562" s="8">
        <f t="shared" si="397"/>
        <v>0.99981971000000003</v>
      </c>
      <c r="M562" s="117">
        <v>1</v>
      </c>
      <c r="N562" s="117">
        <f t="shared" si="408"/>
        <v>1</v>
      </c>
      <c r="O562" s="110">
        <f t="shared" si="410"/>
        <v>0.99981971000000003</v>
      </c>
      <c r="P562" s="110">
        <f t="shared" si="389"/>
        <v>993.01872791999995</v>
      </c>
      <c r="Q562" s="148">
        <f t="shared" si="400"/>
        <v>0</v>
      </c>
      <c r="R562" s="170">
        <f t="shared" si="398"/>
        <v>0</v>
      </c>
      <c r="S562" s="110">
        <f t="shared" si="390"/>
        <v>0</v>
      </c>
      <c r="T562" s="92">
        <f t="shared" si="403"/>
        <v>0</v>
      </c>
      <c r="U562" s="181">
        <f t="shared" si="404"/>
        <v>0</v>
      </c>
      <c r="V562" s="120">
        <f t="shared" si="399"/>
        <v>7.8E-2</v>
      </c>
      <c r="W562" s="118">
        <f t="shared" si="409"/>
        <v>1</v>
      </c>
      <c r="X562" s="118">
        <v>252</v>
      </c>
      <c r="Y562" s="117">
        <f t="shared" si="391"/>
        <v>1.00029809</v>
      </c>
      <c r="Z562" s="110">
        <f t="shared" si="392"/>
        <v>0.29600894999999999</v>
      </c>
      <c r="AA562" s="110">
        <f t="shared" si="393"/>
        <v>0</v>
      </c>
      <c r="AB562" s="121" t="str">
        <f t="shared" si="401"/>
        <v>J=</v>
      </c>
      <c r="AC562" s="115">
        <f t="shared" si="402"/>
        <v>44859</v>
      </c>
      <c r="AD562" s="4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9">
        <f t="shared" si="394"/>
        <v>44832</v>
      </c>
      <c r="B563" s="110">
        <f t="shared" si="386"/>
        <v>993.43170353999994</v>
      </c>
      <c r="C563" s="184">
        <f t="shared" si="411"/>
        <v>993.19779155000003</v>
      </c>
      <c r="D563" s="111">
        <f t="shared" si="395"/>
        <v>6411.95</v>
      </c>
      <c r="E563" s="111">
        <f>IF($K563=1,VLOOKUP($A562,$AQ$11:$AU$150,5),E562)</f>
        <v>6388.87</v>
      </c>
      <c r="F563" s="160" t="e">
        <f>IF($K563=1,VLOOKUP($A562,$AQ$11:$AU$135,6),F562)</f>
        <v>#REF!</v>
      </c>
      <c r="G563" s="114">
        <f t="shared" si="387"/>
        <v>-3.599529004437052E-3</v>
      </c>
      <c r="H563" s="115">
        <f t="shared" si="405"/>
        <v>44859</v>
      </c>
      <c r="I563" s="115">
        <f t="shared" si="388"/>
        <v>44859</v>
      </c>
      <c r="J563" s="116">
        <f t="shared" si="396"/>
        <v>20</v>
      </c>
      <c r="K563" s="116">
        <f t="shared" si="412"/>
        <v>2</v>
      </c>
      <c r="L563" s="8">
        <f t="shared" si="397"/>
        <v>0.99963946000000004</v>
      </c>
      <c r="M563" s="117">
        <v>1</v>
      </c>
      <c r="N563" s="117">
        <f t="shared" si="408"/>
        <v>1</v>
      </c>
      <c r="O563" s="110">
        <f t="shared" si="410"/>
        <v>0.99963946000000004</v>
      </c>
      <c r="P563" s="110">
        <f t="shared" si="389"/>
        <v>992.83970400999999</v>
      </c>
      <c r="Q563" s="148">
        <f t="shared" si="400"/>
        <v>0</v>
      </c>
      <c r="R563" s="170">
        <f t="shared" si="398"/>
        <v>0</v>
      </c>
      <c r="S563" s="110">
        <f t="shared" si="390"/>
        <v>0</v>
      </c>
      <c r="T563" s="92">
        <f t="shared" si="403"/>
        <v>0</v>
      </c>
      <c r="U563" s="181">
        <f t="shared" si="404"/>
        <v>0</v>
      </c>
      <c r="V563" s="120">
        <f t="shared" si="399"/>
        <v>7.8E-2</v>
      </c>
      <c r="W563" s="118">
        <f t="shared" si="409"/>
        <v>2</v>
      </c>
      <c r="X563" s="118">
        <v>252</v>
      </c>
      <c r="Y563" s="117">
        <f t="shared" si="391"/>
        <v>1.0005962690000001</v>
      </c>
      <c r="Z563" s="110">
        <f t="shared" si="392"/>
        <v>0.59199953000000005</v>
      </c>
      <c r="AA563" s="110">
        <f t="shared" si="393"/>
        <v>0</v>
      </c>
      <c r="AB563" s="121" t="str">
        <f t="shared" si="401"/>
        <v>J=</v>
      </c>
      <c r="AC563" s="115">
        <f t="shared" si="402"/>
        <v>44859</v>
      </c>
      <c r="AD563" s="4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9">
        <f t="shared" si="394"/>
        <v>44833</v>
      </c>
      <c r="B564" s="110">
        <f t="shared" si="386"/>
        <v>993.54868065000005</v>
      </c>
      <c r="C564" s="184">
        <f t="shared" si="411"/>
        <v>993.19779155000003</v>
      </c>
      <c r="D564" s="111">
        <f t="shared" si="395"/>
        <v>6411.95</v>
      </c>
      <c r="E564" s="111">
        <f>IF($K564=1,VLOOKUP($A563,$AQ$11:$AU$150,5),E563)</f>
        <v>6388.87</v>
      </c>
      <c r="F564" s="160" t="e">
        <f>IF($K564=1,VLOOKUP($A563,$AQ$11:$AU$135,6),F563)</f>
        <v>#REF!</v>
      </c>
      <c r="G564" s="114">
        <f t="shared" si="387"/>
        <v>-3.599529004437052E-3</v>
      </c>
      <c r="H564" s="115">
        <f t="shared" si="405"/>
        <v>44859</v>
      </c>
      <c r="I564" s="115">
        <f t="shared" si="388"/>
        <v>44859</v>
      </c>
      <c r="J564" s="116">
        <f t="shared" si="396"/>
        <v>20</v>
      </c>
      <c r="K564" s="116">
        <f t="shared" si="412"/>
        <v>3</v>
      </c>
      <c r="L564" s="8">
        <f t="shared" si="397"/>
        <v>0.99945923999999997</v>
      </c>
      <c r="M564" s="117">
        <v>1</v>
      </c>
      <c r="N564" s="117">
        <f t="shared" si="408"/>
        <v>1</v>
      </c>
      <c r="O564" s="110">
        <f t="shared" si="410"/>
        <v>0.99945923999999997</v>
      </c>
      <c r="P564" s="110">
        <f t="shared" si="389"/>
        <v>992.66070991000004</v>
      </c>
      <c r="Q564" s="148">
        <f t="shared" si="400"/>
        <v>0</v>
      </c>
      <c r="R564" s="170">
        <f t="shared" si="398"/>
        <v>0</v>
      </c>
      <c r="S564" s="110">
        <f t="shared" si="390"/>
        <v>0</v>
      </c>
      <c r="T564" s="92">
        <f t="shared" si="403"/>
        <v>0</v>
      </c>
      <c r="U564" s="181">
        <f t="shared" si="404"/>
        <v>0</v>
      </c>
      <c r="V564" s="120">
        <f t="shared" si="399"/>
        <v>7.8E-2</v>
      </c>
      <c r="W564" s="118">
        <f t="shared" si="409"/>
        <v>3</v>
      </c>
      <c r="X564" s="118">
        <v>252</v>
      </c>
      <c r="Y564" s="117">
        <f t="shared" si="391"/>
        <v>1.0008945359999999</v>
      </c>
      <c r="Z564" s="110">
        <f t="shared" si="392"/>
        <v>0.88797073999999998</v>
      </c>
      <c r="AA564" s="110">
        <f t="shared" si="393"/>
        <v>0</v>
      </c>
      <c r="AB564" s="121" t="str">
        <f t="shared" si="401"/>
        <v>J=</v>
      </c>
      <c r="AC564" s="115">
        <f t="shared" si="402"/>
        <v>44859</v>
      </c>
      <c r="AD564" s="4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9">
        <f t="shared" si="394"/>
        <v>44834</v>
      </c>
      <c r="B565" s="110">
        <f t="shared" si="386"/>
        <v>993.66567011999996</v>
      </c>
      <c r="C565" s="184">
        <f t="shared" si="411"/>
        <v>993.19779155000003</v>
      </c>
      <c r="D565" s="111">
        <f t="shared" si="395"/>
        <v>6411.95</v>
      </c>
      <c r="E565" s="111">
        <f>IF($K565=1,VLOOKUP($A564,$AQ$11:$AU$150,5),E564)</f>
        <v>6388.87</v>
      </c>
      <c r="F565" s="160" t="e">
        <f>IF($K565=1,VLOOKUP($A564,$AQ$11:$AU$135,6),F564)</f>
        <v>#REF!</v>
      </c>
      <c r="G565" s="114">
        <f t="shared" si="387"/>
        <v>-3.599529004437052E-3</v>
      </c>
      <c r="H565" s="115">
        <f t="shared" si="405"/>
        <v>44859</v>
      </c>
      <c r="I565" s="115">
        <f t="shared" si="388"/>
        <v>44859</v>
      </c>
      <c r="J565" s="116">
        <f t="shared" si="396"/>
        <v>20</v>
      </c>
      <c r="K565" s="116">
        <f t="shared" si="412"/>
        <v>4</v>
      </c>
      <c r="L565" s="8">
        <f t="shared" si="397"/>
        <v>0.99927904999999995</v>
      </c>
      <c r="M565" s="117">
        <v>1</v>
      </c>
      <c r="N565" s="117">
        <f t="shared" si="408"/>
        <v>1</v>
      </c>
      <c r="O565" s="110">
        <f t="shared" si="410"/>
        <v>0.99927904999999995</v>
      </c>
      <c r="P565" s="110">
        <f t="shared" si="389"/>
        <v>992.48174559999995</v>
      </c>
      <c r="Q565" s="148">
        <f t="shared" si="400"/>
        <v>0</v>
      </c>
      <c r="R565" s="170">
        <f t="shared" si="398"/>
        <v>0</v>
      </c>
      <c r="S565" s="110">
        <f t="shared" si="390"/>
        <v>0</v>
      </c>
      <c r="T565" s="92">
        <f t="shared" si="403"/>
        <v>0</v>
      </c>
      <c r="U565" s="181">
        <f t="shared" si="404"/>
        <v>0</v>
      </c>
      <c r="V565" s="120">
        <f t="shared" si="399"/>
        <v>7.8E-2</v>
      </c>
      <c r="W565" s="118">
        <f t="shared" si="409"/>
        <v>4</v>
      </c>
      <c r="X565" s="118">
        <v>252</v>
      </c>
      <c r="Y565" s="117">
        <f t="shared" si="391"/>
        <v>1.001192893</v>
      </c>
      <c r="Z565" s="110">
        <f t="shared" si="392"/>
        <v>1.1839245199999999</v>
      </c>
      <c r="AA565" s="110">
        <f t="shared" si="393"/>
        <v>0</v>
      </c>
      <c r="AB565" s="121" t="str">
        <f t="shared" si="401"/>
        <v>J=</v>
      </c>
      <c r="AC565" s="115">
        <f t="shared" si="402"/>
        <v>44859</v>
      </c>
      <c r="AD565" s="4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9">
        <f t="shared" si="394"/>
        <v>44835</v>
      </c>
      <c r="B566" s="110">
        <f t="shared" si="386"/>
        <v>993.78268090999995</v>
      </c>
      <c r="C566" s="184">
        <f t="shared" si="411"/>
        <v>993.19779155000003</v>
      </c>
      <c r="D566" s="111">
        <f t="shared" si="395"/>
        <v>6411.95</v>
      </c>
      <c r="E566" s="111">
        <f>IF($K566=1,VLOOKUP($A565,$AQ$11:$AU$150,5),E565)</f>
        <v>6388.87</v>
      </c>
      <c r="F566" s="160" t="e">
        <f>IF($K566=1,VLOOKUP($A565,$AQ$11:$AU$135,6),F565)</f>
        <v>#REF!</v>
      </c>
      <c r="G566" s="114">
        <f t="shared" si="387"/>
        <v>-3.599529004437052E-3</v>
      </c>
      <c r="H566" s="115">
        <f t="shared" si="405"/>
        <v>44859</v>
      </c>
      <c r="I566" s="115">
        <f t="shared" si="388"/>
        <v>44859</v>
      </c>
      <c r="J566" s="116">
        <f t="shared" si="396"/>
        <v>20</v>
      </c>
      <c r="K566" s="116">
        <f t="shared" si="412"/>
        <v>5</v>
      </c>
      <c r="L566" s="8">
        <f t="shared" si="397"/>
        <v>0.99909890000000001</v>
      </c>
      <c r="M566" s="117">
        <v>1</v>
      </c>
      <c r="N566" s="117">
        <f t="shared" si="408"/>
        <v>1</v>
      </c>
      <c r="O566" s="110">
        <f t="shared" si="410"/>
        <v>0.99909890000000001</v>
      </c>
      <c r="P566" s="110">
        <f t="shared" si="389"/>
        <v>992.30282102000001</v>
      </c>
      <c r="Q566" s="148">
        <f t="shared" si="400"/>
        <v>0</v>
      </c>
      <c r="R566" s="170">
        <f t="shared" si="398"/>
        <v>0</v>
      </c>
      <c r="S566" s="110">
        <f t="shared" si="390"/>
        <v>0</v>
      </c>
      <c r="T566" s="92">
        <f t="shared" si="403"/>
        <v>0</v>
      </c>
      <c r="U566" s="181">
        <f t="shared" si="404"/>
        <v>0</v>
      </c>
      <c r="V566" s="120">
        <f t="shared" si="399"/>
        <v>7.8E-2</v>
      </c>
      <c r="W566" s="118">
        <f t="shared" si="409"/>
        <v>5</v>
      </c>
      <c r="X566" s="118">
        <v>252</v>
      </c>
      <c r="Y566" s="117">
        <f t="shared" si="391"/>
        <v>1.001491339</v>
      </c>
      <c r="Z566" s="110">
        <f t="shared" si="392"/>
        <v>1.47985989</v>
      </c>
      <c r="AA566" s="110">
        <f t="shared" si="393"/>
        <v>0</v>
      </c>
      <c r="AB566" s="121" t="str">
        <f t="shared" si="401"/>
        <v>J=</v>
      </c>
      <c r="AC566" s="115">
        <f t="shared" si="402"/>
        <v>44859</v>
      </c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9">
        <f t="shared" si="394"/>
        <v>44836</v>
      </c>
      <c r="B567" s="110">
        <f t="shared" si="386"/>
        <v>993.78268090999995</v>
      </c>
      <c r="C567" s="184">
        <f t="shared" si="411"/>
        <v>993.19779155000003</v>
      </c>
      <c r="D567" s="111">
        <f t="shared" si="395"/>
        <v>6411.95</v>
      </c>
      <c r="E567" s="111">
        <f>IF($K567=1,VLOOKUP($A566,$AQ$11:$AU$150,5),E566)</f>
        <v>6388.87</v>
      </c>
      <c r="F567" s="160" t="e">
        <f>IF($K567=1,VLOOKUP($A566,$AQ$11:$AU$135,6),F566)</f>
        <v>#REF!</v>
      </c>
      <c r="G567" s="114">
        <f t="shared" si="387"/>
        <v>-3.599529004437052E-3</v>
      </c>
      <c r="H567" s="115">
        <f t="shared" si="405"/>
        <v>44859</v>
      </c>
      <c r="I567" s="115">
        <f t="shared" si="388"/>
        <v>44859</v>
      </c>
      <c r="J567" s="116">
        <f t="shared" si="396"/>
        <v>20</v>
      </c>
      <c r="K567" s="116">
        <f t="shared" si="412"/>
        <v>5</v>
      </c>
      <c r="L567" s="8">
        <f t="shared" si="397"/>
        <v>0.99909890000000001</v>
      </c>
      <c r="M567" s="117">
        <v>1</v>
      </c>
      <c r="N567" s="117">
        <f t="shared" si="408"/>
        <v>1</v>
      </c>
      <c r="O567" s="110">
        <f t="shared" si="410"/>
        <v>0.99909890000000001</v>
      </c>
      <c r="P567" s="110">
        <f t="shared" si="389"/>
        <v>992.30282102000001</v>
      </c>
      <c r="Q567" s="148">
        <f t="shared" si="400"/>
        <v>0</v>
      </c>
      <c r="R567" s="170">
        <f t="shared" si="398"/>
        <v>0</v>
      </c>
      <c r="S567" s="110">
        <f t="shared" si="390"/>
        <v>0</v>
      </c>
      <c r="T567" s="92">
        <f t="shared" si="403"/>
        <v>0</v>
      </c>
      <c r="U567" s="181">
        <f t="shared" si="404"/>
        <v>0</v>
      </c>
      <c r="V567" s="120">
        <f t="shared" si="399"/>
        <v>7.8E-2</v>
      </c>
      <c r="W567" s="118">
        <f t="shared" si="409"/>
        <v>5</v>
      </c>
      <c r="X567" s="118">
        <v>252</v>
      </c>
      <c r="Y567" s="117">
        <f t="shared" si="391"/>
        <v>1.001491339</v>
      </c>
      <c r="Z567" s="110">
        <f t="shared" si="392"/>
        <v>1.47985989</v>
      </c>
      <c r="AA567" s="110">
        <f t="shared" si="393"/>
        <v>0</v>
      </c>
      <c r="AB567" s="121" t="str">
        <f t="shared" si="401"/>
        <v>J=</v>
      </c>
      <c r="AC567" s="115">
        <f t="shared" si="402"/>
        <v>44859</v>
      </c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9">
        <f t="shared" si="394"/>
        <v>44837</v>
      </c>
      <c r="B568" s="110">
        <f t="shared" si="386"/>
        <v>993.78268090999995</v>
      </c>
      <c r="C568" s="184">
        <f t="shared" si="411"/>
        <v>993.19779155000003</v>
      </c>
      <c r="D568" s="111">
        <f t="shared" si="395"/>
        <v>6411.95</v>
      </c>
      <c r="E568" s="111">
        <f>IF($K568=1,VLOOKUP($A567,$AQ$11:$AU$150,5),E567)</f>
        <v>6388.87</v>
      </c>
      <c r="F568" s="160" t="e">
        <f>IF($K568=1,VLOOKUP($A567,$AQ$11:$AU$135,6),F567)</f>
        <v>#REF!</v>
      </c>
      <c r="G568" s="114">
        <f t="shared" si="387"/>
        <v>-3.599529004437052E-3</v>
      </c>
      <c r="H568" s="115">
        <f t="shared" si="405"/>
        <v>44859</v>
      </c>
      <c r="I568" s="115">
        <f t="shared" si="388"/>
        <v>44859</v>
      </c>
      <c r="J568" s="116">
        <f t="shared" si="396"/>
        <v>20</v>
      </c>
      <c r="K568" s="116">
        <f t="shared" si="412"/>
        <v>5</v>
      </c>
      <c r="L568" s="8">
        <f t="shared" si="397"/>
        <v>0.99909890000000001</v>
      </c>
      <c r="M568" s="117">
        <v>1</v>
      </c>
      <c r="N568" s="117">
        <f t="shared" si="408"/>
        <v>1</v>
      </c>
      <c r="O568" s="110">
        <f t="shared" si="410"/>
        <v>0.99909890000000001</v>
      </c>
      <c r="P568" s="110">
        <f t="shared" si="389"/>
        <v>992.30282102000001</v>
      </c>
      <c r="Q568" s="148">
        <f t="shared" si="400"/>
        <v>0</v>
      </c>
      <c r="R568" s="170">
        <f t="shared" si="398"/>
        <v>0</v>
      </c>
      <c r="S568" s="110">
        <f t="shared" si="390"/>
        <v>0</v>
      </c>
      <c r="T568" s="92">
        <f t="shared" si="403"/>
        <v>0</v>
      </c>
      <c r="U568" s="181">
        <f t="shared" si="404"/>
        <v>0</v>
      </c>
      <c r="V568" s="120">
        <f t="shared" si="399"/>
        <v>7.8E-2</v>
      </c>
      <c r="W568" s="118">
        <f t="shared" si="409"/>
        <v>5</v>
      </c>
      <c r="X568" s="118">
        <v>252</v>
      </c>
      <c r="Y568" s="117">
        <f t="shared" si="391"/>
        <v>1.001491339</v>
      </c>
      <c r="Z568" s="110">
        <f t="shared" si="392"/>
        <v>1.47985989</v>
      </c>
      <c r="AA568" s="110">
        <f t="shared" si="393"/>
        <v>0</v>
      </c>
      <c r="AB568" s="121" t="str">
        <f t="shared" si="401"/>
        <v>J=</v>
      </c>
      <c r="AC568" s="115">
        <f t="shared" si="402"/>
        <v>44859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9">
        <f t="shared" si="394"/>
        <v>44838</v>
      </c>
      <c r="B569" s="110">
        <f t="shared" si="386"/>
        <v>993.89969211000005</v>
      </c>
      <c r="C569" s="184">
        <f t="shared" si="411"/>
        <v>993.19779155000003</v>
      </c>
      <c r="D569" s="111">
        <f t="shared" si="395"/>
        <v>6411.95</v>
      </c>
      <c r="E569" s="111">
        <f>IF($K569=1,VLOOKUP($A568,$AQ$11:$AU$150,5),E568)</f>
        <v>6388.87</v>
      </c>
      <c r="F569" s="160" t="e">
        <f>IF($K569=1,VLOOKUP($A568,$AQ$11:$AU$135,6),F568)</f>
        <v>#REF!</v>
      </c>
      <c r="G569" s="114">
        <f t="shared" si="387"/>
        <v>-3.599529004437052E-3</v>
      </c>
      <c r="H569" s="115">
        <f t="shared" si="405"/>
        <v>44859</v>
      </c>
      <c r="I569" s="115">
        <f t="shared" si="388"/>
        <v>44859</v>
      </c>
      <c r="J569" s="116">
        <f t="shared" si="396"/>
        <v>20</v>
      </c>
      <c r="K569" s="116">
        <f t="shared" si="412"/>
        <v>6</v>
      </c>
      <c r="L569" s="8">
        <f t="shared" si="397"/>
        <v>0.99891876999999996</v>
      </c>
      <c r="M569" s="117">
        <v>1</v>
      </c>
      <c r="N569" s="117">
        <f t="shared" si="408"/>
        <v>1</v>
      </c>
      <c r="O569" s="110">
        <f t="shared" si="410"/>
        <v>0.99891876999999996</v>
      </c>
      <c r="P569" s="110">
        <f t="shared" si="389"/>
        <v>992.12391630000002</v>
      </c>
      <c r="Q569" s="148">
        <f t="shared" si="400"/>
        <v>0</v>
      </c>
      <c r="R569" s="170">
        <f t="shared" si="398"/>
        <v>0</v>
      </c>
      <c r="S569" s="110">
        <f t="shared" si="390"/>
        <v>0</v>
      </c>
      <c r="T569" s="92">
        <f t="shared" si="403"/>
        <v>0</v>
      </c>
      <c r="U569" s="181">
        <f t="shared" si="404"/>
        <v>0</v>
      </c>
      <c r="V569" s="120">
        <f t="shared" si="399"/>
        <v>7.8E-2</v>
      </c>
      <c r="W569" s="118">
        <f t="shared" si="409"/>
        <v>6</v>
      </c>
      <c r="X569" s="118">
        <v>252</v>
      </c>
      <c r="Y569" s="117">
        <f t="shared" si="391"/>
        <v>1.0017898730000001</v>
      </c>
      <c r="Z569" s="110">
        <f t="shared" si="392"/>
        <v>1.7757758100000001</v>
      </c>
      <c r="AA569" s="110">
        <f t="shared" si="393"/>
        <v>0</v>
      </c>
      <c r="AB569" s="121" t="str">
        <f t="shared" si="401"/>
        <v>J=</v>
      </c>
      <c r="AC569" s="115">
        <f t="shared" si="402"/>
        <v>44859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9">
        <f t="shared" si="394"/>
        <v>44839</v>
      </c>
      <c r="B570" s="110">
        <f t="shared" si="386"/>
        <v>994.01672458000007</v>
      </c>
      <c r="C570" s="184">
        <f t="shared" si="411"/>
        <v>993.19779155000003</v>
      </c>
      <c r="D570" s="111">
        <f t="shared" si="395"/>
        <v>6411.95</v>
      </c>
      <c r="E570" s="111">
        <f>IF($K570=1,VLOOKUP($A569,$AQ$11:$AU$150,5),E569)</f>
        <v>6388.87</v>
      </c>
      <c r="F570" s="160" t="e">
        <f>IF($K570=1,VLOOKUP($A569,$AQ$11:$AU$135,6),F569)</f>
        <v>#REF!</v>
      </c>
      <c r="G570" s="114">
        <f t="shared" si="387"/>
        <v>-3.599529004437052E-3</v>
      </c>
      <c r="H570" s="115">
        <f t="shared" si="405"/>
        <v>44859</v>
      </c>
      <c r="I570" s="115">
        <f t="shared" si="388"/>
        <v>44859</v>
      </c>
      <c r="J570" s="116">
        <f t="shared" si="396"/>
        <v>20</v>
      </c>
      <c r="K570" s="116">
        <f t="shared" si="412"/>
        <v>7</v>
      </c>
      <c r="L570" s="8">
        <f t="shared" si="397"/>
        <v>0.99873867999999999</v>
      </c>
      <c r="M570" s="117">
        <v>1</v>
      </c>
      <c r="N570" s="117">
        <f t="shared" si="408"/>
        <v>1</v>
      </c>
      <c r="O570" s="110">
        <f t="shared" si="410"/>
        <v>0.99873867999999999</v>
      </c>
      <c r="P570" s="110">
        <f t="shared" si="389"/>
        <v>991.94505131000005</v>
      </c>
      <c r="Q570" s="148">
        <f t="shared" si="400"/>
        <v>0</v>
      </c>
      <c r="R570" s="170">
        <f t="shared" si="398"/>
        <v>0</v>
      </c>
      <c r="S570" s="110">
        <f t="shared" si="390"/>
        <v>0</v>
      </c>
      <c r="T570" s="92">
        <f t="shared" si="403"/>
        <v>0</v>
      </c>
      <c r="U570" s="181">
        <f t="shared" si="404"/>
        <v>0</v>
      </c>
      <c r="V570" s="120">
        <f t="shared" si="399"/>
        <v>7.8E-2</v>
      </c>
      <c r="W570" s="118">
        <f t="shared" si="409"/>
        <v>7</v>
      </c>
      <c r="X570" s="118">
        <v>252</v>
      </c>
      <c r="Y570" s="117">
        <f t="shared" si="391"/>
        <v>1.0020884960000001</v>
      </c>
      <c r="Z570" s="110">
        <f t="shared" si="392"/>
        <v>2.0716732699999998</v>
      </c>
      <c r="AA570" s="110">
        <f t="shared" si="393"/>
        <v>0</v>
      </c>
      <c r="AB570" s="121" t="str">
        <f t="shared" si="401"/>
        <v>J=</v>
      </c>
      <c r="AC570" s="115">
        <f t="shared" si="402"/>
        <v>44859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9">
        <f t="shared" si="394"/>
        <v>44840</v>
      </c>
      <c r="B571" s="110">
        <f t="shared" si="386"/>
        <v>994.13377930000001</v>
      </c>
      <c r="C571" s="184">
        <f t="shared" si="411"/>
        <v>993.19779155000003</v>
      </c>
      <c r="D571" s="111">
        <f t="shared" si="395"/>
        <v>6411.95</v>
      </c>
      <c r="E571" s="111">
        <f>IF($K571=1,VLOOKUP($A570,$AQ$11:$AU$150,5),E570)</f>
        <v>6388.87</v>
      </c>
      <c r="F571" s="160" t="e">
        <f>IF($K571=1,VLOOKUP($A570,$AQ$11:$AU$135,6),F570)</f>
        <v>#REF!</v>
      </c>
      <c r="G571" s="114">
        <f t="shared" si="387"/>
        <v>-3.599529004437052E-3</v>
      </c>
      <c r="H571" s="115">
        <f t="shared" si="405"/>
        <v>44859</v>
      </c>
      <c r="I571" s="115">
        <f t="shared" si="388"/>
        <v>44859</v>
      </c>
      <c r="J571" s="116">
        <f t="shared" si="396"/>
        <v>20</v>
      </c>
      <c r="K571" s="116">
        <f t="shared" si="412"/>
        <v>8</v>
      </c>
      <c r="L571" s="8">
        <f t="shared" si="397"/>
        <v>0.99855863</v>
      </c>
      <c r="M571" s="117">
        <v>1</v>
      </c>
      <c r="N571" s="117">
        <f t="shared" si="408"/>
        <v>1</v>
      </c>
      <c r="O571" s="110">
        <f t="shared" si="410"/>
        <v>0.99855863</v>
      </c>
      <c r="P571" s="110">
        <f t="shared" si="389"/>
        <v>991.76622603999999</v>
      </c>
      <c r="Q571" s="148">
        <f t="shared" si="400"/>
        <v>0</v>
      </c>
      <c r="R571" s="170">
        <f t="shared" si="398"/>
        <v>0</v>
      </c>
      <c r="S571" s="110">
        <f t="shared" si="390"/>
        <v>0</v>
      </c>
      <c r="T571" s="92">
        <f t="shared" si="403"/>
        <v>0</v>
      </c>
      <c r="U571" s="181">
        <f t="shared" si="404"/>
        <v>0</v>
      </c>
      <c r="V571" s="120">
        <f t="shared" si="399"/>
        <v>7.8E-2</v>
      </c>
      <c r="W571" s="118">
        <f t="shared" si="409"/>
        <v>8</v>
      </c>
      <c r="X571" s="118">
        <v>252</v>
      </c>
      <c r="Y571" s="117">
        <f t="shared" si="391"/>
        <v>1.0023872089999999</v>
      </c>
      <c r="Z571" s="110">
        <f t="shared" si="392"/>
        <v>2.3675532600000002</v>
      </c>
      <c r="AA571" s="110">
        <f t="shared" si="393"/>
        <v>0</v>
      </c>
      <c r="AB571" s="121" t="str">
        <f t="shared" si="401"/>
        <v>J=</v>
      </c>
      <c r="AC571" s="115">
        <f t="shared" si="402"/>
        <v>44859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9">
        <f t="shared" si="394"/>
        <v>44841</v>
      </c>
      <c r="B572" s="110">
        <f t="shared" si="386"/>
        <v>994.25083536</v>
      </c>
      <c r="C572" s="184">
        <f t="shared" si="411"/>
        <v>993.19779155000003</v>
      </c>
      <c r="D572" s="111">
        <f t="shared" si="395"/>
        <v>6411.95</v>
      </c>
      <c r="E572" s="111">
        <f>IF($K572=1,VLOOKUP($A571,$AQ$11:$AU$150,5),E571)</f>
        <v>6388.87</v>
      </c>
      <c r="F572" s="160" t="e">
        <f>IF($K572=1,VLOOKUP($A571,$AQ$11:$AU$135,6),F571)</f>
        <v>#REF!</v>
      </c>
      <c r="G572" s="114">
        <f t="shared" si="387"/>
        <v>-3.599529004437052E-3</v>
      </c>
      <c r="H572" s="115">
        <f t="shared" si="405"/>
        <v>44859</v>
      </c>
      <c r="I572" s="115">
        <f t="shared" si="388"/>
        <v>44859</v>
      </c>
      <c r="J572" s="116">
        <f t="shared" si="396"/>
        <v>20</v>
      </c>
      <c r="K572" s="116">
        <f t="shared" si="412"/>
        <v>9</v>
      </c>
      <c r="L572" s="8">
        <f t="shared" si="397"/>
        <v>0.9983786</v>
      </c>
      <c r="M572" s="117">
        <v>1</v>
      </c>
      <c r="N572" s="117">
        <f t="shared" si="408"/>
        <v>1</v>
      </c>
      <c r="O572" s="110">
        <f t="shared" si="410"/>
        <v>0.9983786</v>
      </c>
      <c r="P572" s="110">
        <f t="shared" si="389"/>
        <v>991.58742065000001</v>
      </c>
      <c r="Q572" s="148">
        <f t="shared" si="400"/>
        <v>0</v>
      </c>
      <c r="R572" s="170">
        <f t="shared" si="398"/>
        <v>0</v>
      </c>
      <c r="S572" s="110">
        <f t="shared" si="390"/>
        <v>0</v>
      </c>
      <c r="T572" s="92">
        <f t="shared" si="403"/>
        <v>0</v>
      </c>
      <c r="U572" s="181">
        <f t="shared" si="404"/>
        <v>0</v>
      </c>
      <c r="V572" s="120">
        <f t="shared" si="399"/>
        <v>7.8E-2</v>
      </c>
      <c r="W572" s="118">
        <f t="shared" si="409"/>
        <v>9</v>
      </c>
      <c r="X572" s="118">
        <v>252</v>
      </c>
      <c r="Y572" s="117">
        <f t="shared" si="391"/>
        <v>1.002686011</v>
      </c>
      <c r="Z572" s="110">
        <f t="shared" si="392"/>
        <v>2.6634147100000001</v>
      </c>
      <c r="AA572" s="110">
        <f t="shared" si="393"/>
        <v>0</v>
      </c>
      <c r="AB572" s="121" t="str">
        <f t="shared" si="401"/>
        <v>J=</v>
      </c>
      <c r="AC572" s="115">
        <f t="shared" si="402"/>
        <v>44859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9">
        <f t="shared" si="394"/>
        <v>44842</v>
      </c>
      <c r="B573" s="110">
        <f t="shared" si="386"/>
        <v>994.36791166</v>
      </c>
      <c r="C573" s="184">
        <f t="shared" si="411"/>
        <v>993.19779155000003</v>
      </c>
      <c r="D573" s="111">
        <f t="shared" si="395"/>
        <v>6411.95</v>
      </c>
      <c r="E573" s="111">
        <f>IF($K573=1,VLOOKUP($A572,$AQ$11:$AU$150,5),E572)</f>
        <v>6388.87</v>
      </c>
      <c r="F573" s="160" t="e">
        <f>IF($K573=1,VLOOKUP($A572,$AQ$11:$AU$135,6),F572)</f>
        <v>#REF!</v>
      </c>
      <c r="G573" s="114">
        <f t="shared" si="387"/>
        <v>-3.599529004437052E-3</v>
      </c>
      <c r="H573" s="115">
        <f t="shared" si="405"/>
        <v>44859</v>
      </c>
      <c r="I573" s="115">
        <f t="shared" si="388"/>
        <v>44859</v>
      </c>
      <c r="J573" s="116">
        <f t="shared" si="396"/>
        <v>20</v>
      </c>
      <c r="K573" s="116">
        <f t="shared" si="412"/>
        <v>10</v>
      </c>
      <c r="L573" s="8">
        <f t="shared" si="397"/>
        <v>0.99819860999999999</v>
      </c>
      <c r="M573" s="117">
        <v>1</v>
      </c>
      <c r="N573" s="117">
        <f t="shared" si="408"/>
        <v>1</v>
      </c>
      <c r="O573" s="110">
        <f t="shared" si="410"/>
        <v>0.99819860999999999</v>
      </c>
      <c r="P573" s="110">
        <f t="shared" si="389"/>
        <v>991.40865498000005</v>
      </c>
      <c r="Q573" s="148">
        <f t="shared" si="400"/>
        <v>0</v>
      </c>
      <c r="R573" s="170">
        <f t="shared" si="398"/>
        <v>0</v>
      </c>
      <c r="S573" s="110">
        <f t="shared" si="390"/>
        <v>0</v>
      </c>
      <c r="T573" s="92">
        <f t="shared" si="403"/>
        <v>0</v>
      </c>
      <c r="U573" s="181">
        <f t="shared" si="404"/>
        <v>0</v>
      </c>
      <c r="V573" s="120">
        <f t="shared" si="399"/>
        <v>7.8E-2</v>
      </c>
      <c r="W573" s="118">
        <f t="shared" si="409"/>
        <v>10</v>
      </c>
      <c r="X573" s="118">
        <v>252</v>
      </c>
      <c r="Y573" s="117">
        <f t="shared" si="391"/>
        <v>1.002984901</v>
      </c>
      <c r="Z573" s="110">
        <f t="shared" si="392"/>
        <v>2.9592566800000002</v>
      </c>
      <c r="AA573" s="110">
        <f t="shared" si="393"/>
        <v>0</v>
      </c>
      <c r="AB573" s="121" t="str">
        <f t="shared" si="401"/>
        <v>J=</v>
      </c>
      <c r="AC573" s="115">
        <f t="shared" si="402"/>
        <v>44859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9">
        <f t="shared" si="394"/>
        <v>44843</v>
      </c>
      <c r="B574" s="110">
        <f t="shared" si="386"/>
        <v>994.36791166</v>
      </c>
      <c r="C574" s="184">
        <f t="shared" si="411"/>
        <v>993.19779155000003</v>
      </c>
      <c r="D574" s="111">
        <f t="shared" si="395"/>
        <v>6411.95</v>
      </c>
      <c r="E574" s="111">
        <f>IF($K574=1,VLOOKUP($A573,$AQ$11:$AU$150,5),E573)</f>
        <v>6388.87</v>
      </c>
      <c r="F574" s="160" t="e">
        <f>IF($K574=1,VLOOKUP($A573,$AQ$11:$AU$135,6),F573)</f>
        <v>#REF!</v>
      </c>
      <c r="G574" s="114">
        <f t="shared" si="387"/>
        <v>-3.599529004437052E-3</v>
      </c>
      <c r="H574" s="115">
        <f t="shared" si="405"/>
        <v>44859</v>
      </c>
      <c r="I574" s="115">
        <f t="shared" si="388"/>
        <v>44859</v>
      </c>
      <c r="J574" s="116">
        <f t="shared" si="396"/>
        <v>20</v>
      </c>
      <c r="K574" s="116">
        <f t="shared" si="412"/>
        <v>10</v>
      </c>
      <c r="L574" s="8">
        <f t="shared" si="397"/>
        <v>0.99819860999999999</v>
      </c>
      <c r="M574" s="117">
        <v>1</v>
      </c>
      <c r="N574" s="117">
        <f t="shared" si="408"/>
        <v>1</v>
      </c>
      <c r="O574" s="110">
        <f t="shared" si="410"/>
        <v>0.99819860999999999</v>
      </c>
      <c r="P574" s="110">
        <f t="shared" si="389"/>
        <v>991.40865498000005</v>
      </c>
      <c r="Q574" s="148">
        <f t="shared" si="400"/>
        <v>0</v>
      </c>
      <c r="R574" s="170">
        <f t="shared" si="398"/>
        <v>0</v>
      </c>
      <c r="S574" s="110">
        <f t="shared" si="390"/>
        <v>0</v>
      </c>
      <c r="T574" s="92">
        <f t="shared" si="403"/>
        <v>0</v>
      </c>
      <c r="U574" s="181">
        <f t="shared" si="404"/>
        <v>0</v>
      </c>
      <c r="V574" s="120">
        <f t="shared" si="399"/>
        <v>7.8E-2</v>
      </c>
      <c r="W574" s="118">
        <f t="shared" si="409"/>
        <v>10</v>
      </c>
      <c r="X574" s="118">
        <v>252</v>
      </c>
      <c r="Y574" s="117">
        <f t="shared" si="391"/>
        <v>1.002984901</v>
      </c>
      <c r="Z574" s="110">
        <f t="shared" si="392"/>
        <v>2.9592566800000002</v>
      </c>
      <c r="AA574" s="110">
        <f t="shared" si="393"/>
        <v>0</v>
      </c>
      <c r="AB574" s="121" t="str">
        <f t="shared" si="401"/>
        <v>J=</v>
      </c>
      <c r="AC574" s="115">
        <f t="shared" si="402"/>
        <v>44859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9">
        <f t="shared" si="394"/>
        <v>44844</v>
      </c>
      <c r="B575" s="110">
        <f t="shared" si="386"/>
        <v>994.36791166</v>
      </c>
      <c r="C575" s="184">
        <f t="shared" si="411"/>
        <v>993.19779155000003</v>
      </c>
      <c r="D575" s="111">
        <f t="shared" si="395"/>
        <v>6411.95</v>
      </c>
      <c r="E575" s="111">
        <f>IF($K575=1,VLOOKUP($A574,$AQ$11:$AU$150,5),E574)</f>
        <v>6388.87</v>
      </c>
      <c r="F575" s="160" t="e">
        <f>IF($K575=1,VLOOKUP($A574,$AQ$11:$AU$135,6),F574)</f>
        <v>#REF!</v>
      </c>
      <c r="G575" s="114">
        <f t="shared" si="387"/>
        <v>-3.599529004437052E-3</v>
      </c>
      <c r="H575" s="115">
        <f t="shared" si="405"/>
        <v>44859</v>
      </c>
      <c r="I575" s="115">
        <f t="shared" si="388"/>
        <v>44859</v>
      </c>
      <c r="J575" s="116">
        <f t="shared" si="396"/>
        <v>20</v>
      </c>
      <c r="K575" s="116">
        <f t="shared" si="412"/>
        <v>10</v>
      </c>
      <c r="L575" s="8">
        <f t="shared" si="397"/>
        <v>0.99819860999999999</v>
      </c>
      <c r="M575" s="117">
        <v>1</v>
      </c>
      <c r="N575" s="117">
        <f t="shared" si="408"/>
        <v>1</v>
      </c>
      <c r="O575" s="110">
        <f t="shared" si="410"/>
        <v>0.99819860999999999</v>
      </c>
      <c r="P575" s="110">
        <f t="shared" si="389"/>
        <v>991.40865498000005</v>
      </c>
      <c r="Q575" s="148">
        <f t="shared" si="400"/>
        <v>0</v>
      </c>
      <c r="R575" s="170">
        <f t="shared" si="398"/>
        <v>0</v>
      </c>
      <c r="S575" s="110">
        <f t="shared" si="390"/>
        <v>0</v>
      </c>
      <c r="T575" s="92">
        <f t="shared" si="403"/>
        <v>0</v>
      </c>
      <c r="U575" s="181">
        <f t="shared" si="404"/>
        <v>0</v>
      </c>
      <c r="V575" s="120">
        <f t="shared" si="399"/>
        <v>7.8E-2</v>
      </c>
      <c r="W575" s="118">
        <f t="shared" si="409"/>
        <v>10</v>
      </c>
      <c r="X575" s="118">
        <v>252</v>
      </c>
      <c r="Y575" s="117">
        <f t="shared" si="391"/>
        <v>1.002984901</v>
      </c>
      <c r="Z575" s="110">
        <f t="shared" si="392"/>
        <v>2.9592566800000002</v>
      </c>
      <c r="AA575" s="110">
        <f t="shared" si="393"/>
        <v>0</v>
      </c>
      <c r="AB575" s="121" t="str">
        <f t="shared" si="401"/>
        <v>J=</v>
      </c>
      <c r="AC575" s="115">
        <f t="shared" si="402"/>
        <v>44859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9">
        <f t="shared" si="394"/>
        <v>44845</v>
      </c>
      <c r="B576" s="110">
        <f t="shared" si="386"/>
        <v>994.48500018999994</v>
      </c>
      <c r="C576" s="184">
        <f t="shared" si="411"/>
        <v>993.19779155000003</v>
      </c>
      <c r="D576" s="111">
        <f t="shared" si="395"/>
        <v>6411.95</v>
      </c>
      <c r="E576" s="111">
        <f>IF($K576=1,VLOOKUP($A575,$AQ$11:$AU$150,5),E575)</f>
        <v>6388.87</v>
      </c>
      <c r="F576" s="160" t="e">
        <f>IF($K576=1,VLOOKUP($A575,$AQ$11:$AU$135,6),F575)</f>
        <v>#REF!</v>
      </c>
      <c r="G576" s="114">
        <f t="shared" si="387"/>
        <v>-3.599529004437052E-3</v>
      </c>
      <c r="H576" s="115">
        <f t="shared" si="405"/>
        <v>44859</v>
      </c>
      <c r="I576" s="115">
        <f t="shared" si="388"/>
        <v>44859</v>
      </c>
      <c r="J576" s="116">
        <f t="shared" si="396"/>
        <v>20</v>
      </c>
      <c r="K576" s="116">
        <f t="shared" si="412"/>
        <v>11</v>
      </c>
      <c r="L576" s="8">
        <f t="shared" si="397"/>
        <v>0.99801865000000001</v>
      </c>
      <c r="M576" s="117">
        <v>1</v>
      </c>
      <c r="N576" s="117">
        <f t="shared" si="408"/>
        <v>1</v>
      </c>
      <c r="O576" s="110">
        <f t="shared" si="410"/>
        <v>0.99801865000000001</v>
      </c>
      <c r="P576" s="110">
        <f t="shared" si="389"/>
        <v>991.22991909999996</v>
      </c>
      <c r="Q576" s="148">
        <f t="shared" si="400"/>
        <v>0</v>
      </c>
      <c r="R576" s="170">
        <f t="shared" si="398"/>
        <v>0</v>
      </c>
      <c r="S576" s="110">
        <f t="shared" si="390"/>
        <v>0</v>
      </c>
      <c r="T576" s="92">
        <f t="shared" si="403"/>
        <v>0</v>
      </c>
      <c r="U576" s="181">
        <f t="shared" si="404"/>
        <v>0</v>
      </c>
      <c r="V576" s="120">
        <f t="shared" si="399"/>
        <v>7.8E-2</v>
      </c>
      <c r="W576" s="118">
        <f t="shared" si="409"/>
        <v>11</v>
      </c>
      <c r="X576" s="118">
        <v>252</v>
      </c>
      <c r="Y576" s="117">
        <f t="shared" si="391"/>
        <v>1.003283881</v>
      </c>
      <c r="Z576" s="110">
        <f t="shared" si="392"/>
        <v>3.25508109</v>
      </c>
      <c r="AA576" s="110">
        <f t="shared" si="393"/>
        <v>0</v>
      </c>
      <c r="AB576" s="121" t="str">
        <f t="shared" si="401"/>
        <v>J=</v>
      </c>
      <c r="AC576" s="115">
        <f t="shared" si="402"/>
        <v>44859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9">
        <f t="shared" si="394"/>
        <v>44846</v>
      </c>
      <c r="B577" s="110">
        <f t="shared" si="386"/>
        <v>994.60209996000003</v>
      </c>
      <c r="C577" s="184">
        <f t="shared" si="411"/>
        <v>993.19779155000003</v>
      </c>
      <c r="D577" s="111">
        <f t="shared" si="395"/>
        <v>6411.95</v>
      </c>
      <c r="E577" s="111">
        <f>IF($K577=1,VLOOKUP($A576,$AQ$11:$AU$150,5),E576)</f>
        <v>6388.87</v>
      </c>
      <c r="F577" s="160" t="e">
        <f>IF($K577=1,VLOOKUP($A576,$AQ$11:$AU$135,6),F576)</f>
        <v>#REF!</v>
      </c>
      <c r="G577" s="114">
        <f t="shared" si="387"/>
        <v>-3.599529004437052E-3</v>
      </c>
      <c r="H577" s="115">
        <f t="shared" si="405"/>
        <v>44859</v>
      </c>
      <c r="I577" s="115">
        <f t="shared" si="388"/>
        <v>44859</v>
      </c>
      <c r="J577" s="116">
        <f t="shared" si="396"/>
        <v>20</v>
      </c>
      <c r="K577" s="116">
        <f t="shared" si="412"/>
        <v>12</v>
      </c>
      <c r="L577" s="8">
        <f t="shared" si="397"/>
        <v>0.99783871999999996</v>
      </c>
      <c r="M577" s="117">
        <v>1</v>
      </c>
      <c r="N577" s="117">
        <f t="shared" si="408"/>
        <v>1</v>
      </c>
      <c r="O577" s="110">
        <f t="shared" si="410"/>
        <v>0.99783871999999996</v>
      </c>
      <c r="P577" s="110">
        <f t="shared" si="389"/>
        <v>991.05121301999998</v>
      </c>
      <c r="Q577" s="148">
        <f t="shared" si="400"/>
        <v>0</v>
      </c>
      <c r="R577" s="170">
        <f t="shared" si="398"/>
        <v>0</v>
      </c>
      <c r="S577" s="110">
        <f t="shared" si="390"/>
        <v>0</v>
      </c>
      <c r="T577" s="92">
        <f t="shared" si="403"/>
        <v>0</v>
      </c>
      <c r="U577" s="181">
        <f t="shared" si="404"/>
        <v>0</v>
      </c>
      <c r="V577" s="120">
        <f t="shared" si="399"/>
        <v>7.8E-2</v>
      </c>
      <c r="W577" s="118">
        <f t="shared" si="409"/>
        <v>12</v>
      </c>
      <c r="X577" s="118">
        <v>252</v>
      </c>
      <c r="Y577" s="117">
        <f t="shared" si="391"/>
        <v>1.00358295</v>
      </c>
      <c r="Z577" s="110">
        <f t="shared" si="392"/>
        <v>3.5508869399999998</v>
      </c>
      <c r="AA577" s="110">
        <f t="shared" si="393"/>
        <v>0</v>
      </c>
      <c r="AB577" s="121" t="str">
        <f t="shared" si="401"/>
        <v>J=</v>
      </c>
      <c r="AC577" s="115">
        <f t="shared" si="402"/>
        <v>44859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9">
        <f t="shared" si="394"/>
        <v>44847</v>
      </c>
      <c r="B578" s="110">
        <f t="shared" si="386"/>
        <v>994.60209996000003</v>
      </c>
      <c r="C578" s="184">
        <f t="shared" si="411"/>
        <v>993.19779155000003</v>
      </c>
      <c r="D578" s="111">
        <f t="shared" si="395"/>
        <v>6411.95</v>
      </c>
      <c r="E578" s="111">
        <f>IF($K578=1,VLOOKUP($A577,$AQ$11:$AU$150,5),E577)</f>
        <v>6388.87</v>
      </c>
      <c r="F578" s="160" t="e">
        <f>IF($K578=1,VLOOKUP($A577,$AQ$11:$AU$135,6),F577)</f>
        <v>#REF!</v>
      </c>
      <c r="G578" s="114">
        <f t="shared" si="387"/>
        <v>-3.599529004437052E-3</v>
      </c>
      <c r="H578" s="115">
        <f t="shared" si="405"/>
        <v>44859</v>
      </c>
      <c r="I578" s="115">
        <f t="shared" si="388"/>
        <v>44859</v>
      </c>
      <c r="J578" s="116">
        <f t="shared" si="396"/>
        <v>20</v>
      </c>
      <c r="K578" s="116">
        <f t="shared" si="412"/>
        <v>12</v>
      </c>
      <c r="L578" s="8">
        <f t="shared" si="397"/>
        <v>0.99783871999999996</v>
      </c>
      <c r="M578" s="117">
        <v>1</v>
      </c>
      <c r="N578" s="117">
        <f t="shared" si="408"/>
        <v>1</v>
      </c>
      <c r="O578" s="110">
        <f t="shared" si="410"/>
        <v>0.99783871999999996</v>
      </c>
      <c r="P578" s="110">
        <f t="shared" si="389"/>
        <v>991.05121301999998</v>
      </c>
      <c r="Q578" s="148">
        <f t="shared" si="400"/>
        <v>0</v>
      </c>
      <c r="R578" s="170">
        <f t="shared" si="398"/>
        <v>0</v>
      </c>
      <c r="S578" s="110">
        <f t="shared" si="390"/>
        <v>0</v>
      </c>
      <c r="T578" s="92">
        <f t="shared" si="403"/>
        <v>0</v>
      </c>
      <c r="U578" s="181">
        <f t="shared" si="404"/>
        <v>0</v>
      </c>
      <c r="V578" s="120">
        <f t="shared" si="399"/>
        <v>7.8E-2</v>
      </c>
      <c r="W578" s="118">
        <f t="shared" si="409"/>
        <v>12</v>
      </c>
      <c r="X578" s="118">
        <v>252</v>
      </c>
      <c r="Y578" s="117">
        <f t="shared" si="391"/>
        <v>1.00358295</v>
      </c>
      <c r="Z578" s="110">
        <f t="shared" si="392"/>
        <v>3.5508869399999998</v>
      </c>
      <c r="AA578" s="110">
        <f t="shared" si="393"/>
        <v>0</v>
      </c>
      <c r="AB578" s="121" t="str">
        <f t="shared" si="401"/>
        <v>J=</v>
      </c>
      <c r="AC578" s="115">
        <f t="shared" si="402"/>
        <v>44859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9">
        <f t="shared" si="394"/>
        <v>44848</v>
      </c>
      <c r="B579" s="110">
        <f t="shared" si="386"/>
        <v>994.71921094000004</v>
      </c>
      <c r="C579" s="184">
        <f t="shared" si="411"/>
        <v>993.19779155000003</v>
      </c>
      <c r="D579" s="111">
        <f t="shared" si="395"/>
        <v>6411.95</v>
      </c>
      <c r="E579" s="111">
        <f>IF($K579=1,VLOOKUP($A578,$AQ$11:$AU$150,5),E578)</f>
        <v>6388.87</v>
      </c>
      <c r="F579" s="160" t="e">
        <f>IF($K579=1,VLOOKUP($A578,$AQ$11:$AU$135,6),F578)</f>
        <v>#REF!</v>
      </c>
      <c r="G579" s="114">
        <f t="shared" si="387"/>
        <v>-3.599529004437052E-3</v>
      </c>
      <c r="H579" s="115">
        <f t="shared" si="405"/>
        <v>44859</v>
      </c>
      <c r="I579" s="115">
        <f t="shared" si="388"/>
        <v>44859</v>
      </c>
      <c r="J579" s="116">
        <f t="shared" si="396"/>
        <v>20</v>
      </c>
      <c r="K579" s="116">
        <f t="shared" si="412"/>
        <v>13</v>
      </c>
      <c r="L579" s="8">
        <f t="shared" si="397"/>
        <v>0.99765881999999995</v>
      </c>
      <c r="M579" s="117">
        <v>1</v>
      </c>
      <c r="N579" s="117">
        <f t="shared" si="408"/>
        <v>1</v>
      </c>
      <c r="O579" s="110">
        <f t="shared" si="410"/>
        <v>0.99765881999999995</v>
      </c>
      <c r="P579" s="110">
        <f t="shared" si="389"/>
        <v>990.87253673999999</v>
      </c>
      <c r="Q579" s="148">
        <f t="shared" si="400"/>
        <v>0</v>
      </c>
      <c r="R579" s="170">
        <f t="shared" si="398"/>
        <v>0</v>
      </c>
      <c r="S579" s="110">
        <f t="shared" si="390"/>
        <v>0</v>
      </c>
      <c r="T579" s="92">
        <f t="shared" si="403"/>
        <v>0</v>
      </c>
      <c r="U579" s="181">
        <f t="shared" si="404"/>
        <v>0</v>
      </c>
      <c r="V579" s="120">
        <f t="shared" si="399"/>
        <v>7.8E-2</v>
      </c>
      <c r="W579" s="118">
        <f t="shared" si="409"/>
        <v>13</v>
      </c>
      <c r="X579" s="118">
        <v>252</v>
      </c>
      <c r="Y579" s="117">
        <f t="shared" si="391"/>
        <v>1.003882108</v>
      </c>
      <c r="Z579" s="110">
        <f t="shared" si="392"/>
        <v>3.8466741999999998</v>
      </c>
      <c r="AA579" s="110">
        <f t="shared" si="393"/>
        <v>0</v>
      </c>
      <c r="AB579" s="121" t="str">
        <f t="shared" si="401"/>
        <v>J=</v>
      </c>
      <c r="AC579" s="115">
        <f t="shared" si="402"/>
        <v>44859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9">
        <f t="shared" si="394"/>
        <v>44849</v>
      </c>
      <c r="B580" s="110">
        <f t="shared" si="386"/>
        <v>994.83634307</v>
      </c>
      <c r="C580" s="184">
        <f t="shared" si="411"/>
        <v>993.19779155000003</v>
      </c>
      <c r="D580" s="111">
        <f t="shared" si="395"/>
        <v>6411.95</v>
      </c>
      <c r="E580" s="111">
        <f>IF($K580=1,VLOOKUP($A579,$AQ$11:$AU$150,5),E579)</f>
        <v>6388.87</v>
      </c>
      <c r="F580" s="160" t="e">
        <f>IF($K580=1,VLOOKUP($A579,$AQ$11:$AU$135,6),F579)</f>
        <v>#REF!</v>
      </c>
      <c r="G580" s="114">
        <f t="shared" si="387"/>
        <v>-3.599529004437052E-3</v>
      </c>
      <c r="H580" s="115">
        <f t="shared" si="405"/>
        <v>44859</v>
      </c>
      <c r="I580" s="115">
        <f t="shared" si="388"/>
        <v>44859</v>
      </c>
      <c r="J580" s="116">
        <f t="shared" si="396"/>
        <v>20</v>
      </c>
      <c r="K580" s="116">
        <f t="shared" si="412"/>
        <v>14</v>
      </c>
      <c r="L580" s="8">
        <f t="shared" si="397"/>
        <v>0.99747896000000003</v>
      </c>
      <c r="M580" s="117">
        <v>1</v>
      </c>
      <c r="N580" s="117">
        <f t="shared" si="408"/>
        <v>1</v>
      </c>
      <c r="O580" s="110">
        <f t="shared" si="410"/>
        <v>0.99747896000000003</v>
      </c>
      <c r="P580" s="110">
        <f t="shared" si="389"/>
        <v>990.69390018000001</v>
      </c>
      <c r="Q580" s="148">
        <f t="shared" si="400"/>
        <v>0</v>
      </c>
      <c r="R580" s="170">
        <f t="shared" si="398"/>
        <v>0</v>
      </c>
      <c r="S580" s="110">
        <f t="shared" si="390"/>
        <v>0</v>
      </c>
      <c r="T580" s="92">
        <f t="shared" si="403"/>
        <v>0</v>
      </c>
      <c r="U580" s="181">
        <f t="shared" si="404"/>
        <v>0</v>
      </c>
      <c r="V580" s="120">
        <f t="shared" si="399"/>
        <v>7.8E-2</v>
      </c>
      <c r="W580" s="118">
        <f t="shared" si="409"/>
        <v>14</v>
      </c>
      <c r="X580" s="118">
        <v>252</v>
      </c>
      <c r="Y580" s="117">
        <f t="shared" si="391"/>
        <v>1.0041813550000001</v>
      </c>
      <c r="Z580" s="110">
        <f t="shared" si="392"/>
        <v>4.1424428899999999</v>
      </c>
      <c r="AA580" s="110">
        <f t="shared" si="393"/>
        <v>0</v>
      </c>
      <c r="AB580" s="121" t="str">
        <f t="shared" si="401"/>
        <v>J=</v>
      </c>
      <c r="AC580" s="115">
        <f t="shared" si="402"/>
        <v>44859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9">
        <f t="shared" si="394"/>
        <v>44850</v>
      </c>
      <c r="B581" s="110">
        <f t="shared" si="386"/>
        <v>994.83634307</v>
      </c>
      <c r="C581" s="184">
        <f t="shared" si="411"/>
        <v>993.19779155000003</v>
      </c>
      <c r="D581" s="111">
        <f t="shared" si="395"/>
        <v>6411.95</v>
      </c>
      <c r="E581" s="111">
        <f>IF($K581=1,VLOOKUP($A580,$AQ$11:$AU$150,5),E580)</f>
        <v>6388.87</v>
      </c>
      <c r="F581" s="160" t="e">
        <f>IF($K581=1,VLOOKUP($A580,$AQ$11:$AU$135,6),F580)</f>
        <v>#REF!</v>
      </c>
      <c r="G581" s="114">
        <f t="shared" si="387"/>
        <v>-3.599529004437052E-3</v>
      </c>
      <c r="H581" s="115">
        <f t="shared" si="405"/>
        <v>44859</v>
      </c>
      <c r="I581" s="115">
        <f t="shared" si="388"/>
        <v>44859</v>
      </c>
      <c r="J581" s="116">
        <f t="shared" si="396"/>
        <v>20</v>
      </c>
      <c r="K581" s="116">
        <f t="shared" si="412"/>
        <v>14</v>
      </c>
      <c r="L581" s="8">
        <f t="shared" si="397"/>
        <v>0.99747896000000003</v>
      </c>
      <c r="M581" s="117">
        <v>1</v>
      </c>
      <c r="N581" s="117">
        <f t="shared" si="408"/>
        <v>1</v>
      </c>
      <c r="O581" s="110">
        <f t="shared" si="410"/>
        <v>0.99747896000000003</v>
      </c>
      <c r="P581" s="110">
        <f t="shared" si="389"/>
        <v>990.69390018000001</v>
      </c>
      <c r="Q581" s="148">
        <f t="shared" si="400"/>
        <v>0</v>
      </c>
      <c r="R581" s="170">
        <f t="shared" si="398"/>
        <v>0</v>
      </c>
      <c r="S581" s="110">
        <f t="shared" si="390"/>
        <v>0</v>
      </c>
      <c r="T581" s="92">
        <f t="shared" si="403"/>
        <v>0</v>
      </c>
      <c r="U581" s="181">
        <f t="shared" si="404"/>
        <v>0</v>
      </c>
      <c r="V581" s="120">
        <f t="shared" si="399"/>
        <v>7.8E-2</v>
      </c>
      <c r="W581" s="118">
        <f t="shared" si="409"/>
        <v>14</v>
      </c>
      <c r="X581" s="118">
        <v>252</v>
      </c>
      <c r="Y581" s="117">
        <f t="shared" si="391"/>
        <v>1.0041813550000001</v>
      </c>
      <c r="Z581" s="110">
        <f t="shared" si="392"/>
        <v>4.1424428899999999</v>
      </c>
      <c r="AA581" s="110">
        <f t="shared" si="393"/>
        <v>0</v>
      </c>
      <c r="AB581" s="121" t="str">
        <f t="shared" si="401"/>
        <v>J=</v>
      </c>
      <c r="AC581" s="115">
        <f t="shared" si="402"/>
        <v>44859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9">
        <f t="shared" si="394"/>
        <v>44851</v>
      </c>
      <c r="B582" s="110">
        <f t="shared" si="386"/>
        <v>994.83634307</v>
      </c>
      <c r="C582" s="184">
        <f t="shared" si="411"/>
        <v>993.19779155000003</v>
      </c>
      <c r="D582" s="111">
        <f t="shared" si="395"/>
        <v>6411.95</v>
      </c>
      <c r="E582" s="111">
        <f>IF($K582=1,VLOOKUP($A581,$AQ$11:$AU$150,5),E581)</f>
        <v>6388.87</v>
      </c>
      <c r="F582" s="160" t="e">
        <f>IF($K582=1,VLOOKUP($A581,$AQ$11:$AU$135,6),F581)</f>
        <v>#REF!</v>
      </c>
      <c r="G582" s="114">
        <f t="shared" si="387"/>
        <v>-3.599529004437052E-3</v>
      </c>
      <c r="H582" s="115">
        <f t="shared" si="405"/>
        <v>44859</v>
      </c>
      <c r="I582" s="115">
        <f t="shared" si="388"/>
        <v>44859</v>
      </c>
      <c r="J582" s="116">
        <f t="shared" si="396"/>
        <v>20</v>
      </c>
      <c r="K582" s="116">
        <f t="shared" si="412"/>
        <v>14</v>
      </c>
      <c r="L582" s="8">
        <f t="shared" si="397"/>
        <v>0.99747896000000003</v>
      </c>
      <c r="M582" s="117">
        <v>1</v>
      </c>
      <c r="N582" s="117">
        <f t="shared" si="408"/>
        <v>1</v>
      </c>
      <c r="O582" s="110">
        <f t="shared" si="410"/>
        <v>0.99747896000000003</v>
      </c>
      <c r="P582" s="110">
        <f t="shared" si="389"/>
        <v>990.69390018000001</v>
      </c>
      <c r="Q582" s="148">
        <f t="shared" si="400"/>
        <v>0</v>
      </c>
      <c r="R582" s="170">
        <f t="shared" si="398"/>
        <v>0</v>
      </c>
      <c r="S582" s="110">
        <f t="shared" si="390"/>
        <v>0</v>
      </c>
      <c r="T582" s="92">
        <f t="shared" si="403"/>
        <v>0</v>
      </c>
      <c r="U582" s="181">
        <f t="shared" si="404"/>
        <v>0</v>
      </c>
      <c r="V582" s="120">
        <f t="shared" si="399"/>
        <v>7.8E-2</v>
      </c>
      <c r="W582" s="118">
        <f t="shared" si="409"/>
        <v>14</v>
      </c>
      <c r="X582" s="118">
        <v>252</v>
      </c>
      <c r="Y582" s="117">
        <f t="shared" si="391"/>
        <v>1.0041813550000001</v>
      </c>
      <c r="Z582" s="110">
        <f t="shared" si="392"/>
        <v>4.1424428899999999</v>
      </c>
      <c r="AA582" s="110">
        <f t="shared" si="393"/>
        <v>0</v>
      </c>
      <c r="AB582" s="121" t="str">
        <f t="shared" si="401"/>
        <v>J=</v>
      </c>
      <c r="AC582" s="115">
        <f t="shared" si="402"/>
        <v>44859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9">
        <f t="shared" si="394"/>
        <v>44852</v>
      </c>
      <c r="B583" s="110">
        <f t="shared" si="386"/>
        <v>994.95348639000008</v>
      </c>
      <c r="C583" s="184">
        <f t="shared" si="411"/>
        <v>993.19779155000003</v>
      </c>
      <c r="D583" s="111">
        <f t="shared" si="395"/>
        <v>6411.95</v>
      </c>
      <c r="E583" s="111">
        <f>IF($K583=1,VLOOKUP($A582,$AQ$11:$AU$150,5),E582)</f>
        <v>6388.87</v>
      </c>
      <c r="F583" s="160" t="e">
        <f>IF($K583=1,VLOOKUP($A582,$AQ$11:$AU$135,6),F582)</f>
        <v>#REF!</v>
      </c>
      <c r="G583" s="114">
        <f t="shared" si="387"/>
        <v>-3.599529004437052E-3</v>
      </c>
      <c r="H583" s="115">
        <f t="shared" si="405"/>
        <v>44859</v>
      </c>
      <c r="I583" s="115">
        <f t="shared" si="388"/>
        <v>44859</v>
      </c>
      <c r="J583" s="116">
        <f t="shared" si="396"/>
        <v>20</v>
      </c>
      <c r="K583" s="116">
        <f t="shared" si="412"/>
        <v>15</v>
      </c>
      <c r="L583" s="8">
        <f t="shared" si="397"/>
        <v>0.99729913000000003</v>
      </c>
      <c r="M583" s="117">
        <v>1</v>
      </c>
      <c r="N583" s="117">
        <f t="shared" si="408"/>
        <v>1</v>
      </c>
      <c r="O583" s="110">
        <f t="shared" si="410"/>
        <v>0.99729913000000003</v>
      </c>
      <c r="P583" s="110">
        <f t="shared" si="389"/>
        <v>990.51529343000004</v>
      </c>
      <c r="Q583" s="148">
        <f t="shared" si="400"/>
        <v>0</v>
      </c>
      <c r="R583" s="170">
        <f t="shared" si="398"/>
        <v>0</v>
      </c>
      <c r="S583" s="110">
        <f t="shared" si="390"/>
        <v>0</v>
      </c>
      <c r="T583" s="92">
        <f t="shared" si="403"/>
        <v>0</v>
      </c>
      <c r="U583" s="181">
        <f t="shared" si="404"/>
        <v>0</v>
      </c>
      <c r="V583" s="120">
        <f t="shared" si="399"/>
        <v>7.8E-2</v>
      </c>
      <c r="W583" s="118">
        <f t="shared" si="409"/>
        <v>15</v>
      </c>
      <c r="X583" s="118">
        <v>252</v>
      </c>
      <c r="Y583" s="117">
        <f t="shared" si="391"/>
        <v>1.0044806909999999</v>
      </c>
      <c r="Z583" s="110">
        <f t="shared" si="392"/>
        <v>4.4381929600000003</v>
      </c>
      <c r="AA583" s="110">
        <f t="shared" si="393"/>
        <v>0</v>
      </c>
      <c r="AB583" s="121" t="str">
        <f t="shared" si="401"/>
        <v>J=</v>
      </c>
      <c r="AC583" s="115">
        <f t="shared" si="402"/>
        <v>44859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9">
        <f t="shared" si="394"/>
        <v>44853</v>
      </c>
      <c r="B584" s="110">
        <f t="shared" si="386"/>
        <v>995.07064183</v>
      </c>
      <c r="C584" s="184">
        <f t="shared" si="411"/>
        <v>993.19779155000003</v>
      </c>
      <c r="D584" s="111">
        <f t="shared" si="395"/>
        <v>6411.95</v>
      </c>
      <c r="E584" s="111">
        <f>IF($K584=1,VLOOKUP($A583,$AQ$11:$AU$150,5),E583)</f>
        <v>6388.87</v>
      </c>
      <c r="F584" s="160" t="e">
        <f>IF($K584=1,VLOOKUP($A583,$AQ$11:$AU$135,6),F583)</f>
        <v>#REF!</v>
      </c>
      <c r="G584" s="114">
        <f t="shared" si="387"/>
        <v>-3.599529004437052E-3</v>
      </c>
      <c r="H584" s="115">
        <f t="shared" si="405"/>
        <v>44859</v>
      </c>
      <c r="I584" s="115">
        <f t="shared" si="388"/>
        <v>44859</v>
      </c>
      <c r="J584" s="116">
        <f t="shared" si="396"/>
        <v>20</v>
      </c>
      <c r="K584" s="116">
        <f t="shared" si="412"/>
        <v>16</v>
      </c>
      <c r="L584" s="8">
        <f t="shared" si="397"/>
        <v>0.99711932999999997</v>
      </c>
      <c r="M584" s="117">
        <v>1</v>
      </c>
      <c r="N584" s="117">
        <f t="shared" si="408"/>
        <v>1</v>
      </c>
      <c r="O584" s="110">
        <f t="shared" si="410"/>
        <v>0.99711932999999997</v>
      </c>
      <c r="P584" s="110">
        <f t="shared" si="389"/>
        <v>990.33671646000005</v>
      </c>
      <c r="Q584" s="148">
        <f t="shared" si="400"/>
        <v>0</v>
      </c>
      <c r="R584" s="170">
        <f t="shared" si="398"/>
        <v>0</v>
      </c>
      <c r="S584" s="110">
        <f t="shared" si="390"/>
        <v>0</v>
      </c>
      <c r="T584" s="92">
        <f t="shared" si="403"/>
        <v>0</v>
      </c>
      <c r="U584" s="181">
        <f t="shared" si="404"/>
        <v>0</v>
      </c>
      <c r="V584" s="120">
        <f t="shared" si="399"/>
        <v>7.8E-2</v>
      </c>
      <c r="W584" s="118">
        <f t="shared" si="409"/>
        <v>16</v>
      </c>
      <c r="X584" s="118">
        <v>252</v>
      </c>
      <c r="Y584" s="117">
        <f t="shared" si="391"/>
        <v>1.0047801169999999</v>
      </c>
      <c r="Z584" s="110">
        <f t="shared" si="392"/>
        <v>4.7339253699999997</v>
      </c>
      <c r="AA584" s="110">
        <f t="shared" si="393"/>
        <v>0</v>
      </c>
      <c r="AB584" s="121" t="str">
        <f t="shared" si="401"/>
        <v>J=</v>
      </c>
      <c r="AC584" s="115">
        <f t="shared" si="402"/>
        <v>44859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9">
        <f t="shared" si="394"/>
        <v>44854</v>
      </c>
      <c r="B585" s="110">
        <f t="shared" si="386"/>
        <v>995.18781839999997</v>
      </c>
      <c r="C585" s="184">
        <f t="shared" si="411"/>
        <v>993.19779155000003</v>
      </c>
      <c r="D585" s="111">
        <f t="shared" si="395"/>
        <v>6411.95</v>
      </c>
      <c r="E585" s="111">
        <f>IF($K585=1,VLOOKUP($A584,$AQ$11:$AU$150,5),E584)</f>
        <v>6388.87</v>
      </c>
      <c r="F585" s="160" t="e">
        <f>IF($K585=1,VLOOKUP($A584,$AQ$11:$AU$135,6),F584)</f>
        <v>#REF!</v>
      </c>
      <c r="G585" s="114">
        <f t="shared" si="387"/>
        <v>-3.599529004437052E-3</v>
      </c>
      <c r="H585" s="115">
        <f t="shared" si="405"/>
        <v>44859</v>
      </c>
      <c r="I585" s="115">
        <f t="shared" si="388"/>
        <v>44859</v>
      </c>
      <c r="J585" s="116">
        <f t="shared" si="396"/>
        <v>20</v>
      </c>
      <c r="K585" s="116">
        <f t="shared" si="412"/>
        <v>17</v>
      </c>
      <c r="L585" s="8">
        <f t="shared" si="397"/>
        <v>0.99693957</v>
      </c>
      <c r="M585" s="117">
        <v>1</v>
      </c>
      <c r="N585" s="117">
        <f t="shared" si="408"/>
        <v>1</v>
      </c>
      <c r="O585" s="110">
        <f t="shared" si="410"/>
        <v>0.99693957</v>
      </c>
      <c r="P585" s="110">
        <f t="shared" si="389"/>
        <v>990.15817922999997</v>
      </c>
      <c r="Q585" s="148">
        <f t="shared" si="400"/>
        <v>0</v>
      </c>
      <c r="R585" s="170">
        <f t="shared" si="398"/>
        <v>0</v>
      </c>
      <c r="S585" s="110">
        <f t="shared" si="390"/>
        <v>0</v>
      </c>
      <c r="T585" s="92">
        <f t="shared" si="403"/>
        <v>0</v>
      </c>
      <c r="U585" s="181">
        <f t="shared" si="404"/>
        <v>0</v>
      </c>
      <c r="V585" s="120">
        <f t="shared" si="399"/>
        <v>7.8E-2</v>
      </c>
      <c r="W585" s="118">
        <f t="shared" si="409"/>
        <v>17</v>
      </c>
      <c r="X585" s="118">
        <v>252</v>
      </c>
      <c r="Y585" s="117">
        <f t="shared" si="391"/>
        <v>1.0050796319999999</v>
      </c>
      <c r="Z585" s="110">
        <f t="shared" si="392"/>
        <v>5.0296391700000003</v>
      </c>
      <c r="AA585" s="110">
        <f t="shared" si="393"/>
        <v>0</v>
      </c>
      <c r="AB585" s="121" t="str">
        <f t="shared" si="401"/>
        <v>J=</v>
      </c>
      <c r="AC585" s="115">
        <f t="shared" si="402"/>
        <v>44859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9">
        <f t="shared" si="394"/>
        <v>44855</v>
      </c>
      <c r="B586" s="110">
        <f t="shared" si="386"/>
        <v>995.30500606999999</v>
      </c>
      <c r="C586" s="184">
        <f t="shared" si="411"/>
        <v>993.19779155000003</v>
      </c>
      <c r="D586" s="111">
        <f t="shared" si="395"/>
        <v>6411.95</v>
      </c>
      <c r="E586" s="111">
        <f>IF($K586=1,VLOOKUP($A585,$AQ$11:$AU$150,5),E585)</f>
        <v>6388.87</v>
      </c>
      <c r="F586" s="160" t="e">
        <f>IF($K586=1,VLOOKUP($A585,$AQ$11:$AU$135,6),F585)</f>
        <v>#REF!</v>
      </c>
      <c r="G586" s="114">
        <f t="shared" si="387"/>
        <v>-3.599529004437052E-3</v>
      </c>
      <c r="H586" s="115">
        <f t="shared" si="405"/>
        <v>44859</v>
      </c>
      <c r="I586" s="115">
        <f t="shared" si="388"/>
        <v>44859</v>
      </c>
      <c r="J586" s="116">
        <f t="shared" si="396"/>
        <v>20</v>
      </c>
      <c r="K586" s="116">
        <f t="shared" si="412"/>
        <v>18</v>
      </c>
      <c r="L586" s="8">
        <f t="shared" si="397"/>
        <v>0.99675983999999995</v>
      </c>
      <c r="M586" s="117">
        <v>1</v>
      </c>
      <c r="N586" s="117">
        <f t="shared" si="408"/>
        <v>1</v>
      </c>
      <c r="O586" s="110">
        <f t="shared" si="410"/>
        <v>0.99675983999999995</v>
      </c>
      <c r="P586" s="110">
        <f t="shared" si="389"/>
        <v>989.97967179</v>
      </c>
      <c r="Q586" s="148">
        <f t="shared" si="400"/>
        <v>0</v>
      </c>
      <c r="R586" s="170">
        <f t="shared" si="398"/>
        <v>0</v>
      </c>
      <c r="S586" s="110">
        <f t="shared" si="390"/>
        <v>0</v>
      </c>
      <c r="T586" s="92">
        <f t="shared" si="403"/>
        <v>0</v>
      </c>
      <c r="U586" s="181">
        <f t="shared" si="404"/>
        <v>0</v>
      </c>
      <c r="V586" s="120">
        <f t="shared" si="399"/>
        <v>7.8E-2</v>
      </c>
      <c r="W586" s="118">
        <f t="shared" si="409"/>
        <v>18</v>
      </c>
      <c r="X586" s="118">
        <v>252</v>
      </c>
      <c r="Y586" s="117">
        <f t="shared" si="391"/>
        <v>1.005379236</v>
      </c>
      <c r="Z586" s="110">
        <f t="shared" si="392"/>
        <v>5.3253342799999999</v>
      </c>
      <c r="AA586" s="110">
        <f t="shared" si="393"/>
        <v>0</v>
      </c>
      <c r="AB586" s="121" t="str">
        <f t="shared" si="401"/>
        <v>J=</v>
      </c>
      <c r="AC586" s="115">
        <f t="shared" si="402"/>
        <v>44859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9">
        <f t="shared" si="394"/>
        <v>44856</v>
      </c>
      <c r="B587" s="110">
        <f t="shared" ref="B587:B650" si="413">(P587+Z587)</f>
        <v>995.42219484999998</v>
      </c>
      <c r="C587" s="184">
        <f t="shared" si="411"/>
        <v>993.19779155000003</v>
      </c>
      <c r="D587" s="111">
        <f t="shared" si="395"/>
        <v>6411.95</v>
      </c>
      <c r="E587" s="111">
        <f>IF($K587=1,VLOOKUP($A586,$AQ$11:$AU$150,5),E586)</f>
        <v>6388.87</v>
      </c>
      <c r="F587" s="160" t="e">
        <f>IF($K587=1,VLOOKUP($A586,$AQ$11:$AU$135,6),F586)</f>
        <v>#REF!</v>
      </c>
      <c r="G587" s="114">
        <f t="shared" ref="G587:G650" si="414">(E587/D587)-1</f>
        <v>-3.599529004437052E-3</v>
      </c>
      <c r="H587" s="115">
        <f t="shared" si="405"/>
        <v>44859</v>
      </c>
      <c r="I587" s="115">
        <f t="shared" ref="I587:I650" si="415">IF(A587&gt;I586,H587,I586)</f>
        <v>44859</v>
      </c>
      <c r="J587" s="116">
        <f t="shared" si="396"/>
        <v>20</v>
      </c>
      <c r="K587" s="116">
        <f t="shared" si="412"/>
        <v>19</v>
      </c>
      <c r="L587" s="8">
        <f t="shared" si="397"/>
        <v>0.99658013000000001</v>
      </c>
      <c r="M587" s="117">
        <v>1</v>
      </c>
      <c r="N587" s="117">
        <f t="shared" si="408"/>
        <v>1</v>
      </c>
      <c r="O587" s="110">
        <f t="shared" si="410"/>
        <v>0.99658013000000001</v>
      </c>
      <c r="P587" s="110">
        <f t="shared" ref="P587:P650" si="416">TRUNC(C587*O587,8)</f>
        <v>989.80118420999997</v>
      </c>
      <c r="Q587" s="148">
        <f t="shared" si="400"/>
        <v>0</v>
      </c>
      <c r="R587" s="170">
        <f t="shared" si="398"/>
        <v>0</v>
      </c>
      <c r="S587" s="110">
        <f t="shared" ref="S587:S650" si="417">IF(R587&gt;0,TRUNC(R587*P587,8),0)</f>
        <v>0</v>
      </c>
      <c r="T587" s="92">
        <f t="shared" si="403"/>
        <v>0</v>
      </c>
      <c r="U587" s="181">
        <f t="shared" si="404"/>
        <v>0</v>
      </c>
      <c r="V587" s="120">
        <f t="shared" si="399"/>
        <v>7.8E-2</v>
      </c>
      <c r="W587" s="118">
        <f t="shared" si="409"/>
        <v>19</v>
      </c>
      <c r="X587" s="118">
        <v>252</v>
      </c>
      <c r="Y587" s="117">
        <f t="shared" ref="Y587:Y650" si="418">ROUND((1+V587)^TRUNC((W587/X587),9),9)</f>
        <v>1.0056789290000001</v>
      </c>
      <c r="Z587" s="110">
        <f t="shared" ref="Z587:Z650" si="419">TRUNC((P587*(Y587-1)),8)</f>
        <v>5.6210106399999997</v>
      </c>
      <c r="AA587" s="110">
        <f t="shared" ref="AA587:AA650" si="420">IF(Q587&gt;0,S587+Z587,0)</f>
        <v>0</v>
      </c>
      <c r="AB587" s="121" t="str">
        <f t="shared" si="401"/>
        <v>J=</v>
      </c>
      <c r="AC587" s="115">
        <f t="shared" si="402"/>
        <v>44859</v>
      </c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9">
        <f t="shared" ref="A588:A651" si="421">(A587+1)</f>
        <v>44857</v>
      </c>
      <c r="B588" s="110">
        <f t="shared" si="413"/>
        <v>995.42219484999998</v>
      </c>
      <c r="C588" s="184">
        <f t="shared" si="411"/>
        <v>993.19779155000003</v>
      </c>
      <c r="D588" s="111">
        <f t="shared" ref="D588:D651" si="422">IF(E588=E587,D587,E587)</f>
        <v>6411.95</v>
      </c>
      <c r="E588" s="111">
        <f>IF($K588=1,VLOOKUP($A587,$AQ$11:$AU$150,5),E587)</f>
        <v>6388.87</v>
      </c>
      <c r="F588" s="160" t="e">
        <f>IF($K588=1,VLOOKUP($A587,$AQ$11:$AU$135,6),F587)</f>
        <v>#REF!</v>
      </c>
      <c r="G588" s="114">
        <f t="shared" si="414"/>
        <v>-3.599529004437052E-3</v>
      </c>
      <c r="H588" s="115">
        <f t="shared" si="405"/>
        <v>44859</v>
      </c>
      <c r="I588" s="115">
        <f t="shared" si="415"/>
        <v>44859</v>
      </c>
      <c r="J588" s="116">
        <f t="shared" ref="J588:J651" si="423">IF(I588=I587,J587,NETWORKDAYS(I587,I588,$AF$149:$AF$503)-1)</f>
        <v>20</v>
      </c>
      <c r="K588" s="116">
        <f t="shared" si="412"/>
        <v>19</v>
      </c>
      <c r="L588" s="8">
        <f t="shared" ref="L588:L651" si="424">TRUNC((E588/D588)^TRUNC((K588/J588),9),8)</f>
        <v>0.99658013000000001</v>
      </c>
      <c r="M588" s="117">
        <v>1</v>
      </c>
      <c r="N588" s="117">
        <f t="shared" si="408"/>
        <v>1</v>
      </c>
      <c r="O588" s="110">
        <f t="shared" si="410"/>
        <v>0.99658013000000001</v>
      </c>
      <c r="P588" s="110">
        <f t="shared" si="416"/>
        <v>989.80118420999997</v>
      </c>
      <c r="Q588" s="148">
        <f t="shared" si="400"/>
        <v>0</v>
      </c>
      <c r="R588" s="170">
        <f t="shared" ref="R588:R651" si="425">IF(Q588&gt;0,VLOOKUP($A588,$AF$11:$AK$141,6),0)</f>
        <v>0</v>
      </c>
      <c r="S588" s="110">
        <f t="shared" si="417"/>
        <v>0</v>
      </c>
      <c r="T588" s="92">
        <f t="shared" si="403"/>
        <v>0</v>
      </c>
      <c r="U588" s="181">
        <f t="shared" si="404"/>
        <v>0</v>
      </c>
      <c r="V588" s="120">
        <f t="shared" ref="V588:V651" si="426">(V587)</f>
        <v>7.8E-2</v>
      </c>
      <c r="W588" s="118">
        <f t="shared" si="409"/>
        <v>19</v>
      </c>
      <c r="X588" s="118">
        <v>252</v>
      </c>
      <c r="Y588" s="117">
        <f t="shared" si="418"/>
        <v>1.0056789290000001</v>
      </c>
      <c r="Z588" s="110">
        <f t="shared" si="419"/>
        <v>5.6210106399999997</v>
      </c>
      <c r="AA588" s="110">
        <f t="shared" si="420"/>
        <v>0</v>
      </c>
      <c r="AB588" s="121" t="str">
        <f t="shared" si="401"/>
        <v>J=</v>
      </c>
      <c r="AC588" s="115">
        <f t="shared" si="402"/>
        <v>44859</v>
      </c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9">
        <f t="shared" si="421"/>
        <v>44858</v>
      </c>
      <c r="B589" s="110">
        <f t="shared" si="413"/>
        <v>995.42219484999998</v>
      </c>
      <c r="C589" s="184">
        <f t="shared" si="411"/>
        <v>993.19779155000003</v>
      </c>
      <c r="D589" s="111">
        <f t="shared" si="422"/>
        <v>6411.95</v>
      </c>
      <c r="E589" s="111">
        <f>IF($K589=1,VLOOKUP($A588,$AQ$11:$AU$150,5),E588)</f>
        <v>6388.87</v>
      </c>
      <c r="F589" s="160" t="e">
        <f>IF($K589=1,VLOOKUP($A588,$AQ$11:$AU$135,6),F588)</f>
        <v>#REF!</v>
      </c>
      <c r="G589" s="114">
        <f t="shared" si="414"/>
        <v>-3.599529004437052E-3</v>
      </c>
      <c r="H589" s="115">
        <f t="shared" si="405"/>
        <v>44859</v>
      </c>
      <c r="I589" s="115">
        <f t="shared" si="415"/>
        <v>44859</v>
      </c>
      <c r="J589" s="116">
        <f t="shared" si="423"/>
        <v>20</v>
      </c>
      <c r="K589" s="116">
        <f t="shared" si="412"/>
        <v>19</v>
      </c>
      <c r="L589" s="8">
        <f t="shared" si="424"/>
        <v>0.99658013000000001</v>
      </c>
      <c r="M589" s="117">
        <v>1</v>
      </c>
      <c r="N589" s="117">
        <f t="shared" si="408"/>
        <v>1</v>
      </c>
      <c r="O589" s="110">
        <f t="shared" si="410"/>
        <v>0.99658013000000001</v>
      </c>
      <c r="P589" s="110">
        <f t="shared" si="416"/>
        <v>989.80118420999997</v>
      </c>
      <c r="Q589" s="148">
        <f t="shared" ref="Q589:Q652" si="427">IF(VLOOKUP(A589,AF$11:AM$141,8)=VLOOKUP(A588,AF$11:AM$141,8),0,VLOOKUP(A589,AF$11:AM$141,8))</f>
        <v>0</v>
      </c>
      <c r="R589" s="170">
        <f t="shared" si="425"/>
        <v>0</v>
      </c>
      <c r="S589" s="110">
        <f t="shared" si="417"/>
        <v>0</v>
      </c>
      <c r="T589" s="92">
        <f t="shared" si="403"/>
        <v>0</v>
      </c>
      <c r="U589" s="181">
        <f t="shared" si="404"/>
        <v>0</v>
      </c>
      <c r="V589" s="120">
        <f t="shared" si="426"/>
        <v>7.8E-2</v>
      </c>
      <c r="W589" s="118">
        <f t="shared" si="409"/>
        <v>19</v>
      </c>
      <c r="X589" s="118">
        <v>252</v>
      </c>
      <c r="Y589" s="117">
        <f t="shared" si="418"/>
        <v>1.0056789290000001</v>
      </c>
      <c r="Z589" s="110">
        <f t="shared" si="419"/>
        <v>5.6210106399999997</v>
      </c>
      <c r="AA589" s="110">
        <f t="shared" si="420"/>
        <v>0</v>
      </c>
      <c r="AB589" s="121" t="str">
        <f t="shared" ref="AB589:AB652" si="428">IF($Q588&gt;0,VLOOKUP($A588,$AF$11:$AO$141,9),AB588)</f>
        <v>J=</v>
      </c>
      <c r="AC589" s="115">
        <f t="shared" ref="AC589:AC652" si="429">IF($Q588&gt;0,VLOOKUP($A588,$AF$11:$AO$141,10),AC588)</f>
        <v>44859</v>
      </c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9">
        <f t="shared" si="421"/>
        <v>44859</v>
      </c>
      <c r="B590" s="110">
        <f t="shared" si="413"/>
        <v>995.53941568000005</v>
      </c>
      <c r="C590" s="184">
        <f t="shared" si="411"/>
        <v>993.19779155000003</v>
      </c>
      <c r="D590" s="111">
        <f t="shared" si="422"/>
        <v>6411.95</v>
      </c>
      <c r="E590" s="111">
        <f>IF($K590=1,VLOOKUP($A589,$AQ$11:$AU$150,5),E589)</f>
        <v>6388.87</v>
      </c>
      <c r="F590" s="160" t="e">
        <f>IF($K590=1,VLOOKUP($A589,$AQ$11:$AU$135,6),F589)</f>
        <v>#REF!</v>
      </c>
      <c r="G590" s="114">
        <f t="shared" si="414"/>
        <v>-3.599529004437052E-3</v>
      </c>
      <c r="H590" s="115">
        <f t="shared" si="405"/>
        <v>44859</v>
      </c>
      <c r="I590" s="115">
        <f t="shared" si="415"/>
        <v>44859</v>
      </c>
      <c r="J590" s="116">
        <f t="shared" si="423"/>
        <v>20</v>
      </c>
      <c r="K590" s="116">
        <f t="shared" si="412"/>
        <v>20</v>
      </c>
      <c r="L590" s="8">
        <f t="shared" si="424"/>
        <v>0.99640046999999998</v>
      </c>
      <c r="M590" s="117">
        <v>1</v>
      </c>
      <c r="N590" s="117">
        <f t="shared" si="408"/>
        <v>1</v>
      </c>
      <c r="O590" s="110">
        <f t="shared" si="410"/>
        <v>0.99640046999999998</v>
      </c>
      <c r="P590" s="110">
        <f t="shared" si="416"/>
        <v>989.62274630000002</v>
      </c>
      <c r="Q590" s="148">
        <f t="shared" si="427"/>
        <v>19</v>
      </c>
      <c r="R590" s="170">
        <f t="shared" si="425"/>
        <v>0</v>
      </c>
      <c r="S590" s="110">
        <f t="shared" si="417"/>
        <v>0</v>
      </c>
      <c r="T590" s="92">
        <f t="shared" si="403"/>
        <v>0</v>
      </c>
      <c r="U590" s="181">
        <f t="shared" si="404"/>
        <v>0</v>
      </c>
      <c r="V590" s="120">
        <f t="shared" si="426"/>
        <v>7.8E-2</v>
      </c>
      <c r="W590" s="118">
        <f t="shared" si="409"/>
        <v>20</v>
      </c>
      <c r="X590" s="118">
        <v>252</v>
      </c>
      <c r="Y590" s="117">
        <f t="shared" si="418"/>
        <v>1.0059787120000001</v>
      </c>
      <c r="Z590" s="110">
        <f t="shared" si="419"/>
        <v>5.9166693800000001</v>
      </c>
      <c r="AA590" s="110">
        <f t="shared" si="420"/>
        <v>5.9166693800000001</v>
      </c>
      <c r="AB590" s="121" t="str">
        <f t="shared" si="428"/>
        <v>J=</v>
      </c>
      <c r="AC590" s="115">
        <f t="shared" si="429"/>
        <v>44859</v>
      </c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9">
        <f t="shared" si="421"/>
        <v>44860</v>
      </c>
      <c r="B591" s="110">
        <f t="shared" si="413"/>
        <v>989.78082740999992</v>
      </c>
      <c r="C591" s="184">
        <f t="shared" si="411"/>
        <v>989.62274630000002</v>
      </c>
      <c r="D591" s="111">
        <f t="shared" si="422"/>
        <v>6388.87</v>
      </c>
      <c r="E591" s="111">
        <f>IF($K591=1,VLOOKUP($A590,$AQ$11:$AU$150,5),E590)</f>
        <v>6370.34</v>
      </c>
      <c r="F591" s="160" t="e">
        <f>IF($K591=1,VLOOKUP($A590,$AQ$11:$AU$135,6),F590)</f>
        <v>#REF!</v>
      </c>
      <c r="G591" s="114">
        <f t="shared" si="414"/>
        <v>-2.9003564010536831E-3</v>
      </c>
      <c r="H591" s="115">
        <f t="shared" si="405"/>
        <v>44890</v>
      </c>
      <c r="I591" s="115">
        <f t="shared" si="415"/>
        <v>44890</v>
      </c>
      <c r="J591" s="116">
        <f t="shared" si="423"/>
        <v>21</v>
      </c>
      <c r="K591" s="116">
        <f t="shared" si="412"/>
        <v>1</v>
      </c>
      <c r="L591" s="8">
        <f t="shared" si="424"/>
        <v>0.99986169000000003</v>
      </c>
      <c r="M591" s="117">
        <v>1</v>
      </c>
      <c r="N591" s="117">
        <f t="shared" si="408"/>
        <v>1</v>
      </c>
      <c r="O591" s="110">
        <f t="shared" si="410"/>
        <v>0.99986169000000003</v>
      </c>
      <c r="P591" s="110">
        <f t="shared" si="416"/>
        <v>989.48587156999997</v>
      </c>
      <c r="Q591" s="148">
        <f t="shared" si="427"/>
        <v>0</v>
      </c>
      <c r="R591" s="170">
        <f t="shared" si="425"/>
        <v>0</v>
      </c>
      <c r="S591" s="110">
        <f t="shared" si="417"/>
        <v>0</v>
      </c>
      <c r="T591" s="92">
        <f t="shared" si="403"/>
        <v>0</v>
      </c>
      <c r="U591" s="181">
        <f t="shared" si="404"/>
        <v>0</v>
      </c>
      <c r="V591" s="120">
        <f t="shared" si="426"/>
        <v>7.8E-2</v>
      </c>
      <c r="W591" s="118">
        <f t="shared" si="409"/>
        <v>1</v>
      </c>
      <c r="X591" s="118">
        <v>252</v>
      </c>
      <c r="Y591" s="117">
        <f t="shared" si="418"/>
        <v>1.00029809</v>
      </c>
      <c r="Z591" s="110">
        <f t="shared" si="419"/>
        <v>0.29495584000000002</v>
      </c>
      <c r="AA591" s="110">
        <f t="shared" si="420"/>
        <v>0</v>
      </c>
      <c r="AB591" s="121" t="str">
        <f t="shared" si="428"/>
        <v>J=</v>
      </c>
      <c r="AC591" s="115">
        <f t="shared" si="429"/>
        <v>44890</v>
      </c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9">
        <f t="shared" si="421"/>
        <v>44861</v>
      </c>
      <c r="B592" s="110">
        <f t="shared" si="413"/>
        <v>989.93894468999997</v>
      </c>
      <c r="C592" s="184">
        <f t="shared" si="411"/>
        <v>989.62274630000002</v>
      </c>
      <c r="D592" s="111">
        <f t="shared" si="422"/>
        <v>6388.87</v>
      </c>
      <c r="E592" s="111">
        <f>IF($K592=1,VLOOKUP($A591,$AQ$11:$AU$150,5),E591)</f>
        <v>6370.34</v>
      </c>
      <c r="F592" s="160" t="e">
        <f>IF($K592=1,VLOOKUP($A591,$AQ$11:$AU$135,6),F591)</f>
        <v>#REF!</v>
      </c>
      <c r="G592" s="114">
        <f t="shared" si="414"/>
        <v>-2.9003564010536831E-3</v>
      </c>
      <c r="H592" s="115">
        <f t="shared" si="405"/>
        <v>44890</v>
      </c>
      <c r="I592" s="115">
        <f t="shared" si="415"/>
        <v>44890</v>
      </c>
      <c r="J592" s="116">
        <f t="shared" si="423"/>
        <v>21</v>
      </c>
      <c r="K592" s="116">
        <f t="shared" si="412"/>
        <v>2</v>
      </c>
      <c r="L592" s="8">
        <f t="shared" si="424"/>
        <v>0.99972340999999998</v>
      </c>
      <c r="M592" s="117">
        <v>1</v>
      </c>
      <c r="N592" s="117">
        <f t="shared" si="408"/>
        <v>1</v>
      </c>
      <c r="O592" s="110">
        <f t="shared" si="410"/>
        <v>0.99972340999999998</v>
      </c>
      <c r="P592" s="110">
        <f t="shared" si="416"/>
        <v>989.34902653999995</v>
      </c>
      <c r="Q592" s="148">
        <f t="shared" si="427"/>
        <v>0</v>
      </c>
      <c r="R592" s="170">
        <f t="shared" si="425"/>
        <v>0</v>
      </c>
      <c r="S592" s="110">
        <f t="shared" si="417"/>
        <v>0</v>
      </c>
      <c r="T592" s="92">
        <f t="shared" ref="T592:T655" si="430">IF(AND(Q592&gt;0,L592&gt;1),(L592-1)*C592,0)</f>
        <v>0</v>
      </c>
      <c r="U592" s="181">
        <f t="shared" ref="U592:U655" si="431">IF(Q592&gt;0,(S592+T592)/P592,0)</f>
        <v>0</v>
      </c>
      <c r="V592" s="120">
        <f t="shared" si="426"/>
        <v>7.8E-2</v>
      </c>
      <c r="W592" s="118">
        <f t="shared" si="409"/>
        <v>2</v>
      </c>
      <c r="X592" s="118">
        <v>252</v>
      </c>
      <c r="Y592" s="117">
        <f t="shared" si="418"/>
        <v>1.0005962690000001</v>
      </c>
      <c r="Z592" s="110">
        <f t="shared" si="419"/>
        <v>0.58991815000000003</v>
      </c>
      <c r="AA592" s="110">
        <f t="shared" si="420"/>
        <v>0</v>
      </c>
      <c r="AB592" s="121" t="str">
        <f t="shared" si="428"/>
        <v>J=</v>
      </c>
      <c r="AC592" s="115">
        <f t="shared" si="429"/>
        <v>44890</v>
      </c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9">
        <f t="shared" si="421"/>
        <v>44862</v>
      </c>
      <c r="B593" s="110">
        <f t="shared" si="413"/>
        <v>990.09707731000003</v>
      </c>
      <c r="C593" s="184">
        <f t="shared" si="411"/>
        <v>989.62274630000002</v>
      </c>
      <c r="D593" s="111">
        <f t="shared" si="422"/>
        <v>6388.87</v>
      </c>
      <c r="E593" s="111">
        <f>IF($K593=1,VLOOKUP($A592,$AQ$11:$AU$150,5),E592)</f>
        <v>6370.34</v>
      </c>
      <c r="F593" s="160" t="e">
        <f>IF($K593=1,VLOOKUP($A592,$AQ$11:$AU$135,6),F592)</f>
        <v>#REF!</v>
      </c>
      <c r="G593" s="114">
        <f t="shared" si="414"/>
        <v>-2.9003564010536831E-3</v>
      </c>
      <c r="H593" s="115">
        <f t="shared" si="405"/>
        <v>44890</v>
      </c>
      <c r="I593" s="115">
        <f t="shared" si="415"/>
        <v>44890</v>
      </c>
      <c r="J593" s="116">
        <f t="shared" si="423"/>
        <v>21</v>
      </c>
      <c r="K593" s="116">
        <f t="shared" si="412"/>
        <v>3</v>
      </c>
      <c r="L593" s="8">
        <f t="shared" si="424"/>
        <v>0.99958513999999998</v>
      </c>
      <c r="M593" s="117">
        <v>1</v>
      </c>
      <c r="N593" s="117">
        <f t="shared" si="408"/>
        <v>1</v>
      </c>
      <c r="O593" s="110">
        <f t="shared" si="410"/>
        <v>0.99958513999999998</v>
      </c>
      <c r="P593" s="110">
        <f t="shared" si="416"/>
        <v>989.21219140000005</v>
      </c>
      <c r="Q593" s="148">
        <f t="shared" si="427"/>
        <v>0</v>
      </c>
      <c r="R593" s="170">
        <f t="shared" si="425"/>
        <v>0</v>
      </c>
      <c r="S593" s="110">
        <f t="shared" si="417"/>
        <v>0</v>
      </c>
      <c r="T593" s="92">
        <f t="shared" si="430"/>
        <v>0</v>
      </c>
      <c r="U593" s="181">
        <f t="shared" si="431"/>
        <v>0</v>
      </c>
      <c r="V593" s="120">
        <f t="shared" si="426"/>
        <v>7.8E-2</v>
      </c>
      <c r="W593" s="118">
        <f t="shared" si="409"/>
        <v>3</v>
      </c>
      <c r="X593" s="118">
        <v>252</v>
      </c>
      <c r="Y593" s="117">
        <f t="shared" si="418"/>
        <v>1.0008945359999999</v>
      </c>
      <c r="Z593" s="110">
        <f t="shared" si="419"/>
        <v>0.88488591000000005</v>
      </c>
      <c r="AA593" s="110">
        <f t="shared" si="420"/>
        <v>0</v>
      </c>
      <c r="AB593" s="121" t="str">
        <f t="shared" si="428"/>
        <v>J=</v>
      </c>
      <c r="AC593" s="115">
        <f t="shared" si="429"/>
        <v>44890</v>
      </c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9">
        <f t="shared" si="421"/>
        <v>44863</v>
      </c>
      <c r="B594" s="110">
        <f t="shared" si="413"/>
        <v>990.25524705000009</v>
      </c>
      <c r="C594" s="184">
        <f t="shared" si="411"/>
        <v>989.62274630000002</v>
      </c>
      <c r="D594" s="111">
        <f t="shared" si="422"/>
        <v>6388.87</v>
      </c>
      <c r="E594" s="111">
        <f>IF($K594=1,VLOOKUP($A593,$AQ$11:$AU$150,5),E593)</f>
        <v>6370.34</v>
      </c>
      <c r="F594" s="160" t="e">
        <f>IF($K594=1,VLOOKUP($A593,$AQ$11:$AU$135,6),F593)</f>
        <v>#REF!</v>
      </c>
      <c r="G594" s="114">
        <f t="shared" si="414"/>
        <v>-2.9003564010536831E-3</v>
      </c>
      <c r="H594" s="115">
        <f t="shared" si="405"/>
        <v>44890</v>
      </c>
      <c r="I594" s="115">
        <f t="shared" si="415"/>
        <v>44890</v>
      </c>
      <c r="J594" s="116">
        <f t="shared" si="423"/>
        <v>21</v>
      </c>
      <c r="K594" s="116">
        <f t="shared" si="412"/>
        <v>4</v>
      </c>
      <c r="L594" s="8">
        <f t="shared" si="424"/>
        <v>0.99944690000000003</v>
      </c>
      <c r="M594" s="117">
        <v>1</v>
      </c>
      <c r="N594" s="117">
        <f t="shared" si="408"/>
        <v>1</v>
      </c>
      <c r="O594" s="110">
        <f t="shared" si="410"/>
        <v>0.99944690000000003</v>
      </c>
      <c r="P594" s="110">
        <f t="shared" si="416"/>
        <v>989.07538595000005</v>
      </c>
      <c r="Q594" s="148">
        <f t="shared" si="427"/>
        <v>0</v>
      </c>
      <c r="R594" s="170">
        <f t="shared" si="425"/>
        <v>0</v>
      </c>
      <c r="S594" s="110">
        <f t="shared" si="417"/>
        <v>0</v>
      </c>
      <c r="T594" s="92">
        <f t="shared" si="430"/>
        <v>0</v>
      </c>
      <c r="U594" s="181">
        <f t="shared" si="431"/>
        <v>0</v>
      </c>
      <c r="V594" s="120">
        <f t="shared" si="426"/>
        <v>7.8E-2</v>
      </c>
      <c r="W594" s="118">
        <f t="shared" si="409"/>
        <v>4</v>
      </c>
      <c r="X594" s="118">
        <v>252</v>
      </c>
      <c r="Y594" s="117">
        <f t="shared" si="418"/>
        <v>1.001192893</v>
      </c>
      <c r="Z594" s="110">
        <f t="shared" si="419"/>
        <v>1.1798611000000001</v>
      </c>
      <c r="AA594" s="110">
        <f t="shared" si="420"/>
        <v>0</v>
      </c>
      <c r="AB594" s="121" t="str">
        <f t="shared" si="428"/>
        <v>J=</v>
      </c>
      <c r="AC594" s="115">
        <f t="shared" si="429"/>
        <v>44890</v>
      </c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9">
        <f t="shared" si="421"/>
        <v>44864</v>
      </c>
      <c r="B595" s="110">
        <f t="shared" si="413"/>
        <v>990.25524705000009</v>
      </c>
      <c r="C595" s="184">
        <f t="shared" si="411"/>
        <v>989.62274630000002</v>
      </c>
      <c r="D595" s="111">
        <f t="shared" si="422"/>
        <v>6388.87</v>
      </c>
      <c r="E595" s="111">
        <f>IF($K595=1,VLOOKUP($A594,$AQ$11:$AU$150,5),E594)</f>
        <v>6370.34</v>
      </c>
      <c r="F595" s="160" t="e">
        <f>IF($K595=1,VLOOKUP($A594,$AQ$11:$AU$135,6),F594)</f>
        <v>#REF!</v>
      </c>
      <c r="G595" s="114">
        <f t="shared" si="414"/>
        <v>-2.9003564010536831E-3</v>
      </c>
      <c r="H595" s="115">
        <f t="shared" ref="H595:H658" si="432">IF(Q594&gt;0,VLOOKUP(A595,AJ$119:AP$451,4),H594)</f>
        <v>44890</v>
      </c>
      <c r="I595" s="115">
        <f t="shared" si="415"/>
        <v>44890</v>
      </c>
      <c r="J595" s="116">
        <f t="shared" si="423"/>
        <v>21</v>
      </c>
      <c r="K595" s="116">
        <f t="shared" si="412"/>
        <v>4</v>
      </c>
      <c r="L595" s="8">
        <f t="shared" si="424"/>
        <v>0.99944690000000003</v>
      </c>
      <c r="M595" s="117">
        <v>1</v>
      </c>
      <c r="N595" s="117">
        <f t="shared" si="408"/>
        <v>1</v>
      </c>
      <c r="O595" s="110">
        <f t="shared" si="410"/>
        <v>0.99944690000000003</v>
      </c>
      <c r="P595" s="110">
        <f t="shared" si="416"/>
        <v>989.07538595000005</v>
      </c>
      <c r="Q595" s="148">
        <f t="shared" si="427"/>
        <v>0</v>
      </c>
      <c r="R595" s="170">
        <f t="shared" si="425"/>
        <v>0</v>
      </c>
      <c r="S595" s="110">
        <f t="shared" si="417"/>
        <v>0</v>
      </c>
      <c r="T595" s="92">
        <f t="shared" si="430"/>
        <v>0</v>
      </c>
      <c r="U595" s="181">
        <f t="shared" si="431"/>
        <v>0</v>
      </c>
      <c r="V595" s="120">
        <f t="shared" si="426"/>
        <v>7.8E-2</v>
      </c>
      <c r="W595" s="118">
        <f t="shared" si="409"/>
        <v>4</v>
      </c>
      <c r="X595" s="118">
        <v>252</v>
      </c>
      <c r="Y595" s="117">
        <f t="shared" si="418"/>
        <v>1.001192893</v>
      </c>
      <c r="Z595" s="110">
        <f t="shared" si="419"/>
        <v>1.1798611000000001</v>
      </c>
      <c r="AA595" s="110">
        <f t="shared" si="420"/>
        <v>0</v>
      </c>
      <c r="AB595" s="121" t="str">
        <f t="shared" si="428"/>
        <v>J=</v>
      </c>
      <c r="AC595" s="115">
        <f t="shared" si="429"/>
        <v>44890</v>
      </c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9">
        <f t="shared" si="421"/>
        <v>44865</v>
      </c>
      <c r="B596" s="110">
        <f t="shared" si="413"/>
        <v>990.25524705000009</v>
      </c>
      <c r="C596" s="184">
        <f t="shared" si="411"/>
        <v>989.62274630000002</v>
      </c>
      <c r="D596" s="111">
        <f t="shared" si="422"/>
        <v>6388.87</v>
      </c>
      <c r="E596" s="111">
        <f>IF($K596=1,VLOOKUP($A595,$AQ$11:$AU$150,5),E595)</f>
        <v>6370.34</v>
      </c>
      <c r="F596" s="160" t="e">
        <f>IF($K596=1,VLOOKUP($A595,$AQ$11:$AU$135,6),F595)</f>
        <v>#REF!</v>
      </c>
      <c r="G596" s="114">
        <f t="shared" si="414"/>
        <v>-2.9003564010536831E-3</v>
      </c>
      <c r="H596" s="115">
        <f t="shared" si="432"/>
        <v>44890</v>
      </c>
      <c r="I596" s="115">
        <f t="shared" si="415"/>
        <v>44890</v>
      </c>
      <c r="J596" s="116">
        <f t="shared" si="423"/>
        <v>21</v>
      </c>
      <c r="K596" s="116">
        <f t="shared" si="412"/>
        <v>4</v>
      </c>
      <c r="L596" s="8">
        <f t="shared" si="424"/>
        <v>0.99944690000000003</v>
      </c>
      <c r="M596" s="117">
        <v>1</v>
      </c>
      <c r="N596" s="117">
        <f t="shared" si="408"/>
        <v>1</v>
      </c>
      <c r="O596" s="110">
        <f t="shared" si="410"/>
        <v>0.99944690000000003</v>
      </c>
      <c r="P596" s="110">
        <f t="shared" si="416"/>
        <v>989.07538595000005</v>
      </c>
      <c r="Q596" s="148">
        <f t="shared" si="427"/>
        <v>0</v>
      </c>
      <c r="R596" s="170">
        <f t="shared" si="425"/>
        <v>0</v>
      </c>
      <c r="S596" s="110">
        <f t="shared" si="417"/>
        <v>0</v>
      </c>
      <c r="T596" s="92">
        <f t="shared" si="430"/>
        <v>0</v>
      </c>
      <c r="U596" s="181">
        <f t="shared" si="431"/>
        <v>0</v>
      </c>
      <c r="V596" s="120">
        <f t="shared" si="426"/>
        <v>7.8E-2</v>
      </c>
      <c r="W596" s="118">
        <f t="shared" si="409"/>
        <v>4</v>
      </c>
      <c r="X596" s="118">
        <v>252</v>
      </c>
      <c r="Y596" s="117">
        <f t="shared" si="418"/>
        <v>1.001192893</v>
      </c>
      <c r="Z596" s="110">
        <f t="shared" si="419"/>
        <v>1.1798611000000001</v>
      </c>
      <c r="AA596" s="110">
        <f t="shared" si="420"/>
        <v>0</v>
      </c>
      <c r="AB596" s="121" t="str">
        <f t="shared" si="428"/>
        <v>J=</v>
      </c>
      <c r="AC596" s="115">
        <f t="shared" si="429"/>
        <v>44890</v>
      </c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9">
        <f t="shared" si="421"/>
        <v>44866</v>
      </c>
      <c r="B597" s="110">
        <f t="shared" si="413"/>
        <v>990.41343308</v>
      </c>
      <c r="C597" s="184">
        <f t="shared" si="411"/>
        <v>989.62274630000002</v>
      </c>
      <c r="D597" s="111">
        <f t="shared" si="422"/>
        <v>6388.87</v>
      </c>
      <c r="E597" s="111">
        <f>IF($K597=1,VLOOKUP($A596,$AQ$11:$AU$150,5),E596)</f>
        <v>6370.34</v>
      </c>
      <c r="F597" s="160" t="e">
        <f>IF($K597=1,VLOOKUP($A596,$AQ$11:$AU$135,6),F596)</f>
        <v>#REF!</v>
      </c>
      <c r="G597" s="114">
        <f t="shared" si="414"/>
        <v>-2.9003564010536831E-3</v>
      </c>
      <c r="H597" s="115">
        <f t="shared" si="432"/>
        <v>44890</v>
      </c>
      <c r="I597" s="115">
        <f t="shared" si="415"/>
        <v>44890</v>
      </c>
      <c r="J597" s="116">
        <f t="shared" si="423"/>
        <v>21</v>
      </c>
      <c r="K597" s="116">
        <f t="shared" si="412"/>
        <v>5</v>
      </c>
      <c r="L597" s="8">
        <f t="shared" si="424"/>
        <v>0.99930867000000001</v>
      </c>
      <c r="M597" s="117">
        <v>1</v>
      </c>
      <c r="N597" s="117">
        <f t="shared" si="408"/>
        <v>1</v>
      </c>
      <c r="O597" s="110">
        <f t="shared" si="410"/>
        <v>0.99930867000000001</v>
      </c>
      <c r="P597" s="110">
        <f t="shared" si="416"/>
        <v>988.93859039999995</v>
      </c>
      <c r="Q597" s="148">
        <f t="shared" si="427"/>
        <v>0</v>
      </c>
      <c r="R597" s="170">
        <f t="shared" si="425"/>
        <v>0</v>
      </c>
      <c r="S597" s="110">
        <f t="shared" si="417"/>
        <v>0</v>
      </c>
      <c r="T597" s="92">
        <f t="shared" si="430"/>
        <v>0</v>
      </c>
      <c r="U597" s="181">
        <f t="shared" si="431"/>
        <v>0</v>
      </c>
      <c r="V597" s="120">
        <f t="shared" si="426"/>
        <v>7.8E-2</v>
      </c>
      <c r="W597" s="118">
        <f t="shared" si="409"/>
        <v>5</v>
      </c>
      <c r="X597" s="118">
        <v>252</v>
      </c>
      <c r="Y597" s="117">
        <f t="shared" si="418"/>
        <v>1.001491339</v>
      </c>
      <c r="Z597" s="110">
        <f t="shared" si="419"/>
        <v>1.4748426800000001</v>
      </c>
      <c r="AA597" s="110">
        <f t="shared" si="420"/>
        <v>0</v>
      </c>
      <c r="AB597" s="121" t="str">
        <f t="shared" si="428"/>
        <v>J=</v>
      </c>
      <c r="AC597" s="115">
        <f t="shared" si="429"/>
        <v>44890</v>
      </c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9">
        <f t="shared" si="421"/>
        <v>44867</v>
      </c>
      <c r="B598" s="110">
        <f t="shared" si="413"/>
        <v>990.57164431000001</v>
      </c>
      <c r="C598" s="184">
        <f t="shared" si="411"/>
        <v>989.62274630000002</v>
      </c>
      <c r="D598" s="111">
        <f t="shared" si="422"/>
        <v>6388.87</v>
      </c>
      <c r="E598" s="111">
        <f>IF($K598=1,VLOOKUP($A597,$AQ$11:$AU$150,5),E597)</f>
        <v>6370.34</v>
      </c>
      <c r="F598" s="160" t="e">
        <f>IF($K598=1,VLOOKUP($A597,$AQ$11:$AU$135,6),F597)</f>
        <v>#REF!</v>
      </c>
      <c r="G598" s="114">
        <f t="shared" si="414"/>
        <v>-2.9003564010536831E-3</v>
      </c>
      <c r="H598" s="115">
        <f t="shared" si="432"/>
        <v>44890</v>
      </c>
      <c r="I598" s="115">
        <f t="shared" si="415"/>
        <v>44890</v>
      </c>
      <c r="J598" s="116">
        <f t="shared" si="423"/>
        <v>21</v>
      </c>
      <c r="K598" s="116">
        <f t="shared" si="412"/>
        <v>6</v>
      </c>
      <c r="L598" s="8">
        <f t="shared" si="424"/>
        <v>0.99917045999999998</v>
      </c>
      <c r="M598" s="117">
        <v>1</v>
      </c>
      <c r="N598" s="117">
        <f t="shared" si="408"/>
        <v>1</v>
      </c>
      <c r="O598" s="110">
        <f t="shared" si="410"/>
        <v>0.99917045999999998</v>
      </c>
      <c r="P598" s="110">
        <f t="shared" si="416"/>
        <v>988.80181463999998</v>
      </c>
      <c r="Q598" s="148">
        <f t="shared" si="427"/>
        <v>0</v>
      </c>
      <c r="R598" s="170">
        <f t="shared" si="425"/>
        <v>0</v>
      </c>
      <c r="S598" s="110">
        <f t="shared" si="417"/>
        <v>0</v>
      </c>
      <c r="T598" s="92">
        <f t="shared" si="430"/>
        <v>0</v>
      </c>
      <c r="U598" s="181">
        <f t="shared" si="431"/>
        <v>0</v>
      </c>
      <c r="V598" s="120">
        <f t="shared" si="426"/>
        <v>7.8E-2</v>
      </c>
      <c r="W598" s="118">
        <f t="shared" si="409"/>
        <v>6</v>
      </c>
      <c r="X598" s="118">
        <v>252</v>
      </c>
      <c r="Y598" s="117">
        <f t="shared" si="418"/>
        <v>1.0017898730000001</v>
      </c>
      <c r="Z598" s="110">
        <f t="shared" si="419"/>
        <v>1.76982967</v>
      </c>
      <c r="AA598" s="110">
        <f t="shared" si="420"/>
        <v>0</v>
      </c>
      <c r="AB598" s="121" t="str">
        <f t="shared" si="428"/>
        <v>J=</v>
      </c>
      <c r="AC598" s="115">
        <f t="shared" si="429"/>
        <v>44890</v>
      </c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9">
        <f t="shared" si="421"/>
        <v>44868</v>
      </c>
      <c r="B599" s="110">
        <f t="shared" si="413"/>
        <v>990.57164431000001</v>
      </c>
      <c r="C599" s="184">
        <f t="shared" si="411"/>
        <v>989.62274630000002</v>
      </c>
      <c r="D599" s="111">
        <f t="shared" si="422"/>
        <v>6388.87</v>
      </c>
      <c r="E599" s="111">
        <f>IF($K599=1,VLOOKUP($A598,$AQ$11:$AU$150,5),E598)</f>
        <v>6370.34</v>
      </c>
      <c r="F599" s="160" t="e">
        <f>IF($K599=1,VLOOKUP($A598,$AQ$11:$AU$135,6),F598)</f>
        <v>#REF!</v>
      </c>
      <c r="G599" s="114">
        <f t="shared" si="414"/>
        <v>-2.9003564010536831E-3</v>
      </c>
      <c r="H599" s="115">
        <f t="shared" si="432"/>
        <v>44890</v>
      </c>
      <c r="I599" s="115">
        <f t="shared" si="415"/>
        <v>44890</v>
      </c>
      <c r="J599" s="116">
        <f t="shared" si="423"/>
        <v>21</v>
      </c>
      <c r="K599" s="116">
        <f t="shared" si="412"/>
        <v>6</v>
      </c>
      <c r="L599" s="8">
        <f t="shared" si="424"/>
        <v>0.99917045999999998</v>
      </c>
      <c r="M599" s="117">
        <v>1</v>
      </c>
      <c r="N599" s="117">
        <f t="shared" si="408"/>
        <v>1</v>
      </c>
      <c r="O599" s="110">
        <f t="shared" si="410"/>
        <v>0.99917045999999998</v>
      </c>
      <c r="P599" s="110">
        <f t="shared" si="416"/>
        <v>988.80181463999998</v>
      </c>
      <c r="Q599" s="148">
        <f t="shared" si="427"/>
        <v>0</v>
      </c>
      <c r="R599" s="170">
        <f t="shared" si="425"/>
        <v>0</v>
      </c>
      <c r="S599" s="110">
        <f t="shared" si="417"/>
        <v>0</v>
      </c>
      <c r="T599" s="92">
        <f t="shared" si="430"/>
        <v>0</v>
      </c>
      <c r="U599" s="181">
        <f t="shared" si="431"/>
        <v>0</v>
      </c>
      <c r="V599" s="120">
        <f t="shared" si="426"/>
        <v>7.8E-2</v>
      </c>
      <c r="W599" s="118">
        <f t="shared" si="409"/>
        <v>6</v>
      </c>
      <c r="X599" s="118">
        <v>252</v>
      </c>
      <c r="Y599" s="117">
        <f t="shared" si="418"/>
        <v>1.0017898730000001</v>
      </c>
      <c r="Z599" s="110">
        <f t="shared" si="419"/>
        <v>1.76982967</v>
      </c>
      <c r="AA599" s="110">
        <f t="shared" si="420"/>
        <v>0</v>
      </c>
      <c r="AB599" s="121" t="str">
        <f t="shared" si="428"/>
        <v>J=</v>
      </c>
      <c r="AC599" s="115">
        <f t="shared" si="429"/>
        <v>44890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9">
        <f t="shared" si="421"/>
        <v>44869</v>
      </c>
      <c r="B600" s="110">
        <f t="shared" si="413"/>
        <v>990.72988168999996</v>
      </c>
      <c r="C600" s="184">
        <f t="shared" si="411"/>
        <v>989.62274630000002</v>
      </c>
      <c r="D600" s="111">
        <f t="shared" si="422"/>
        <v>6388.87</v>
      </c>
      <c r="E600" s="111">
        <f>IF($K600=1,VLOOKUP($A599,$AQ$11:$AU$150,5),E599)</f>
        <v>6370.34</v>
      </c>
      <c r="F600" s="160" t="e">
        <f>IF($K600=1,VLOOKUP($A599,$AQ$11:$AU$135,6),F599)</f>
        <v>#REF!</v>
      </c>
      <c r="G600" s="114">
        <f t="shared" si="414"/>
        <v>-2.9003564010536831E-3</v>
      </c>
      <c r="H600" s="115">
        <f t="shared" si="432"/>
        <v>44890</v>
      </c>
      <c r="I600" s="115">
        <f t="shared" si="415"/>
        <v>44890</v>
      </c>
      <c r="J600" s="116">
        <f t="shared" si="423"/>
        <v>21</v>
      </c>
      <c r="K600" s="116">
        <f t="shared" si="412"/>
        <v>7</v>
      </c>
      <c r="L600" s="8">
        <f t="shared" si="424"/>
        <v>0.99903227000000006</v>
      </c>
      <c r="M600" s="117">
        <v>1</v>
      </c>
      <c r="N600" s="117">
        <f t="shared" si="408"/>
        <v>1</v>
      </c>
      <c r="O600" s="110">
        <f t="shared" si="410"/>
        <v>0.99903227000000006</v>
      </c>
      <c r="P600" s="110">
        <f t="shared" si="416"/>
        <v>988.66505867000001</v>
      </c>
      <c r="Q600" s="148">
        <f t="shared" si="427"/>
        <v>0</v>
      </c>
      <c r="R600" s="170">
        <f t="shared" si="425"/>
        <v>0</v>
      </c>
      <c r="S600" s="110">
        <f t="shared" si="417"/>
        <v>0</v>
      </c>
      <c r="T600" s="92">
        <f t="shared" si="430"/>
        <v>0</v>
      </c>
      <c r="U600" s="181">
        <f t="shared" si="431"/>
        <v>0</v>
      </c>
      <c r="V600" s="120">
        <f t="shared" si="426"/>
        <v>7.8E-2</v>
      </c>
      <c r="W600" s="118">
        <f t="shared" si="409"/>
        <v>7</v>
      </c>
      <c r="X600" s="118">
        <v>252</v>
      </c>
      <c r="Y600" s="117">
        <f t="shared" si="418"/>
        <v>1.0020884960000001</v>
      </c>
      <c r="Z600" s="110">
        <f t="shared" si="419"/>
        <v>2.06482302</v>
      </c>
      <c r="AA600" s="110">
        <f t="shared" si="420"/>
        <v>0</v>
      </c>
      <c r="AB600" s="121" t="str">
        <f t="shared" si="428"/>
        <v>J=</v>
      </c>
      <c r="AC600" s="115">
        <f t="shared" si="429"/>
        <v>44890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9">
        <f t="shared" si="421"/>
        <v>44870</v>
      </c>
      <c r="B601" s="110">
        <f t="shared" si="413"/>
        <v>990.88814619999994</v>
      </c>
      <c r="C601" s="184">
        <f t="shared" si="411"/>
        <v>989.62274630000002</v>
      </c>
      <c r="D601" s="111">
        <f t="shared" si="422"/>
        <v>6388.87</v>
      </c>
      <c r="E601" s="111">
        <f>IF($K601=1,VLOOKUP($A600,$AQ$11:$AU$150,5),E600)</f>
        <v>6370.34</v>
      </c>
      <c r="F601" s="160" t="e">
        <f>IF($K601=1,VLOOKUP($A600,$AQ$11:$AU$135,6),F600)</f>
        <v>#REF!</v>
      </c>
      <c r="G601" s="114">
        <f t="shared" si="414"/>
        <v>-2.9003564010536831E-3</v>
      </c>
      <c r="H601" s="115">
        <f t="shared" si="432"/>
        <v>44890</v>
      </c>
      <c r="I601" s="115">
        <f t="shared" si="415"/>
        <v>44890</v>
      </c>
      <c r="J601" s="116">
        <f t="shared" si="423"/>
        <v>21</v>
      </c>
      <c r="K601" s="116">
        <f t="shared" si="412"/>
        <v>8</v>
      </c>
      <c r="L601" s="8">
        <f t="shared" si="424"/>
        <v>0.99889410000000001</v>
      </c>
      <c r="M601" s="117">
        <v>1</v>
      </c>
      <c r="N601" s="117">
        <f t="shared" si="408"/>
        <v>1</v>
      </c>
      <c r="O601" s="110">
        <f t="shared" si="410"/>
        <v>0.99889410000000001</v>
      </c>
      <c r="P601" s="110">
        <f t="shared" si="416"/>
        <v>988.52832249999994</v>
      </c>
      <c r="Q601" s="148">
        <f t="shared" si="427"/>
        <v>0</v>
      </c>
      <c r="R601" s="170">
        <f t="shared" si="425"/>
        <v>0</v>
      </c>
      <c r="S601" s="110">
        <f t="shared" si="417"/>
        <v>0</v>
      </c>
      <c r="T601" s="92">
        <f t="shared" si="430"/>
        <v>0</v>
      </c>
      <c r="U601" s="181">
        <f t="shared" si="431"/>
        <v>0</v>
      </c>
      <c r="V601" s="120">
        <f t="shared" si="426"/>
        <v>7.8E-2</v>
      </c>
      <c r="W601" s="118">
        <f t="shared" si="409"/>
        <v>8</v>
      </c>
      <c r="X601" s="118">
        <v>252</v>
      </c>
      <c r="Y601" s="117">
        <f t="shared" si="418"/>
        <v>1.0023872089999999</v>
      </c>
      <c r="Z601" s="110">
        <f t="shared" si="419"/>
        <v>2.3598237000000002</v>
      </c>
      <c r="AA601" s="110">
        <f t="shared" si="420"/>
        <v>0</v>
      </c>
      <c r="AB601" s="121" t="str">
        <f t="shared" si="428"/>
        <v>J=</v>
      </c>
      <c r="AC601" s="115">
        <f t="shared" si="429"/>
        <v>44890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9">
        <f t="shared" si="421"/>
        <v>44871</v>
      </c>
      <c r="B602" s="110">
        <f t="shared" si="413"/>
        <v>990.88814619999994</v>
      </c>
      <c r="C602" s="184">
        <f t="shared" si="411"/>
        <v>989.62274630000002</v>
      </c>
      <c r="D602" s="111">
        <f t="shared" si="422"/>
        <v>6388.87</v>
      </c>
      <c r="E602" s="111">
        <f>IF($K602=1,VLOOKUP($A601,$AQ$11:$AU$150,5),E601)</f>
        <v>6370.34</v>
      </c>
      <c r="F602" s="160" t="e">
        <f>IF($K602=1,VLOOKUP($A601,$AQ$11:$AU$135,6),F601)</f>
        <v>#REF!</v>
      </c>
      <c r="G602" s="114">
        <f t="shared" si="414"/>
        <v>-2.9003564010536831E-3</v>
      </c>
      <c r="H602" s="115">
        <f t="shared" si="432"/>
        <v>44890</v>
      </c>
      <c r="I602" s="115">
        <f t="shared" si="415"/>
        <v>44890</v>
      </c>
      <c r="J602" s="116">
        <f t="shared" si="423"/>
        <v>21</v>
      </c>
      <c r="K602" s="116">
        <f t="shared" si="412"/>
        <v>8</v>
      </c>
      <c r="L602" s="8">
        <f t="shared" si="424"/>
        <v>0.99889410000000001</v>
      </c>
      <c r="M602" s="117">
        <v>1</v>
      </c>
      <c r="N602" s="117">
        <f t="shared" si="408"/>
        <v>1</v>
      </c>
      <c r="O602" s="110">
        <f t="shared" si="410"/>
        <v>0.99889410000000001</v>
      </c>
      <c r="P602" s="110">
        <f t="shared" si="416"/>
        <v>988.52832249999994</v>
      </c>
      <c r="Q602" s="148">
        <f t="shared" si="427"/>
        <v>0</v>
      </c>
      <c r="R602" s="170">
        <f t="shared" si="425"/>
        <v>0</v>
      </c>
      <c r="S602" s="110">
        <f t="shared" si="417"/>
        <v>0</v>
      </c>
      <c r="T602" s="92">
        <f t="shared" si="430"/>
        <v>0</v>
      </c>
      <c r="U602" s="181">
        <f t="shared" si="431"/>
        <v>0</v>
      </c>
      <c r="V602" s="120">
        <f t="shared" si="426"/>
        <v>7.8E-2</v>
      </c>
      <c r="W602" s="118">
        <f t="shared" si="409"/>
        <v>8</v>
      </c>
      <c r="X602" s="118">
        <v>252</v>
      </c>
      <c r="Y602" s="117">
        <f t="shared" si="418"/>
        <v>1.0023872089999999</v>
      </c>
      <c r="Z602" s="110">
        <f t="shared" si="419"/>
        <v>2.3598237000000002</v>
      </c>
      <c r="AA602" s="110">
        <f t="shared" si="420"/>
        <v>0</v>
      </c>
      <c r="AB602" s="121" t="str">
        <f t="shared" si="428"/>
        <v>J=</v>
      </c>
      <c r="AC602" s="115">
        <f t="shared" si="429"/>
        <v>44890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9">
        <f t="shared" si="421"/>
        <v>44872</v>
      </c>
      <c r="B603" s="110">
        <f t="shared" si="413"/>
        <v>990.88814619999994</v>
      </c>
      <c r="C603" s="184">
        <f t="shared" si="411"/>
        <v>989.62274630000002</v>
      </c>
      <c r="D603" s="111">
        <f t="shared" si="422"/>
        <v>6388.87</v>
      </c>
      <c r="E603" s="111">
        <f>IF($K603=1,VLOOKUP($A602,$AQ$11:$AU$150,5),E602)</f>
        <v>6370.34</v>
      </c>
      <c r="F603" s="160" t="e">
        <f>IF($K603=1,VLOOKUP($A602,$AQ$11:$AU$135,6),F602)</f>
        <v>#REF!</v>
      </c>
      <c r="G603" s="114">
        <f t="shared" si="414"/>
        <v>-2.9003564010536831E-3</v>
      </c>
      <c r="H603" s="115">
        <f t="shared" si="432"/>
        <v>44890</v>
      </c>
      <c r="I603" s="115">
        <f t="shared" si="415"/>
        <v>44890</v>
      </c>
      <c r="J603" s="116">
        <f t="shared" si="423"/>
        <v>21</v>
      </c>
      <c r="K603" s="116">
        <f t="shared" si="412"/>
        <v>8</v>
      </c>
      <c r="L603" s="8">
        <f t="shared" si="424"/>
        <v>0.99889410000000001</v>
      </c>
      <c r="M603" s="117">
        <v>1</v>
      </c>
      <c r="N603" s="117">
        <f t="shared" si="408"/>
        <v>1</v>
      </c>
      <c r="O603" s="110">
        <f t="shared" si="410"/>
        <v>0.99889410000000001</v>
      </c>
      <c r="P603" s="110">
        <f t="shared" si="416"/>
        <v>988.52832249999994</v>
      </c>
      <c r="Q603" s="148">
        <f t="shared" si="427"/>
        <v>0</v>
      </c>
      <c r="R603" s="170">
        <f t="shared" si="425"/>
        <v>0</v>
      </c>
      <c r="S603" s="110">
        <f t="shared" si="417"/>
        <v>0</v>
      </c>
      <c r="T603" s="92">
        <f t="shared" si="430"/>
        <v>0</v>
      </c>
      <c r="U603" s="181">
        <f t="shared" si="431"/>
        <v>0</v>
      </c>
      <c r="V603" s="120">
        <f t="shared" si="426"/>
        <v>7.8E-2</v>
      </c>
      <c r="W603" s="118">
        <f t="shared" si="409"/>
        <v>8</v>
      </c>
      <c r="X603" s="118">
        <v>252</v>
      </c>
      <c r="Y603" s="117">
        <f t="shared" si="418"/>
        <v>1.0023872089999999</v>
      </c>
      <c r="Z603" s="110">
        <f t="shared" si="419"/>
        <v>2.3598237000000002</v>
      </c>
      <c r="AA603" s="110">
        <f t="shared" si="420"/>
        <v>0</v>
      </c>
      <c r="AB603" s="121" t="str">
        <f t="shared" si="428"/>
        <v>J=</v>
      </c>
      <c r="AC603" s="115">
        <f t="shared" si="429"/>
        <v>44890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9">
        <f t="shared" si="421"/>
        <v>44873</v>
      </c>
      <c r="B604" s="110">
        <f t="shared" si="413"/>
        <v>991.04643683999996</v>
      </c>
      <c r="C604" s="184">
        <f t="shared" si="411"/>
        <v>989.62274630000002</v>
      </c>
      <c r="D604" s="111">
        <f t="shared" si="422"/>
        <v>6388.87</v>
      </c>
      <c r="E604" s="111">
        <f>IF($K604=1,VLOOKUP($A603,$AQ$11:$AU$150,5),E603)</f>
        <v>6370.34</v>
      </c>
      <c r="F604" s="160" t="e">
        <f>IF($K604=1,VLOOKUP($A603,$AQ$11:$AU$135,6),F603)</f>
        <v>#REF!</v>
      </c>
      <c r="G604" s="114">
        <f t="shared" si="414"/>
        <v>-2.9003564010536831E-3</v>
      </c>
      <c r="H604" s="115">
        <f t="shared" si="432"/>
        <v>44890</v>
      </c>
      <c r="I604" s="115">
        <f t="shared" si="415"/>
        <v>44890</v>
      </c>
      <c r="J604" s="116">
        <f t="shared" si="423"/>
        <v>21</v>
      </c>
      <c r="K604" s="116">
        <f t="shared" si="412"/>
        <v>9</v>
      </c>
      <c r="L604" s="8">
        <f t="shared" si="424"/>
        <v>0.99875594999999995</v>
      </c>
      <c r="M604" s="117">
        <v>1</v>
      </c>
      <c r="N604" s="117">
        <f t="shared" si="408"/>
        <v>1</v>
      </c>
      <c r="O604" s="110">
        <f t="shared" si="410"/>
        <v>0.99875594999999995</v>
      </c>
      <c r="P604" s="110">
        <f t="shared" si="416"/>
        <v>988.39160612000001</v>
      </c>
      <c r="Q604" s="148">
        <f t="shared" si="427"/>
        <v>0</v>
      </c>
      <c r="R604" s="170">
        <f t="shared" si="425"/>
        <v>0</v>
      </c>
      <c r="S604" s="110">
        <f t="shared" si="417"/>
        <v>0</v>
      </c>
      <c r="T604" s="92">
        <f t="shared" si="430"/>
        <v>0</v>
      </c>
      <c r="U604" s="181">
        <f t="shared" si="431"/>
        <v>0</v>
      </c>
      <c r="V604" s="120">
        <f t="shared" si="426"/>
        <v>7.8E-2</v>
      </c>
      <c r="W604" s="118">
        <f t="shared" si="409"/>
        <v>9</v>
      </c>
      <c r="X604" s="118">
        <v>252</v>
      </c>
      <c r="Y604" s="117">
        <f t="shared" si="418"/>
        <v>1.002686011</v>
      </c>
      <c r="Z604" s="110">
        <f t="shared" si="419"/>
        <v>2.6548307200000001</v>
      </c>
      <c r="AA604" s="110">
        <f t="shared" si="420"/>
        <v>0</v>
      </c>
      <c r="AB604" s="121" t="str">
        <f t="shared" si="428"/>
        <v>J=</v>
      </c>
      <c r="AC604" s="115">
        <f t="shared" si="429"/>
        <v>44890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9">
        <f t="shared" si="421"/>
        <v>44874</v>
      </c>
      <c r="B605" s="110">
        <f t="shared" si="413"/>
        <v>991.20475259</v>
      </c>
      <c r="C605" s="184">
        <f t="shared" si="411"/>
        <v>989.62274630000002</v>
      </c>
      <c r="D605" s="111">
        <f t="shared" si="422"/>
        <v>6388.87</v>
      </c>
      <c r="E605" s="111">
        <f>IF($K605=1,VLOOKUP($A604,$AQ$11:$AU$150,5),E604)</f>
        <v>6370.34</v>
      </c>
      <c r="F605" s="160" t="e">
        <f>IF($K605=1,VLOOKUP($A604,$AQ$11:$AU$135,6),F604)</f>
        <v>#REF!</v>
      </c>
      <c r="G605" s="114">
        <f t="shared" si="414"/>
        <v>-2.9003564010536831E-3</v>
      </c>
      <c r="H605" s="115">
        <f t="shared" si="432"/>
        <v>44890</v>
      </c>
      <c r="I605" s="115">
        <f t="shared" si="415"/>
        <v>44890</v>
      </c>
      <c r="J605" s="116">
        <f t="shared" si="423"/>
        <v>21</v>
      </c>
      <c r="K605" s="116">
        <f t="shared" si="412"/>
        <v>10</v>
      </c>
      <c r="L605" s="8">
        <f t="shared" si="424"/>
        <v>0.99861781999999999</v>
      </c>
      <c r="M605" s="117">
        <v>1</v>
      </c>
      <c r="N605" s="117">
        <f t="shared" si="408"/>
        <v>1</v>
      </c>
      <c r="O605" s="110">
        <f t="shared" si="410"/>
        <v>0.99861781999999999</v>
      </c>
      <c r="P605" s="110">
        <f t="shared" si="416"/>
        <v>988.25490952999996</v>
      </c>
      <c r="Q605" s="148">
        <f t="shared" si="427"/>
        <v>0</v>
      </c>
      <c r="R605" s="170">
        <f t="shared" si="425"/>
        <v>0</v>
      </c>
      <c r="S605" s="110">
        <f t="shared" si="417"/>
        <v>0</v>
      </c>
      <c r="T605" s="92">
        <f t="shared" si="430"/>
        <v>0</v>
      </c>
      <c r="U605" s="181">
        <f t="shared" si="431"/>
        <v>0</v>
      </c>
      <c r="V605" s="120">
        <f t="shared" si="426"/>
        <v>7.8E-2</v>
      </c>
      <c r="W605" s="118">
        <f t="shared" si="409"/>
        <v>10</v>
      </c>
      <c r="X605" s="118">
        <v>252</v>
      </c>
      <c r="Y605" s="117">
        <f t="shared" si="418"/>
        <v>1.002984901</v>
      </c>
      <c r="Z605" s="110">
        <f t="shared" si="419"/>
        <v>2.9498430600000001</v>
      </c>
      <c r="AA605" s="110">
        <f t="shared" si="420"/>
        <v>0</v>
      </c>
      <c r="AB605" s="121" t="str">
        <f t="shared" si="428"/>
        <v>J=</v>
      </c>
      <c r="AC605" s="115">
        <f t="shared" si="429"/>
        <v>44890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9">
        <f t="shared" si="421"/>
        <v>44875</v>
      </c>
      <c r="B606" s="110">
        <f t="shared" si="413"/>
        <v>991.36309542000004</v>
      </c>
      <c r="C606" s="184">
        <f t="shared" si="411"/>
        <v>989.62274630000002</v>
      </c>
      <c r="D606" s="111">
        <f t="shared" si="422"/>
        <v>6388.87</v>
      </c>
      <c r="E606" s="111">
        <f>IF($K606=1,VLOOKUP($A605,$AQ$11:$AU$150,5),E605)</f>
        <v>6370.34</v>
      </c>
      <c r="F606" s="160" t="e">
        <f>IF($K606=1,VLOOKUP($A605,$AQ$11:$AU$135,6),F605)</f>
        <v>#REF!</v>
      </c>
      <c r="G606" s="114">
        <f t="shared" si="414"/>
        <v>-2.9003564010536831E-3</v>
      </c>
      <c r="H606" s="115">
        <f t="shared" si="432"/>
        <v>44890</v>
      </c>
      <c r="I606" s="115">
        <f t="shared" si="415"/>
        <v>44890</v>
      </c>
      <c r="J606" s="116">
        <f t="shared" si="423"/>
        <v>21</v>
      </c>
      <c r="K606" s="116">
        <f t="shared" si="412"/>
        <v>11</v>
      </c>
      <c r="L606" s="8">
        <f t="shared" si="424"/>
        <v>0.99847971000000002</v>
      </c>
      <c r="M606" s="117">
        <v>1</v>
      </c>
      <c r="N606" s="117">
        <f t="shared" si="408"/>
        <v>1</v>
      </c>
      <c r="O606" s="110">
        <f t="shared" si="410"/>
        <v>0.99847971000000002</v>
      </c>
      <c r="P606" s="110">
        <f t="shared" si="416"/>
        <v>988.11823273000005</v>
      </c>
      <c r="Q606" s="148">
        <f t="shared" si="427"/>
        <v>0</v>
      </c>
      <c r="R606" s="170">
        <f t="shared" si="425"/>
        <v>0</v>
      </c>
      <c r="S606" s="110">
        <f t="shared" si="417"/>
        <v>0</v>
      </c>
      <c r="T606" s="92">
        <f t="shared" si="430"/>
        <v>0</v>
      </c>
      <c r="U606" s="181">
        <f t="shared" si="431"/>
        <v>0</v>
      </c>
      <c r="V606" s="120">
        <f t="shared" si="426"/>
        <v>7.8E-2</v>
      </c>
      <c r="W606" s="118">
        <f t="shared" si="409"/>
        <v>11</v>
      </c>
      <c r="X606" s="118">
        <v>252</v>
      </c>
      <c r="Y606" s="117">
        <f t="shared" si="418"/>
        <v>1.003283881</v>
      </c>
      <c r="Z606" s="110">
        <f t="shared" si="419"/>
        <v>3.2448626900000002</v>
      </c>
      <c r="AA606" s="110">
        <f t="shared" si="420"/>
        <v>0</v>
      </c>
      <c r="AB606" s="121" t="str">
        <f t="shared" si="428"/>
        <v>J=</v>
      </c>
      <c r="AC606" s="115">
        <f t="shared" si="429"/>
        <v>44890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9">
        <f t="shared" si="421"/>
        <v>44876</v>
      </c>
      <c r="B607" s="110">
        <f t="shared" si="413"/>
        <v>991.52146430000005</v>
      </c>
      <c r="C607" s="184">
        <f t="shared" si="411"/>
        <v>989.62274630000002</v>
      </c>
      <c r="D607" s="111">
        <f t="shared" si="422"/>
        <v>6388.87</v>
      </c>
      <c r="E607" s="111">
        <f>IF($K607=1,VLOOKUP($A606,$AQ$11:$AU$150,5),E606)</f>
        <v>6370.34</v>
      </c>
      <c r="F607" s="160" t="e">
        <f>IF($K607=1,VLOOKUP($A606,$AQ$11:$AU$135,6),F606)</f>
        <v>#REF!</v>
      </c>
      <c r="G607" s="114">
        <f t="shared" si="414"/>
        <v>-2.9003564010536831E-3</v>
      </c>
      <c r="H607" s="115">
        <f t="shared" si="432"/>
        <v>44890</v>
      </c>
      <c r="I607" s="115">
        <f t="shared" si="415"/>
        <v>44890</v>
      </c>
      <c r="J607" s="116">
        <f t="shared" si="423"/>
        <v>21</v>
      </c>
      <c r="K607" s="116">
        <f t="shared" si="412"/>
        <v>12</v>
      </c>
      <c r="L607" s="8">
        <f t="shared" si="424"/>
        <v>0.99834162000000004</v>
      </c>
      <c r="M607" s="117">
        <v>1</v>
      </c>
      <c r="N607" s="117">
        <f t="shared" si="408"/>
        <v>1</v>
      </c>
      <c r="O607" s="110">
        <f t="shared" si="410"/>
        <v>0.99834162000000004</v>
      </c>
      <c r="P607" s="110">
        <f t="shared" si="416"/>
        <v>987.98157572000002</v>
      </c>
      <c r="Q607" s="148">
        <f t="shared" si="427"/>
        <v>0</v>
      </c>
      <c r="R607" s="170">
        <f t="shared" si="425"/>
        <v>0</v>
      </c>
      <c r="S607" s="110">
        <f t="shared" si="417"/>
        <v>0</v>
      </c>
      <c r="T607" s="92">
        <f t="shared" si="430"/>
        <v>0</v>
      </c>
      <c r="U607" s="181">
        <f t="shared" si="431"/>
        <v>0</v>
      </c>
      <c r="V607" s="120">
        <f t="shared" si="426"/>
        <v>7.8E-2</v>
      </c>
      <c r="W607" s="118">
        <f t="shared" si="409"/>
        <v>12</v>
      </c>
      <c r="X607" s="118">
        <v>252</v>
      </c>
      <c r="Y607" s="117">
        <f t="shared" si="418"/>
        <v>1.00358295</v>
      </c>
      <c r="Z607" s="110">
        <f t="shared" si="419"/>
        <v>3.53988858</v>
      </c>
      <c r="AA607" s="110">
        <f t="shared" si="420"/>
        <v>0</v>
      </c>
      <c r="AB607" s="121" t="str">
        <f t="shared" si="428"/>
        <v>J=</v>
      </c>
      <c r="AC607" s="115">
        <f t="shared" si="429"/>
        <v>44890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9">
        <f t="shared" si="421"/>
        <v>44877</v>
      </c>
      <c r="B608" s="110">
        <f t="shared" si="413"/>
        <v>991.67984932000002</v>
      </c>
      <c r="C608" s="184">
        <f t="shared" si="411"/>
        <v>989.62274630000002</v>
      </c>
      <c r="D608" s="111">
        <f t="shared" si="422"/>
        <v>6388.87</v>
      </c>
      <c r="E608" s="111">
        <f>IF($K608=1,VLOOKUP($A607,$AQ$11:$AU$150,5),E607)</f>
        <v>6370.34</v>
      </c>
      <c r="F608" s="160" t="e">
        <f>IF($K608=1,VLOOKUP($A607,$AQ$11:$AU$135,6),F607)</f>
        <v>#REF!</v>
      </c>
      <c r="G608" s="114">
        <f t="shared" si="414"/>
        <v>-2.9003564010536831E-3</v>
      </c>
      <c r="H608" s="115">
        <f t="shared" si="432"/>
        <v>44890</v>
      </c>
      <c r="I608" s="115">
        <f t="shared" si="415"/>
        <v>44890</v>
      </c>
      <c r="J608" s="116">
        <f t="shared" si="423"/>
        <v>21</v>
      </c>
      <c r="K608" s="116">
        <f t="shared" si="412"/>
        <v>13</v>
      </c>
      <c r="L608" s="8">
        <f t="shared" si="424"/>
        <v>0.99820354</v>
      </c>
      <c r="M608" s="117">
        <v>1</v>
      </c>
      <c r="N608" s="117">
        <f t="shared" ref="N608:N671" si="433">IF(I608&gt;I607,N607*M608,N607)</f>
        <v>1</v>
      </c>
      <c r="O608" s="110">
        <f t="shared" si="410"/>
        <v>0.99820354</v>
      </c>
      <c r="P608" s="110">
        <f t="shared" si="416"/>
        <v>987.84492862000002</v>
      </c>
      <c r="Q608" s="148">
        <f t="shared" si="427"/>
        <v>0</v>
      </c>
      <c r="R608" s="170">
        <f t="shared" si="425"/>
        <v>0</v>
      </c>
      <c r="S608" s="110">
        <f t="shared" si="417"/>
        <v>0</v>
      </c>
      <c r="T608" s="92">
        <f t="shared" si="430"/>
        <v>0</v>
      </c>
      <c r="U608" s="181">
        <f t="shared" si="431"/>
        <v>0</v>
      </c>
      <c r="V608" s="120">
        <f t="shared" si="426"/>
        <v>7.8E-2</v>
      </c>
      <c r="W608" s="118">
        <f t="shared" si="409"/>
        <v>13</v>
      </c>
      <c r="X608" s="118">
        <v>252</v>
      </c>
      <c r="Y608" s="117">
        <f t="shared" si="418"/>
        <v>1.003882108</v>
      </c>
      <c r="Z608" s="110">
        <f t="shared" si="419"/>
        <v>3.8349207000000001</v>
      </c>
      <c r="AA608" s="110">
        <f t="shared" si="420"/>
        <v>0</v>
      </c>
      <c r="AB608" s="121" t="str">
        <f t="shared" si="428"/>
        <v>J=</v>
      </c>
      <c r="AC608" s="115">
        <f t="shared" si="429"/>
        <v>44890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9">
        <f t="shared" si="421"/>
        <v>44878</v>
      </c>
      <c r="B609" s="110">
        <f t="shared" si="413"/>
        <v>991.67984932000002</v>
      </c>
      <c r="C609" s="184">
        <f t="shared" si="411"/>
        <v>989.62274630000002</v>
      </c>
      <c r="D609" s="111">
        <f t="shared" si="422"/>
        <v>6388.87</v>
      </c>
      <c r="E609" s="111">
        <f>IF($K609=1,VLOOKUP($A608,$AQ$11:$AU$150,5),E608)</f>
        <v>6370.34</v>
      </c>
      <c r="F609" s="160" t="e">
        <f>IF($K609=1,VLOOKUP($A608,$AQ$11:$AU$135,6),F608)</f>
        <v>#REF!</v>
      </c>
      <c r="G609" s="114">
        <f t="shared" si="414"/>
        <v>-2.9003564010536831E-3</v>
      </c>
      <c r="H609" s="115">
        <f t="shared" si="432"/>
        <v>44890</v>
      </c>
      <c r="I609" s="115">
        <f t="shared" si="415"/>
        <v>44890</v>
      </c>
      <c r="J609" s="116">
        <f t="shared" si="423"/>
        <v>21</v>
      </c>
      <c r="K609" s="116">
        <f t="shared" si="412"/>
        <v>13</v>
      </c>
      <c r="L609" s="8">
        <f t="shared" si="424"/>
        <v>0.99820354</v>
      </c>
      <c r="M609" s="117">
        <v>1</v>
      </c>
      <c r="N609" s="117">
        <f t="shared" si="433"/>
        <v>1</v>
      </c>
      <c r="O609" s="110">
        <f t="shared" si="410"/>
        <v>0.99820354</v>
      </c>
      <c r="P609" s="110">
        <f t="shared" si="416"/>
        <v>987.84492862000002</v>
      </c>
      <c r="Q609" s="148">
        <f t="shared" si="427"/>
        <v>0</v>
      </c>
      <c r="R609" s="170">
        <f t="shared" si="425"/>
        <v>0</v>
      </c>
      <c r="S609" s="110">
        <f t="shared" si="417"/>
        <v>0</v>
      </c>
      <c r="T609" s="92">
        <f t="shared" si="430"/>
        <v>0</v>
      </c>
      <c r="U609" s="181">
        <f t="shared" si="431"/>
        <v>0</v>
      </c>
      <c r="V609" s="120">
        <f t="shared" si="426"/>
        <v>7.8E-2</v>
      </c>
      <c r="W609" s="118">
        <f t="shared" si="409"/>
        <v>13</v>
      </c>
      <c r="X609" s="118">
        <v>252</v>
      </c>
      <c r="Y609" s="117">
        <f t="shared" si="418"/>
        <v>1.003882108</v>
      </c>
      <c r="Z609" s="110">
        <f t="shared" si="419"/>
        <v>3.8349207000000001</v>
      </c>
      <c r="AA609" s="110">
        <f t="shared" si="420"/>
        <v>0</v>
      </c>
      <c r="AB609" s="121" t="str">
        <f t="shared" si="428"/>
        <v>J=</v>
      </c>
      <c r="AC609" s="115">
        <f t="shared" si="429"/>
        <v>44890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9">
        <f t="shared" si="421"/>
        <v>44879</v>
      </c>
      <c r="B610" s="110">
        <f t="shared" si="413"/>
        <v>991.67984932000002</v>
      </c>
      <c r="C610" s="184">
        <f t="shared" si="411"/>
        <v>989.62274630000002</v>
      </c>
      <c r="D610" s="111">
        <f t="shared" si="422"/>
        <v>6388.87</v>
      </c>
      <c r="E610" s="111">
        <f>IF($K610=1,VLOOKUP($A609,$AQ$11:$AU$150,5),E609)</f>
        <v>6370.34</v>
      </c>
      <c r="F610" s="160" t="e">
        <f>IF($K610=1,VLOOKUP($A609,$AQ$11:$AU$135,6),F609)</f>
        <v>#REF!</v>
      </c>
      <c r="G610" s="114">
        <f t="shared" si="414"/>
        <v>-2.9003564010536831E-3</v>
      </c>
      <c r="H610" s="115">
        <f t="shared" si="432"/>
        <v>44890</v>
      </c>
      <c r="I610" s="115">
        <f t="shared" si="415"/>
        <v>44890</v>
      </c>
      <c r="J610" s="116">
        <f t="shared" si="423"/>
        <v>21</v>
      </c>
      <c r="K610" s="116">
        <f t="shared" si="412"/>
        <v>13</v>
      </c>
      <c r="L610" s="8">
        <f t="shared" si="424"/>
        <v>0.99820354</v>
      </c>
      <c r="M610" s="117">
        <v>1</v>
      </c>
      <c r="N610" s="117">
        <f t="shared" si="433"/>
        <v>1</v>
      </c>
      <c r="O610" s="110">
        <f t="shared" si="410"/>
        <v>0.99820354</v>
      </c>
      <c r="P610" s="110">
        <f t="shared" si="416"/>
        <v>987.84492862000002</v>
      </c>
      <c r="Q610" s="148">
        <f t="shared" si="427"/>
        <v>0</v>
      </c>
      <c r="R610" s="170">
        <f t="shared" si="425"/>
        <v>0</v>
      </c>
      <c r="S610" s="110">
        <f t="shared" si="417"/>
        <v>0</v>
      </c>
      <c r="T610" s="92">
        <f t="shared" si="430"/>
        <v>0</v>
      </c>
      <c r="U610" s="181">
        <f t="shared" si="431"/>
        <v>0</v>
      </c>
      <c r="V610" s="120">
        <f t="shared" si="426"/>
        <v>7.8E-2</v>
      </c>
      <c r="W610" s="118">
        <f t="shared" ref="W610:W673" si="434">IF(A609&lt;K$2,0,IF(Q609&gt;0,1,IF(K610=K609,W609,W609+1)))</f>
        <v>13</v>
      </c>
      <c r="X610" s="118">
        <v>252</v>
      </c>
      <c r="Y610" s="117">
        <f t="shared" si="418"/>
        <v>1.003882108</v>
      </c>
      <c r="Z610" s="110">
        <f t="shared" si="419"/>
        <v>3.8349207000000001</v>
      </c>
      <c r="AA610" s="110">
        <f t="shared" si="420"/>
        <v>0</v>
      </c>
      <c r="AB610" s="121" t="str">
        <f t="shared" si="428"/>
        <v>J=</v>
      </c>
      <c r="AC610" s="115">
        <f t="shared" si="429"/>
        <v>44890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9">
        <f t="shared" si="421"/>
        <v>44880</v>
      </c>
      <c r="B611" s="110">
        <f t="shared" si="413"/>
        <v>991.83827028000007</v>
      </c>
      <c r="C611" s="184">
        <f t="shared" si="411"/>
        <v>989.62274630000002</v>
      </c>
      <c r="D611" s="111">
        <f t="shared" si="422"/>
        <v>6388.87</v>
      </c>
      <c r="E611" s="111">
        <f>IF($K611=1,VLOOKUP($A610,$AQ$11:$AU$150,5),E610)</f>
        <v>6370.34</v>
      </c>
      <c r="F611" s="160" t="e">
        <f>IF($K611=1,VLOOKUP($A610,$AQ$11:$AU$135,6),F610)</f>
        <v>#REF!</v>
      </c>
      <c r="G611" s="114">
        <f t="shared" si="414"/>
        <v>-2.9003564010536831E-3</v>
      </c>
      <c r="H611" s="115">
        <f t="shared" si="432"/>
        <v>44890</v>
      </c>
      <c r="I611" s="115">
        <f t="shared" si="415"/>
        <v>44890</v>
      </c>
      <c r="J611" s="116">
        <f t="shared" si="423"/>
        <v>21</v>
      </c>
      <c r="K611" s="116">
        <f t="shared" si="412"/>
        <v>14</v>
      </c>
      <c r="L611" s="8">
        <f t="shared" si="424"/>
        <v>0.99806549</v>
      </c>
      <c r="M611" s="117">
        <v>1</v>
      </c>
      <c r="N611" s="117">
        <f t="shared" si="433"/>
        <v>1</v>
      </c>
      <c r="O611" s="110">
        <f t="shared" si="410"/>
        <v>0.99806549</v>
      </c>
      <c r="P611" s="110">
        <f t="shared" si="416"/>
        <v>987.70831120000003</v>
      </c>
      <c r="Q611" s="148">
        <f t="shared" si="427"/>
        <v>0</v>
      </c>
      <c r="R611" s="170">
        <f t="shared" si="425"/>
        <v>0</v>
      </c>
      <c r="S611" s="110">
        <f t="shared" si="417"/>
        <v>0</v>
      </c>
      <c r="T611" s="92">
        <f t="shared" si="430"/>
        <v>0</v>
      </c>
      <c r="U611" s="181">
        <f t="shared" si="431"/>
        <v>0</v>
      </c>
      <c r="V611" s="120">
        <f t="shared" si="426"/>
        <v>7.8E-2</v>
      </c>
      <c r="W611" s="118">
        <f t="shared" si="434"/>
        <v>14</v>
      </c>
      <c r="X611" s="118">
        <v>252</v>
      </c>
      <c r="Y611" s="117">
        <f t="shared" si="418"/>
        <v>1.0041813550000001</v>
      </c>
      <c r="Z611" s="110">
        <f t="shared" si="419"/>
        <v>4.1299590799999999</v>
      </c>
      <c r="AA611" s="110">
        <f t="shared" si="420"/>
        <v>0</v>
      </c>
      <c r="AB611" s="121" t="str">
        <f t="shared" si="428"/>
        <v>J=</v>
      </c>
      <c r="AC611" s="115">
        <f t="shared" si="429"/>
        <v>44890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9">
        <f t="shared" si="421"/>
        <v>44881</v>
      </c>
      <c r="B612" s="110">
        <f t="shared" si="413"/>
        <v>991.83827028000007</v>
      </c>
      <c r="C612" s="184">
        <f t="shared" si="411"/>
        <v>989.62274630000002</v>
      </c>
      <c r="D612" s="111">
        <f t="shared" si="422"/>
        <v>6388.87</v>
      </c>
      <c r="E612" s="111">
        <f>IF($K612=1,VLOOKUP($A611,$AQ$11:$AU$150,5),E611)</f>
        <v>6370.34</v>
      </c>
      <c r="F612" s="160" t="e">
        <f>IF($K612=1,VLOOKUP($A611,$AQ$11:$AU$135,6),F611)</f>
        <v>#REF!</v>
      </c>
      <c r="G612" s="114">
        <f t="shared" si="414"/>
        <v>-2.9003564010536831E-3</v>
      </c>
      <c r="H612" s="115">
        <f t="shared" si="432"/>
        <v>44890</v>
      </c>
      <c r="I612" s="115">
        <f t="shared" si="415"/>
        <v>44890</v>
      </c>
      <c r="J612" s="116">
        <f t="shared" si="423"/>
        <v>21</v>
      </c>
      <c r="K612" s="116">
        <f t="shared" si="412"/>
        <v>14</v>
      </c>
      <c r="L612" s="8">
        <f t="shared" si="424"/>
        <v>0.99806549</v>
      </c>
      <c r="M612" s="117">
        <v>1</v>
      </c>
      <c r="N612" s="117">
        <f t="shared" si="433"/>
        <v>1</v>
      </c>
      <c r="O612" s="110">
        <f t="shared" si="410"/>
        <v>0.99806549</v>
      </c>
      <c r="P612" s="110">
        <f t="shared" si="416"/>
        <v>987.70831120000003</v>
      </c>
      <c r="Q612" s="148">
        <f t="shared" si="427"/>
        <v>0</v>
      </c>
      <c r="R612" s="170">
        <f t="shared" si="425"/>
        <v>0</v>
      </c>
      <c r="S612" s="110">
        <f t="shared" si="417"/>
        <v>0</v>
      </c>
      <c r="T612" s="92">
        <f t="shared" si="430"/>
        <v>0</v>
      </c>
      <c r="U612" s="181">
        <f t="shared" si="431"/>
        <v>0</v>
      </c>
      <c r="V612" s="120">
        <f t="shared" si="426"/>
        <v>7.8E-2</v>
      </c>
      <c r="W612" s="118">
        <f t="shared" si="434"/>
        <v>14</v>
      </c>
      <c r="X612" s="118">
        <v>252</v>
      </c>
      <c r="Y612" s="117">
        <f t="shared" si="418"/>
        <v>1.0041813550000001</v>
      </c>
      <c r="Z612" s="110">
        <f t="shared" si="419"/>
        <v>4.1299590799999999</v>
      </c>
      <c r="AA612" s="110">
        <f t="shared" si="420"/>
        <v>0</v>
      </c>
      <c r="AB612" s="121" t="str">
        <f t="shared" si="428"/>
        <v>J=</v>
      </c>
      <c r="AC612" s="115">
        <f t="shared" si="429"/>
        <v>44890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9">
        <f t="shared" si="421"/>
        <v>44882</v>
      </c>
      <c r="B613" s="110">
        <f t="shared" si="413"/>
        <v>991.99670731000003</v>
      </c>
      <c r="C613" s="184">
        <f t="shared" si="411"/>
        <v>989.62274630000002</v>
      </c>
      <c r="D613" s="111">
        <f t="shared" si="422"/>
        <v>6388.87</v>
      </c>
      <c r="E613" s="111">
        <f>IF($K613=1,VLOOKUP($A612,$AQ$11:$AU$150,5),E612)</f>
        <v>6370.34</v>
      </c>
      <c r="F613" s="160" t="e">
        <f>IF($K613=1,VLOOKUP($A612,$AQ$11:$AU$135,6),F612)</f>
        <v>#REF!</v>
      </c>
      <c r="G613" s="114">
        <f t="shared" si="414"/>
        <v>-2.9003564010536831E-3</v>
      </c>
      <c r="H613" s="115">
        <f t="shared" si="432"/>
        <v>44890</v>
      </c>
      <c r="I613" s="115">
        <f t="shared" si="415"/>
        <v>44890</v>
      </c>
      <c r="J613" s="116">
        <f t="shared" si="423"/>
        <v>21</v>
      </c>
      <c r="K613" s="116">
        <f t="shared" si="412"/>
        <v>15</v>
      </c>
      <c r="L613" s="8">
        <f t="shared" si="424"/>
        <v>0.99792745000000005</v>
      </c>
      <c r="M613" s="117">
        <v>1</v>
      </c>
      <c r="N613" s="117">
        <f t="shared" si="433"/>
        <v>1</v>
      </c>
      <c r="O613" s="110">
        <f t="shared" si="410"/>
        <v>0.99792745000000005</v>
      </c>
      <c r="P613" s="110">
        <f t="shared" si="416"/>
        <v>987.57170367000003</v>
      </c>
      <c r="Q613" s="148">
        <f t="shared" si="427"/>
        <v>0</v>
      </c>
      <c r="R613" s="170">
        <f t="shared" si="425"/>
        <v>0</v>
      </c>
      <c r="S613" s="110">
        <f t="shared" si="417"/>
        <v>0</v>
      </c>
      <c r="T613" s="92">
        <f t="shared" si="430"/>
        <v>0</v>
      </c>
      <c r="U613" s="181">
        <f t="shared" si="431"/>
        <v>0</v>
      </c>
      <c r="V613" s="120">
        <f t="shared" si="426"/>
        <v>7.8E-2</v>
      </c>
      <c r="W613" s="118">
        <f t="shared" si="434"/>
        <v>15</v>
      </c>
      <c r="X613" s="118">
        <v>252</v>
      </c>
      <c r="Y613" s="117">
        <f t="shared" si="418"/>
        <v>1.0044806909999999</v>
      </c>
      <c r="Z613" s="110">
        <f t="shared" si="419"/>
        <v>4.4250036399999999</v>
      </c>
      <c r="AA613" s="110">
        <f t="shared" si="420"/>
        <v>0</v>
      </c>
      <c r="AB613" s="121" t="str">
        <f t="shared" si="428"/>
        <v>J=</v>
      </c>
      <c r="AC613" s="115">
        <f t="shared" si="429"/>
        <v>44890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9">
        <f t="shared" si="421"/>
        <v>44883</v>
      </c>
      <c r="B614" s="110">
        <f t="shared" si="413"/>
        <v>992.15518126999996</v>
      </c>
      <c r="C614" s="184">
        <f t="shared" si="411"/>
        <v>989.62274630000002</v>
      </c>
      <c r="D614" s="111">
        <f t="shared" si="422"/>
        <v>6388.87</v>
      </c>
      <c r="E614" s="111">
        <f>IF($K614=1,VLOOKUP($A613,$AQ$11:$AU$150,5),E613)</f>
        <v>6370.34</v>
      </c>
      <c r="F614" s="160" t="e">
        <f>IF($K614=1,VLOOKUP($A613,$AQ$11:$AU$135,6),F613)</f>
        <v>#REF!</v>
      </c>
      <c r="G614" s="114">
        <f t="shared" si="414"/>
        <v>-2.9003564010536831E-3</v>
      </c>
      <c r="H614" s="115">
        <f t="shared" si="432"/>
        <v>44890</v>
      </c>
      <c r="I614" s="115">
        <f t="shared" si="415"/>
        <v>44890</v>
      </c>
      <c r="J614" s="116">
        <f t="shared" si="423"/>
        <v>21</v>
      </c>
      <c r="K614" s="116">
        <f t="shared" si="412"/>
        <v>16</v>
      </c>
      <c r="L614" s="8">
        <f t="shared" si="424"/>
        <v>0.99778944000000003</v>
      </c>
      <c r="M614" s="117">
        <v>1</v>
      </c>
      <c r="N614" s="117">
        <f t="shared" si="433"/>
        <v>1</v>
      </c>
      <c r="O614" s="110">
        <f t="shared" si="410"/>
        <v>0.99778944000000003</v>
      </c>
      <c r="P614" s="110">
        <f t="shared" si="416"/>
        <v>987.43512583999996</v>
      </c>
      <c r="Q614" s="148">
        <f t="shared" si="427"/>
        <v>0</v>
      </c>
      <c r="R614" s="170">
        <f t="shared" si="425"/>
        <v>0</v>
      </c>
      <c r="S614" s="110">
        <f t="shared" si="417"/>
        <v>0</v>
      </c>
      <c r="T614" s="92">
        <f t="shared" si="430"/>
        <v>0</v>
      </c>
      <c r="U614" s="181">
        <f t="shared" si="431"/>
        <v>0</v>
      </c>
      <c r="V614" s="120">
        <f t="shared" si="426"/>
        <v>7.8E-2</v>
      </c>
      <c r="W614" s="118">
        <f t="shared" si="434"/>
        <v>16</v>
      </c>
      <c r="X614" s="118">
        <v>252</v>
      </c>
      <c r="Y614" s="117">
        <f t="shared" si="418"/>
        <v>1.0047801169999999</v>
      </c>
      <c r="Z614" s="110">
        <f t="shared" si="419"/>
        <v>4.7200554300000004</v>
      </c>
      <c r="AA614" s="110">
        <f t="shared" si="420"/>
        <v>0</v>
      </c>
      <c r="AB614" s="121" t="str">
        <f t="shared" si="428"/>
        <v>J=</v>
      </c>
      <c r="AC614" s="115">
        <f t="shared" si="429"/>
        <v>44890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9">
        <f t="shared" si="421"/>
        <v>44884</v>
      </c>
      <c r="B615" s="110">
        <f t="shared" si="413"/>
        <v>992.31367123999996</v>
      </c>
      <c r="C615" s="184">
        <f t="shared" si="411"/>
        <v>989.62274630000002</v>
      </c>
      <c r="D615" s="111">
        <f t="shared" si="422"/>
        <v>6388.87</v>
      </c>
      <c r="E615" s="111">
        <f>IF($K615=1,VLOOKUP($A614,$AQ$11:$AU$150,5),E614)</f>
        <v>6370.34</v>
      </c>
      <c r="F615" s="160" t="e">
        <f>IF($K615=1,VLOOKUP($A614,$AQ$11:$AU$135,6),F614)</f>
        <v>#REF!</v>
      </c>
      <c r="G615" s="114">
        <f t="shared" si="414"/>
        <v>-2.9003564010536831E-3</v>
      </c>
      <c r="H615" s="115">
        <f t="shared" si="432"/>
        <v>44890</v>
      </c>
      <c r="I615" s="115">
        <f t="shared" si="415"/>
        <v>44890</v>
      </c>
      <c r="J615" s="116">
        <f t="shared" si="423"/>
        <v>21</v>
      </c>
      <c r="K615" s="116">
        <f t="shared" si="412"/>
        <v>17</v>
      </c>
      <c r="L615" s="8">
        <f t="shared" si="424"/>
        <v>0.99765143999999994</v>
      </c>
      <c r="M615" s="117">
        <v>1</v>
      </c>
      <c r="N615" s="117">
        <f t="shared" si="433"/>
        <v>1</v>
      </c>
      <c r="O615" s="110">
        <f t="shared" si="410"/>
        <v>0.99765143999999994</v>
      </c>
      <c r="P615" s="110">
        <f t="shared" si="416"/>
        <v>987.29855789999999</v>
      </c>
      <c r="Q615" s="148">
        <f t="shared" si="427"/>
        <v>0</v>
      </c>
      <c r="R615" s="170">
        <f t="shared" si="425"/>
        <v>0</v>
      </c>
      <c r="S615" s="110">
        <f t="shared" si="417"/>
        <v>0</v>
      </c>
      <c r="T615" s="92">
        <f t="shared" si="430"/>
        <v>0</v>
      </c>
      <c r="U615" s="181">
        <f t="shared" si="431"/>
        <v>0</v>
      </c>
      <c r="V615" s="120">
        <f t="shared" si="426"/>
        <v>7.8E-2</v>
      </c>
      <c r="W615" s="118">
        <f t="shared" si="434"/>
        <v>17</v>
      </c>
      <c r="X615" s="118">
        <v>252</v>
      </c>
      <c r="Y615" s="117">
        <f t="shared" si="418"/>
        <v>1.0050796319999999</v>
      </c>
      <c r="Z615" s="110">
        <f t="shared" si="419"/>
        <v>5.0151133400000001</v>
      </c>
      <c r="AA615" s="110">
        <f t="shared" si="420"/>
        <v>0</v>
      </c>
      <c r="AB615" s="121" t="str">
        <f t="shared" si="428"/>
        <v>J=</v>
      </c>
      <c r="AC615" s="115">
        <f t="shared" si="429"/>
        <v>44890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9">
        <f t="shared" si="421"/>
        <v>44885</v>
      </c>
      <c r="B616" s="110">
        <f t="shared" si="413"/>
        <v>992.31367123999996</v>
      </c>
      <c r="C616" s="184">
        <f t="shared" si="411"/>
        <v>989.62274630000002</v>
      </c>
      <c r="D616" s="111">
        <f t="shared" si="422"/>
        <v>6388.87</v>
      </c>
      <c r="E616" s="111">
        <f>IF($K616=1,VLOOKUP($A615,$AQ$11:$AU$150,5),E615)</f>
        <v>6370.34</v>
      </c>
      <c r="F616" s="160" t="e">
        <f>IF($K616=1,VLOOKUP($A615,$AQ$11:$AU$135,6),F615)</f>
        <v>#REF!</v>
      </c>
      <c r="G616" s="114">
        <f t="shared" si="414"/>
        <v>-2.9003564010536831E-3</v>
      </c>
      <c r="H616" s="115">
        <f t="shared" si="432"/>
        <v>44890</v>
      </c>
      <c r="I616" s="115">
        <f t="shared" si="415"/>
        <v>44890</v>
      </c>
      <c r="J616" s="116">
        <f t="shared" si="423"/>
        <v>21</v>
      </c>
      <c r="K616" s="116">
        <f t="shared" si="412"/>
        <v>17</v>
      </c>
      <c r="L616" s="8">
        <f t="shared" si="424"/>
        <v>0.99765143999999994</v>
      </c>
      <c r="M616" s="117">
        <v>1</v>
      </c>
      <c r="N616" s="117">
        <f t="shared" si="433"/>
        <v>1</v>
      </c>
      <c r="O616" s="110">
        <f t="shared" si="410"/>
        <v>0.99765143999999994</v>
      </c>
      <c r="P616" s="110">
        <f t="shared" si="416"/>
        <v>987.29855789999999</v>
      </c>
      <c r="Q616" s="148">
        <f t="shared" si="427"/>
        <v>0</v>
      </c>
      <c r="R616" s="170">
        <f t="shared" si="425"/>
        <v>0</v>
      </c>
      <c r="S616" s="110">
        <f t="shared" si="417"/>
        <v>0</v>
      </c>
      <c r="T616" s="92">
        <f t="shared" si="430"/>
        <v>0</v>
      </c>
      <c r="U616" s="181">
        <f t="shared" si="431"/>
        <v>0</v>
      </c>
      <c r="V616" s="120">
        <f t="shared" si="426"/>
        <v>7.8E-2</v>
      </c>
      <c r="W616" s="118">
        <f t="shared" si="434"/>
        <v>17</v>
      </c>
      <c r="X616" s="118">
        <v>252</v>
      </c>
      <c r="Y616" s="117">
        <f t="shared" si="418"/>
        <v>1.0050796319999999</v>
      </c>
      <c r="Z616" s="110">
        <f t="shared" si="419"/>
        <v>5.0151133400000001</v>
      </c>
      <c r="AA616" s="110">
        <f t="shared" si="420"/>
        <v>0</v>
      </c>
      <c r="AB616" s="121" t="str">
        <f t="shared" si="428"/>
        <v>J=</v>
      </c>
      <c r="AC616" s="115">
        <f t="shared" si="429"/>
        <v>44890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9">
        <f t="shared" si="421"/>
        <v>44886</v>
      </c>
      <c r="B617" s="110">
        <f t="shared" si="413"/>
        <v>992.31367123999996</v>
      </c>
      <c r="C617" s="184">
        <f t="shared" si="411"/>
        <v>989.62274630000002</v>
      </c>
      <c r="D617" s="111">
        <f t="shared" si="422"/>
        <v>6388.87</v>
      </c>
      <c r="E617" s="111">
        <f>IF($K617=1,VLOOKUP($A616,$AQ$11:$AU$150,5),E616)</f>
        <v>6370.34</v>
      </c>
      <c r="F617" s="160" t="e">
        <f>IF($K617=1,VLOOKUP($A616,$AQ$11:$AU$135,6),F616)</f>
        <v>#REF!</v>
      </c>
      <c r="G617" s="114">
        <f t="shared" si="414"/>
        <v>-2.9003564010536831E-3</v>
      </c>
      <c r="H617" s="115">
        <f t="shared" si="432"/>
        <v>44890</v>
      </c>
      <c r="I617" s="115">
        <f t="shared" si="415"/>
        <v>44890</v>
      </c>
      <c r="J617" s="116">
        <f t="shared" si="423"/>
        <v>21</v>
      </c>
      <c r="K617" s="116">
        <f t="shared" si="412"/>
        <v>17</v>
      </c>
      <c r="L617" s="8">
        <f t="shared" si="424"/>
        <v>0.99765143999999994</v>
      </c>
      <c r="M617" s="117">
        <v>1</v>
      </c>
      <c r="N617" s="117">
        <f t="shared" si="433"/>
        <v>1</v>
      </c>
      <c r="O617" s="110">
        <f t="shared" si="410"/>
        <v>0.99765143999999994</v>
      </c>
      <c r="P617" s="110">
        <f t="shared" si="416"/>
        <v>987.29855789999999</v>
      </c>
      <c r="Q617" s="148">
        <f t="shared" si="427"/>
        <v>0</v>
      </c>
      <c r="R617" s="170">
        <f t="shared" si="425"/>
        <v>0</v>
      </c>
      <c r="S617" s="110">
        <f t="shared" si="417"/>
        <v>0</v>
      </c>
      <c r="T617" s="92">
        <f t="shared" si="430"/>
        <v>0</v>
      </c>
      <c r="U617" s="181">
        <f t="shared" si="431"/>
        <v>0</v>
      </c>
      <c r="V617" s="120">
        <f t="shared" si="426"/>
        <v>7.8E-2</v>
      </c>
      <c r="W617" s="118">
        <f t="shared" si="434"/>
        <v>17</v>
      </c>
      <c r="X617" s="118">
        <v>252</v>
      </c>
      <c r="Y617" s="117">
        <f t="shared" si="418"/>
        <v>1.0050796319999999</v>
      </c>
      <c r="Z617" s="110">
        <f t="shared" si="419"/>
        <v>5.0151133400000001</v>
      </c>
      <c r="AA617" s="110">
        <f t="shared" si="420"/>
        <v>0</v>
      </c>
      <c r="AB617" s="121" t="str">
        <f t="shared" si="428"/>
        <v>J=</v>
      </c>
      <c r="AC617" s="115">
        <f t="shared" si="429"/>
        <v>44890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9">
        <f t="shared" si="421"/>
        <v>44887</v>
      </c>
      <c r="B618" s="110">
        <f t="shared" si="413"/>
        <v>992.47218716999998</v>
      </c>
      <c r="C618" s="184">
        <f t="shared" si="411"/>
        <v>989.62274630000002</v>
      </c>
      <c r="D618" s="111">
        <f t="shared" si="422"/>
        <v>6388.87</v>
      </c>
      <c r="E618" s="111">
        <f>IF($K618=1,VLOOKUP($A617,$AQ$11:$AU$150,5),E617)</f>
        <v>6370.34</v>
      </c>
      <c r="F618" s="160" t="e">
        <f>IF($K618=1,VLOOKUP($A617,$AQ$11:$AU$135,6),F617)</f>
        <v>#REF!</v>
      </c>
      <c r="G618" s="114">
        <f t="shared" si="414"/>
        <v>-2.9003564010536831E-3</v>
      </c>
      <c r="H618" s="115">
        <f t="shared" si="432"/>
        <v>44890</v>
      </c>
      <c r="I618" s="115">
        <f t="shared" si="415"/>
        <v>44890</v>
      </c>
      <c r="J618" s="116">
        <f t="shared" si="423"/>
        <v>21</v>
      </c>
      <c r="K618" s="116">
        <f t="shared" si="412"/>
        <v>18</v>
      </c>
      <c r="L618" s="8">
        <f t="shared" si="424"/>
        <v>0.99751345999999996</v>
      </c>
      <c r="M618" s="117">
        <v>1</v>
      </c>
      <c r="N618" s="117">
        <f t="shared" si="433"/>
        <v>1</v>
      </c>
      <c r="O618" s="110">
        <f t="shared" ref="O618:O681" si="435">TRUNC(TRUNC((L618*N618),15),8)</f>
        <v>0.99751345999999996</v>
      </c>
      <c r="P618" s="110">
        <f t="shared" si="416"/>
        <v>987.16200975000004</v>
      </c>
      <c r="Q618" s="148">
        <f t="shared" si="427"/>
        <v>0</v>
      </c>
      <c r="R618" s="170">
        <f t="shared" si="425"/>
        <v>0</v>
      </c>
      <c r="S618" s="110">
        <f t="shared" si="417"/>
        <v>0</v>
      </c>
      <c r="T618" s="92">
        <f t="shared" si="430"/>
        <v>0</v>
      </c>
      <c r="U618" s="181">
        <f t="shared" si="431"/>
        <v>0</v>
      </c>
      <c r="V618" s="120">
        <f t="shared" si="426"/>
        <v>7.8E-2</v>
      </c>
      <c r="W618" s="118">
        <f t="shared" si="434"/>
        <v>18</v>
      </c>
      <c r="X618" s="118">
        <v>252</v>
      </c>
      <c r="Y618" s="117">
        <f t="shared" si="418"/>
        <v>1.005379236</v>
      </c>
      <c r="Z618" s="110">
        <f t="shared" si="419"/>
        <v>5.3101774199999996</v>
      </c>
      <c r="AA618" s="110">
        <f t="shared" si="420"/>
        <v>0</v>
      </c>
      <c r="AB618" s="121" t="str">
        <f t="shared" si="428"/>
        <v>J=</v>
      </c>
      <c r="AC618" s="115">
        <f t="shared" si="429"/>
        <v>44890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9">
        <f t="shared" si="421"/>
        <v>44888</v>
      </c>
      <c r="B619" s="110">
        <f t="shared" si="413"/>
        <v>992.63072903</v>
      </c>
      <c r="C619" s="184">
        <f t="shared" si="411"/>
        <v>989.62274630000002</v>
      </c>
      <c r="D619" s="111">
        <f t="shared" si="422"/>
        <v>6388.87</v>
      </c>
      <c r="E619" s="111">
        <f>IF($K619=1,VLOOKUP($A618,$AQ$11:$AU$150,5),E618)</f>
        <v>6370.34</v>
      </c>
      <c r="F619" s="160" t="e">
        <f>IF($K619=1,VLOOKUP($A618,$AQ$11:$AU$135,6),F618)</f>
        <v>#REF!</v>
      </c>
      <c r="G619" s="114">
        <f t="shared" si="414"/>
        <v>-2.9003564010536831E-3</v>
      </c>
      <c r="H619" s="115">
        <f t="shared" si="432"/>
        <v>44890</v>
      </c>
      <c r="I619" s="115">
        <f t="shared" si="415"/>
        <v>44890</v>
      </c>
      <c r="J619" s="116">
        <f t="shared" si="423"/>
        <v>21</v>
      </c>
      <c r="K619" s="116">
        <f t="shared" si="412"/>
        <v>19</v>
      </c>
      <c r="L619" s="8">
        <f t="shared" si="424"/>
        <v>0.99737549999999997</v>
      </c>
      <c r="M619" s="117">
        <v>1</v>
      </c>
      <c r="N619" s="117">
        <f t="shared" si="433"/>
        <v>1</v>
      </c>
      <c r="O619" s="110">
        <f t="shared" si="435"/>
        <v>0.99737549999999997</v>
      </c>
      <c r="P619" s="110">
        <f t="shared" si="416"/>
        <v>987.02548139999999</v>
      </c>
      <c r="Q619" s="148">
        <f t="shared" si="427"/>
        <v>0</v>
      </c>
      <c r="R619" s="170">
        <f t="shared" si="425"/>
        <v>0</v>
      </c>
      <c r="S619" s="110">
        <f t="shared" si="417"/>
        <v>0</v>
      </c>
      <c r="T619" s="92">
        <f t="shared" si="430"/>
        <v>0</v>
      </c>
      <c r="U619" s="181">
        <f t="shared" si="431"/>
        <v>0</v>
      </c>
      <c r="V619" s="120">
        <f t="shared" si="426"/>
        <v>7.8E-2</v>
      </c>
      <c r="W619" s="118">
        <f t="shared" si="434"/>
        <v>19</v>
      </c>
      <c r="X619" s="118">
        <v>252</v>
      </c>
      <c r="Y619" s="117">
        <f t="shared" si="418"/>
        <v>1.0056789290000001</v>
      </c>
      <c r="Z619" s="110">
        <f t="shared" si="419"/>
        <v>5.60524763</v>
      </c>
      <c r="AA619" s="110">
        <f t="shared" si="420"/>
        <v>0</v>
      </c>
      <c r="AB619" s="121" t="str">
        <f t="shared" si="428"/>
        <v>J=</v>
      </c>
      <c r="AC619" s="115">
        <f t="shared" si="429"/>
        <v>44890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9">
        <f t="shared" si="421"/>
        <v>44889</v>
      </c>
      <c r="B620" s="110">
        <f t="shared" si="413"/>
        <v>992.78929777999997</v>
      </c>
      <c r="C620" s="184">
        <f t="shared" si="411"/>
        <v>989.62274630000002</v>
      </c>
      <c r="D620" s="111">
        <f t="shared" si="422"/>
        <v>6388.87</v>
      </c>
      <c r="E620" s="111">
        <f>IF($K620=1,VLOOKUP($A619,$AQ$11:$AU$150,5),E619)</f>
        <v>6370.34</v>
      </c>
      <c r="F620" s="160" t="e">
        <f>IF($K620=1,VLOOKUP($A619,$AQ$11:$AU$135,6),F619)</f>
        <v>#REF!</v>
      </c>
      <c r="G620" s="114">
        <f t="shared" si="414"/>
        <v>-2.9003564010536831E-3</v>
      </c>
      <c r="H620" s="115">
        <f t="shared" si="432"/>
        <v>44890</v>
      </c>
      <c r="I620" s="115">
        <f t="shared" si="415"/>
        <v>44890</v>
      </c>
      <c r="J620" s="116">
        <f t="shared" si="423"/>
        <v>21</v>
      </c>
      <c r="K620" s="116">
        <f t="shared" si="412"/>
        <v>20</v>
      </c>
      <c r="L620" s="8">
        <f t="shared" si="424"/>
        <v>0.99723755999999997</v>
      </c>
      <c r="M620" s="117">
        <v>1</v>
      </c>
      <c r="N620" s="117">
        <f t="shared" si="433"/>
        <v>1</v>
      </c>
      <c r="O620" s="110">
        <f t="shared" si="435"/>
        <v>0.99723755999999997</v>
      </c>
      <c r="P620" s="110">
        <f t="shared" si="416"/>
        <v>986.88897283999995</v>
      </c>
      <c r="Q620" s="148">
        <f t="shared" si="427"/>
        <v>0</v>
      </c>
      <c r="R620" s="170">
        <f t="shared" si="425"/>
        <v>0</v>
      </c>
      <c r="S620" s="110">
        <f t="shared" si="417"/>
        <v>0</v>
      </c>
      <c r="T620" s="92">
        <f t="shared" si="430"/>
        <v>0</v>
      </c>
      <c r="U620" s="181">
        <f t="shared" si="431"/>
        <v>0</v>
      </c>
      <c r="V620" s="120">
        <f t="shared" si="426"/>
        <v>7.8E-2</v>
      </c>
      <c r="W620" s="118">
        <f t="shared" si="434"/>
        <v>20</v>
      </c>
      <c r="X620" s="118">
        <v>252</v>
      </c>
      <c r="Y620" s="117">
        <f t="shared" si="418"/>
        <v>1.0059787120000001</v>
      </c>
      <c r="Z620" s="110">
        <f t="shared" si="419"/>
        <v>5.90032494</v>
      </c>
      <c r="AA620" s="110">
        <f t="shared" si="420"/>
        <v>0</v>
      </c>
      <c r="AB620" s="121" t="str">
        <f t="shared" si="428"/>
        <v>J=</v>
      </c>
      <c r="AC620" s="115">
        <f t="shared" si="429"/>
        <v>44890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9">
        <f t="shared" si="421"/>
        <v>44890</v>
      </c>
      <c r="B621" s="110">
        <f t="shared" si="413"/>
        <v>992.94789242000002</v>
      </c>
      <c r="C621" s="184">
        <f t="shared" ref="C621:C684" si="436">IF(Q620&gt;0,P620-S620-T620,C620)</f>
        <v>989.62274630000002</v>
      </c>
      <c r="D621" s="111">
        <f t="shared" si="422"/>
        <v>6388.87</v>
      </c>
      <c r="E621" s="111">
        <f>IF($K621=1,VLOOKUP($A620,$AQ$11:$AU$150,5),E620)</f>
        <v>6370.34</v>
      </c>
      <c r="F621" s="160" t="e">
        <f>IF($K621=1,VLOOKUP($A620,$AQ$11:$AU$135,6),F620)</f>
        <v>#REF!</v>
      </c>
      <c r="G621" s="114">
        <f t="shared" si="414"/>
        <v>-2.9003564010536831E-3</v>
      </c>
      <c r="H621" s="115">
        <f t="shared" si="432"/>
        <v>44890</v>
      </c>
      <c r="I621" s="115">
        <f t="shared" si="415"/>
        <v>44890</v>
      </c>
      <c r="J621" s="116">
        <f t="shared" si="423"/>
        <v>21</v>
      </c>
      <c r="K621" s="116">
        <f t="shared" si="412"/>
        <v>21</v>
      </c>
      <c r="L621" s="8">
        <f t="shared" si="424"/>
        <v>0.99709963999999995</v>
      </c>
      <c r="M621" s="117">
        <v>1</v>
      </c>
      <c r="N621" s="117">
        <f t="shared" si="433"/>
        <v>1</v>
      </c>
      <c r="O621" s="110">
        <f t="shared" si="435"/>
        <v>0.99709963999999995</v>
      </c>
      <c r="P621" s="110">
        <f t="shared" si="416"/>
        <v>986.75248407000004</v>
      </c>
      <c r="Q621" s="148">
        <f t="shared" si="427"/>
        <v>20</v>
      </c>
      <c r="R621" s="170">
        <f t="shared" si="425"/>
        <v>0</v>
      </c>
      <c r="S621" s="110">
        <f t="shared" si="417"/>
        <v>0</v>
      </c>
      <c r="T621" s="92">
        <f t="shared" si="430"/>
        <v>0</v>
      </c>
      <c r="U621" s="181">
        <f t="shared" si="431"/>
        <v>0</v>
      </c>
      <c r="V621" s="120">
        <f t="shared" si="426"/>
        <v>7.8E-2</v>
      </c>
      <c r="W621" s="118">
        <f t="shared" si="434"/>
        <v>21</v>
      </c>
      <c r="X621" s="118">
        <v>252</v>
      </c>
      <c r="Y621" s="117">
        <f t="shared" si="418"/>
        <v>1.0062785839999999</v>
      </c>
      <c r="Z621" s="110">
        <f t="shared" si="419"/>
        <v>6.1954083500000001</v>
      </c>
      <c r="AA621" s="110">
        <f t="shared" si="420"/>
        <v>6.1954083500000001</v>
      </c>
      <c r="AB621" s="121" t="str">
        <f t="shared" si="428"/>
        <v>J=</v>
      </c>
      <c r="AC621" s="115">
        <f t="shared" si="429"/>
        <v>44890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9">
        <f t="shared" si="421"/>
        <v>44891</v>
      </c>
      <c r="B622" s="110">
        <f t="shared" si="413"/>
        <v>987.32319557000005</v>
      </c>
      <c r="C622" s="184">
        <f t="shared" si="436"/>
        <v>986.75248407000004</v>
      </c>
      <c r="D622" s="111">
        <f t="shared" si="422"/>
        <v>6370.34</v>
      </c>
      <c r="E622" s="111">
        <f>IF($K622=1,VLOOKUP($A621,$AQ$11:$AU$150,5),E621)</f>
        <v>6407.93</v>
      </c>
      <c r="F622" s="160" t="e">
        <f>IF($K622=1,VLOOKUP($A621,$AQ$11:$AU$135,6),F621)</f>
        <v>#REF!</v>
      </c>
      <c r="G622" s="114">
        <f t="shared" si="414"/>
        <v>5.9007839455980093E-3</v>
      </c>
      <c r="H622" s="115">
        <f t="shared" si="432"/>
        <v>44921</v>
      </c>
      <c r="I622" s="115">
        <f t="shared" si="415"/>
        <v>44921</v>
      </c>
      <c r="J622" s="116">
        <f t="shared" si="423"/>
        <v>21</v>
      </c>
      <c r="K622" s="116">
        <f t="shared" si="412"/>
        <v>1</v>
      </c>
      <c r="L622" s="8">
        <f t="shared" si="424"/>
        <v>1.0002802</v>
      </c>
      <c r="M622" s="117">
        <v>1</v>
      </c>
      <c r="N622" s="117">
        <f t="shared" si="433"/>
        <v>1</v>
      </c>
      <c r="O622" s="110">
        <f t="shared" si="435"/>
        <v>1.0002802</v>
      </c>
      <c r="P622" s="110">
        <f t="shared" si="416"/>
        <v>987.02897211000004</v>
      </c>
      <c r="Q622" s="148">
        <f t="shared" si="427"/>
        <v>0</v>
      </c>
      <c r="R622" s="170">
        <f t="shared" si="425"/>
        <v>0</v>
      </c>
      <c r="S622" s="110">
        <f t="shared" si="417"/>
        <v>0</v>
      </c>
      <c r="T622" s="92">
        <f t="shared" si="430"/>
        <v>0</v>
      </c>
      <c r="U622" s="181">
        <f t="shared" si="431"/>
        <v>0</v>
      </c>
      <c r="V622" s="120">
        <f t="shared" si="426"/>
        <v>7.8E-2</v>
      </c>
      <c r="W622" s="118">
        <f t="shared" si="434"/>
        <v>1</v>
      </c>
      <c r="X622" s="118">
        <v>252</v>
      </c>
      <c r="Y622" s="117">
        <f t="shared" si="418"/>
        <v>1.00029809</v>
      </c>
      <c r="Z622" s="110">
        <f t="shared" si="419"/>
        <v>0.29422345999999999</v>
      </c>
      <c r="AA622" s="110">
        <f t="shared" si="420"/>
        <v>0</v>
      </c>
      <c r="AB622" s="121" t="str">
        <f t="shared" si="428"/>
        <v>J=</v>
      </c>
      <c r="AC622" s="115">
        <f t="shared" si="429"/>
        <v>44921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9">
        <f t="shared" si="421"/>
        <v>44892</v>
      </c>
      <c r="B623" s="110">
        <f t="shared" si="413"/>
        <v>987.32319557000005</v>
      </c>
      <c r="C623" s="184">
        <f t="shared" si="436"/>
        <v>986.75248407000004</v>
      </c>
      <c r="D623" s="111">
        <f t="shared" si="422"/>
        <v>6370.34</v>
      </c>
      <c r="E623" s="111">
        <f>IF($K623=1,VLOOKUP($A622,$AQ$11:$AU$150,5),E622)</f>
        <v>6407.93</v>
      </c>
      <c r="F623" s="160" t="e">
        <f>IF($K623=1,VLOOKUP($A622,$AQ$11:$AU$135,6),F622)</f>
        <v>#REF!</v>
      </c>
      <c r="G623" s="114">
        <f t="shared" si="414"/>
        <v>5.9007839455980093E-3</v>
      </c>
      <c r="H623" s="115">
        <f t="shared" si="432"/>
        <v>44921</v>
      </c>
      <c r="I623" s="115">
        <f t="shared" si="415"/>
        <v>44921</v>
      </c>
      <c r="J623" s="116">
        <f t="shared" si="423"/>
        <v>21</v>
      </c>
      <c r="K623" s="116">
        <f t="shared" ref="K623:K686" si="437">(J623-(NETWORKDAYS(A623,I623,AF$149:AF$503)-1))</f>
        <v>1</v>
      </c>
      <c r="L623" s="8">
        <f t="shared" si="424"/>
        <v>1.0002802</v>
      </c>
      <c r="M623" s="117">
        <v>1</v>
      </c>
      <c r="N623" s="117">
        <f t="shared" si="433"/>
        <v>1</v>
      </c>
      <c r="O623" s="110">
        <f t="shared" si="435"/>
        <v>1.0002802</v>
      </c>
      <c r="P623" s="110">
        <f t="shared" si="416"/>
        <v>987.02897211000004</v>
      </c>
      <c r="Q623" s="148">
        <f t="shared" si="427"/>
        <v>0</v>
      </c>
      <c r="R623" s="170">
        <f t="shared" si="425"/>
        <v>0</v>
      </c>
      <c r="S623" s="110">
        <f t="shared" si="417"/>
        <v>0</v>
      </c>
      <c r="T623" s="92">
        <f t="shared" si="430"/>
        <v>0</v>
      </c>
      <c r="U623" s="181">
        <f t="shared" si="431"/>
        <v>0</v>
      </c>
      <c r="V623" s="120">
        <f t="shared" si="426"/>
        <v>7.8E-2</v>
      </c>
      <c r="W623" s="118">
        <f t="shared" si="434"/>
        <v>1</v>
      </c>
      <c r="X623" s="118">
        <v>252</v>
      </c>
      <c r="Y623" s="117">
        <f t="shared" si="418"/>
        <v>1.00029809</v>
      </c>
      <c r="Z623" s="110">
        <f t="shared" si="419"/>
        <v>0.29422345999999999</v>
      </c>
      <c r="AA623" s="110">
        <f t="shared" si="420"/>
        <v>0</v>
      </c>
      <c r="AB623" s="121" t="str">
        <f t="shared" si="428"/>
        <v>J=</v>
      </c>
      <c r="AC623" s="115">
        <f t="shared" si="429"/>
        <v>44921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9">
        <f t="shared" si="421"/>
        <v>44893</v>
      </c>
      <c r="B624" s="110">
        <f t="shared" si="413"/>
        <v>987.32319557000005</v>
      </c>
      <c r="C624" s="184">
        <f t="shared" si="436"/>
        <v>986.75248407000004</v>
      </c>
      <c r="D624" s="111">
        <f t="shared" si="422"/>
        <v>6370.34</v>
      </c>
      <c r="E624" s="111">
        <f>IF($K624=1,VLOOKUP($A623,$AQ$11:$AU$150,5),E623)</f>
        <v>6407.93</v>
      </c>
      <c r="F624" s="160" t="e">
        <f>IF($K624=1,VLOOKUP($A623,$AQ$11:$AU$135,6),F623)</f>
        <v>#REF!</v>
      </c>
      <c r="G624" s="114">
        <f t="shared" si="414"/>
        <v>5.9007839455980093E-3</v>
      </c>
      <c r="H624" s="115">
        <f t="shared" si="432"/>
        <v>44921</v>
      </c>
      <c r="I624" s="115">
        <f t="shared" si="415"/>
        <v>44921</v>
      </c>
      <c r="J624" s="116">
        <f t="shared" si="423"/>
        <v>21</v>
      </c>
      <c r="K624" s="116">
        <f t="shared" si="437"/>
        <v>1</v>
      </c>
      <c r="L624" s="8">
        <f t="shared" si="424"/>
        <v>1.0002802</v>
      </c>
      <c r="M624" s="117">
        <v>1</v>
      </c>
      <c r="N624" s="117">
        <f t="shared" si="433"/>
        <v>1</v>
      </c>
      <c r="O624" s="110">
        <f t="shared" si="435"/>
        <v>1.0002802</v>
      </c>
      <c r="P624" s="110">
        <f t="shared" si="416"/>
        <v>987.02897211000004</v>
      </c>
      <c r="Q624" s="148">
        <f t="shared" si="427"/>
        <v>0</v>
      </c>
      <c r="R624" s="170">
        <f t="shared" si="425"/>
        <v>0</v>
      </c>
      <c r="S624" s="110">
        <f t="shared" si="417"/>
        <v>0</v>
      </c>
      <c r="T624" s="92">
        <f t="shared" si="430"/>
        <v>0</v>
      </c>
      <c r="U624" s="181">
        <f t="shared" si="431"/>
        <v>0</v>
      </c>
      <c r="V624" s="120">
        <f t="shared" si="426"/>
        <v>7.8E-2</v>
      </c>
      <c r="W624" s="118">
        <f t="shared" si="434"/>
        <v>1</v>
      </c>
      <c r="X624" s="118">
        <v>252</v>
      </c>
      <c r="Y624" s="117">
        <f t="shared" si="418"/>
        <v>1.00029809</v>
      </c>
      <c r="Z624" s="110">
        <f t="shared" si="419"/>
        <v>0.29422345999999999</v>
      </c>
      <c r="AA624" s="110">
        <f t="shared" si="420"/>
        <v>0</v>
      </c>
      <c r="AB624" s="121" t="str">
        <f t="shared" si="428"/>
        <v>J=</v>
      </c>
      <c r="AC624" s="115">
        <f t="shared" si="429"/>
        <v>44921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9">
        <f t="shared" si="421"/>
        <v>44894</v>
      </c>
      <c r="B625" s="110">
        <f t="shared" si="413"/>
        <v>987.89423878000002</v>
      </c>
      <c r="C625" s="184">
        <f t="shared" si="436"/>
        <v>986.75248407000004</v>
      </c>
      <c r="D625" s="111">
        <f t="shared" si="422"/>
        <v>6370.34</v>
      </c>
      <c r="E625" s="111">
        <f>IF($K625=1,VLOOKUP($A624,$AQ$11:$AU$150,5),E624)</f>
        <v>6407.93</v>
      </c>
      <c r="F625" s="160" t="e">
        <f>IF($K625=1,VLOOKUP($A624,$AQ$11:$AU$135,6),F624)</f>
        <v>#REF!</v>
      </c>
      <c r="G625" s="114">
        <f t="shared" si="414"/>
        <v>5.9007839455980093E-3</v>
      </c>
      <c r="H625" s="115">
        <f t="shared" si="432"/>
        <v>44921</v>
      </c>
      <c r="I625" s="115">
        <f t="shared" si="415"/>
        <v>44921</v>
      </c>
      <c r="J625" s="116">
        <f t="shared" si="423"/>
        <v>21</v>
      </c>
      <c r="K625" s="116">
        <f t="shared" si="437"/>
        <v>2</v>
      </c>
      <c r="L625" s="8">
        <f t="shared" si="424"/>
        <v>1.0005604800000001</v>
      </c>
      <c r="M625" s="117">
        <v>1</v>
      </c>
      <c r="N625" s="117">
        <f t="shared" si="433"/>
        <v>1</v>
      </c>
      <c r="O625" s="110">
        <f t="shared" si="435"/>
        <v>1.0005604800000001</v>
      </c>
      <c r="P625" s="110">
        <f t="shared" si="416"/>
        <v>987.30553910000003</v>
      </c>
      <c r="Q625" s="148">
        <f t="shared" si="427"/>
        <v>0</v>
      </c>
      <c r="R625" s="170">
        <f t="shared" si="425"/>
        <v>0</v>
      </c>
      <c r="S625" s="110">
        <f t="shared" si="417"/>
        <v>0</v>
      </c>
      <c r="T625" s="92">
        <f t="shared" si="430"/>
        <v>0</v>
      </c>
      <c r="U625" s="181">
        <f t="shared" si="431"/>
        <v>0</v>
      </c>
      <c r="V625" s="120">
        <f t="shared" si="426"/>
        <v>7.8E-2</v>
      </c>
      <c r="W625" s="118">
        <f t="shared" si="434"/>
        <v>2</v>
      </c>
      <c r="X625" s="118">
        <v>252</v>
      </c>
      <c r="Y625" s="117">
        <f t="shared" si="418"/>
        <v>1.0005962690000001</v>
      </c>
      <c r="Z625" s="110">
        <f t="shared" si="419"/>
        <v>0.58869967999999995</v>
      </c>
      <c r="AA625" s="110">
        <f t="shared" si="420"/>
        <v>0</v>
      </c>
      <c r="AB625" s="121" t="str">
        <f t="shared" si="428"/>
        <v>J=</v>
      </c>
      <c r="AC625" s="115">
        <f t="shared" si="429"/>
        <v>44921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9">
        <f t="shared" si="421"/>
        <v>44895</v>
      </c>
      <c r="B626" s="110">
        <f t="shared" si="413"/>
        <v>988.46561282999994</v>
      </c>
      <c r="C626" s="184">
        <f t="shared" si="436"/>
        <v>986.75248407000004</v>
      </c>
      <c r="D626" s="111">
        <f t="shared" si="422"/>
        <v>6370.34</v>
      </c>
      <c r="E626" s="111">
        <f>IF($K626=1,VLOOKUP($A625,$AQ$11:$AU$150,5),E625)</f>
        <v>6407.93</v>
      </c>
      <c r="F626" s="160" t="e">
        <f>IF($K626=1,VLOOKUP($A625,$AQ$11:$AU$135,6),F625)</f>
        <v>#REF!</v>
      </c>
      <c r="G626" s="114">
        <f t="shared" si="414"/>
        <v>5.9007839455980093E-3</v>
      </c>
      <c r="H626" s="115">
        <f t="shared" si="432"/>
        <v>44921</v>
      </c>
      <c r="I626" s="115">
        <f t="shared" si="415"/>
        <v>44921</v>
      </c>
      <c r="J626" s="116">
        <f t="shared" si="423"/>
        <v>21</v>
      </c>
      <c r="K626" s="116">
        <f t="shared" si="437"/>
        <v>3</v>
      </c>
      <c r="L626" s="8">
        <f t="shared" si="424"/>
        <v>1.00084084</v>
      </c>
      <c r="M626" s="117">
        <v>1</v>
      </c>
      <c r="N626" s="117">
        <f t="shared" si="433"/>
        <v>1</v>
      </c>
      <c r="O626" s="110">
        <f t="shared" si="435"/>
        <v>1.00084084</v>
      </c>
      <c r="P626" s="110">
        <f t="shared" si="416"/>
        <v>987.58218502</v>
      </c>
      <c r="Q626" s="148">
        <f t="shared" si="427"/>
        <v>0</v>
      </c>
      <c r="R626" s="170">
        <f t="shared" si="425"/>
        <v>0</v>
      </c>
      <c r="S626" s="110">
        <f t="shared" si="417"/>
        <v>0</v>
      </c>
      <c r="T626" s="92">
        <f t="shared" si="430"/>
        <v>0</v>
      </c>
      <c r="U626" s="181">
        <f t="shared" si="431"/>
        <v>0</v>
      </c>
      <c r="V626" s="120">
        <f t="shared" si="426"/>
        <v>7.8E-2</v>
      </c>
      <c r="W626" s="118">
        <f t="shared" si="434"/>
        <v>3</v>
      </c>
      <c r="X626" s="118">
        <v>252</v>
      </c>
      <c r="Y626" s="117">
        <f t="shared" si="418"/>
        <v>1.0008945359999999</v>
      </c>
      <c r="Z626" s="110">
        <f t="shared" si="419"/>
        <v>0.88342781000000004</v>
      </c>
      <c r="AA626" s="110">
        <f t="shared" si="420"/>
        <v>0</v>
      </c>
      <c r="AB626" s="121" t="str">
        <f t="shared" si="428"/>
        <v>J=</v>
      </c>
      <c r="AC626" s="115">
        <f t="shared" si="429"/>
        <v>44921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9">
        <f t="shared" si="421"/>
        <v>44896</v>
      </c>
      <c r="B627" s="110">
        <f t="shared" si="413"/>
        <v>989.03731985999991</v>
      </c>
      <c r="C627" s="184">
        <f t="shared" si="436"/>
        <v>986.75248407000004</v>
      </c>
      <c r="D627" s="111">
        <f t="shared" si="422"/>
        <v>6370.34</v>
      </c>
      <c r="E627" s="111">
        <f>IF($K627=1,VLOOKUP($A626,$AQ$11:$AU$150,5),E626)</f>
        <v>6407.93</v>
      </c>
      <c r="F627" s="160" t="e">
        <f>IF($K627=1,VLOOKUP($A626,$AQ$11:$AU$135,6),F626)</f>
        <v>#REF!</v>
      </c>
      <c r="G627" s="114">
        <f t="shared" si="414"/>
        <v>5.9007839455980093E-3</v>
      </c>
      <c r="H627" s="115">
        <f t="shared" si="432"/>
        <v>44921</v>
      </c>
      <c r="I627" s="115">
        <f t="shared" si="415"/>
        <v>44921</v>
      </c>
      <c r="J627" s="116">
        <f t="shared" si="423"/>
        <v>21</v>
      </c>
      <c r="K627" s="116">
        <f t="shared" si="437"/>
        <v>4</v>
      </c>
      <c r="L627" s="8">
        <f t="shared" si="424"/>
        <v>1.00112128</v>
      </c>
      <c r="M627" s="117">
        <v>1</v>
      </c>
      <c r="N627" s="117">
        <f t="shared" si="433"/>
        <v>1</v>
      </c>
      <c r="O627" s="110">
        <f t="shared" si="435"/>
        <v>1.00112128</v>
      </c>
      <c r="P627" s="110">
        <f t="shared" si="416"/>
        <v>987.85890988999995</v>
      </c>
      <c r="Q627" s="148">
        <f t="shared" si="427"/>
        <v>0</v>
      </c>
      <c r="R627" s="170">
        <f t="shared" si="425"/>
        <v>0</v>
      </c>
      <c r="S627" s="110">
        <f t="shared" si="417"/>
        <v>0</v>
      </c>
      <c r="T627" s="92">
        <f t="shared" si="430"/>
        <v>0</v>
      </c>
      <c r="U627" s="181">
        <f t="shared" si="431"/>
        <v>0</v>
      </c>
      <c r="V627" s="120">
        <f t="shared" si="426"/>
        <v>7.8E-2</v>
      </c>
      <c r="W627" s="118">
        <f t="shared" si="434"/>
        <v>4</v>
      </c>
      <c r="X627" s="118">
        <v>252</v>
      </c>
      <c r="Y627" s="117">
        <f t="shared" si="418"/>
        <v>1.001192893</v>
      </c>
      <c r="Z627" s="110">
        <f t="shared" si="419"/>
        <v>1.1784099699999999</v>
      </c>
      <c r="AA627" s="110">
        <f t="shared" si="420"/>
        <v>0</v>
      </c>
      <c r="AB627" s="121" t="str">
        <f t="shared" si="428"/>
        <v>J=</v>
      </c>
      <c r="AC627" s="115">
        <f t="shared" si="429"/>
        <v>44921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9">
        <f t="shared" si="421"/>
        <v>44897</v>
      </c>
      <c r="B628" s="110">
        <f t="shared" si="413"/>
        <v>989.60935901999994</v>
      </c>
      <c r="C628" s="184">
        <f t="shared" si="436"/>
        <v>986.75248407000004</v>
      </c>
      <c r="D628" s="111">
        <f t="shared" si="422"/>
        <v>6370.34</v>
      </c>
      <c r="E628" s="111">
        <f>IF($K628=1,VLOOKUP($A627,$AQ$11:$AU$150,5),E627)</f>
        <v>6407.93</v>
      </c>
      <c r="F628" s="160" t="e">
        <f>IF($K628=1,VLOOKUP($A627,$AQ$11:$AU$135,6),F627)</f>
        <v>#REF!</v>
      </c>
      <c r="G628" s="114">
        <f t="shared" si="414"/>
        <v>5.9007839455980093E-3</v>
      </c>
      <c r="H628" s="115">
        <f t="shared" si="432"/>
        <v>44921</v>
      </c>
      <c r="I628" s="115">
        <f t="shared" si="415"/>
        <v>44921</v>
      </c>
      <c r="J628" s="116">
        <f t="shared" si="423"/>
        <v>21</v>
      </c>
      <c r="K628" s="116">
        <f t="shared" si="437"/>
        <v>5</v>
      </c>
      <c r="L628" s="8">
        <f t="shared" si="424"/>
        <v>1.0014018</v>
      </c>
      <c r="M628" s="117">
        <v>1</v>
      </c>
      <c r="N628" s="117">
        <f t="shared" si="433"/>
        <v>1</v>
      </c>
      <c r="O628" s="110">
        <f t="shared" si="435"/>
        <v>1.0014018</v>
      </c>
      <c r="P628" s="110">
        <f t="shared" si="416"/>
        <v>988.1357137</v>
      </c>
      <c r="Q628" s="148">
        <f t="shared" si="427"/>
        <v>0</v>
      </c>
      <c r="R628" s="170">
        <f t="shared" si="425"/>
        <v>0</v>
      </c>
      <c r="S628" s="110">
        <f t="shared" si="417"/>
        <v>0</v>
      </c>
      <c r="T628" s="92">
        <f t="shared" si="430"/>
        <v>0</v>
      </c>
      <c r="U628" s="181">
        <f t="shared" si="431"/>
        <v>0</v>
      </c>
      <c r="V628" s="120">
        <f t="shared" si="426"/>
        <v>7.8E-2</v>
      </c>
      <c r="W628" s="118">
        <f t="shared" si="434"/>
        <v>5</v>
      </c>
      <c r="X628" s="118">
        <v>252</v>
      </c>
      <c r="Y628" s="117">
        <f t="shared" si="418"/>
        <v>1.001491339</v>
      </c>
      <c r="Z628" s="110">
        <f t="shared" si="419"/>
        <v>1.4736453199999999</v>
      </c>
      <c r="AA628" s="110">
        <f t="shared" si="420"/>
        <v>0</v>
      </c>
      <c r="AB628" s="121" t="str">
        <f t="shared" si="428"/>
        <v>J=</v>
      </c>
      <c r="AC628" s="115">
        <f t="shared" si="429"/>
        <v>44921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9">
        <f t="shared" si="421"/>
        <v>44898</v>
      </c>
      <c r="B629" s="110">
        <f t="shared" si="413"/>
        <v>990.18171958000005</v>
      </c>
      <c r="C629" s="184">
        <f t="shared" si="436"/>
        <v>986.75248407000004</v>
      </c>
      <c r="D629" s="111">
        <f t="shared" si="422"/>
        <v>6370.34</v>
      </c>
      <c r="E629" s="111">
        <f>IF($K629=1,VLOOKUP($A628,$AQ$11:$AU$150,5),E628)</f>
        <v>6407.93</v>
      </c>
      <c r="F629" s="160" t="e">
        <f>IF($K629=1,VLOOKUP($A628,$AQ$11:$AU$135,6),F628)</f>
        <v>#REF!</v>
      </c>
      <c r="G629" s="114">
        <f t="shared" si="414"/>
        <v>5.9007839455980093E-3</v>
      </c>
      <c r="H629" s="115">
        <f t="shared" si="432"/>
        <v>44921</v>
      </c>
      <c r="I629" s="115">
        <f t="shared" si="415"/>
        <v>44921</v>
      </c>
      <c r="J629" s="116">
        <f t="shared" si="423"/>
        <v>21</v>
      </c>
      <c r="K629" s="116">
        <f t="shared" si="437"/>
        <v>6</v>
      </c>
      <c r="L629" s="8">
        <f t="shared" si="424"/>
        <v>1.00168239</v>
      </c>
      <c r="M629" s="117">
        <v>1</v>
      </c>
      <c r="N629" s="117">
        <f t="shared" si="433"/>
        <v>1</v>
      </c>
      <c r="O629" s="110">
        <f t="shared" si="435"/>
        <v>1.00168239</v>
      </c>
      <c r="P629" s="110">
        <f t="shared" si="416"/>
        <v>988.41258658000004</v>
      </c>
      <c r="Q629" s="148">
        <f t="shared" si="427"/>
        <v>0</v>
      </c>
      <c r="R629" s="170">
        <f t="shared" si="425"/>
        <v>0</v>
      </c>
      <c r="S629" s="110">
        <f t="shared" si="417"/>
        <v>0</v>
      </c>
      <c r="T629" s="92">
        <f t="shared" si="430"/>
        <v>0</v>
      </c>
      <c r="U629" s="181">
        <f t="shared" si="431"/>
        <v>0</v>
      </c>
      <c r="V629" s="120">
        <f t="shared" si="426"/>
        <v>7.8E-2</v>
      </c>
      <c r="W629" s="118">
        <f t="shared" si="434"/>
        <v>6</v>
      </c>
      <c r="X629" s="118">
        <v>252</v>
      </c>
      <c r="Y629" s="117">
        <f t="shared" si="418"/>
        <v>1.0017898730000001</v>
      </c>
      <c r="Z629" s="110">
        <f t="shared" si="419"/>
        <v>1.7691330000000001</v>
      </c>
      <c r="AA629" s="110">
        <f t="shared" si="420"/>
        <v>0</v>
      </c>
      <c r="AB629" s="121" t="str">
        <f t="shared" si="428"/>
        <v>J=</v>
      </c>
      <c r="AC629" s="115">
        <f t="shared" si="429"/>
        <v>44921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9">
        <f t="shared" si="421"/>
        <v>44899</v>
      </c>
      <c r="B630" s="110">
        <f t="shared" si="413"/>
        <v>990.18171958000005</v>
      </c>
      <c r="C630" s="184">
        <f t="shared" si="436"/>
        <v>986.75248407000004</v>
      </c>
      <c r="D630" s="111">
        <f t="shared" si="422"/>
        <v>6370.34</v>
      </c>
      <c r="E630" s="111">
        <f>IF($K630=1,VLOOKUP($A629,$AQ$11:$AU$150,5),E629)</f>
        <v>6407.93</v>
      </c>
      <c r="F630" s="160" t="e">
        <f>IF($K630=1,VLOOKUP($A629,$AQ$11:$AU$135,6),F629)</f>
        <v>#REF!</v>
      </c>
      <c r="G630" s="114">
        <f t="shared" si="414"/>
        <v>5.9007839455980093E-3</v>
      </c>
      <c r="H630" s="115">
        <f t="shared" si="432"/>
        <v>44921</v>
      </c>
      <c r="I630" s="115">
        <f t="shared" si="415"/>
        <v>44921</v>
      </c>
      <c r="J630" s="116">
        <f t="shared" si="423"/>
        <v>21</v>
      </c>
      <c r="K630" s="116">
        <f t="shared" si="437"/>
        <v>6</v>
      </c>
      <c r="L630" s="8">
        <f t="shared" si="424"/>
        <v>1.00168239</v>
      </c>
      <c r="M630" s="117">
        <v>1</v>
      </c>
      <c r="N630" s="117">
        <f t="shared" si="433"/>
        <v>1</v>
      </c>
      <c r="O630" s="110">
        <f t="shared" si="435"/>
        <v>1.00168239</v>
      </c>
      <c r="P630" s="110">
        <f t="shared" si="416"/>
        <v>988.41258658000004</v>
      </c>
      <c r="Q630" s="148">
        <f t="shared" si="427"/>
        <v>0</v>
      </c>
      <c r="R630" s="170">
        <f t="shared" si="425"/>
        <v>0</v>
      </c>
      <c r="S630" s="110">
        <f t="shared" si="417"/>
        <v>0</v>
      </c>
      <c r="T630" s="92">
        <f t="shared" si="430"/>
        <v>0</v>
      </c>
      <c r="U630" s="181">
        <f t="shared" si="431"/>
        <v>0</v>
      </c>
      <c r="V630" s="120">
        <f t="shared" si="426"/>
        <v>7.8E-2</v>
      </c>
      <c r="W630" s="118">
        <f t="shared" si="434"/>
        <v>6</v>
      </c>
      <c r="X630" s="118">
        <v>252</v>
      </c>
      <c r="Y630" s="117">
        <f t="shared" si="418"/>
        <v>1.0017898730000001</v>
      </c>
      <c r="Z630" s="110">
        <f t="shared" si="419"/>
        <v>1.7691330000000001</v>
      </c>
      <c r="AA630" s="110">
        <f t="shared" si="420"/>
        <v>0</v>
      </c>
      <c r="AB630" s="121" t="str">
        <f t="shared" si="428"/>
        <v>J=</v>
      </c>
      <c r="AC630" s="115">
        <f t="shared" si="429"/>
        <v>44921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9">
        <f t="shared" si="421"/>
        <v>44900</v>
      </c>
      <c r="B631" s="110">
        <f t="shared" si="413"/>
        <v>990.18171958000005</v>
      </c>
      <c r="C631" s="184">
        <f t="shared" si="436"/>
        <v>986.75248407000004</v>
      </c>
      <c r="D631" s="111">
        <f t="shared" si="422"/>
        <v>6370.34</v>
      </c>
      <c r="E631" s="111">
        <f>IF($K631=1,VLOOKUP($A630,$AQ$11:$AU$150,5),E630)</f>
        <v>6407.93</v>
      </c>
      <c r="F631" s="160" t="e">
        <f>IF($K631=1,VLOOKUP($A630,$AQ$11:$AU$135,6),F630)</f>
        <v>#REF!</v>
      </c>
      <c r="G631" s="114">
        <f t="shared" si="414"/>
        <v>5.9007839455980093E-3</v>
      </c>
      <c r="H631" s="115">
        <f t="shared" si="432"/>
        <v>44921</v>
      </c>
      <c r="I631" s="115">
        <f t="shared" si="415"/>
        <v>44921</v>
      </c>
      <c r="J631" s="116">
        <f t="shared" si="423"/>
        <v>21</v>
      </c>
      <c r="K631" s="116">
        <f t="shared" si="437"/>
        <v>6</v>
      </c>
      <c r="L631" s="8">
        <f t="shared" si="424"/>
        <v>1.00168239</v>
      </c>
      <c r="M631" s="117">
        <v>1</v>
      </c>
      <c r="N631" s="117">
        <f t="shared" si="433"/>
        <v>1</v>
      </c>
      <c r="O631" s="110">
        <f t="shared" si="435"/>
        <v>1.00168239</v>
      </c>
      <c r="P631" s="110">
        <f t="shared" si="416"/>
        <v>988.41258658000004</v>
      </c>
      <c r="Q631" s="148">
        <f t="shared" si="427"/>
        <v>0</v>
      </c>
      <c r="R631" s="170">
        <f t="shared" si="425"/>
        <v>0</v>
      </c>
      <c r="S631" s="110">
        <f t="shared" si="417"/>
        <v>0</v>
      </c>
      <c r="T631" s="92">
        <f t="shared" si="430"/>
        <v>0</v>
      </c>
      <c r="U631" s="181">
        <f t="shared" si="431"/>
        <v>0</v>
      </c>
      <c r="V631" s="120">
        <f t="shared" si="426"/>
        <v>7.8E-2</v>
      </c>
      <c r="W631" s="118">
        <f t="shared" si="434"/>
        <v>6</v>
      </c>
      <c r="X631" s="118">
        <v>252</v>
      </c>
      <c r="Y631" s="117">
        <f t="shared" si="418"/>
        <v>1.0017898730000001</v>
      </c>
      <c r="Z631" s="110">
        <f t="shared" si="419"/>
        <v>1.7691330000000001</v>
      </c>
      <c r="AA631" s="110">
        <f t="shared" si="420"/>
        <v>0</v>
      </c>
      <c r="AB631" s="121" t="str">
        <f t="shared" si="428"/>
        <v>J=</v>
      </c>
      <c r="AC631" s="115">
        <f t="shared" si="429"/>
        <v>44921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9">
        <f t="shared" si="421"/>
        <v>44901</v>
      </c>
      <c r="B632" s="110">
        <f t="shared" si="413"/>
        <v>990.75442242000008</v>
      </c>
      <c r="C632" s="184">
        <f t="shared" si="436"/>
        <v>986.75248407000004</v>
      </c>
      <c r="D632" s="111">
        <f t="shared" si="422"/>
        <v>6370.34</v>
      </c>
      <c r="E632" s="111">
        <f>IF($K632=1,VLOOKUP($A631,$AQ$11:$AU$150,5),E631)</f>
        <v>6407.93</v>
      </c>
      <c r="F632" s="160" t="e">
        <f>IF($K632=1,VLOOKUP($A631,$AQ$11:$AU$135,6),F631)</f>
        <v>#REF!</v>
      </c>
      <c r="G632" s="114">
        <f t="shared" si="414"/>
        <v>5.9007839455980093E-3</v>
      </c>
      <c r="H632" s="115">
        <f t="shared" si="432"/>
        <v>44921</v>
      </c>
      <c r="I632" s="115">
        <f t="shared" si="415"/>
        <v>44921</v>
      </c>
      <c r="J632" s="116">
        <f t="shared" si="423"/>
        <v>21</v>
      </c>
      <c r="K632" s="116">
        <f t="shared" si="437"/>
        <v>7</v>
      </c>
      <c r="L632" s="8">
        <f t="shared" si="424"/>
        <v>1.00196307</v>
      </c>
      <c r="M632" s="117">
        <v>1</v>
      </c>
      <c r="N632" s="117">
        <f t="shared" si="433"/>
        <v>1</v>
      </c>
      <c r="O632" s="110">
        <f t="shared" si="435"/>
        <v>1.00196307</v>
      </c>
      <c r="P632" s="110">
        <f t="shared" si="416"/>
        <v>988.68954826000004</v>
      </c>
      <c r="Q632" s="148">
        <f t="shared" si="427"/>
        <v>0</v>
      </c>
      <c r="R632" s="170">
        <f t="shared" si="425"/>
        <v>0</v>
      </c>
      <c r="S632" s="110">
        <f t="shared" si="417"/>
        <v>0</v>
      </c>
      <c r="T632" s="92">
        <f t="shared" si="430"/>
        <v>0</v>
      </c>
      <c r="U632" s="181">
        <f t="shared" si="431"/>
        <v>0</v>
      </c>
      <c r="V632" s="120">
        <f t="shared" si="426"/>
        <v>7.8E-2</v>
      </c>
      <c r="W632" s="118">
        <f t="shared" si="434"/>
        <v>7</v>
      </c>
      <c r="X632" s="118">
        <v>252</v>
      </c>
      <c r="Y632" s="117">
        <f t="shared" si="418"/>
        <v>1.0020884960000001</v>
      </c>
      <c r="Z632" s="110">
        <f t="shared" si="419"/>
        <v>2.06487416</v>
      </c>
      <c r="AA632" s="110">
        <f t="shared" si="420"/>
        <v>0</v>
      </c>
      <c r="AB632" s="121" t="str">
        <f t="shared" si="428"/>
        <v>J=</v>
      </c>
      <c r="AC632" s="115">
        <f t="shared" si="429"/>
        <v>44921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9">
        <f t="shared" si="421"/>
        <v>44902</v>
      </c>
      <c r="B633" s="110">
        <f t="shared" si="413"/>
        <v>991.32744893000006</v>
      </c>
      <c r="C633" s="184">
        <f t="shared" si="436"/>
        <v>986.75248407000004</v>
      </c>
      <c r="D633" s="111">
        <f t="shared" si="422"/>
        <v>6370.34</v>
      </c>
      <c r="E633" s="111">
        <f>IF($K633=1,VLOOKUP($A632,$AQ$11:$AU$150,5),E632)</f>
        <v>6407.93</v>
      </c>
      <c r="F633" s="160" t="e">
        <f>IF($K633=1,VLOOKUP($A632,$AQ$11:$AU$135,6),F632)</f>
        <v>#REF!</v>
      </c>
      <c r="G633" s="114">
        <f t="shared" si="414"/>
        <v>5.9007839455980093E-3</v>
      </c>
      <c r="H633" s="115">
        <f t="shared" si="432"/>
        <v>44921</v>
      </c>
      <c r="I633" s="115">
        <f t="shared" si="415"/>
        <v>44921</v>
      </c>
      <c r="J633" s="116">
        <f t="shared" si="423"/>
        <v>21</v>
      </c>
      <c r="K633" s="116">
        <f t="shared" si="437"/>
        <v>8</v>
      </c>
      <c r="L633" s="8">
        <f t="shared" si="424"/>
        <v>1.0022438199999999</v>
      </c>
      <c r="M633" s="117">
        <v>1</v>
      </c>
      <c r="N633" s="117">
        <f t="shared" si="433"/>
        <v>1</v>
      </c>
      <c r="O633" s="110">
        <f t="shared" si="435"/>
        <v>1.0022438199999999</v>
      </c>
      <c r="P633" s="110">
        <f t="shared" si="416"/>
        <v>988.96657902000004</v>
      </c>
      <c r="Q633" s="148">
        <f t="shared" si="427"/>
        <v>0</v>
      </c>
      <c r="R633" s="170">
        <f t="shared" si="425"/>
        <v>0</v>
      </c>
      <c r="S633" s="110">
        <f t="shared" si="417"/>
        <v>0</v>
      </c>
      <c r="T633" s="92">
        <f t="shared" si="430"/>
        <v>0</v>
      </c>
      <c r="U633" s="181">
        <f t="shared" si="431"/>
        <v>0</v>
      </c>
      <c r="V633" s="120">
        <f t="shared" si="426"/>
        <v>7.8E-2</v>
      </c>
      <c r="W633" s="118">
        <f t="shared" si="434"/>
        <v>8</v>
      </c>
      <c r="X633" s="118">
        <v>252</v>
      </c>
      <c r="Y633" s="117">
        <f t="shared" si="418"/>
        <v>1.0023872089999999</v>
      </c>
      <c r="Z633" s="110">
        <f t="shared" si="419"/>
        <v>2.3608699099999999</v>
      </c>
      <c r="AA633" s="110">
        <f t="shared" si="420"/>
        <v>0</v>
      </c>
      <c r="AB633" s="121" t="str">
        <f t="shared" si="428"/>
        <v>J=</v>
      </c>
      <c r="AC633" s="115">
        <f t="shared" si="429"/>
        <v>44921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9">
        <f t="shared" si="421"/>
        <v>44903</v>
      </c>
      <c r="B634" s="110">
        <f t="shared" si="413"/>
        <v>991.90080813999998</v>
      </c>
      <c r="C634" s="184">
        <f t="shared" si="436"/>
        <v>986.75248407000004</v>
      </c>
      <c r="D634" s="111">
        <f t="shared" si="422"/>
        <v>6370.34</v>
      </c>
      <c r="E634" s="111">
        <f>IF($K634=1,VLOOKUP($A633,$AQ$11:$AU$150,5),E633)</f>
        <v>6407.93</v>
      </c>
      <c r="F634" s="160" t="e">
        <f>IF($K634=1,VLOOKUP($A633,$AQ$11:$AU$135,6),F633)</f>
        <v>#REF!</v>
      </c>
      <c r="G634" s="114">
        <f t="shared" si="414"/>
        <v>5.9007839455980093E-3</v>
      </c>
      <c r="H634" s="115">
        <f t="shared" si="432"/>
        <v>44921</v>
      </c>
      <c r="I634" s="115">
        <f t="shared" si="415"/>
        <v>44921</v>
      </c>
      <c r="J634" s="116">
        <f t="shared" si="423"/>
        <v>21</v>
      </c>
      <c r="K634" s="116">
        <f t="shared" si="437"/>
        <v>9</v>
      </c>
      <c r="L634" s="8">
        <f t="shared" si="424"/>
        <v>1.00252465</v>
      </c>
      <c r="M634" s="117">
        <v>1</v>
      </c>
      <c r="N634" s="117">
        <f t="shared" si="433"/>
        <v>1</v>
      </c>
      <c r="O634" s="110">
        <f t="shared" si="435"/>
        <v>1.00252465</v>
      </c>
      <c r="P634" s="110">
        <f t="shared" si="416"/>
        <v>989.24368872000002</v>
      </c>
      <c r="Q634" s="148">
        <f t="shared" si="427"/>
        <v>0</v>
      </c>
      <c r="R634" s="170">
        <f t="shared" si="425"/>
        <v>0</v>
      </c>
      <c r="S634" s="110">
        <f t="shared" si="417"/>
        <v>0</v>
      </c>
      <c r="T634" s="92">
        <f t="shared" si="430"/>
        <v>0</v>
      </c>
      <c r="U634" s="181">
        <f t="shared" si="431"/>
        <v>0</v>
      </c>
      <c r="V634" s="120">
        <f t="shared" si="426"/>
        <v>7.8E-2</v>
      </c>
      <c r="W634" s="118">
        <f t="shared" si="434"/>
        <v>9</v>
      </c>
      <c r="X634" s="118">
        <v>252</v>
      </c>
      <c r="Y634" s="117">
        <f t="shared" si="418"/>
        <v>1.002686011</v>
      </c>
      <c r="Z634" s="110">
        <f t="shared" si="419"/>
        <v>2.6571194199999999</v>
      </c>
      <c r="AA634" s="110">
        <f t="shared" si="420"/>
        <v>0</v>
      </c>
      <c r="AB634" s="121" t="str">
        <f t="shared" si="428"/>
        <v>J=</v>
      </c>
      <c r="AC634" s="115">
        <f t="shared" si="429"/>
        <v>44921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9">
        <f t="shared" si="421"/>
        <v>44904</v>
      </c>
      <c r="B635" s="110">
        <f t="shared" si="413"/>
        <v>992.47449920999998</v>
      </c>
      <c r="C635" s="184">
        <f t="shared" si="436"/>
        <v>986.75248407000004</v>
      </c>
      <c r="D635" s="111">
        <f t="shared" si="422"/>
        <v>6370.34</v>
      </c>
      <c r="E635" s="111">
        <f>IF($K635=1,VLOOKUP($A634,$AQ$11:$AU$150,5),E634)</f>
        <v>6407.93</v>
      </c>
      <c r="F635" s="160" t="e">
        <f>IF($K635=1,VLOOKUP($A634,$AQ$11:$AU$135,6),F634)</f>
        <v>#REF!</v>
      </c>
      <c r="G635" s="114">
        <f t="shared" si="414"/>
        <v>5.9007839455980093E-3</v>
      </c>
      <c r="H635" s="115">
        <f t="shared" si="432"/>
        <v>44921</v>
      </c>
      <c r="I635" s="115">
        <f t="shared" si="415"/>
        <v>44921</v>
      </c>
      <c r="J635" s="116">
        <f t="shared" si="423"/>
        <v>21</v>
      </c>
      <c r="K635" s="116">
        <f t="shared" si="437"/>
        <v>10</v>
      </c>
      <c r="L635" s="8">
        <f t="shared" si="424"/>
        <v>1.0028055600000001</v>
      </c>
      <c r="M635" s="117">
        <v>1</v>
      </c>
      <c r="N635" s="117">
        <f t="shared" si="433"/>
        <v>1</v>
      </c>
      <c r="O635" s="110">
        <f t="shared" si="435"/>
        <v>1.0028055600000001</v>
      </c>
      <c r="P635" s="110">
        <f t="shared" si="416"/>
        <v>989.52087735999999</v>
      </c>
      <c r="Q635" s="148">
        <f t="shared" si="427"/>
        <v>0</v>
      </c>
      <c r="R635" s="170">
        <f t="shared" si="425"/>
        <v>0</v>
      </c>
      <c r="S635" s="110">
        <f t="shared" si="417"/>
        <v>0</v>
      </c>
      <c r="T635" s="92">
        <f t="shared" si="430"/>
        <v>0</v>
      </c>
      <c r="U635" s="181">
        <f t="shared" si="431"/>
        <v>0</v>
      </c>
      <c r="V635" s="120">
        <f t="shared" si="426"/>
        <v>7.8E-2</v>
      </c>
      <c r="W635" s="118">
        <f t="shared" si="434"/>
        <v>10</v>
      </c>
      <c r="X635" s="118">
        <v>252</v>
      </c>
      <c r="Y635" s="117">
        <f t="shared" si="418"/>
        <v>1.002984901</v>
      </c>
      <c r="Z635" s="110">
        <f t="shared" si="419"/>
        <v>2.9536218500000002</v>
      </c>
      <c r="AA635" s="110">
        <f t="shared" si="420"/>
        <v>0</v>
      </c>
      <c r="AB635" s="121" t="str">
        <f t="shared" si="428"/>
        <v>J=</v>
      </c>
      <c r="AC635" s="115">
        <f t="shared" si="429"/>
        <v>44921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9">
        <f t="shared" si="421"/>
        <v>44905</v>
      </c>
      <c r="B636" s="110">
        <f t="shared" si="413"/>
        <v>993.04852426000002</v>
      </c>
      <c r="C636" s="184">
        <f t="shared" si="436"/>
        <v>986.75248407000004</v>
      </c>
      <c r="D636" s="111">
        <f t="shared" si="422"/>
        <v>6370.34</v>
      </c>
      <c r="E636" s="111">
        <f>IF($K636=1,VLOOKUP($A635,$AQ$11:$AU$150,5),E635)</f>
        <v>6407.93</v>
      </c>
      <c r="F636" s="160" t="e">
        <f>IF($K636=1,VLOOKUP($A635,$AQ$11:$AU$135,6),F635)</f>
        <v>#REF!</v>
      </c>
      <c r="G636" s="114">
        <f t="shared" si="414"/>
        <v>5.9007839455980093E-3</v>
      </c>
      <c r="H636" s="115">
        <f t="shared" si="432"/>
        <v>44921</v>
      </c>
      <c r="I636" s="115">
        <f t="shared" si="415"/>
        <v>44921</v>
      </c>
      <c r="J636" s="116">
        <f t="shared" si="423"/>
        <v>21</v>
      </c>
      <c r="K636" s="116">
        <f t="shared" si="437"/>
        <v>11</v>
      </c>
      <c r="L636" s="8">
        <f t="shared" si="424"/>
        <v>1.0030865499999999</v>
      </c>
      <c r="M636" s="117">
        <v>1</v>
      </c>
      <c r="N636" s="117">
        <f t="shared" si="433"/>
        <v>1</v>
      </c>
      <c r="O636" s="110">
        <f t="shared" si="435"/>
        <v>1.0030865499999999</v>
      </c>
      <c r="P636" s="110">
        <f t="shared" si="416"/>
        <v>989.79814494000004</v>
      </c>
      <c r="Q636" s="148">
        <f t="shared" si="427"/>
        <v>0</v>
      </c>
      <c r="R636" s="170">
        <f t="shared" si="425"/>
        <v>0</v>
      </c>
      <c r="S636" s="110">
        <f t="shared" si="417"/>
        <v>0</v>
      </c>
      <c r="T636" s="92">
        <f t="shared" si="430"/>
        <v>0</v>
      </c>
      <c r="U636" s="181">
        <f t="shared" si="431"/>
        <v>0</v>
      </c>
      <c r="V636" s="120">
        <f t="shared" si="426"/>
        <v>7.8E-2</v>
      </c>
      <c r="W636" s="118">
        <f t="shared" si="434"/>
        <v>11</v>
      </c>
      <c r="X636" s="118">
        <v>252</v>
      </c>
      <c r="Y636" s="117">
        <f t="shared" si="418"/>
        <v>1.003283881</v>
      </c>
      <c r="Z636" s="110">
        <f t="shared" si="419"/>
        <v>3.25037932</v>
      </c>
      <c r="AA636" s="110">
        <f t="shared" si="420"/>
        <v>0</v>
      </c>
      <c r="AB636" s="121" t="str">
        <f t="shared" si="428"/>
        <v>J=</v>
      </c>
      <c r="AC636" s="115">
        <f t="shared" si="429"/>
        <v>44921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9">
        <f t="shared" si="421"/>
        <v>44906</v>
      </c>
      <c r="B637" s="110">
        <f t="shared" si="413"/>
        <v>993.04852426000002</v>
      </c>
      <c r="C637" s="184">
        <f t="shared" si="436"/>
        <v>986.75248407000004</v>
      </c>
      <c r="D637" s="111">
        <f t="shared" si="422"/>
        <v>6370.34</v>
      </c>
      <c r="E637" s="111">
        <f>IF($K637=1,VLOOKUP($A636,$AQ$11:$AU$150,5),E636)</f>
        <v>6407.93</v>
      </c>
      <c r="F637" s="160" t="e">
        <f>IF($K637=1,VLOOKUP($A636,$AQ$11:$AU$135,6),F636)</f>
        <v>#REF!</v>
      </c>
      <c r="G637" s="114">
        <f t="shared" si="414"/>
        <v>5.9007839455980093E-3</v>
      </c>
      <c r="H637" s="115">
        <f t="shared" si="432"/>
        <v>44921</v>
      </c>
      <c r="I637" s="115">
        <f t="shared" si="415"/>
        <v>44921</v>
      </c>
      <c r="J637" s="116">
        <f t="shared" si="423"/>
        <v>21</v>
      </c>
      <c r="K637" s="116">
        <f t="shared" si="437"/>
        <v>11</v>
      </c>
      <c r="L637" s="8">
        <f t="shared" si="424"/>
        <v>1.0030865499999999</v>
      </c>
      <c r="M637" s="117">
        <v>1</v>
      </c>
      <c r="N637" s="117">
        <f t="shared" si="433"/>
        <v>1</v>
      </c>
      <c r="O637" s="110">
        <f t="shared" si="435"/>
        <v>1.0030865499999999</v>
      </c>
      <c r="P637" s="110">
        <f t="shared" si="416"/>
        <v>989.79814494000004</v>
      </c>
      <c r="Q637" s="148">
        <f t="shared" si="427"/>
        <v>0</v>
      </c>
      <c r="R637" s="170">
        <f t="shared" si="425"/>
        <v>0</v>
      </c>
      <c r="S637" s="110">
        <f t="shared" si="417"/>
        <v>0</v>
      </c>
      <c r="T637" s="92">
        <f t="shared" si="430"/>
        <v>0</v>
      </c>
      <c r="U637" s="181">
        <f t="shared" si="431"/>
        <v>0</v>
      </c>
      <c r="V637" s="120">
        <f t="shared" si="426"/>
        <v>7.8E-2</v>
      </c>
      <c r="W637" s="118">
        <f t="shared" si="434"/>
        <v>11</v>
      </c>
      <c r="X637" s="118">
        <v>252</v>
      </c>
      <c r="Y637" s="117">
        <f t="shared" si="418"/>
        <v>1.003283881</v>
      </c>
      <c r="Z637" s="110">
        <f t="shared" si="419"/>
        <v>3.25037932</v>
      </c>
      <c r="AA637" s="110">
        <f t="shared" si="420"/>
        <v>0</v>
      </c>
      <c r="AB637" s="121" t="str">
        <f t="shared" si="428"/>
        <v>J=</v>
      </c>
      <c r="AC637" s="115">
        <f t="shared" si="429"/>
        <v>44921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9">
        <f t="shared" si="421"/>
        <v>44907</v>
      </c>
      <c r="B638" s="110">
        <f t="shared" si="413"/>
        <v>993.04852426000002</v>
      </c>
      <c r="C638" s="184">
        <f t="shared" si="436"/>
        <v>986.75248407000004</v>
      </c>
      <c r="D638" s="111">
        <f t="shared" si="422"/>
        <v>6370.34</v>
      </c>
      <c r="E638" s="111">
        <f>IF($K638=1,VLOOKUP($A637,$AQ$11:$AU$150,5),E637)</f>
        <v>6407.93</v>
      </c>
      <c r="F638" s="160" t="e">
        <f>IF($K638=1,VLOOKUP($A637,$AQ$11:$AU$135,6),F637)</f>
        <v>#REF!</v>
      </c>
      <c r="G638" s="114">
        <f t="shared" si="414"/>
        <v>5.9007839455980093E-3</v>
      </c>
      <c r="H638" s="115">
        <f t="shared" si="432"/>
        <v>44921</v>
      </c>
      <c r="I638" s="115">
        <f t="shared" si="415"/>
        <v>44921</v>
      </c>
      <c r="J638" s="116">
        <f t="shared" si="423"/>
        <v>21</v>
      </c>
      <c r="K638" s="116">
        <f t="shared" si="437"/>
        <v>11</v>
      </c>
      <c r="L638" s="8">
        <f t="shared" si="424"/>
        <v>1.0030865499999999</v>
      </c>
      <c r="M638" s="117">
        <v>1</v>
      </c>
      <c r="N638" s="117">
        <f t="shared" si="433"/>
        <v>1</v>
      </c>
      <c r="O638" s="110">
        <f t="shared" si="435"/>
        <v>1.0030865499999999</v>
      </c>
      <c r="P638" s="110">
        <f t="shared" si="416"/>
        <v>989.79814494000004</v>
      </c>
      <c r="Q638" s="148">
        <f t="shared" si="427"/>
        <v>0</v>
      </c>
      <c r="R638" s="170">
        <f t="shared" si="425"/>
        <v>0</v>
      </c>
      <c r="S638" s="110">
        <f t="shared" si="417"/>
        <v>0</v>
      </c>
      <c r="T638" s="92">
        <f t="shared" si="430"/>
        <v>0</v>
      </c>
      <c r="U638" s="181">
        <f t="shared" si="431"/>
        <v>0</v>
      </c>
      <c r="V638" s="120">
        <f t="shared" si="426"/>
        <v>7.8E-2</v>
      </c>
      <c r="W638" s="118">
        <f t="shared" si="434"/>
        <v>11</v>
      </c>
      <c r="X638" s="118">
        <v>252</v>
      </c>
      <c r="Y638" s="117">
        <f t="shared" si="418"/>
        <v>1.003283881</v>
      </c>
      <c r="Z638" s="110">
        <f t="shared" si="419"/>
        <v>3.25037932</v>
      </c>
      <c r="AA638" s="110">
        <f t="shared" si="420"/>
        <v>0</v>
      </c>
      <c r="AB638" s="121" t="str">
        <f t="shared" si="428"/>
        <v>J=</v>
      </c>
      <c r="AC638" s="115">
        <f t="shared" si="429"/>
        <v>44921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9">
        <f t="shared" si="421"/>
        <v>44908</v>
      </c>
      <c r="B639" s="110">
        <f t="shared" si="413"/>
        <v>993.62288245000002</v>
      </c>
      <c r="C639" s="184">
        <f t="shared" si="436"/>
        <v>986.75248407000004</v>
      </c>
      <c r="D639" s="111">
        <f t="shared" si="422"/>
        <v>6370.34</v>
      </c>
      <c r="E639" s="111">
        <f>IF($K639=1,VLOOKUP($A638,$AQ$11:$AU$150,5),E638)</f>
        <v>6407.93</v>
      </c>
      <c r="F639" s="160" t="e">
        <f>IF($K639=1,VLOOKUP($A638,$AQ$11:$AU$135,6),F638)</f>
        <v>#REF!</v>
      </c>
      <c r="G639" s="114">
        <f t="shared" si="414"/>
        <v>5.9007839455980093E-3</v>
      </c>
      <c r="H639" s="115">
        <f t="shared" si="432"/>
        <v>44921</v>
      </c>
      <c r="I639" s="115">
        <f t="shared" si="415"/>
        <v>44921</v>
      </c>
      <c r="J639" s="116">
        <f t="shared" si="423"/>
        <v>21</v>
      </c>
      <c r="K639" s="116">
        <f t="shared" si="437"/>
        <v>12</v>
      </c>
      <c r="L639" s="8">
        <f t="shared" si="424"/>
        <v>1.0033676199999999</v>
      </c>
      <c r="M639" s="117">
        <v>1</v>
      </c>
      <c r="N639" s="117">
        <f t="shared" si="433"/>
        <v>1</v>
      </c>
      <c r="O639" s="110">
        <f t="shared" si="435"/>
        <v>1.0033676199999999</v>
      </c>
      <c r="P639" s="110">
        <f t="shared" si="416"/>
        <v>990.07549146999997</v>
      </c>
      <c r="Q639" s="148">
        <f t="shared" si="427"/>
        <v>0</v>
      </c>
      <c r="R639" s="170">
        <f t="shared" si="425"/>
        <v>0</v>
      </c>
      <c r="S639" s="110">
        <f t="shared" si="417"/>
        <v>0</v>
      </c>
      <c r="T639" s="92">
        <f t="shared" si="430"/>
        <v>0</v>
      </c>
      <c r="U639" s="181">
        <f t="shared" si="431"/>
        <v>0</v>
      </c>
      <c r="V639" s="120">
        <f t="shared" si="426"/>
        <v>7.8E-2</v>
      </c>
      <c r="W639" s="118">
        <f t="shared" si="434"/>
        <v>12</v>
      </c>
      <c r="X639" s="118">
        <v>252</v>
      </c>
      <c r="Y639" s="117">
        <f t="shared" si="418"/>
        <v>1.00358295</v>
      </c>
      <c r="Z639" s="110">
        <f t="shared" si="419"/>
        <v>3.5473909799999999</v>
      </c>
      <c r="AA639" s="110">
        <f t="shared" si="420"/>
        <v>0</v>
      </c>
      <c r="AB639" s="121" t="str">
        <f t="shared" si="428"/>
        <v>J=</v>
      </c>
      <c r="AC639" s="115">
        <f t="shared" si="429"/>
        <v>44921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9">
        <f t="shared" si="421"/>
        <v>44909</v>
      </c>
      <c r="B640" s="110">
        <f t="shared" si="413"/>
        <v>994.19757390999996</v>
      </c>
      <c r="C640" s="184">
        <f t="shared" si="436"/>
        <v>986.75248407000004</v>
      </c>
      <c r="D640" s="111">
        <f t="shared" si="422"/>
        <v>6370.34</v>
      </c>
      <c r="E640" s="111">
        <f>IF($K640=1,VLOOKUP($A639,$AQ$11:$AU$150,5),E639)</f>
        <v>6407.93</v>
      </c>
      <c r="F640" s="160" t="e">
        <f>IF($K640=1,VLOOKUP($A639,$AQ$11:$AU$135,6),F639)</f>
        <v>#REF!</v>
      </c>
      <c r="G640" s="114">
        <f t="shared" si="414"/>
        <v>5.9007839455980093E-3</v>
      </c>
      <c r="H640" s="115">
        <f t="shared" si="432"/>
        <v>44921</v>
      </c>
      <c r="I640" s="115">
        <f t="shared" si="415"/>
        <v>44921</v>
      </c>
      <c r="J640" s="116">
        <f t="shared" si="423"/>
        <v>21</v>
      </c>
      <c r="K640" s="116">
        <f t="shared" si="437"/>
        <v>13</v>
      </c>
      <c r="L640" s="8">
        <f t="shared" si="424"/>
        <v>1.0036487700000001</v>
      </c>
      <c r="M640" s="117">
        <v>1</v>
      </c>
      <c r="N640" s="117">
        <f t="shared" si="433"/>
        <v>1</v>
      </c>
      <c r="O640" s="110">
        <f t="shared" si="435"/>
        <v>1.0036487700000001</v>
      </c>
      <c r="P640" s="110">
        <f t="shared" si="416"/>
        <v>990.35291692999999</v>
      </c>
      <c r="Q640" s="148">
        <f t="shared" si="427"/>
        <v>0</v>
      </c>
      <c r="R640" s="170">
        <f t="shared" si="425"/>
        <v>0</v>
      </c>
      <c r="S640" s="110">
        <f t="shared" si="417"/>
        <v>0</v>
      </c>
      <c r="T640" s="92">
        <f t="shared" si="430"/>
        <v>0</v>
      </c>
      <c r="U640" s="181">
        <f t="shared" si="431"/>
        <v>0</v>
      </c>
      <c r="V640" s="120">
        <f t="shared" si="426"/>
        <v>7.8E-2</v>
      </c>
      <c r="W640" s="118">
        <f t="shared" si="434"/>
        <v>13</v>
      </c>
      <c r="X640" s="118">
        <v>252</v>
      </c>
      <c r="Y640" s="117">
        <f t="shared" si="418"/>
        <v>1.003882108</v>
      </c>
      <c r="Z640" s="110">
        <f t="shared" si="419"/>
        <v>3.8446569799999999</v>
      </c>
      <c r="AA640" s="110">
        <f t="shared" si="420"/>
        <v>0</v>
      </c>
      <c r="AB640" s="121" t="str">
        <f t="shared" si="428"/>
        <v>J=</v>
      </c>
      <c r="AC640" s="115">
        <f t="shared" si="429"/>
        <v>44921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9">
        <f t="shared" si="421"/>
        <v>44910</v>
      </c>
      <c r="B641" s="110">
        <f t="shared" si="413"/>
        <v>994.77258888000006</v>
      </c>
      <c r="C641" s="184">
        <f t="shared" si="436"/>
        <v>986.75248407000004</v>
      </c>
      <c r="D641" s="111">
        <f t="shared" si="422"/>
        <v>6370.34</v>
      </c>
      <c r="E641" s="111">
        <f>IF($K641=1,VLOOKUP($A640,$AQ$11:$AU$150,5),E640)</f>
        <v>6407.93</v>
      </c>
      <c r="F641" s="160" t="e">
        <f>IF($K641=1,VLOOKUP($A640,$AQ$11:$AU$135,6),F640)</f>
        <v>#REF!</v>
      </c>
      <c r="G641" s="114">
        <f t="shared" si="414"/>
        <v>5.9007839455980093E-3</v>
      </c>
      <c r="H641" s="115">
        <f t="shared" si="432"/>
        <v>44921</v>
      </c>
      <c r="I641" s="115">
        <f t="shared" si="415"/>
        <v>44921</v>
      </c>
      <c r="J641" s="116">
        <f t="shared" si="423"/>
        <v>21</v>
      </c>
      <c r="K641" s="116">
        <f t="shared" si="437"/>
        <v>14</v>
      </c>
      <c r="L641" s="8">
        <f t="shared" si="424"/>
        <v>1.00392999</v>
      </c>
      <c r="M641" s="117">
        <v>1</v>
      </c>
      <c r="N641" s="117">
        <f t="shared" si="433"/>
        <v>1</v>
      </c>
      <c r="O641" s="110">
        <f t="shared" si="435"/>
        <v>1.00392999</v>
      </c>
      <c r="P641" s="110">
        <f t="shared" si="416"/>
        <v>990.63041146</v>
      </c>
      <c r="Q641" s="148">
        <f t="shared" si="427"/>
        <v>0</v>
      </c>
      <c r="R641" s="170">
        <f t="shared" si="425"/>
        <v>0</v>
      </c>
      <c r="S641" s="110">
        <f t="shared" si="417"/>
        <v>0</v>
      </c>
      <c r="T641" s="92">
        <f t="shared" si="430"/>
        <v>0</v>
      </c>
      <c r="U641" s="181">
        <f t="shared" si="431"/>
        <v>0</v>
      </c>
      <c r="V641" s="120">
        <f t="shared" si="426"/>
        <v>7.8E-2</v>
      </c>
      <c r="W641" s="118">
        <f t="shared" si="434"/>
        <v>14</v>
      </c>
      <c r="X641" s="118">
        <v>252</v>
      </c>
      <c r="Y641" s="117">
        <f t="shared" si="418"/>
        <v>1.0041813550000001</v>
      </c>
      <c r="Z641" s="110">
        <f t="shared" si="419"/>
        <v>4.1421774200000003</v>
      </c>
      <c r="AA641" s="110">
        <f t="shared" si="420"/>
        <v>0</v>
      </c>
      <c r="AB641" s="121" t="str">
        <f t="shared" si="428"/>
        <v>J=</v>
      </c>
      <c r="AC641" s="115">
        <f t="shared" si="429"/>
        <v>44921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9">
        <f t="shared" si="421"/>
        <v>44911</v>
      </c>
      <c r="B642" s="110">
        <f t="shared" si="413"/>
        <v>995.34794733000001</v>
      </c>
      <c r="C642" s="184">
        <f t="shared" si="436"/>
        <v>986.75248407000004</v>
      </c>
      <c r="D642" s="111">
        <f t="shared" si="422"/>
        <v>6370.34</v>
      </c>
      <c r="E642" s="111">
        <f>IF($K642=1,VLOOKUP($A641,$AQ$11:$AU$150,5),E641)</f>
        <v>6407.93</v>
      </c>
      <c r="F642" s="160" t="e">
        <f>IF($K642=1,VLOOKUP($A641,$AQ$11:$AU$135,6),F641)</f>
        <v>#REF!</v>
      </c>
      <c r="G642" s="114">
        <f t="shared" si="414"/>
        <v>5.9007839455980093E-3</v>
      </c>
      <c r="H642" s="115">
        <f t="shared" si="432"/>
        <v>44921</v>
      </c>
      <c r="I642" s="115">
        <f t="shared" si="415"/>
        <v>44921</v>
      </c>
      <c r="J642" s="116">
        <f t="shared" si="423"/>
        <v>21</v>
      </c>
      <c r="K642" s="116">
        <f t="shared" si="437"/>
        <v>15</v>
      </c>
      <c r="L642" s="8">
        <f t="shared" si="424"/>
        <v>1.0042112999999999</v>
      </c>
      <c r="M642" s="117">
        <v>1</v>
      </c>
      <c r="N642" s="117">
        <f t="shared" si="433"/>
        <v>1</v>
      </c>
      <c r="O642" s="110">
        <f t="shared" si="435"/>
        <v>1.0042112999999999</v>
      </c>
      <c r="P642" s="110">
        <f t="shared" si="416"/>
        <v>990.90799479999998</v>
      </c>
      <c r="Q642" s="148">
        <f t="shared" si="427"/>
        <v>0</v>
      </c>
      <c r="R642" s="170">
        <f t="shared" si="425"/>
        <v>0</v>
      </c>
      <c r="S642" s="110">
        <f t="shared" si="417"/>
        <v>0</v>
      </c>
      <c r="T642" s="92">
        <f t="shared" si="430"/>
        <v>0</v>
      </c>
      <c r="U642" s="181">
        <f t="shared" si="431"/>
        <v>0</v>
      </c>
      <c r="V642" s="120">
        <f t="shared" si="426"/>
        <v>7.8E-2</v>
      </c>
      <c r="W642" s="118">
        <f t="shared" si="434"/>
        <v>15</v>
      </c>
      <c r="X642" s="118">
        <v>252</v>
      </c>
      <c r="Y642" s="117">
        <f t="shared" si="418"/>
        <v>1.0044806909999999</v>
      </c>
      <c r="Z642" s="110">
        <f t="shared" si="419"/>
        <v>4.4399525300000002</v>
      </c>
      <c r="AA642" s="110">
        <f t="shared" si="420"/>
        <v>0</v>
      </c>
      <c r="AB642" s="121" t="str">
        <f t="shared" si="428"/>
        <v>J=</v>
      </c>
      <c r="AC642" s="115">
        <f t="shared" si="429"/>
        <v>44921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9">
        <f t="shared" si="421"/>
        <v>44912</v>
      </c>
      <c r="B643" s="110">
        <f t="shared" si="413"/>
        <v>995.92363058000001</v>
      </c>
      <c r="C643" s="184">
        <f t="shared" si="436"/>
        <v>986.75248407000004</v>
      </c>
      <c r="D643" s="111">
        <f t="shared" si="422"/>
        <v>6370.34</v>
      </c>
      <c r="E643" s="111">
        <f>IF($K643=1,VLOOKUP($A642,$AQ$11:$AU$150,5),E642)</f>
        <v>6407.93</v>
      </c>
      <c r="F643" s="160" t="e">
        <f>IF($K643=1,VLOOKUP($A642,$AQ$11:$AU$135,6),F642)</f>
        <v>#REF!</v>
      </c>
      <c r="G643" s="114">
        <f t="shared" si="414"/>
        <v>5.9007839455980093E-3</v>
      </c>
      <c r="H643" s="115">
        <f t="shared" si="432"/>
        <v>44921</v>
      </c>
      <c r="I643" s="115">
        <f t="shared" si="415"/>
        <v>44921</v>
      </c>
      <c r="J643" s="116">
        <f t="shared" si="423"/>
        <v>21</v>
      </c>
      <c r="K643" s="116">
        <f t="shared" si="437"/>
        <v>16</v>
      </c>
      <c r="L643" s="8">
        <f t="shared" si="424"/>
        <v>1.00449268</v>
      </c>
      <c r="M643" s="117">
        <v>1</v>
      </c>
      <c r="N643" s="117">
        <f t="shared" si="433"/>
        <v>1</v>
      </c>
      <c r="O643" s="110">
        <f t="shared" si="435"/>
        <v>1.00449268</v>
      </c>
      <c r="P643" s="110">
        <f t="shared" si="416"/>
        <v>991.18564721999996</v>
      </c>
      <c r="Q643" s="148">
        <f t="shared" si="427"/>
        <v>0</v>
      </c>
      <c r="R643" s="170">
        <f t="shared" si="425"/>
        <v>0</v>
      </c>
      <c r="S643" s="110">
        <f t="shared" si="417"/>
        <v>0</v>
      </c>
      <c r="T643" s="92">
        <f t="shared" si="430"/>
        <v>0</v>
      </c>
      <c r="U643" s="181">
        <f t="shared" si="431"/>
        <v>0</v>
      </c>
      <c r="V643" s="120">
        <f t="shared" si="426"/>
        <v>7.8E-2</v>
      </c>
      <c r="W643" s="118">
        <f t="shared" si="434"/>
        <v>16</v>
      </c>
      <c r="X643" s="118">
        <v>252</v>
      </c>
      <c r="Y643" s="117">
        <f t="shared" si="418"/>
        <v>1.0047801169999999</v>
      </c>
      <c r="Z643" s="110">
        <f t="shared" si="419"/>
        <v>4.7379833600000003</v>
      </c>
      <c r="AA643" s="110">
        <f t="shared" si="420"/>
        <v>0</v>
      </c>
      <c r="AB643" s="121" t="str">
        <f t="shared" si="428"/>
        <v>J=</v>
      </c>
      <c r="AC643" s="115">
        <f t="shared" si="429"/>
        <v>44921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9">
        <f t="shared" si="421"/>
        <v>44913</v>
      </c>
      <c r="B644" s="110">
        <f t="shared" si="413"/>
        <v>995.92363058000001</v>
      </c>
      <c r="C644" s="184">
        <f t="shared" si="436"/>
        <v>986.75248407000004</v>
      </c>
      <c r="D644" s="111">
        <f t="shared" si="422"/>
        <v>6370.34</v>
      </c>
      <c r="E644" s="111">
        <f>IF($K644=1,VLOOKUP($A643,$AQ$11:$AU$150,5),E643)</f>
        <v>6407.93</v>
      </c>
      <c r="F644" s="160" t="e">
        <f>IF($K644=1,VLOOKUP($A643,$AQ$11:$AU$135,6),F643)</f>
        <v>#REF!</v>
      </c>
      <c r="G644" s="114">
        <f t="shared" si="414"/>
        <v>5.9007839455980093E-3</v>
      </c>
      <c r="H644" s="115">
        <f t="shared" si="432"/>
        <v>44921</v>
      </c>
      <c r="I644" s="115">
        <f t="shared" si="415"/>
        <v>44921</v>
      </c>
      <c r="J644" s="116">
        <f t="shared" si="423"/>
        <v>21</v>
      </c>
      <c r="K644" s="116">
        <f t="shared" si="437"/>
        <v>16</v>
      </c>
      <c r="L644" s="8">
        <f t="shared" si="424"/>
        <v>1.00449268</v>
      </c>
      <c r="M644" s="117">
        <v>1</v>
      </c>
      <c r="N644" s="117">
        <f t="shared" si="433"/>
        <v>1</v>
      </c>
      <c r="O644" s="110">
        <f t="shared" si="435"/>
        <v>1.00449268</v>
      </c>
      <c r="P644" s="110">
        <f t="shared" si="416"/>
        <v>991.18564721999996</v>
      </c>
      <c r="Q644" s="148">
        <f t="shared" si="427"/>
        <v>0</v>
      </c>
      <c r="R644" s="170">
        <f t="shared" si="425"/>
        <v>0</v>
      </c>
      <c r="S644" s="110">
        <f t="shared" si="417"/>
        <v>0</v>
      </c>
      <c r="T644" s="92">
        <f t="shared" si="430"/>
        <v>0</v>
      </c>
      <c r="U644" s="181">
        <f t="shared" si="431"/>
        <v>0</v>
      </c>
      <c r="V644" s="120">
        <f t="shared" si="426"/>
        <v>7.8E-2</v>
      </c>
      <c r="W644" s="118">
        <f t="shared" si="434"/>
        <v>16</v>
      </c>
      <c r="X644" s="118">
        <v>252</v>
      </c>
      <c r="Y644" s="117">
        <f t="shared" si="418"/>
        <v>1.0047801169999999</v>
      </c>
      <c r="Z644" s="110">
        <f t="shared" si="419"/>
        <v>4.7379833600000003</v>
      </c>
      <c r="AA644" s="110">
        <f t="shared" si="420"/>
        <v>0</v>
      </c>
      <c r="AB644" s="121" t="str">
        <f t="shared" si="428"/>
        <v>J=</v>
      </c>
      <c r="AC644" s="115">
        <f t="shared" si="429"/>
        <v>44921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9">
        <f t="shared" si="421"/>
        <v>44914</v>
      </c>
      <c r="B645" s="110">
        <f t="shared" si="413"/>
        <v>995.92363058000001</v>
      </c>
      <c r="C645" s="184">
        <f t="shared" si="436"/>
        <v>986.75248407000004</v>
      </c>
      <c r="D645" s="111">
        <f t="shared" si="422"/>
        <v>6370.34</v>
      </c>
      <c r="E645" s="111">
        <f>IF($K645=1,VLOOKUP($A644,$AQ$11:$AU$150,5),E644)</f>
        <v>6407.93</v>
      </c>
      <c r="F645" s="160" t="e">
        <f>IF($K645=1,VLOOKUP($A644,$AQ$11:$AU$135,6),F644)</f>
        <v>#REF!</v>
      </c>
      <c r="G645" s="114">
        <f t="shared" si="414"/>
        <v>5.9007839455980093E-3</v>
      </c>
      <c r="H645" s="115">
        <f t="shared" si="432"/>
        <v>44921</v>
      </c>
      <c r="I645" s="115">
        <f t="shared" si="415"/>
        <v>44921</v>
      </c>
      <c r="J645" s="116">
        <f t="shared" si="423"/>
        <v>21</v>
      </c>
      <c r="K645" s="116">
        <f t="shared" si="437"/>
        <v>16</v>
      </c>
      <c r="L645" s="8">
        <f t="shared" si="424"/>
        <v>1.00449268</v>
      </c>
      <c r="M645" s="117">
        <v>1</v>
      </c>
      <c r="N645" s="117">
        <f t="shared" si="433"/>
        <v>1</v>
      </c>
      <c r="O645" s="110">
        <f t="shared" si="435"/>
        <v>1.00449268</v>
      </c>
      <c r="P645" s="110">
        <f t="shared" si="416"/>
        <v>991.18564721999996</v>
      </c>
      <c r="Q645" s="148">
        <f t="shared" si="427"/>
        <v>0</v>
      </c>
      <c r="R645" s="170">
        <f t="shared" si="425"/>
        <v>0</v>
      </c>
      <c r="S645" s="110">
        <f t="shared" si="417"/>
        <v>0</v>
      </c>
      <c r="T645" s="92">
        <f t="shared" si="430"/>
        <v>0</v>
      </c>
      <c r="U645" s="181">
        <f t="shared" si="431"/>
        <v>0</v>
      </c>
      <c r="V645" s="120">
        <f t="shared" si="426"/>
        <v>7.8E-2</v>
      </c>
      <c r="W645" s="118">
        <f t="shared" si="434"/>
        <v>16</v>
      </c>
      <c r="X645" s="118">
        <v>252</v>
      </c>
      <c r="Y645" s="117">
        <f t="shared" si="418"/>
        <v>1.0047801169999999</v>
      </c>
      <c r="Z645" s="110">
        <f t="shared" si="419"/>
        <v>4.7379833600000003</v>
      </c>
      <c r="AA645" s="110">
        <f t="shared" si="420"/>
        <v>0</v>
      </c>
      <c r="AB645" s="121" t="str">
        <f t="shared" si="428"/>
        <v>J=</v>
      </c>
      <c r="AC645" s="115">
        <f t="shared" si="429"/>
        <v>44921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9">
        <f t="shared" si="421"/>
        <v>44915</v>
      </c>
      <c r="B646" s="110">
        <f t="shared" si="413"/>
        <v>996.49964767000006</v>
      </c>
      <c r="C646" s="184">
        <f t="shared" si="436"/>
        <v>986.75248407000004</v>
      </c>
      <c r="D646" s="111">
        <f t="shared" si="422"/>
        <v>6370.34</v>
      </c>
      <c r="E646" s="111">
        <f>IF($K646=1,VLOOKUP($A645,$AQ$11:$AU$150,5),E645)</f>
        <v>6407.93</v>
      </c>
      <c r="F646" s="160" t="e">
        <f>IF($K646=1,VLOOKUP($A645,$AQ$11:$AU$135,6),F645)</f>
        <v>#REF!</v>
      </c>
      <c r="G646" s="114">
        <f t="shared" si="414"/>
        <v>5.9007839455980093E-3</v>
      </c>
      <c r="H646" s="115">
        <f t="shared" si="432"/>
        <v>44921</v>
      </c>
      <c r="I646" s="115">
        <f t="shared" si="415"/>
        <v>44921</v>
      </c>
      <c r="J646" s="116">
        <f t="shared" si="423"/>
        <v>21</v>
      </c>
      <c r="K646" s="116">
        <f t="shared" si="437"/>
        <v>17</v>
      </c>
      <c r="L646" s="8">
        <f t="shared" si="424"/>
        <v>1.0047741400000001</v>
      </c>
      <c r="M646" s="117">
        <v>1</v>
      </c>
      <c r="N646" s="117">
        <f t="shared" si="433"/>
        <v>1</v>
      </c>
      <c r="O646" s="110">
        <f t="shared" si="435"/>
        <v>1.0047741400000001</v>
      </c>
      <c r="P646" s="110">
        <f t="shared" si="416"/>
        <v>991.46337857000003</v>
      </c>
      <c r="Q646" s="148">
        <f t="shared" si="427"/>
        <v>0</v>
      </c>
      <c r="R646" s="170">
        <f t="shared" si="425"/>
        <v>0</v>
      </c>
      <c r="S646" s="110">
        <f t="shared" si="417"/>
        <v>0</v>
      </c>
      <c r="T646" s="92">
        <f t="shared" si="430"/>
        <v>0</v>
      </c>
      <c r="U646" s="181">
        <f t="shared" si="431"/>
        <v>0</v>
      </c>
      <c r="V646" s="120">
        <f t="shared" si="426"/>
        <v>7.8E-2</v>
      </c>
      <c r="W646" s="118">
        <f t="shared" si="434"/>
        <v>17</v>
      </c>
      <c r="X646" s="118">
        <v>252</v>
      </c>
      <c r="Y646" s="117">
        <f t="shared" si="418"/>
        <v>1.0050796319999999</v>
      </c>
      <c r="Z646" s="110">
        <f t="shared" si="419"/>
        <v>5.0362691000000002</v>
      </c>
      <c r="AA646" s="110">
        <f t="shared" si="420"/>
        <v>0</v>
      </c>
      <c r="AB646" s="121" t="str">
        <f t="shared" si="428"/>
        <v>J=</v>
      </c>
      <c r="AC646" s="115">
        <f t="shared" si="429"/>
        <v>44921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9">
        <f t="shared" si="421"/>
        <v>44916</v>
      </c>
      <c r="B647" s="110">
        <f t="shared" si="413"/>
        <v>997.07599875999995</v>
      </c>
      <c r="C647" s="184">
        <f t="shared" si="436"/>
        <v>986.75248407000004</v>
      </c>
      <c r="D647" s="111">
        <f t="shared" si="422"/>
        <v>6370.34</v>
      </c>
      <c r="E647" s="111">
        <f>IF($K647=1,VLOOKUP($A646,$AQ$11:$AU$150,5),E646)</f>
        <v>6407.93</v>
      </c>
      <c r="F647" s="160" t="e">
        <f>IF($K647=1,VLOOKUP($A646,$AQ$11:$AU$135,6),F646)</f>
        <v>#REF!</v>
      </c>
      <c r="G647" s="114">
        <f t="shared" si="414"/>
        <v>5.9007839455980093E-3</v>
      </c>
      <c r="H647" s="115">
        <f t="shared" si="432"/>
        <v>44921</v>
      </c>
      <c r="I647" s="115">
        <f t="shared" si="415"/>
        <v>44921</v>
      </c>
      <c r="J647" s="116">
        <f t="shared" si="423"/>
        <v>21</v>
      </c>
      <c r="K647" s="116">
        <f t="shared" si="437"/>
        <v>18</v>
      </c>
      <c r="L647" s="8">
        <f t="shared" si="424"/>
        <v>1.0050556799999999</v>
      </c>
      <c r="M647" s="117">
        <v>1</v>
      </c>
      <c r="N647" s="117">
        <f t="shared" si="433"/>
        <v>1</v>
      </c>
      <c r="O647" s="110">
        <f t="shared" si="435"/>
        <v>1.0050556799999999</v>
      </c>
      <c r="P647" s="110">
        <f t="shared" si="416"/>
        <v>991.74118885999997</v>
      </c>
      <c r="Q647" s="148">
        <f t="shared" si="427"/>
        <v>0</v>
      </c>
      <c r="R647" s="170">
        <f t="shared" si="425"/>
        <v>0</v>
      </c>
      <c r="S647" s="110">
        <f t="shared" si="417"/>
        <v>0</v>
      </c>
      <c r="T647" s="92">
        <f t="shared" si="430"/>
        <v>0</v>
      </c>
      <c r="U647" s="181">
        <f t="shared" si="431"/>
        <v>0</v>
      </c>
      <c r="V647" s="120">
        <f t="shared" si="426"/>
        <v>7.8E-2</v>
      </c>
      <c r="W647" s="118">
        <f t="shared" si="434"/>
        <v>18</v>
      </c>
      <c r="X647" s="118">
        <v>252</v>
      </c>
      <c r="Y647" s="117">
        <f t="shared" si="418"/>
        <v>1.005379236</v>
      </c>
      <c r="Z647" s="110">
        <f t="shared" si="419"/>
        <v>5.3348098999999998</v>
      </c>
      <c r="AA647" s="110">
        <f t="shared" si="420"/>
        <v>0</v>
      </c>
      <c r="AB647" s="121" t="str">
        <f t="shared" si="428"/>
        <v>J=</v>
      </c>
      <c r="AC647" s="115">
        <f t="shared" si="429"/>
        <v>44921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9">
        <f t="shared" si="421"/>
        <v>44917</v>
      </c>
      <c r="B648" s="110">
        <f t="shared" si="413"/>
        <v>997.65268401000003</v>
      </c>
      <c r="C648" s="184">
        <f t="shared" si="436"/>
        <v>986.75248407000004</v>
      </c>
      <c r="D648" s="111">
        <f t="shared" si="422"/>
        <v>6370.34</v>
      </c>
      <c r="E648" s="111">
        <f>IF($K648=1,VLOOKUP($A647,$AQ$11:$AU$150,5),E647)</f>
        <v>6407.93</v>
      </c>
      <c r="F648" s="160" t="e">
        <f>IF($K648=1,VLOOKUP($A647,$AQ$11:$AU$135,6),F647)</f>
        <v>#REF!</v>
      </c>
      <c r="G648" s="114">
        <f t="shared" si="414"/>
        <v>5.9007839455980093E-3</v>
      </c>
      <c r="H648" s="115">
        <f t="shared" si="432"/>
        <v>44921</v>
      </c>
      <c r="I648" s="115">
        <f t="shared" si="415"/>
        <v>44921</v>
      </c>
      <c r="J648" s="116">
        <f t="shared" si="423"/>
        <v>21</v>
      </c>
      <c r="K648" s="116">
        <f t="shared" si="437"/>
        <v>19</v>
      </c>
      <c r="L648" s="8">
        <f t="shared" si="424"/>
        <v>1.0053373000000001</v>
      </c>
      <c r="M648" s="117">
        <v>1</v>
      </c>
      <c r="N648" s="117">
        <f t="shared" si="433"/>
        <v>1</v>
      </c>
      <c r="O648" s="110">
        <f t="shared" si="435"/>
        <v>1.0053373000000001</v>
      </c>
      <c r="P648" s="110">
        <f t="shared" si="416"/>
        <v>992.0190781</v>
      </c>
      <c r="Q648" s="148">
        <f t="shared" si="427"/>
        <v>0</v>
      </c>
      <c r="R648" s="170">
        <f t="shared" si="425"/>
        <v>0</v>
      </c>
      <c r="S648" s="110">
        <f t="shared" si="417"/>
        <v>0</v>
      </c>
      <c r="T648" s="92">
        <f t="shared" si="430"/>
        <v>0</v>
      </c>
      <c r="U648" s="181">
        <f t="shared" si="431"/>
        <v>0</v>
      </c>
      <c r="V648" s="120">
        <f t="shared" si="426"/>
        <v>7.8E-2</v>
      </c>
      <c r="W648" s="118">
        <f t="shared" si="434"/>
        <v>19</v>
      </c>
      <c r="X648" s="118">
        <v>252</v>
      </c>
      <c r="Y648" s="117">
        <f t="shared" si="418"/>
        <v>1.0056789290000001</v>
      </c>
      <c r="Z648" s="110">
        <f t="shared" si="419"/>
        <v>5.63360591</v>
      </c>
      <c r="AA648" s="110">
        <f t="shared" si="420"/>
        <v>0</v>
      </c>
      <c r="AB648" s="121" t="str">
        <f t="shared" si="428"/>
        <v>J=</v>
      </c>
      <c r="AC648" s="115">
        <f t="shared" si="429"/>
        <v>44921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9">
        <f t="shared" si="421"/>
        <v>44918</v>
      </c>
      <c r="B649" s="110">
        <f t="shared" si="413"/>
        <v>998.22970452000004</v>
      </c>
      <c r="C649" s="184">
        <f t="shared" si="436"/>
        <v>986.75248407000004</v>
      </c>
      <c r="D649" s="111">
        <f t="shared" si="422"/>
        <v>6370.34</v>
      </c>
      <c r="E649" s="111">
        <f>IF($K649=1,VLOOKUP($A648,$AQ$11:$AU$150,5),E648)</f>
        <v>6407.93</v>
      </c>
      <c r="F649" s="160" t="e">
        <f>IF($K649=1,VLOOKUP($A648,$AQ$11:$AU$135,6),F648)</f>
        <v>#REF!</v>
      </c>
      <c r="G649" s="114">
        <f t="shared" si="414"/>
        <v>5.9007839455980093E-3</v>
      </c>
      <c r="H649" s="115">
        <f t="shared" si="432"/>
        <v>44921</v>
      </c>
      <c r="I649" s="115">
        <f t="shared" si="415"/>
        <v>44921</v>
      </c>
      <c r="J649" s="116">
        <f t="shared" si="423"/>
        <v>21</v>
      </c>
      <c r="K649" s="116">
        <f t="shared" si="437"/>
        <v>20</v>
      </c>
      <c r="L649" s="8">
        <f t="shared" si="424"/>
        <v>1.005619</v>
      </c>
      <c r="M649" s="117">
        <v>1</v>
      </c>
      <c r="N649" s="117">
        <f t="shared" si="433"/>
        <v>1</v>
      </c>
      <c r="O649" s="110">
        <f t="shared" si="435"/>
        <v>1.005619</v>
      </c>
      <c r="P649" s="110">
        <f t="shared" si="416"/>
        <v>992.29704627000001</v>
      </c>
      <c r="Q649" s="148">
        <f t="shared" si="427"/>
        <v>0</v>
      </c>
      <c r="R649" s="170">
        <f t="shared" si="425"/>
        <v>0</v>
      </c>
      <c r="S649" s="110">
        <f t="shared" si="417"/>
        <v>0</v>
      </c>
      <c r="T649" s="92">
        <f t="shared" si="430"/>
        <v>0</v>
      </c>
      <c r="U649" s="181">
        <f t="shared" si="431"/>
        <v>0</v>
      </c>
      <c r="V649" s="120">
        <f t="shared" si="426"/>
        <v>7.8E-2</v>
      </c>
      <c r="W649" s="118">
        <f t="shared" si="434"/>
        <v>20</v>
      </c>
      <c r="X649" s="118">
        <v>252</v>
      </c>
      <c r="Y649" s="117">
        <f t="shared" si="418"/>
        <v>1.0059787120000001</v>
      </c>
      <c r="Z649" s="110">
        <f t="shared" si="419"/>
        <v>5.9326582500000002</v>
      </c>
      <c r="AA649" s="110">
        <f t="shared" si="420"/>
        <v>0</v>
      </c>
      <c r="AB649" s="121" t="str">
        <f t="shared" si="428"/>
        <v>J=</v>
      </c>
      <c r="AC649" s="115">
        <f t="shared" si="429"/>
        <v>44921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9">
        <f t="shared" si="421"/>
        <v>44919</v>
      </c>
      <c r="B650" s="110">
        <f t="shared" si="413"/>
        <v>998.80705949000003</v>
      </c>
      <c r="C650" s="184">
        <f t="shared" si="436"/>
        <v>986.75248407000004</v>
      </c>
      <c r="D650" s="111">
        <f t="shared" si="422"/>
        <v>6370.34</v>
      </c>
      <c r="E650" s="111">
        <f>IF($K650=1,VLOOKUP($A649,$AQ$11:$AU$150,5),E649)</f>
        <v>6407.93</v>
      </c>
      <c r="F650" s="160" t="e">
        <f>IF($K650=1,VLOOKUP($A649,$AQ$11:$AU$135,6),F649)</f>
        <v>#REF!</v>
      </c>
      <c r="G650" s="114">
        <f t="shared" si="414"/>
        <v>5.9007839455980093E-3</v>
      </c>
      <c r="H650" s="115">
        <f t="shared" si="432"/>
        <v>44921</v>
      </c>
      <c r="I650" s="115">
        <f t="shared" si="415"/>
        <v>44921</v>
      </c>
      <c r="J650" s="116">
        <f t="shared" si="423"/>
        <v>21</v>
      </c>
      <c r="K650" s="116">
        <f t="shared" si="437"/>
        <v>21</v>
      </c>
      <c r="L650" s="8">
        <f t="shared" si="424"/>
        <v>1.0059007799999999</v>
      </c>
      <c r="M650" s="117">
        <v>1</v>
      </c>
      <c r="N650" s="117">
        <f t="shared" si="433"/>
        <v>1</v>
      </c>
      <c r="O650" s="110">
        <f t="shared" si="435"/>
        <v>1.0059007799999999</v>
      </c>
      <c r="P650" s="110">
        <f t="shared" si="416"/>
        <v>992.57509339000001</v>
      </c>
      <c r="Q650" s="148">
        <f t="shared" si="427"/>
        <v>0</v>
      </c>
      <c r="R650" s="170">
        <f t="shared" si="425"/>
        <v>0</v>
      </c>
      <c r="S650" s="110">
        <f t="shared" si="417"/>
        <v>0</v>
      </c>
      <c r="T650" s="92">
        <f t="shared" si="430"/>
        <v>0</v>
      </c>
      <c r="U650" s="181">
        <f t="shared" si="431"/>
        <v>0</v>
      </c>
      <c r="V650" s="120">
        <f t="shared" si="426"/>
        <v>7.8E-2</v>
      </c>
      <c r="W650" s="118">
        <f t="shared" si="434"/>
        <v>21</v>
      </c>
      <c r="X650" s="118">
        <v>252</v>
      </c>
      <c r="Y650" s="117">
        <f t="shared" si="418"/>
        <v>1.0062785839999999</v>
      </c>
      <c r="Z650" s="110">
        <f t="shared" si="419"/>
        <v>6.2319661000000002</v>
      </c>
      <c r="AA650" s="110">
        <f t="shared" si="420"/>
        <v>0</v>
      </c>
      <c r="AB650" s="121" t="str">
        <f t="shared" si="428"/>
        <v>J=</v>
      </c>
      <c r="AC650" s="115">
        <f t="shared" si="429"/>
        <v>44921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9">
        <f t="shared" si="421"/>
        <v>44920</v>
      </c>
      <c r="B651" s="110">
        <f t="shared" ref="B651:B714" si="438">(P651+Z651)</f>
        <v>998.80705949000003</v>
      </c>
      <c r="C651" s="184">
        <f t="shared" si="436"/>
        <v>986.75248407000004</v>
      </c>
      <c r="D651" s="111">
        <f t="shared" si="422"/>
        <v>6370.34</v>
      </c>
      <c r="E651" s="111">
        <f>IF($K651=1,VLOOKUP($A650,$AQ$11:$AU$150,5),E650)</f>
        <v>6407.93</v>
      </c>
      <c r="F651" s="160" t="e">
        <f>IF($K651=1,VLOOKUP($A650,$AQ$11:$AU$135,6),F650)</f>
        <v>#REF!</v>
      </c>
      <c r="G651" s="114">
        <f t="shared" ref="G651:G714" si="439">(E651/D651)-1</f>
        <v>5.9007839455980093E-3</v>
      </c>
      <c r="H651" s="115">
        <f t="shared" si="432"/>
        <v>44921</v>
      </c>
      <c r="I651" s="115">
        <f t="shared" ref="I651:I714" si="440">IF(A651&gt;I650,H651,I650)</f>
        <v>44921</v>
      </c>
      <c r="J651" s="116">
        <f t="shared" si="423"/>
        <v>21</v>
      </c>
      <c r="K651" s="116">
        <f t="shared" si="437"/>
        <v>21</v>
      </c>
      <c r="L651" s="8">
        <f t="shared" si="424"/>
        <v>1.0059007799999999</v>
      </c>
      <c r="M651" s="117">
        <v>1</v>
      </c>
      <c r="N651" s="117">
        <f t="shared" si="433"/>
        <v>1</v>
      </c>
      <c r="O651" s="110">
        <f t="shared" si="435"/>
        <v>1.0059007799999999</v>
      </c>
      <c r="P651" s="110">
        <f t="shared" ref="P651:P714" si="441">TRUNC(C651*O651,8)</f>
        <v>992.57509339000001</v>
      </c>
      <c r="Q651" s="148">
        <f t="shared" si="427"/>
        <v>0</v>
      </c>
      <c r="R651" s="170">
        <f t="shared" si="425"/>
        <v>0</v>
      </c>
      <c r="S651" s="110">
        <f t="shared" ref="S651:S714" si="442">IF(R651&gt;0,TRUNC(R651*P651,8),0)</f>
        <v>0</v>
      </c>
      <c r="T651" s="92">
        <f t="shared" si="430"/>
        <v>0</v>
      </c>
      <c r="U651" s="181">
        <f t="shared" si="431"/>
        <v>0</v>
      </c>
      <c r="V651" s="120">
        <f t="shared" si="426"/>
        <v>7.8E-2</v>
      </c>
      <c r="W651" s="118">
        <f t="shared" si="434"/>
        <v>21</v>
      </c>
      <c r="X651" s="118">
        <v>252</v>
      </c>
      <c r="Y651" s="117">
        <f t="shared" ref="Y651:Y714" si="443">ROUND((1+V651)^TRUNC((W651/X651),9),9)</f>
        <v>1.0062785839999999</v>
      </c>
      <c r="Z651" s="110">
        <f t="shared" ref="Z651:Z714" si="444">TRUNC((P651*(Y651-1)),8)</f>
        <v>6.2319661000000002</v>
      </c>
      <c r="AA651" s="110">
        <f t="shared" ref="AA651:AA714" si="445">IF(Q651&gt;0,S651+Z651,0)</f>
        <v>0</v>
      </c>
      <c r="AB651" s="121" t="str">
        <f t="shared" si="428"/>
        <v>J=</v>
      </c>
      <c r="AC651" s="115">
        <f t="shared" si="429"/>
        <v>44921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9">
        <f t="shared" ref="A652:A715" si="446">(A651+1)</f>
        <v>44921</v>
      </c>
      <c r="B652" s="110">
        <f t="shared" si="438"/>
        <v>998.80705949000003</v>
      </c>
      <c r="C652" s="184">
        <f t="shared" si="436"/>
        <v>986.75248407000004</v>
      </c>
      <c r="D652" s="111">
        <f t="shared" ref="D652:D715" si="447">IF(E652=E651,D651,E651)</f>
        <v>6370.34</v>
      </c>
      <c r="E652" s="111">
        <f>IF($K652=1,VLOOKUP($A651,$AQ$11:$AU$150,5),E651)</f>
        <v>6407.93</v>
      </c>
      <c r="F652" s="160" t="e">
        <f>IF($K652=1,VLOOKUP($A651,$AQ$11:$AU$135,6),F651)</f>
        <v>#REF!</v>
      </c>
      <c r="G652" s="114">
        <f t="shared" si="439"/>
        <v>5.9007839455980093E-3</v>
      </c>
      <c r="H652" s="115">
        <f t="shared" si="432"/>
        <v>44921</v>
      </c>
      <c r="I652" s="115">
        <f t="shared" si="440"/>
        <v>44921</v>
      </c>
      <c r="J652" s="116">
        <f t="shared" ref="J652:J715" si="448">IF(I652=I651,J651,NETWORKDAYS(I651,I652,$AF$149:$AF$503)-1)</f>
        <v>21</v>
      </c>
      <c r="K652" s="116">
        <f t="shared" si="437"/>
        <v>21</v>
      </c>
      <c r="L652" s="8">
        <f t="shared" ref="L652:L715" si="449">TRUNC((E652/D652)^TRUNC((K652/J652),9),8)</f>
        <v>1.0059007799999999</v>
      </c>
      <c r="M652" s="117">
        <v>1</v>
      </c>
      <c r="N652" s="117">
        <f t="shared" si="433"/>
        <v>1</v>
      </c>
      <c r="O652" s="110">
        <f t="shared" si="435"/>
        <v>1.0059007799999999</v>
      </c>
      <c r="P652" s="110">
        <f t="shared" si="441"/>
        <v>992.57509339000001</v>
      </c>
      <c r="Q652" s="148">
        <f t="shared" si="427"/>
        <v>21</v>
      </c>
      <c r="R652" s="170">
        <f t="shared" ref="R652:R715" si="450">IF(Q652&gt;0,VLOOKUP($A652,$AF$11:$AK$141,6),0)</f>
        <v>0</v>
      </c>
      <c r="S652" s="110">
        <f t="shared" si="442"/>
        <v>0</v>
      </c>
      <c r="T652" s="92">
        <f t="shared" si="430"/>
        <v>5.8226093229505143</v>
      </c>
      <c r="U652" s="181">
        <f t="shared" si="431"/>
        <v>5.8661650506101407E-3</v>
      </c>
      <c r="V652" s="120">
        <f t="shared" ref="V652:V715" si="451">(V651)</f>
        <v>7.8E-2</v>
      </c>
      <c r="W652" s="118">
        <f t="shared" si="434"/>
        <v>21</v>
      </c>
      <c r="X652" s="118">
        <v>252</v>
      </c>
      <c r="Y652" s="117">
        <f t="shared" si="443"/>
        <v>1.0062785839999999</v>
      </c>
      <c r="Z652" s="110">
        <f t="shared" si="444"/>
        <v>6.2319661000000002</v>
      </c>
      <c r="AA652" s="110">
        <f t="shared" si="445"/>
        <v>6.2319661000000002</v>
      </c>
      <c r="AB652" s="121" t="str">
        <f t="shared" si="428"/>
        <v>J=</v>
      </c>
      <c r="AC652" s="115">
        <f t="shared" si="429"/>
        <v>44921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9">
        <f t="shared" si="446"/>
        <v>44922</v>
      </c>
      <c r="B653" s="110">
        <f t="shared" si="438"/>
        <v>987.23019604000001</v>
      </c>
      <c r="C653" s="184">
        <f t="shared" si="436"/>
        <v>986.75248406704952</v>
      </c>
      <c r="D653" s="111">
        <f t="shared" si="447"/>
        <v>6407.93</v>
      </c>
      <c r="E653" s="111">
        <f>IF($K653=1,VLOOKUP($A652,$AQ$11:$AU$150,5),E652)</f>
        <v>6434.2</v>
      </c>
      <c r="F653" s="160" t="e">
        <f>IF($K653=1,VLOOKUP($A652,$AQ$11:$AU$135,6),F652)</f>
        <v>#REF!</v>
      </c>
      <c r="G653" s="114">
        <f t="shared" si="439"/>
        <v>4.0996078296735572E-3</v>
      </c>
      <c r="H653" s="115">
        <f t="shared" si="432"/>
        <v>44951</v>
      </c>
      <c r="I653" s="115">
        <f t="shared" si="440"/>
        <v>44951</v>
      </c>
      <c r="J653" s="116">
        <f t="shared" si="448"/>
        <v>22</v>
      </c>
      <c r="K653" s="116">
        <f t="shared" si="437"/>
        <v>1</v>
      </c>
      <c r="L653" s="8">
        <f t="shared" si="449"/>
        <v>1.0001859799999999</v>
      </c>
      <c r="M653" s="117">
        <v>1</v>
      </c>
      <c r="N653" s="117">
        <f t="shared" si="433"/>
        <v>1</v>
      </c>
      <c r="O653" s="110">
        <f t="shared" si="435"/>
        <v>1.0001859799999999</v>
      </c>
      <c r="P653" s="110">
        <f t="shared" si="441"/>
        <v>986.93600029000004</v>
      </c>
      <c r="Q653" s="148">
        <f t="shared" ref="Q653:Q716" si="452">IF(VLOOKUP(A653,AF$11:AM$141,8)=VLOOKUP(A652,AF$11:AM$141,8),0,VLOOKUP(A653,AF$11:AM$141,8))</f>
        <v>0</v>
      </c>
      <c r="R653" s="170">
        <f t="shared" si="450"/>
        <v>0</v>
      </c>
      <c r="S653" s="110">
        <f t="shared" si="442"/>
        <v>0</v>
      </c>
      <c r="T653" s="92">
        <f t="shared" si="430"/>
        <v>0</v>
      </c>
      <c r="U653" s="181">
        <f t="shared" si="431"/>
        <v>0</v>
      </c>
      <c r="V653" s="120">
        <f t="shared" si="451"/>
        <v>7.8E-2</v>
      </c>
      <c r="W653" s="118">
        <f t="shared" si="434"/>
        <v>1</v>
      </c>
      <c r="X653" s="118">
        <v>252</v>
      </c>
      <c r="Y653" s="117">
        <f t="shared" si="443"/>
        <v>1.00029809</v>
      </c>
      <c r="Z653" s="110">
        <f t="shared" si="444"/>
        <v>0.29419574999999998</v>
      </c>
      <c r="AA653" s="110">
        <f t="shared" si="445"/>
        <v>0</v>
      </c>
      <c r="AB653" s="121" t="str">
        <f t="shared" ref="AB653:AB716" si="453">IF($Q652&gt;0,VLOOKUP($A652,$AF$11:$AO$141,9),AB652)</f>
        <v>J=</v>
      </c>
      <c r="AC653" s="115">
        <f t="shared" ref="AC653:AC716" si="454">IF($Q652&gt;0,VLOOKUP($A652,$AF$11:$AO$141,10),AC652)</f>
        <v>44951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109">
        <f t="shared" si="446"/>
        <v>44923</v>
      </c>
      <c r="B654" s="110">
        <f t="shared" si="438"/>
        <v>987.7081349</v>
      </c>
      <c r="C654" s="184">
        <f t="shared" si="436"/>
        <v>986.75248406704952</v>
      </c>
      <c r="D654" s="111">
        <f t="shared" si="447"/>
        <v>6407.93</v>
      </c>
      <c r="E654" s="111">
        <f>IF($K654=1,VLOOKUP($A653,$AQ$11:$AU$150,5),E653)</f>
        <v>6434.2</v>
      </c>
      <c r="F654" s="160" t="e">
        <f>IF($K654=1,VLOOKUP($A653,$AQ$11:$AU$135,6),F653)</f>
        <v>#REF!</v>
      </c>
      <c r="G654" s="114">
        <f t="shared" si="439"/>
        <v>4.0996078296735572E-3</v>
      </c>
      <c r="H654" s="115">
        <f t="shared" si="432"/>
        <v>44951</v>
      </c>
      <c r="I654" s="115">
        <f t="shared" si="440"/>
        <v>44951</v>
      </c>
      <c r="J654" s="116">
        <f t="shared" si="448"/>
        <v>22</v>
      </c>
      <c r="K654" s="116">
        <f t="shared" si="437"/>
        <v>2</v>
      </c>
      <c r="L654" s="8">
        <f t="shared" si="449"/>
        <v>1.0003719900000001</v>
      </c>
      <c r="M654" s="117">
        <v>1</v>
      </c>
      <c r="N654" s="117">
        <f t="shared" si="433"/>
        <v>1</v>
      </c>
      <c r="O654" s="110">
        <f t="shared" si="435"/>
        <v>1.0003719900000001</v>
      </c>
      <c r="P654" s="110">
        <f t="shared" si="441"/>
        <v>987.11954612</v>
      </c>
      <c r="Q654" s="148">
        <f t="shared" si="452"/>
        <v>0</v>
      </c>
      <c r="R654" s="170">
        <f t="shared" si="450"/>
        <v>0</v>
      </c>
      <c r="S654" s="110">
        <f t="shared" si="442"/>
        <v>0</v>
      </c>
      <c r="T654" s="92">
        <f t="shared" si="430"/>
        <v>0</v>
      </c>
      <c r="U654" s="181">
        <f t="shared" si="431"/>
        <v>0</v>
      </c>
      <c r="V654" s="120">
        <f t="shared" si="451"/>
        <v>7.8E-2</v>
      </c>
      <c r="W654" s="118">
        <f t="shared" si="434"/>
        <v>2</v>
      </c>
      <c r="X654" s="118">
        <v>252</v>
      </c>
      <c r="Y654" s="117">
        <f t="shared" si="443"/>
        <v>1.0005962690000001</v>
      </c>
      <c r="Z654" s="110">
        <f t="shared" si="444"/>
        <v>0.58858878000000003</v>
      </c>
      <c r="AA654" s="110">
        <f t="shared" si="445"/>
        <v>0</v>
      </c>
      <c r="AB654" s="121" t="str">
        <f t="shared" si="453"/>
        <v>J=</v>
      </c>
      <c r="AC654" s="115">
        <f t="shared" si="454"/>
        <v>44951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37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38"/>
      <c r="DR654" s="13"/>
      <c r="DS654" s="13"/>
      <c r="DT654" s="13"/>
      <c r="DU654" s="13"/>
      <c r="DV654" s="13"/>
      <c r="DW654" s="13"/>
    </row>
    <row r="655" spans="1:127" ht="12.75" x14ac:dyDescent="0.2">
      <c r="A655" s="109">
        <f t="shared" si="446"/>
        <v>44924</v>
      </c>
      <c r="B655" s="110">
        <f t="shared" si="438"/>
        <v>988.18631948999996</v>
      </c>
      <c r="C655" s="184">
        <f t="shared" si="436"/>
        <v>986.75248406704952</v>
      </c>
      <c r="D655" s="111">
        <f t="shared" si="447"/>
        <v>6407.93</v>
      </c>
      <c r="E655" s="111">
        <f>IF($K655=1,VLOOKUP($A654,$AQ$11:$AU$150,5),E654)</f>
        <v>6434.2</v>
      </c>
      <c r="F655" s="160" t="e">
        <f>IF($K655=1,VLOOKUP($A654,$AQ$11:$AU$135,6),F654)</f>
        <v>#REF!</v>
      </c>
      <c r="G655" s="114">
        <f t="shared" si="439"/>
        <v>4.0996078296735572E-3</v>
      </c>
      <c r="H655" s="115">
        <f t="shared" si="432"/>
        <v>44951</v>
      </c>
      <c r="I655" s="115">
        <f t="shared" si="440"/>
        <v>44951</v>
      </c>
      <c r="J655" s="116">
        <f t="shared" si="448"/>
        <v>22</v>
      </c>
      <c r="K655" s="116">
        <f t="shared" si="437"/>
        <v>3</v>
      </c>
      <c r="L655" s="8">
        <f t="shared" si="449"/>
        <v>1.00055805</v>
      </c>
      <c r="M655" s="117">
        <v>1</v>
      </c>
      <c r="N655" s="117">
        <f t="shared" si="433"/>
        <v>1</v>
      </c>
      <c r="O655" s="110">
        <f t="shared" si="435"/>
        <v>1.00055805</v>
      </c>
      <c r="P655" s="110">
        <f t="shared" si="441"/>
        <v>987.30314128999999</v>
      </c>
      <c r="Q655" s="148">
        <f t="shared" si="452"/>
        <v>0</v>
      </c>
      <c r="R655" s="170">
        <f t="shared" si="450"/>
        <v>0</v>
      </c>
      <c r="S655" s="110">
        <f t="shared" si="442"/>
        <v>0</v>
      </c>
      <c r="T655" s="92">
        <f t="shared" si="430"/>
        <v>0</v>
      </c>
      <c r="U655" s="181">
        <f t="shared" si="431"/>
        <v>0</v>
      </c>
      <c r="V655" s="120">
        <f t="shared" si="451"/>
        <v>7.8E-2</v>
      </c>
      <c r="W655" s="118">
        <f t="shared" si="434"/>
        <v>3</v>
      </c>
      <c r="X655" s="118">
        <v>252</v>
      </c>
      <c r="Y655" s="117">
        <f t="shared" si="443"/>
        <v>1.0008945359999999</v>
      </c>
      <c r="Z655" s="110">
        <f t="shared" si="444"/>
        <v>0.88317820000000002</v>
      </c>
      <c r="AA655" s="110">
        <f t="shared" si="445"/>
        <v>0</v>
      </c>
      <c r="AB655" s="121" t="str">
        <f t="shared" si="453"/>
        <v>J=</v>
      </c>
      <c r="AC655" s="115">
        <f t="shared" si="454"/>
        <v>44951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109">
        <f t="shared" si="446"/>
        <v>44925</v>
      </c>
      <c r="B656" s="110">
        <f t="shared" si="438"/>
        <v>988.66472222000004</v>
      </c>
      <c r="C656" s="184">
        <f t="shared" si="436"/>
        <v>986.75248406704952</v>
      </c>
      <c r="D656" s="111">
        <f t="shared" si="447"/>
        <v>6407.93</v>
      </c>
      <c r="E656" s="111">
        <f>IF($K656=1,VLOOKUP($A655,$AQ$11:$AU$150,5),E655)</f>
        <v>6434.2</v>
      </c>
      <c r="F656" s="160" t="e">
        <f>IF($K656=1,VLOOKUP($A655,$AQ$11:$AU$135,6),F655)</f>
        <v>#REF!</v>
      </c>
      <c r="G656" s="114">
        <f t="shared" si="439"/>
        <v>4.0996078296735572E-3</v>
      </c>
      <c r="H656" s="115">
        <f t="shared" si="432"/>
        <v>44951</v>
      </c>
      <c r="I656" s="115">
        <f t="shared" si="440"/>
        <v>44951</v>
      </c>
      <c r="J656" s="116">
        <f t="shared" si="448"/>
        <v>22</v>
      </c>
      <c r="K656" s="116">
        <f t="shared" si="437"/>
        <v>4</v>
      </c>
      <c r="L656" s="8">
        <f t="shared" si="449"/>
        <v>1.00074413</v>
      </c>
      <c r="M656" s="117">
        <v>1</v>
      </c>
      <c r="N656" s="117">
        <f t="shared" si="433"/>
        <v>1</v>
      </c>
      <c r="O656" s="110">
        <f t="shared" si="435"/>
        <v>1.00074413</v>
      </c>
      <c r="P656" s="110">
        <f t="shared" si="441"/>
        <v>987.48675619000005</v>
      </c>
      <c r="Q656" s="148">
        <f t="shared" si="452"/>
        <v>0</v>
      </c>
      <c r="R656" s="170">
        <f t="shared" si="450"/>
        <v>0</v>
      </c>
      <c r="S656" s="110">
        <f t="shared" si="442"/>
        <v>0</v>
      </c>
      <c r="T656" s="92">
        <f t="shared" ref="T656:T719" si="455">IF(AND(Q656&gt;0,L656&gt;1),(L656-1)*C656,0)</f>
        <v>0</v>
      </c>
      <c r="U656" s="181">
        <f t="shared" ref="U656:U719" si="456">IF(Q656&gt;0,(S656+T656)/P656,0)</f>
        <v>0</v>
      </c>
      <c r="V656" s="120">
        <f t="shared" si="451"/>
        <v>7.8E-2</v>
      </c>
      <c r="W656" s="118">
        <f t="shared" si="434"/>
        <v>4</v>
      </c>
      <c r="X656" s="118">
        <v>252</v>
      </c>
      <c r="Y656" s="117">
        <f t="shared" si="443"/>
        <v>1.001192893</v>
      </c>
      <c r="Z656" s="110">
        <f t="shared" si="444"/>
        <v>1.1779660300000001</v>
      </c>
      <c r="AA656" s="110">
        <f t="shared" si="445"/>
        <v>0</v>
      </c>
      <c r="AB656" s="121" t="str">
        <f t="shared" si="453"/>
        <v>J=</v>
      </c>
      <c r="AC656" s="115">
        <f t="shared" si="454"/>
        <v>44951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25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26"/>
      <c r="DR656" s="3"/>
      <c r="DS656" s="3"/>
      <c r="DT656" s="3"/>
      <c r="DU656" s="3"/>
      <c r="DV656" s="3"/>
      <c r="DW656" s="3"/>
    </row>
    <row r="657" spans="1:127" ht="12.75" x14ac:dyDescent="0.2">
      <c r="A657" s="109">
        <f t="shared" si="446"/>
        <v>44926</v>
      </c>
      <c r="B657" s="110">
        <f t="shared" si="438"/>
        <v>989.14336196000011</v>
      </c>
      <c r="C657" s="184">
        <f t="shared" si="436"/>
        <v>986.75248406704952</v>
      </c>
      <c r="D657" s="111">
        <f t="shared" si="447"/>
        <v>6407.93</v>
      </c>
      <c r="E657" s="111">
        <f>IF($K657=1,VLOOKUP($A656,$AQ$11:$AU$150,5),E656)</f>
        <v>6434.2</v>
      </c>
      <c r="F657" s="160" t="e">
        <f>IF($K657=1,VLOOKUP($A656,$AQ$11:$AU$135,6),F656)</f>
        <v>#REF!</v>
      </c>
      <c r="G657" s="114">
        <f t="shared" si="439"/>
        <v>4.0996078296735572E-3</v>
      </c>
      <c r="H657" s="115">
        <f t="shared" si="432"/>
        <v>44951</v>
      </c>
      <c r="I657" s="115">
        <f t="shared" si="440"/>
        <v>44951</v>
      </c>
      <c r="J657" s="116">
        <f t="shared" si="448"/>
        <v>22</v>
      </c>
      <c r="K657" s="116">
        <f t="shared" si="437"/>
        <v>5</v>
      </c>
      <c r="L657" s="8">
        <f t="shared" si="449"/>
        <v>1.0009302499999999</v>
      </c>
      <c r="M657" s="117">
        <v>1</v>
      </c>
      <c r="N657" s="117">
        <f t="shared" si="433"/>
        <v>1</v>
      </c>
      <c r="O657" s="110">
        <f t="shared" si="435"/>
        <v>1.0009302499999999</v>
      </c>
      <c r="P657" s="110">
        <f t="shared" si="441"/>
        <v>987.67041056000005</v>
      </c>
      <c r="Q657" s="148">
        <f t="shared" si="452"/>
        <v>0</v>
      </c>
      <c r="R657" s="170">
        <f t="shared" si="450"/>
        <v>0</v>
      </c>
      <c r="S657" s="110">
        <f t="shared" si="442"/>
        <v>0</v>
      </c>
      <c r="T657" s="92">
        <f t="shared" si="455"/>
        <v>0</v>
      </c>
      <c r="U657" s="181">
        <f t="shared" si="456"/>
        <v>0</v>
      </c>
      <c r="V657" s="120">
        <f t="shared" si="451"/>
        <v>7.8E-2</v>
      </c>
      <c r="W657" s="118">
        <f t="shared" si="434"/>
        <v>5</v>
      </c>
      <c r="X657" s="118">
        <v>252</v>
      </c>
      <c r="Y657" s="117">
        <f t="shared" si="443"/>
        <v>1.001491339</v>
      </c>
      <c r="Z657" s="110">
        <f t="shared" si="444"/>
        <v>1.4729513999999999</v>
      </c>
      <c r="AA657" s="110">
        <f t="shared" si="445"/>
        <v>0</v>
      </c>
      <c r="AB657" s="121" t="str">
        <f t="shared" si="453"/>
        <v>J=</v>
      </c>
      <c r="AC657" s="115">
        <f t="shared" si="454"/>
        <v>44951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9">
        <f t="shared" si="446"/>
        <v>44927</v>
      </c>
      <c r="B658" s="110">
        <f t="shared" si="438"/>
        <v>989.14336196000011</v>
      </c>
      <c r="C658" s="184">
        <f t="shared" si="436"/>
        <v>986.75248406704952</v>
      </c>
      <c r="D658" s="111">
        <f t="shared" si="447"/>
        <v>6407.93</v>
      </c>
      <c r="E658" s="111">
        <f>IF($K658=1,VLOOKUP($A657,$AQ$11:$AU$150,5),E657)</f>
        <v>6434.2</v>
      </c>
      <c r="F658" s="160" t="e">
        <f>IF($K658=1,VLOOKUP($A657,$AQ$11:$AU$135,6),F657)</f>
        <v>#REF!</v>
      </c>
      <c r="G658" s="114">
        <f t="shared" si="439"/>
        <v>4.0996078296735572E-3</v>
      </c>
      <c r="H658" s="115">
        <f t="shared" si="432"/>
        <v>44951</v>
      </c>
      <c r="I658" s="115">
        <f t="shared" si="440"/>
        <v>44951</v>
      </c>
      <c r="J658" s="116">
        <f t="shared" si="448"/>
        <v>22</v>
      </c>
      <c r="K658" s="116">
        <f t="shared" si="437"/>
        <v>5</v>
      </c>
      <c r="L658" s="8">
        <f t="shared" si="449"/>
        <v>1.0009302499999999</v>
      </c>
      <c r="M658" s="117">
        <v>1</v>
      </c>
      <c r="N658" s="117">
        <f t="shared" si="433"/>
        <v>1</v>
      </c>
      <c r="O658" s="110">
        <f t="shared" si="435"/>
        <v>1.0009302499999999</v>
      </c>
      <c r="P658" s="110">
        <f t="shared" si="441"/>
        <v>987.67041056000005</v>
      </c>
      <c r="Q658" s="148">
        <f t="shared" si="452"/>
        <v>0</v>
      </c>
      <c r="R658" s="170">
        <f t="shared" si="450"/>
        <v>0</v>
      </c>
      <c r="S658" s="110">
        <f t="shared" si="442"/>
        <v>0</v>
      </c>
      <c r="T658" s="92">
        <f t="shared" si="455"/>
        <v>0</v>
      </c>
      <c r="U658" s="181">
        <f t="shared" si="456"/>
        <v>0</v>
      </c>
      <c r="V658" s="120">
        <f t="shared" si="451"/>
        <v>7.8E-2</v>
      </c>
      <c r="W658" s="118">
        <f t="shared" si="434"/>
        <v>5</v>
      </c>
      <c r="X658" s="118">
        <v>252</v>
      </c>
      <c r="Y658" s="117">
        <f t="shared" si="443"/>
        <v>1.001491339</v>
      </c>
      <c r="Z658" s="110">
        <f t="shared" si="444"/>
        <v>1.4729513999999999</v>
      </c>
      <c r="AA658" s="110">
        <f t="shared" si="445"/>
        <v>0</v>
      </c>
      <c r="AB658" s="121" t="str">
        <f t="shared" si="453"/>
        <v>J=</v>
      </c>
      <c r="AC658" s="115">
        <f t="shared" si="454"/>
        <v>44951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9">
        <f t="shared" si="446"/>
        <v>44928</v>
      </c>
      <c r="B659" s="110">
        <f t="shared" si="438"/>
        <v>989.14336196000011</v>
      </c>
      <c r="C659" s="184">
        <f t="shared" si="436"/>
        <v>986.75248406704952</v>
      </c>
      <c r="D659" s="111">
        <f t="shared" si="447"/>
        <v>6407.93</v>
      </c>
      <c r="E659" s="111">
        <f>IF($K659=1,VLOOKUP($A658,$AQ$11:$AU$150,5),E658)</f>
        <v>6434.2</v>
      </c>
      <c r="F659" s="160" t="e">
        <f>IF($K659=1,VLOOKUP($A658,$AQ$11:$AU$135,6),F658)</f>
        <v>#REF!</v>
      </c>
      <c r="G659" s="114">
        <f t="shared" si="439"/>
        <v>4.0996078296735572E-3</v>
      </c>
      <c r="H659" s="115">
        <f t="shared" ref="H659:H722" si="457">IF(Q658&gt;0,VLOOKUP(A659,AJ$119:AP$451,4),H658)</f>
        <v>44951</v>
      </c>
      <c r="I659" s="115">
        <f t="shared" si="440"/>
        <v>44951</v>
      </c>
      <c r="J659" s="116">
        <f t="shared" si="448"/>
        <v>22</v>
      </c>
      <c r="K659" s="116">
        <f t="shared" si="437"/>
        <v>5</v>
      </c>
      <c r="L659" s="8">
        <f t="shared" si="449"/>
        <v>1.0009302499999999</v>
      </c>
      <c r="M659" s="117">
        <v>1</v>
      </c>
      <c r="N659" s="117">
        <f t="shared" si="433"/>
        <v>1</v>
      </c>
      <c r="O659" s="110">
        <f t="shared" si="435"/>
        <v>1.0009302499999999</v>
      </c>
      <c r="P659" s="110">
        <f t="shared" si="441"/>
        <v>987.67041056000005</v>
      </c>
      <c r="Q659" s="148">
        <f t="shared" si="452"/>
        <v>0</v>
      </c>
      <c r="R659" s="170">
        <f t="shared" si="450"/>
        <v>0</v>
      </c>
      <c r="S659" s="110">
        <f t="shared" si="442"/>
        <v>0</v>
      </c>
      <c r="T659" s="92">
        <f t="shared" si="455"/>
        <v>0</v>
      </c>
      <c r="U659" s="181">
        <f t="shared" si="456"/>
        <v>0</v>
      </c>
      <c r="V659" s="120">
        <f t="shared" si="451"/>
        <v>7.8E-2</v>
      </c>
      <c r="W659" s="118">
        <f t="shared" si="434"/>
        <v>5</v>
      </c>
      <c r="X659" s="118">
        <v>252</v>
      </c>
      <c r="Y659" s="117">
        <f t="shared" si="443"/>
        <v>1.001491339</v>
      </c>
      <c r="Z659" s="110">
        <f t="shared" si="444"/>
        <v>1.4729513999999999</v>
      </c>
      <c r="AA659" s="110">
        <f t="shared" si="445"/>
        <v>0</v>
      </c>
      <c r="AB659" s="121" t="str">
        <f t="shared" si="453"/>
        <v>J=</v>
      </c>
      <c r="AC659" s="115">
        <f t="shared" si="454"/>
        <v>44951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9">
        <f t="shared" si="446"/>
        <v>44929</v>
      </c>
      <c r="B660" s="110">
        <f t="shared" si="438"/>
        <v>989.62223777999998</v>
      </c>
      <c r="C660" s="184">
        <f t="shared" si="436"/>
        <v>986.75248406704952</v>
      </c>
      <c r="D660" s="111">
        <f t="shared" si="447"/>
        <v>6407.93</v>
      </c>
      <c r="E660" s="111">
        <f>IF($K660=1,VLOOKUP($A659,$AQ$11:$AU$150,5),E659)</f>
        <v>6434.2</v>
      </c>
      <c r="F660" s="160" t="e">
        <f>IF($K660=1,VLOOKUP($A659,$AQ$11:$AU$135,6),F659)</f>
        <v>#REF!</v>
      </c>
      <c r="G660" s="114">
        <f t="shared" si="439"/>
        <v>4.0996078296735572E-3</v>
      </c>
      <c r="H660" s="115">
        <f t="shared" si="457"/>
        <v>44951</v>
      </c>
      <c r="I660" s="115">
        <f t="shared" si="440"/>
        <v>44951</v>
      </c>
      <c r="J660" s="116">
        <f t="shared" si="448"/>
        <v>22</v>
      </c>
      <c r="K660" s="116">
        <f t="shared" si="437"/>
        <v>6</v>
      </c>
      <c r="L660" s="8">
        <f t="shared" si="449"/>
        <v>1.0011164100000001</v>
      </c>
      <c r="M660" s="117">
        <v>1</v>
      </c>
      <c r="N660" s="117">
        <f t="shared" si="433"/>
        <v>1</v>
      </c>
      <c r="O660" s="110">
        <f t="shared" si="435"/>
        <v>1.0011164100000001</v>
      </c>
      <c r="P660" s="110">
        <f t="shared" si="441"/>
        <v>987.85410439999998</v>
      </c>
      <c r="Q660" s="148">
        <f t="shared" si="452"/>
        <v>0</v>
      </c>
      <c r="R660" s="170">
        <f t="shared" si="450"/>
        <v>0</v>
      </c>
      <c r="S660" s="110">
        <f t="shared" si="442"/>
        <v>0</v>
      </c>
      <c r="T660" s="92">
        <f t="shared" si="455"/>
        <v>0</v>
      </c>
      <c r="U660" s="181">
        <f t="shared" si="456"/>
        <v>0</v>
      </c>
      <c r="V660" s="120">
        <f t="shared" si="451"/>
        <v>7.8E-2</v>
      </c>
      <c r="W660" s="118">
        <f t="shared" si="434"/>
        <v>6</v>
      </c>
      <c r="X660" s="118">
        <v>252</v>
      </c>
      <c r="Y660" s="117">
        <f t="shared" si="443"/>
        <v>1.0017898730000001</v>
      </c>
      <c r="Z660" s="110">
        <f t="shared" si="444"/>
        <v>1.7681333800000001</v>
      </c>
      <c r="AA660" s="110">
        <f t="shared" si="445"/>
        <v>0</v>
      </c>
      <c r="AB660" s="121" t="str">
        <f t="shared" si="453"/>
        <v>J=</v>
      </c>
      <c r="AC660" s="115">
        <f t="shared" si="454"/>
        <v>44951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9">
        <f t="shared" si="446"/>
        <v>44930</v>
      </c>
      <c r="B661" s="110">
        <f t="shared" si="438"/>
        <v>990.10134089999997</v>
      </c>
      <c r="C661" s="184">
        <f t="shared" si="436"/>
        <v>986.75248406704952</v>
      </c>
      <c r="D661" s="111">
        <f t="shared" si="447"/>
        <v>6407.93</v>
      </c>
      <c r="E661" s="111">
        <f>IF($K661=1,VLOOKUP($A660,$AQ$11:$AU$150,5),E660)</f>
        <v>6434.2</v>
      </c>
      <c r="F661" s="160" t="e">
        <f>IF($K661=1,VLOOKUP($A660,$AQ$11:$AU$135,6),F660)</f>
        <v>#REF!</v>
      </c>
      <c r="G661" s="114">
        <f t="shared" si="439"/>
        <v>4.0996078296735572E-3</v>
      </c>
      <c r="H661" s="115">
        <f t="shared" si="457"/>
        <v>44951</v>
      </c>
      <c r="I661" s="115">
        <f t="shared" si="440"/>
        <v>44951</v>
      </c>
      <c r="J661" s="116">
        <f t="shared" si="448"/>
        <v>22</v>
      </c>
      <c r="K661" s="116">
        <f t="shared" si="437"/>
        <v>7</v>
      </c>
      <c r="L661" s="8">
        <f t="shared" si="449"/>
        <v>1.0013026</v>
      </c>
      <c r="M661" s="117">
        <v>1</v>
      </c>
      <c r="N661" s="117">
        <f t="shared" si="433"/>
        <v>1</v>
      </c>
      <c r="O661" s="110">
        <f t="shared" si="435"/>
        <v>1.0013026</v>
      </c>
      <c r="P661" s="110">
        <f t="shared" si="441"/>
        <v>988.03782784999999</v>
      </c>
      <c r="Q661" s="148">
        <f t="shared" si="452"/>
        <v>0</v>
      </c>
      <c r="R661" s="170">
        <f t="shared" si="450"/>
        <v>0</v>
      </c>
      <c r="S661" s="110">
        <f t="shared" si="442"/>
        <v>0</v>
      </c>
      <c r="T661" s="92">
        <f t="shared" si="455"/>
        <v>0</v>
      </c>
      <c r="U661" s="181">
        <f t="shared" si="456"/>
        <v>0</v>
      </c>
      <c r="V661" s="120">
        <f t="shared" si="451"/>
        <v>7.8E-2</v>
      </c>
      <c r="W661" s="118">
        <f t="shared" si="434"/>
        <v>7</v>
      </c>
      <c r="X661" s="118">
        <v>252</v>
      </c>
      <c r="Y661" s="117">
        <f t="shared" si="443"/>
        <v>1.0020884960000001</v>
      </c>
      <c r="Z661" s="110">
        <f t="shared" si="444"/>
        <v>2.0635130500000001</v>
      </c>
      <c r="AA661" s="110">
        <f t="shared" si="445"/>
        <v>0</v>
      </c>
      <c r="AB661" s="121" t="str">
        <f t="shared" si="453"/>
        <v>J=</v>
      </c>
      <c r="AC661" s="115">
        <f t="shared" si="454"/>
        <v>44951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9">
        <f t="shared" si="446"/>
        <v>44931</v>
      </c>
      <c r="B662" s="110">
        <f t="shared" si="438"/>
        <v>990.5806723500001</v>
      </c>
      <c r="C662" s="184">
        <f t="shared" si="436"/>
        <v>986.75248406704952</v>
      </c>
      <c r="D662" s="111">
        <f t="shared" si="447"/>
        <v>6407.93</v>
      </c>
      <c r="E662" s="111">
        <f>IF($K662=1,VLOOKUP($A661,$AQ$11:$AU$150,5),E661)</f>
        <v>6434.2</v>
      </c>
      <c r="F662" s="160" t="e">
        <f>IF($K662=1,VLOOKUP($A661,$AQ$11:$AU$135,6),F661)</f>
        <v>#REF!</v>
      </c>
      <c r="G662" s="114">
        <f t="shared" si="439"/>
        <v>4.0996078296735572E-3</v>
      </c>
      <c r="H662" s="115">
        <f t="shared" si="457"/>
        <v>44951</v>
      </c>
      <c r="I662" s="115">
        <f t="shared" si="440"/>
        <v>44951</v>
      </c>
      <c r="J662" s="116">
        <f t="shared" si="448"/>
        <v>22</v>
      </c>
      <c r="K662" s="116">
        <f t="shared" si="437"/>
        <v>8</v>
      </c>
      <c r="L662" s="8">
        <f t="shared" si="449"/>
        <v>1.0014888200000001</v>
      </c>
      <c r="M662" s="117">
        <v>1</v>
      </c>
      <c r="N662" s="117">
        <f t="shared" si="433"/>
        <v>1</v>
      </c>
      <c r="O662" s="110">
        <f t="shared" si="435"/>
        <v>1.0014888200000001</v>
      </c>
      <c r="P662" s="110">
        <f t="shared" si="441"/>
        <v>988.22158090000005</v>
      </c>
      <c r="Q662" s="148">
        <f t="shared" si="452"/>
        <v>0</v>
      </c>
      <c r="R662" s="170">
        <f t="shared" si="450"/>
        <v>0</v>
      </c>
      <c r="S662" s="110">
        <f t="shared" si="442"/>
        <v>0</v>
      </c>
      <c r="T662" s="92">
        <f t="shared" si="455"/>
        <v>0</v>
      </c>
      <c r="U662" s="181">
        <f t="shared" si="456"/>
        <v>0</v>
      </c>
      <c r="V662" s="120">
        <f t="shared" si="451"/>
        <v>7.8E-2</v>
      </c>
      <c r="W662" s="118">
        <f t="shared" si="434"/>
        <v>8</v>
      </c>
      <c r="X662" s="118">
        <v>252</v>
      </c>
      <c r="Y662" s="117">
        <f t="shared" si="443"/>
        <v>1.0023872089999999</v>
      </c>
      <c r="Z662" s="110">
        <f t="shared" si="444"/>
        <v>2.3590914500000002</v>
      </c>
      <c r="AA662" s="110">
        <f t="shared" si="445"/>
        <v>0</v>
      </c>
      <c r="AB662" s="121" t="str">
        <f t="shared" si="453"/>
        <v>J=</v>
      </c>
      <c r="AC662" s="115">
        <f t="shared" si="454"/>
        <v>44951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9">
        <f t="shared" si="446"/>
        <v>44932</v>
      </c>
      <c r="B663" s="110">
        <f t="shared" si="438"/>
        <v>991.06024110999999</v>
      </c>
      <c r="C663" s="184">
        <f t="shared" si="436"/>
        <v>986.75248406704952</v>
      </c>
      <c r="D663" s="111">
        <f t="shared" si="447"/>
        <v>6407.93</v>
      </c>
      <c r="E663" s="111">
        <f>IF($K663=1,VLOOKUP($A662,$AQ$11:$AU$150,5),E662)</f>
        <v>6434.2</v>
      </c>
      <c r="F663" s="160" t="e">
        <f>IF($K663=1,VLOOKUP($A662,$AQ$11:$AU$135,6),F662)</f>
        <v>#REF!</v>
      </c>
      <c r="G663" s="114">
        <f t="shared" si="439"/>
        <v>4.0996078296735572E-3</v>
      </c>
      <c r="H663" s="115">
        <f t="shared" si="457"/>
        <v>44951</v>
      </c>
      <c r="I663" s="115">
        <f t="shared" si="440"/>
        <v>44951</v>
      </c>
      <c r="J663" s="116">
        <f t="shared" si="448"/>
        <v>22</v>
      </c>
      <c r="K663" s="116">
        <f t="shared" si="437"/>
        <v>9</v>
      </c>
      <c r="L663" s="8">
        <f t="shared" si="449"/>
        <v>1.0016750800000001</v>
      </c>
      <c r="M663" s="117">
        <v>1</v>
      </c>
      <c r="N663" s="117">
        <f t="shared" si="433"/>
        <v>1</v>
      </c>
      <c r="O663" s="110">
        <f t="shared" si="435"/>
        <v>1.0016750800000001</v>
      </c>
      <c r="P663" s="110">
        <f t="shared" si="441"/>
        <v>988.40537341000004</v>
      </c>
      <c r="Q663" s="148">
        <f t="shared" si="452"/>
        <v>0</v>
      </c>
      <c r="R663" s="170">
        <f t="shared" si="450"/>
        <v>0</v>
      </c>
      <c r="S663" s="110">
        <f t="shared" si="442"/>
        <v>0</v>
      </c>
      <c r="T663" s="92">
        <f t="shared" si="455"/>
        <v>0</v>
      </c>
      <c r="U663" s="181">
        <f t="shared" si="456"/>
        <v>0</v>
      </c>
      <c r="V663" s="120">
        <f t="shared" si="451"/>
        <v>7.8E-2</v>
      </c>
      <c r="W663" s="118">
        <f t="shared" si="434"/>
        <v>9</v>
      </c>
      <c r="X663" s="118">
        <v>252</v>
      </c>
      <c r="Y663" s="117">
        <f t="shared" si="443"/>
        <v>1.002686011</v>
      </c>
      <c r="Z663" s="110">
        <f t="shared" si="444"/>
        <v>2.6548677000000001</v>
      </c>
      <c r="AA663" s="110">
        <f t="shared" si="445"/>
        <v>0</v>
      </c>
      <c r="AB663" s="121" t="str">
        <f t="shared" si="453"/>
        <v>J=</v>
      </c>
      <c r="AC663" s="115">
        <f t="shared" si="454"/>
        <v>44951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9">
        <f t="shared" si="446"/>
        <v>44933</v>
      </c>
      <c r="B664" s="110">
        <f t="shared" si="438"/>
        <v>991.54003639999996</v>
      </c>
      <c r="C664" s="184">
        <f t="shared" si="436"/>
        <v>986.75248406704952</v>
      </c>
      <c r="D664" s="111">
        <f t="shared" si="447"/>
        <v>6407.93</v>
      </c>
      <c r="E664" s="111">
        <f>IF($K664=1,VLOOKUP($A663,$AQ$11:$AU$150,5),E663)</f>
        <v>6434.2</v>
      </c>
      <c r="F664" s="160" t="e">
        <f>IF($K664=1,VLOOKUP($A663,$AQ$11:$AU$135,6),F663)</f>
        <v>#REF!</v>
      </c>
      <c r="G664" s="114">
        <f t="shared" si="439"/>
        <v>4.0996078296735572E-3</v>
      </c>
      <c r="H664" s="115">
        <f t="shared" si="457"/>
        <v>44951</v>
      </c>
      <c r="I664" s="115">
        <f t="shared" si="440"/>
        <v>44951</v>
      </c>
      <c r="J664" s="116">
        <f t="shared" si="448"/>
        <v>22</v>
      </c>
      <c r="K664" s="116">
        <f t="shared" si="437"/>
        <v>10</v>
      </c>
      <c r="L664" s="8">
        <f t="shared" si="449"/>
        <v>1.0018613700000001</v>
      </c>
      <c r="M664" s="117">
        <v>1</v>
      </c>
      <c r="N664" s="117">
        <f t="shared" si="433"/>
        <v>1</v>
      </c>
      <c r="O664" s="110">
        <f t="shared" si="435"/>
        <v>1.0018613700000001</v>
      </c>
      <c r="P664" s="110">
        <f t="shared" si="441"/>
        <v>988.58919552999998</v>
      </c>
      <c r="Q664" s="148">
        <f t="shared" si="452"/>
        <v>0</v>
      </c>
      <c r="R664" s="170">
        <f t="shared" si="450"/>
        <v>0</v>
      </c>
      <c r="S664" s="110">
        <f t="shared" si="442"/>
        <v>0</v>
      </c>
      <c r="T664" s="92">
        <f t="shared" si="455"/>
        <v>0</v>
      </c>
      <c r="U664" s="181">
        <f t="shared" si="456"/>
        <v>0</v>
      </c>
      <c r="V664" s="120">
        <f t="shared" si="451"/>
        <v>7.8E-2</v>
      </c>
      <c r="W664" s="118">
        <f t="shared" si="434"/>
        <v>10</v>
      </c>
      <c r="X664" s="118">
        <v>252</v>
      </c>
      <c r="Y664" s="117">
        <f t="shared" si="443"/>
        <v>1.002984901</v>
      </c>
      <c r="Z664" s="110">
        <f t="shared" si="444"/>
        <v>2.9508408699999999</v>
      </c>
      <c r="AA664" s="110">
        <f t="shared" si="445"/>
        <v>0</v>
      </c>
      <c r="AB664" s="121" t="str">
        <f t="shared" si="453"/>
        <v>J=</v>
      </c>
      <c r="AC664" s="115">
        <f t="shared" si="454"/>
        <v>44951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9">
        <f t="shared" si="446"/>
        <v>44934</v>
      </c>
      <c r="B665" s="110">
        <f t="shared" si="438"/>
        <v>991.54003639999996</v>
      </c>
      <c r="C665" s="184">
        <f t="shared" si="436"/>
        <v>986.75248406704952</v>
      </c>
      <c r="D665" s="111">
        <f t="shared" si="447"/>
        <v>6407.93</v>
      </c>
      <c r="E665" s="111">
        <f>IF($K665=1,VLOOKUP($A664,$AQ$11:$AU$150,5),E664)</f>
        <v>6434.2</v>
      </c>
      <c r="F665" s="160" t="e">
        <f>IF($K665=1,VLOOKUP($A664,$AQ$11:$AU$135,6),F664)</f>
        <v>#REF!</v>
      </c>
      <c r="G665" s="114">
        <f t="shared" si="439"/>
        <v>4.0996078296735572E-3</v>
      </c>
      <c r="H665" s="115">
        <f t="shared" si="457"/>
        <v>44951</v>
      </c>
      <c r="I665" s="115">
        <f t="shared" si="440"/>
        <v>44951</v>
      </c>
      <c r="J665" s="116">
        <f t="shared" si="448"/>
        <v>22</v>
      </c>
      <c r="K665" s="116">
        <f t="shared" si="437"/>
        <v>10</v>
      </c>
      <c r="L665" s="8">
        <f t="shared" si="449"/>
        <v>1.0018613700000001</v>
      </c>
      <c r="M665" s="117">
        <v>1</v>
      </c>
      <c r="N665" s="117">
        <f t="shared" si="433"/>
        <v>1</v>
      </c>
      <c r="O665" s="110">
        <f t="shared" si="435"/>
        <v>1.0018613700000001</v>
      </c>
      <c r="P665" s="110">
        <f t="shared" si="441"/>
        <v>988.58919552999998</v>
      </c>
      <c r="Q665" s="148">
        <f t="shared" si="452"/>
        <v>0</v>
      </c>
      <c r="R665" s="170">
        <f t="shared" si="450"/>
        <v>0</v>
      </c>
      <c r="S665" s="110">
        <f t="shared" si="442"/>
        <v>0</v>
      </c>
      <c r="T665" s="92">
        <f t="shared" si="455"/>
        <v>0</v>
      </c>
      <c r="U665" s="181">
        <f t="shared" si="456"/>
        <v>0</v>
      </c>
      <c r="V665" s="120">
        <f t="shared" si="451"/>
        <v>7.8E-2</v>
      </c>
      <c r="W665" s="118">
        <f t="shared" si="434"/>
        <v>10</v>
      </c>
      <c r="X665" s="118">
        <v>252</v>
      </c>
      <c r="Y665" s="117">
        <f t="shared" si="443"/>
        <v>1.002984901</v>
      </c>
      <c r="Z665" s="110">
        <f t="shared" si="444"/>
        <v>2.9508408699999999</v>
      </c>
      <c r="AA665" s="110">
        <f t="shared" si="445"/>
        <v>0</v>
      </c>
      <c r="AB665" s="121" t="str">
        <f t="shared" si="453"/>
        <v>J=</v>
      </c>
      <c r="AC665" s="115">
        <f t="shared" si="454"/>
        <v>44951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9">
        <f t="shared" si="446"/>
        <v>44935</v>
      </c>
      <c r="B666" s="110">
        <f t="shared" si="438"/>
        <v>991.54003639999996</v>
      </c>
      <c r="C666" s="184">
        <f t="shared" si="436"/>
        <v>986.75248406704952</v>
      </c>
      <c r="D666" s="111">
        <f t="shared" si="447"/>
        <v>6407.93</v>
      </c>
      <c r="E666" s="111">
        <f>IF($K666=1,VLOOKUP($A665,$AQ$11:$AU$150,5),E665)</f>
        <v>6434.2</v>
      </c>
      <c r="F666" s="160" t="e">
        <f>IF($K666=1,VLOOKUP($A665,$AQ$11:$AU$135,6),F665)</f>
        <v>#REF!</v>
      </c>
      <c r="G666" s="114">
        <f t="shared" si="439"/>
        <v>4.0996078296735572E-3</v>
      </c>
      <c r="H666" s="115">
        <f t="shared" si="457"/>
        <v>44951</v>
      </c>
      <c r="I666" s="115">
        <f t="shared" si="440"/>
        <v>44951</v>
      </c>
      <c r="J666" s="116">
        <f t="shared" si="448"/>
        <v>22</v>
      </c>
      <c r="K666" s="116">
        <f t="shared" si="437"/>
        <v>10</v>
      </c>
      <c r="L666" s="8">
        <f t="shared" si="449"/>
        <v>1.0018613700000001</v>
      </c>
      <c r="M666" s="117">
        <v>1</v>
      </c>
      <c r="N666" s="117">
        <f t="shared" si="433"/>
        <v>1</v>
      </c>
      <c r="O666" s="110">
        <f t="shared" si="435"/>
        <v>1.0018613700000001</v>
      </c>
      <c r="P666" s="110">
        <f t="shared" si="441"/>
        <v>988.58919552999998</v>
      </c>
      <c r="Q666" s="148">
        <f t="shared" si="452"/>
        <v>0</v>
      </c>
      <c r="R666" s="170">
        <f t="shared" si="450"/>
        <v>0</v>
      </c>
      <c r="S666" s="110">
        <f t="shared" si="442"/>
        <v>0</v>
      </c>
      <c r="T666" s="92">
        <f t="shared" si="455"/>
        <v>0</v>
      </c>
      <c r="U666" s="181">
        <f t="shared" si="456"/>
        <v>0</v>
      </c>
      <c r="V666" s="120">
        <f t="shared" si="451"/>
        <v>7.8E-2</v>
      </c>
      <c r="W666" s="118">
        <f t="shared" si="434"/>
        <v>10</v>
      </c>
      <c r="X666" s="118">
        <v>252</v>
      </c>
      <c r="Y666" s="117">
        <f t="shared" si="443"/>
        <v>1.002984901</v>
      </c>
      <c r="Z666" s="110">
        <f t="shared" si="444"/>
        <v>2.9508408699999999</v>
      </c>
      <c r="AA666" s="110">
        <f t="shared" si="445"/>
        <v>0</v>
      </c>
      <c r="AB666" s="121" t="str">
        <f t="shared" si="453"/>
        <v>J=</v>
      </c>
      <c r="AC666" s="115">
        <f t="shared" si="454"/>
        <v>44951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9">
        <f t="shared" si="446"/>
        <v>44936</v>
      </c>
      <c r="B667" s="110">
        <f t="shared" si="438"/>
        <v>992.02007016999994</v>
      </c>
      <c r="C667" s="184">
        <f t="shared" si="436"/>
        <v>986.75248406704952</v>
      </c>
      <c r="D667" s="111">
        <f t="shared" si="447"/>
        <v>6407.93</v>
      </c>
      <c r="E667" s="111">
        <f>IF($K667=1,VLOOKUP($A666,$AQ$11:$AU$150,5),E666)</f>
        <v>6434.2</v>
      </c>
      <c r="F667" s="160" t="e">
        <f>IF($K667=1,VLOOKUP($A666,$AQ$11:$AU$135,6),F666)</f>
        <v>#REF!</v>
      </c>
      <c r="G667" s="114">
        <f t="shared" si="439"/>
        <v>4.0996078296735572E-3</v>
      </c>
      <c r="H667" s="115">
        <f t="shared" si="457"/>
        <v>44951</v>
      </c>
      <c r="I667" s="115">
        <f t="shared" si="440"/>
        <v>44951</v>
      </c>
      <c r="J667" s="116">
        <f t="shared" si="448"/>
        <v>22</v>
      </c>
      <c r="K667" s="116">
        <f t="shared" si="437"/>
        <v>11</v>
      </c>
      <c r="L667" s="8">
        <f t="shared" si="449"/>
        <v>1.0020477000000001</v>
      </c>
      <c r="M667" s="117">
        <v>1</v>
      </c>
      <c r="N667" s="117">
        <f t="shared" si="433"/>
        <v>1</v>
      </c>
      <c r="O667" s="110">
        <f t="shared" si="435"/>
        <v>1.0020477000000001</v>
      </c>
      <c r="P667" s="110">
        <f t="shared" si="441"/>
        <v>988.77305711999998</v>
      </c>
      <c r="Q667" s="148">
        <f t="shared" si="452"/>
        <v>0</v>
      </c>
      <c r="R667" s="170">
        <f t="shared" si="450"/>
        <v>0</v>
      </c>
      <c r="S667" s="110">
        <f t="shared" si="442"/>
        <v>0</v>
      </c>
      <c r="T667" s="92">
        <f t="shared" si="455"/>
        <v>0</v>
      </c>
      <c r="U667" s="181">
        <f t="shared" si="456"/>
        <v>0</v>
      </c>
      <c r="V667" s="120">
        <f t="shared" si="451"/>
        <v>7.8E-2</v>
      </c>
      <c r="W667" s="118">
        <f t="shared" si="434"/>
        <v>11</v>
      </c>
      <c r="X667" s="118">
        <v>252</v>
      </c>
      <c r="Y667" s="117">
        <f t="shared" si="443"/>
        <v>1.003283881</v>
      </c>
      <c r="Z667" s="110">
        <f t="shared" si="444"/>
        <v>3.2470130500000001</v>
      </c>
      <c r="AA667" s="110">
        <f t="shared" si="445"/>
        <v>0</v>
      </c>
      <c r="AB667" s="121" t="str">
        <f t="shared" si="453"/>
        <v>J=</v>
      </c>
      <c r="AC667" s="115">
        <f t="shared" si="454"/>
        <v>44951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9">
        <f t="shared" si="446"/>
        <v>44937</v>
      </c>
      <c r="B668" s="110">
        <f t="shared" si="438"/>
        <v>992.50034151</v>
      </c>
      <c r="C668" s="184">
        <f t="shared" si="436"/>
        <v>986.75248406704952</v>
      </c>
      <c r="D668" s="111">
        <f t="shared" si="447"/>
        <v>6407.93</v>
      </c>
      <c r="E668" s="111">
        <f>IF($K668=1,VLOOKUP($A667,$AQ$11:$AU$150,5),E667)</f>
        <v>6434.2</v>
      </c>
      <c r="F668" s="160" t="e">
        <f>IF($K668=1,VLOOKUP($A667,$AQ$11:$AU$135,6),F667)</f>
        <v>#REF!</v>
      </c>
      <c r="G668" s="114">
        <f t="shared" si="439"/>
        <v>4.0996078296735572E-3</v>
      </c>
      <c r="H668" s="115">
        <f t="shared" si="457"/>
        <v>44951</v>
      </c>
      <c r="I668" s="115">
        <f t="shared" si="440"/>
        <v>44951</v>
      </c>
      <c r="J668" s="116">
        <f t="shared" si="448"/>
        <v>22</v>
      </c>
      <c r="K668" s="116">
        <f t="shared" si="437"/>
        <v>12</v>
      </c>
      <c r="L668" s="8">
        <f t="shared" si="449"/>
        <v>1.0022340700000001</v>
      </c>
      <c r="M668" s="117">
        <v>1</v>
      </c>
      <c r="N668" s="117">
        <f t="shared" si="433"/>
        <v>1</v>
      </c>
      <c r="O668" s="110">
        <f t="shared" si="435"/>
        <v>1.0022340700000001</v>
      </c>
      <c r="P668" s="110">
        <f t="shared" si="441"/>
        <v>988.95695818000002</v>
      </c>
      <c r="Q668" s="148">
        <f t="shared" si="452"/>
        <v>0</v>
      </c>
      <c r="R668" s="170">
        <f t="shared" si="450"/>
        <v>0</v>
      </c>
      <c r="S668" s="110">
        <f t="shared" si="442"/>
        <v>0</v>
      </c>
      <c r="T668" s="92">
        <f t="shared" si="455"/>
        <v>0</v>
      </c>
      <c r="U668" s="181">
        <f t="shared" si="456"/>
        <v>0</v>
      </c>
      <c r="V668" s="120">
        <f t="shared" si="451"/>
        <v>7.8E-2</v>
      </c>
      <c r="W668" s="118">
        <f t="shared" si="434"/>
        <v>12</v>
      </c>
      <c r="X668" s="118">
        <v>252</v>
      </c>
      <c r="Y668" s="117">
        <f t="shared" si="443"/>
        <v>1.00358295</v>
      </c>
      <c r="Z668" s="110">
        <f t="shared" si="444"/>
        <v>3.5433833300000002</v>
      </c>
      <c r="AA668" s="110">
        <f t="shared" si="445"/>
        <v>0</v>
      </c>
      <c r="AB668" s="121" t="str">
        <f t="shared" si="453"/>
        <v>J=</v>
      </c>
      <c r="AC668" s="115">
        <f t="shared" si="454"/>
        <v>44951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9">
        <f t="shared" si="446"/>
        <v>44938</v>
      </c>
      <c r="B669" s="110">
        <f t="shared" si="438"/>
        <v>992.98083069000006</v>
      </c>
      <c r="C669" s="184">
        <f t="shared" si="436"/>
        <v>986.75248406704952</v>
      </c>
      <c r="D669" s="111">
        <f t="shared" si="447"/>
        <v>6407.93</v>
      </c>
      <c r="E669" s="111">
        <f>IF($K669=1,VLOOKUP($A668,$AQ$11:$AU$150,5),E668)</f>
        <v>6434.2</v>
      </c>
      <c r="F669" s="160" t="e">
        <f>IF($K669=1,VLOOKUP($A668,$AQ$11:$AU$135,6),F668)</f>
        <v>#REF!</v>
      </c>
      <c r="G669" s="114">
        <f t="shared" si="439"/>
        <v>4.0996078296735572E-3</v>
      </c>
      <c r="H669" s="115">
        <f t="shared" si="457"/>
        <v>44951</v>
      </c>
      <c r="I669" s="115">
        <f t="shared" si="440"/>
        <v>44951</v>
      </c>
      <c r="J669" s="116">
        <f t="shared" si="448"/>
        <v>22</v>
      </c>
      <c r="K669" s="116">
        <f t="shared" si="437"/>
        <v>13</v>
      </c>
      <c r="L669" s="8">
        <f t="shared" si="449"/>
        <v>1.00242046</v>
      </c>
      <c r="M669" s="117">
        <v>1</v>
      </c>
      <c r="N669" s="117">
        <f t="shared" si="433"/>
        <v>1</v>
      </c>
      <c r="O669" s="110">
        <f t="shared" si="435"/>
        <v>1.00242046</v>
      </c>
      <c r="P669" s="110">
        <f t="shared" si="441"/>
        <v>989.14087898000002</v>
      </c>
      <c r="Q669" s="148">
        <f t="shared" si="452"/>
        <v>0</v>
      </c>
      <c r="R669" s="170">
        <f t="shared" si="450"/>
        <v>0</v>
      </c>
      <c r="S669" s="110">
        <f t="shared" si="442"/>
        <v>0</v>
      </c>
      <c r="T669" s="92">
        <f t="shared" si="455"/>
        <v>0</v>
      </c>
      <c r="U669" s="181">
        <f t="shared" si="456"/>
        <v>0</v>
      </c>
      <c r="V669" s="120">
        <f t="shared" si="451"/>
        <v>7.8E-2</v>
      </c>
      <c r="W669" s="118">
        <f t="shared" si="434"/>
        <v>13</v>
      </c>
      <c r="X669" s="118">
        <v>252</v>
      </c>
      <c r="Y669" s="117">
        <f t="shared" si="443"/>
        <v>1.003882108</v>
      </c>
      <c r="Z669" s="110">
        <f t="shared" si="444"/>
        <v>3.8399517099999998</v>
      </c>
      <c r="AA669" s="110">
        <f t="shared" si="445"/>
        <v>0</v>
      </c>
      <c r="AB669" s="121" t="str">
        <f t="shared" si="453"/>
        <v>J=</v>
      </c>
      <c r="AC669" s="115">
        <f t="shared" si="454"/>
        <v>44951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9">
        <f t="shared" si="446"/>
        <v>44939</v>
      </c>
      <c r="B670" s="110">
        <f t="shared" si="438"/>
        <v>993.4615675099999</v>
      </c>
      <c r="C670" s="184">
        <f t="shared" si="436"/>
        <v>986.75248406704952</v>
      </c>
      <c r="D670" s="111">
        <f t="shared" si="447"/>
        <v>6407.93</v>
      </c>
      <c r="E670" s="111">
        <f>IF($K670=1,VLOOKUP($A669,$AQ$11:$AU$150,5),E669)</f>
        <v>6434.2</v>
      </c>
      <c r="F670" s="160" t="e">
        <f>IF($K670=1,VLOOKUP($A669,$AQ$11:$AU$135,6),F669)</f>
        <v>#REF!</v>
      </c>
      <c r="G670" s="114">
        <f t="shared" si="439"/>
        <v>4.0996078296735572E-3</v>
      </c>
      <c r="H670" s="115">
        <f t="shared" si="457"/>
        <v>44951</v>
      </c>
      <c r="I670" s="115">
        <f t="shared" si="440"/>
        <v>44951</v>
      </c>
      <c r="J670" s="116">
        <f t="shared" si="448"/>
        <v>22</v>
      </c>
      <c r="K670" s="116">
        <f t="shared" si="437"/>
        <v>14</v>
      </c>
      <c r="L670" s="8">
        <f t="shared" si="449"/>
        <v>1.0026069</v>
      </c>
      <c r="M670" s="117">
        <v>1</v>
      </c>
      <c r="N670" s="117">
        <f t="shared" si="433"/>
        <v>1</v>
      </c>
      <c r="O670" s="110">
        <f t="shared" si="435"/>
        <v>1.0026069</v>
      </c>
      <c r="P670" s="110">
        <f t="shared" si="441"/>
        <v>989.32484910999995</v>
      </c>
      <c r="Q670" s="148">
        <f t="shared" si="452"/>
        <v>0</v>
      </c>
      <c r="R670" s="170">
        <f t="shared" si="450"/>
        <v>0</v>
      </c>
      <c r="S670" s="110">
        <f t="shared" si="442"/>
        <v>0</v>
      </c>
      <c r="T670" s="92">
        <f t="shared" si="455"/>
        <v>0</v>
      </c>
      <c r="U670" s="181">
        <f t="shared" si="456"/>
        <v>0</v>
      </c>
      <c r="V670" s="120">
        <f t="shared" si="451"/>
        <v>7.8E-2</v>
      </c>
      <c r="W670" s="118">
        <f t="shared" si="434"/>
        <v>14</v>
      </c>
      <c r="X670" s="118">
        <v>252</v>
      </c>
      <c r="Y670" s="117">
        <f t="shared" si="443"/>
        <v>1.0041813550000001</v>
      </c>
      <c r="Z670" s="110">
        <f t="shared" si="444"/>
        <v>4.1367184000000004</v>
      </c>
      <c r="AA670" s="110">
        <f t="shared" si="445"/>
        <v>0</v>
      </c>
      <c r="AB670" s="121" t="str">
        <f t="shared" si="453"/>
        <v>J=</v>
      </c>
      <c r="AC670" s="115">
        <f t="shared" si="454"/>
        <v>44951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9">
        <f t="shared" si="446"/>
        <v>44940</v>
      </c>
      <c r="B671" s="110">
        <f t="shared" si="438"/>
        <v>993.94252231999997</v>
      </c>
      <c r="C671" s="184">
        <f t="shared" si="436"/>
        <v>986.75248406704952</v>
      </c>
      <c r="D671" s="111">
        <f t="shared" si="447"/>
        <v>6407.93</v>
      </c>
      <c r="E671" s="111">
        <f>IF($K671=1,VLOOKUP($A670,$AQ$11:$AU$150,5),E670)</f>
        <v>6434.2</v>
      </c>
      <c r="F671" s="160" t="e">
        <f>IF($K671=1,VLOOKUP($A670,$AQ$11:$AU$135,6),F670)</f>
        <v>#REF!</v>
      </c>
      <c r="G671" s="114">
        <f t="shared" si="439"/>
        <v>4.0996078296735572E-3</v>
      </c>
      <c r="H671" s="115">
        <f t="shared" si="457"/>
        <v>44951</v>
      </c>
      <c r="I671" s="115">
        <f t="shared" si="440"/>
        <v>44951</v>
      </c>
      <c r="J671" s="116">
        <f t="shared" si="448"/>
        <v>22</v>
      </c>
      <c r="K671" s="116">
        <f t="shared" si="437"/>
        <v>15</v>
      </c>
      <c r="L671" s="8">
        <f t="shared" si="449"/>
        <v>1.0027933600000001</v>
      </c>
      <c r="M671" s="117">
        <v>1</v>
      </c>
      <c r="N671" s="117">
        <f t="shared" si="433"/>
        <v>1</v>
      </c>
      <c r="O671" s="110">
        <f t="shared" si="435"/>
        <v>1.0027933600000001</v>
      </c>
      <c r="P671" s="110">
        <f t="shared" si="441"/>
        <v>989.50883897999995</v>
      </c>
      <c r="Q671" s="148">
        <f t="shared" si="452"/>
        <v>0</v>
      </c>
      <c r="R671" s="170">
        <f t="shared" si="450"/>
        <v>0</v>
      </c>
      <c r="S671" s="110">
        <f t="shared" si="442"/>
        <v>0</v>
      </c>
      <c r="T671" s="92">
        <f t="shared" si="455"/>
        <v>0</v>
      </c>
      <c r="U671" s="181">
        <f t="shared" si="456"/>
        <v>0</v>
      </c>
      <c r="V671" s="120">
        <f t="shared" si="451"/>
        <v>7.8E-2</v>
      </c>
      <c r="W671" s="118">
        <f t="shared" si="434"/>
        <v>15</v>
      </c>
      <c r="X671" s="118">
        <v>252</v>
      </c>
      <c r="Y671" s="117">
        <f t="shared" si="443"/>
        <v>1.0044806909999999</v>
      </c>
      <c r="Z671" s="110">
        <f t="shared" si="444"/>
        <v>4.43368334</v>
      </c>
      <c r="AA671" s="110">
        <f t="shared" si="445"/>
        <v>0</v>
      </c>
      <c r="AB671" s="121" t="str">
        <f t="shared" si="453"/>
        <v>J=</v>
      </c>
      <c r="AC671" s="115">
        <f t="shared" si="454"/>
        <v>44951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9">
        <f t="shared" si="446"/>
        <v>44941</v>
      </c>
      <c r="B672" s="110">
        <f t="shared" si="438"/>
        <v>993.94252231999997</v>
      </c>
      <c r="C672" s="184">
        <f t="shared" si="436"/>
        <v>986.75248406704952</v>
      </c>
      <c r="D672" s="111">
        <f t="shared" si="447"/>
        <v>6407.93</v>
      </c>
      <c r="E672" s="111">
        <f>IF($K672=1,VLOOKUP($A671,$AQ$11:$AU$150,5),E671)</f>
        <v>6434.2</v>
      </c>
      <c r="F672" s="160" t="e">
        <f>IF($K672=1,VLOOKUP($A671,$AQ$11:$AU$135,6),F671)</f>
        <v>#REF!</v>
      </c>
      <c r="G672" s="114">
        <f t="shared" si="439"/>
        <v>4.0996078296735572E-3</v>
      </c>
      <c r="H672" s="115">
        <f t="shared" si="457"/>
        <v>44951</v>
      </c>
      <c r="I672" s="115">
        <f t="shared" si="440"/>
        <v>44951</v>
      </c>
      <c r="J672" s="116">
        <f t="shared" si="448"/>
        <v>22</v>
      </c>
      <c r="K672" s="116">
        <f t="shared" si="437"/>
        <v>15</v>
      </c>
      <c r="L672" s="8">
        <f t="shared" si="449"/>
        <v>1.0027933600000001</v>
      </c>
      <c r="M672" s="117">
        <v>1</v>
      </c>
      <c r="N672" s="117">
        <f t="shared" ref="N672:N735" si="458">IF(I672&gt;I671,N671*M672,N671)</f>
        <v>1</v>
      </c>
      <c r="O672" s="110">
        <f t="shared" si="435"/>
        <v>1.0027933600000001</v>
      </c>
      <c r="P672" s="110">
        <f t="shared" si="441"/>
        <v>989.50883897999995</v>
      </c>
      <c r="Q672" s="148">
        <f t="shared" si="452"/>
        <v>0</v>
      </c>
      <c r="R672" s="170">
        <f t="shared" si="450"/>
        <v>0</v>
      </c>
      <c r="S672" s="110">
        <f t="shared" si="442"/>
        <v>0</v>
      </c>
      <c r="T672" s="92">
        <f t="shared" si="455"/>
        <v>0</v>
      </c>
      <c r="U672" s="181">
        <f t="shared" si="456"/>
        <v>0</v>
      </c>
      <c r="V672" s="120">
        <f t="shared" si="451"/>
        <v>7.8E-2</v>
      </c>
      <c r="W672" s="118">
        <f t="shared" si="434"/>
        <v>15</v>
      </c>
      <c r="X672" s="118">
        <v>252</v>
      </c>
      <c r="Y672" s="117">
        <f t="shared" si="443"/>
        <v>1.0044806909999999</v>
      </c>
      <c r="Z672" s="110">
        <f t="shared" si="444"/>
        <v>4.43368334</v>
      </c>
      <c r="AA672" s="110">
        <f t="shared" si="445"/>
        <v>0</v>
      </c>
      <c r="AB672" s="121" t="str">
        <f t="shared" si="453"/>
        <v>J=</v>
      </c>
      <c r="AC672" s="115">
        <f t="shared" si="454"/>
        <v>44951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9">
        <f t="shared" si="446"/>
        <v>44942</v>
      </c>
      <c r="B673" s="110">
        <f t="shared" si="438"/>
        <v>993.94252231999997</v>
      </c>
      <c r="C673" s="184">
        <f t="shared" si="436"/>
        <v>986.75248406704952</v>
      </c>
      <c r="D673" s="111">
        <f t="shared" si="447"/>
        <v>6407.93</v>
      </c>
      <c r="E673" s="111">
        <f>IF($K673=1,VLOOKUP($A672,$AQ$11:$AU$150,5),E672)</f>
        <v>6434.2</v>
      </c>
      <c r="F673" s="160" t="e">
        <f>IF($K673=1,VLOOKUP($A672,$AQ$11:$AU$135,6),F672)</f>
        <v>#REF!</v>
      </c>
      <c r="G673" s="114">
        <f t="shared" si="439"/>
        <v>4.0996078296735572E-3</v>
      </c>
      <c r="H673" s="115">
        <f t="shared" si="457"/>
        <v>44951</v>
      </c>
      <c r="I673" s="115">
        <f t="shared" si="440"/>
        <v>44951</v>
      </c>
      <c r="J673" s="116">
        <f t="shared" si="448"/>
        <v>22</v>
      </c>
      <c r="K673" s="116">
        <f t="shared" si="437"/>
        <v>15</v>
      </c>
      <c r="L673" s="8">
        <f t="shared" si="449"/>
        <v>1.0027933600000001</v>
      </c>
      <c r="M673" s="117">
        <v>1</v>
      </c>
      <c r="N673" s="117">
        <f t="shared" si="458"/>
        <v>1</v>
      </c>
      <c r="O673" s="110">
        <f t="shared" si="435"/>
        <v>1.0027933600000001</v>
      </c>
      <c r="P673" s="110">
        <f t="shared" si="441"/>
        <v>989.50883897999995</v>
      </c>
      <c r="Q673" s="148">
        <f t="shared" si="452"/>
        <v>0</v>
      </c>
      <c r="R673" s="170">
        <f t="shared" si="450"/>
        <v>0</v>
      </c>
      <c r="S673" s="110">
        <f t="shared" si="442"/>
        <v>0</v>
      </c>
      <c r="T673" s="92">
        <f t="shared" si="455"/>
        <v>0</v>
      </c>
      <c r="U673" s="181">
        <f t="shared" si="456"/>
        <v>0</v>
      </c>
      <c r="V673" s="120">
        <f t="shared" si="451"/>
        <v>7.8E-2</v>
      </c>
      <c r="W673" s="118">
        <f t="shared" si="434"/>
        <v>15</v>
      </c>
      <c r="X673" s="118">
        <v>252</v>
      </c>
      <c r="Y673" s="117">
        <f t="shared" si="443"/>
        <v>1.0044806909999999</v>
      </c>
      <c r="Z673" s="110">
        <f t="shared" si="444"/>
        <v>4.43368334</v>
      </c>
      <c r="AA673" s="110">
        <f t="shared" si="445"/>
        <v>0</v>
      </c>
      <c r="AB673" s="121" t="str">
        <f t="shared" si="453"/>
        <v>J=</v>
      </c>
      <c r="AC673" s="115">
        <f t="shared" si="454"/>
        <v>44951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9">
        <f t="shared" si="446"/>
        <v>44943</v>
      </c>
      <c r="B674" s="110">
        <f t="shared" si="438"/>
        <v>994.42371602000003</v>
      </c>
      <c r="C674" s="184">
        <f t="shared" si="436"/>
        <v>986.75248406704952</v>
      </c>
      <c r="D674" s="111">
        <f t="shared" si="447"/>
        <v>6407.93</v>
      </c>
      <c r="E674" s="111">
        <f>IF($K674=1,VLOOKUP($A673,$AQ$11:$AU$150,5),E673)</f>
        <v>6434.2</v>
      </c>
      <c r="F674" s="160" t="e">
        <f>IF($K674=1,VLOOKUP($A673,$AQ$11:$AU$135,6),F673)</f>
        <v>#REF!</v>
      </c>
      <c r="G674" s="114">
        <f t="shared" si="439"/>
        <v>4.0996078296735572E-3</v>
      </c>
      <c r="H674" s="115">
        <f t="shared" si="457"/>
        <v>44951</v>
      </c>
      <c r="I674" s="115">
        <f t="shared" si="440"/>
        <v>44951</v>
      </c>
      <c r="J674" s="116">
        <f t="shared" si="448"/>
        <v>22</v>
      </c>
      <c r="K674" s="116">
        <f t="shared" si="437"/>
        <v>16</v>
      </c>
      <c r="L674" s="8">
        <f t="shared" si="449"/>
        <v>1.0029798599999999</v>
      </c>
      <c r="M674" s="117">
        <v>1</v>
      </c>
      <c r="N674" s="117">
        <f t="shared" si="458"/>
        <v>1</v>
      </c>
      <c r="O674" s="110">
        <f t="shared" si="435"/>
        <v>1.0029798599999999</v>
      </c>
      <c r="P674" s="110">
        <f t="shared" si="441"/>
        <v>989.69286832</v>
      </c>
      <c r="Q674" s="148">
        <f t="shared" si="452"/>
        <v>0</v>
      </c>
      <c r="R674" s="170">
        <f t="shared" si="450"/>
        <v>0</v>
      </c>
      <c r="S674" s="110">
        <f t="shared" si="442"/>
        <v>0</v>
      </c>
      <c r="T674" s="92">
        <f t="shared" si="455"/>
        <v>0</v>
      </c>
      <c r="U674" s="181">
        <f t="shared" si="456"/>
        <v>0</v>
      </c>
      <c r="V674" s="120">
        <f t="shared" si="451"/>
        <v>7.8E-2</v>
      </c>
      <c r="W674" s="118">
        <f t="shared" ref="W674:W737" si="459">IF(A673&lt;K$2,0,IF(Q673&gt;0,1,IF(K674=K673,W673,W673+1)))</f>
        <v>16</v>
      </c>
      <c r="X674" s="118">
        <v>252</v>
      </c>
      <c r="Y674" s="117">
        <f t="shared" si="443"/>
        <v>1.0047801169999999</v>
      </c>
      <c r="Z674" s="110">
        <f t="shared" si="444"/>
        <v>4.7308477</v>
      </c>
      <c r="AA674" s="110">
        <f t="shared" si="445"/>
        <v>0</v>
      </c>
      <c r="AB674" s="121" t="str">
        <f t="shared" si="453"/>
        <v>J=</v>
      </c>
      <c r="AC674" s="115">
        <f t="shared" si="454"/>
        <v>44951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9">
        <f t="shared" si="446"/>
        <v>44944</v>
      </c>
      <c r="B675" s="110">
        <f t="shared" si="438"/>
        <v>994.90514769000004</v>
      </c>
      <c r="C675" s="184">
        <f t="shared" si="436"/>
        <v>986.75248406704952</v>
      </c>
      <c r="D675" s="111">
        <f t="shared" si="447"/>
        <v>6407.93</v>
      </c>
      <c r="E675" s="111">
        <f>IF($K675=1,VLOOKUP($A674,$AQ$11:$AU$150,5),E674)</f>
        <v>6434.2</v>
      </c>
      <c r="F675" s="160" t="e">
        <f>IF($K675=1,VLOOKUP($A674,$AQ$11:$AU$135,6),F674)</f>
        <v>#REF!</v>
      </c>
      <c r="G675" s="114">
        <f t="shared" si="439"/>
        <v>4.0996078296735572E-3</v>
      </c>
      <c r="H675" s="115">
        <f t="shared" si="457"/>
        <v>44951</v>
      </c>
      <c r="I675" s="115">
        <f t="shared" si="440"/>
        <v>44951</v>
      </c>
      <c r="J675" s="116">
        <f t="shared" si="448"/>
        <v>22</v>
      </c>
      <c r="K675" s="116">
        <f t="shared" si="437"/>
        <v>17</v>
      </c>
      <c r="L675" s="8">
        <f t="shared" si="449"/>
        <v>1.0031664</v>
      </c>
      <c r="M675" s="117">
        <v>1</v>
      </c>
      <c r="N675" s="117">
        <f t="shared" si="458"/>
        <v>1</v>
      </c>
      <c r="O675" s="110">
        <f t="shared" si="435"/>
        <v>1.0031664</v>
      </c>
      <c r="P675" s="110">
        <f t="shared" si="441"/>
        <v>989.87693712999999</v>
      </c>
      <c r="Q675" s="148">
        <f t="shared" si="452"/>
        <v>0</v>
      </c>
      <c r="R675" s="170">
        <f t="shared" si="450"/>
        <v>0</v>
      </c>
      <c r="S675" s="110">
        <f t="shared" si="442"/>
        <v>0</v>
      </c>
      <c r="T675" s="92">
        <f t="shared" si="455"/>
        <v>0</v>
      </c>
      <c r="U675" s="181">
        <f t="shared" si="456"/>
        <v>0</v>
      </c>
      <c r="V675" s="120">
        <f t="shared" si="451"/>
        <v>7.8E-2</v>
      </c>
      <c r="W675" s="118">
        <f t="shared" si="459"/>
        <v>17</v>
      </c>
      <c r="X675" s="118">
        <v>252</v>
      </c>
      <c r="Y675" s="117">
        <f t="shared" si="443"/>
        <v>1.0050796319999999</v>
      </c>
      <c r="Z675" s="110">
        <f t="shared" si="444"/>
        <v>5.0282105599999998</v>
      </c>
      <c r="AA675" s="110">
        <f t="shared" si="445"/>
        <v>0</v>
      </c>
      <c r="AB675" s="121" t="str">
        <f t="shared" si="453"/>
        <v>J=</v>
      </c>
      <c r="AC675" s="115">
        <f t="shared" si="454"/>
        <v>44951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9">
        <f t="shared" si="446"/>
        <v>44945</v>
      </c>
      <c r="B676" s="110">
        <f t="shared" si="438"/>
        <v>995.38680750000003</v>
      </c>
      <c r="C676" s="184">
        <f t="shared" si="436"/>
        <v>986.75248406704952</v>
      </c>
      <c r="D676" s="111">
        <f t="shared" si="447"/>
        <v>6407.93</v>
      </c>
      <c r="E676" s="111">
        <f>IF($K676=1,VLOOKUP($A675,$AQ$11:$AU$150,5),E675)</f>
        <v>6434.2</v>
      </c>
      <c r="F676" s="160" t="e">
        <f>IF($K676=1,VLOOKUP($A675,$AQ$11:$AU$135,6),F675)</f>
        <v>#REF!</v>
      </c>
      <c r="G676" s="114">
        <f t="shared" si="439"/>
        <v>4.0996078296735572E-3</v>
      </c>
      <c r="H676" s="115">
        <f t="shared" si="457"/>
        <v>44951</v>
      </c>
      <c r="I676" s="115">
        <f t="shared" si="440"/>
        <v>44951</v>
      </c>
      <c r="J676" s="116">
        <f t="shared" si="448"/>
        <v>22</v>
      </c>
      <c r="K676" s="116">
        <f t="shared" si="437"/>
        <v>18</v>
      </c>
      <c r="L676" s="8">
        <f t="shared" si="449"/>
        <v>1.0033529699999999</v>
      </c>
      <c r="M676" s="117">
        <v>1</v>
      </c>
      <c r="N676" s="117">
        <f t="shared" si="458"/>
        <v>1</v>
      </c>
      <c r="O676" s="110">
        <f t="shared" si="435"/>
        <v>1.0033529699999999</v>
      </c>
      <c r="P676" s="110">
        <f t="shared" si="441"/>
        <v>990.06103554000003</v>
      </c>
      <c r="Q676" s="148">
        <f t="shared" si="452"/>
        <v>0</v>
      </c>
      <c r="R676" s="170">
        <f t="shared" si="450"/>
        <v>0</v>
      </c>
      <c r="S676" s="110">
        <f t="shared" si="442"/>
        <v>0</v>
      </c>
      <c r="T676" s="92">
        <f t="shared" si="455"/>
        <v>0</v>
      </c>
      <c r="U676" s="181">
        <f t="shared" si="456"/>
        <v>0</v>
      </c>
      <c r="V676" s="120">
        <f t="shared" si="451"/>
        <v>7.8E-2</v>
      </c>
      <c r="W676" s="118">
        <f t="shared" si="459"/>
        <v>18</v>
      </c>
      <c r="X676" s="118">
        <v>252</v>
      </c>
      <c r="Y676" s="117">
        <f t="shared" si="443"/>
        <v>1.005379236</v>
      </c>
      <c r="Z676" s="110">
        <f t="shared" si="444"/>
        <v>5.32577196</v>
      </c>
      <c r="AA676" s="110">
        <f t="shared" si="445"/>
        <v>0</v>
      </c>
      <c r="AB676" s="121" t="str">
        <f t="shared" si="453"/>
        <v>J=</v>
      </c>
      <c r="AC676" s="115">
        <f t="shared" si="454"/>
        <v>44951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9">
        <f t="shared" si="446"/>
        <v>44946</v>
      </c>
      <c r="B677" s="110">
        <f t="shared" si="438"/>
        <v>995.86870544999999</v>
      </c>
      <c r="C677" s="184">
        <f t="shared" si="436"/>
        <v>986.75248406704952</v>
      </c>
      <c r="D677" s="111">
        <f t="shared" si="447"/>
        <v>6407.93</v>
      </c>
      <c r="E677" s="111">
        <f>IF($K677=1,VLOOKUP($A676,$AQ$11:$AU$150,5),E676)</f>
        <v>6434.2</v>
      </c>
      <c r="F677" s="160" t="e">
        <f>IF($K677=1,VLOOKUP($A676,$AQ$11:$AU$135,6),F676)</f>
        <v>#REF!</v>
      </c>
      <c r="G677" s="114">
        <f t="shared" si="439"/>
        <v>4.0996078296735572E-3</v>
      </c>
      <c r="H677" s="115">
        <f t="shared" si="457"/>
        <v>44951</v>
      </c>
      <c r="I677" s="115">
        <f t="shared" si="440"/>
        <v>44951</v>
      </c>
      <c r="J677" s="116">
        <f t="shared" si="448"/>
        <v>22</v>
      </c>
      <c r="K677" s="116">
        <f t="shared" si="437"/>
        <v>19</v>
      </c>
      <c r="L677" s="8">
        <f t="shared" si="449"/>
        <v>1.00353958</v>
      </c>
      <c r="M677" s="117">
        <v>1</v>
      </c>
      <c r="N677" s="117">
        <f t="shared" si="458"/>
        <v>1</v>
      </c>
      <c r="O677" s="110">
        <f t="shared" si="435"/>
        <v>1.00353958</v>
      </c>
      <c r="P677" s="110">
        <f t="shared" si="441"/>
        <v>990.24517342000001</v>
      </c>
      <c r="Q677" s="148">
        <f t="shared" si="452"/>
        <v>0</v>
      </c>
      <c r="R677" s="170">
        <f t="shared" si="450"/>
        <v>0</v>
      </c>
      <c r="S677" s="110">
        <f t="shared" si="442"/>
        <v>0</v>
      </c>
      <c r="T677" s="92">
        <f t="shared" si="455"/>
        <v>0</v>
      </c>
      <c r="U677" s="181">
        <f t="shared" si="456"/>
        <v>0</v>
      </c>
      <c r="V677" s="120">
        <f t="shared" si="451"/>
        <v>7.8E-2</v>
      </c>
      <c r="W677" s="118">
        <f t="shared" si="459"/>
        <v>19</v>
      </c>
      <c r="X677" s="118">
        <v>252</v>
      </c>
      <c r="Y677" s="117">
        <f t="shared" si="443"/>
        <v>1.0056789290000001</v>
      </c>
      <c r="Z677" s="110">
        <f t="shared" si="444"/>
        <v>5.6235320299999998</v>
      </c>
      <c r="AA677" s="110">
        <f t="shared" si="445"/>
        <v>0</v>
      </c>
      <c r="AB677" s="121" t="str">
        <f t="shared" si="453"/>
        <v>J=</v>
      </c>
      <c r="AC677" s="115">
        <f t="shared" si="454"/>
        <v>44951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9">
        <f t="shared" si="446"/>
        <v>44947</v>
      </c>
      <c r="B678" s="110">
        <f t="shared" si="438"/>
        <v>996.35083268000005</v>
      </c>
      <c r="C678" s="184">
        <f t="shared" si="436"/>
        <v>986.75248406704952</v>
      </c>
      <c r="D678" s="111">
        <f t="shared" si="447"/>
        <v>6407.93</v>
      </c>
      <c r="E678" s="111">
        <f>IF($K678=1,VLOOKUP($A677,$AQ$11:$AU$150,5),E677)</f>
        <v>6434.2</v>
      </c>
      <c r="F678" s="160" t="e">
        <f>IF($K678=1,VLOOKUP($A677,$AQ$11:$AU$135,6),F677)</f>
        <v>#REF!</v>
      </c>
      <c r="G678" s="114">
        <f t="shared" si="439"/>
        <v>4.0996078296735572E-3</v>
      </c>
      <c r="H678" s="115">
        <f t="shared" si="457"/>
        <v>44951</v>
      </c>
      <c r="I678" s="115">
        <f t="shared" si="440"/>
        <v>44951</v>
      </c>
      <c r="J678" s="116">
        <f t="shared" si="448"/>
        <v>22</v>
      </c>
      <c r="K678" s="116">
        <f t="shared" si="437"/>
        <v>20</v>
      </c>
      <c r="L678" s="8">
        <f t="shared" si="449"/>
        <v>1.0037262199999999</v>
      </c>
      <c r="M678" s="117">
        <v>1</v>
      </c>
      <c r="N678" s="117">
        <f t="shared" si="458"/>
        <v>1</v>
      </c>
      <c r="O678" s="110">
        <f t="shared" si="435"/>
        <v>1.0037262199999999</v>
      </c>
      <c r="P678" s="110">
        <f t="shared" si="441"/>
        <v>990.42934090000006</v>
      </c>
      <c r="Q678" s="148">
        <f t="shared" si="452"/>
        <v>0</v>
      </c>
      <c r="R678" s="170">
        <f t="shared" si="450"/>
        <v>0</v>
      </c>
      <c r="S678" s="110">
        <f t="shared" si="442"/>
        <v>0</v>
      </c>
      <c r="T678" s="92">
        <f t="shared" si="455"/>
        <v>0</v>
      </c>
      <c r="U678" s="181">
        <f t="shared" si="456"/>
        <v>0</v>
      </c>
      <c r="V678" s="120">
        <f t="shared" si="451"/>
        <v>7.8E-2</v>
      </c>
      <c r="W678" s="118">
        <f t="shared" si="459"/>
        <v>20</v>
      </c>
      <c r="X678" s="118">
        <v>252</v>
      </c>
      <c r="Y678" s="117">
        <f t="shared" si="443"/>
        <v>1.0059787120000001</v>
      </c>
      <c r="Z678" s="110">
        <f t="shared" si="444"/>
        <v>5.9214917800000002</v>
      </c>
      <c r="AA678" s="110">
        <f t="shared" si="445"/>
        <v>0</v>
      </c>
      <c r="AB678" s="121" t="str">
        <f t="shared" si="453"/>
        <v>J=</v>
      </c>
      <c r="AC678" s="115">
        <f t="shared" si="454"/>
        <v>44951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9">
        <f t="shared" si="446"/>
        <v>44948</v>
      </c>
      <c r="B679" s="110">
        <f t="shared" si="438"/>
        <v>996.35083268000005</v>
      </c>
      <c r="C679" s="184">
        <f t="shared" si="436"/>
        <v>986.75248406704952</v>
      </c>
      <c r="D679" s="111">
        <f t="shared" si="447"/>
        <v>6407.93</v>
      </c>
      <c r="E679" s="111">
        <f>IF($K679=1,VLOOKUP($A678,$AQ$11:$AU$150,5),E678)</f>
        <v>6434.2</v>
      </c>
      <c r="F679" s="160" t="e">
        <f>IF($K679=1,VLOOKUP($A678,$AQ$11:$AU$135,6),F678)</f>
        <v>#REF!</v>
      </c>
      <c r="G679" s="114">
        <f t="shared" si="439"/>
        <v>4.0996078296735572E-3</v>
      </c>
      <c r="H679" s="115">
        <f t="shared" si="457"/>
        <v>44951</v>
      </c>
      <c r="I679" s="115">
        <f t="shared" si="440"/>
        <v>44951</v>
      </c>
      <c r="J679" s="116">
        <f t="shared" si="448"/>
        <v>22</v>
      </c>
      <c r="K679" s="116">
        <f t="shared" si="437"/>
        <v>20</v>
      </c>
      <c r="L679" s="8">
        <f t="shared" si="449"/>
        <v>1.0037262199999999</v>
      </c>
      <c r="M679" s="117">
        <v>1</v>
      </c>
      <c r="N679" s="117">
        <f t="shared" si="458"/>
        <v>1</v>
      </c>
      <c r="O679" s="110">
        <f t="shared" si="435"/>
        <v>1.0037262199999999</v>
      </c>
      <c r="P679" s="110">
        <f t="shared" si="441"/>
        <v>990.42934090000006</v>
      </c>
      <c r="Q679" s="148">
        <f t="shared" si="452"/>
        <v>0</v>
      </c>
      <c r="R679" s="170">
        <f t="shared" si="450"/>
        <v>0</v>
      </c>
      <c r="S679" s="110">
        <f t="shared" si="442"/>
        <v>0</v>
      </c>
      <c r="T679" s="92">
        <f t="shared" si="455"/>
        <v>0</v>
      </c>
      <c r="U679" s="181">
        <f t="shared" si="456"/>
        <v>0</v>
      </c>
      <c r="V679" s="120">
        <f t="shared" si="451"/>
        <v>7.8E-2</v>
      </c>
      <c r="W679" s="118">
        <f t="shared" si="459"/>
        <v>20</v>
      </c>
      <c r="X679" s="118">
        <v>252</v>
      </c>
      <c r="Y679" s="117">
        <f t="shared" si="443"/>
        <v>1.0059787120000001</v>
      </c>
      <c r="Z679" s="110">
        <f t="shared" si="444"/>
        <v>5.9214917800000002</v>
      </c>
      <c r="AA679" s="110">
        <f t="shared" si="445"/>
        <v>0</v>
      </c>
      <c r="AB679" s="121" t="str">
        <f t="shared" si="453"/>
        <v>J=</v>
      </c>
      <c r="AC679" s="115">
        <f t="shared" si="454"/>
        <v>44951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9">
        <f t="shared" si="446"/>
        <v>44949</v>
      </c>
      <c r="B680" s="110">
        <f t="shared" si="438"/>
        <v>996.35083268000005</v>
      </c>
      <c r="C680" s="184">
        <f t="shared" si="436"/>
        <v>986.75248406704952</v>
      </c>
      <c r="D680" s="111">
        <f t="shared" si="447"/>
        <v>6407.93</v>
      </c>
      <c r="E680" s="111">
        <f>IF($K680=1,VLOOKUP($A679,$AQ$11:$AU$150,5),E679)</f>
        <v>6434.2</v>
      </c>
      <c r="F680" s="160" t="e">
        <f>IF($K680=1,VLOOKUP($A679,$AQ$11:$AU$135,6),F679)</f>
        <v>#REF!</v>
      </c>
      <c r="G680" s="114">
        <f t="shared" si="439"/>
        <v>4.0996078296735572E-3</v>
      </c>
      <c r="H680" s="115">
        <f t="shared" si="457"/>
        <v>44951</v>
      </c>
      <c r="I680" s="115">
        <f t="shared" si="440"/>
        <v>44951</v>
      </c>
      <c r="J680" s="116">
        <f t="shared" si="448"/>
        <v>22</v>
      </c>
      <c r="K680" s="116">
        <f t="shared" si="437"/>
        <v>20</v>
      </c>
      <c r="L680" s="8">
        <f t="shared" si="449"/>
        <v>1.0037262199999999</v>
      </c>
      <c r="M680" s="117">
        <v>1</v>
      </c>
      <c r="N680" s="117">
        <f t="shared" si="458"/>
        <v>1</v>
      </c>
      <c r="O680" s="110">
        <f t="shared" si="435"/>
        <v>1.0037262199999999</v>
      </c>
      <c r="P680" s="110">
        <f t="shared" si="441"/>
        <v>990.42934090000006</v>
      </c>
      <c r="Q680" s="148">
        <f t="shared" si="452"/>
        <v>0</v>
      </c>
      <c r="R680" s="170">
        <f t="shared" si="450"/>
        <v>0</v>
      </c>
      <c r="S680" s="110">
        <f t="shared" si="442"/>
        <v>0</v>
      </c>
      <c r="T680" s="92">
        <f t="shared" si="455"/>
        <v>0</v>
      </c>
      <c r="U680" s="181">
        <f t="shared" si="456"/>
        <v>0</v>
      </c>
      <c r="V680" s="120">
        <f t="shared" si="451"/>
        <v>7.8E-2</v>
      </c>
      <c r="W680" s="118">
        <f t="shared" si="459"/>
        <v>20</v>
      </c>
      <c r="X680" s="118">
        <v>252</v>
      </c>
      <c r="Y680" s="117">
        <f t="shared" si="443"/>
        <v>1.0059787120000001</v>
      </c>
      <c r="Z680" s="110">
        <f t="shared" si="444"/>
        <v>5.9214917800000002</v>
      </c>
      <c r="AA680" s="110">
        <f t="shared" si="445"/>
        <v>0</v>
      </c>
      <c r="AB680" s="121" t="str">
        <f t="shared" si="453"/>
        <v>J=</v>
      </c>
      <c r="AC680" s="115">
        <f t="shared" si="454"/>
        <v>44951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9">
        <f t="shared" si="446"/>
        <v>44950</v>
      </c>
      <c r="B681" s="110">
        <f t="shared" si="438"/>
        <v>996.83318829000007</v>
      </c>
      <c r="C681" s="184">
        <f t="shared" si="436"/>
        <v>986.75248406704952</v>
      </c>
      <c r="D681" s="111">
        <f t="shared" si="447"/>
        <v>6407.93</v>
      </c>
      <c r="E681" s="111">
        <f>IF($K681=1,VLOOKUP($A680,$AQ$11:$AU$150,5),E680)</f>
        <v>6434.2</v>
      </c>
      <c r="F681" s="160" t="e">
        <f>IF($K681=1,VLOOKUP($A680,$AQ$11:$AU$135,6),F680)</f>
        <v>#REF!</v>
      </c>
      <c r="G681" s="114">
        <f t="shared" si="439"/>
        <v>4.0996078296735572E-3</v>
      </c>
      <c r="H681" s="115">
        <f t="shared" si="457"/>
        <v>44951</v>
      </c>
      <c r="I681" s="115">
        <f t="shared" si="440"/>
        <v>44951</v>
      </c>
      <c r="J681" s="116">
        <f t="shared" si="448"/>
        <v>22</v>
      </c>
      <c r="K681" s="116">
        <f t="shared" si="437"/>
        <v>21</v>
      </c>
      <c r="L681" s="8">
        <f t="shared" si="449"/>
        <v>1.0039128900000001</v>
      </c>
      <c r="M681" s="117">
        <v>1</v>
      </c>
      <c r="N681" s="117">
        <f t="shared" si="458"/>
        <v>1</v>
      </c>
      <c r="O681" s="110">
        <f t="shared" si="435"/>
        <v>1.0039128900000001</v>
      </c>
      <c r="P681" s="110">
        <f t="shared" si="441"/>
        <v>990.61353799000005</v>
      </c>
      <c r="Q681" s="148">
        <f t="shared" si="452"/>
        <v>0</v>
      </c>
      <c r="R681" s="170">
        <f t="shared" si="450"/>
        <v>0</v>
      </c>
      <c r="S681" s="110">
        <f t="shared" si="442"/>
        <v>0</v>
      </c>
      <c r="T681" s="92">
        <f t="shared" si="455"/>
        <v>0</v>
      </c>
      <c r="U681" s="181">
        <f t="shared" si="456"/>
        <v>0</v>
      </c>
      <c r="V681" s="120">
        <f t="shared" si="451"/>
        <v>7.8E-2</v>
      </c>
      <c r="W681" s="118">
        <f t="shared" si="459"/>
        <v>21</v>
      </c>
      <c r="X681" s="118">
        <v>252</v>
      </c>
      <c r="Y681" s="117">
        <f t="shared" si="443"/>
        <v>1.0062785839999999</v>
      </c>
      <c r="Z681" s="110">
        <f t="shared" si="444"/>
        <v>6.2196502999999996</v>
      </c>
      <c r="AA681" s="110">
        <f t="shared" si="445"/>
        <v>0</v>
      </c>
      <c r="AB681" s="121" t="str">
        <f t="shared" si="453"/>
        <v>J=</v>
      </c>
      <c r="AC681" s="115">
        <f t="shared" si="454"/>
        <v>44951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9">
        <f t="shared" si="446"/>
        <v>44951</v>
      </c>
      <c r="B682" s="110">
        <f t="shared" si="438"/>
        <v>997.31578328000001</v>
      </c>
      <c r="C682" s="184">
        <f t="shared" si="436"/>
        <v>986.75248406704952</v>
      </c>
      <c r="D682" s="111">
        <f t="shared" si="447"/>
        <v>6407.93</v>
      </c>
      <c r="E682" s="111">
        <f>IF($K682=1,VLOOKUP($A681,$AQ$11:$AU$150,5),E681)</f>
        <v>6434.2</v>
      </c>
      <c r="F682" s="160" t="e">
        <f>IF($K682=1,VLOOKUP($A681,$AQ$11:$AU$135,6),F681)</f>
        <v>#REF!</v>
      </c>
      <c r="G682" s="114">
        <f t="shared" si="439"/>
        <v>4.0996078296735572E-3</v>
      </c>
      <c r="H682" s="115">
        <f t="shared" si="457"/>
        <v>44951</v>
      </c>
      <c r="I682" s="115">
        <f t="shared" si="440"/>
        <v>44951</v>
      </c>
      <c r="J682" s="116">
        <f t="shared" si="448"/>
        <v>22</v>
      </c>
      <c r="K682" s="116">
        <f t="shared" si="437"/>
        <v>22</v>
      </c>
      <c r="L682" s="8">
        <f t="shared" si="449"/>
        <v>1.0040996</v>
      </c>
      <c r="M682" s="117">
        <v>1</v>
      </c>
      <c r="N682" s="117">
        <f t="shared" si="458"/>
        <v>1</v>
      </c>
      <c r="O682" s="110">
        <f t="shared" ref="O682:O745" si="460">TRUNC(TRUNC((L682*N682),15),8)</f>
        <v>1.0040996</v>
      </c>
      <c r="P682" s="110">
        <f t="shared" si="441"/>
        <v>990.79777454999999</v>
      </c>
      <c r="Q682" s="148">
        <f t="shared" si="452"/>
        <v>22</v>
      </c>
      <c r="R682" s="170">
        <f t="shared" si="450"/>
        <v>0</v>
      </c>
      <c r="S682" s="110">
        <f t="shared" si="442"/>
        <v>0</v>
      </c>
      <c r="T682" s="92">
        <f t="shared" si="455"/>
        <v>4.0452904836812573</v>
      </c>
      <c r="U682" s="181">
        <f t="shared" si="456"/>
        <v>4.0828618993603866E-3</v>
      </c>
      <c r="V682" s="120">
        <f t="shared" si="451"/>
        <v>7.8E-2</v>
      </c>
      <c r="W682" s="118">
        <f t="shared" si="459"/>
        <v>22</v>
      </c>
      <c r="X682" s="118">
        <v>252</v>
      </c>
      <c r="Y682" s="117">
        <f t="shared" si="443"/>
        <v>1.0065785460000001</v>
      </c>
      <c r="Z682" s="110">
        <f t="shared" si="444"/>
        <v>6.51800873</v>
      </c>
      <c r="AA682" s="110">
        <f t="shared" si="445"/>
        <v>6.51800873</v>
      </c>
      <c r="AB682" s="121" t="str">
        <f t="shared" si="453"/>
        <v>J=</v>
      </c>
      <c r="AC682" s="115">
        <f t="shared" si="454"/>
        <v>44951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9">
        <f t="shared" si="446"/>
        <v>44952</v>
      </c>
      <c r="B683" s="110">
        <f t="shared" si="438"/>
        <v>987.33716228000003</v>
      </c>
      <c r="C683" s="184">
        <f t="shared" si="436"/>
        <v>986.75248406631874</v>
      </c>
      <c r="D683" s="111">
        <f t="shared" si="447"/>
        <v>6434.2</v>
      </c>
      <c r="E683" s="111">
        <f>IF($K683=1,VLOOKUP($A682,$AQ$11:$AU$150,5),E682)</f>
        <v>6474.09</v>
      </c>
      <c r="F683" s="160" t="e">
        <f>IF($K683=1,VLOOKUP($A682,$AQ$11:$AU$135,6),F682)</f>
        <v>#REF!</v>
      </c>
      <c r="G683" s="114">
        <f t="shared" si="439"/>
        <v>6.199682944266538E-3</v>
      </c>
      <c r="H683" s="115">
        <f t="shared" si="457"/>
        <v>44984</v>
      </c>
      <c r="I683" s="115">
        <f t="shared" si="440"/>
        <v>44984</v>
      </c>
      <c r="J683" s="116">
        <f t="shared" si="448"/>
        <v>21</v>
      </c>
      <c r="K683" s="116">
        <f t="shared" si="437"/>
        <v>1</v>
      </c>
      <c r="L683" s="8">
        <f t="shared" si="449"/>
        <v>1.0002943500000001</v>
      </c>
      <c r="M683" s="117">
        <v>1</v>
      </c>
      <c r="N683" s="117">
        <f t="shared" si="458"/>
        <v>1</v>
      </c>
      <c r="O683" s="110">
        <f t="shared" si="460"/>
        <v>1.0002943500000001</v>
      </c>
      <c r="P683" s="110">
        <f t="shared" si="441"/>
        <v>987.04293466000001</v>
      </c>
      <c r="Q683" s="148">
        <f t="shared" si="452"/>
        <v>0</v>
      </c>
      <c r="R683" s="170">
        <f t="shared" si="450"/>
        <v>0</v>
      </c>
      <c r="S683" s="110">
        <f t="shared" si="442"/>
        <v>0</v>
      </c>
      <c r="T683" s="92">
        <f t="shared" si="455"/>
        <v>0</v>
      </c>
      <c r="U683" s="181">
        <f t="shared" si="456"/>
        <v>0</v>
      </c>
      <c r="V683" s="120">
        <f t="shared" si="451"/>
        <v>7.8E-2</v>
      </c>
      <c r="W683" s="118">
        <f t="shared" si="459"/>
        <v>1</v>
      </c>
      <c r="X683" s="118">
        <v>252</v>
      </c>
      <c r="Y683" s="117">
        <f t="shared" si="443"/>
        <v>1.00029809</v>
      </c>
      <c r="Z683" s="110">
        <f t="shared" si="444"/>
        <v>0.29422762000000002</v>
      </c>
      <c r="AA683" s="110">
        <f t="shared" si="445"/>
        <v>0</v>
      </c>
      <c r="AB683" s="121" t="str">
        <f t="shared" si="453"/>
        <v>J=</v>
      </c>
      <c r="AC683" s="115">
        <f t="shared" si="454"/>
        <v>44984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9">
        <f t="shared" si="446"/>
        <v>44953</v>
      </c>
      <c r="B684" s="110">
        <f t="shared" si="438"/>
        <v>987.92219039999998</v>
      </c>
      <c r="C684" s="184">
        <f t="shared" si="436"/>
        <v>986.75248406631874</v>
      </c>
      <c r="D684" s="111">
        <f t="shared" si="447"/>
        <v>6434.2</v>
      </c>
      <c r="E684" s="111">
        <f>IF($K684=1,VLOOKUP($A683,$AQ$11:$AU$150,5),E683)</f>
        <v>6474.09</v>
      </c>
      <c r="F684" s="160" t="e">
        <f>IF($K684=1,VLOOKUP($A683,$AQ$11:$AU$135,6),F683)</f>
        <v>#REF!</v>
      </c>
      <c r="G684" s="114">
        <f t="shared" si="439"/>
        <v>6.199682944266538E-3</v>
      </c>
      <c r="H684" s="115">
        <f t="shared" si="457"/>
        <v>44984</v>
      </c>
      <c r="I684" s="115">
        <f t="shared" si="440"/>
        <v>44984</v>
      </c>
      <c r="J684" s="116">
        <f t="shared" si="448"/>
        <v>21</v>
      </c>
      <c r="K684" s="116">
        <f t="shared" si="437"/>
        <v>2</v>
      </c>
      <c r="L684" s="8">
        <f t="shared" si="449"/>
        <v>1.0005887899999999</v>
      </c>
      <c r="M684" s="117">
        <v>1</v>
      </c>
      <c r="N684" s="117">
        <f t="shared" si="458"/>
        <v>1</v>
      </c>
      <c r="O684" s="110">
        <f t="shared" si="460"/>
        <v>1.0005887899999999</v>
      </c>
      <c r="P684" s="110">
        <f t="shared" si="441"/>
        <v>987.33347405999996</v>
      </c>
      <c r="Q684" s="148">
        <f t="shared" si="452"/>
        <v>0</v>
      </c>
      <c r="R684" s="170">
        <f t="shared" si="450"/>
        <v>0</v>
      </c>
      <c r="S684" s="110">
        <f t="shared" si="442"/>
        <v>0</v>
      </c>
      <c r="T684" s="92">
        <f t="shared" si="455"/>
        <v>0</v>
      </c>
      <c r="U684" s="181">
        <f t="shared" si="456"/>
        <v>0</v>
      </c>
      <c r="V684" s="120">
        <f t="shared" si="451"/>
        <v>7.8E-2</v>
      </c>
      <c r="W684" s="118">
        <f t="shared" si="459"/>
        <v>2</v>
      </c>
      <c r="X684" s="118">
        <v>252</v>
      </c>
      <c r="Y684" s="117">
        <f t="shared" si="443"/>
        <v>1.0005962690000001</v>
      </c>
      <c r="Z684" s="110">
        <f t="shared" si="444"/>
        <v>0.58871633999999995</v>
      </c>
      <c r="AA684" s="110">
        <f t="shared" si="445"/>
        <v>0</v>
      </c>
      <c r="AB684" s="121" t="str">
        <f t="shared" si="453"/>
        <v>J=</v>
      </c>
      <c r="AC684" s="115">
        <f t="shared" si="454"/>
        <v>44984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9">
        <f t="shared" si="446"/>
        <v>44954</v>
      </c>
      <c r="B685" s="110">
        <f t="shared" si="438"/>
        <v>988.50756758</v>
      </c>
      <c r="C685" s="184">
        <f t="shared" ref="C685:C748" si="461">IF(Q684&gt;0,P684-S684-T684,C684)</f>
        <v>986.75248406631874</v>
      </c>
      <c r="D685" s="111">
        <f t="shared" si="447"/>
        <v>6434.2</v>
      </c>
      <c r="E685" s="111">
        <f>IF($K685=1,VLOOKUP($A684,$AQ$11:$AU$150,5),E684)</f>
        <v>6474.09</v>
      </c>
      <c r="F685" s="160" t="e">
        <f>IF($K685=1,VLOOKUP($A684,$AQ$11:$AU$135,6),F684)</f>
        <v>#REF!</v>
      </c>
      <c r="G685" s="114">
        <f t="shared" si="439"/>
        <v>6.199682944266538E-3</v>
      </c>
      <c r="H685" s="115">
        <f t="shared" si="457"/>
        <v>44984</v>
      </c>
      <c r="I685" s="115">
        <f t="shared" si="440"/>
        <v>44984</v>
      </c>
      <c r="J685" s="116">
        <f t="shared" si="448"/>
        <v>21</v>
      </c>
      <c r="K685" s="116">
        <f t="shared" si="437"/>
        <v>3</v>
      </c>
      <c r="L685" s="8">
        <f t="shared" si="449"/>
        <v>1.00088332</v>
      </c>
      <c r="M685" s="117">
        <v>1</v>
      </c>
      <c r="N685" s="117">
        <f t="shared" si="458"/>
        <v>1</v>
      </c>
      <c r="O685" s="110">
        <f t="shared" si="460"/>
        <v>1.00088332</v>
      </c>
      <c r="P685" s="110">
        <f t="shared" si="441"/>
        <v>987.62410226999998</v>
      </c>
      <c r="Q685" s="148">
        <f t="shared" si="452"/>
        <v>0</v>
      </c>
      <c r="R685" s="170">
        <f t="shared" si="450"/>
        <v>0</v>
      </c>
      <c r="S685" s="110">
        <f t="shared" si="442"/>
        <v>0</v>
      </c>
      <c r="T685" s="92">
        <f t="shared" si="455"/>
        <v>0</v>
      </c>
      <c r="U685" s="181">
        <f t="shared" si="456"/>
        <v>0</v>
      </c>
      <c r="V685" s="120">
        <f t="shared" si="451"/>
        <v>7.8E-2</v>
      </c>
      <c r="W685" s="118">
        <f t="shared" si="459"/>
        <v>3</v>
      </c>
      <c r="X685" s="118">
        <v>252</v>
      </c>
      <c r="Y685" s="117">
        <f t="shared" si="443"/>
        <v>1.0008945359999999</v>
      </c>
      <c r="Z685" s="110">
        <f t="shared" si="444"/>
        <v>0.88346530999999995</v>
      </c>
      <c r="AA685" s="110">
        <f t="shared" si="445"/>
        <v>0</v>
      </c>
      <c r="AB685" s="121" t="str">
        <f t="shared" si="453"/>
        <v>J=</v>
      </c>
      <c r="AC685" s="115">
        <f t="shared" si="454"/>
        <v>44984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9">
        <f t="shared" si="446"/>
        <v>44955</v>
      </c>
      <c r="B686" s="110">
        <f t="shared" si="438"/>
        <v>988.50756758</v>
      </c>
      <c r="C686" s="184">
        <f t="shared" si="461"/>
        <v>986.75248406631874</v>
      </c>
      <c r="D686" s="111">
        <f t="shared" si="447"/>
        <v>6434.2</v>
      </c>
      <c r="E686" s="111">
        <f>IF($K686=1,VLOOKUP($A685,$AQ$11:$AU$150,5),E685)</f>
        <v>6474.09</v>
      </c>
      <c r="F686" s="160" t="e">
        <f>IF($K686=1,VLOOKUP($A685,$AQ$11:$AU$135,6),F685)</f>
        <v>#REF!</v>
      </c>
      <c r="G686" s="114">
        <f t="shared" si="439"/>
        <v>6.199682944266538E-3</v>
      </c>
      <c r="H686" s="115">
        <f t="shared" si="457"/>
        <v>44984</v>
      </c>
      <c r="I686" s="115">
        <f t="shared" si="440"/>
        <v>44984</v>
      </c>
      <c r="J686" s="116">
        <f t="shared" si="448"/>
        <v>21</v>
      </c>
      <c r="K686" s="116">
        <f t="shared" si="437"/>
        <v>3</v>
      </c>
      <c r="L686" s="8">
        <f t="shared" si="449"/>
        <v>1.00088332</v>
      </c>
      <c r="M686" s="117">
        <v>1</v>
      </c>
      <c r="N686" s="117">
        <f t="shared" si="458"/>
        <v>1</v>
      </c>
      <c r="O686" s="110">
        <f t="shared" si="460"/>
        <v>1.00088332</v>
      </c>
      <c r="P686" s="110">
        <f t="shared" si="441"/>
        <v>987.62410226999998</v>
      </c>
      <c r="Q686" s="148">
        <f t="shared" si="452"/>
        <v>0</v>
      </c>
      <c r="R686" s="170">
        <f t="shared" si="450"/>
        <v>0</v>
      </c>
      <c r="S686" s="110">
        <f t="shared" si="442"/>
        <v>0</v>
      </c>
      <c r="T686" s="92">
        <f t="shared" si="455"/>
        <v>0</v>
      </c>
      <c r="U686" s="181">
        <f t="shared" si="456"/>
        <v>0</v>
      </c>
      <c r="V686" s="120">
        <f t="shared" si="451"/>
        <v>7.8E-2</v>
      </c>
      <c r="W686" s="118">
        <f t="shared" si="459"/>
        <v>3</v>
      </c>
      <c r="X686" s="118">
        <v>252</v>
      </c>
      <c r="Y686" s="117">
        <f t="shared" si="443"/>
        <v>1.0008945359999999</v>
      </c>
      <c r="Z686" s="110">
        <f t="shared" si="444"/>
        <v>0.88346530999999995</v>
      </c>
      <c r="AA686" s="110">
        <f t="shared" si="445"/>
        <v>0</v>
      </c>
      <c r="AB686" s="121" t="str">
        <f t="shared" si="453"/>
        <v>J=</v>
      </c>
      <c r="AC686" s="115">
        <f t="shared" si="454"/>
        <v>44984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9">
        <f t="shared" si="446"/>
        <v>44956</v>
      </c>
      <c r="B687" s="110">
        <f t="shared" si="438"/>
        <v>988.50756758</v>
      </c>
      <c r="C687" s="184">
        <f t="shared" si="461"/>
        <v>986.75248406631874</v>
      </c>
      <c r="D687" s="111">
        <f t="shared" si="447"/>
        <v>6434.2</v>
      </c>
      <c r="E687" s="111">
        <f>IF($K687=1,VLOOKUP($A686,$AQ$11:$AU$150,5),E686)</f>
        <v>6474.09</v>
      </c>
      <c r="F687" s="160" t="e">
        <f>IF($K687=1,VLOOKUP($A686,$AQ$11:$AU$135,6),F686)</f>
        <v>#REF!</v>
      </c>
      <c r="G687" s="114">
        <f t="shared" si="439"/>
        <v>6.199682944266538E-3</v>
      </c>
      <c r="H687" s="115">
        <f t="shared" si="457"/>
        <v>44984</v>
      </c>
      <c r="I687" s="115">
        <f t="shared" si="440"/>
        <v>44984</v>
      </c>
      <c r="J687" s="116">
        <f t="shared" si="448"/>
        <v>21</v>
      </c>
      <c r="K687" s="116">
        <f t="shared" ref="K687:K750" si="462">(J687-(NETWORKDAYS(A687,I687,AF$149:AF$503)-1))</f>
        <v>3</v>
      </c>
      <c r="L687" s="8">
        <f t="shared" si="449"/>
        <v>1.00088332</v>
      </c>
      <c r="M687" s="117">
        <v>1</v>
      </c>
      <c r="N687" s="117">
        <f t="shared" si="458"/>
        <v>1</v>
      </c>
      <c r="O687" s="110">
        <f t="shared" si="460"/>
        <v>1.00088332</v>
      </c>
      <c r="P687" s="110">
        <f t="shared" si="441"/>
        <v>987.62410226999998</v>
      </c>
      <c r="Q687" s="148">
        <f t="shared" si="452"/>
        <v>0</v>
      </c>
      <c r="R687" s="170">
        <f t="shared" si="450"/>
        <v>0</v>
      </c>
      <c r="S687" s="110">
        <f t="shared" si="442"/>
        <v>0</v>
      </c>
      <c r="T687" s="92">
        <f t="shared" si="455"/>
        <v>0</v>
      </c>
      <c r="U687" s="181">
        <f t="shared" si="456"/>
        <v>0</v>
      </c>
      <c r="V687" s="120">
        <f t="shared" si="451"/>
        <v>7.8E-2</v>
      </c>
      <c r="W687" s="118">
        <f t="shared" si="459"/>
        <v>3</v>
      </c>
      <c r="X687" s="118">
        <v>252</v>
      </c>
      <c r="Y687" s="117">
        <f t="shared" si="443"/>
        <v>1.0008945359999999</v>
      </c>
      <c r="Z687" s="110">
        <f t="shared" si="444"/>
        <v>0.88346530999999995</v>
      </c>
      <c r="AA687" s="110">
        <f t="shared" si="445"/>
        <v>0</v>
      </c>
      <c r="AB687" s="121" t="str">
        <f t="shared" si="453"/>
        <v>J=</v>
      </c>
      <c r="AC687" s="115">
        <f t="shared" si="454"/>
        <v>44984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9">
        <f t="shared" si="446"/>
        <v>44957</v>
      </c>
      <c r="B688" s="110">
        <f t="shared" si="438"/>
        <v>989.09328606999998</v>
      </c>
      <c r="C688" s="184">
        <f t="shared" si="461"/>
        <v>986.75248406631874</v>
      </c>
      <c r="D688" s="111">
        <f t="shared" si="447"/>
        <v>6434.2</v>
      </c>
      <c r="E688" s="111">
        <f>IF($K688=1,VLOOKUP($A687,$AQ$11:$AU$150,5),E687)</f>
        <v>6474.09</v>
      </c>
      <c r="F688" s="160" t="e">
        <f>IF($K688=1,VLOOKUP($A687,$AQ$11:$AU$135,6),F687)</f>
        <v>#REF!</v>
      </c>
      <c r="G688" s="114">
        <f t="shared" si="439"/>
        <v>6.199682944266538E-3</v>
      </c>
      <c r="H688" s="115">
        <f t="shared" si="457"/>
        <v>44984</v>
      </c>
      <c r="I688" s="115">
        <f t="shared" si="440"/>
        <v>44984</v>
      </c>
      <c r="J688" s="116">
        <f t="shared" si="448"/>
        <v>21</v>
      </c>
      <c r="K688" s="116">
        <f t="shared" si="462"/>
        <v>4</v>
      </c>
      <c r="L688" s="8">
        <f t="shared" si="449"/>
        <v>1.0011779300000001</v>
      </c>
      <c r="M688" s="117">
        <v>1</v>
      </c>
      <c r="N688" s="117">
        <f t="shared" si="458"/>
        <v>1</v>
      </c>
      <c r="O688" s="110">
        <f t="shared" si="460"/>
        <v>1.0011779300000001</v>
      </c>
      <c r="P688" s="110">
        <f t="shared" si="441"/>
        <v>987.91480940999998</v>
      </c>
      <c r="Q688" s="148">
        <f t="shared" si="452"/>
        <v>0</v>
      </c>
      <c r="R688" s="170">
        <f t="shared" si="450"/>
        <v>0</v>
      </c>
      <c r="S688" s="110">
        <f t="shared" si="442"/>
        <v>0</v>
      </c>
      <c r="T688" s="92">
        <f t="shared" si="455"/>
        <v>0</v>
      </c>
      <c r="U688" s="181">
        <f t="shared" si="456"/>
        <v>0</v>
      </c>
      <c r="V688" s="120">
        <f t="shared" si="451"/>
        <v>7.8E-2</v>
      </c>
      <c r="W688" s="118">
        <f t="shared" si="459"/>
        <v>4</v>
      </c>
      <c r="X688" s="118">
        <v>252</v>
      </c>
      <c r="Y688" s="117">
        <f t="shared" si="443"/>
        <v>1.001192893</v>
      </c>
      <c r="Z688" s="110">
        <f t="shared" si="444"/>
        <v>1.1784766600000001</v>
      </c>
      <c r="AA688" s="110">
        <f t="shared" si="445"/>
        <v>0</v>
      </c>
      <c r="AB688" s="121" t="str">
        <f t="shared" si="453"/>
        <v>J=</v>
      </c>
      <c r="AC688" s="115">
        <f t="shared" si="454"/>
        <v>44984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9">
        <f t="shared" si="446"/>
        <v>44958</v>
      </c>
      <c r="B689" s="110">
        <f t="shared" si="438"/>
        <v>989.67936481000004</v>
      </c>
      <c r="C689" s="184">
        <f t="shared" si="461"/>
        <v>986.75248406631874</v>
      </c>
      <c r="D689" s="111">
        <f t="shared" si="447"/>
        <v>6434.2</v>
      </c>
      <c r="E689" s="111">
        <f>IF($K689=1,VLOOKUP($A688,$AQ$11:$AU$150,5),E688)</f>
        <v>6474.09</v>
      </c>
      <c r="F689" s="160" t="e">
        <f>IF($K689=1,VLOOKUP($A688,$AQ$11:$AU$135,6),F688)</f>
        <v>#REF!</v>
      </c>
      <c r="G689" s="114">
        <f t="shared" si="439"/>
        <v>6.199682944266538E-3</v>
      </c>
      <c r="H689" s="115">
        <f t="shared" si="457"/>
        <v>44984</v>
      </c>
      <c r="I689" s="115">
        <f t="shared" si="440"/>
        <v>44984</v>
      </c>
      <c r="J689" s="116">
        <f t="shared" si="448"/>
        <v>21</v>
      </c>
      <c r="K689" s="116">
        <f t="shared" si="462"/>
        <v>5</v>
      </c>
      <c r="L689" s="8">
        <f t="shared" si="449"/>
        <v>1.00147264</v>
      </c>
      <c r="M689" s="117">
        <v>1</v>
      </c>
      <c r="N689" s="117">
        <f t="shared" si="458"/>
        <v>1</v>
      </c>
      <c r="O689" s="110">
        <f t="shared" si="460"/>
        <v>1.00147264</v>
      </c>
      <c r="P689" s="110">
        <f t="shared" si="441"/>
        <v>988.20561524000004</v>
      </c>
      <c r="Q689" s="148">
        <f t="shared" si="452"/>
        <v>0</v>
      </c>
      <c r="R689" s="170">
        <f t="shared" si="450"/>
        <v>0</v>
      </c>
      <c r="S689" s="110">
        <f t="shared" si="442"/>
        <v>0</v>
      </c>
      <c r="T689" s="92">
        <f t="shared" si="455"/>
        <v>0</v>
      </c>
      <c r="U689" s="181">
        <f t="shared" si="456"/>
        <v>0</v>
      </c>
      <c r="V689" s="120">
        <f t="shared" si="451"/>
        <v>7.8E-2</v>
      </c>
      <c r="W689" s="118">
        <f t="shared" si="459"/>
        <v>5</v>
      </c>
      <c r="X689" s="118">
        <v>252</v>
      </c>
      <c r="Y689" s="117">
        <f t="shared" si="443"/>
        <v>1.001491339</v>
      </c>
      <c r="Z689" s="110">
        <f t="shared" si="444"/>
        <v>1.4737495700000001</v>
      </c>
      <c r="AA689" s="110">
        <f t="shared" si="445"/>
        <v>0</v>
      </c>
      <c r="AB689" s="121" t="str">
        <f t="shared" si="453"/>
        <v>J=</v>
      </c>
      <c r="AC689" s="115">
        <f t="shared" si="454"/>
        <v>44984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9">
        <f t="shared" si="446"/>
        <v>44959</v>
      </c>
      <c r="B690" s="110">
        <f t="shared" si="438"/>
        <v>990.26577330999999</v>
      </c>
      <c r="C690" s="184">
        <f t="shared" si="461"/>
        <v>986.75248406631874</v>
      </c>
      <c r="D690" s="111">
        <f t="shared" si="447"/>
        <v>6434.2</v>
      </c>
      <c r="E690" s="111">
        <f>IF($K690=1,VLOOKUP($A689,$AQ$11:$AU$150,5),E689)</f>
        <v>6474.09</v>
      </c>
      <c r="F690" s="160" t="e">
        <f>IF($K690=1,VLOOKUP($A689,$AQ$11:$AU$135,6),F689)</f>
        <v>#REF!</v>
      </c>
      <c r="G690" s="114">
        <f t="shared" si="439"/>
        <v>6.199682944266538E-3</v>
      </c>
      <c r="H690" s="115">
        <f t="shared" si="457"/>
        <v>44984</v>
      </c>
      <c r="I690" s="115">
        <f t="shared" si="440"/>
        <v>44984</v>
      </c>
      <c r="J690" s="116">
        <f t="shared" si="448"/>
        <v>21</v>
      </c>
      <c r="K690" s="116">
        <f t="shared" si="462"/>
        <v>6</v>
      </c>
      <c r="L690" s="8">
        <f t="shared" si="449"/>
        <v>1.00176742</v>
      </c>
      <c r="M690" s="117">
        <v>1</v>
      </c>
      <c r="N690" s="117">
        <f t="shared" si="458"/>
        <v>1</v>
      </c>
      <c r="O690" s="110">
        <f t="shared" si="460"/>
        <v>1.00176742</v>
      </c>
      <c r="P690" s="110">
        <f t="shared" si="441"/>
        <v>988.49649013999999</v>
      </c>
      <c r="Q690" s="148">
        <f t="shared" si="452"/>
        <v>0</v>
      </c>
      <c r="R690" s="170">
        <f t="shared" si="450"/>
        <v>0</v>
      </c>
      <c r="S690" s="110">
        <f t="shared" si="442"/>
        <v>0</v>
      </c>
      <c r="T690" s="92">
        <f t="shared" si="455"/>
        <v>0</v>
      </c>
      <c r="U690" s="181">
        <f t="shared" si="456"/>
        <v>0</v>
      </c>
      <c r="V690" s="120">
        <f t="shared" si="451"/>
        <v>7.8E-2</v>
      </c>
      <c r="W690" s="118">
        <f t="shared" si="459"/>
        <v>6</v>
      </c>
      <c r="X690" s="118">
        <v>252</v>
      </c>
      <c r="Y690" s="117">
        <f t="shared" si="443"/>
        <v>1.0017898730000001</v>
      </c>
      <c r="Z690" s="110">
        <f t="shared" si="444"/>
        <v>1.76928317</v>
      </c>
      <c r="AA690" s="110">
        <f t="shared" si="445"/>
        <v>0</v>
      </c>
      <c r="AB690" s="121" t="str">
        <f t="shared" si="453"/>
        <v>J=</v>
      </c>
      <c r="AC690" s="115">
        <f t="shared" si="454"/>
        <v>44984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9">
        <f t="shared" si="446"/>
        <v>44960</v>
      </c>
      <c r="B691" s="110">
        <f t="shared" si="438"/>
        <v>990.85254237000004</v>
      </c>
      <c r="C691" s="184">
        <f t="shared" si="461"/>
        <v>986.75248406631874</v>
      </c>
      <c r="D691" s="111">
        <f t="shared" si="447"/>
        <v>6434.2</v>
      </c>
      <c r="E691" s="111">
        <f>IF($K691=1,VLOOKUP($A690,$AQ$11:$AU$150,5),E690)</f>
        <v>6474.09</v>
      </c>
      <c r="F691" s="160" t="e">
        <f>IF($K691=1,VLOOKUP($A690,$AQ$11:$AU$135,6),F690)</f>
        <v>#REF!</v>
      </c>
      <c r="G691" s="114">
        <f t="shared" si="439"/>
        <v>6.199682944266538E-3</v>
      </c>
      <c r="H691" s="115">
        <f t="shared" si="457"/>
        <v>44984</v>
      </c>
      <c r="I691" s="115">
        <f t="shared" si="440"/>
        <v>44984</v>
      </c>
      <c r="J691" s="116">
        <f t="shared" si="448"/>
        <v>21</v>
      </c>
      <c r="K691" s="116">
        <f t="shared" si="462"/>
        <v>7</v>
      </c>
      <c r="L691" s="8">
        <f t="shared" si="449"/>
        <v>1.0020623</v>
      </c>
      <c r="M691" s="117">
        <v>1</v>
      </c>
      <c r="N691" s="117">
        <f t="shared" si="458"/>
        <v>1</v>
      </c>
      <c r="O691" s="110">
        <f t="shared" si="460"/>
        <v>1.0020623</v>
      </c>
      <c r="P691" s="110">
        <f t="shared" si="441"/>
        <v>988.78746371</v>
      </c>
      <c r="Q691" s="148">
        <f t="shared" si="452"/>
        <v>0</v>
      </c>
      <c r="R691" s="170">
        <f t="shared" si="450"/>
        <v>0</v>
      </c>
      <c r="S691" s="110">
        <f t="shared" si="442"/>
        <v>0</v>
      </c>
      <c r="T691" s="92">
        <f t="shared" si="455"/>
        <v>0</v>
      </c>
      <c r="U691" s="181">
        <f t="shared" si="456"/>
        <v>0</v>
      </c>
      <c r="V691" s="120">
        <f t="shared" si="451"/>
        <v>7.8E-2</v>
      </c>
      <c r="W691" s="118">
        <f t="shared" si="459"/>
        <v>7</v>
      </c>
      <c r="X691" s="118">
        <v>252</v>
      </c>
      <c r="Y691" s="117">
        <f t="shared" si="443"/>
        <v>1.0020884960000001</v>
      </c>
      <c r="Z691" s="110">
        <f t="shared" si="444"/>
        <v>2.0650786600000002</v>
      </c>
      <c r="AA691" s="110">
        <f t="shared" si="445"/>
        <v>0</v>
      </c>
      <c r="AB691" s="121" t="str">
        <f t="shared" si="453"/>
        <v>J=</v>
      </c>
      <c r="AC691" s="115">
        <f t="shared" si="454"/>
        <v>44984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9">
        <f t="shared" si="446"/>
        <v>44961</v>
      </c>
      <c r="B692" s="110">
        <f t="shared" si="438"/>
        <v>991.43965334999996</v>
      </c>
      <c r="C692" s="184">
        <f t="shared" si="461"/>
        <v>986.75248406631874</v>
      </c>
      <c r="D692" s="111">
        <f t="shared" si="447"/>
        <v>6434.2</v>
      </c>
      <c r="E692" s="111">
        <f>IF($K692=1,VLOOKUP($A691,$AQ$11:$AU$150,5),E691)</f>
        <v>6474.09</v>
      </c>
      <c r="F692" s="160" t="e">
        <f>IF($K692=1,VLOOKUP($A691,$AQ$11:$AU$135,6),F691)</f>
        <v>#REF!</v>
      </c>
      <c r="G692" s="114">
        <f t="shared" si="439"/>
        <v>6.199682944266538E-3</v>
      </c>
      <c r="H692" s="115">
        <f t="shared" si="457"/>
        <v>44984</v>
      </c>
      <c r="I692" s="115">
        <f t="shared" si="440"/>
        <v>44984</v>
      </c>
      <c r="J692" s="116">
        <f t="shared" si="448"/>
        <v>21</v>
      </c>
      <c r="K692" s="116">
        <f t="shared" si="462"/>
        <v>8</v>
      </c>
      <c r="L692" s="8">
        <f t="shared" si="449"/>
        <v>1.0023572599999999</v>
      </c>
      <c r="M692" s="117">
        <v>1</v>
      </c>
      <c r="N692" s="117">
        <f t="shared" si="458"/>
        <v>1</v>
      </c>
      <c r="O692" s="110">
        <f t="shared" si="460"/>
        <v>1.0023572599999999</v>
      </c>
      <c r="P692" s="110">
        <f t="shared" si="441"/>
        <v>989.07851621999998</v>
      </c>
      <c r="Q692" s="148">
        <f t="shared" si="452"/>
        <v>0</v>
      </c>
      <c r="R692" s="170">
        <f t="shared" si="450"/>
        <v>0</v>
      </c>
      <c r="S692" s="110">
        <f t="shared" si="442"/>
        <v>0</v>
      </c>
      <c r="T692" s="92">
        <f t="shared" si="455"/>
        <v>0</v>
      </c>
      <c r="U692" s="181">
        <f t="shared" si="456"/>
        <v>0</v>
      </c>
      <c r="V692" s="120">
        <f t="shared" si="451"/>
        <v>7.8E-2</v>
      </c>
      <c r="W692" s="118">
        <f t="shared" si="459"/>
        <v>8</v>
      </c>
      <c r="X692" s="118">
        <v>252</v>
      </c>
      <c r="Y692" s="117">
        <f t="shared" si="443"/>
        <v>1.0023872089999999</v>
      </c>
      <c r="Z692" s="110">
        <f t="shared" si="444"/>
        <v>2.3611371299999999</v>
      </c>
      <c r="AA692" s="110">
        <f t="shared" si="445"/>
        <v>0</v>
      </c>
      <c r="AB692" s="121" t="str">
        <f t="shared" si="453"/>
        <v>J=</v>
      </c>
      <c r="AC692" s="115">
        <f t="shared" si="454"/>
        <v>44984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9">
        <f t="shared" si="446"/>
        <v>44962</v>
      </c>
      <c r="B693" s="110">
        <f t="shared" si="438"/>
        <v>991.43965334999996</v>
      </c>
      <c r="C693" s="184">
        <f t="shared" si="461"/>
        <v>986.75248406631874</v>
      </c>
      <c r="D693" s="111">
        <f t="shared" si="447"/>
        <v>6434.2</v>
      </c>
      <c r="E693" s="111">
        <f>IF($K693=1,VLOOKUP($A692,$AQ$11:$AU$150,5),E692)</f>
        <v>6474.09</v>
      </c>
      <c r="F693" s="160" t="e">
        <f>IF($K693=1,VLOOKUP($A692,$AQ$11:$AU$135,6),F692)</f>
        <v>#REF!</v>
      </c>
      <c r="G693" s="114">
        <f t="shared" si="439"/>
        <v>6.199682944266538E-3</v>
      </c>
      <c r="H693" s="115">
        <f t="shared" si="457"/>
        <v>44984</v>
      </c>
      <c r="I693" s="115">
        <f t="shared" si="440"/>
        <v>44984</v>
      </c>
      <c r="J693" s="116">
        <f t="shared" si="448"/>
        <v>21</v>
      </c>
      <c r="K693" s="116">
        <f t="shared" si="462"/>
        <v>8</v>
      </c>
      <c r="L693" s="8">
        <f t="shared" si="449"/>
        <v>1.0023572599999999</v>
      </c>
      <c r="M693" s="117">
        <v>1</v>
      </c>
      <c r="N693" s="117">
        <f t="shared" si="458"/>
        <v>1</v>
      </c>
      <c r="O693" s="110">
        <f t="shared" si="460"/>
        <v>1.0023572599999999</v>
      </c>
      <c r="P693" s="110">
        <f t="shared" si="441"/>
        <v>989.07851621999998</v>
      </c>
      <c r="Q693" s="148">
        <f t="shared" si="452"/>
        <v>0</v>
      </c>
      <c r="R693" s="170">
        <f t="shared" si="450"/>
        <v>0</v>
      </c>
      <c r="S693" s="110">
        <f t="shared" si="442"/>
        <v>0</v>
      </c>
      <c r="T693" s="92">
        <f t="shared" si="455"/>
        <v>0</v>
      </c>
      <c r="U693" s="181">
        <f t="shared" si="456"/>
        <v>0</v>
      </c>
      <c r="V693" s="120">
        <f t="shared" si="451"/>
        <v>7.8E-2</v>
      </c>
      <c r="W693" s="118">
        <f t="shared" si="459"/>
        <v>8</v>
      </c>
      <c r="X693" s="118">
        <v>252</v>
      </c>
      <c r="Y693" s="117">
        <f t="shared" si="443"/>
        <v>1.0023872089999999</v>
      </c>
      <c r="Z693" s="110">
        <f t="shared" si="444"/>
        <v>2.3611371299999999</v>
      </c>
      <c r="AA693" s="110">
        <f t="shared" si="445"/>
        <v>0</v>
      </c>
      <c r="AB693" s="121" t="str">
        <f t="shared" si="453"/>
        <v>J=</v>
      </c>
      <c r="AC693" s="115">
        <f t="shared" si="454"/>
        <v>44984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9">
        <f t="shared" si="446"/>
        <v>44963</v>
      </c>
      <c r="B694" s="110">
        <f t="shared" si="438"/>
        <v>991.43965334999996</v>
      </c>
      <c r="C694" s="184">
        <f t="shared" si="461"/>
        <v>986.75248406631874</v>
      </c>
      <c r="D694" s="111">
        <f t="shared" si="447"/>
        <v>6434.2</v>
      </c>
      <c r="E694" s="111">
        <f>IF($K694=1,VLOOKUP($A693,$AQ$11:$AU$150,5),E693)</f>
        <v>6474.09</v>
      </c>
      <c r="F694" s="160" t="e">
        <f>IF($K694=1,VLOOKUP($A693,$AQ$11:$AU$135,6),F693)</f>
        <v>#REF!</v>
      </c>
      <c r="G694" s="114">
        <f t="shared" si="439"/>
        <v>6.199682944266538E-3</v>
      </c>
      <c r="H694" s="115">
        <f t="shared" si="457"/>
        <v>44984</v>
      </c>
      <c r="I694" s="115">
        <f t="shared" si="440"/>
        <v>44984</v>
      </c>
      <c r="J694" s="116">
        <f t="shared" si="448"/>
        <v>21</v>
      </c>
      <c r="K694" s="116">
        <f t="shared" si="462"/>
        <v>8</v>
      </c>
      <c r="L694" s="8">
        <f t="shared" si="449"/>
        <v>1.0023572599999999</v>
      </c>
      <c r="M694" s="117">
        <v>1</v>
      </c>
      <c r="N694" s="117">
        <f t="shared" si="458"/>
        <v>1</v>
      </c>
      <c r="O694" s="110">
        <f t="shared" si="460"/>
        <v>1.0023572599999999</v>
      </c>
      <c r="P694" s="110">
        <f t="shared" si="441"/>
        <v>989.07851621999998</v>
      </c>
      <c r="Q694" s="148">
        <f t="shared" si="452"/>
        <v>0</v>
      </c>
      <c r="R694" s="170">
        <f t="shared" si="450"/>
        <v>0</v>
      </c>
      <c r="S694" s="110">
        <f t="shared" si="442"/>
        <v>0</v>
      </c>
      <c r="T694" s="92">
        <f t="shared" si="455"/>
        <v>0</v>
      </c>
      <c r="U694" s="181">
        <f t="shared" si="456"/>
        <v>0</v>
      </c>
      <c r="V694" s="120">
        <f t="shared" si="451"/>
        <v>7.8E-2</v>
      </c>
      <c r="W694" s="118">
        <f t="shared" si="459"/>
        <v>8</v>
      </c>
      <c r="X694" s="118">
        <v>252</v>
      </c>
      <c r="Y694" s="117">
        <f t="shared" si="443"/>
        <v>1.0023872089999999</v>
      </c>
      <c r="Z694" s="110">
        <f t="shared" si="444"/>
        <v>2.3611371299999999</v>
      </c>
      <c r="AA694" s="110">
        <f t="shared" si="445"/>
        <v>0</v>
      </c>
      <c r="AB694" s="121" t="str">
        <f t="shared" si="453"/>
        <v>J=</v>
      </c>
      <c r="AC694" s="115">
        <f t="shared" si="454"/>
        <v>44984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9">
        <f t="shared" si="446"/>
        <v>44964</v>
      </c>
      <c r="B695" s="110">
        <f t="shared" si="438"/>
        <v>992.02711532000001</v>
      </c>
      <c r="C695" s="184">
        <f t="shared" si="461"/>
        <v>986.75248406631874</v>
      </c>
      <c r="D695" s="111">
        <f t="shared" si="447"/>
        <v>6434.2</v>
      </c>
      <c r="E695" s="111">
        <f>IF($K695=1,VLOOKUP($A694,$AQ$11:$AU$150,5),E694)</f>
        <v>6474.09</v>
      </c>
      <c r="F695" s="160" t="e">
        <f>IF($K695=1,VLOOKUP($A694,$AQ$11:$AU$135,6),F694)</f>
        <v>#REF!</v>
      </c>
      <c r="G695" s="114">
        <f t="shared" si="439"/>
        <v>6.199682944266538E-3</v>
      </c>
      <c r="H695" s="115">
        <f t="shared" si="457"/>
        <v>44984</v>
      </c>
      <c r="I695" s="115">
        <f t="shared" si="440"/>
        <v>44984</v>
      </c>
      <c r="J695" s="116">
        <f t="shared" si="448"/>
        <v>21</v>
      </c>
      <c r="K695" s="116">
        <f t="shared" si="462"/>
        <v>9</v>
      </c>
      <c r="L695" s="8">
        <f t="shared" si="449"/>
        <v>1.00265231</v>
      </c>
      <c r="M695" s="117">
        <v>1</v>
      </c>
      <c r="N695" s="117">
        <f t="shared" si="458"/>
        <v>1</v>
      </c>
      <c r="O695" s="110">
        <f t="shared" si="460"/>
        <v>1.00265231</v>
      </c>
      <c r="P695" s="110">
        <f t="shared" si="441"/>
        <v>989.36965754000005</v>
      </c>
      <c r="Q695" s="148">
        <f t="shared" si="452"/>
        <v>0</v>
      </c>
      <c r="R695" s="170">
        <f t="shared" si="450"/>
        <v>0</v>
      </c>
      <c r="S695" s="110">
        <f t="shared" si="442"/>
        <v>0</v>
      </c>
      <c r="T695" s="92">
        <f t="shared" si="455"/>
        <v>0</v>
      </c>
      <c r="U695" s="181">
        <f t="shared" si="456"/>
        <v>0</v>
      </c>
      <c r="V695" s="120">
        <f t="shared" si="451"/>
        <v>7.8E-2</v>
      </c>
      <c r="W695" s="118">
        <f t="shared" si="459"/>
        <v>9</v>
      </c>
      <c r="X695" s="118">
        <v>252</v>
      </c>
      <c r="Y695" s="117">
        <f t="shared" si="443"/>
        <v>1.002686011</v>
      </c>
      <c r="Z695" s="110">
        <f t="shared" si="444"/>
        <v>2.6574577800000001</v>
      </c>
      <c r="AA695" s="110">
        <f t="shared" si="445"/>
        <v>0</v>
      </c>
      <c r="AB695" s="121" t="str">
        <f t="shared" si="453"/>
        <v>J=</v>
      </c>
      <c r="AC695" s="115">
        <f t="shared" si="454"/>
        <v>44984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9">
        <f t="shared" si="446"/>
        <v>44965</v>
      </c>
      <c r="B696" s="110">
        <f t="shared" si="438"/>
        <v>992.61492743999997</v>
      </c>
      <c r="C696" s="184">
        <f t="shared" si="461"/>
        <v>986.75248406631874</v>
      </c>
      <c r="D696" s="111">
        <f t="shared" si="447"/>
        <v>6434.2</v>
      </c>
      <c r="E696" s="111">
        <f>IF($K696=1,VLOOKUP($A695,$AQ$11:$AU$150,5),E695)</f>
        <v>6474.09</v>
      </c>
      <c r="F696" s="160" t="e">
        <f>IF($K696=1,VLOOKUP($A695,$AQ$11:$AU$135,6),F695)</f>
        <v>#REF!</v>
      </c>
      <c r="G696" s="114">
        <f t="shared" si="439"/>
        <v>6.199682944266538E-3</v>
      </c>
      <c r="H696" s="115">
        <f t="shared" si="457"/>
        <v>44984</v>
      </c>
      <c r="I696" s="115">
        <f t="shared" si="440"/>
        <v>44984</v>
      </c>
      <c r="J696" s="116">
        <f t="shared" si="448"/>
        <v>21</v>
      </c>
      <c r="K696" s="116">
        <f t="shared" si="462"/>
        <v>10</v>
      </c>
      <c r="L696" s="8">
        <f t="shared" si="449"/>
        <v>1.00294745</v>
      </c>
      <c r="M696" s="117">
        <v>1</v>
      </c>
      <c r="N696" s="117">
        <f t="shared" si="458"/>
        <v>1</v>
      </c>
      <c r="O696" s="110">
        <f t="shared" si="460"/>
        <v>1.00294745</v>
      </c>
      <c r="P696" s="110">
        <f t="shared" si="441"/>
        <v>989.66088766999997</v>
      </c>
      <c r="Q696" s="148">
        <f t="shared" si="452"/>
        <v>0</v>
      </c>
      <c r="R696" s="170">
        <f t="shared" si="450"/>
        <v>0</v>
      </c>
      <c r="S696" s="110">
        <f t="shared" si="442"/>
        <v>0</v>
      </c>
      <c r="T696" s="92">
        <f t="shared" si="455"/>
        <v>0</v>
      </c>
      <c r="U696" s="181">
        <f t="shared" si="456"/>
        <v>0</v>
      </c>
      <c r="V696" s="120">
        <f t="shared" si="451"/>
        <v>7.8E-2</v>
      </c>
      <c r="W696" s="118">
        <f t="shared" si="459"/>
        <v>10</v>
      </c>
      <c r="X696" s="118">
        <v>252</v>
      </c>
      <c r="Y696" s="117">
        <f t="shared" si="443"/>
        <v>1.002984901</v>
      </c>
      <c r="Z696" s="110">
        <f t="shared" si="444"/>
        <v>2.9540397700000001</v>
      </c>
      <c r="AA696" s="110">
        <f t="shared" si="445"/>
        <v>0</v>
      </c>
      <c r="AB696" s="121" t="str">
        <f t="shared" si="453"/>
        <v>J=</v>
      </c>
      <c r="AC696" s="115">
        <f t="shared" si="454"/>
        <v>44984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9">
        <f t="shared" si="446"/>
        <v>44966</v>
      </c>
      <c r="B697" s="110">
        <f t="shared" si="438"/>
        <v>993.20308193999995</v>
      </c>
      <c r="C697" s="184">
        <f t="shared" si="461"/>
        <v>986.75248406631874</v>
      </c>
      <c r="D697" s="111">
        <f t="shared" si="447"/>
        <v>6434.2</v>
      </c>
      <c r="E697" s="111">
        <f>IF($K697=1,VLOOKUP($A696,$AQ$11:$AU$150,5),E696)</f>
        <v>6474.09</v>
      </c>
      <c r="F697" s="160" t="e">
        <f>IF($K697=1,VLOOKUP($A696,$AQ$11:$AU$135,6),F696)</f>
        <v>#REF!</v>
      </c>
      <c r="G697" s="114">
        <f t="shared" si="439"/>
        <v>6.199682944266538E-3</v>
      </c>
      <c r="H697" s="115">
        <f t="shared" si="457"/>
        <v>44984</v>
      </c>
      <c r="I697" s="115">
        <f t="shared" si="440"/>
        <v>44984</v>
      </c>
      <c r="J697" s="116">
        <f t="shared" si="448"/>
        <v>21</v>
      </c>
      <c r="K697" s="116">
        <f t="shared" si="462"/>
        <v>11</v>
      </c>
      <c r="L697" s="8">
        <f t="shared" si="449"/>
        <v>1.0032426699999999</v>
      </c>
      <c r="M697" s="117">
        <v>1</v>
      </c>
      <c r="N697" s="117">
        <f t="shared" si="458"/>
        <v>1</v>
      </c>
      <c r="O697" s="110">
        <f t="shared" si="460"/>
        <v>1.0032426699999999</v>
      </c>
      <c r="P697" s="110">
        <f t="shared" si="441"/>
        <v>989.95219673999998</v>
      </c>
      <c r="Q697" s="148">
        <f t="shared" si="452"/>
        <v>0</v>
      </c>
      <c r="R697" s="170">
        <f t="shared" si="450"/>
        <v>0</v>
      </c>
      <c r="S697" s="110">
        <f t="shared" si="442"/>
        <v>0</v>
      </c>
      <c r="T697" s="92">
        <f t="shared" si="455"/>
        <v>0</v>
      </c>
      <c r="U697" s="181">
        <f t="shared" si="456"/>
        <v>0</v>
      </c>
      <c r="V697" s="120">
        <f t="shared" si="451"/>
        <v>7.8E-2</v>
      </c>
      <c r="W697" s="118">
        <f t="shared" si="459"/>
        <v>11</v>
      </c>
      <c r="X697" s="118">
        <v>252</v>
      </c>
      <c r="Y697" s="117">
        <f t="shared" si="443"/>
        <v>1.003283881</v>
      </c>
      <c r="Z697" s="110">
        <f t="shared" si="444"/>
        <v>3.2508851999999999</v>
      </c>
      <c r="AA697" s="110">
        <f t="shared" si="445"/>
        <v>0</v>
      </c>
      <c r="AB697" s="121" t="str">
        <f t="shared" si="453"/>
        <v>J=</v>
      </c>
      <c r="AC697" s="115">
        <f t="shared" si="454"/>
        <v>44984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9">
        <f t="shared" si="446"/>
        <v>44967</v>
      </c>
      <c r="B698" s="110">
        <f t="shared" si="438"/>
        <v>993.79158788999996</v>
      </c>
      <c r="C698" s="184">
        <f t="shared" si="461"/>
        <v>986.75248406631874</v>
      </c>
      <c r="D698" s="111">
        <f t="shared" si="447"/>
        <v>6434.2</v>
      </c>
      <c r="E698" s="111">
        <f>IF($K698=1,VLOOKUP($A697,$AQ$11:$AU$150,5),E697)</f>
        <v>6474.09</v>
      </c>
      <c r="F698" s="160" t="e">
        <f>IF($K698=1,VLOOKUP($A697,$AQ$11:$AU$135,6),F697)</f>
        <v>#REF!</v>
      </c>
      <c r="G698" s="114">
        <f t="shared" si="439"/>
        <v>6.199682944266538E-3</v>
      </c>
      <c r="H698" s="115">
        <f t="shared" si="457"/>
        <v>44984</v>
      </c>
      <c r="I698" s="115">
        <f t="shared" si="440"/>
        <v>44984</v>
      </c>
      <c r="J698" s="116">
        <f t="shared" si="448"/>
        <v>21</v>
      </c>
      <c r="K698" s="116">
        <f t="shared" si="462"/>
        <v>12</v>
      </c>
      <c r="L698" s="8">
        <f t="shared" si="449"/>
        <v>1.0035379799999999</v>
      </c>
      <c r="M698" s="117">
        <v>1</v>
      </c>
      <c r="N698" s="117">
        <f t="shared" si="458"/>
        <v>1</v>
      </c>
      <c r="O698" s="110">
        <f t="shared" si="460"/>
        <v>1.0035379799999999</v>
      </c>
      <c r="P698" s="110">
        <f t="shared" si="441"/>
        <v>990.24359460999995</v>
      </c>
      <c r="Q698" s="148">
        <f t="shared" si="452"/>
        <v>0</v>
      </c>
      <c r="R698" s="170">
        <f t="shared" si="450"/>
        <v>0</v>
      </c>
      <c r="S698" s="110">
        <f t="shared" si="442"/>
        <v>0</v>
      </c>
      <c r="T698" s="92">
        <f t="shared" si="455"/>
        <v>0</v>
      </c>
      <c r="U698" s="181">
        <f t="shared" si="456"/>
        <v>0</v>
      </c>
      <c r="V698" s="120">
        <f t="shared" si="451"/>
        <v>7.8E-2</v>
      </c>
      <c r="W698" s="118">
        <f t="shared" si="459"/>
        <v>12</v>
      </c>
      <c r="X698" s="118">
        <v>252</v>
      </c>
      <c r="Y698" s="117">
        <f t="shared" si="443"/>
        <v>1.00358295</v>
      </c>
      <c r="Z698" s="110">
        <f t="shared" si="444"/>
        <v>3.54799328</v>
      </c>
      <c r="AA698" s="110">
        <f t="shared" si="445"/>
        <v>0</v>
      </c>
      <c r="AB698" s="121" t="str">
        <f t="shared" si="453"/>
        <v>J=</v>
      </c>
      <c r="AC698" s="115">
        <f t="shared" si="454"/>
        <v>44984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9">
        <f t="shared" si="446"/>
        <v>44968</v>
      </c>
      <c r="B699" s="110">
        <f t="shared" si="438"/>
        <v>994.38043555000002</v>
      </c>
      <c r="C699" s="184">
        <f t="shared" si="461"/>
        <v>986.75248406631874</v>
      </c>
      <c r="D699" s="111">
        <f t="shared" si="447"/>
        <v>6434.2</v>
      </c>
      <c r="E699" s="111">
        <f>IF($K699=1,VLOOKUP($A698,$AQ$11:$AU$150,5),E698)</f>
        <v>6474.09</v>
      </c>
      <c r="F699" s="160" t="e">
        <f>IF($K699=1,VLOOKUP($A698,$AQ$11:$AU$135,6),F698)</f>
        <v>#REF!</v>
      </c>
      <c r="G699" s="114">
        <f t="shared" si="439"/>
        <v>6.199682944266538E-3</v>
      </c>
      <c r="H699" s="115">
        <f t="shared" si="457"/>
        <v>44984</v>
      </c>
      <c r="I699" s="115">
        <f t="shared" si="440"/>
        <v>44984</v>
      </c>
      <c r="J699" s="116">
        <f t="shared" si="448"/>
        <v>21</v>
      </c>
      <c r="K699" s="116">
        <f t="shared" si="462"/>
        <v>13</v>
      </c>
      <c r="L699" s="8">
        <f t="shared" si="449"/>
        <v>1.0038333699999999</v>
      </c>
      <c r="M699" s="117">
        <v>1</v>
      </c>
      <c r="N699" s="117">
        <f t="shared" si="458"/>
        <v>1</v>
      </c>
      <c r="O699" s="110">
        <f t="shared" si="460"/>
        <v>1.0038333699999999</v>
      </c>
      <c r="P699" s="110">
        <f t="shared" si="441"/>
        <v>990.53507143000002</v>
      </c>
      <c r="Q699" s="148">
        <f t="shared" si="452"/>
        <v>0</v>
      </c>
      <c r="R699" s="170">
        <f t="shared" si="450"/>
        <v>0</v>
      </c>
      <c r="S699" s="110">
        <f t="shared" si="442"/>
        <v>0</v>
      </c>
      <c r="T699" s="92">
        <f t="shared" si="455"/>
        <v>0</v>
      </c>
      <c r="U699" s="181">
        <f t="shared" si="456"/>
        <v>0</v>
      </c>
      <c r="V699" s="120">
        <f t="shared" si="451"/>
        <v>7.8E-2</v>
      </c>
      <c r="W699" s="118">
        <f t="shared" si="459"/>
        <v>13</v>
      </c>
      <c r="X699" s="118">
        <v>252</v>
      </c>
      <c r="Y699" s="117">
        <f t="shared" si="443"/>
        <v>1.003882108</v>
      </c>
      <c r="Z699" s="110">
        <f t="shared" si="444"/>
        <v>3.8453641200000002</v>
      </c>
      <c r="AA699" s="110">
        <f t="shared" si="445"/>
        <v>0</v>
      </c>
      <c r="AB699" s="121" t="str">
        <f t="shared" si="453"/>
        <v>J=</v>
      </c>
      <c r="AC699" s="115">
        <f t="shared" si="454"/>
        <v>44984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9">
        <f t="shared" si="446"/>
        <v>44969</v>
      </c>
      <c r="B700" s="110">
        <f t="shared" si="438"/>
        <v>994.38043555000002</v>
      </c>
      <c r="C700" s="184">
        <f t="shared" si="461"/>
        <v>986.75248406631874</v>
      </c>
      <c r="D700" s="111">
        <f t="shared" si="447"/>
        <v>6434.2</v>
      </c>
      <c r="E700" s="111">
        <f>IF($K700=1,VLOOKUP($A699,$AQ$11:$AU$150,5),E699)</f>
        <v>6474.09</v>
      </c>
      <c r="F700" s="160" t="e">
        <f>IF($K700=1,VLOOKUP($A699,$AQ$11:$AU$135,6),F699)</f>
        <v>#REF!</v>
      </c>
      <c r="G700" s="114">
        <f t="shared" si="439"/>
        <v>6.199682944266538E-3</v>
      </c>
      <c r="H700" s="115">
        <f t="shared" si="457"/>
        <v>44984</v>
      </c>
      <c r="I700" s="115">
        <f t="shared" si="440"/>
        <v>44984</v>
      </c>
      <c r="J700" s="116">
        <f t="shared" si="448"/>
        <v>21</v>
      </c>
      <c r="K700" s="116">
        <f t="shared" si="462"/>
        <v>13</v>
      </c>
      <c r="L700" s="8">
        <f t="shared" si="449"/>
        <v>1.0038333699999999</v>
      </c>
      <c r="M700" s="117">
        <v>1</v>
      </c>
      <c r="N700" s="117">
        <f t="shared" si="458"/>
        <v>1</v>
      </c>
      <c r="O700" s="110">
        <f t="shared" si="460"/>
        <v>1.0038333699999999</v>
      </c>
      <c r="P700" s="110">
        <f t="shared" si="441"/>
        <v>990.53507143000002</v>
      </c>
      <c r="Q700" s="148">
        <f t="shared" si="452"/>
        <v>0</v>
      </c>
      <c r="R700" s="170">
        <f t="shared" si="450"/>
        <v>0</v>
      </c>
      <c r="S700" s="110">
        <f t="shared" si="442"/>
        <v>0</v>
      </c>
      <c r="T700" s="92">
        <f t="shared" si="455"/>
        <v>0</v>
      </c>
      <c r="U700" s="181">
        <f t="shared" si="456"/>
        <v>0</v>
      </c>
      <c r="V700" s="120">
        <f t="shared" si="451"/>
        <v>7.8E-2</v>
      </c>
      <c r="W700" s="118">
        <f t="shared" si="459"/>
        <v>13</v>
      </c>
      <c r="X700" s="118">
        <v>252</v>
      </c>
      <c r="Y700" s="117">
        <f t="shared" si="443"/>
        <v>1.003882108</v>
      </c>
      <c r="Z700" s="110">
        <f t="shared" si="444"/>
        <v>3.8453641200000002</v>
      </c>
      <c r="AA700" s="110">
        <f t="shared" si="445"/>
        <v>0</v>
      </c>
      <c r="AB700" s="121" t="str">
        <f t="shared" si="453"/>
        <v>J=</v>
      </c>
      <c r="AC700" s="115">
        <f t="shared" si="454"/>
        <v>44984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9">
        <f t="shared" si="446"/>
        <v>44970</v>
      </c>
      <c r="B701" s="110">
        <f t="shared" si="438"/>
        <v>994.38043555000002</v>
      </c>
      <c r="C701" s="184">
        <f t="shared" si="461"/>
        <v>986.75248406631874</v>
      </c>
      <c r="D701" s="111">
        <f t="shared" si="447"/>
        <v>6434.2</v>
      </c>
      <c r="E701" s="111">
        <f>IF($K701=1,VLOOKUP($A700,$AQ$11:$AU$150,5),E700)</f>
        <v>6474.09</v>
      </c>
      <c r="F701" s="160" t="e">
        <f>IF($K701=1,VLOOKUP($A700,$AQ$11:$AU$135,6),F700)</f>
        <v>#REF!</v>
      </c>
      <c r="G701" s="114">
        <f t="shared" si="439"/>
        <v>6.199682944266538E-3</v>
      </c>
      <c r="H701" s="115">
        <f t="shared" si="457"/>
        <v>44984</v>
      </c>
      <c r="I701" s="115">
        <f t="shared" si="440"/>
        <v>44984</v>
      </c>
      <c r="J701" s="116">
        <f t="shared" si="448"/>
        <v>21</v>
      </c>
      <c r="K701" s="116">
        <f t="shared" si="462"/>
        <v>13</v>
      </c>
      <c r="L701" s="8">
        <f t="shared" si="449"/>
        <v>1.0038333699999999</v>
      </c>
      <c r="M701" s="117">
        <v>1</v>
      </c>
      <c r="N701" s="117">
        <f t="shared" si="458"/>
        <v>1</v>
      </c>
      <c r="O701" s="110">
        <f t="shared" si="460"/>
        <v>1.0038333699999999</v>
      </c>
      <c r="P701" s="110">
        <f t="shared" si="441"/>
        <v>990.53507143000002</v>
      </c>
      <c r="Q701" s="148">
        <f t="shared" si="452"/>
        <v>0</v>
      </c>
      <c r="R701" s="170">
        <f t="shared" si="450"/>
        <v>0</v>
      </c>
      <c r="S701" s="110">
        <f t="shared" si="442"/>
        <v>0</v>
      </c>
      <c r="T701" s="92">
        <f t="shared" si="455"/>
        <v>0</v>
      </c>
      <c r="U701" s="181">
        <f t="shared" si="456"/>
        <v>0</v>
      </c>
      <c r="V701" s="120">
        <f t="shared" si="451"/>
        <v>7.8E-2</v>
      </c>
      <c r="W701" s="118">
        <f t="shared" si="459"/>
        <v>13</v>
      </c>
      <c r="X701" s="118">
        <v>252</v>
      </c>
      <c r="Y701" s="117">
        <f t="shared" si="443"/>
        <v>1.003882108</v>
      </c>
      <c r="Z701" s="110">
        <f t="shared" si="444"/>
        <v>3.8453641200000002</v>
      </c>
      <c r="AA701" s="110">
        <f t="shared" si="445"/>
        <v>0</v>
      </c>
      <c r="AB701" s="121" t="str">
        <f t="shared" si="453"/>
        <v>J=</v>
      </c>
      <c r="AC701" s="115">
        <f t="shared" si="454"/>
        <v>44984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9">
        <f t="shared" si="446"/>
        <v>44971</v>
      </c>
      <c r="B702" s="110">
        <f t="shared" si="438"/>
        <v>994.96964487000002</v>
      </c>
      <c r="C702" s="184">
        <f t="shared" si="461"/>
        <v>986.75248406631874</v>
      </c>
      <c r="D702" s="111">
        <f t="shared" si="447"/>
        <v>6434.2</v>
      </c>
      <c r="E702" s="111">
        <f>IF($K702=1,VLOOKUP($A701,$AQ$11:$AU$150,5),E701)</f>
        <v>6474.09</v>
      </c>
      <c r="F702" s="160" t="e">
        <f>IF($K702=1,VLOOKUP($A701,$AQ$11:$AU$135,6),F701)</f>
        <v>#REF!</v>
      </c>
      <c r="G702" s="114">
        <f t="shared" si="439"/>
        <v>6.199682944266538E-3</v>
      </c>
      <c r="H702" s="115">
        <f t="shared" si="457"/>
        <v>44984</v>
      </c>
      <c r="I702" s="115">
        <f t="shared" si="440"/>
        <v>44984</v>
      </c>
      <c r="J702" s="116">
        <f t="shared" si="448"/>
        <v>21</v>
      </c>
      <c r="K702" s="116">
        <f t="shared" si="462"/>
        <v>14</v>
      </c>
      <c r="L702" s="8">
        <f t="shared" si="449"/>
        <v>1.00412886</v>
      </c>
      <c r="M702" s="117">
        <v>1</v>
      </c>
      <c r="N702" s="117">
        <f t="shared" si="458"/>
        <v>1</v>
      </c>
      <c r="O702" s="110">
        <f t="shared" si="460"/>
        <v>1.00412886</v>
      </c>
      <c r="P702" s="110">
        <f t="shared" si="441"/>
        <v>990.82664692000003</v>
      </c>
      <c r="Q702" s="148">
        <f t="shared" si="452"/>
        <v>0</v>
      </c>
      <c r="R702" s="170">
        <f t="shared" si="450"/>
        <v>0</v>
      </c>
      <c r="S702" s="110">
        <f t="shared" si="442"/>
        <v>0</v>
      </c>
      <c r="T702" s="92">
        <f t="shared" si="455"/>
        <v>0</v>
      </c>
      <c r="U702" s="181">
        <f t="shared" si="456"/>
        <v>0</v>
      </c>
      <c r="V702" s="120">
        <f t="shared" si="451"/>
        <v>7.8E-2</v>
      </c>
      <c r="W702" s="118">
        <f t="shared" si="459"/>
        <v>14</v>
      </c>
      <c r="X702" s="118">
        <v>252</v>
      </c>
      <c r="Y702" s="117">
        <f t="shared" si="443"/>
        <v>1.0041813550000001</v>
      </c>
      <c r="Z702" s="110">
        <f t="shared" si="444"/>
        <v>4.1429979499999998</v>
      </c>
      <c r="AA702" s="110">
        <f t="shared" si="445"/>
        <v>0</v>
      </c>
      <c r="AB702" s="121" t="str">
        <f t="shared" si="453"/>
        <v>J=</v>
      </c>
      <c r="AC702" s="115">
        <f t="shared" si="454"/>
        <v>44984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9">
        <f t="shared" si="446"/>
        <v>44972</v>
      </c>
      <c r="B703" s="110">
        <f t="shared" si="438"/>
        <v>995.55919619999997</v>
      </c>
      <c r="C703" s="184">
        <f t="shared" si="461"/>
        <v>986.75248406631874</v>
      </c>
      <c r="D703" s="111">
        <f t="shared" si="447"/>
        <v>6434.2</v>
      </c>
      <c r="E703" s="111">
        <f>IF($K703=1,VLOOKUP($A702,$AQ$11:$AU$150,5),E702)</f>
        <v>6474.09</v>
      </c>
      <c r="F703" s="160" t="e">
        <f>IF($K703=1,VLOOKUP($A702,$AQ$11:$AU$135,6),F702)</f>
        <v>#REF!</v>
      </c>
      <c r="G703" s="114">
        <f t="shared" si="439"/>
        <v>6.199682944266538E-3</v>
      </c>
      <c r="H703" s="115">
        <f t="shared" si="457"/>
        <v>44984</v>
      </c>
      <c r="I703" s="115">
        <f t="shared" si="440"/>
        <v>44984</v>
      </c>
      <c r="J703" s="116">
        <f t="shared" si="448"/>
        <v>21</v>
      </c>
      <c r="K703" s="116">
        <f t="shared" si="462"/>
        <v>15</v>
      </c>
      <c r="L703" s="8">
        <f t="shared" si="449"/>
        <v>1.00442443</v>
      </c>
      <c r="M703" s="117">
        <v>1</v>
      </c>
      <c r="N703" s="117">
        <f t="shared" si="458"/>
        <v>1</v>
      </c>
      <c r="O703" s="110">
        <f t="shared" si="460"/>
        <v>1.00442443</v>
      </c>
      <c r="P703" s="110">
        <f t="shared" si="441"/>
        <v>991.11830135000002</v>
      </c>
      <c r="Q703" s="148">
        <f t="shared" si="452"/>
        <v>0</v>
      </c>
      <c r="R703" s="170">
        <f t="shared" si="450"/>
        <v>0</v>
      </c>
      <c r="S703" s="110">
        <f t="shared" si="442"/>
        <v>0</v>
      </c>
      <c r="T703" s="92">
        <f t="shared" si="455"/>
        <v>0</v>
      </c>
      <c r="U703" s="181">
        <f t="shared" si="456"/>
        <v>0</v>
      </c>
      <c r="V703" s="120">
        <f t="shared" si="451"/>
        <v>7.8E-2</v>
      </c>
      <c r="W703" s="118">
        <f t="shared" si="459"/>
        <v>15</v>
      </c>
      <c r="X703" s="118">
        <v>252</v>
      </c>
      <c r="Y703" s="117">
        <f t="shared" si="443"/>
        <v>1.0044806909999999</v>
      </c>
      <c r="Z703" s="110">
        <f t="shared" si="444"/>
        <v>4.4408948500000003</v>
      </c>
      <c r="AA703" s="110">
        <f t="shared" si="445"/>
        <v>0</v>
      </c>
      <c r="AB703" s="121" t="str">
        <f t="shared" si="453"/>
        <v>J=</v>
      </c>
      <c r="AC703" s="115">
        <f t="shared" si="454"/>
        <v>44984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9">
        <f t="shared" si="446"/>
        <v>44973</v>
      </c>
      <c r="B704" s="110">
        <f t="shared" si="438"/>
        <v>996.14910058999999</v>
      </c>
      <c r="C704" s="184">
        <f t="shared" si="461"/>
        <v>986.75248406631874</v>
      </c>
      <c r="D704" s="111">
        <f t="shared" si="447"/>
        <v>6434.2</v>
      </c>
      <c r="E704" s="111">
        <f>IF($K704=1,VLOOKUP($A703,$AQ$11:$AU$150,5),E703)</f>
        <v>6474.09</v>
      </c>
      <c r="F704" s="160" t="e">
        <f>IF($K704=1,VLOOKUP($A703,$AQ$11:$AU$135,6),F703)</f>
        <v>#REF!</v>
      </c>
      <c r="G704" s="114">
        <f t="shared" si="439"/>
        <v>6.199682944266538E-3</v>
      </c>
      <c r="H704" s="115">
        <f t="shared" si="457"/>
        <v>44984</v>
      </c>
      <c r="I704" s="115">
        <f t="shared" si="440"/>
        <v>44984</v>
      </c>
      <c r="J704" s="116">
        <f t="shared" si="448"/>
        <v>21</v>
      </c>
      <c r="K704" s="116">
        <f t="shared" si="462"/>
        <v>16</v>
      </c>
      <c r="L704" s="8">
        <f t="shared" si="449"/>
        <v>1.00472009</v>
      </c>
      <c r="M704" s="117">
        <v>1</v>
      </c>
      <c r="N704" s="117">
        <f t="shared" si="458"/>
        <v>1</v>
      </c>
      <c r="O704" s="110">
        <f t="shared" si="460"/>
        <v>1.00472009</v>
      </c>
      <c r="P704" s="110">
        <f t="shared" si="441"/>
        <v>991.41004458999998</v>
      </c>
      <c r="Q704" s="148">
        <f t="shared" si="452"/>
        <v>0</v>
      </c>
      <c r="R704" s="170">
        <f t="shared" si="450"/>
        <v>0</v>
      </c>
      <c r="S704" s="110">
        <f t="shared" si="442"/>
        <v>0</v>
      </c>
      <c r="T704" s="92">
        <f t="shared" si="455"/>
        <v>0</v>
      </c>
      <c r="U704" s="181">
        <f t="shared" si="456"/>
        <v>0</v>
      </c>
      <c r="V704" s="120">
        <f t="shared" si="451"/>
        <v>7.8E-2</v>
      </c>
      <c r="W704" s="118">
        <f t="shared" si="459"/>
        <v>16</v>
      </c>
      <c r="X704" s="118">
        <v>252</v>
      </c>
      <c r="Y704" s="117">
        <f t="shared" si="443"/>
        <v>1.0047801169999999</v>
      </c>
      <c r="Z704" s="110">
        <f t="shared" si="444"/>
        <v>4.7390559999999997</v>
      </c>
      <c r="AA704" s="110">
        <f t="shared" si="445"/>
        <v>0</v>
      </c>
      <c r="AB704" s="121" t="str">
        <f t="shared" si="453"/>
        <v>J=</v>
      </c>
      <c r="AC704" s="115">
        <f t="shared" si="454"/>
        <v>44984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9">
        <f t="shared" si="446"/>
        <v>44974</v>
      </c>
      <c r="B705" s="110">
        <f t="shared" si="438"/>
        <v>996.73934730000008</v>
      </c>
      <c r="C705" s="184">
        <f t="shared" si="461"/>
        <v>986.75248406631874</v>
      </c>
      <c r="D705" s="111">
        <f t="shared" si="447"/>
        <v>6434.2</v>
      </c>
      <c r="E705" s="111">
        <f>IF($K705=1,VLOOKUP($A704,$AQ$11:$AU$150,5),E704)</f>
        <v>6474.09</v>
      </c>
      <c r="F705" s="160" t="e">
        <f>IF($K705=1,VLOOKUP($A704,$AQ$11:$AU$135,6),F704)</f>
        <v>#REF!</v>
      </c>
      <c r="G705" s="114">
        <f t="shared" si="439"/>
        <v>6.199682944266538E-3</v>
      </c>
      <c r="H705" s="115">
        <f t="shared" si="457"/>
        <v>44984</v>
      </c>
      <c r="I705" s="115">
        <f t="shared" si="440"/>
        <v>44984</v>
      </c>
      <c r="J705" s="116">
        <f t="shared" si="448"/>
        <v>21</v>
      </c>
      <c r="K705" s="116">
        <f t="shared" si="462"/>
        <v>17</v>
      </c>
      <c r="L705" s="8">
        <f t="shared" si="449"/>
        <v>1.0050158300000001</v>
      </c>
      <c r="M705" s="117">
        <v>1</v>
      </c>
      <c r="N705" s="117">
        <f t="shared" si="458"/>
        <v>1</v>
      </c>
      <c r="O705" s="110">
        <f t="shared" si="460"/>
        <v>1.0050158300000001</v>
      </c>
      <c r="P705" s="110">
        <f t="shared" si="441"/>
        <v>991.70186677000004</v>
      </c>
      <c r="Q705" s="148">
        <f t="shared" si="452"/>
        <v>0</v>
      </c>
      <c r="R705" s="170">
        <f t="shared" si="450"/>
        <v>0</v>
      </c>
      <c r="S705" s="110">
        <f t="shared" si="442"/>
        <v>0</v>
      </c>
      <c r="T705" s="92">
        <f t="shared" si="455"/>
        <v>0</v>
      </c>
      <c r="U705" s="181">
        <f t="shared" si="456"/>
        <v>0</v>
      </c>
      <c r="V705" s="120">
        <f t="shared" si="451"/>
        <v>7.8E-2</v>
      </c>
      <c r="W705" s="118">
        <f t="shared" si="459"/>
        <v>17</v>
      </c>
      <c r="X705" s="118">
        <v>252</v>
      </c>
      <c r="Y705" s="117">
        <f t="shared" si="443"/>
        <v>1.0050796319999999</v>
      </c>
      <c r="Z705" s="110">
        <f t="shared" si="444"/>
        <v>5.0374805299999998</v>
      </c>
      <c r="AA705" s="110">
        <f t="shared" si="445"/>
        <v>0</v>
      </c>
      <c r="AB705" s="121" t="str">
        <f t="shared" si="453"/>
        <v>J=</v>
      </c>
      <c r="AC705" s="115">
        <f t="shared" si="454"/>
        <v>44984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9">
        <f t="shared" si="446"/>
        <v>44975</v>
      </c>
      <c r="B706" s="110">
        <f t="shared" si="438"/>
        <v>997.32994639999993</v>
      </c>
      <c r="C706" s="184">
        <f t="shared" si="461"/>
        <v>986.75248406631874</v>
      </c>
      <c r="D706" s="111">
        <f t="shared" si="447"/>
        <v>6434.2</v>
      </c>
      <c r="E706" s="111">
        <f>IF($K706=1,VLOOKUP($A705,$AQ$11:$AU$150,5),E705)</f>
        <v>6474.09</v>
      </c>
      <c r="F706" s="160" t="e">
        <f>IF($K706=1,VLOOKUP($A705,$AQ$11:$AU$135,6),F705)</f>
        <v>#REF!</v>
      </c>
      <c r="G706" s="114">
        <f t="shared" si="439"/>
        <v>6.199682944266538E-3</v>
      </c>
      <c r="H706" s="115">
        <f t="shared" si="457"/>
        <v>44984</v>
      </c>
      <c r="I706" s="115">
        <f t="shared" si="440"/>
        <v>44984</v>
      </c>
      <c r="J706" s="116">
        <f t="shared" si="448"/>
        <v>21</v>
      </c>
      <c r="K706" s="116">
        <f t="shared" si="462"/>
        <v>18</v>
      </c>
      <c r="L706" s="8">
        <f t="shared" si="449"/>
        <v>1.0053116600000001</v>
      </c>
      <c r="M706" s="117">
        <v>1</v>
      </c>
      <c r="N706" s="117">
        <f t="shared" si="458"/>
        <v>1</v>
      </c>
      <c r="O706" s="110">
        <f t="shared" si="460"/>
        <v>1.0053116600000001</v>
      </c>
      <c r="P706" s="110">
        <f t="shared" si="441"/>
        <v>991.99377775999994</v>
      </c>
      <c r="Q706" s="148">
        <f t="shared" si="452"/>
        <v>0</v>
      </c>
      <c r="R706" s="170">
        <f t="shared" si="450"/>
        <v>0</v>
      </c>
      <c r="S706" s="110">
        <f t="shared" si="442"/>
        <v>0</v>
      </c>
      <c r="T706" s="92">
        <f t="shared" si="455"/>
        <v>0</v>
      </c>
      <c r="U706" s="181">
        <f t="shared" si="456"/>
        <v>0</v>
      </c>
      <c r="V706" s="120">
        <f t="shared" si="451"/>
        <v>7.8E-2</v>
      </c>
      <c r="W706" s="118">
        <f t="shared" si="459"/>
        <v>18</v>
      </c>
      <c r="X706" s="118">
        <v>252</v>
      </c>
      <c r="Y706" s="117">
        <f t="shared" si="443"/>
        <v>1.005379236</v>
      </c>
      <c r="Z706" s="110">
        <f t="shared" si="444"/>
        <v>5.3361686400000004</v>
      </c>
      <c r="AA706" s="110">
        <f t="shared" si="445"/>
        <v>0</v>
      </c>
      <c r="AB706" s="121" t="str">
        <f t="shared" si="453"/>
        <v>J=</v>
      </c>
      <c r="AC706" s="115">
        <f t="shared" si="454"/>
        <v>44984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9">
        <f t="shared" si="446"/>
        <v>44976</v>
      </c>
      <c r="B707" s="110">
        <f t="shared" si="438"/>
        <v>997.32994639999993</v>
      </c>
      <c r="C707" s="184">
        <f t="shared" si="461"/>
        <v>986.75248406631874</v>
      </c>
      <c r="D707" s="111">
        <f t="shared" si="447"/>
        <v>6434.2</v>
      </c>
      <c r="E707" s="111">
        <f>IF($K707=1,VLOOKUP($A706,$AQ$11:$AU$150,5),E706)</f>
        <v>6474.09</v>
      </c>
      <c r="F707" s="160" t="e">
        <f>IF($K707=1,VLOOKUP($A706,$AQ$11:$AU$135,6),F706)</f>
        <v>#REF!</v>
      </c>
      <c r="G707" s="114">
        <f t="shared" si="439"/>
        <v>6.199682944266538E-3</v>
      </c>
      <c r="H707" s="115">
        <f t="shared" si="457"/>
        <v>44984</v>
      </c>
      <c r="I707" s="115">
        <f t="shared" si="440"/>
        <v>44984</v>
      </c>
      <c r="J707" s="116">
        <f t="shared" si="448"/>
        <v>21</v>
      </c>
      <c r="K707" s="116">
        <f t="shared" si="462"/>
        <v>18</v>
      </c>
      <c r="L707" s="8">
        <f t="shared" si="449"/>
        <v>1.0053116600000001</v>
      </c>
      <c r="M707" s="117">
        <v>1</v>
      </c>
      <c r="N707" s="117">
        <f t="shared" si="458"/>
        <v>1</v>
      </c>
      <c r="O707" s="110">
        <f t="shared" si="460"/>
        <v>1.0053116600000001</v>
      </c>
      <c r="P707" s="110">
        <f t="shared" si="441"/>
        <v>991.99377775999994</v>
      </c>
      <c r="Q707" s="148">
        <f t="shared" si="452"/>
        <v>0</v>
      </c>
      <c r="R707" s="170">
        <f t="shared" si="450"/>
        <v>0</v>
      </c>
      <c r="S707" s="110">
        <f t="shared" si="442"/>
        <v>0</v>
      </c>
      <c r="T707" s="92">
        <f t="shared" si="455"/>
        <v>0</v>
      </c>
      <c r="U707" s="181">
        <f t="shared" si="456"/>
        <v>0</v>
      </c>
      <c r="V707" s="120">
        <f t="shared" si="451"/>
        <v>7.8E-2</v>
      </c>
      <c r="W707" s="118">
        <f t="shared" si="459"/>
        <v>18</v>
      </c>
      <c r="X707" s="118">
        <v>252</v>
      </c>
      <c r="Y707" s="117">
        <f t="shared" si="443"/>
        <v>1.005379236</v>
      </c>
      <c r="Z707" s="110">
        <f t="shared" si="444"/>
        <v>5.3361686400000004</v>
      </c>
      <c r="AA707" s="110">
        <f t="shared" si="445"/>
        <v>0</v>
      </c>
      <c r="AB707" s="121" t="str">
        <f t="shared" si="453"/>
        <v>J=</v>
      </c>
      <c r="AC707" s="115">
        <f t="shared" si="454"/>
        <v>44984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9">
        <f t="shared" si="446"/>
        <v>44977</v>
      </c>
      <c r="B708" s="110">
        <f t="shared" si="438"/>
        <v>997.32994639999993</v>
      </c>
      <c r="C708" s="184">
        <f t="shared" si="461"/>
        <v>986.75248406631874</v>
      </c>
      <c r="D708" s="111">
        <f t="shared" si="447"/>
        <v>6434.2</v>
      </c>
      <c r="E708" s="111">
        <f>IF($K708=1,VLOOKUP($A707,$AQ$11:$AU$150,5),E707)</f>
        <v>6474.09</v>
      </c>
      <c r="F708" s="160" t="e">
        <f>IF($K708=1,VLOOKUP($A707,$AQ$11:$AU$135,6),F707)</f>
        <v>#REF!</v>
      </c>
      <c r="G708" s="114">
        <f t="shared" si="439"/>
        <v>6.199682944266538E-3</v>
      </c>
      <c r="H708" s="115">
        <f t="shared" si="457"/>
        <v>44984</v>
      </c>
      <c r="I708" s="115">
        <f t="shared" si="440"/>
        <v>44984</v>
      </c>
      <c r="J708" s="116">
        <f t="shared" si="448"/>
        <v>21</v>
      </c>
      <c r="K708" s="116">
        <f t="shared" si="462"/>
        <v>18</v>
      </c>
      <c r="L708" s="8">
        <f t="shared" si="449"/>
        <v>1.0053116600000001</v>
      </c>
      <c r="M708" s="117">
        <v>1</v>
      </c>
      <c r="N708" s="117">
        <f t="shared" si="458"/>
        <v>1</v>
      </c>
      <c r="O708" s="110">
        <f t="shared" si="460"/>
        <v>1.0053116600000001</v>
      </c>
      <c r="P708" s="110">
        <f t="shared" si="441"/>
        <v>991.99377775999994</v>
      </c>
      <c r="Q708" s="148">
        <f t="shared" si="452"/>
        <v>0</v>
      </c>
      <c r="R708" s="170">
        <f t="shared" si="450"/>
        <v>0</v>
      </c>
      <c r="S708" s="110">
        <f t="shared" si="442"/>
        <v>0</v>
      </c>
      <c r="T708" s="92">
        <f t="shared" si="455"/>
        <v>0</v>
      </c>
      <c r="U708" s="181">
        <f t="shared" si="456"/>
        <v>0</v>
      </c>
      <c r="V708" s="120">
        <f t="shared" si="451"/>
        <v>7.8E-2</v>
      </c>
      <c r="W708" s="118">
        <f t="shared" si="459"/>
        <v>18</v>
      </c>
      <c r="X708" s="118">
        <v>252</v>
      </c>
      <c r="Y708" s="117">
        <f t="shared" si="443"/>
        <v>1.005379236</v>
      </c>
      <c r="Z708" s="110">
        <f t="shared" si="444"/>
        <v>5.3361686400000004</v>
      </c>
      <c r="AA708" s="110">
        <f t="shared" si="445"/>
        <v>0</v>
      </c>
      <c r="AB708" s="121" t="str">
        <f t="shared" si="453"/>
        <v>J=</v>
      </c>
      <c r="AC708" s="115">
        <f t="shared" si="454"/>
        <v>44984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9">
        <f t="shared" si="446"/>
        <v>44978</v>
      </c>
      <c r="B709" s="110">
        <f t="shared" si="438"/>
        <v>997.32994639999993</v>
      </c>
      <c r="C709" s="184">
        <f t="shared" si="461"/>
        <v>986.75248406631874</v>
      </c>
      <c r="D709" s="111">
        <f t="shared" si="447"/>
        <v>6434.2</v>
      </c>
      <c r="E709" s="111">
        <f>IF($K709=1,VLOOKUP($A708,$AQ$11:$AU$150,5),E708)</f>
        <v>6474.09</v>
      </c>
      <c r="F709" s="160" t="e">
        <f>IF($K709=1,VLOOKUP($A708,$AQ$11:$AU$135,6),F708)</f>
        <v>#REF!</v>
      </c>
      <c r="G709" s="114">
        <f t="shared" si="439"/>
        <v>6.199682944266538E-3</v>
      </c>
      <c r="H709" s="115">
        <f t="shared" si="457"/>
        <v>44984</v>
      </c>
      <c r="I709" s="115">
        <f t="shared" si="440"/>
        <v>44984</v>
      </c>
      <c r="J709" s="116">
        <f t="shared" si="448"/>
        <v>21</v>
      </c>
      <c r="K709" s="116">
        <f t="shared" si="462"/>
        <v>18</v>
      </c>
      <c r="L709" s="8">
        <f t="shared" si="449"/>
        <v>1.0053116600000001</v>
      </c>
      <c r="M709" s="117">
        <v>1</v>
      </c>
      <c r="N709" s="117">
        <f t="shared" si="458"/>
        <v>1</v>
      </c>
      <c r="O709" s="110">
        <f t="shared" si="460"/>
        <v>1.0053116600000001</v>
      </c>
      <c r="P709" s="110">
        <f t="shared" si="441"/>
        <v>991.99377775999994</v>
      </c>
      <c r="Q709" s="148">
        <f t="shared" si="452"/>
        <v>0</v>
      </c>
      <c r="R709" s="170">
        <f t="shared" si="450"/>
        <v>0</v>
      </c>
      <c r="S709" s="110">
        <f t="shared" si="442"/>
        <v>0</v>
      </c>
      <c r="T709" s="92">
        <f t="shared" si="455"/>
        <v>0</v>
      </c>
      <c r="U709" s="181">
        <f t="shared" si="456"/>
        <v>0</v>
      </c>
      <c r="V709" s="120">
        <f t="shared" si="451"/>
        <v>7.8E-2</v>
      </c>
      <c r="W709" s="118">
        <f t="shared" si="459"/>
        <v>18</v>
      </c>
      <c r="X709" s="118">
        <v>252</v>
      </c>
      <c r="Y709" s="117">
        <f t="shared" si="443"/>
        <v>1.005379236</v>
      </c>
      <c r="Z709" s="110">
        <f t="shared" si="444"/>
        <v>5.3361686400000004</v>
      </c>
      <c r="AA709" s="110">
        <f t="shared" si="445"/>
        <v>0</v>
      </c>
      <c r="AB709" s="121" t="str">
        <f t="shared" si="453"/>
        <v>J=</v>
      </c>
      <c r="AC709" s="115">
        <f t="shared" si="454"/>
        <v>44984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9">
        <f t="shared" si="446"/>
        <v>44979</v>
      </c>
      <c r="B710" s="110">
        <f t="shared" si="438"/>
        <v>997.32994639999993</v>
      </c>
      <c r="C710" s="184">
        <f t="shared" si="461"/>
        <v>986.75248406631874</v>
      </c>
      <c r="D710" s="111">
        <f t="shared" si="447"/>
        <v>6434.2</v>
      </c>
      <c r="E710" s="111">
        <f>IF($K710=1,VLOOKUP($A709,$AQ$11:$AU$150,5),E709)</f>
        <v>6474.09</v>
      </c>
      <c r="F710" s="160" t="e">
        <f>IF($K710=1,VLOOKUP($A709,$AQ$11:$AU$135,6),F709)</f>
        <v>#REF!</v>
      </c>
      <c r="G710" s="114">
        <f t="shared" si="439"/>
        <v>6.199682944266538E-3</v>
      </c>
      <c r="H710" s="115">
        <f t="shared" si="457"/>
        <v>44984</v>
      </c>
      <c r="I710" s="115">
        <f t="shared" si="440"/>
        <v>44984</v>
      </c>
      <c r="J710" s="116">
        <f t="shared" si="448"/>
        <v>21</v>
      </c>
      <c r="K710" s="116">
        <f t="shared" si="462"/>
        <v>18</v>
      </c>
      <c r="L710" s="8">
        <f t="shared" si="449"/>
        <v>1.0053116600000001</v>
      </c>
      <c r="M710" s="117">
        <v>1</v>
      </c>
      <c r="N710" s="117">
        <f t="shared" si="458"/>
        <v>1</v>
      </c>
      <c r="O710" s="110">
        <f t="shared" si="460"/>
        <v>1.0053116600000001</v>
      </c>
      <c r="P710" s="110">
        <f t="shared" si="441"/>
        <v>991.99377775999994</v>
      </c>
      <c r="Q710" s="148">
        <f t="shared" si="452"/>
        <v>0</v>
      </c>
      <c r="R710" s="170">
        <f t="shared" si="450"/>
        <v>0</v>
      </c>
      <c r="S710" s="110">
        <f t="shared" si="442"/>
        <v>0</v>
      </c>
      <c r="T710" s="92">
        <f t="shared" si="455"/>
        <v>0</v>
      </c>
      <c r="U710" s="181">
        <f t="shared" si="456"/>
        <v>0</v>
      </c>
      <c r="V710" s="120">
        <f t="shared" si="451"/>
        <v>7.8E-2</v>
      </c>
      <c r="W710" s="118">
        <f t="shared" si="459"/>
        <v>18</v>
      </c>
      <c r="X710" s="118">
        <v>252</v>
      </c>
      <c r="Y710" s="117">
        <f t="shared" si="443"/>
        <v>1.005379236</v>
      </c>
      <c r="Z710" s="110">
        <f t="shared" si="444"/>
        <v>5.3361686400000004</v>
      </c>
      <c r="AA710" s="110">
        <f t="shared" si="445"/>
        <v>0</v>
      </c>
      <c r="AB710" s="121" t="str">
        <f t="shared" si="453"/>
        <v>J=</v>
      </c>
      <c r="AC710" s="115">
        <f t="shared" si="454"/>
        <v>44984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9">
        <f t="shared" si="446"/>
        <v>44980</v>
      </c>
      <c r="B711" s="110">
        <f t="shared" si="438"/>
        <v>997.92089802999999</v>
      </c>
      <c r="C711" s="184">
        <f t="shared" si="461"/>
        <v>986.75248406631874</v>
      </c>
      <c r="D711" s="111">
        <f t="shared" si="447"/>
        <v>6434.2</v>
      </c>
      <c r="E711" s="111">
        <f>IF($K711=1,VLOOKUP($A710,$AQ$11:$AU$150,5),E710)</f>
        <v>6474.09</v>
      </c>
      <c r="F711" s="160" t="e">
        <f>IF($K711=1,VLOOKUP($A710,$AQ$11:$AU$135,6),F710)</f>
        <v>#REF!</v>
      </c>
      <c r="G711" s="114">
        <f t="shared" si="439"/>
        <v>6.199682944266538E-3</v>
      </c>
      <c r="H711" s="115">
        <f t="shared" si="457"/>
        <v>44984</v>
      </c>
      <c r="I711" s="115">
        <f t="shared" si="440"/>
        <v>44984</v>
      </c>
      <c r="J711" s="116">
        <f t="shared" si="448"/>
        <v>21</v>
      </c>
      <c r="K711" s="116">
        <f t="shared" si="462"/>
        <v>19</v>
      </c>
      <c r="L711" s="8">
        <f t="shared" si="449"/>
        <v>1.0056075799999999</v>
      </c>
      <c r="M711" s="117">
        <v>1</v>
      </c>
      <c r="N711" s="117">
        <f t="shared" si="458"/>
        <v>1</v>
      </c>
      <c r="O711" s="110">
        <f t="shared" si="460"/>
        <v>1.0056075799999999</v>
      </c>
      <c r="P711" s="110">
        <f t="shared" si="441"/>
        <v>992.28577756000004</v>
      </c>
      <c r="Q711" s="148">
        <f t="shared" si="452"/>
        <v>0</v>
      </c>
      <c r="R711" s="170">
        <f t="shared" si="450"/>
        <v>0</v>
      </c>
      <c r="S711" s="110">
        <f t="shared" si="442"/>
        <v>0</v>
      </c>
      <c r="T711" s="92">
        <f t="shared" si="455"/>
        <v>0</v>
      </c>
      <c r="U711" s="181">
        <f t="shared" si="456"/>
        <v>0</v>
      </c>
      <c r="V711" s="120">
        <f t="shared" si="451"/>
        <v>7.8E-2</v>
      </c>
      <c r="W711" s="118">
        <f t="shared" si="459"/>
        <v>19</v>
      </c>
      <c r="X711" s="118">
        <v>252</v>
      </c>
      <c r="Y711" s="117">
        <f t="shared" si="443"/>
        <v>1.0056789290000001</v>
      </c>
      <c r="Z711" s="110">
        <f t="shared" si="444"/>
        <v>5.6351204700000004</v>
      </c>
      <c r="AA711" s="110">
        <f t="shared" si="445"/>
        <v>0</v>
      </c>
      <c r="AB711" s="121" t="str">
        <f t="shared" si="453"/>
        <v>J=</v>
      </c>
      <c r="AC711" s="115">
        <f t="shared" si="454"/>
        <v>44984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9">
        <f t="shared" si="446"/>
        <v>44981</v>
      </c>
      <c r="B712" s="110">
        <f t="shared" si="438"/>
        <v>998.51220334999994</v>
      </c>
      <c r="C712" s="184">
        <f t="shared" si="461"/>
        <v>986.75248406631874</v>
      </c>
      <c r="D712" s="111">
        <f t="shared" si="447"/>
        <v>6434.2</v>
      </c>
      <c r="E712" s="111">
        <f>IF($K712=1,VLOOKUP($A711,$AQ$11:$AU$150,5),E711)</f>
        <v>6474.09</v>
      </c>
      <c r="F712" s="160" t="e">
        <f>IF($K712=1,VLOOKUP($A711,$AQ$11:$AU$135,6),F711)</f>
        <v>#REF!</v>
      </c>
      <c r="G712" s="114">
        <f t="shared" si="439"/>
        <v>6.199682944266538E-3</v>
      </c>
      <c r="H712" s="115">
        <f t="shared" si="457"/>
        <v>44984</v>
      </c>
      <c r="I712" s="115">
        <f t="shared" si="440"/>
        <v>44984</v>
      </c>
      <c r="J712" s="116">
        <f t="shared" si="448"/>
        <v>21</v>
      </c>
      <c r="K712" s="116">
        <f t="shared" si="462"/>
        <v>20</v>
      </c>
      <c r="L712" s="8">
        <f t="shared" si="449"/>
        <v>1.00590359</v>
      </c>
      <c r="M712" s="117">
        <v>1</v>
      </c>
      <c r="N712" s="117">
        <f t="shared" si="458"/>
        <v>1</v>
      </c>
      <c r="O712" s="110">
        <f t="shared" si="460"/>
        <v>1.00590359</v>
      </c>
      <c r="P712" s="110">
        <f t="shared" si="441"/>
        <v>992.57786615999999</v>
      </c>
      <c r="Q712" s="148">
        <f t="shared" si="452"/>
        <v>0</v>
      </c>
      <c r="R712" s="170">
        <f t="shared" si="450"/>
        <v>0</v>
      </c>
      <c r="S712" s="110">
        <f t="shared" si="442"/>
        <v>0</v>
      </c>
      <c r="T712" s="92">
        <f t="shared" si="455"/>
        <v>0</v>
      </c>
      <c r="U712" s="181">
        <f t="shared" si="456"/>
        <v>0</v>
      </c>
      <c r="V712" s="120">
        <f t="shared" si="451"/>
        <v>7.8E-2</v>
      </c>
      <c r="W712" s="118">
        <f t="shared" si="459"/>
        <v>20</v>
      </c>
      <c r="X712" s="118">
        <v>252</v>
      </c>
      <c r="Y712" s="117">
        <f t="shared" si="443"/>
        <v>1.0059787120000001</v>
      </c>
      <c r="Z712" s="110">
        <f t="shared" si="444"/>
        <v>5.9343371899999999</v>
      </c>
      <c r="AA712" s="110">
        <f t="shared" si="445"/>
        <v>0</v>
      </c>
      <c r="AB712" s="121" t="str">
        <f t="shared" si="453"/>
        <v>J=</v>
      </c>
      <c r="AC712" s="115">
        <f t="shared" si="454"/>
        <v>44984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9">
        <f t="shared" si="446"/>
        <v>44982</v>
      </c>
      <c r="B713" s="110">
        <f t="shared" si="438"/>
        <v>999.10385159999998</v>
      </c>
      <c r="C713" s="184">
        <f t="shared" si="461"/>
        <v>986.75248406631874</v>
      </c>
      <c r="D713" s="111">
        <f t="shared" si="447"/>
        <v>6434.2</v>
      </c>
      <c r="E713" s="111">
        <f>IF($K713=1,VLOOKUP($A712,$AQ$11:$AU$150,5),E712)</f>
        <v>6474.09</v>
      </c>
      <c r="F713" s="160" t="e">
        <f>IF($K713=1,VLOOKUP($A712,$AQ$11:$AU$135,6),F712)</f>
        <v>#REF!</v>
      </c>
      <c r="G713" s="114">
        <f t="shared" si="439"/>
        <v>6.199682944266538E-3</v>
      </c>
      <c r="H713" s="115">
        <f t="shared" si="457"/>
        <v>44984</v>
      </c>
      <c r="I713" s="115">
        <f t="shared" si="440"/>
        <v>44984</v>
      </c>
      <c r="J713" s="116">
        <f t="shared" si="448"/>
        <v>21</v>
      </c>
      <c r="K713" s="116">
        <f t="shared" si="462"/>
        <v>21</v>
      </c>
      <c r="L713" s="8">
        <f t="shared" si="449"/>
        <v>1.0061996799999999</v>
      </c>
      <c r="M713" s="117">
        <v>1</v>
      </c>
      <c r="N713" s="117">
        <f t="shared" si="458"/>
        <v>1</v>
      </c>
      <c r="O713" s="110">
        <f t="shared" si="460"/>
        <v>1.0061996799999999</v>
      </c>
      <c r="P713" s="110">
        <f t="shared" si="441"/>
        <v>992.87003370000002</v>
      </c>
      <c r="Q713" s="148">
        <f t="shared" si="452"/>
        <v>0</v>
      </c>
      <c r="R713" s="170">
        <f t="shared" si="450"/>
        <v>0</v>
      </c>
      <c r="S713" s="110">
        <f t="shared" si="442"/>
        <v>0</v>
      </c>
      <c r="T713" s="92">
        <f t="shared" si="455"/>
        <v>0</v>
      </c>
      <c r="U713" s="181">
        <f t="shared" si="456"/>
        <v>0</v>
      </c>
      <c r="V713" s="120">
        <f t="shared" si="451"/>
        <v>7.8E-2</v>
      </c>
      <c r="W713" s="118">
        <f t="shared" si="459"/>
        <v>21</v>
      </c>
      <c r="X713" s="118">
        <v>252</v>
      </c>
      <c r="Y713" s="117">
        <f t="shared" si="443"/>
        <v>1.0062785839999999</v>
      </c>
      <c r="Z713" s="110">
        <f t="shared" si="444"/>
        <v>6.2338179</v>
      </c>
      <c r="AA713" s="110">
        <f t="shared" si="445"/>
        <v>0</v>
      </c>
      <c r="AB713" s="121" t="str">
        <f t="shared" si="453"/>
        <v>J=</v>
      </c>
      <c r="AC713" s="115">
        <f t="shared" si="454"/>
        <v>44984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9">
        <f t="shared" si="446"/>
        <v>44983</v>
      </c>
      <c r="B714" s="110">
        <f t="shared" si="438"/>
        <v>999.10385159999998</v>
      </c>
      <c r="C714" s="184">
        <f t="shared" si="461"/>
        <v>986.75248406631874</v>
      </c>
      <c r="D714" s="111">
        <f t="shared" si="447"/>
        <v>6434.2</v>
      </c>
      <c r="E714" s="111">
        <f>IF($K714=1,VLOOKUP($A713,$AQ$11:$AU$150,5),E713)</f>
        <v>6474.09</v>
      </c>
      <c r="F714" s="160" t="e">
        <f>IF($K714=1,VLOOKUP($A713,$AQ$11:$AU$135,6),F713)</f>
        <v>#REF!</v>
      </c>
      <c r="G714" s="114">
        <f t="shared" si="439"/>
        <v>6.199682944266538E-3</v>
      </c>
      <c r="H714" s="115">
        <f t="shared" si="457"/>
        <v>44984</v>
      </c>
      <c r="I714" s="115">
        <f t="shared" si="440"/>
        <v>44984</v>
      </c>
      <c r="J714" s="116">
        <f t="shared" si="448"/>
        <v>21</v>
      </c>
      <c r="K714" s="116">
        <f t="shared" si="462"/>
        <v>21</v>
      </c>
      <c r="L714" s="8">
        <f t="shared" si="449"/>
        <v>1.0061996799999999</v>
      </c>
      <c r="M714" s="117">
        <v>1</v>
      </c>
      <c r="N714" s="117">
        <f t="shared" si="458"/>
        <v>1</v>
      </c>
      <c r="O714" s="110">
        <f t="shared" si="460"/>
        <v>1.0061996799999999</v>
      </c>
      <c r="P714" s="110">
        <f t="shared" si="441"/>
        <v>992.87003370000002</v>
      </c>
      <c r="Q714" s="148">
        <f t="shared" si="452"/>
        <v>0</v>
      </c>
      <c r="R714" s="170">
        <f t="shared" si="450"/>
        <v>0</v>
      </c>
      <c r="S714" s="110">
        <f t="shared" si="442"/>
        <v>0</v>
      </c>
      <c r="T714" s="92">
        <f t="shared" si="455"/>
        <v>0</v>
      </c>
      <c r="U714" s="181">
        <f t="shared" si="456"/>
        <v>0</v>
      </c>
      <c r="V714" s="120">
        <f t="shared" si="451"/>
        <v>7.8E-2</v>
      </c>
      <c r="W714" s="118">
        <f t="shared" si="459"/>
        <v>21</v>
      </c>
      <c r="X714" s="118">
        <v>252</v>
      </c>
      <c r="Y714" s="117">
        <f t="shared" si="443"/>
        <v>1.0062785839999999</v>
      </c>
      <c r="Z714" s="110">
        <f t="shared" si="444"/>
        <v>6.2338179</v>
      </c>
      <c r="AA714" s="110">
        <f t="shared" si="445"/>
        <v>0</v>
      </c>
      <c r="AB714" s="121" t="str">
        <f t="shared" si="453"/>
        <v>J=</v>
      </c>
      <c r="AC714" s="115">
        <f t="shared" si="454"/>
        <v>44984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9">
        <f t="shared" si="446"/>
        <v>44984</v>
      </c>
      <c r="B715" s="110">
        <f t="shared" ref="B715:B778" si="463">(P715+Z715)</f>
        <v>999.10385159999998</v>
      </c>
      <c r="C715" s="184">
        <f t="shared" si="461"/>
        <v>986.75248406631874</v>
      </c>
      <c r="D715" s="111">
        <f t="shared" si="447"/>
        <v>6434.2</v>
      </c>
      <c r="E715" s="111">
        <f>IF($K715=1,VLOOKUP($A714,$AQ$11:$AU$150,5),E714)</f>
        <v>6474.09</v>
      </c>
      <c r="F715" s="160" t="e">
        <f>IF($K715=1,VLOOKUP($A714,$AQ$11:$AU$135,6),F714)</f>
        <v>#REF!</v>
      </c>
      <c r="G715" s="114">
        <f t="shared" ref="G715:G778" si="464">(E715/D715)-1</f>
        <v>6.199682944266538E-3</v>
      </c>
      <c r="H715" s="115">
        <f t="shared" si="457"/>
        <v>44984</v>
      </c>
      <c r="I715" s="115">
        <f t="shared" ref="I715:I778" si="465">IF(A715&gt;I714,H715,I714)</f>
        <v>44984</v>
      </c>
      <c r="J715" s="116">
        <f t="shared" si="448"/>
        <v>21</v>
      </c>
      <c r="K715" s="116">
        <f t="shared" si="462"/>
        <v>21</v>
      </c>
      <c r="L715" s="8">
        <f t="shared" si="449"/>
        <v>1.0061996799999999</v>
      </c>
      <c r="M715" s="117">
        <v>1</v>
      </c>
      <c r="N715" s="117">
        <f t="shared" si="458"/>
        <v>1</v>
      </c>
      <c r="O715" s="110">
        <f t="shared" si="460"/>
        <v>1.0061996799999999</v>
      </c>
      <c r="P715" s="110">
        <f t="shared" ref="P715:P778" si="466">TRUNC(C715*O715,8)</f>
        <v>992.87003370000002</v>
      </c>
      <c r="Q715" s="148">
        <f t="shared" si="452"/>
        <v>23</v>
      </c>
      <c r="R715" s="170">
        <f t="shared" si="450"/>
        <v>0</v>
      </c>
      <c r="S715" s="110">
        <f t="shared" ref="S715:S778" si="467">IF(R715&gt;0,TRUNC(R715*P715,8),0)</f>
        <v>0</v>
      </c>
      <c r="T715" s="92">
        <f t="shared" si="455"/>
        <v>6.1175496404162057</v>
      </c>
      <c r="U715" s="181">
        <f t="shared" si="456"/>
        <v>6.1614807908127985E-3</v>
      </c>
      <c r="V715" s="120">
        <f t="shared" si="451"/>
        <v>7.8E-2</v>
      </c>
      <c r="W715" s="118">
        <f t="shared" si="459"/>
        <v>21</v>
      </c>
      <c r="X715" s="118">
        <v>252</v>
      </c>
      <c r="Y715" s="117">
        <f t="shared" ref="Y715:Y778" si="468">ROUND((1+V715)^TRUNC((W715/X715),9),9)</f>
        <v>1.0062785839999999</v>
      </c>
      <c r="Z715" s="110">
        <f t="shared" ref="Z715:Z778" si="469">TRUNC((P715*(Y715-1)),8)</f>
        <v>6.2338179</v>
      </c>
      <c r="AA715" s="110">
        <f t="shared" ref="AA715:AA778" si="470">IF(Q715&gt;0,S715+Z715,0)</f>
        <v>6.2338179</v>
      </c>
      <c r="AB715" s="121" t="str">
        <f t="shared" si="453"/>
        <v>J=</v>
      </c>
      <c r="AC715" s="115">
        <f t="shared" si="454"/>
        <v>44984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9">
        <f t="shared" ref="A716:A779" si="471">(A715+1)</f>
        <v>44985</v>
      </c>
      <c r="B716" s="110">
        <f t="shared" si="463"/>
        <v>987.30751138999995</v>
      </c>
      <c r="C716" s="184">
        <f t="shared" si="461"/>
        <v>986.75248405958382</v>
      </c>
      <c r="D716" s="111">
        <f t="shared" ref="D716:D779" si="472">IF(E716=E715,D715,E715)</f>
        <v>6474.09</v>
      </c>
      <c r="E716" s="111">
        <f>IF($K716=1,VLOOKUP($A715,$AQ$11:$AU$150,5),E715)</f>
        <v>6508.4</v>
      </c>
      <c r="F716" s="160" t="e">
        <f>IF($K716=1,VLOOKUP($A715,$AQ$11:$AU$135,6),F715)</f>
        <v>#REF!</v>
      </c>
      <c r="G716" s="114">
        <f t="shared" si="464"/>
        <v>5.2995865055938118E-3</v>
      </c>
      <c r="H716" s="115">
        <f t="shared" si="457"/>
        <v>45012</v>
      </c>
      <c r="I716" s="115">
        <f t="shared" si="465"/>
        <v>45012</v>
      </c>
      <c r="J716" s="116">
        <f t="shared" ref="J716:J779" si="473">IF(I716=I715,J715,NETWORKDAYS(I715,I716,$AF$149:$AF$503)-1)</f>
        <v>20</v>
      </c>
      <c r="K716" s="116">
        <f t="shared" si="462"/>
        <v>1</v>
      </c>
      <c r="L716" s="8">
        <f t="shared" ref="L716:L779" si="474">TRUNC((E716/D716)^TRUNC((K716/J716),9),8)</f>
        <v>1.0002643099999999</v>
      </c>
      <c r="M716" s="117">
        <v>1</v>
      </c>
      <c r="N716" s="117">
        <f t="shared" si="458"/>
        <v>1</v>
      </c>
      <c r="O716" s="110">
        <f t="shared" si="460"/>
        <v>1.0002643099999999</v>
      </c>
      <c r="P716" s="110">
        <f t="shared" si="466"/>
        <v>987.0132926</v>
      </c>
      <c r="Q716" s="148">
        <f t="shared" si="452"/>
        <v>0</v>
      </c>
      <c r="R716" s="170">
        <f t="shared" ref="R716:R779" si="475">IF(Q716&gt;0,VLOOKUP($A716,$AF$11:$AK$141,6),0)</f>
        <v>0</v>
      </c>
      <c r="S716" s="110">
        <f t="shared" si="467"/>
        <v>0</v>
      </c>
      <c r="T716" s="92">
        <f t="shared" si="455"/>
        <v>0</v>
      </c>
      <c r="U716" s="181">
        <f t="shared" si="456"/>
        <v>0</v>
      </c>
      <c r="V716" s="120">
        <f t="shared" ref="V716:V779" si="476">(V715)</f>
        <v>7.8E-2</v>
      </c>
      <c r="W716" s="118">
        <f t="shared" si="459"/>
        <v>1</v>
      </c>
      <c r="X716" s="118">
        <v>252</v>
      </c>
      <c r="Y716" s="117">
        <f t="shared" si="468"/>
        <v>1.00029809</v>
      </c>
      <c r="Z716" s="110">
        <f t="shared" si="469"/>
        <v>0.29421879000000001</v>
      </c>
      <c r="AA716" s="110">
        <f t="shared" si="470"/>
        <v>0</v>
      </c>
      <c r="AB716" s="121" t="str">
        <f t="shared" si="453"/>
        <v>J=</v>
      </c>
      <c r="AC716" s="115">
        <f t="shared" si="454"/>
        <v>45012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9">
        <f t="shared" si="471"/>
        <v>44986</v>
      </c>
      <c r="B717" s="110">
        <f t="shared" si="463"/>
        <v>987.86285121000003</v>
      </c>
      <c r="C717" s="184">
        <f t="shared" si="461"/>
        <v>986.75248405958382</v>
      </c>
      <c r="D717" s="111">
        <f t="shared" si="472"/>
        <v>6474.09</v>
      </c>
      <c r="E717" s="111">
        <f>IF($K717=1,VLOOKUP($A716,$AQ$11:$AU$150,5),E716)</f>
        <v>6508.4</v>
      </c>
      <c r="F717" s="160" t="e">
        <f>IF($K717=1,VLOOKUP($A716,$AQ$11:$AU$135,6),F716)</f>
        <v>#REF!</v>
      </c>
      <c r="G717" s="114">
        <f t="shared" si="464"/>
        <v>5.2995865055938118E-3</v>
      </c>
      <c r="H717" s="115">
        <f t="shared" si="457"/>
        <v>45012</v>
      </c>
      <c r="I717" s="115">
        <f t="shared" si="465"/>
        <v>45012</v>
      </c>
      <c r="J717" s="116">
        <f t="shared" si="473"/>
        <v>20</v>
      </c>
      <c r="K717" s="116">
        <f t="shared" si="462"/>
        <v>2</v>
      </c>
      <c r="L717" s="8">
        <f t="shared" si="474"/>
        <v>1.0005286900000001</v>
      </c>
      <c r="M717" s="117">
        <v>1</v>
      </c>
      <c r="N717" s="117">
        <f t="shared" si="458"/>
        <v>1</v>
      </c>
      <c r="O717" s="110">
        <f t="shared" si="460"/>
        <v>1.0005286900000001</v>
      </c>
      <c r="P717" s="110">
        <f t="shared" si="466"/>
        <v>987.27417022999998</v>
      </c>
      <c r="Q717" s="148">
        <f t="shared" ref="Q717:Q780" si="477">IF(VLOOKUP(A717,AF$11:AM$141,8)=VLOOKUP(A716,AF$11:AM$141,8),0,VLOOKUP(A717,AF$11:AM$141,8))</f>
        <v>0</v>
      </c>
      <c r="R717" s="170">
        <f t="shared" si="475"/>
        <v>0</v>
      </c>
      <c r="S717" s="110">
        <f t="shared" si="467"/>
        <v>0</v>
      </c>
      <c r="T717" s="92">
        <f t="shared" si="455"/>
        <v>0</v>
      </c>
      <c r="U717" s="181">
        <f t="shared" si="456"/>
        <v>0</v>
      </c>
      <c r="V717" s="120">
        <f t="shared" si="476"/>
        <v>7.8E-2</v>
      </c>
      <c r="W717" s="118">
        <f t="shared" si="459"/>
        <v>2</v>
      </c>
      <c r="X717" s="118">
        <v>252</v>
      </c>
      <c r="Y717" s="117">
        <f t="shared" si="468"/>
        <v>1.0005962690000001</v>
      </c>
      <c r="Z717" s="110">
        <f t="shared" si="469"/>
        <v>0.58868098000000002</v>
      </c>
      <c r="AA717" s="110">
        <f t="shared" si="470"/>
        <v>0</v>
      </c>
      <c r="AB717" s="121" t="str">
        <f t="shared" ref="AB717:AB780" si="478">IF($Q716&gt;0,VLOOKUP($A716,$AF$11:$AO$141,9),AB716)</f>
        <v>J=</v>
      </c>
      <c r="AC717" s="115">
        <f t="shared" ref="AC717:AC780" si="479">IF($Q716&gt;0,VLOOKUP($A716,$AF$11:$AO$141,10),AC716)</f>
        <v>45012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9">
        <f t="shared" si="471"/>
        <v>44987</v>
      </c>
      <c r="B718" s="110">
        <f t="shared" si="463"/>
        <v>988.41851251000003</v>
      </c>
      <c r="C718" s="184">
        <f t="shared" si="461"/>
        <v>986.75248405958382</v>
      </c>
      <c r="D718" s="111">
        <f t="shared" si="472"/>
        <v>6474.09</v>
      </c>
      <c r="E718" s="111">
        <f>IF($K718=1,VLOOKUP($A717,$AQ$11:$AU$150,5),E717)</f>
        <v>6508.4</v>
      </c>
      <c r="F718" s="160" t="e">
        <f>IF($K718=1,VLOOKUP($A717,$AQ$11:$AU$135,6),F717)</f>
        <v>#REF!</v>
      </c>
      <c r="G718" s="114">
        <f t="shared" si="464"/>
        <v>5.2995865055938118E-3</v>
      </c>
      <c r="H718" s="115">
        <f t="shared" si="457"/>
        <v>45012</v>
      </c>
      <c r="I718" s="115">
        <f t="shared" si="465"/>
        <v>45012</v>
      </c>
      <c r="J718" s="116">
        <f t="shared" si="473"/>
        <v>20</v>
      </c>
      <c r="K718" s="116">
        <f t="shared" si="462"/>
        <v>3</v>
      </c>
      <c r="L718" s="8">
        <f t="shared" si="474"/>
        <v>1.00079315</v>
      </c>
      <c r="M718" s="117">
        <v>1</v>
      </c>
      <c r="N718" s="117">
        <f t="shared" si="458"/>
        <v>1</v>
      </c>
      <c r="O718" s="110">
        <f t="shared" si="460"/>
        <v>1.00079315</v>
      </c>
      <c r="P718" s="110">
        <f t="shared" si="466"/>
        <v>987.53512679000005</v>
      </c>
      <c r="Q718" s="148">
        <f t="shared" si="477"/>
        <v>0</v>
      </c>
      <c r="R718" s="170">
        <f t="shared" si="475"/>
        <v>0</v>
      </c>
      <c r="S718" s="110">
        <f t="shared" si="467"/>
        <v>0</v>
      </c>
      <c r="T718" s="92">
        <f t="shared" si="455"/>
        <v>0</v>
      </c>
      <c r="U718" s="181">
        <f t="shared" si="456"/>
        <v>0</v>
      </c>
      <c r="V718" s="120">
        <f t="shared" si="476"/>
        <v>7.8E-2</v>
      </c>
      <c r="W718" s="118">
        <f t="shared" si="459"/>
        <v>3</v>
      </c>
      <c r="X718" s="118">
        <v>252</v>
      </c>
      <c r="Y718" s="117">
        <f t="shared" si="468"/>
        <v>1.0008945359999999</v>
      </c>
      <c r="Z718" s="110">
        <f t="shared" si="469"/>
        <v>0.88338572000000004</v>
      </c>
      <c r="AA718" s="110">
        <f t="shared" si="470"/>
        <v>0</v>
      </c>
      <c r="AB718" s="121" t="str">
        <f t="shared" si="478"/>
        <v>J=</v>
      </c>
      <c r="AC718" s="115">
        <f t="shared" si="479"/>
        <v>45012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9">
        <f t="shared" si="471"/>
        <v>44988</v>
      </c>
      <c r="B719" s="110">
        <f t="shared" si="463"/>
        <v>988.97447765000004</v>
      </c>
      <c r="C719" s="184">
        <f t="shared" si="461"/>
        <v>986.75248405958382</v>
      </c>
      <c r="D719" s="111">
        <f t="shared" si="472"/>
        <v>6474.09</v>
      </c>
      <c r="E719" s="111">
        <f>IF($K719=1,VLOOKUP($A718,$AQ$11:$AU$150,5),E718)</f>
        <v>6508.4</v>
      </c>
      <c r="F719" s="160" t="e">
        <f>IF($K719=1,VLOOKUP($A718,$AQ$11:$AU$135,6),F718)</f>
        <v>#REF!</v>
      </c>
      <c r="G719" s="114">
        <f t="shared" si="464"/>
        <v>5.2995865055938118E-3</v>
      </c>
      <c r="H719" s="115">
        <f t="shared" si="457"/>
        <v>45012</v>
      </c>
      <c r="I719" s="115">
        <f t="shared" si="465"/>
        <v>45012</v>
      </c>
      <c r="J719" s="116">
        <f t="shared" si="473"/>
        <v>20</v>
      </c>
      <c r="K719" s="116">
        <f t="shared" si="462"/>
        <v>4</v>
      </c>
      <c r="L719" s="8">
        <f t="shared" si="474"/>
        <v>1.00105767</v>
      </c>
      <c r="M719" s="117">
        <v>1</v>
      </c>
      <c r="N719" s="117">
        <f t="shared" si="458"/>
        <v>1</v>
      </c>
      <c r="O719" s="110">
        <f t="shared" si="460"/>
        <v>1.00105767</v>
      </c>
      <c r="P719" s="110">
        <f t="shared" si="466"/>
        <v>987.79614255000001</v>
      </c>
      <c r="Q719" s="148">
        <f t="shared" si="477"/>
        <v>0</v>
      </c>
      <c r="R719" s="170">
        <f t="shared" si="475"/>
        <v>0</v>
      </c>
      <c r="S719" s="110">
        <f t="shared" si="467"/>
        <v>0</v>
      </c>
      <c r="T719" s="92">
        <f t="shared" si="455"/>
        <v>0</v>
      </c>
      <c r="U719" s="181">
        <f t="shared" si="456"/>
        <v>0</v>
      </c>
      <c r="V719" s="120">
        <f t="shared" si="476"/>
        <v>7.8E-2</v>
      </c>
      <c r="W719" s="118">
        <f t="shared" si="459"/>
        <v>4</v>
      </c>
      <c r="X719" s="118">
        <v>252</v>
      </c>
      <c r="Y719" s="117">
        <f t="shared" si="468"/>
        <v>1.001192893</v>
      </c>
      <c r="Z719" s="110">
        <f t="shared" si="469"/>
        <v>1.1783351</v>
      </c>
      <c r="AA719" s="110">
        <f t="shared" si="470"/>
        <v>0</v>
      </c>
      <c r="AB719" s="121" t="str">
        <f t="shared" si="478"/>
        <v>J=</v>
      </c>
      <c r="AC719" s="115">
        <f t="shared" si="479"/>
        <v>45012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9">
        <f t="shared" si="471"/>
        <v>44989</v>
      </c>
      <c r="B720" s="110">
        <f t="shared" si="463"/>
        <v>989.53076554999996</v>
      </c>
      <c r="C720" s="184">
        <f t="shared" si="461"/>
        <v>986.75248405958382</v>
      </c>
      <c r="D720" s="111">
        <f t="shared" si="472"/>
        <v>6474.09</v>
      </c>
      <c r="E720" s="111">
        <f>IF($K720=1,VLOOKUP($A719,$AQ$11:$AU$150,5),E719)</f>
        <v>6508.4</v>
      </c>
      <c r="F720" s="160" t="e">
        <f>IF($K720=1,VLOOKUP($A719,$AQ$11:$AU$135,6),F719)</f>
        <v>#REF!</v>
      </c>
      <c r="G720" s="114">
        <f t="shared" si="464"/>
        <v>5.2995865055938118E-3</v>
      </c>
      <c r="H720" s="115">
        <f t="shared" si="457"/>
        <v>45012</v>
      </c>
      <c r="I720" s="115">
        <f t="shared" si="465"/>
        <v>45012</v>
      </c>
      <c r="J720" s="116">
        <f t="shared" si="473"/>
        <v>20</v>
      </c>
      <c r="K720" s="116">
        <f t="shared" si="462"/>
        <v>5</v>
      </c>
      <c r="L720" s="8">
        <f t="shared" si="474"/>
        <v>1.00132227</v>
      </c>
      <c r="M720" s="117">
        <v>1</v>
      </c>
      <c r="N720" s="117">
        <f t="shared" si="458"/>
        <v>1</v>
      </c>
      <c r="O720" s="110">
        <f t="shared" si="460"/>
        <v>1.00132227</v>
      </c>
      <c r="P720" s="110">
        <f t="shared" si="466"/>
        <v>988.05723725999997</v>
      </c>
      <c r="Q720" s="148">
        <f t="shared" si="477"/>
        <v>0</v>
      </c>
      <c r="R720" s="170">
        <f t="shared" si="475"/>
        <v>0</v>
      </c>
      <c r="S720" s="110">
        <f t="shared" si="467"/>
        <v>0</v>
      </c>
      <c r="T720" s="92">
        <f t="shared" ref="T720:T783" si="480">IF(AND(Q720&gt;0,L720&gt;1),(L720-1)*C720,0)</f>
        <v>0</v>
      </c>
      <c r="U720" s="181">
        <f t="shared" ref="U720:U783" si="481">IF(Q720&gt;0,(S720+T720)/P720,0)</f>
        <v>0</v>
      </c>
      <c r="V720" s="120">
        <f t="shared" si="476"/>
        <v>7.8E-2</v>
      </c>
      <c r="W720" s="118">
        <f t="shared" si="459"/>
        <v>5</v>
      </c>
      <c r="X720" s="118">
        <v>252</v>
      </c>
      <c r="Y720" s="117">
        <f t="shared" si="468"/>
        <v>1.001491339</v>
      </c>
      <c r="Z720" s="110">
        <f t="shared" si="469"/>
        <v>1.47352829</v>
      </c>
      <c r="AA720" s="110">
        <f t="shared" si="470"/>
        <v>0</v>
      </c>
      <c r="AB720" s="121" t="str">
        <f t="shared" si="478"/>
        <v>J=</v>
      </c>
      <c r="AC720" s="115">
        <f t="shared" si="479"/>
        <v>45012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9">
        <f t="shared" si="471"/>
        <v>44990</v>
      </c>
      <c r="B721" s="110">
        <f t="shared" si="463"/>
        <v>989.53076554999996</v>
      </c>
      <c r="C721" s="184">
        <f t="shared" si="461"/>
        <v>986.75248405958382</v>
      </c>
      <c r="D721" s="111">
        <f t="shared" si="472"/>
        <v>6474.09</v>
      </c>
      <c r="E721" s="111">
        <f>IF($K721=1,VLOOKUP($A720,$AQ$11:$AU$150,5),E720)</f>
        <v>6508.4</v>
      </c>
      <c r="F721" s="160" t="e">
        <f>IF($K721=1,VLOOKUP($A720,$AQ$11:$AU$135,6),F720)</f>
        <v>#REF!</v>
      </c>
      <c r="G721" s="114">
        <f t="shared" si="464"/>
        <v>5.2995865055938118E-3</v>
      </c>
      <c r="H721" s="115">
        <f t="shared" si="457"/>
        <v>45012</v>
      </c>
      <c r="I721" s="115">
        <f t="shared" si="465"/>
        <v>45012</v>
      </c>
      <c r="J721" s="116">
        <f t="shared" si="473"/>
        <v>20</v>
      </c>
      <c r="K721" s="116">
        <f t="shared" si="462"/>
        <v>5</v>
      </c>
      <c r="L721" s="8">
        <f t="shared" si="474"/>
        <v>1.00132227</v>
      </c>
      <c r="M721" s="117">
        <v>1</v>
      </c>
      <c r="N721" s="117">
        <f t="shared" si="458"/>
        <v>1</v>
      </c>
      <c r="O721" s="110">
        <f t="shared" si="460"/>
        <v>1.00132227</v>
      </c>
      <c r="P721" s="110">
        <f t="shared" si="466"/>
        <v>988.05723725999997</v>
      </c>
      <c r="Q721" s="148">
        <f t="shared" si="477"/>
        <v>0</v>
      </c>
      <c r="R721" s="170">
        <f t="shared" si="475"/>
        <v>0</v>
      </c>
      <c r="S721" s="110">
        <f t="shared" si="467"/>
        <v>0</v>
      </c>
      <c r="T721" s="92">
        <f t="shared" si="480"/>
        <v>0</v>
      </c>
      <c r="U721" s="181">
        <f t="shared" si="481"/>
        <v>0</v>
      </c>
      <c r="V721" s="120">
        <f t="shared" si="476"/>
        <v>7.8E-2</v>
      </c>
      <c r="W721" s="118">
        <f t="shared" si="459"/>
        <v>5</v>
      </c>
      <c r="X721" s="118">
        <v>252</v>
      </c>
      <c r="Y721" s="117">
        <f t="shared" si="468"/>
        <v>1.001491339</v>
      </c>
      <c r="Z721" s="110">
        <f t="shared" si="469"/>
        <v>1.47352829</v>
      </c>
      <c r="AA721" s="110">
        <f t="shared" si="470"/>
        <v>0</v>
      </c>
      <c r="AB721" s="121" t="str">
        <f t="shared" si="478"/>
        <v>J=</v>
      </c>
      <c r="AC721" s="115">
        <f t="shared" si="479"/>
        <v>45012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9">
        <f t="shared" si="471"/>
        <v>44991</v>
      </c>
      <c r="B722" s="110">
        <f t="shared" si="463"/>
        <v>989.53076554999996</v>
      </c>
      <c r="C722" s="184">
        <f t="shared" si="461"/>
        <v>986.75248405958382</v>
      </c>
      <c r="D722" s="111">
        <f t="shared" si="472"/>
        <v>6474.09</v>
      </c>
      <c r="E722" s="111">
        <f>IF($K722=1,VLOOKUP($A721,$AQ$11:$AU$150,5),E721)</f>
        <v>6508.4</v>
      </c>
      <c r="F722" s="160" t="e">
        <f>IF($K722=1,VLOOKUP($A721,$AQ$11:$AU$135,6),F721)</f>
        <v>#REF!</v>
      </c>
      <c r="G722" s="114">
        <f t="shared" si="464"/>
        <v>5.2995865055938118E-3</v>
      </c>
      <c r="H722" s="115">
        <f t="shared" si="457"/>
        <v>45012</v>
      </c>
      <c r="I722" s="115">
        <f t="shared" si="465"/>
        <v>45012</v>
      </c>
      <c r="J722" s="116">
        <f t="shared" si="473"/>
        <v>20</v>
      </c>
      <c r="K722" s="116">
        <f t="shared" si="462"/>
        <v>5</v>
      </c>
      <c r="L722" s="8">
        <f t="shared" si="474"/>
        <v>1.00132227</v>
      </c>
      <c r="M722" s="117">
        <v>1</v>
      </c>
      <c r="N722" s="117">
        <f t="shared" si="458"/>
        <v>1</v>
      </c>
      <c r="O722" s="110">
        <f t="shared" si="460"/>
        <v>1.00132227</v>
      </c>
      <c r="P722" s="110">
        <f t="shared" si="466"/>
        <v>988.05723725999997</v>
      </c>
      <c r="Q722" s="148">
        <f t="shared" si="477"/>
        <v>0</v>
      </c>
      <c r="R722" s="170">
        <f t="shared" si="475"/>
        <v>0</v>
      </c>
      <c r="S722" s="110">
        <f t="shared" si="467"/>
        <v>0</v>
      </c>
      <c r="T722" s="92">
        <f t="shared" si="480"/>
        <v>0</v>
      </c>
      <c r="U722" s="181">
        <f t="shared" si="481"/>
        <v>0</v>
      </c>
      <c r="V722" s="120">
        <f t="shared" si="476"/>
        <v>7.8E-2</v>
      </c>
      <c r="W722" s="118">
        <f t="shared" si="459"/>
        <v>5</v>
      </c>
      <c r="X722" s="118">
        <v>252</v>
      </c>
      <c r="Y722" s="117">
        <f t="shared" si="468"/>
        <v>1.001491339</v>
      </c>
      <c r="Z722" s="110">
        <f t="shared" si="469"/>
        <v>1.47352829</v>
      </c>
      <c r="AA722" s="110">
        <f t="shared" si="470"/>
        <v>0</v>
      </c>
      <c r="AB722" s="121" t="str">
        <f t="shared" si="478"/>
        <v>J=</v>
      </c>
      <c r="AC722" s="115">
        <f t="shared" si="479"/>
        <v>45012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9">
        <f t="shared" si="471"/>
        <v>44992</v>
      </c>
      <c r="B723" s="110">
        <f t="shared" si="463"/>
        <v>990.08735557</v>
      </c>
      <c r="C723" s="184">
        <f t="shared" si="461"/>
        <v>986.75248405958382</v>
      </c>
      <c r="D723" s="111">
        <f t="shared" si="472"/>
        <v>6474.09</v>
      </c>
      <c r="E723" s="111">
        <f>IF($K723=1,VLOOKUP($A722,$AQ$11:$AU$150,5),E722)</f>
        <v>6508.4</v>
      </c>
      <c r="F723" s="160" t="e">
        <f>IF($K723=1,VLOOKUP($A722,$AQ$11:$AU$135,6),F722)</f>
        <v>#REF!</v>
      </c>
      <c r="G723" s="114">
        <f t="shared" si="464"/>
        <v>5.2995865055938118E-3</v>
      </c>
      <c r="H723" s="115">
        <f t="shared" ref="H723:H786" si="482">IF(Q722&gt;0,VLOOKUP(A723,AJ$119:AP$451,4),H722)</f>
        <v>45012</v>
      </c>
      <c r="I723" s="115">
        <f t="shared" si="465"/>
        <v>45012</v>
      </c>
      <c r="J723" s="116">
        <f t="shared" si="473"/>
        <v>20</v>
      </c>
      <c r="K723" s="116">
        <f t="shared" si="462"/>
        <v>6</v>
      </c>
      <c r="L723" s="8">
        <f t="shared" si="474"/>
        <v>1.00158693</v>
      </c>
      <c r="M723" s="117">
        <v>1</v>
      </c>
      <c r="N723" s="117">
        <f t="shared" si="458"/>
        <v>1</v>
      </c>
      <c r="O723" s="110">
        <f t="shared" si="460"/>
        <v>1.00158693</v>
      </c>
      <c r="P723" s="110">
        <f t="shared" si="466"/>
        <v>988.31839117000004</v>
      </c>
      <c r="Q723" s="148">
        <f t="shared" si="477"/>
        <v>0</v>
      </c>
      <c r="R723" s="170">
        <f t="shared" si="475"/>
        <v>0</v>
      </c>
      <c r="S723" s="110">
        <f t="shared" si="467"/>
        <v>0</v>
      </c>
      <c r="T723" s="92">
        <f t="shared" si="480"/>
        <v>0</v>
      </c>
      <c r="U723" s="181">
        <f t="shared" si="481"/>
        <v>0</v>
      </c>
      <c r="V723" s="120">
        <f t="shared" si="476"/>
        <v>7.8E-2</v>
      </c>
      <c r="W723" s="118">
        <f t="shared" si="459"/>
        <v>6</v>
      </c>
      <c r="X723" s="118">
        <v>252</v>
      </c>
      <c r="Y723" s="117">
        <f t="shared" si="468"/>
        <v>1.0017898730000001</v>
      </c>
      <c r="Z723" s="110">
        <f t="shared" si="469"/>
        <v>1.7689644</v>
      </c>
      <c r="AA723" s="110">
        <f t="shared" si="470"/>
        <v>0</v>
      </c>
      <c r="AB723" s="121" t="str">
        <f t="shared" si="478"/>
        <v>J=</v>
      </c>
      <c r="AC723" s="115">
        <f t="shared" si="479"/>
        <v>45012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9">
        <f t="shared" si="471"/>
        <v>44993</v>
      </c>
      <c r="B724" s="110">
        <f t="shared" si="463"/>
        <v>990.64425872000004</v>
      </c>
      <c r="C724" s="184">
        <f t="shared" si="461"/>
        <v>986.75248405958382</v>
      </c>
      <c r="D724" s="111">
        <f t="shared" si="472"/>
        <v>6474.09</v>
      </c>
      <c r="E724" s="111">
        <f>IF($K724=1,VLOOKUP($A723,$AQ$11:$AU$150,5),E723)</f>
        <v>6508.4</v>
      </c>
      <c r="F724" s="160" t="e">
        <f>IF($K724=1,VLOOKUP($A723,$AQ$11:$AU$135,6),F723)</f>
        <v>#REF!</v>
      </c>
      <c r="G724" s="114">
        <f t="shared" si="464"/>
        <v>5.2995865055938118E-3</v>
      </c>
      <c r="H724" s="115">
        <f t="shared" si="482"/>
        <v>45012</v>
      </c>
      <c r="I724" s="115">
        <f t="shared" si="465"/>
        <v>45012</v>
      </c>
      <c r="J724" s="116">
        <f t="shared" si="473"/>
        <v>20</v>
      </c>
      <c r="K724" s="116">
        <f t="shared" si="462"/>
        <v>7</v>
      </c>
      <c r="L724" s="8">
        <f t="shared" si="474"/>
        <v>1.00185166</v>
      </c>
      <c r="M724" s="117">
        <v>1</v>
      </c>
      <c r="N724" s="117">
        <f t="shared" si="458"/>
        <v>1</v>
      </c>
      <c r="O724" s="110">
        <f t="shared" si="460"/>
        <v>1.00185166</v>
      </c>
      <c r="P724" s="110">
        <f t="shared" si="466"/>
        <v>988.57961416000001</v>
      </c>
      <c r="Q724" s="148">
        <f t="shared" si="477"/>
        <v>0</v>
      </c>
      <c r="R724" s="170">
        <f t="shared" si="475"/>
        <v>0</v>
      </c>
      <c r="S724" s="110">
        <f t="shared" si="467"/>
        <v>0</v>
      </c>
      <c r="T724" s="92">
        <f t="shared" si="480"/>
        <v>0</v>
      </c>
      <c r="U724" s="181">
        <f t="shared" si="481"/>
        <v>0</v>
      </c>
      <c r="V724" s="120">
        <f t="shared" si="476"/>
        <v>7.8E-2</v>
      </c>
      <c r="W724" s="118">
        <f t="shared" si="459"/>
        <v>7</v>
      </c>
      <c r="X724" s="118">
        <v>252</v>
      </c>
      <c r="Y724" s="117">
        <f t="shared" si="468"/>
        <v>1.0020884960000001</v>
      </c>
      <c r="Z724" s="110">
        <f t="shared" si="469"/>
        <v>2.0646445600000001</v>
      </c>
      <c r="AA724" s="110">
        <f t="shared" si="470"/>
        <v>0</v>
      </c>
      <c r="AB724" s="121" t="str">
        <f t="shared" si="478"/>
        <v>J=</v>
      </c>
      <c r="AC724" s="115">
        <f t="shared" si="479"/>
        <v>45012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9">
        <f t="shared" si="471"/>
        <v>44994</v>
      </c>
      <c r="B725" s="110">
        <f t="shared" si="463"/>
        <v>991.20148601000005</v>
      </c>
      <c r="C725" s="184">
        <f t="shared" si="461"/>
        <v>986.75248405958382</v>
      </c>
      <c r="D725" s="111">
        <f t="shared" si="472"/>
        <v>6474.09</v>
      </c>
      <c r="E725" s="111">
        <f>IF($K725=1,VLOOKUP($A724,$AQ$11:$AU$150,5),E724)</f>
        <v>6508.4</v>
      </c>
      <c r="F725" s="160" t="e">
        <f>IF($K725=1,VLOOKUP($A724,$AQ$11:$AU$135,6),F724)</f>
        <v>#REF!</v>
      </c>
      <c r="G725" s="114">
        <f t="shared" si="464"/>
        <v>5.2995865055938118E-3</v>
      </c>
      <c r="H725" s="115">
        <f t="shared" si="482"/>
        <v>45012</v>
      </c>
      <c r="I725" s="115">
        <f t="shared" si="465"/>
        <v>45012</v>
      </c>
      <c r="J725" s="116">
        <f t="shared" si="473"/>
        <v>20</v>
      </c>
      <c r="K725" s="116">
        <f t="shared" si="462"/>
        <v>8</v>
      </c>
      <c r="L725" s="8">
        <f t="shared" si="474"/>
        <v>1.00211647</v>
      </c>
      <c r="M725" s="117">
        <v>1</v>
      </c>
      <c r="N725" s="117">
        <f t="shared" si="458"/>
        <v>1</v>
      </c>
      <c r="O725" s="110">
        <f t="shared" si="460"/>
        <v>1.00211647</v>
      </c>
      <c r="P725" s="110">
        <f t="shared" si="466"/>
        <v>988.84091608000006</v>
      </c>
      <c r="Q725" s="148">
        <f t="shared" si="477"/>
        <v>0</v>
      </c>
      <c r="R725" s="170">
        <f t="shared" si="475"/>
        <v>0</v>
      </c>
      <c r="S725" s="110">
        <f t="shared" si="467"/>
        <v>0</v>
      </c>
      <c r="T725" s="92">
        <f t="shared" si="480"/>
        <v>0</v>
      </c>
      <c r="U725" s="181">
        <f t="shared" si="481"/>
        <v>0</v>
      </c>
      <c r="V725" s="120">
        <f t="shared" si="476"/>
        <v>7.8E-2</v>
      </c>
      <c r="W725" s="118">
        <f t="shared" si="459"/>
        <v>8</v>
      </c>
      <c r="X725" s="118">
        <v>252</v>
      </c>
      <c r="Y725" s="117">
        <f t="shared" si="468"/>
        <v>1.0023872089999999</v>
      </c>
      <c r="Z725" s="110">
        <f t="shared" si="469"/>
        <v>2.36056993</v>
      </c>
      <c r="AA725" s="110">
        <f t="shared" si="470"/>
        <v>0</v>
      </c>
      <c r="AB725" s="121" t="str">
        <f t="shared" si="478"/>
        <v>J=</v>
      </c>
      <c r="AC725" s="115">
        <f t="shared" si="479"/>
        <v>45012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9">
        <f t="shared" si="471"/>
        <v>44995</v>
      </c>
      <c r="B726" s="110">
        <f t="shared" si="463"/>
        <v>991.75901680000004</v>
      </c>
      <c r="C726" s="184">
        <f t="shared" si="461"/>
        <v>986.75248405958382</v>
      </c>
      <c r="D726" s="111">
        <f t="shared" si="472"/>
        <v>6474.09</v>
      </c>
      <c r="E726" s="111">
        <f>IF($K726=1,VLOOKUP($A725,$AQ$11:$AU$150,5),E725)</f>
        <v>6508.4</v>
      </c>
      <c r="F726" s="160" t="e">
        <f>IF($K726=1,VLOOKUP($A725,$AQ$11:$AU$135,6),F725)</f>
        <v>#REF!</v>
      </c>
      <c r="G726" s="114">
        <f t="shared" si="464"/>
        <v>5.2995865055938118E-3</v>
      </c>
      <c r="H726" s="115">
        <f t="shared" si="482"/>
        <v>45012</v>
      </c>
      <c r="I726" s="115">
        <f t="shared" si="465"/>
        <v>45012</v>
      </c>
      <c r="J726" s="116">
        <f t="shared" si="473"/>
        <v>20</v>
      </c>
      <c r="K726" s="116">
        <f t="shared" si="462"/>
        <v>9</v>
      </c>
      <c r="L726" s="8">
        <f t="shared" si="474"/>
        <v>1.0023813399999999</v>
      </c>
      <c r="M726" s="117">
        <v>1</v>
      </c>
      <c r="N726" s="117">
        <f t="shared" si="458"/>
        <v>1</v>
      </c>
      <c r="O726" s="110">
        <f t="shared" si="460"/>
        <v>1.0023813399999999</v>
      </c>
      <c r="P726" s="110">
        <f t="shared" si="466"/>
        <v>989.10227721000001</v>
      </c>
      <c r="Q726" s="148">
        <f t="shared" si="477"/>
        <v>0</v>
      </c>
      <c r="R726" s="170">
        <f t="shared" si="475"/>
        <v>0</v>
      </c>
      <c r="S726" s="110">
        <f t="shared" si="467"/>
        <v>0</v>
      </c>
      <c r="T726" s="92">
        <f t="shared" si="480"/>
        <v>0</v>
      </c>
      <c r="U726" s="181">
        <f t="shared" si="481"/>
        <v>0</v>
      </c>
      <c r="V726" s="120">
        <f t="shared" si="476"/>
        <v>7.8E-2</v>
      </c>
      <c r="W726" s="118">
        <f t="shared" si="459"/>
        <v>9</v>
      </c>
      <c r="X726" s="118">
        <v>252</v>
      </c>
      <c r="Y726" s="117">
        <f t="shared" si="468"/>
        <v>1.002686011</v>
      </c>
      <c r="Z726" s="110">
        <f t="shared" si="469"/>
        <v>2.6567395899999999</v>
      </c>
      <c r="AA726" s="110">
        <f t="shared" si="470"/>
        <v>0</v>
      </c>
      <c r="AB726" s="121" t="str">
        <f t="shared" si="478"/>
        <v>J=</v>
      </c>
      <c r="AC726" s="115">
        <f t="shared" si="479"/>
        <v>45012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9">
        <f t="shared" si="471"/>
        <v>44996</v>
      </c>
      <c r="B727" s="110">
        <f t="shared" si="463"/>
        <v>992.3168700299999</v>
      </c>
      <c r="C727" s="184">
        <f t="shared" si="461"/>
        <v>986.75248405958382</v>
      </c>
      <c r="D727" s="111">
        <f t="shared" si="472"/>
        <v>6474.09</v>
      </c>
      <c r="E727" s="111">
        <f>IF($K727=1,VLOOKUP($A726,$AQ$11:$AU$150,5),E726)</f>
        <v>6508.4</v>
      </c>
      <c r="F727" s="160" t="e">
        <f>IF($K727=1,VLOOKUP($A726,$AQ$11:$AU$135,6),F726)</f>
        <v>#REF!</v>
      </c>
      <c r="G727" s="114">
        <f t="shared" si="464"/>
        <v>5.2995865055938118E-3</v>
      </c>
      <c r="H727" s="115">
        <f t="shared" si="482"/>
        <v>45012</v>
      </c>
      <c r="I727" s="115">
        <f t="shared" si="465"/>
        <v>45012</v>
      </c>
      <c r="J727" s="116">
        <f t="shared" si="473"/>
        <v>20</v>
      </c>
      <c r="K727" s="116">
        <f t="shared" si="462"/>
        <v>10</v>
      </c>
      <c r="L727" s="8">
        <f t="shared" si="474"/>
        <v>1.0026462899999999</v>
      </c>
      <c r="M727" s="117">
        <v>1</v>
      </c>
      <c r="N727" s="117">
        <f t="shared" si="458"/>
        <v>1</v>
      </c>
      <c r="O727" s="110">
        <f t="shared" si="460"/>
        <v>1.0026462899999999</v>
      </c>
      <c r="P727" s="110">
        <f t="shared" si="466"/>
        <v>989.36371728999995</v>
      </c>
      <c r="Q727" s="148">
        <f t="shared" si="477"/>
        <v>0</v>
      </c>
      <c r="R727" s="170">
        <f t="shared" si="475"/>
        <v>0</v>
      </c>
      <c r="S727" s="110">
        <f t="shared" si="467"/>
        <v>0</v>
      </c>
      <c r="T727" s="92">
        <f t="shared" si="480"/>
        <v>0</v>
      </c>
      <c r="U727" s="181">
        <f t="shared" si="481"/>
        <v>0</v>
      </c>
      <c r="V727" s="120">
        <f t="shared" si="476"/>
        <v>7.8E-2</v>
      </c>
      <c r="W727" s="118">
        <f t="shared" si="459"/>
        <v>10</v>
      </c>
      <c r="X727" s="118">
        <v>252</v>
      </c>
      <c r="Y727" s="117">
        <f t="shared" si="468"/>
        <v>1.002984901</v>
      </c>
      <c r="Z727" s="110">
        <f t="shared" si="469"/>
        <v>2.9531527400000002</v>
      </c>
      <c r="AA727" s="110">
        <f t="shared" si="470"/>
        <v>0</v>
      </c>
      <c r="AB727" s="121" t="str">
        <f t="shared" si="478"/>
        <v>J=</v>
      </c>
      <c r="AC727" s="115">
        <f t="shared" si="479"/>
        <v>45012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9">
        <f t="shared" si="471"/>
        <v>44997</v>
      </c>
      <c r="B728" s="110">
        <f t="shared" si="463"/>
        <v>992.3168700299999</v>
      </c>
      <c r="C728" s="184">
        <f t="shared" si="461"/>
        <v>986.75248405958382</v>
      </c>
      <c r="D728" s="111">
        <f t="shared" si="472"/>
        <v>6474.09</v>
      </c>
      <c r="E728" s="111">
        <f>IF($K728=1,VLOOKUP($A727,$AQ$11:$AU$150,5),E727)</f>
        <v>6508.4</v>
      </c>
      <c r="F728" s="160" t="e">
        <f>IF($K728=1,VLOOKUP($A727,$AQ$11:$AU$135,6),F727)</f>
        <v>#REF!</v>
      </c>
      <c r="G728" s="114">
        <f t="shared" si="464"/>
        <v>5.2995865055938118E-3</v>
      </c>
      <c r="H728" s="115">
        <f t="shared" si="482"/>
        <v>45012</v>
      </c>
      <c r="I728" s="115">
        <f t="shared" si="465"/>
        <v>45012</v>
      </c>
      <c r="J728" s="116">
        <f t="shared" si="473"/>
        <v>20</v>
      </c>
      <c r="K728" s="116">
        <f t="shared" si="462"/>
        <v>10</v>
      </c>
      <c r="L728" s="8">
        <f t="shared" si="474"/>
        <v>1.0026462899999999</v>
      </c>
      <c r="M728" s="117">
        <v>1</v>
      </c>
      <c r="N728" s="117">
        <f t="shared" si="458"/>
        <v>1</v>
      </c>
      <c r="O728" s="110">
        <f t="shared" si="460"/>
        <v>1.0026462899999999</v>
      </c>
      <c r="P728" s="110">
        <f t="shared" si="466"/>
        <v>989.36371728999995</v>
      </c>
      <c r="Q728" s="148">
        <f t="shared" si="477"/>
        <v>0</v>
      </c>
      <c r="R728" s="170">
        <f t="shared" si="475"/>
        <v>0</v>
      </c>
      <c r="S728" s="110">
        <f t="shared" si="467"/>
        <v>0</v>
      </c>
      <c r="T728" s="92">
        <f t="shared" si="480"/>
        <v>0</v>
      </c>
      <c r="U728" s="181">
        <f t="shared" si="481"/>
        <v>0</v>
      </c>
      <c r="V728" s="120">
        <f t="shared" si="476"/>
        <v>7.8E-2</v>
      </c>
      <c r="W728" s="118">
        <f t="shared" si="459"/>
        <v>10</v>
      </c>
      <c r="X728" s="118">
        <v>252</v>
      </c>
      <c r="Y728" s="117">
        <f t="shared" si="468"/>
        <v>1.002984901</v>
      </c>
      <c r="Z728" s="110">
        <f t="shared" si="469"/>
        <v>2.9531527400000002</v>
      </c>
      <c r="AA728" s="110">
        <f t="shared" si="470"/>
        <v>0</v>
      </c>
      <c r="AB728" s="121" t="str">
        <f t="shared" si="478"/>
        <v>J=</v>
      </c>
      <c r="AC728" s="115">
        <f t="shared" si="479"/>
        <v>45012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9">
        <f t="shared" si="471"/>
        <v>44998</v>
      </c>
      <c r="B729" s="110">
        <f t="shared" si="463"/>
        <v>992.3168700299999</v>
      </c>
      <c r="C729" s="184">
        <f t="shared" si="461"/>
        <v>986.75248405958382</v>
      </c>
      <c r="D729" s="111">
        <f t="shared" si="472"/>
        <v>6474.09</v>
      </c>
      <c r="E729" s="111">
        <f>IF($K729=1,VLOOKUP($A728,$AQ$11:$AU$150,5),E728)</f>
        <v>6508.4</v>
      </c>
      <c r="F729" s="160" t="e">
        <f>IF($K729=1,VLOOKUP($A728,$AQ$11:$AU$135,6),F728)</f>
        <v>#REF!</v>
      </c>
      <c r="G729" s="114">
        <f t="shared" si="464"/>
        <v>5.2995865055938118E-3</v>
      </c>
      <c r="H729" s="115">
        <f t="shared" si="482"/>
        <v>45012</v>
      </c>
      <c r="I729" s="115">
        <f t="shared" si="465"/>
        <v>45012</v>
      </c>
      <c r="J729" s="116">
        <f t="shared" si="473"/>
        <v>20</v>
      </c>
      <c r="K729" s="116">
        <f t="shared" si="462"/>
        <v>10</v>
      </c>
      <c r="L729" s="8">
        <f t="shared" si="474"/>
        <v>1.0026462899999999</v>
      </c>
      <c r="M729" s="117">
        <v>1</v>
      </c>
      <c r="N729" s="117">
        <f t="shared" si="458"/>
        <v>1</v>
      </c>
      <c r="O729" s="110">
        <f t="shared" si="460"/>
        <v>1.0026462899999999</v>
      </c>
      <c r="P729" s="110">
        <f t="shared" si="466"/>
        <v>989.36371728999995</v>
      </c>
      <c r="Q729" s="148">
        <f t="shared" si="477"/>
        <v>0</v>
      </c>
      <c r="R729" s="170">
        <f t="shared" si="475"/>
        <v>0</v>
      </c>
      <c r="S729" s="110">
        <f t="shared" si="467"/>
        <v>0</v>
      </c>
      <c r="T729" s="92">
        <f t="shared" si="480"/>
        <v>0</v>
      </c>
      <c r="U729" s="181">
        <f t="shared" si="481"/>
        <v>0</v>
      </c>
      <c r="V729" s="120">
        <f t="shared" si="476"/>
        <v>7.8E-2</v>
      </c>
      <c r="W729" s="118">
        <f t="shared" si="459"/>
        <v>10</v>
      </c>
      <c r="X729" s="118">
        <v>252</v>
      </c>
      <c r="Y729" s="117">
        <f t="shared" si="468"/>
        <v>1.002984901</v>
      </c>
      <c r="Z729" s="110">
        <f t="shared" si="469"/>
        <v>2.9531527400000002</v>
      </c>
      <c r="AA729" s="110">
        <f t="shared" si="470"/>
        <v>0</v>
      </c>
      <c r="AB729" s="121" t="str">
        <f t="shared" si="478"/>
        <v>J=</v>
      </c>
      <c r="AC729" s="115">
        <f t="shared" si="479"/>
        <v>45012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9">
        <f t="shared" si="471"/>
        <v>44999</v>
      </c>
      <c r="B730" s="110">
        <f t="shared" si="463"/>
        <v>992.87502800000004</v>
      </c>
      <c r="C730" s="184">
        <f t="shared" si="461"/>
        <v>986.75248405958382</v>
      </c>
      <c r="D730" s="111">
        <f t="shared" si="472"/>
        <v>6474.09</v>
      </c>
      <c r="E730" s="111">
        <f>IF($K730=1,VLOOKUP($A729,$AQ$11:$AU$150,5),E729)</f>
        <v>6508.4</v>
      </c>
      <c r="F730" s="160" t="e">
        <f>IF($K730=1,VLOOKUP($A729,$AQ$11:$AU$135,6),F729)</f>
        <v>#REF!</v>
      </c>
      <c r="G730" s="114">
        <f t="shared" si="464"/>
        <v>5.2995865055938118E-3</v>
      </c>
      <c r="H730" s="115">
        <f t="shared" si="482"/>
        <v>45012</v>
      </c>
      <c r="I730" s="115">
        <f t="shared" si="465"/>
        <v>45012</v>
      </c>
      <c r="J730" s="116">
        <f t="shared" si="473"/>
        <v>20</v>
      </c>
      <c r="K730" s="116">
        <f t="shared" si="462"/>
        <v>11</v>
      </c>
      <c r="L730" s="8">
        <f t="shared" si="474"/>
        <v>1.0029113000000001</v>
      </c>
      <c r="M730" s="117">
        <v>1</v>
      </c>
      <c r="N730" s="117">
        <f t="shared" si="458"/>
        <v>1</v>
      </c>
      <c r="O730" s="110">
        <f t="shared" si="460"/>
        <v>1.0029113000000001</v>
      </c>
      <c r="P730" s="110">
        <f t="shared" si="466"/>
        <v>989.62521656000001</v>
      </c>
      <c r="Q730" s="148">
        <f t="shared" si="477"/>
        <v>0</v>
      </c>
      <c r="R730" s="170">
        <f t="shared" si="475"/>
        <v>0</v>
      </c>
      <c r="S730" s="110">
        <f t="shared" si="467"/>
        <v>0</v>
      </c>
      <c r="T730" s="92">
        <f t="shared" si="480"/>
        <v>0</v>
      </c>
      <c r="U730" s="181">
        <f t="shared" si="481"/>
        <v>0</v>
      </c>
      <c r="V730" s="120">
        <f t="shared" si="476"/>
        <v>7.8E-2</v>
      </c>
      <c r="W730" s="118">
        <f t="shared" si="459"/>
        <v>11</v>
      </c>
      <c r="X730" s="118">
        <v>252</v>
      </c>
      <c r="Y730" s="117">
        <f t="shared" si="468"/>
        <v>1.003283881</v>
      </c>
      <c r="Z730" s="110">
        <f t="shared" si="469"/>
        <v>3.2498114400000002</v>
      </c>
      <c r="AA730" s="110">
        <f t="shared" si="470"/>
        <v>0</v>
      </c>
      <c r="AB730" s="121" t="str">
        <f t="shared" si="478"/>
        <v>J=</v>
      </c>
      <c r="AC730" s="115">
        <f t="shared" si="479"/>
        <v>45012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9">
        <f t="shared" si="471"/>
        <v>45000</v>
      </c>
      <c r="B731" s="110">
        <f t="shared" si="463"/>
        <v>993.4334997599999</v>
      </c>
      <c r="C731" s="184">
        <f t="shared" si="461"/>
        <v>986.75248405958382</v>
      </c>
      <c r="D731" s="111">
        <f t="shared" si="472"/>
        <v>6474.09</v>
      </c>
      <c r="E731" s="111">
        <f>IF($K731=1,VLOOKUP($A730,$AQ$11:$AU$150,5),E730)</f>
        <v>6508.4</v>
      </c>
      <c r="F731" s="160" t="e">
        <f>IF($K731=1,VLOOKUP($A730,$AQ$11:$AU$135,6),F730)</f>
        <v>#REF!</v>
      </c>
      <c r="G731" s="114">
        <f t="shared" si="464"/>
        <v>5.2995865055938118E-3</v>
      </c>
      <c r="H731" s="115">
        <f t="shared" si="482"/>
        <v>45012</v>
      </c>
      <c r="I731" s="115">
        <f t="shared" si="465"/>
        <v>45012</v>
      </c>
      <c r="J731" s="116">
        <f t="shared" si="473"/>
        <v>20</v>
      </c>
      <c r="K731" s="116">
        <f t="shared" si="462"/>
        <v>12</v>
      </c>
      <c r="L731" s="8">
        <f t="shared" si="474"/>
        <v>1.00317638</v>
      </c>
      <c r="M731" s="117">
        <v>1</v>
      </c>
      <c r="N731" s="117">
        <f t="shared" si="458"/>
        <v>1</v>
      </c>
      <c r="O731" s="110">
        <f t="shared" si="460"/>
        <v>1.00317638</v>
      </c>
      <c r="P731" s="110">
        <f t="shared" si="466"/>
        <v>989.88678490999996</v>
      </c>
      <c r="Q731" s="148">
        <f t="shared" si="477"/>
        <v>0</v>
      </c>
      <c r="R731" s="170">
        <f t="shared" si="475"/>
        <v>0</v>
      </c>
      <c r="S731" s="110">
        <f t="shared" si="467"/>
        <v>0</v>
      </c>
      <c r="T731" s="92">
        <f t="shared" si="480"/>
        <v>0</v>
      </c>
      <c r="U731" s="181">
        <f t="shared" si="481"/>
        <v>0</v>
      </c>
      <c r="V731" s="120">
        <f t="shared" si="476"/>
        <v>7.8E-2</v>
      </c>
      <c r="W731" s="118">
        <f t="shared" si="459"/>
        <v>12</v>
      </c>
      <c r="X731" s="118">
        <v>252</v>
      </c>
      <c r="Y731" s="117">
        <f t="shared" si="468"/>
        <v>1.00358295</v>
      </c>
      <c r="Z731" s="110">
        <f t="shared" si="469"/>
        <v>3.5467148499999999</v>
      </c>
      <c r="AA731" s="110">
        <f t="shared" si="470"/>
        <v>0</v>
      </c>
      <c r="AB731" s="121" t="str">
        <f t="shared" si="478"/>
        <v>J=</v>
      </c>
      <c r="AC731" s="115">
        <f t="shared" si="479"/>
        <v>45012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9">
        <f t="shared" si="471"/>
        <v>45001</v>
      </c>
      <c r="B732" s="110">
        <f t="shared" si="463"/>
        <v>993.99229534000006</v>
      </c>
      <c r="C732" s="184">
        <f t="shared" si="461"/>
        <v>986.75248405958382</v>
      </c>
      <c r="D732" s="111">
        <f t="shared" si="472"/>
        <v>6474.09</v>
      </c>
      <c r="E732" s="111">
        <f>IF($K732=1,VLOOKUP($A731,$AQ$11:$AU$150,5),E731)</f>
        <v>6508.4</v>
      </c>
      <c r="F732" s="160" t="e">
        <f>IF($K732=1,VLOOKUP($A731,$AQ$11:$AU$135,6),F731)</f>
        <v>#REF!</v>
      </c>
      <c r="G732" s="114">
        <f t="shared" si="464"/>
        <v>5.2995865055938118E-3</v>
      </c>
      <c r="H732" s="115">
        <f t="shared" si="482"/>
        <v>45012</v>
      </c>
      <c r="I732" s="115">
        <f t="shared" si="465"/>
        <v>45012</v>
      </c>
      <c r="J732" s="116">
        <f t="shared" si="473"/>
        <v>20</v>
      </c>
      <c r="K732" s="116">
        <f t="shared" si="462"/>
        <v>13</v>
      </c>
      <c r="L732" s="8">
        <f t="shared" si="474"/>
        <v>1.0034415400000001</v>
      </c>
      <c r="M732" s="117">
        <v>1</v>
      </c>
      <c r="N732" s="117">
        <f t="shared" si="458"/>
        <v>1</v>
      </c>
      <c r="O732" s="110">
        <f t="shared" si="460"/>
        <v>1.0034415400000001</v>
      </c>
      <c r="P732" s="110">
        <f t="shared" si="466"/>
        <v>990.1484322</v>
      </c>
      <c r="Q732" s="148">
        <f t="shared" si="477"/>
        <v>0</v>
      </c>
      <c r="R732" s="170">
        <f t="shared" si="475"/>
        <v>0</v>
      </c>
      <c r="S732" s="110">
        <f t="shared" si="467"/>
        <v>0</v>
      </c>
      <c r="T732" s="92">
        <f t="shared" si="480"/>
        <v>0</v>
      </c>
      <c r="U732" s="181">
        <f t="shared" si="481"/>
        <v>0</v>
      </c>
      <c r="V732" s="120">
        <f t="shared" si="476"/>
        <v>7.8E-2</v>
      </c>
      <c r="W732" s="118">
        <f t="shared" si="459"/>
        <v>13</v>
      </c>
      <c r="X732" s="118">
        <v>252</v>
      </c>
      <c r="Y732" s="117">
        <f t="shared" si="468"/>
        <v>1.003882108</v>
      </c>
      <c r="Z732" s="110">
        <f t="shared" si="469"/>
        <v>3.8438631399999998</v>
      </c>
      <c r="AA732" s="110">
        <f t="shared" si="470"/>
        <v>0</v>
      </c>
      <c r="AB732" s="121" t="str">
        <f t="shared" si="478"/>
        <v>J=</v>
      </c>
      <c r="AC732" s="115">
        <f t="shared" si="479"/>
        <v>45012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9">
        <f t="shared" si="471"/>
        <v>45002</v>
      </c>
      <c r="B733" s="110">
        <f t="shared" si="463"/>
        <v>994.55139507000001</v>
      </c>
      <c r="C733" s="184">
        <f t="shared" si="461"/>
        <v>986.75248405958382</v>
      </c>
      <c r="D733" s="111">
        <f t="shared" si="472"/>
        <v>6474.09</v>
      </c>
      <c r="E733" s="111">
        <f>IF($K733=1,VLOOKUP($A732,$AQ$11:$AU$150,5),E732)</f>
        <v>6508.4</v>
      </c>
      <c r="F733" s="160" t="e">
        <f>IF($K733=1,VLOOKUP($A732,$AQ$11:$AU$135,6),F732)</f>
        <v>#REF!</v>
      </c>
      <c r="G733" s="114">
        <f t="shared" si="464"/>
        <v>5.2995865055938118E-3</v>
      </c>
      <c r="H733" s="115">
        <f t="shared" si="482"/>
        <v>45012</v>
      </c>
      <c r="I733" s="115">
        <f t="shared" si="465"/>
        <v>45012</v>
      </c>
      <c r="J733" s="116">
        <f t="shared" si="473"/>
        <v>20</v>
      </c>
      <c r="K733" s="116">
        <f t="shared" si="462"/>
        <v>14</v>
      </c>
      <c r="L733" s="8">
        <f t="shared" si="474"/>
        <v>1.00370676</v>
      </c>
      <c r="M733" s="117">
        <v>1</v>
      </c>
      <c r="N733" s="117">
        <f t="shared" si="458"/>
        <v>1</v>
      </c>
      <c r="O733" s="110">
        <f t="shared" si="460"/>
        <v>1.00370676</v>
      </c>
      <c r="P733" s="110">
        <f t="shared" si="466"/>
        <v>990.41013869000005</v>
      </c>
      <c r="Q733" s="148">
        <f t="shared" si="477"/>
        <v>0</v>
      </c>
      <c r="R733" s="170">
        <f t="shared" si="475"/>
        <v>0</v>
      </c>
      <c r="S733" s="110">
        <f t="shared" si="467"/>
        <v>0</v>
      </c>
      <c r="T733" s="92">
        <f t="shared" si="480"/>
        <v>0</v>
      </c>
      <c r="U733" s="181">
        <f t="shared" si="481"/>
        <v>0</v>
      </c>
      <c r="V733" s="120">
        <f t="shared" si="476"/>
        <v>7.8E-2</v>
      </c>
      <c r="W733" s="118">
        <f t="shared" si="459"/>
        <v>14</v>
      </c>
      <c r="X733" s="118">
        <v>252</v>
      </c>
      <c r="Y733" s="117">
        <f t="shared" si="468"/>
        <v>1.0041813550000001</v>
      </c>
      <c r="Z733" s="110">
        <f t="shared" si="469"/>
        <v>4.1412563799999997</v>
      </c>
      <c r="AA733" s="110">
        <f t="shared" si="470"/>
        <v>0</v>
      </c>
      <c r="AB733" s="121" t="str">
        <f t="shared" si="478"/>
        <v>J=</v>
      </c>
      <c r="AC733" s="115">
        <f t="shared" si="479"/>
        <v>45012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9">
        <f t="shared" si="471"/>
        <v>45003</v>
      </c>
      <c r="B734" s="110">
        <f t="shared" si="463"/>
        <v>995.11081890000003</v>
      </c>
      <c r="C734" s="184">
        <f t="shared" si="461"/>
        <v>986.75248405958382</v>
      </c>
      <c r="D734" s="111">
        <f t="shared" si="472"/>
        <v>6474.09</v>
      </c>
      <c r="E734" s="111">
        <f>IF($K734=1,VLOOKUP($A733,$AQ$11:$AU$150,5),E733)</f>
        <v>6508.4</v>
      </c>
      <c r="F734" s="160" t="e">
        <f>IF($K734=1,VLOOKUP($A733,$AQ$11:$AU$135,6),F733)</f>
        <v>#REF!</v>
      </c>
      <c r="G734" s="114">
        <f t="shared" si="464"/>
        <v>5.2995865055938118E-3</v>
      </c>
      <c r="H734" s="115">
        <f t="shared" si="482"/>
        <v>45012</v>
      </c>
      <c r="I734" s="115">
        <f t="shared" si="465"/>
        <v>45012</v>
      </c>
      <c r="J734" s="116">
        <f t="shared" si="473"/>
        <v>20</v>
      </c>
      <c r="K734" s="116">
        <f t="shared" si="462"/>
        <v>15</v>
      </c>
      <c r="L734" s="8">
        <f t="shared" si="474"/>
        <v>1.0039720599999999</v>
      </c>
      <c r="M734" s="117">
        <v>1</v>
      </c>
      <c r="N734" s="117">
        <f t="shared" si="458"/>
        <v>1</v>
      </c>
      <c r="O734" s="110">
        <f t="shared" si="460"/>
        <v>1.0039720599999999</v>
      </c>
      <c r="P734" s="110">
        <f t="shared" si="466"/>
        <v>990.67192412999998</v>
      </c>
      <c r="Q734" s="148">
        <f t="shared" si="477"/>
        <v>0</v>
      </c>
      <c r="R734" s="170">
        <f t="shared" si="475"/>
        <v>0</v>
      </c>
      <c r="S734" s="110">
        <f t="shared" si="467"/>
        <v>0</v>
      </c>
      <c r="T734" s="92">
        <f t="shared" si="480"/>
        <v>0</v>
      </c>
      <c r="U734" s="181">
        <f t="shared" si="481"/>
        <v>0</v>
      </c>
      <c r="V734" s="120">
        <f t="shared" si="476"/>
        <v>7.8E-2</v>
      </c>
      <c r="W734" s="118">
        <f t="shared" si="459"/>
        <v>15</v>
      </c>
      <c r="X734" s="118">
        <v>252</v>
      </c>
      <c r="Y734" s="117">
        <f t="shared" si="468"/>
        <v>1.0044806909999999</v>
      </c>
      <c r="Z734" s="110">
        <f t="shared" si="469"/>
        <v>4.4388947700000001</v>
      </c>
      <c r="AA734" s="110">
        <f t="shared" si="470"/>
        <v>0</v>
      </c>
      <c r="AB734" s="121" t="str">
        <f t="shared" si="478"/>
        <v>J=</v>
      </c>
      <c r="AC734" s="115">
        <f t="shared" si="479"/>
        <v>45012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9">
        <f t="shared" si="471"/>
        <v>45004</v>
      </c>
      <c r="B735" s="110">
        <f t="shared" si="463"/>
        <v>995.11081890000003</v>
      </c>
      <c r="C735" s="184">
        <f t="shared" si="461"/>
        <v>986.75248405958382</v>
      </c>
      <c r="D735" s="111">
        <f t="shared" si="472"/>
        <v>6474.09</v>
      </c>
      <c r="E735" s="111">
        <f>IF($K735=1,VLOOKUP($A734,$AQ$11:$AU$150,5),E734)</f>
        <v>6508.4</v>
      </c>
      <c r="F735" s="160" t="e">
        <f>IF($K735=1,VLOOKUP($A734,$AQ$11:$AU$135,6),F734)</f>
        <v>#REF!</v>
      </c>
      <c r="G735" s="114">
        <f t="shared" si="464"/>
        <v>5.2995865055938118E-3</v>
      </c>
      <c r="H735" s="115">
        <f t="shared" si="482"/>
        <v>45012</v>
      </c>
      <c r="I735" s="115">
        <f t="shared" si="465"/>
        <v>45012</v>
      </c>
      <c r="J735" s="116">
        <f t="shared" si="473"/>
        <v>20</v>
      </c>
      <c r="K735" s="116">
        <f t="shared" si="462"/>
        <v>15</v>
      </c>
      <c r="L735" s="8">
        <f t="shared" si="474"/>
        <v>1.0039720599999999</v>
      </c>
      <c r="M735" s="117">
        <v>1</v>
      </c>
      <c r="N735" s="117">
        <f t="shared" si="458"/>
        <v>1</v>
      </c>
      <c r="O735" s="110">
        <f t="shared" si="460"/>
        <v>1.0039720599999999</v>
      </c>
      <c r="P735" s="110">
        <f t="shared" si="466"/>
        <v>990.67192412999998</v>
      </c>
      <c r="Q735" s="148">
        <f t="shared" si="477"/>
        <v>0</v>
      </c>
      <c r="R735" s="170">
        <f t="shared" si="475"/>
        <v>0</v>
      </c>
      <c r="S735" s="110">
        <f t="shared" si="467"/>
        <v>0</v>
      </c>
      <c r="T735" s="92">
        <f t="shared" si="480"/>
        <v>0</v>
      </c>
      <c r="U735" s="181">
        <f t="shared" si="481"/>
        <v>0</v>
      </c>
      <c r="V735" s="120">
        <f t="shared" si="476"/>
        <v>7.8E-2</v>
      </c>
      <c r="W735" s="118">
        <f t="shared" si="459"/>
        <v>15</v>
      </c>
      <c r="X735" s="118">
        <v>252</v>
      </c>
      <c r="Y735" s="117">
        <f t="shared" si="468"/>
        <v>1.0044806909999999</v>
      </c>
      <c r="Z735" s="110">
        <f t="shared" si="469"/>
        <v>4.4388947700000001</v>
      </c>
      <c r="AA735" s="110">
        <f t="shared" si="470"/>
        <v>0</v>
      </c>
      <c r="AB735" s="121" t="str">
        <f t="shared" si="478"/>
        <v>J=</v>
      </c>
      <c r="AC735" s="115">
        <f t="shared" si="479"/>
        <v>45012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9">
        <f t="shared" si="471"/>
        <v>45005</v>
      </c>
      <c r="B736" s="110">
        <f t="shared" si="463"/>
        <v>995.11081890000003</v>
      </c>
      <c r="C736" s="184">
        <f t="shared" si="461"/>
        <v>986.75248405958382</v>
      </c>
      <c r="D736" s="111">
        <f t="shared" si="472"/>
        <v>6474.09</v>
      </c>
      <c r="E736" s="111">
        <f>IF($K736=1,VLOOKUP($A735,$AQ$11:$AU$150,5),E735)</f>
        <v>6508.4</v>
      </c>
      <c r="F736" s="160" t="e">
        <f>IF($K736=1,VLOOKUP($A735,$AQ$11:$AU$135,6),F735)</f>
        <v>#REF!</v>
      </c>
      <c r="G736" s="114">
        <f t="shared" si="464"/>
        <v>5.2995865055938118E-3</v>
      </c>
      <c r="H736" s="115">
        <f t="shared" si="482"/>
        <v>45012</v>
      </c>
      <c r="I736" s="115">
        <f t="shared" si="465"/>
        <v>45012</v>
      </c>
      <c r="J736" s="116">
        <f t="shared" si="473"/>
        <v>20</v>
      </c>
      <c r="K736" s="116">
        <f t="shared" si="462"/>
        <v>15</v>
      </c>
      <c r="L736" s="8">
        <f t="shared" si="474"/>
        <v>1.0039720599999999</v>
      </c>
      <c r="M736" s="117">
        <v>1</v>
      </c>
      <c r="N736" s="117">
        <f t="shared" ref="N736:N799" si="483">IF(I736&gt;I735,N735*M736,N735)</f>
        <v>1</v>
      </c>
      <c r="O736" s="110">
        <f t="shared" si="460"/>
        <v>1.0039720599999999</v>
      </c>
      <c r="P736" s="110">
        <f t="shared" si="466"/>
        <v>990.67192412999998</v>
      </c>
      <c r="Q736" s="148">
        <f t="shared" si="477"/>
        <v>0</v>
      </c>
      <c r="R736" s="170">
        <f t="shared" si="475"/>
        <v>0</v>
      </c>
      <c r="S736" s="110">
        <f t="shared" si="467"/>
        <v>0</v>
      </c>
      <c r="T736" s="92">
        <f t="shared" si="480"/>
        <v>0</v>
      </c>
      <c r="U736" s="181">
        <f t="shared" si="481"/>
        <v>0</v>
      </c>
      <c r="V736" s="120">
        <f t="shared" si="476"/>
        <v>7.8E-2</v>
      </c>
      <c r="W736" s="118">
        <f t="shared" si="459"/>
        <v>15</v>
      </c>
      <c r="X736" s="118">
        <v>252</v>
      </c>
      <c r="Y736" s="117">
        <f t="shared" si="468"/>
        <v>1.0044806909999999</v>
      </c>
      <c r="Z736" s="110">
        <f t="shared" si="469"/>
        <v>4.4388947700000001</v>
      </c>
      <c r="AA736" s="110">
        <f t="shared" si="470"/>
        <v>0</v>
      </c>
      <c r="AB736" s="121" t="str">
        <f t="shared" si="478"/>
        <v>J=</v>
      </c>
      <c r="AC736" s="115">
        <f t="shared" si="479"/>
        <v>45012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9">
        <f t="shared" si="471"/>
        <v>45006</v>
      </c>
      <c r="B737" s="110">
        <f t="shared" si="463"/>
        <v>995.67054812000003</v>
      </c>
      <c r="C737" s="184">
        <f t="shared" si="461"/>
        <v>986.75248405958382</v>
      </c>
      <c r="D737" s="111">
        <f t="shared" si="472"/>
        <v>6474.09</v>
      </c>
      <c r="E737" s="111">
        <f>IF($K737=1,VLOOKUP($A736,$AQ$11:$AU$150,5),E736)</f>
        <v>6508.4</v>
      </c>
      <c r="F737" s="160" t="e">
        <f>IF($K737=1,VLOOKUP($A736,$AQ$11:$AU$135,6),F736)</f>
        <v>#REF!</v>
      </c>
      <c r="G737" s="114">
        <f t="shared" si="464"/>
        <v>5.2995865055938118E-3</v>
      </c>
      <c r="H737" s="115">
        <f t="shared" si="482"/>
        <v>45012</v>
      </c>
      <c r="I737" s="115">
        <f t="shared" si="465"/>
        <v>45012</v>
      </c>
      <c r="J737" s="116">
        <f t="shared" si="473"/>
        <v>20</v>
      </c>
      <c r="K737" s="116">
        <f t="shared" si="462"/>
        <v>16</v>
      </c>
      <c r="L737" s="8">
        <f t="shared" si="474"/>
        <v>1.0042374199999999</v>
      </c>
      <c r="M737" s="117">
        <v>1</v>
      </c>
      <c r="N737" s="117">
        <f t="shared" si="483"/>
        <v>1</v>
      </c>
      <c r="O737" s="110">
        <f t="shared" si="460"/>
        <v>1.0042374199999999</v>
      </c>
      <c r="P737" s="110">
        <f t="shared" si="466"/>
        <v>990.93376877000003</v>
      </c>
      <c r="Q737" s="148">
        <f t="shared" si="477"/>
        <v>0</v>
      </c>
      <c r="R737" s="170">
        <f t="shared" si="475"/>
        <v>0</v>
      </c>
      <c r="S737" s="110">
        <f t="shared" si="467"/>
        <v>0</v>
      </c>
      <c r="T737" s="92">
        <f t="shared" si="480"/>
        <v>0</v>
      </c>
      <c r="U737" s="181">
        <f t="shared" si="481"/>
        <v>0</v>
      </c>
      <c r="V737" s="120">
        <f t="shared" si="476"/>
        <v>7.8E-2</v>
      </c>
      <c r="W737" s="118">
        <f t="shared" si="459"/>
        <v>16</v>
      </c>
      <c r="X737" s="118">
        <v>252</v>
      </c>
      <c r="Y737" s="117">
        <f t="shared" si="468"/>
        <v>1.0047801169999999</v>
      </c>
      <c r="Z737" s="110">
        <f t="shared" si="469"/>
        <v>4.7367793499999999</v>
      </c>
      <c r="AA737" s="110">
        <f t="shared" si="470"/>
        <v>0</v>
      </c>
      <c r="AB737" s="121" t="str">
        <f t="shared" si="478"/>
        <v>J=</v>
      </c>
      <c r="AC737" s="115">
        <f t="shared" si="479"/>
        <v>45012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9">
        <f t="shared" si="471"/>
        <v>45007</v>
      </c>
      <c r="B738" s="110">
        <f t="shared" si="463"/>
        <v>996.23060169000007</v>
      </c>
      <c r="C738" s="184">
        <f t="shared" si="461"/>
        <v>986.75248405958382</v>
      </c>
      <c r="D738" s="111">
        <f t="shared" si="472"/>
        <v>6474.09</v>
      </c>
      <c r="E738" s="111">
        <f>IF($K738=1,VLOOKUP($A737,$AQ$11:$AU$150,5),E737)</f>
        <v>6508.4</v>
      </c>
      <c r="F738" s="160" t="e">
        <f>IF($K738=1,VLOOKUP($A737,$AQ$11:$AU$135,6),F737)</f>
        <v>#REF!</v>
      </c>
      <c r="G738" s="114">
        <f t="shared" si="464"/>
        <v>5.2995865055938118E-3</v>
      </c>
      <c r="H738" s="115">
        <f t="shared" si="482"/>
        <v>45012</v>
      </c>
      <c r="I738" s="115">
        <f t="shared" si="465"/>
        <v>45012</v>
      </c>
      <c r="J738" s="116">
        <f t="shared" si="473"/>
        <v>20</v>
      </c>
      <c r="K738" s="116">
        <f t="shared" si="462"/>
        <v>17</v>
      </c>
      <c r="L738" s="8">
        <f t="shared" si="474"/>
        <v>1.0045028600000001</v>
      </c>
      <c r="M738" s="117">
        <v>1</v>
      </c>
      <c r="N738" s="117">
        <f t="shared" si="483"/>
        <v>1</v>
      </c>
      <c r="O738" s="110">
        <f t="shared" si="460"/>
        <v>1.0045028600000001</v>
      </c>
      <c r="P738" s="110">
        <f t="shared" si="466"/>
        <v>991.19569234000005</v>
      </c>
      <c r="Q738" s="148">
        <f t="shared" si="477"/>
        <v>0</v>
      </c>
      <c r="R738" s="170">
        <f t="shared" si="475"/>
        <v>0</v>
      </c>
      <c r="S738" s="110">
        <f t="shared" si="467"/>
        <v>0</v>
      </c>
      <c r="T738" s="92">
        <f t="shared" si="480"/>
        <v>0</v>
      </c>
      <c r="U738" s="181">
        <f t="shared" si="481"/>
        <v>0</v>
      </c>
      <c r="V738" s="120">
        <f t="shared" si="476"/>
        <v>7.8E-2</v>
      </c>
      <c r="W738" s="118">
        <f t="shared" ref="W738:W801" si="484">IF(A737&lt;K$2,0,IF(Q737&gt;0,1,IF(K738=K737,W737,W737+1)))</f>
        <v>17</v>
      </c>
      <c r="X738" s="118">
        <v>252</v>
      </c>
      <c r="Y738" s="117">
        <f t="shared" si="468"/>
        <v>1.0050796319999999</v>
      </c>
      <c r="Z738" s="110">
        <f t="shared" si="469"/>
        <v>5.0349093500000004</v>
      </c>
      <c r="AA738" s="110">
        <f t="shared" si="470"/>
        <v>0</v>
      </c>
      <c r="AB738" s="121" t="str">
        <f t="shared" si="478"/>
        <v>J=</v>
      </c>
      <c r="AC738" s="115">
        <f t="shared" si="479"/>
        <v>45012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9">
        <f t="shared" si="471"/>
        <v>45008</v>
      </c>
      <c r="B739" s="110">
        <f t="shared" si="463"/>
        <v>996.79095993999999</v>
      </c>
      <c r="C739" s="184">
        <f t="shared" si="461"/>
        <v>986.75248405958382</v>
      </c>
      <c r="D739" s="111">
        <f t="shared" si="472"/>
        <v>6474.09</v>
      </c>
      <c r="E739" s="111">
        <f>IF($K739=1,VLOOKUP($A738,$AQ$11:$AU$150,5),E738)</f>
        <v>6508.4</v>
      </c>
      <c r="F739" s="160" t="e">
        <f>IF($K739=1,VLOOKUP($A738,$AQ$11:$AU$135,6),F738)</f>
        <v>#REF!</v>
      </c>
      <c r="G739" s="114">
        <f t="shared" si="464"/>
        <v>5.2995865055938118E-3</v>
      </c>
      <c r="H739" s="115">
        <f t="shared" si="482"/>
        <v>45012</v>
      </c>
      <c r="I739" s="115">
        <f t="shared" si="465"/>
        <v>45012</v>
      </c>
      <c r="J739" s="116">
        <f t="shared" si="473"/>
        <v>20</v>
      </c>
      <c r="K739" s="116">
        <f t="shared" si="462"/>
        <v>18</v>
      </c>
      <c r="L739" s="8">
        <f t="shared" si="474"/>
        <v>1.0047683599999999</v>
      </c>
      <c r="M739" s="117">
        <v>1</v>
      </c>
      <c r="N739" s="117">
        <f t="shared" si="483"/>
        <v>1</v>
      </c>
      <c r="O739" s="110">
        <f t="shared" si="460"/>
        <v>1.0047683599999999</v>
      </c>
      <c r="P739" s="110">
        <f t="shared" si="466"/>
        <v>991.45767512999998</v>
      </c>
      <c r="Q739" s="148">
        <f t="shared" si="477"/>
        <v>0</v>
      </c>
      <c r="R739" s="170">
        <f t="shared" si="475"/>
        <v>0</v>
      </c>
      <c r="S739" s="110">
        <f t="shared" si="467"/>
        <v>0</v>
      </c>
      <c r="T739" s="92">
        <f t="shared" si="480"/>
        <v>0</v>
      </c>
      <c r="U739" s="181">
        <f t="shared" si="481"/>
        <v>0</v>
      </c>
      <c r="V739" s="120">
        <f t="shared" si="476"/>
        <v>7.8E-2</v>
      </c>
      <c r="W739" s="118">
        <f t="shared" si="484"/>
        <v>18</v>
      </c>
      <c r="X739" s="118">
        <v>252</v>
      </c>
      <c r="Y739" s="117">
        <f t="shared" si="468"/>
        <v>1.005379236</v>
      </c>
      <c r="Z739" s="110">
        <f t="shared" si="469"/>
        <v>5.3332848100000003</v>
      </c>
      <c r="AA739" s="110">
        <f t="shared" si="470"/>
        <v>0</v>
      </c>
      <c r="AB739" s="121" t="str">
        <f t="shared" si="478"/>
        <v>J=</v>
      </c>
      <c r="AC739" s="115">
        <f t="shared" si="479"/>
        <v>45012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9">
        <f t="shared" si="471"/>
        <v>45009</v>
      </c>
      <c r="B740" s="110">
        <f t="shared" si="463"/>
        <v>997.35164282000005</v>
      </c>
      <c r="C740" s="184">
        <f t="shared" si="461"/>
        <v>986.75248405958382</v>
      </c>
      <c r="D740" s="111">
        <f t="shared" si="472"/>
        <v>6474.09</v>
      </c>
      <c r="E740" s="111">
        <f>IF($K740=1,VLOOKUP($A739,$AQ$11:$AU$150,5),E739)</f>
        <v>6508.4</v>
      </c>
      <c r="F740" s="160" t="e">
        <f>IF($K740=1,VLOOKUP($A739,$AQ$11:$AU$135,6),F739)</f>
        <v>#REF!</v>
      </c>
      <c r="G740" s="114">
        <f t="shared" si="464"/>
        <v>5.2995865055938118E-3</v>
      </c>
      <c r="H740" s="115">
        <f t="shared" si="482"/>
        <v>45012</v>
      </c>
      <c r="I740" s="115">
        <f t="shared" si="465"/>
        <v>45012</v>
      </c>
      <c r="J740" s="116">
        <f t="shared" si="473"/>
        <v>20</v>
      </c>
      <c r="K740" s="116">
        <f t="shared" si="462"/>
        <v>19</v>
      </c>
      <c r="L740" s="8">
        <f t="shared" si="474"/>
        <v>1.0050339399999999</v>
      </c>
      <c r="M740" s="117">
        <v>1</v>
      </c>
      <c r="N740" s="117">
        <f t="shared" si="483"/>
        <v>1</v>
      </c>
      <c r="O740" s="110">
        <f t="shared" si="460"/>
        <v>1.0050339399999999</v>
      </c>
      <c r="P740" s="110">
        <f t="shared" si="466"/>
        <v>991.71973685</v>
      </c>
      <c r="Q740" s="148">
        <f t="shared" si="477"/>
        <v>0</v>
      </c>
      <c r="R740" s="170">
        <f t="shared" si="475"/>
        <v>0</v>
      </c>
      <c r="S740" s="110">
        <f t="shared" si="467"/>
        <v>0</v>
      </c>
      <c r="T740" s="92">
        <f t="shared" si="480"/>
        <v>0</v>
      </c>
      <c r="U740" s="181">
        <f t="shared" si="481"/>
        <v>0</v>
      </c>
      <c r="V740" s="120">
        <f t="shared" si="476"/>
        <v>7.8E-2</v>
      </c>
      <c r="W740" s="118">
        <f t="shared" si="484"/>
        <v>19</v>
      </c>
      <c r="X740" s="118">
        <v>252</v>
      </c>
      <c r="Y740" s="117">
        <f t="shared" si="468"/>
        <v>1.0056789290000001</v>
      </c>
      <c r="Z740" s="110">
        <f t="shared" si="469"/>
        <v>5.63190597</v>
      </c>
      <c r="AA740" s="110">
        <f t="shared" si="470"/>
        <v>0</v>
      </c>
      <c r="AB740" s="121" t="str">
        <f t="shared" si="478"/>
        <v>J=</v>
      </c>
      <c r="AC740" s="115">
        <f t="shared" si="479"/>
        <v>45012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109">
        <f t="shared" si="471"/>
        <v>45010</v>
      </c>
      <c r="B741" s="110">
        <f t="shared" si="463"/>
        <v>997.91263161000006</v>
      </c>
      <c r="C741" s="184">
        <f t="shared" si="461"/>
        <v>986.75248405958382</v>
      </c>
      <c r="D741" s="111">
        <f t="shared" si="472"/>
        <v>6474.09</v>
      </c>
      <c r="E741" s="111">
        <f>IF($K741=1,VLOOKUP($A740,$AQ$11:$AU$150,5),E740)</f>
        <v>6508.4</v>
      </c>
      <c r="F741" s="160" t="e">
        <f>IF($K741=1,VLOOKUP($A740,$AQ$11:$AU$135,6),F740)</f>
        <v>#REF!</v>
      </c>
      <c r="G741" s="114">
        <f t="shared" si="464"/>
        <v>5.2995865055938118E-3</v>
      </c>
      <c r="H741" s="115">
        <f t="shared" si="482"/>
        <v>45012</v>
      </c>
      <c r="I741" s="115">
        <f t="shared" si="465"/>
        <v>45012</v>
      </c>
      <c r="J741" s="116">
        <f t="shared" si="473"/>
        <v>20</v>
      </c>
      <c r="K741" s="116">
        <f t="shared" si="462"/>
        <v>20</v>
      </c>
      <c r="L741" s="8">
        <f t="shared" si="474"/>
        <v>1.00529958</v>
      </c>
      <c r="M741" s="117">
        <v>1</v>
      </c>
      <c r="N741" s="117">
        <f t="shared" si="483"/>
        <v>1</v>
      </c>
      <c r="O741" s="110">
        <f t="shared" si="460"/>
        <v>1.00529958</v>
      </c>
      <c r="P741" s="110">
        <f t="shared" si="466"/>
        <v>991.98185778000004</v>
      </c>
      <c r="Q741" s="148">
        <f t="shared" si="477"/>
        <v>0</v>
      </c>
      <c r="R741" s="170">
        <f t="shared" si="475"/>
        <v>0</v>
      </c>
      <c r="S741" s="110">
        <f t="shared" si="467"/>
        <v>0</v>
      </c>
      <c r="T741" s="92">
        <f t="shared" si="480"/>
        <v>0</v>
      </c>
      <c r="U741" s="181">
        <f t="shared" si="481"/>
        <v>0</v>
      </c>
      <c r="V741" s="120">
        <f t="shared" si="476"/>
        <v>7.8E-2</v>
      </c>
      <c r="W741" s="118">
        <f t="shared" si="484"/>
        <v>20</v>
      </c>
      <c r="X741" s="118">
        <v>252</v>
      </c>
      <c r="Y741" s="117">
        <f t="shared" si="468"/>
        <v>1.0059787120000001</v>
      </c>
      <c r="Z741" s="110">
        <f t="shared" si="469"/>
        <v>5.9307738299999997</v>
      </c>
      <c r="AA741" s="110">
        <f t="shared" si="470"/>
        <v>0</v>
      </c>
      <c r="AB741" s="121" t="str">
        <f t="shared" si="478"/>
        <v>J=</v>
      </c>
      <c r="AC741" s="115">
        <f t="shared" si="479"/>
        <v>45012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1"/>
      <c r="CR741" s="25"/>
      <c r="CS741" s="1"/>
      <c r="CT741" s="3"/>
      <c r="CU741" s="3"/>
      <c r="CV741" s="3"/>
      <c r="CW741" s="3"/>
      <c r="CX741" s="1"/>
      <c r="CY741" s="3"/>
      <c r="CZ741" s="1"/>
      <c r="DA741" s="3"/>
      <c r="DB741" s="3"/>
      <c r="DC741" s="3"/>
      <c r="DD741" s="3"/>
      <c r="DE741" s="3"/>
      <c r="DF741" s="1"/>
      <c r="DG741" s="3"/>
      <c r="DH741" s="3"/>
      <c r="DI741" s="3"/>
      <c r="DJ741" s="3"/>
      <c r="DK741" s="1"/>
      <c r="DL741" s="3"/>
      <c r="DM741" s="3"/>
      <c r="DN741" s="3"/>
      <c r="DO741" s="3"/>
      <c r="DP741" s="3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9">
        <f t="shared" si="471"/>
        <v>45011</v>
      </c>
      <c r="B742" s="110">
        <f t="shared" si="463"/>
        <v>997.91263161000006</v>
      </c>
      <c r="C742" s="184">
        <f t="shared" si="461"/>
        <v>986.75248405958382</v>
      </c>
      <c r="D742" s="111">
        <f t="shared" si="472"/>
        <v>6474.09</v>
      </c>
      <c r="E742" s="111">
        <f>IF($K742=1,VLOOKUP($A741,$AQ$11:$AU$150,5),E741)</f>
        <v>6508.4</v>
      </c>
      <c r="F742" s="160" t="e">
        <f>IF($K742=1,VLOOKUP($A741,$AQ$11:$AU$135,6),F741)</f>
        <v>#REF!</v>
      </c>
      <c r="G742" s="114">
        <f t="shared" si="464"/>
        <v>5.2995865055938118E-3</v>
      </c>
      <c r="H742" s="115">
        <f t="shared" si="482"/>
        <v>45012</v>
      </c>
      <c r="I742" s="115">
        <f t="shared" si="465"/>
        <v>45012</v>
      </c>
      <c r="J742" s="116">
        <f t="shared" si="473"/>
        <v>20</v>
      </c>
      <c r="K742" s="116">
        <f t="shared" si="462"/>
        <v>20</v>
      </c>
      <c r="L742" s="8">
        <f t="shared" si="474"/>
        <v>1.00529958</v>
      </c>
      <c r="M742" s="117">
        <v>1</v>
      </c>
      <c r="N742" s="117">
        <f t="shared" si="483"/>
        <v>1</v>
      </c>
      <c r="O742" s="110">
        <f t="shared" si="460"/>
        <v>1.00529958</v>
      </c>
      <c r="P742" s="110">
        <f t="shared" si="466"/>
        <v>991.98185778000004</v>
      </c>
      <c r="Q742" s="148">
        <f t="shared" si="477"/>
        <v>0</v>
      </c>
      <c r="R742" s="170">
        <f t="shared" si="475"/>
        <v>0</v>
      </c>
      <c r="S742" s="110">
        <f t="shared" si="467"/>
        <v>0</v>
      </c>
      <c r="T742" s="92">
        <f t="shared" si="480"/>
        <v>0</v>
      </c>
      <c r="U742" s="181">
        <f t="shared" si="481"/>
        <v>0</v>
      </c>
      <c r="V742" s="120">
        <f t="shared" si="476"/>
        <v>7.8E-2</v>
      </c>
      <c r="W742" s="118">
        <f t="shared" si="484"/>
        <v>20</v>
      </c>
      <c r="X742" s="118">
        <v>252</v>
      </c>
      <c r="Y742" s="117">
        <f t="shared" si="468"/>
        <v>1.0059787120000001</v>
      </c>
      <c r="Z742" s="110">
        <f t="shared" si="469"/>
        <v>5.9307738299999997</v>
      </c>
      <c r="AA742" s="110">
        <f t="shared" si="470"/>
        <v>0</v>
      </c>
      <c r="AB742" s="121" t="str">
        <f t="shared" si="478"/>
        <v>J=</v>
      </c>
      <c r="AC742" s="115">
        <f t="shared" si="479"/>
        <v>45012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26"/>
      <c r="DR742" s="3"/>
      <c r="DS742" s="3"/>
      <c r="DT742" s="3"/>
      <c r="DU742" s="3"/>
      <c r="DV742" s="3"/>
      <c r="DW742" s="3"/>
    </row>
    <row r="743" spans="1:127" ht="12.75" x14ac:dyDescent="0.2">
      <c r="A743" s="109">
        <f t="shared" si="471"/>
        <v>45012</v>
      </c>
      <c r="B743" s="110">
        <f t="shared" si="463"/>
        <v>997.91263161000006</v>
      </c>
      <c r="C743" s="184">
        <f t="shared" si="461"/>
        <v>986.75248405958382</v>
      </c>
      <c r="D743" s="111">
        <f t="shared" si="472"/>
        <v>6474.09</v>
      </c>
      <c r="E743" s="111">
        <f>IF($K743=1,VLOOKUP($A742,$AQ$11:$AU$150,5),E742)</f>
        <v>6508.4</v>
      </c>
      <c r="F743" s="160" t="e">
        <f>IF($K743=1,VLOOKUP($A742,$AQ$11:$AU$135,6),F742)</f>
        <v>#REF!</v>
      </c>
      <c r="G743" s="114">
        <f t="shared" si="464"/>
        <v>5.2995865055938118E-3</v>
      </c>
      <c r="H743" s="115">
        <f t="shared" si="482"/>
        <v>45012</v>
      </c>
      <c r="I743" s="115">
        <f t="shared" si="465"/>
        <v>45012</v>
      </c>
      <c r="J743" s="116">
        <f t="shared" si="473"/>
        <v>20</v>
      </c>
      <c r="K743" s="116">
        <f t="shared" si="462"/>
        <v>20</v>
      </c>
      <c r="L743" s="8">
        <f t="shared" si="474"/>
        <v>1.00529958</v>
      </c>
      <c r="M743" s="117">
        <v>1</v>
      </c>
      <c r="N743" s="117">
        <f t="shared" si="483"/>
        <v>1</v>
      </c>
      <c r="O743" s="110">
        <f t="shared" si="460"/>
        <v>1.00529958</v>
      </c>
      <c r="P743" s="110">
        <f t="shared" si="466"/>
        <v>991.98185778000004</v>
      </c>
      <c r="Q743" s="148">
        <f t="shared" si="477"/>
        <v>24</v>
      </c>
      <c r="R743" s="170">
        <f t="shared" si="475"/>
        <v>0</v>
      </c>
      <c r="S743" s="110">
        <f t="shared" si="467"/>
        <v>0</v>
      </c>
      <c r="T743" s="92">
        <f t="shared" si="480"/>
        <v>5.22937372947246</v>
      </c>
      <c r="U743" s="181">
        <f t="shared" si="481"/>
        <v>5.2716425088413475E-3</v>
      </c>
      <c r="V743" s="120">
        <f t="shared" si="476"/>
        <v>7.8E-2</v>
      </c>
      <c r="W743" s="118">
        <f t="shared" si="484"/>
        <v>20</v>
      </c>
      <c r="X743" s="118">
        <v>252</v>
      </c>
      <c r="Y743" s="117">
        <f t="shared" si="468"/>
        <v>1.0059787120000001</v>
      </c>
      <c r="Z743" s="110">
        <f t="shared" si="469"/>
        <v>5.9307738299999997</v>
      </c>
      <c r="AA743" s="110">
        <f t="shared" si="470"/>
        <v>5.9307738299999997</v>
      </c>
      <c r="AB743" s="121" t="str">
        <f t="shared" si="478"/>
        <v>J=</v>
      </c>
      <c r="AC743" s="115">
        <f t="shared" si="479"/>
        <v>45012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9">
        <f t="shared" si="471"/>
        <v>45013</v>
      </c>
      <c r="B744" s="110">
        <f t="shared" si="463"/>
        <v>987.48127106999993</v>
      </c>
      <c r="C744" s="184">
        <f t="shared" si="461"/>
        <v>986.75248405052753</v>
      </c>
      <c r="D744" s="111">
        <f t="shared" si="472"/>
        <v>6508.4</v>
      </c>
      <c r="E744" s="111">
        <f>IF($K744=1,VLOOKUP($A743,$AQ$11:$AU$150,5),E743)</f>
        <v>6563.07</v>
      </c>
      <c r="F744" s="160" t="e">
        <f>IF($K744=1,VLOOKUP($A743,$AQ$11:$AU$135,6),F743)</f>
        <v>#REF!</v>
      </c>
      <c r="G744" s="114">
        <f t="shared" si="464"/>
        <v>8.3999139573474046E-3</v>
      </c>
      <c r="H744" s="115">
        <f t="shared" si="482"/>
        <v>45041</v>
      </c>
      <c r="I744" s="115">
        <f t="shared" si="465"/>
        <v>45041</v>
      </c>
      <c r="J744" s="116">
        <f t="shared" si="473"/>
        <v>19</v>
      </c>
      <c r="K744" s="116">
        <f t="shared" si="462"/>
        <v>1</v>
      </c>
      <c r="L744" s="8">
        <f t="shared" si="474"/>
        <v>1.0004403500000001</v>
      </c>
      <c r="M744" s="117">
        <v>1</v>
      </c>
      <c r="N744" s="117">
        <f t="shared" si="483"/>
        <v>1</v>
      </c>
      <c r="O744" s="110">
        <f t="shared" si="460"/>
        <v>1.0004403500000001</v>
      </c>
      <c r="P744" s="110">
        <f t="shared" si="466"/>
        <v>987.18700049999995</v>
      </c>
      <c r="Q744" s="148">
        <f t="shared" si="477"/>
        <v>0</v>
      </c>
      <c r="R744" s="170">
        <f t="shared" si="475"/>
        <v>0</v>
      </c>
      <c r="S744" s="110">
        <f t="shared" si="467"/>
        <v>0</v>
      </c>
      <c r="T744" s="92">
        <f t="shared" si="480"/>
        <v>0</v>
      </c>
      <c r="U744" s="181">
        <f t="shared" si="481"/>
        <v>0</v>
      </c>
      <c r="V744" s="120">
        <f t="shared" si="476"/>
        <v>7.8E-2</v>
      </c>
      <c r="W744" s="118">
        <f t="shared" si="484"/>
        <v>1</v>
      </c>
      <c r="X744" s="118">
        <v>252</v>
      </c>
      <c r="Y744" s="117">
        <f t="shared" si="468"/>
        <v>1.00029809</v>
      </c>
      <c r="Z744" s="110">
        <f t="shared" si="469"/>
        <v>0.29427057000000001</v>
      </c>
      <c r="AA744" s="110">
        <f t="shared" si="470"/>
        <v>0</v>
      </c>
      <c r="AB744" s="121" t="str">
        <f t="shared" si="478"/>
        <v>A+J=</v>
      </c>
      <c r="AC744" s="115">
        <f t="shared" si="479"/>
        <v>45041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9">
        <f t="shared" si="471"/>
        <v>45014</v>
      </c>
      <c r="B745" s="110">
        <f t="shared" si="463"/>
        <v>988.21059264000007</v>
      </c>
      <c r="C745" s="184">
        <f t="shared" si="461"/>
        <v>986.75248405052753</v>
      </c>
      <c r="D745" s="111">
        <f t="shared" si="472"/>
        <v>6508.4</v>
      </c>
      <c r="E745" s="111">
        <f>IF($K745=1,VLOOKUP($A744,$AQ$11:$AU$150,5),E744)</f>
        <v>6563.07</v>
      </c>
      <c r="F745" s="160" t="e">
        <f>IF($K745=1,VLOOKUP($A744,$AQ$11:$AU$135,6),F744)</f>
        <v>#REF!</v>
      </c>
      <c r="G745" s="114">
        <f t="shared" si="464"/>
        <v>8.3999139573474046E-3</v>
      </c>
      <c r="H745" s="115">
        <f t="shared" si="482"/>
        <v>45041</v>
      </c>
      <c r="I745" s="115">
        <f t="shared" si="465"/>
        <v>45041</v>
      </c>
      <c r="J745" s="116">
        <f t="shared" si="473"/>
        <v>19</v>
      </c>
      <c r="K745" s="116">
        <f t="shared" si="462"/>
        <v>2</v>
      </c>
      <c r="L745" s="8">
        <f t="shared" si="474"/>
        <v>1.0008808899999999</v>
      </c>
      <c r="M745" s="117">
        <v>1</v>
      </c>
      <c r="N745" s="117">
        <f t="shared" si="483"/>
        <v>1</v>
      </c>
      <c r="O745" s="110">
        <f t="shared" si="460"/>
        <v>1.0008808899999999</v>
      </c>
      <c r="P745" s="110">
        <f t="shared" si="466"/>
        <v>987.62170444000003</v>
      </c>
      <c r="Q745" s="148">
        <f t="shared" si="477"/>
        <v>0</v>
      </c>
      <c r="R745" s="170">
        <f t="shared" si="475"/>
        <v>0</v>
      </c>
      <c r="S745" s="110">
        <f t="shared" si="467"/>
        <v>0</v>
      </c>
      <c r="T745" s="92">
        <f t="shared" si="480"/>
        <v>0</v>
      </c>
      <c r="U745" s="181">
        <f t="shared" si="481"/>
        <v>0</v>
      </c>
      <c r="V745" s="120">
        <f t="shared" si="476"/>
        <v>7.8E-2</v>
      </c>
      <c r="W745" s="118">
        <f t="shared" si="484"/>
        <v>2</v>
      </c>
      <c r="X745" s="118">
        <v>252</v>
      </c>
      <c r="Y745" s="117">
        <f t="shared" si="468"/>
        <v>1.0005962690000001</v>
      </c>
      <c r="Z745" s="110">
        <f t="shared" si="469"/>
        <v>0.58888819999999997</v>
      </c>
      <c r="AA745" s="110">
        <f t="shared" si="470"/>
        <v>0</v>
      </c>
      <c r="AB745" s="121" t="str">
        <f t="shared" si="478"/>
        <v>A+J=</v>
      </c>
      <c r="AC745" s="115">
        <f t="shared" si="479"/>
        <v>45041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9">
        <f t="shared" si="471"/>
        <v>45015</v>
      </c>
      <c r="B746" s="110">
        <f t="shared" si="463"/>
        <v>988.94045792999998</v>
      </c>
      <c r="C746" s="184">
        <f t="shared" si="461"/>
        <v>986.75248405052753</v>
      </c>
      <c r="D746" s="111">
        <f t="shared" si="472"/>
        <v>6508.4</v>
      </c>
      <c r="E746" s="111">
        <f>IF($K746=1,VLOOKUP($A745,$AQ$11:$AU$150,5),E745)</f>
        <v>6563.07</v>
      </c>
      <c r="F746" s="160" t="e">
        <f>IF($K746=1,VLOOKUP($A745,$AQ$11:$AU$135,6),F745)</f>
        <v>#REF!</v>
      </c>
      <c r="G746" s="114">
        <f t="shared" si="464"/>
        <v>8.3999139573474046E-3</v>
      </c>
      <c r="H746" s="115">
        <f t="shared" si="482"/>
        <v>45041</v>
      </c>
      <c r="I746" s="115">
        <f t="shared" si="465"/>
        <v>45041</v>
      </c>
      <c r="J746" s="116">
        <f t="shared" si="473"/>
        <v>19</v>
      </c>
      <c r="K746" s="116">
        <f t="shared" si="462"/>
        <v>3</v>
      </c>
      <c r="L746" s="8">
        <f t="shared" si="474"/>
        <v>1.0013216300000001</v>
      </c>
      <c r="M746" s="117">
        <v>1</v>
      </c>
      <c r="N746" s="117">
        <f t="shared" si="483"/>
        <v>1</v>
      </c>
      <c r="O746" s="110">
        <f t="shared" ref="O746:O809" si="485">TRUNC(TRUNC((L746*N746),15),8)</f>
        <v>1.0013216300000001</v>
      </c>
      <c r="P746" s="110">
        <f t="shared" si="466"/>
        <v>988.05660573</v>
      </c>
      <c r="Q746" s="148">
        <f t="shared" si="477"/>
        <v>0</v>
      </c>
      <c r="R746" s="170">
        <f t="shared" si="475"/>
        <v>0</v>
      </c>
      <c r="S746" s="110">
        <f t="shared" si="467"/>
        <v>0</v>
      </c>
      <c r="T746" s="92">
        <f t="shared" si="480"/>
        <v>0</v>
      </c>
      <c r="U746" s="181">
        <f t="shared" si="481"/>
        <v>0</v>
      </c>
      <c r="V746" s="120">
        <f t="shared" si="476"/>
        <v>7.8E-2</v>
      </c>
      <c r="W746" s="118">
        <f t="shared" si="484"/>
        <v>3</v>
      </c>
      <c r="X746" s="118">
        <v>252</v>
      </c>
      <c r="Y746" s="117">
        <f t="shared" si="468"/>
        <v>1.0008945359999999</v>
      </c>
      <c r="Z746" s="110">
        <f t="shared" si="469"/>
        <v>0.88385219999999998</v>
      </c>
      <c r="AA746" s="110">
        <f t="shared" si="470"/>
        <v>0</v>
      </c>
      <c r="AB746" s="121" t="str">
        <f t="shared" si="478"/>
        <v>A+J=</v>
      </c>
      <c r="AC746" s="115">
        <f t="shared" si="479"/>
        <v>45041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9">
        <f t="shared" si="471"/>
        <v>45016</v>
      </c>
      <c r="B747" s="110">
        <f t="shared" si="463"/>
        <v>989.67085931999998</v>
      </c>
      <c r="C747" s="184">
        <f t="shared" si="461"/>
        <v>986.75248405052753</v>
      </c>
      <c r="D747" s="111">
        <f t="shared" si="472"/>
        <v>6508.4</v>
      </c>
      <c r="E747" s="111">
        <f>IF($K747=1,VLOOKUP($A746,$AQ$11:$AU$150,5),E746)</f>
        <v>6563.07</v>
      </c>
      <c r="F747" s="160" t="e">
        <f>IF($K747=1,VLOOKUP($A746,$AQ$11:$AU$135,6),F746)</f>
        <v>#REF!</v>
      </c>
      <c r="G747" s="114">
        <f t="shared" si="464"/>
        <v>8.3999139573474046E-3</v>
      </c>
      <c r="H747" s="115">
        <f t="shared" si="482"/>
        <v>45041</v>
      </c>
      <c r="I747" s="115">
        <f t="shared" si="465"/>
        <v>45041</v>
      </c>
      <c r="J747" s="116">
        <f t="shared" si="473"/>
        <v>19</v>
      </c>
      <c r="K747" s="116">
        <f t="shared" si="462"/>
        <v>4</v>
      </c>
      <c r="L747" s="8">
        <f t="shared" si="474"/>
        <v>1.00176256</v>
      </c>
      <c r="M747" s="117">
        <v>1</v>
      </c>
      <c r="N747" s="117">
        <f t="shared" si="483"/>
        <v>1</v>
      </c>
      <c r="O747" s="110">
        <f t="shared" si="485"/>
        <v>1.00176256</v>
      </c>
      <c r="P747" s="110">
        <f t="shared" si="466"/>
        <v>988.49169449999999</v>
      </c>
      <c r="Q747" s="148">
        <f t="shared" si="477"/>
        <v>0</v>
      </c>
      <c r="R747" s="170">
        <f t="shared" si="475"/>
        <v>0</v>
      </c>
      <c r="S747" s="110">
        <f t="shared" si="467"/>
        <v>0</v>
      </c>
      <c r="T747" s="92">
        <f t="shared" si="480"/>
        <v>0</v>
      </c>
      <c r="U747" s="181">
        <f t="shared" si="481"/>
        <v>0</v>
      </c>
      <c r="V747" s="120">
        <f t="shared" si="476"/>
        <v>7.8E-2</v>
      </c>
      <c r="W747" s="118">
        <f t="shared" si="484"/>
        <v>4</v>
      </c>
      <c r="X747" s="118">
        <v>252</v>
      </c>
      <c r="Y747" s="117">
        <f t="shared" si="468"/>
        <v>1.001192893</v>
      </c>
      <c r="Z747" s="110">
        <f t="shared" si="469"/>
        <v>1.17916482</v>
      </c>
      <c r="AA747" s="110">
        <f t="shared" si="470"/>
        <v>0</v>
      </c>
      <c r="AB747" s="121" t="str">
        <f t="shared" si="478"/>
        <v>A+J=</v>
      </c>
      <c r="AC747" s="115">
        <f t="shared" si="479"/>
        <v>45041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9">
        <f t="shared" si="471"/>
        <v>45017</v>
      </c>
      <c r="B748" s="110">
        <f t="shared" si="463"/>
        <v>990.40180599999997</v>
      </c>
      <c r="C748" s="184">
        <f t="shared" si="461"/>
        <v>986.75248405052753</v>
      </c>
      <c r="D748" s="111">
        <f t="shared" si="472"/>
        <v>6508.4</v>
      </c>
      <c r="E748" s="111">
        <f>IF($K748=1,VLOOKUP($A747,$AQ$11:$AU$150,5),E747)</f>
        <v>6563.07</v>
      </c>
      <c r="F748" s="160" t="e">
        <f>IF($K748=1,VLOOKUP($A747,$AQ$11:$AU$135,6),F747)</f>
        <v>#REF!</v>
      </c>
      <c r="G748" s="114">
        <f t="shared" si="464"/>
        <v>8.3999139573474046E-3</v>
      </c>
      <c r="H748" s="115">
        <f t="shared" si="482"/>
        <v>45041</v>
      </c>
      <c r="I748" s="115">
        <f t="shared" si="465"/>
        <v>45041</v>
      </c>
      <c r="J748" s="116">
        <f t="shared" si="473"/>
        <v>19</v>
      </c>
      <c r="K748" s="116">
        <f t="shared" si="462"/>
        <v>5</v>
      </c>
      <c r="L748" s="8">
        <f t="shared" si="474"/>
        <v>1.00220369</v>
      </c>
      <c r="M748" s="117">
        <v>1</v>
      </c>
      <c r="N748" s="117">
        <f t="shared" si="483"/>
        <v>1</v>
      </c>
      <c r="O748" s="110">
        <f t="shared" si="485"/>
        <v>1.00220369</v>
      </c>
      <c r="P748" s="110">
        <f t="shared" si="466"/>
        <v>988.92698063</v>
      </c>
      <c r="Q748" s="148">
        <f t="shared" si="477"/>
        <v>0</v>
      </c>
      <c r="R748" s="170">
        <f t="shared" si="475"/>
        <v>0</v>
      </c>
      <c r="S748" s="110">
        <f t="shared" si="467"/>
        <v>0</v>
      </c>
      <c r="T748" s="92">
        <f t="shared" si="480"/>
        <v>0</v>
      </c>
      <c r="U748" s="181">
        <f t="shared" si="481"/>
        <v>0</v>
      </c>
      <c r="V748" s="120">
        <f t="shared" si="476"/>
        <v>7.8E-2</v>
      </c>
      <c r="W748" s="118">
        <f t="shared" si="484"/>
        <v>5</v>
      </c>
      <c r="X748" s="118">
        <v>252</v>
      </c>
      <c r="Y748" s="117">
        <f t="shared" si="468"/>
        <v>1.001491339</v>
      </c>
      <c r="Z748" s="110">
        <f t="shared" si="469"/>
        <v>1.47482537</v>
      </c>
      <c r="AA748" s="110">
        <f t="shared" si="470"/>
        <v>0</v>
      </c>
      <c r="AB748" s="121" t="str">
        <f t="shared" si="478"/>
        <v>A+J=</v>
      </c>
      <c r="AC748" s="115">
        <f t="shared" si="479"/>
        <v>45041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9">
        <f t="shared" si="471"/>
        <v>45018</v>
      </c>
      <c r="B749" s="110">
        <f t="shared" si="463"/>
        <v>990.40180599999997</v>
      </c>
      <c r="C749" s="184">
        <f t="shared" ref="C749:C812" si="486">IF(Q748&gt;0,P748-S748-T748,C748)</f>
        <v>986.75248405052753</v>
      </c>
      <c r="D749" s="111">
        <f t="shared" si="472"/>
        <v>6508.4</v>
      </c>
      <c r="E749" s="111">
        <f>IF($K749=1,VLOOKUP($A748,$AQ$11:$AU$150,5),E748)</f>
        <v>6563.07</v>
      </c>
      <c r="F749" s="160" t="e">
        <f>IF($K749=1,VLOOKUP($A748,$AQ$11:$AU$135,6),F748)</f>
        <v>#REF!</v>
      </c>
      <c r="G749" s="114">
        <f t="shared" si="464"/>
        <v>8.3999139573474046E-3</v>
      </c>
      <c r="H749" s="115">
        <f t="shared" si="482"/>
        <v>45041</v>
      </c>
      <c r="I749" s="115">
        <f t="shared" si="465"/>
        <v>45041</v>
      </c>
      <c r="J749" s="116">
        <f t="shared" si="473"/>
        <v>19</v>
      </c>
      <c r="K749" s="116">
        <f t="shared" si="462"/>
        <v>5</v>
      </c>
      <c r="L749" s="8">
        <f t="shared" si="474"/>
        <v>1.00220369</v>
      </c>
      <c r="M749" s="117">
        <v>1</v>
      </c>
      <c r="N749" s="117">
        <f t="shared" si="483"/>
        <v>1</v>
      </c>
      <c r="O749" s="110">
        <f t="shared" si="485"/>
        <v>1.00220369</v>
      </c>
      <c r="P749" s="110">
        <f t="shared" si="466"/>
        <v>988.92698063</v>
      </c>
      <c r="Q749" s="148">
        <f t="shared" si="477"/>
        <v>0</v>
      </c>
      <c r="R749" s="170">
        <f t="shared" si="475"/>
        <v>0</v>
      </c>
      <c r="S749" s="110">
        <f t="shared" si="467"/>
        <v>0</v>
      </c>
      <c r="T749" s="92">
        <f t="shared" si="480"/>
        <v>0</v>
      </c>
      <c r="U749" s="181">
        <f t="shared" si="481"/>
        <v>0</v>
      </c>
      <c r="V749" s="120">
        <f t="shared" si="476"/>
        <v>7.8E-2</v>
      </c>
      <c r="W749" s="118">
        <f t="shared" si="484"/>
        <v>5</v>
      </c>
      <c r="X749" s="118">
        <v>252</v>
      </c>
      <c r="Y749" s="117">
        <f t="shared" si="468"/>
        <v>1.001491339</v>
      </c>
      <c r="Z749" s="110">
        <f t="shared" si="469"/>
        <v>1.47482537</v>
      </c>
      <c r="AA749" s="110">
        <f t="shared" si="470"/>
        <v>0</v>
      </c>
      <c r="AB749" s="121" t="str">
        <f t="shared" si="478"/>
        <v>A+J=</v>
      </c>
      <c r="AC749" s="115">
        <f t="shared" si="479"/>
        <v>45041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9">
        <f t="shared" si="471"/>
        <v>45019</v>
      </c>
      <c r="B750" s="110">
        <f t="shared" si="463"/>
        <v>990.40180599999997</v>
      </c>
      <c r="C750" s="184">
        <f t="shared" si="486"/>
        <v>986.75248405052753</v>
      </c>
      <c r="D750" s="111">
        <f t="shared" si="472"/>
        <v>6508.4</v>
      </c>
      <c r="E750" s="111">
        <f>IF($K750=1,VLOOKUP($A749,$AQ$11:$AU$150,5),E749)</f>
        <v>6563.07</v>
      </c>
      <c r="F750" s="160" t="e">
        <f>IF($K750=1,VLOOKUP($A749,$AQ$11:$AU$135,6),F749)</f>
        <v>#REF!</v>
      </c>
      <c r="G750" s="114">
        <f t="shared" si="464"/>
        <v>8.3999139573474046E-3</v>
      </c>
      <c r="H750" s="115">
        <f t="shared" si="482"/>
        <v>45041</v>
      </c>
      <c r="I750" s="115">
        <f t="shared" si="465"/>
        <v>45041</v>
      </c>
      <c r="J750" s="116">
        <f t="shared" si="473"/>
        <v>19</v>
      </c>
      <c r="K750" s="116">
        <f t="shared" si="462"/>
        <v>5</v>
      </c>
      <c r="L750" s="8">
        <f t="shared" si="474"/>
        <v>1.00220369</v>
      </c>
      <c r="M750" s="117">
        <v>1</v>
      </c>
      <c r="N750" s="117">
        <f t="shared" si="483"/>
        <v>1</v>
      </c>
      <c r="O750" s="110">
        <f t="shared" si="485"/>
        <v>1.00220369</v>
      </c>
      <c r="P750" s="110">
        <f t="shared" si="466"/>
        <v>988.92698063</v>
      </c>
      <c r="Q750" s="148">
        <f t="shared" si="477"/>
        <v>0</v>
      </c>
      <c r="R750" s="170">
        <f t="shared" si="475"/>
        <v>0</v>
      </c>
      <c r="S750" s="110">
        <f t="shared" si="467"/>
        <v>0</v>
      </c>
      <c r="T750" s="92">
        <f t="shared" si="480"/>
        <v>0</v>
      </c>
      <c r="U750" s="181">
        <f t="shared" si="481"/>
        <v>0</v>
      </c>
      <c r="V750" s="120">
        <f t="shared" si="476"/>
        <v>7.8E-2</v>
      </c>
      <c r="W750" s="118">
        <f t="shared" si="484"/>
        <v>5</v>
      </c>
      <c r="X750" s="118">
        <v>252</v>
      </c>
      <c r="Y750" s="117">
        <f t="shared" si="468"/>
        <v>1.001491339</v>
      </c>
      <c r="Z750" s="110">
        <f t="shared" si="469"/>
        <v>1.47482537</v>
      </c>
      <c r="AA750" s="110">
        <f t="shared" si="470"/>
        <v>0</v>
      </c>
      <c r="AB750" s="121" t="str">
        <f t="shared" si="478"/>
        <v>A+J=</v>
      </c>
      <c r="AC750" s="115">
        <f t="shared" si="479"/>
        <v>45041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9">
        <f t="shared" si="471"/>
        <v>45020</v>
      </c>
      <c r="B751" s="110">
        <f t="shared" si="463"/>
        <v>991.13328737000006</v>
      </c>
      <c r="C751" s="184">
        <f t="shared" si="486"/>
        <v>986.75248405052753</v>
      </c>
      <c r="D751" s="111">
        <f t="shared" si="472"/>
        <v>6508.4</v>
      </c>
      <c r="E751" s="111">
        <f>IF($K751=1,VLOOKUP($A750,$AQ$11:$AU$150,5),E750)</f>
        <v>6563.07</v>
      </c>
      <c r="F751" s="160" t="e">
        <f>IF($K751=1,VLOOKUP($A750,$AQ$11:$AU$135,6),F750)</f>
        <v>#REF!</v>
      </c>
      <c r="G751" s="114">
        <f t="shared" si="464"/>
        <v>8.3999139573474046E-3</v>
      </c>
      <c r="H751" s="115">
        <f t="shared" si="482"/>
        <v>45041</v>
      </c>
      <c r="I751" s="115">
        <f t="shared" si="465"/>
        <v>45041</v>
      </c>
      <c r="J751" s="116">
        <f t="shared" si="473"/>
        <v>19</v>
      </c>
      <c r="K751" s="116">
        <f t="shared" ref="K751:K814" si="487">(J751-(NETWORKDAYS(A751,I751,AF$149:AF$503)-1))</f>
        <v>6</v>
      </c>
      <c r="L751" s="8">
        <f t="shared" si="474"/>
        <v>1.0026450099999999</v>
      </c>
      <c r="M751" s="117">
        <v>1</v>
      </c>
      <c r="N751" s="117">
        <f t="shared" si="483"/>
        <v>1</v>
      </c>
      <c r="O751" s="110">
        <f t="shared" si="485"/>
        <v>1.0026450099999999</v>
      </c>
      <c r="P751" s="110">
        <f t="shared" si="466"/>
        <v>989.36245423000003</v>
      </c>
      <c r="Q751" s="148">
        <f t="shared" si="477"/>
        <v>0</v>
      </c>
      <c r="R751" s="170">
        <f t="shared" si="475"/>
        <v>0</v>
      </c>
      <c r="S751" s="110">
        <f t="shared" si="467"/>
        <v>0</v>
      </c>
      <c r="T751" s="92">
        <f t="shared" si="480"/>
        <v>0</v>
      </c>
      <c r="U751" s="181">
        <f t="shared" si="481"/>
        <v>0</v>
      </c>
      <c r="V751" s="120">
        <f t="shared" si="476"/>
        <v>7.8E-2</v>
      </c>
      <c r="W751" s="118">
        <f t="shared" si="484"/>
        <v>6</v>
      </c>
      <c r="X751" s="118">
        <v>252</v>
      </c>
      <c r="Y751" s="117">
        <f t="shared" si="468"/>
        <v>1.0017898730000001</v>
      </c>
      <c r="Z751" s="110">
        <f t="shared" si="469"/>
        <v>1.7708331399999999</v>
      </c>
      <c r="AA751" s="110">
        <f t="shared" si="470"/>
        <v>0</v>
      </c>
      <c r="AB751" s="121" t="str">
        <f t="shared" si="478"/>
        <v>A+J=</v>
      </c>
      <c r="AC751" s="115">
        <f t="shared" si="479"/>
        <v>45041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9">
        <f t="shared" si="471"/>
        <v>45021</v>
      </c>
      <c r="B752" s="110">
        <f t="shared" si="463"/>
        <v>991.86531460999993</v>
      </c>
      <c r="C752" s="184">
        <f t="shared" si="486"/>
        <v>986.75248405052753</v>
      </c>
      <c r="D752" s="111">
        <f t="shared" si="472"/>
        <v>6508.4</v>
      </c>
      <c r="E752" s="111">
        <f>IF($K752=1,VLOOKUP($A751,$AQ$11:$AU$150,5),E751)</f>
        <v>6563.07</v>
      </c>
      <c r="F752" s="160" t="e">
        <f>IF($K752=1,VLOOKUP($A751,$AQ$11:$AU$135,6),F751)</f>
        <v>#REF!</v>
      </c>
      <c r="G752" s="114">
        <f t="shared" si="464"/>
        <v>8.3999139573474046E-3</v>
      </c>
      <c r="H752" s="115">
        <f t="shared" si="482"/>
        <v>45041</v>
      </c>
      <c r="I752" s="115">
        <f t="shared" si="465"/>
        <v>45041</v>
      </c>
      <c r="J752" s="116">
        <f t="shared" si="473"/>
        <v>19</v>
      </c>
      <c r="K752" s="116">
        <f t="shared" si="487"/>
        <v>7</v>
      </c>
      <c r="L752" s="8">
        <f t="shared" si="474"/>
        <v>1.00308653</v>
      </c>
      <c r="M752" s="117">
        <v>1</v>
      </c>
      <c r="N752" s="117">
        <f t="shared" si="483"/>
        <v>1</v>
      </c>
      <c r="O752" s="110">
        <f t="shared" si="485"/>
        <v>1.00308653</v>
      </c>
      <c r="P752" s="110">
        <f t="shared" si="466"/>
        <v>989.79812518999995</v>
      </c>
      <c r="Q752" s="148">
        <f t="shared" si="477"/>
        <v>0</v>
      </c>
      <c r="R752" s="170">
        <f t="shared" si="475"/>
        <v>0</v>
      </c>
      <c r="S752" s="110">
        <f t="shared" si="467"/>
        <v>0</v>
      </c>
      <c r="T752" s="92">
        <f t="shared" si="480"/>
        <v>0</v>
      </c>
      <c r="U752" s="181">
        <f t="shared" si="481"/>
        <v>0</v>
      </c>
      <c r="V752" s="120">
        <f t="shared" si="476"/>
        <v>7.8E-2</v>
      </c>
      <c r="W752" s="118">
        <f t="shared" si="484"/>
        <v>7</v>
      </c>
      <c r="X752" s="118">
        <v>252</v>
      </c>
      <c r="Y752" s="117">
        <f t="shared" si="468"/>
        <v>1.0020884960000001</v>
      </c>
      <c r="Z752" s="110">
        <f t="shared" si="469"/>
        <v>2.0671894200000001</v>
      </c>
      <c r="AA752" s="110">
        <f t="shared" si="470"/>
        <v>0</v>
      </c>
      <c r="AB752" s="121" t="str">
        <f t="shared" si="478"/>
        <v>A+J=</v>
      </c>
      <c r="AC752" s="115">
        <f t="shared" si="479"/>
        <v>45041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9">
        <f t="shared" si="471"/>
        <v>45022</v>
      </c>
      <c r="B753" s="110">
        <f t="shared" si="463"/>
        <v>992.5978791</v>
      </c>
      <c r="C753" s="184">
        <f t="shared" si="486"/>
        <v>986.75248405052753</v>
      </c>
      <c r="D753" s="111">
        <f t="shared" si="472"/>
        <v>6508.4</v>
      </c>
      <c r="E753" s="111">
        <f>IF($K753=1,VLOOKUP($A752,$AQ$11:$AU$150,5),E752)</f>
        <v>6563.07</v>
      </c>
      <c r="F753" s="160" t="e">
        <f>IF($K753=1,VLOOKUP($A752,$AQ$11:$AU$135,6),F752)</f>
        <v>#REF!</v>
      </c>
      <c r="G753" s="114">
        <f t="shared" si="464"/>
        <v>8.3999139573474046E-3</v>
      </c>
      <c r="H753" s="115">
        <f t="shared" si="482"/>
        <v>45041</v>
      </c>
      <c r="I753" s="115">
        <f t="shared" si="465"/>
        <v>45041</v>
      </c>
      <c r="J753" s="116">
        <f t="shared" si="473"/>
        <v>19</v>
      </c>
      <c r="K753" s="116">
        <f t="shared" si="487"/>
        <v>8</v>
      </c>
      <c r="L753" s="8">
        <f t="shared" si="474"/>
        <v>1.0035282400000001</v>
      </c>
      <c r="M753" s="117">
        <v>1</v>
      </c>
      <c r="N753" s="117">
        <f t="shared" si="483"/>
        <v>1</v>
      </c>
      <c r="O753" s="110">
        <f t="shared" si="485"/>
        <v>1.0035282400000001</v>
      </c>
      <c r="P753" s="110">
        <f t="shared" si="466"/>
        <v>990.23398363000001</v>
      </c>
      <c r="Q753" s="148">
        <f t="shared" si="477"/>
        <v>0</v>
      </c>
      <c r="R753" s="170">
        <f t="shared" si="475"/>
        <v>0</v>
      </c>
      <c r="S753" s="110">
        <f t="shared" si="467"/>
        <v>0</v>
      </c>
      <c r="T753" s="92">
        <f t="shared" si="480"/>
        <v>0</v>
      </c>
      <c r="U753" s="181">
        <f t="shared" si="481"/>
        <v>0</v>
      </c>
      <c r="V753" s="120">
        <f t="shared" si="476"/>
        <v>7.8E-2</v>
      </c>
      <c r="W753" s="118">
        <f t="shared" si="484"/>
        <v>8</v>
      </c>
      <c r="X753" s="118">
        <v>252</v>
      </c>
      <c r="Y753" s="117">
        <f t="shared" si="468"/>
        <v>1.0023872089999999</v>
      </c>
      <c r="Z753" s="110">
        <f t="shared" si="469"/>
        <v>2.3638954700000001</v>
      </c>
      <c r="AA753" s="110">
        <f t="shared" si="470"/>
        <v>0</v>
      </c>
      <c r="AB753" s="121" t="str">
        <f t="shared" si="478"/>
        <v>A+J=</v>
      </c>
      <c r="AC753" s="115">
        <f t="shared" si="479"/>
        <v>45041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9">
        <f t="shared" si="471"/>
        <v>45023</v>
      </c>
      <c r="B754" s="110">
        <f t="shared" si="463"/>
        <v>993.33098013999995</v>
      </c>
      <c r="C754" s="184">
        <f t="shared" si="486"/>
        <v>986.75248405052753</v>
      </c>
      <c r="D754" s="111">
        <f t="shared" si="472"/>
        <v>6508.4</v>
      </c>
      <c r="E754" s="111">
        <f>IF($K754=1,VLOOKUP($A753,$AQ$11:$AU$150,5),E753)</f>
        <v>6563.07</v>
      </c>
      <c r="F754" s="160" t="e">
        <f>IF($K754=1,VLOOKUP($A753,$AQ$11:$AU$135,6),F753)</f>
        <v>#REF!</v>
      </c>
      <c r="G754" s="114">
        <f t="shared" si="464"/>
        <v>8.3999139573474046E-3</v>
      </c>
      <c r="H754" s="115">
        <f t="shared" si="482"/>
        <v>45041</v>
      </c>
      <c r="I754" s="115">
        <f t="shared" si="465"/>
        <v>45041</v>
      </c>
      <c r="J754" s="116">
        <f t="shared" si="473"/>
        <v>19</v>
      </c>
      <c r="K754" s="116">
        <f t="shared" si="487"/>
        <v>9</v>
      </c>
      <c r="L754" s="8">
        <f t="shared" si="474"/>
        <v>1.0039701400000001</v>
      </c>
      <c r="M754" s="117">
        <v>1</v>
      </c>
      <c r="N754" s="117">
        <f t="shared" si="483"/>
        <v>1</v>
      </c>
      <c r="O754" s="110">
        <f t="shared" si="485"/>
        <v>1.0039701400000001</v>
      </c>
      <c r="P754" s="110">
        <f t="shared" si="466"/>
        <v>990.67002954999998</v>
      </c>
      <c r="Q754" s="148">
        <f t="shared" si="477"/>
        <v>0</v>
      </c>
      <c r="R754" s="170">
        <f t="shared" si="475"/>
        <v>0</v>
      </c>
      <c r="S754" s="110">
        <f t="shared" si="467"/>
        <v>0</v>
      </c>
      <c r="T754" s="92">
        <f t="shared" si="480"/>
        <v>0</v>
      </c>
      <c r="U754" s="181">
        <f t="shared" si="481"/>
        <v>0</v>
      </c>
      <c r="V754" s="120">
        <f t="shared" si="476"/>
        <v>7.8E-2</v>
      </c>
      <c r="W754" s="118">
        <f t="shared" si="484"/>
        <v>9</v>
      </c>
      <c r="X754" s="118">
        <v>252</v>
      </c>
      <c r="Y754" s="117">
        <f t="shared" si="468"/>
        <v>1.002686011</v>
      </c>
      <c r="Z754" s="110">
        <f t="shared" si="469"/>
        <v>2.6609505900000001</v>
      </c>
      <c r="AA754" s="110">
        <f t="shared" si="470"/>
        <v>0</v>
      </c>
      <c r="AB754" s="121" t="str">
        <f t="shared" si="478"/>
        <v>A+J=</v>
      </c>
      <c r="AC754" s="115">
        <f t="shared" si="479"/>
        <v>45041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9">
        <f t="shared" si="471"/>
        <v>45024</v>
      </c>
      <c r="B755" s="110">
        <f t="shared" si="463"/>
        <v>993.33098013999995</v>
      </c>
      <c r="C755" s="184">
        <f t="shared" si="486"/>
        <v>986.75248405052753</v>
      </c>
      <c r="D755" s="111">
        <f t="shared" si="472"/>
        <v>6508.4</v>
      </c>
      <c r="E755" s="111">
        <f>IF($K755=1,VLOOKUP($A754,$AQ$11:$AU$150,5),E754)</f>
        <v>6563.07</v>
      </c>
      <c r="F755" s="160" t="e">
        <f>IF($K755=1,VLOOKUP($A754,$AQ$11:$AU$135,6),F754)</f>
        <v>#REF!</v>
      </c>
      <c r="G755" s="114">
        <f t="shared" si="464"/>
        <v>8.3999139573474046E-3</v>
      </c>
      <c r="H755" s="115">
        <f t="shared" si="482"/>
        <v>45041</v>
      </c>
      <c r="I755" s="115">
        <f t="shared" si="465"/>
        <v>45041</v>
      </c>
      <c r="J755" s="116">
        <f t="shared" si="473"/>
        <v>19</v>
      </c>
      <c r="K755" s="116">
        <f t="shared" si="487"/>
        <v>9</v>
      </c>
      <c r="L755" s="8">
        <f t="shared" si="474"/>
        <v>1.0039701400000001</v>
      </c>
      <c r="M755" s="117">
        <v>1</v>
      </c>
      <c r="N755" s="117">
        <f t="shared" si="483"/>
        <v>1</v>
      </c>
      <c r="O755" s="110">
        <f t="shared" si="485"/>
        <v>1.0039701400000001</v>
      </c>
      <c r="P755" s="110">
        <f t="shared" si="466"/>
        <v>990.67002954999998</v>
      </c>
      <c r="Q755" s="148">
        <f t="shared" si="477"/>
        <v>0</v>
      </c>
      <c r="R755" s="170">
        <f t="shared" si="475"/>
        <v>0</v>
      </c>
      <c r="S755" s="110">
        <f t="shared" si="467"/>
        <v>0</v>
      </c>
      <c r="T755" s="92">
        <f t="shared" si="480"/>
        <v>0</v>
      </c>
      <c r="U755" s="181">
        <f t="shared" si="481"/>
        <v>0</v>
      </c>
      <c r="V755" s="120">
        <f t="shared" si="476"/>
        <v>7.8E-2</v>
      </c>
      <c r="W755" s="118">
        <f t="shared" si="484"/>
        <v>9</v>
      </c>
      <c r="X755" s="118">
        <v>252</v>
      </c>
      <c r="Y755" s="117">
        <f t="shared" si="468"/>
        <v>1.002686011</v>
      </c>
      <c r="Z755" s="110">
        <f t="shared" si="469"/>
        <v>2.6609505900000001</v>
      </c>
      <c r="AA755" s="110">
        <f t="shared" si="470"/>
        <v>0</v>
      </c>
      <c r="AB755" s="121" t="str">
        <f t="shared" si="478"/>
        <v>A+J=</v>
      </c>
      <c r="AC755" s="115">
        <f t="shared" si="479"/>
        <v>45041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9">
        <f t="shared" si="471"/>
        <v>45025</v>
      </c>
      <c r="B756" s="110">
        <f t="shared" si="463"/>
        <v>993.33098013999995</v>
      </c>
      <c r="C756" s="184">
        <f t="shared" si="486"/>
        <v>986.75248405052753</v>
      </c>
      <c r="D756" s="111">
        <f t="shared" si="472"/>
        <v>6508.4</v>
      </c>
      <c r="E756" s="111">
        <f>IF($K756=1,VLOOKUP($A755,$AQ$11:$AU$150,5),E755)</f>
        <v>6563.07</v>
      </c>
      <c r="F756" s="160" t="e">
        <f>IF($K756=1,VLOOKUP($A755,$AQ$11:$AU$135,6),F755)</f>
        <v>#REF!</v>
      </c>
      <c r="G756" s="114">
        <f t="shared" si="464"/>
        <v>8.3999139573474046E-3</v>
      </c>
      <c r="H756" s="115">
        <f t="shared" si="482"/>
        <v>45041</v>
      </c>
      <c r="I756" s="115">
        <f t="shared" si="465"/>
        <v>45041</v>
      </c>
      <c r="J756" s="116">
        <f t="shared" si="473"/>
        <v>19</v>
      </c>
      <c r="K756" s="116">
        <f t="shared" si="487"/>
        <v>9</v>
      </c>
      <c r="L756" s="8">
        <f t="shared" si="474"/>
        <v>1.0039701400000001</v>
      </c>
      <c r="M756" s="117">
        <v>1</v>
      </c>
      <c r="N756" s="117">
        <f t="shared" si="483"/>
        <v>1</v>
      </c>
      <c r="O756" s="110">
        <f t="shared" si="485"/>
        <v>1.0039701400000001</v>
      </c>
      <c r="P756" s="110">
        <f t="shared" si="466"/>
        <v>990.67002954999998</v>
      </c>
      <c r="Q756" s="148">
        <f t="shared" si="477"/>
        <v>0</v>
      </c>
      <c r="R756" s="170">
        <f t="shared" si="475"/>
        <v>0</v>
      </c>
      <c r="S756" s="110">
        <f t="shared" si="467"/>
        <v>0</v>
      </c>
      <c r="T756" s="92">
        <f t="shared" si="480"/>
        <v>0</v>
      </c>
      <c r="U756" s="181">
        <f t="shared" si="481"/>
        <v>0</v>
      </c>
      <c r="V756" s="120">
        <f t="shared" si="476"/>
        <v>7.8E-2</v>
      </c>
      <c r="W756" s="118">
        <f t="shared" si="484"/>
        <v>9</v>
      </c>
      <c r="X756" s="118">
        <v>252</v>
      </c>
      <c r="Y756" s="117">
        <f t="shared" si="468"/>
        <v>1.002686011</v>
      </c>
      <c r="Z756" s="110">
        <f t="shared" si="469"/>
        <v>2.6609505900000001</v>
      </c>
      <c r="AA756" s="110">
        <f t="shared" si="470"/>
        <v>0</v>
      </c>
      <c r="AB756" s="121" t="str">
        <f t="shared" si="478"/>
        <v>A+J=</v>
      </c>
      <c r="AC756" s="115">
        <f t="shared" si="479"/>
        <v>45041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9">
        <f t="shared" si="471"/>
        <v>45026</v>
      </c>
      <c r="B757" s="110">
        <f t="shared" si="463"/>
        <v>993.33098013999995</v>
      </c>
      <c r="C757" s="184">
        <f t="shared" si="486"/>
        <v>986.75248405052753</v>
      </c>
      <c r="D757" s="111">
        <f t="shared" si="472"/>
        <v>6508.4</v>
      </c>
      <c r="E757" s="111">
        <f>IF($K757=1,VLOOKUP($A756,$AQ$11:$AU$150,5),E756)</f>
        <v>6563.07</v>
      </c>
      <c r="F757" s="160" t="e">
        <f>IF($K757=1,VLOOKUP($A756,$AQ$11:$AU$135,6),F756)</f>
        <v>#REF!</v>
      </c>
      <c r="G757" s="114">
        <f t="shared" si="464"/>
        <v>8.3999139573474046E-3</v>
      </c>
      <c r="H757" s="115">
        <f t="shared" si="482"/>
        <v>45041</v>
      </c>
      <c r="I757" s="115">
        <f t="shared" si="465"/>
        <v>45041</v>
      </c>
      <c r="J757" s="116">
        <f t="shared" si="473"/>
        <v>19</v>
      </c>
      <c r="K757" s="116">
        <f t="shared" si="487"/>
        <v>9</v>
      </c>
      <c r="L757" s="8">
        <f t="shared" si="474"/>
        <v>1.0039701400000001</v>
      </c>
      <c r="M757" s="117">
        <v>1</v>
      </c>
      <c r="N757" s="117">
        <f t="shared" si="483"/>
        <v>1</v>
      </c>
      <c r="O757" s="110">
        <f t="shared" si="485"/>
        <v>1.0039701400000001</v>
      </c>
      <c r="P757" s="110">
        <f t="shared" si="466"/>
        <v>990.67002954999998</v>
      </c>
      <c r="Q757" s="148">
        <f t="shared" si="477"/>
        <v>0</v>
      </c>
      <c r="R757" s="170">
        <f t="shared" si="475"/>
        <v>0</v>
      </c>
      <c r="S757" s="110">
        <f t="shared" si="467"/>
        <v>0</v>
      </c>
      <c r="T757" s="92">
        <f t="shared" si="480"/>
        <v>0</v>
      </c>
      <c r="U757" s="181">
        <f t="shared" si="481"/>
        <v>0</v>
      </c>
      <c r="V757" s="120">
        <f t="shared" si="476"/>
        <v>7.8E-2</v>
      </c>
      <c r="W757" s="118">
        <f t="shared" si="484"/>
        <v>9</v>
      </c>
      <c r="X757" s="118">
        <v>252</v>
      </c>
      <c r="Y757" s="117">
        <f t="shared" si="468"/>
        <v>1.002686011</v>
      </c>
      <c r="Z757" s="110">
        <f t="shared" si="469"/>
        <v>2.6609505900000001</v>
      </c>
      <c r="AA757" s="110">
        <f t="shared" si="470"/>
        <v>0</v>
      </c>
      <c r="AB757" s="121" t="str">
        <f t="shared" si="478"/>
        <v>A+J=</v>
      </c>
      <c r="AC757" s="115">
        <f t="shared" si="479"/>
        <v>45041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9">
        <f t="shared" si="471"/>
        <v>45027</v>
      </c>
      <c r="B758" s="110">
        <f t="shared" si="463"/>
        <v>994.06462692999992</v>
      </c>
      <c r="C758" s="184">
        <f t="shared" si="486"/>
        <v>986.75248405052753</v>
      </c>
      <c r="D758" s="111">
        <f t="shared" si="472"/>
        <v>6508.4</v>
      </c>
      <c r="E758" s="111">
        <f>IF($K758=1,VLOOKUP($A757,$AQ$11:$AU$150,5),E757)</f>
        <v>6563.07</v>
      </c>
      <c r="F758" s="160" t="e">
        <f>IF($K758=1,VLOOKUP($A757,$AQ$11:$AU$135,6),F757)</f>
        <v>#REF!</v>
      </c>
      <c r="G758" s="114">
        <f t="shared" si="464"/>
        <v>8.3999139573474046E-3</v>
      </c>
      <c r="H758" s="115">
        <f t="shared" si="482"/>
        <v>45041</v>
      </c>
      <c r="I758" s="115">
        <f t="shared" si="465"/>
        <v>45041</v>
      </c>
      <c r="J758" s="116">
        <f t="shared" si="473"/>
        <v>19</v>
      </c>
      <c r="K758" s="116">
        <f t="shared" si="487"/>
        <v>10</v>
      </c>
      <c r="L758" s="8">
        <f t="shared" si="474"/>
        <v>1.00441224</v>
      </c>
      <c r="M758" s="117">
        <v>1</v>
      </c>
      <c r="N758" s="117">
        <f t="shared" si="483"/>
        <v>1</v>
      </c>
      <c r="O758" s="110">
        <f t="shared" si="485"/>
        <v>1.00441224</v>
      </c>
      <c r="P758" s="110">
        <f t="shared" si="466"/>
        <v>991.10627282999997</v>
      </c>
      <c r="Q758" s="148">
        <f t="shared" si="477"/>
        <v>0</v>
      </c>
      <c r="R758" s="170">
        <f t="shared" si="475"/>
        <v>0</v>
      </c>
      <c r="S758" s="110">
        <f t="shared" si="467"/>
        <v>0</v>
      </c>
      <c r="T758" s="92">
        <f t="shared" si="480"/>
        <v>0</v>
      </c>
      <c r="U758" s="181">
        <f t="shared" si="481"/>
        <v>0</v>
      </c>
      <c r="V758" s="120">
        <f t="shared" si="476"/>
        <v>7.8E-2</v>
      </c>
      <c r="W758" s="118">
        <f t="shared" si="484"/>
        <v>10</v>
      </c>
      <c r="X758" s="118">
        <v>252</v>
      </c>
      <c r="Y758" s="117">
        <f t="shared" si="468"/>
        <v>1.002984901</v>
      </c>
      <c r="Z758" s="110">
        <f t="shared" si="469"/>
        <v>2.9583541000000002</v>
      </c>
      <c r="AA758" s="110">
        <f t="shared" si="470"/>
        <v>0</v>
      </c>
      <c r="AB758" s="121" t="str">
        <f t="shared" si="478"/>
        <v>A+J=</v>
      </c>
      <c r="AC758" s="115">
        <f t="shared" si="479"/>
        <v>45041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9">
        <f t="shared" si="471"/>
        <v>45028</v>
      </c>
      <c r="B759" s="110">
        <f t="shared" si="463"/>
        <v>994.79882171999998</v>
      </c>
      <c r="C759" s="184">
        <f t="shared" si="486"/>
        <v>986.75248405052753</v>
      </c>
      <c r="D759" s="111">
        <f t="shared" si="472"/>
        <v>6508.4</v>
      </c>
      <c r="E759" s="111">
        <f>IF($K759=1,VLOOKUP($A758,$AQ$11:$AU$150,5),E758)</f>
        <v>6563.07</v>
      </c>
      <c r="F759" s="160" t="e">
        <f>IF($K759=1,VLOOKUP($A758,$AQ$11:$AU$135,6),F758)</f>
        <v>#REF!</v>
      </c>
      <c r="G759" s="114">
        <f t="shared" si="464"/>
        <v>8.3999139573474046E-3</v>
      </c>
      <c r="H759" s="115">
        <f t="shared" si="482"/>
        <v>45041</v>
      </c>
      <c r="I759" s="115">
        <f t="shared" si="465"/>
        <v>45041</v>
      </c>
      <c r="J759" s="116">
        <f t="shared" si="473"/>
        <v>19</v>
      </c>
      <c r="K759" s="116">
        <f t="shared" si="487"/>
        <v>11</v>
      </c>
      <c r="L759" s="8">
        <f t="shared" si="474"/>
        <v>1.00485454</v>
      </c>
      <c r="M759" s="117">
        <v>1</v>
      </c>
      <c r="N759" s="117">
        <f t="shared" si="483"/>
        <v>1</v>
      </c>
      <c r="O759" s="110">
        <f t="shared" si="485"/>
        <v>1.00485454</v>
      </c>
      <c r="P759" s="110">
        <f t="shared" si="466"/>
        <v>991.54271344999995</v>
      </c>
      <c r="Q759" s="148">
        <f t="shared" si="477"/>
        <v>0</v>
      </c>
      <c r="R759" s="170">
        <f t="shared" si="475"/>
        <v>0</v>
      </c>
      <c r="S759" s="110">
        <f t="shared" si="467"/>
        <v>0</v>
      </c>
      <c r="T759" s="92">
        <f t="shared" si="480"/>
        <v>0</v>
      </c>
      <c r="U759" s="181">
        <f t="shared" si="481"/>
        <v>0</v>
      </c>
      <c r="V759" s="120">
        <f t="shared" si="476"/>
        <v>7.8E-2</v>
      </c>
      <c r="W759" s="118">
        <f t="shared" si="484"/>
        <v>11</v>
      </c>
      <c r="X759" s="118">
        <v>252</v>
      </c>
      <c r="Y759" s="117">
        <f t="shared" si="468"/>
        <v>1.003283881</v>
      </c>
      <c r="Z759" s="110">
        <f t="shared" si="469"/>
        <v>3.2561082699999999</v>
      </c>
      <c r="AA759" s="110">
        <f t="shared" si="470"/>
        <v>0</v>
      </c>
      <c r="AB759" s="121" t="str">
        <f t="shared" si="478"/>
        <v>A+J=</v>
      </c>
      <c r="AC759" s="115">
        <f t="shared" si="479"/>
        <v>45041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9">
        <f t="shared" si="471"/>
        <v>45029</v>
      </c>
      <c r="B760" s="110">
        <f t="shared" si="463"/>
        <v>995.53355393999993</v>
      </c>
      <c r="C760" s="184">
        <f t="shared" si="486"/>
        <v>986.75248405052753</v>
      </c>
      <c r="D760" s="111">
        <f t="shared" si="472"/>
        <v>6508.4</v>
      </c>
      <c r="E760" s="111">
        <f>IF($K760=1,VLOOKUP($A759,$AQ$11:$AU$150,5),E759)</f>
        <v>6563.07</v>
      </c>
      <c r="F760" s="160" t="e">
        <f>IF($K760=1,VLOOKUP($A759,$AQ$11:$AU$135,6),F759)</f>
        <v>#REF!</v>
      </c>
      <c r="G760" s="114">
        <f t="shared" si="464"/>
        <v>8.3999139573474046E-3</v>
      </c>
      <c r="H760" s="115">
        <f t="shared" si="482"/>
        <v>45041</v>
      </c>
      <c r="I760" s="115">
        <f t="shared" si="465"/>
        <v>45041</v>
      </c>
      <c r="J760" s="116">
        <f t="shared" si="473"/>
        <v>19</v>
      </c>
      <c r="K760" s="116">
        <f t="shared" si="487"/>
        <v>12</v>
      </c>
      <c r="L760" s="8">
        <f t="shared" si="474"/>
        <v>1.0052970299999999</v>
      </c>
      <c r="M760" s="117">
        <v>1</v>
      </c>
      <c r="N760" s="117">
        <f t="shared" si="483"/>
        <v>1</v>
      </c>
      <c r="O760" s="110">
        <f t="shared" si="485"/>
        <v>1.0052970299999999</v>
      </c>
      <c r="P760" s="110">
        <f t="shared" si="466"/>
        <v>991.97934155999997</v>
      </c>
      <c r="Q760" s="148">
        <f t="shared" si="477"/>
        <v>0</v>
      </c>
      <c r="R760" s="170">
        <f t="shared" si="475"/>
        <v>0</v>
      </c>
      <c r="S760" s="110">
        <f t="shared" si="467"/>
        <v>0</v>
      </c>
      <c r="T760" s="92">
        <f t="shared" si="480"/>
        <v>0</v>
      </c>
      <c r="U760" s="181">
        <f t="shared" si="481"/>
        <v>0</v>
      </c>
      <c r="V760" s="120">
        <f t="shared" si="476"/>
        <v>7.8E-2</v>
      </c>
      <c r="W760" s="118">
        <f t="shared" si="484"/>
        <v>12</v>
      </c>
      <c r="X760" s="118">
        <v>252</v>
      </c>
      <c r="Y760" s="117">
        <f t="shared" si="468"/>
        <v>1.00358295</v>
      </c>
      <c r="Z760" s="110">
        <f t="shared" si="469"/>
        <v>3.5542123800000001</v>
      </c>
      <c r="AA760" s="110">
        <f t="shared" si="470"/>
        <v>0</v>
      </c>
      <c r="AB760" s="121" t="str">
        <f t="shared" si="478"/>
        <v>A+J=</v>
      </c>
      <c r="AC760" s="115">
        <f t="shared" si="479"/>
        <v>45041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9">
        <f t="shared" si="471"/>
        <v>45030</v>
      </c>
      <c r="B761" s="110">
        <f t="shared" si="463"/>
        <v>996.26882384999999</v>
      </c>
      <c r="C761" s="184">
        <f t="shared" si="486"/>
        <v>986.75248405052753</v>
      </c>
      <c r="D761" s="111">
        <f t="shared" si="472"/>
        <v>6508.4</v>
      </c>
      <c r="E761" s="111">
        <f>IF($K761=1,VLOOKUP($A760,$AQ$11:$AU$150,5),E760)</f>
        <v>6563.07</v>
      </c>
      <c r="F761" s="160" t="e">
        <f>IF($K761=1,VLOOKUP($A760,$AQ$11:$AU$135,6),F760)</f>
        <v>#REF!</v>
      </c>
      <c r="G761" s="114">
        <f t="shared" si="464"/>
        <v>8.3999139573474046E-3</v>
      </c>
      <c r="H761" s="115">
        <f t="shared" si="482"/>
        <v>45041</v>
      </c>
      <c r="I761" s="115">
        <f t="shared" si="465"/>
        <v>45041</v>
      </c>
      <c r="J761" s="116">
        <f t="shared" si="473"/>
        <v>19</v>
      </c>
      <c r="K761" s="116">
        <f t="shared" si="487"/>
        <v>13</v>
      </c>
      <c r="L761" s="8">
        <f t="shared" si="474"/>
        <v>1.0057397100000001</v>
      </c>
      <c r="M761" s="117">
        <v>1</v>
      </c>
      <c r="N761" s="117">
        <f t="shared" si="483"/>
        <v>1</v>
      </c>
      <c r="O761" s="110">
        <f t="shared" si="485"/>
        <v>1.0057397100000001</v>
      </c>
      <c r="P761" s="110">
        <f t="shared" si="466"/>
        <v>992.41615715</v>
      </c>
      <c r="Q761" s="148">
        <f t="shared" si="477"/>
        <v>0</v>
      </c>
      <c r="R761" s="170">
        <f t="shared" si="475"/>
        <v>0</v>
      </c>
      <c r="S761" s="110">
        <f t="shared" si="467"/>
        <v>0</v>
      </c>
      <c r="T761" s="92">
        <f t="shared" si="480"/>
        <v>0</v>
      </c>
      <c r="U761" s="181">
        <f t="shared" si="481"/>
        <v>0</v>
      </c>
      <c r="V761" s="120">
        <f t="shared" si="476"/>
        <v>7.8E-2</v>
      </c>
      <c r="W761" s="118">
        <f t="shared" si="484"/>
        <v>13</v>
      </c>
      <c r="X761" s="118">
        <v>252</v>
      </c>
      <c r="Y761" s="117">
        <f t="shared" si="468"/>
        <v>1.003882108</v>
      </c>
      <c r="Z761" s="110">
        <f t="shared" si="469"/>
        <v>3.8526666999999999</v>
      </c>
      <c r="AA761" s="110">
        <f t="shared" si="470"/>
        <v>0</v>
      </c>
      <c r="AB761" s="121" t="str">
        <f t="shared" si="478"/>
        <v>A+J=</v>
      </c>
      <c r="AC761" s="115">
        <f t="shared" si="479"/>
        <v>45041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9">
        <f t="shared" si="471"/>
        <v>45031</v>
      </c>
      <c r="B762" s="110">
        <f t="shared" si="463"/>
        <v>997.00464165000005</v>
      </c>
      <c r="C762" s="184">
        <f t="shared" si="486"/>
        <v>986.75248405052753</v>
      </c>
      <c r="D762" s="111">
        <f t="shared" si="472"/>
        <v>6508.4</v>
      </c>
      <c r="E762" s="111">
        <f>IF($K762=1,VLOOKUP($A761,$AQ$11:$AU$150,5),E761)</f>
        <v>6563.07</v>
      </c>
      <c r="F762" s="160" t="e">
        <f>IF($K762=1,VLOOKUP($A761,$AQ$11:$AU$135,6),F761)</f>
        <v>#REF!</v>
      </c>
      <c r="G762" s="114">
        <f t="shared" si="464"/>
        <v>8.3999139573474046E-3</v>
      </c>
      <c r="H762" s="115">
        <f t="shared" si="482"/>
        <v>45041</v>
      </c>
      <c r="I762" s="115">
        <f t="shared" si="465"/>
        <v>45041</v>
      </c>
      <c r="J762" s="116">
        <f t="shared" si="473"/>
        <v>19</v>
      </c>
      <c r="K762" s="116">
        <f t="shared" si="487"/>
        <v>14</v>
      </c>
      <c r="L762" s="8">
        <f t="shared" si="474"/>
        <v>1.0061825900000001</v>
      </c>
      <c r="M762" s="117">
        <v>1</v>
      </c>
      <c r="N762" s="117">
        <f t="shared" si="483"/>
        <v>1</v>
      </c>
      <c r="O762" s="110">
        <f t="shared" si="485"/>
        <v>1.0061825900000001</v>
      </c>
      <c r="P762" s="110">
        <f t="shared" si="466"/>
        <v>992.85317009000005</v>
      </c>
      <c r="Q762" s="148">
        <f t="shared" si="477"/>
        <v>0</v>
      </c>
      <c r="R762" s="170">
        <f t="shared" si="475"/>
        <v>0</v>
      </c>
      <c r="S762" s="110">
        <f t="shared" si="467"/>
        <v>0</v>
      </c>
      <c r="T762" s="92">
        <f t="shared" si="480"/>
        <v>0</v>
      </c>
      <c r="U762" s="181">
        <f t="shared" si="481"/>
        <v>0</v>
      </c>
      <c r="V762" s="120">
        <f t="shared" si="476"/>
        <v>7.8E-2</v>
      </c>
      <c r="W762" s="118">
        <f t="shared" si="484"/>
        <v>14</v>
      </c>
      <c r="X762" s="118">
        <v>252</v>
      </c>
      <c r="Y762" s="117">
        <f t="shared" si="468"/>
        <v>1.0041813550000001</v>
      </c>
      <c r="Z762" s="110">
        <f t="shared" si="469"/>
        <v>4.1514715600000001</v>
      </c>
      <c r="AA762" s="110">
        <f t="shared" si="470"/>
        <v>0</v>
      </c>
      <c r="AB762" s="121" t="str">
        <f t="shared" si="478"/>
        <v>A+J=</v>
      </c>
      <c r="AC762" s="115">
        <f t="shared" si="479"/>
        <v>45041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9">
        <f t="shared" si="471"/>
        <v>45032</v>
      </c>
      <c r="B763" s="110">
        <f t="shared" si="463"/>
        <v>997.00464165000005</v>
      </c>
      <c r="C763" s="184">
        <f t="shared" si="486"/>
        <v>986.75248405052753</v>
      </c>
      <c r="D763" s="111">
        <f t="shared" si="472"/>
        <v>6508.4</v>
      </c>
      <c r="E763" s="111">
        <f>IF($K763=1,VLOOKUP($A762,$AQ$11:$AU$150,5),E762)</f>
        <v>6563.07</v>
      </c>
      <c r="F763" s="160" t="e">
        <f>IF($K763=1,VLOOKUP($A762,$AQ$11:$AU$135,6),F762)</f>
        <v>#REF!</v>
      </c>
      <c r="G763" s="114">
        <f t="shared" si="464"/>
        <v>8.3999139573474046E-3</v>
      </c>
      <c r="H763" s="115">
        <f t="shared" si="482"/>
        <v>45041</v>
      </c>
      <c r="I763" s="115">
        <f t="shared" si="465"/>
        <v>45041</v>
      </c>
      <c r="J763" s="116">
        <f t="shared" si="473"/>
        <v>19</v>
      </c>
      <c r="K763" s="116">
        <f t="shared" si="487"/>
        <v>14</v>
      </c>
      <c r="L763" s="8">
        <f t="shared" si="474"/>
        <v>1.0061825900000001</v>
      </c>
      <c r="M763" s="117">
        <v>1</v>
      </c>
      <c r="N763" s="117">
        <f t="shared" si="483"/>
        <v>1</v>
      </c>
      <c r="O763" s="110">
        <f t="shared" si="485"/>
        <v>1.0061825900000001</v>
      </c>
      <c r="P763" s="110">
        <f t="shared" si="466"/>
        <v>992.85317009000005</v>
      </c>
      <c r="Q763" s="148">
        <f t="shared" si="477"/>
        <v>0</v>
      </c>
      <c r="R763" s="170">
        <f t="shared" si="475"/>
        <v>0</v>
      </c>
      <c r="S763" s="110">
        <f t="shared" si="467"/>
        <v>0</v>
      </c>
      <c r="T763" s="92">
        <f t="shared" si="480"/>
        <v>0</v>
      </c>
      <c r="U763" s="181">
        <f t="shared" si="481"/>
        <v>0</v>
      </c>
      <c r="V763" s="120">
        <f t="shared" si="476"/>
        <v>7.8E-2</v>
      </c>
      <c r="W763" s="118">
        <f t="shared" si="484"/>
        <v>14</v>
      </c>
      <c r="X763" s="118">
        <v>252</v>
      </c>
      <c r="Y763" s="117">
        <f t="shared" si="468"/>
        <v>1.0041813550000001</v>
      </c>
      <c r="Z763" s="110">
        <f t="shared" si="469"/>
        <v>4.1514715600000001</v>
      </c>
      <c r="AA763" s="110">
        <f t="shared" si="470"/>
        <v>0</v>
      </c>
      <c r="AB763" s="121" t="str">
        <f t="shared" si="478"/>
        <v>A+J=</v>
      </c>
      <c r="AC763" s="115">
        <f t="shared" si="479"/>
        <v>45041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9">
        <f t="shared" si="471"/>
        <v>45033</v>
      </c>
      <c r="B764" s="110">
        <f t="shared" si="463"/>
        <v>997.00464165000005</v>
      </c>
      <c r="C764" s="184">
        <f t="shared" si="486"/>
        <v>986.75248405052753</v>
      </c>
      <c r="D764" s="111">
        <f t="shared" si="472"/>
        <v>6508.4</v>
      </c>
      <c r="E764" s="111">
        <f>IF($K764=1,VLOOKUP($A763,$AQ$11:$AU$150,5),E763)</f>
        <v>6563.07</v>
      </c>
      <c r="F764" s="160" t="e">
        <f>IF($K764=1,VLOOKUP($A763,$AQ$11:$AU$135,6),F763)</f>
        <v>#REF!</v>
      </c>
      <c r="G764" s="114">
        <f t="shared" si="464"/>
        <v>8.3999139573474046E-3</v>
      </c>
      <c r="H764" s="115">
        <f t="shared" si="482"/>
        <v>45041</v>
      </c>
      <c r="I764" s="115">
        <f t="shared" si="465"/>
        <v>45041</v>
      </c>
      <c r="J764" s="116">
        <f t="shared" si="473"/>
        <v>19</v>
      </c>
      <c r="K764" s="116">
        <f t="shared" si="487"/>
        <v>14</v>
      </c>
      <c r="L764" s="8">
        <f t="shared" si="474"/>
        <v>1.0061825900000001</v>
      </c>
      <c r="M764" s="117">
        <v>1</v>
      </c>
      <c r="N764" s="117">
        <f t="shared" si="483"/>
        <v>1</v>
      </c>
      <c r="O764" s="110">
        <f t="shared" si="485"/>
        <v>1.0061825900000001</v>
      </c>
      <c r="P764" s="110">
        <f t="shared" si="466"/>
        <v>992.85317009000005</v>
      </c>
      <c r="Q764" s="148">
        <f t="shared" si="477"/>
        <v>0</v>
      </c>
      <c r="R764" s="170">
        <f t="shared" si="475"/>
        <v>0</v>
      </c>
      <c r="S764" s="110">
        <f t="shared" si="467"/>
        <v>0</v>
      </c>
      <c r="T764" s="92">
        <f t="shared" si="480"/>
        <v>0</v>
      </c>
      <c r="U764" s="181">
        <f t="shared" si="481"/>
        <v>0</v>
      </c>
      <c r="V764" s="120">
        <f t="shared" si="476"/>
        <v>7.8E-2</v>
      </c>
      <c r="W764" s="118">
        <f t="shared" si="484"/>
        <v>14</v>
      </c>
      <c r="X764" s="118">
        <v>252</v>
      </c>
      <c r="Y764" s="117">
        <f t="shared" si="468"/>
        <v>1.0041813550000001</v>
      </c>
      <c r="Z764" s="110">
        <f t="shared" si="469"/>
        <v>4.1514715600000001</v>
      </c>
      <c r="AA764" s="110">
        <f t="shared" si="470"/>
        <v>0</v>
      </c>
      <c r="AB764" s="121" t="str">
        <f t="shared" si="478"/>
        <v>A+J=</v>
      </c>
      <c r="AC764" s="115">
        <f t="shared" si="479"/>
        <v>45041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9">
        <f t="shared" si="471"/>
        <v>45034</v>
      </c>
      <c r="B765" s="110">
        <f t="shared" si="463"/>
        <v>997.74099773</v>
      </c>
      <c r="C765" s="184">
        <f t="shared" si="486"/>
        <v>986.75248405052753</v>
      </c>
      <c r="D765" s="111">
        <f t="shared" si="472"/>
        <v>6508.4</v>
      </c>
      <c r="E765" s="111">
        <f>IF($K765=1,VLOOKUP($A764,$AQ$11:$AU$150,5),E764)</f>
        <v>6563.07</v>
      </c>
      <c r="F765" s="160" t="e">
        <f>IF($K765=1,VLOOKUP($A764,$AQ$11:$AU$135,6),F764)</f>
        <v>#REF!</v>
      </c>
      <c r="G765" s="114">
        <f t="shared" si="464"/>
        <v>8.3999139573474046E-3</v>
      </c>
      <c r="H765" s="115">
        <f t="shared" si="482"/>
        <v>45041</v>
      </c>
      <c r="I765" s="115">
        <f t="shared" si="465"/>
        <v>45041</v>
      </c>
      <c r="J765" s="116">
        <f t="shared" si="473"/>
        <v>19</v>
      </c>
      <c r="K765" s="116">
        <f t="shared" si="487"/>
        <v>15</v>
      </c>
      <c r="L765" s="8">
        <f t="shared" si="474"/>
        <v>1.0066256600000001</v>
      </c>
      <c r="M765" s="117">
        <v>1</v>
      </c>
      <c r="N765" s="117">
        <f t="shared" si="483"/>
        <v>1</v>
      </c>
      <c r="O765" s="110">
        <f t="shared" si="485"/>
        <v>1.0066256600000001</v>
      </c>
      <c r="P765" s="110">
        <f t="shared" si="466"/>
        <v>993.29037051</v>
      </c>
      <c r="Q765" s="148">
        <f t="shared" si="477"/>
        <v>0</v>
      </c>
      <c r="R765" s="170">
        <f t="shared" si="475"/>
        <v>0</v>
      </c>
      <c r="S765" s="110">
        <f t="shared" si="467"/>
        <v>0</v>
      </c>
      <c r="T765" s="92">
        <f t="shared" si="480"/>
        <v>0</v>
      </c>
      <c r="U765" s="181">
        <f t="shared" si="481"/>
        <v>0</v>
      </c>
      <c r="V765" s="120">
        <f t="shared" si="476"/>
        <v>7.8E-2</v>
      </c>
      <c r="W765" s="118">
        <f t="shared" si="484"/>
        <v>15</v>
      </c>
      <c r="X765" s="118">
        <v>252</v>
      </c>
      <c r="Y765" s="117">
        <f t="shared" si="468"/>
        <v>1.0044806909999999</v>
      </c>
      <c r="Z765" s="110">
        <f t="shared" si="469"/>
        <v>4.4506272200000003</v>
      </c>
      <c r="AA765" s="110">
        <f t="shared" si="470"/>
        <v>0</v>
      </c>
      <c r="AB765" s="121" t="str">
        <f t="shared" si="478"/>
        <v>A+J=</v>
      </c>
      <c r="AC765" s="115">
        <f t="shared" si="479"/>
        <v>45041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9">
        <f t="shared" si="471"/>
        <v>45035</v>
      </c>
      <c r="B766" s="110">
        <f t="shared" si="463"/>
        <v>998.47790326999996</v>
      </c>
      <c r="C766" s="184">
        <f t="shared" si="486"/>
        <v>986.75248405052753</v>
      </c>
      <c r="D766" s="111">
        <f t="shared" si="472"/>
        <v>6508.4</v>
      </c>
      <c r="E766" s="111">
        <f>IF($K766=1,VLOOKUP($A765,$AQ$11:$AU$150,5),E765)</f>
        <v>6563.07</v>
      </c>
      <c r="F766" s="160" t="e">
        <f>IF($K766=1,VLOOKUP($A765,$AQ$11:$AU$135,6),F765)</f>
        <v>#REF!</v>
      </c>
      <c r="G766" s="114">
        <f t="shared" si="464"/>
        <v>8.3999139573474046E-3</v>
      </c>
      <c r="H766" s="115">
        <f t="shared" si="482"/>
        <v>45041</v>
      </c>
      <c r="I766" s="115">
        <f t="shared" si="465"/>
        <v>45041</v>
      </c>
      <c r="J766" s="116">
        <f t="shared" si="473"/>
        <v>19</v>
      </c>
      <c r="K766" s="116">
        <f t="shared" si="487"/>
        <v>16</v>
      </c>
      <c r="L766" s="8">
        <f t="shared" si="474"/>
        <v>1.00706893</v>
      </c>
      <c r="M766" s="117">
        <v>1</v>
      </c>
      <c r="N766" s="117">
        <f t="shared" si="483"/>
        <v>1</v>
      </c>
      <c r="O766" s="110">
        <f t="shared" si="485"/>
        <v>1.00706893</v>
      </c>
      <c r="P766" s="110">
        <f t="shared" si="466"/>
        <v>993.72776827999996</v>
      </c>
      <c r="Q766" s="148">
        <f t="shared" si="477"/>
        <v>0</v>
      </c>
      <c r="R766" s="170">
        <f t="shared" si="475"/>
        <v>0</v>
      </c>
      <c r="S766" s="110">
        <f t="shared" si="467"/>
        <v>0</v>
      </c>
      <c r="T766" s="92">
        <f t="shared" si="480"/>
        <v>0</v>
      </c>
      <c r="U766" s="181">
        <f t="shared" si="481"/>
        <v>0</v>
      </c>
      <c r="V766" s="120">
        <f t="shared" si="476"/>
        <v>7.8E-2</v>
      </c>
      <c r="W766" s="118">
        <f t="shared" si="484"/>
        <v>16</v>
      </c>
      <c r="X766" s="118">
        <v>252</v>
      </c>
      <c r="Y766" s="117">
        <f t="shared" si="468"/>
        <v>1.0047801169999999</v>
      </c>
      <c r="Z766" s="110">
        <f t="shared" si="469"/>
        <v>4.7501349900000003</v>
      </c>
      <c r="AA766" s="110">
        <f t="shared" si="470"/>
        <v>0</v>
      </c>
      <c r="AB766" s="121" t="str">
        <f t="shared" si="478"/>
        <v>A+J=</v>
      </c>
      <c r="AC766" s="115">
        <f t="shared" si="479"/>
        <v>45041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9">
        <f t="shared" si="471"/>
        <v>45036</v>
      </c>
      <c r="B767" s="110">
        <f t="shared" si="463"/>
        <v>999.21535760000006</v>
      </c>
      <c r="C767" s="184">
        <f t="shared" si="486"/>
        <v>986.75248405052753</v>
      </c>
      <c r="D767" s="111">
        <f t="shared" si="472"/>
        <v>6508.4</v>
      </c>
      <c r="E767" s="111">
        <f>IF($K767=1,VLOOKUP($A766,$AQ$11:$AU$150,5),E766)</f>
        <v>6563.07</v>
      </c>
      <c r="F767" s="160" t="e">
        <f>IF($K767=1,VLOOKUP($A766,$AQ$11:$AU$135,6),F766)</f>
        <v>#REF!</v>
      </c>
      <c r="G767" s="114">
        <f t="shared" si="464"/>
        <v>8.3999139573474046E-3</v>
      </c>
      <c r="H767" s="115">
        <f t="shared" si="482"/>
        <v>45041</v>
      </c>
      <c r="I767" s="115">
        <f t="shared" si="465"/>
        <v>45041</v>
      </c>
      <c r="J767" s="116">
        <f t="shared" si="473"/>
        <v>19</v>
      </c>
      <c r="K767" s="116">
        <f t="shared" si="487"/>
        <v>17</v>
      </c>
      <c r="L767" s="8">
        <f t="shared" si="474"/>
        <v>1.0075124</v>
      </c>
      <c r="M767" s="117">
        <v>1</v>
      </c>
      <c r="N767" s="117">
        <f t="shared" si="483"/>
        <v>1</v>
      </c>
      <c r="O767" s="110">
        <f t="shared" si="485"/>
        <v>1.0075124</v>
      </c>
      <c r="P767" s="110">
        <f t="shared" si="466"/>
        <v>994.16536341000005</v>
      </c>
      <c r="Q767" s="148">
        <f t="shared" si="477"/>
        <v>0</v>
      </c>
      <c r="R767" s="170">
        <f t="shared" si="475"/>
        <v>0</v>
      </c>
      <c r="S767" s="110">
        <f t="shared" si="467"/>
        <v>0</v>
      </c>
      <c r="T767" s="92">
        <f t="shared" si="480"/>
        <v>0</v>
      </c>
      <c r="U767" s="181">
        <f t="shared" si="481"/>
        <v>0</v>
      </c>
      <c r="V767" s="120">
        <f t="shared" si="476"/>
        <v>7.8E-2</v>
      </c>
      <c r="W767" s="118">
        <f t="shared" si="484"/>
        <v>17</v>
      </c>
      <c r="X767" s="118">
        <v>252</v>
      </c>
      <c r="Y767" s="117">
        <f t="shared" si="468"/>
        <v>1.0050796319999999</v>
      </c>
      <c r="Z767" s="110">
        <f t="shared" si="469"/>
        <v>5.0499941899999996</v>
      </c>
      <c r="AA767" s="110">
        <f t="shared" si="470"/>
        <v>0</v>
      </c>
      <c r="AB767" s="121" t="str">
        <f t="shared" si="478"/>
        <v>A+J=</v>
      </c>
      <c r="AC767" s="115">
        <f t="shared" si="479"/>
        <v>45041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9">
        <f t="shared" si="471"/>
        <v>45037</v>
      </c>
      <c r="B768" s="110">
        <f t="shared" si="463"/>
        <v>999.95334113999991</v>
      </c>
      <c r="C768" s="184">
        <f t="shared" si="486"/>
        <v>986.75248405052753</v>
      </c>
      <c r="D768" s="111">
        <f t="shared" si="472"/>
        <v>6508.4</v>
      </c>
      <c r="E768" s="111">
        <f>IF($K768=1,VLOOKUP($A767,$AQ$11:$AU$150,5),E767)</f>
        <v>6563.07</v>
      </c>
      <c r="F768" s="160" t="e">
        <f>IF($K768=1,VLOOKUP($A767,$AQ$11:$AU$135,6),F767)</f>
        <v>#REF!</v>
      </c>
      <c r="G768" s="114">
        <f t="shared" si="464"/>
        <v>8.3999139573474046E-3</v>
      </c>
      <c r="H768" s="115">
        <f t="shared" si="482"/>
        <v>45041</v>
      </c>
      <c r="I768" s="115">
        <f t="shared" si="465"/>
        <v>45041</v>
      </c>
      <c r="J768" s="116">
        <f t="shared" si="473"/>
        <v>19</v>
      </c>
      <c r="K768" s="116">
        <f t="shared" si="487"/>
        <v>18</v>
      </c>
      <c r="L768" s="8">
        <f t="shared" si="474"/>
        <v>1.00795605</v>
      </c>
      <c r="M768" s="117">
        <v>1</v>
      </c>
      <c r="N768" s="117">
        <f t="shared" si="483"/>
        <v>1</v>
      </c>
      <c r="O768" s="110">
        <f t="shared" si="485"/>
        <v>1.00795605</v>
      </c>
      <c r="P768" s="110">
        <f t="shared" si="466"/>
        <v>994.60313614999995</v>
      </c>
      <c r="Q768" s="148">
        <f t="shared" si="477"/>
        <v>0</v>
      </c>
      <c r="R768" s="170">
        <f t="shared" si="475"/>
        <v>0</v>
      </c>
      <c r="S768" s="110">
        <f t="shared" si="467"/>
        <v>0</v>
      </c>
      <c r="T768" s="92">
        <f t="shared" si="480"/>
        <v>0</v>
      </c>
      <c r="U768" s="181">
        <f t="shared" si="481"/>
        <v>0</v>
      </c>
      <c r="V768" s="120">
        <f t="shared" si="476"/>
        <v>7.8E-2</v>
      </c>
      <c r="W768" s="118">
        <f t="shared" si="484"/>
        <v>18</v>
      </c>
      <c r="X768" s="118">
        <v>252</v>
      </c>
      <c r="Y768" s="117">
        <f t="shared" si="468"/>
        <v>1.005379236</v>
      </c>
      <c r="Z768" s="110">
        <f t="shared" si="469"/>
        <v>5.3502049899999999</v>
      </c>
      <c r="AA768" s="110">
        <f t="shared" si="470"/>
        <v>0</v>
      </c>
      <c r="AB768" s="121" t="str">
        <f t="shared" si="478"/>
        <v>A+J=</v>
      </c>
      <c r="AC768" s="115">
        <f t="shared" si="479"/>
        <v>45041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9">
        <f t="shared" si="471"/>
        <v>45038</v>
      </c>
      <c r="B769" s="110">
        <f t="shared" si="463"/>
        <v>999.95334113999991</v>
      </c>
      <c r="C769" s="184">
        <f t="shared" si="486"/>
        <v>986.75248405052753</v>
      </c>
      <c r="D769" s="111">
        <f t="shared" si="472"/>
        <v>6508.4</v>
      </c>
      <c r="E769" s="111">
        <f>IF($K769=1,VLOOKUP($A768,$AQ$11:$AU$150,5),E768)</f>
        <v>6563.07</v>
      </c>
      <c r="F769" s="160" t="e">
        <f>IF($K769=1,VLOOKUP($A768,$AQ$11:$AU$135,6),F768)</f>
        <v>#REF!</v>
      </c>
      <c r="G769" s="114">
        <f t="shared" si="464"/>
        <v>8.3999139573474046E-3</v>
      </c>
      <c r="H769" s="115">
        <f t="shared" si="482"/>
        <v>45041</v>
      </c>
      <c r="I769" s="115">
        <f t="shared" si="465"/>
        <v>45041</v>
      </c>
      <c r="J769" s="116">
        <f t="shared" si="473"/>
        <v>19</v>
      </c>
      <c r="K769" s="116">
        <f t="shared" si="487"/>
        <v>18</v>
      </c>
      <c r="L769" s="8">
        <f t="shared" si="474"/>
        <v>1.00795605</v>
      </c>
      <c r="M769" s="117">
        <v>1</v>
      </c>
      <c r="N769" s="117">
        <f t="shared" si="483"/>
        <v>1</v>
      </c>
      <c r="O769" s="110">
        <f t="shared" si="485"/>
        <v>1.00795605</v>
      </c>
      <c r="P769" s="110">
        <f t="shared" si="466"/>
        <v>994.60313614999995</v>
      </c>
      <c r="Q769" s="148">
        <f t="shared" si="477"/>
        <v>0</v>
      </c>
      <c r="R769" s="170">
        <f t="shared" si="475"/>
        <v>0</v>
      </c>
      <c r="S769" s="110">
        <f t="shared" si="467"/>
        <v>0</v>
      </c>
      <c r="T769" s="92">
        <f t="shared" si="480"/>
        <v>0</v>
      </c>
      <c r="U769" s="181">
        <f t="shared" si="481"/>
        <v>0</v>
      </c>
      <c r="V769" s="120">
        <f t="shared" si="476"/>
        <v>7.8E-2</v>
      </c>
      <c r="W769" s="118">
        <f t="shared" si="484"/>
        <v>18</v>
      </c>
      <c r="X769" s="118">
        <v>252</v>
      </c>
      <c r="Y769" s="117">
        <f t="shared" si="468"/>
        <v>1.005379236</v>
      </c>
      <c r="Z769" s="110">
        <f t="shared" si="469"/>
        <v>5.3502049899999999</v>
      </c>
      <c r="AA769" s="110">
        <f t="shared" si="470"/>
        <v>0</v>
      </c>
      <c r="AB769" s="121" t="str">
        <f t="shared" si="478"/>
        <v>A+J=</v>
      </c>
      <c r="AC769" s="115">
        <f t="shared" si="479"/>
        <v>45041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9">
        <f t="shared" si="471"/>
        <v>45039</v>
      </c>
      <c r="B770" s="110">
        <f t="shared" si="463"/>
        <v>999.95334113999991</v>
      </c>
      <c r="C770" s="184">
        <f t="shared" si="486"/>
        <v>986.75248405052753</v>
      </c>
      <c r="D770" s="111">
        <f t="shared" si="472"/>
        <v>6508.4</v>
      </c>
      <c r="E770" s="111">
        <f>IF($K770=1,VLOOKUP($A769,$AQ$11:$AU$150,5),E769)</f>
        <v>6563.07</v>
      </c>
      <c r="F770" s="160" t="e">
        <f>IF($K770=1,VLOOKUP($A769,$AQ$11:$AU$135,6),F769)</f>
        <v>#REF!</v>
      </c>
      <c r="G770" s="114">
        <f t="shared" si="464"/>
        <v>8.3999139573474046E-3</v>
      </c>
      <c r="H770" s="115">
        <f t="shared" si="482"/>
        <v>45041</v>
      </c>
      <c r="I770" s="115">
        <f t="shared" si="465"/>
        <v>45041</v>
      </c>
      <c r="J770" s="116">
        <f t="shared" si="473"/>
        <v>19</v>
      </c>
      <c r="K770" s="116">
        <f t="shared" si="487"/>
        <v>18</v>
      </c>
      <c r="L770" s="8">
        <f t="shared" si="474"/>
        <v>1.00795605</v>
      </c>
      <c r="M770" s="117">
        <v>1</v>
      </c>
      <c r="N770" s="117">
        <f t="shared" si="483"/>
        <v>1</v>
      </c>
      <c r="O770" s="110">
        <f t="shared" si="485"/>
        <v>1.00795605</v>
      </c>
      <c r="P770" s="110">
        <f t="shared" si="466"/>
        <v>994.60313614999995</v>
      </c>
      <c r="Q770" s="148">
        <f t="shared" si="477"/>
        <v>0</v>
      </c>
      <c r="R770" s="170">
        <f t="shared" si="475"/>
        <v>0</v>
      </c>
      <c r="S770" s="110">
        <f t="shared" si="467"/>
        <v>0</v>
      </c>
      <c r="T770" s="92">
        <f t="shared" si="480"/>
        <v>0</v>
      </c>
      <c r="U770" s="181">
        <f t="shared" si="481"/>
        <v>0</v>
      </c>
      <c r="V770" s="120">
        <f t="shared" si="476"/>
        <v>7.8E-2</v>
      </c>
      <c r="W770" s="118">
        <f t="shared" si="484"/>
        <v>18</v>
      </c>
      <c r="X770" s="118">
        <v>252</v>
      </c>
      <c r="Y770" s="117">
        <f t="shared" si="468"/>
        <v>1.005379236</v>
      </c>
      <c r="Z770" s="110">
        <f t="shared" si="469"/>
        <v>5.3502049899999999</v>
      </c>
      <c r="AA770" s="110">
        <f t="shared" si="470"/>
        <v>0</v>
      </c>
      <c r="AB770" s="121" t="str">
        <f t="shared" si="478"/>
        <v>A+J=</v>
      </c>
      <c r="AC770" s="115">
        <f t="shared" si="479"/>
        <v>45041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9">
        <f t="shared" si="471"/>
        <v>45040</v>
      </c>
      <c r="B771" s="110">
        <f t="shared" si="463"/>
        <v>999.95334113999991</v>
      </c>
      <c r="C771" s="184">
        <f t="shared" si="486"/>
        <v>986.75248405052753</v>
      </c>
      <c r="D771" s="111">
        <f t="shared" si="472"/>
        <v>6508.4</v>
      </c>
      <c r="E771" s="111">
        <f>IF($K771=1,VLOOKUP($A770,$AQ$11:$AU$150,5),E770)</f>
        <v>6563.07</v>
      </c>
      <c r="F771" s="160" t="e">
        <f>IF($K771=1,VLOOKUP($A770,$AQ$11:$AU$135,6),F770)</f>
        <v>#REF!</v>
      </c>
      <c r="G771" s="114">
        <f t="shared" si="464"/>
        <v>8.3999139573474046E-3</v>
      </c>
      <c r="H771" s="115">
        <f t="shared" si="482"/>
        <v>45041</v>
      </c>
      <c r="I771" s="115">
        <f t="shared" si="465"/>
        <v>45041</v>
      </c>
      <c r="J771" s="116">
        <f t="shared" si="473"/>
        <v>19</v>
      </c>
      <c r="K771" s="116">
        <f t="shared" si="487"/>
        <v>18</v>
      </c>
      <c r="L771" s="8">
        <f t="shared" si="474"/>
        <v>1.00795605</v>
      </c>
      <c r="M771" s="117">
        <v>1</v>
      </c>
      <c r="N771" s="117">
        <f t="shared" si="483"/>
        <v>1</v>
      </c>
      <c r="O771" s="110">
        <f t="shared" si="485"/>
        <v>1.00795605</v>
      </c>
      <c r="P771" s="110">
        <f t="shared" si="466"/>
        <v>994.60313614999995</v>
      </c>
      <c r="Q771" s="148">
        <f t="shared" si="477"/>
        <v>0</v>
      </c>
      <c r="R771" s="170">
        <f t="shared" si="475"/>
        <v>0</v>
      </c>
      <c r="S771" s="110">
        <f t="shared" si="467"/>
        <v>0</v>
      </c>
      <c r="T771" s="92">
        <f t="shared" si="480"/>
        <v>0</v>
      </c>
      <c r="U771" s="181">
        <f t="shared" si="481"/>
        <v>0</v>
      </c>
      <c r="V771" s="120">
        <f t="shared" si="476"/>
        <v>7.8E-2</v>
      </c>
      <c r="W771" s="118">
        <f t="shared" si="484"/>
        <v>18</v>
      </c>
      <c r="X771" s="118">
        <v>252</v>
      </c>
      <c r="Y771" s="117">
        <f t="shared" si="468"/>
        <v>1.005379236</v>
      </c>
      <c r="Z771" s="110">
        <f t="shared" si="469"/>
        <v>5.3502049899999999</v>
      </c>
      <c r="AA771" s="110">
        <f t="shared" si="470"/>
        <v>0</v>
      </c>
      <c r="AB771" s="121" t="str">
        <f t="shared" si="478"/>
        <v>A+J=</v>
      </c>
      <c r="AC771" s="115">
        <f t="shared" si="479"/>
        <v>45041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9">
        <f t="shared" si="471"/>
        <v>45041</v>
      </c>
      <c r="B772" s="110">
        <f t="shared" si="463"/>
        <v>1000.6918839499999</v>
      </c>
      <c r="C772" s="184">
        <f t="shared" si="486"/>
        <v>986.75248405052753</v>
      </c>
      <c r="D772" s="111">
        <f t="shared" si="472"/>
        <v>6508.4</v>
      </c>
      <c r="E772" s="111">
        <f>IF($K772=1,VLOOKUP($A771,$AQ$11:$AU$150,5),E771)</f>
        <v>6563.07</v>
      </c>
      <c r="F772" s="160" t="e">
        <f>IF($K772=1,VLOOKUP($A771,$AQ$11:$AU$135,6),F771)</f>
        <v>#REF!</v>
      </c>
      <c r="G772" s="114">
        <f t="shared" si="464"/>
        <v>8.3999139573474046E-3</v>
      </c>
      <c r="H772" s="115">
        <f t="shared" si="482"/>
        <v>45041</v>
      </c>
      <c r="I772" s="115">
        <f t="shared" si="465"/>
        <v>45041</v>
      </c>
      <c r="J772" s="116">
        <f t="shared" si="473"/>
        <v>19</v>
      </c>
      <c r="K772" s="116">
        <f t="shared" si="487"/>
        <v>19</v>
      </c>
      <c r="L772" s="8">
        <f t="shared" si="474"/>
        <v>1.0083999100000001</v>
      </c>
      <c r="M772" s="117">
        <v>1</v>
      </c>
      <c r="N772" s="117">
        <f t="shared" si="483"/>
        <v>1</v>
      </c>
      <c r="O772" s="110">
        <f t="shared" si="485"/>
        <v>1.0083999100000001</v>
      </c>
      <c r="P772" s="110">
        <f t="shared" si="466"/>
        <v>995.04111609999995</v>
      </c>
      <c r="Q772" s="148">
        <f t="shared" si="477"/>
        <v>25</v>
      </c>
      <c r="R772" s="170">
        <f t="shared" si="475"/>
        <v>1.1905000000000001E-2</v>
      </c>
      <c r="S772" s="110">
        <f t="shared" si="467"/>
        <v>11.845964479999999</v>
      </c>
      <c r="T772" s="92">
        <f t="shared" si="480"/>
        <v>8.2886320583009319</v>
      </c>
      <c r="U772" s="181">
        <f t="shared" si="481"/>
        <v>2.0234939252779017E-2</v>
      </c>
      <c r="V772" s="120">
        <f t="shared" si="476"/>
        <v>7.8E-2</v>
      </c>
      <c r="W772" s="118">
        <f t="shared" si="484"/>
        <v>19</v>
      </c>
      <c r="X772" s="118">
        <v>252</v>
      </c>
      <c r="Y772" s="117">
        <f t="shared" si="468"/>
        <v>1.0056789290000001</v>
      </c>
      <c r="Z772" s="110">
        <f t="shared" si="469"/>
        <v>5.6507678500000003</v>
      </c>
      <c r="AA772" s="110">
        <f t="shared" si="470"/>
        <v>17.49673233</v>
      </c>
      <c r="AB772" s="121" t="str">
        <f t="shared" si="478"/>
        <v>A+J=</v>
      </c>
      <c r="AC772" s="115">
        <f t="shared" si="479"/>
        <v>45041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9">
        <f t="shared" si="471"/>
        <v>45042</v>
      </c>
      <c r="B773" s="110">
        <f t="shared" si="463"/>
        <v>975.52574161999996</v>
      </c>
      <c r="C773" s="184">
        <f t="shared" si="486"/>
        <v>974.90651956169904</v>
      </c>
      <c r="D773" s="111">
        <f t="shared" si="472"/>
        <v>6563.07</v>
      </c>
      <c r="E773" s="111">
        <f>IF($K773=1,VLOOKUP($A772,$AQ$11:$AU$150,5),E772)</f>
        <v>6609.67</v>
      </c>
      <c r="F773" s="160" t="e">
        <f>IF($K773=1,VLOOKUP($A772,$AQ$11:$AU$135,6),F772)</f>
        <v>#REF!</v>
      </c>
      <c r="G773" s="114">
        <f t="shared" si="464"/>
        <v>7.1003356660832573E-3</v>
      </c>
      <c r="H773" s="115">
        <f t="shared" si="482"/>
        <v>45071</v>
      </c>
      <c r="I773" s="115">
        <f t="shared" si="465"/>
        <v>45071</v>
      </c>
      <c r="J773" s="116">
        <f t="shared" si="473"/>
        <v>21</v>
      </c>
      <c r="K773" s="116">
        <f t="shared" si="487"/>
        <v>1</v>
      </c>
      <c r="L773" s="8">
        <f t="shared" si="474"/>
        <v>1.00033697</v>
      </c>
      <c r="M773" s="117">
        <v>1</v>
      </c>
      <c r="N773" s="117">
        <f t="shared" si="483"/>
        <v>1</v>
      </c>
      <c r="O773" s="110">
        <f t="shared" si="485"/>
        <v>1.00033697</v>
      </c>
      <c r="P773" s="110">
        <f t="shared" si="466"/>
        <v>975.23503381</v>
      </c>
      <c r="Q773" s="148">
        <f t="shared" si="477"/>
        <v>0</v>
      </c>
      <c r="R773" s="170">
        <f t="shared" si="475"/>
        <v>0</v>
      </c>
      <c r="S773" s="110">
        <f t="shared" si="467"/>
        <v>0</v>
      </c>
      <c r="T773" s="92">
        <f t="shared" si="480"/>
        <v>0</v>
      </c>
      <c r="U773" s="181">
        <f t="shared" si="481"/>
        <v>0</v>
      </c>
      <c r="V773" s="120">
        <f t="shared" si="476"/>
        <v>7.8E-2</v>
      </c>
      <c r="W773" s="118">
        <f t="shared" si="484"/>
        <v>1</v>
      </c>
      <c r="X773" s="118">
        <v>252</v>
      </c>
      <c r="Y773" s="117">
        <f t="shared" si="468"/>
        <v>1.00029809</v>
      </c>
      <c r="Z773" s="110">
        <f t="shared" si="469"/>
        <v>0.29070781000000001</v>
      </c>
      <c r="AA773" s="110">
        <f t="shared" si="470"/>
        <v>0</v>
      </c>
      <c r="AB773" s="121" t="str">
        <f t="shared" si="478"/>
        <v>A+J=</v>
      </c>
      <c r="AC773" s="115">
        <f t="shared" si="479"/>
        <v>45071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9">
        <f t="shared" si="471"/>
        <v>45043</v>
      </c>
      <c r="B774" s="110">
        <f t="shared" si="463"/>
        <v>976.14536342000008</v>
      </c>
      <c r="C774" s="184">
        <f t="shared" si="486"/>
        <v>974.90651956169904</v>
      </c>
      <c r="D774" s="111">
        <f t="shared" si="472"/>
        <v>6563.07</v>
      </c>
      <c r="E774" s="111">
        <f>IF($K774=1,VLOOKUP($A773,$AQ$11:$AU$150,5),E773)</f>
        <v>6609.67</v>
      </c>
      <c r="F774" s="160" t="e">
        <f>IF($K774=1,VLOOKUP($A773,$AQ$11:$AU$135,6),F773)</f>
        <v>#REF!</v>
      </c>
      <c r="G774" s="114">
        <f t="shared" si="464"/>
        <v>7.1003356660832573E-3</v>
      </c>
      <c r="H774" s="115">
        <f t="shared" si="482"/>
        <v>45071</v>
      </c>
      <c r="I774" s="115">
        <f t="shared" si="465"/>
        <v>45071</v>
      </c>
      <c r="J774" s="116">
        <f t="shared" si="473"/>
        <v>21</v>
      </c>
      <c r="K774" s="116">
        <f t="shared" si="487"/>
        <v>2</v>
      </c>
      <c r="L774" s="8">
        <f t="shared" si="474"/>
        <v>1.0006740599999999</v>
      </c>
      <c r="M774" s="117">
        <v>1</v>
      </c>
      <c r="N774" s="117">
        <f t="shared" si="483"/>
        <v>1</v>
      </c>
      <c r="O774" s="110">
        <f t="shared" si="485"/>
        <v>1.0006740599999999</v>
      </c>
      <c r="P774" s="110">
        <f t="shared" si="466"/>
        <v>975.56366505000005</v>
      </c>
      <c r="Q774" s="148">
        <f t="shared" si="477"/>
        <v>0</v>
      </c>
      <c r="R774" s="170">
        <f t="shared" si="475"/>
        <v>0</v>
      </c>
      <c r="S774" s="110">
        <f t="shared" si="467"/>
        <v>0</v>
      </c>
      <c r="T774" s="92">
        <f t="shared" si="480"/>
        <v>0</v>
      </c>
      <c r="U774" s="181">
        <f t="shared" si="481"/>
        <v>0</v>
      </c>
      <c r="V774" s="120">
        <f t="shared" si="476"/>
        <v>7.8E-2</v>
      </c>
      <c r="W774" s="118">
        <f t="shared" si="484"/>
        <v>2</v>
      </c>
      <c r="X774" s="118">
        <v>252</v>
      </c>
      <c r="Y774" s="117">
        <f t="shared" si="468"/>
        <v>1.0005962690000001</v>
      </c>
      <c r="Z774" s="110">
        <f t="shared" si="469"/>
        <v>0.58169837000000002</v>
      </c>
      <c r="AA774" s="110">
        <f t="shared" si="470"/>
        <v>0</v>
      </c>
      <c r="AB774" s="121" t="str">
        <f t="shared" si="478"/>
        <v>A+J=</v>
      </c>
      <c r="AC774" s="115">
        <f t="shared" si="479"/>
        <v>45071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9">
        <f t="shared" si="471"/>
        <v>45044</v>
      </c>
      <c r="B775" s="110">
        <f t="shared" si="463"/>
        <v>976.76537440000004</v>
      </c>
      <c r="C775" s="184">
        <f t="shared" si="486"/>
        <v>974.90651956169904</v>
      </c>
      <c r="D775" s="111">
        <f t="shared" si="472"/>
        <v>6563.07</v>
      </c>
      <c r="E775" s="111">
        <f>IF($K775=1,VLOOKUP($A774,$AQ$11:$AU$150,5),E774)</f>
        <v>6609.67</v>
      </c>
      <c r="F775" s="160" t="e">
        <f>IF($K775=1,VLOOKUP($A774,$AQ$11:$AU$135,6),F774)</f>
        <v>#REF!</v>
      </c>
      <c r="G775" s="114">
        <f t="shared" si="464"/>
        <v>7.1003356660832573E-3</v>
      </c>
      <c r="H775" s="115">
        <f t="shared" si="482"/>
        <v>45071</v>
      </c>
      <c r="I775" s="115">
        <f t="shared" si="465"/>
        <v>45071</v>
      </c>
      <c r="J775" s="116">
        <f t="shared" si="473"/>
        <v>21</v>
      </c>
      <c r="K775" s="116">
        <f t="shared" si="487"/>
        <v>3</v>
      </c>
      <c r="L775" s="8">
        <f t="shared" si="474"/>
        <v>1.0010112600000001</v>
      </c>
      <c r="M775" s="117">
        <v>1</v>
      </c>
      <c r="N775" s="117">
        <f t="shared" si="483"/>
        <v>1</v>
      </c>
      <c r="O775" s="110">
        <f t="shared" si="485"/>
        <v>1.0010112600000001</v>
      </c>
      <c r="P775" s="110">
        <f t="shared" si="466"/>
        <v>975.89240352000002</v>
      </c>
      <c r="Q775" s="148">
        <f t="shared" si="477"/>
        <v>0</v>
      </c>
      <c r="R775" s="170">
        <f t="shared" si="475"/>
        <v>0</v>
      </c>
      <c r="S775" s="110">
        <f t="shared" si="467"/>
        <v>0</v>
      </c>
      <c r="T775" s="92">
        <f t="shared" si="480"/>
        <v>0</v>
      </c>
      <c r="U775" s="181">
        <f t="shared" si="481"/>
        <v>0</v>
      </c>
      <c r="V775" s="120">
        <f t="shared" si="476"/>
        <v>7.8E-2</v>
      </c>
      <c r="W775" s="118">
        <f t="shared" si="484"/>
        <v>3</v>
      </c>
      <c r="X775" s="118">
        <v>252</v>
      </c>
      <c r="Y775" s="117">
        <f t="shared" si="468"/>
        <v>1.0008945359999999</v>
      </c>
      <c r="Z775" s="110">
        <f t="shared" si="469"/>
        <v>0.87297088</v>
      </c>
      <c r="AA775" s="110">
        <f t="shared" si="470"/>
        <v>0</v>
      </c>
      <c r="AB775" s="121" t="str">
        <f t="shared" si="478"/>
        <v>A+J=</v>
      </c>
      <c r="AC775" s="115">
        <f t="shared" si="479"/>
        <v>45071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9">
        <f t="shared" si="471"/>
        <v>45045</v>
      </c>
      <c r="B776" s="110">
        <f t="shared" si="463"/>
        <v>977.38577672999998</v>
      </c>
      <c r="C776" s="184">
        <f t="shared" si="486"/>
        <v>974.90651956169904</v>
      </c>
      <c r="D776" s="111">
        <f t="shared" si="472"/>
        <v>6563.07</v>
      </c>
      <c r="E776" s="111">
        <f>IF($K776=1,VLOOKUP($A775,$AQ$11:$AU$150,5),E775)</f>
        <v>6609.67</v>
      </c>
      <c r="F776" s="160" t="e">
        <f>IF($K776=1,VLOOKUP($A775,$AQ$11:$AU$135,6),F775)</f>
        <v>#REF!</v>
      </c>
      <c r="G776" s="114">
        <f t="shared" si="464"/>
        <v>7.1003356660832573E-3</v>
      </c>
      <c r="H776" s="115">
        <f t="shared" si="482"/>
        <v>45071</v>
      </c>
      <c r="I776" s="115">
        <f t="shared" si="465"/>
        <v>45071</v>
      </c>
      <c r="J776" s="116">
        <f t="shared" si="473"/>
        <v>21</v>
      </c>
      <c r="K776" s="116">
        <f t="shared" si="487"/>
        <v>4</v>
      </c>
      <c r="L776" s="8">
        <f t="shared" si="474"/>
        <v>1.00134857</v>
      </c>
      <c r="M776" s="117">
        <v>1</v>
      </c>
      <c r="N776" s="117">
        <f t="shared" si="483"/>
        <v>1</v>
      </c>
      <c r="O776" s="110">
        <f t="shared" si="485"/>
        <v>1.00134857</v>
      </c>
      <c r="P776" s="110">
        <f t="shared" si="466"/>
        <v>976.22124924000002</v>
      </c>
      <c r="Q776" s="148">
        <f t="shared" si="477"/>
        <v>0</v>
      </c>
      <c r="R776" s="170">
        <f t="shared" si="475"/>
        <v>0</v>
      </c>
      <c r="S776" s="110">
        <f t="shared" si="467"/>
        <v>0</v>
      </c>
      <c r="T776" s="92">
        <f t="shared" si="480"/>
        <v>0</v>
      </c>
      <c r="U776" s="181">
        <f t="shared" si="481"/>
        <v>0</v>
      </c>
      <c r="V776" s="120">
        <f t="shared" si="476"/>
        <v>7.8E-2</v>
      </c>
      <c r="W776" s="118">
        <f t="shared" si="484"/>
        <v>4</v>
      </c>
      <c r="X776" s="118">
        <v>252</v>
      </c>
      <c r="Y776" s="117">
        <f t="shared" si="468"/>
        <v>1.001192893</v>
      </c>
      <c r="Z776" s="110">
        <f t="shared" si="469"/>
        <v>1.16452749</v>
      </c>
      <c r="AA776" s="110">
        <f t="shared" si="470"/>
        <v>0</v>
      </c>
      <c r="AB776" s="121" t="str">
        <f t="shared" si="478"/>
        <v>A+J=</v>
      </c>
      <c r="AC776" s="115">
        <f t="shared" si="479"/>
        <v>45071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9">
        <f t="shared" si="471"/>
        <v>45046</v>
      </c>
      <c r="B777" s="110">
        <f t="shared" si="463"/>
        <v>977.38577672999998</v>
      </c>
      <c r="C777" s="184">
        <f t="shared" si="486"/>
        <v>974.90651956169904</v>
      </c>
      <c r="D777" s="111">
        <f t="shared" si="472"/>
        <v>6563.07</v>
      </c>
      <c r="E777" s="111">
        <f>IF($K777=1,VLOOKUP($A776,$AQ$11:$AU$150,5),E776)</f>
        <v>6609.67</v>
      </c>
      <c r="F777" s="160" t="e">
        <f>IF($K777=1,VLOOKUP($A776,$AQ$11:$AU$135,6),F776)</f>
        <v>#REF!</v>
      </c>
      <c r="G777" s="114">
        <f t="shared" si="464"/>
        <v>7.1003356660832573E-3</v>
      </c>
      <c r="H777" s="115">
        <f t="shared" si="482"/>
        <v>45071</v>
      </c>
      <c r="I777" s="115">
        <f t="shared" si="465"/>
        <v>45071</v>
      </c>
      <c r="J777" s="116">
        <f t="shared" si="473"/>
        <v>21</v>
      </c>
      <c r="K777" s="116">
        <f t="shared" si="487"/>
        <v>4</v>
      </c>
      <c r="L777" s="8">
        <f t="shared" si="474"/>
        <v>1.00134857</v>
      </c>
      <c r="M777" s="117">
        <v>1</v>
      </c>
      <c r="N777" s="117">
        <f t="shared" si="483"/>
        <v>1</v>
      </c>
      <c r="O777" s="110">
        <f t="shared" si="485"/>
        <v>1.00134857</v>
      </c>
      <c r="P777" s="110">
        <f t="shared" si="466"/>
        <v>976.22124924000002</v>
      </c>
      <c r="Q777" s="148">
        <f t="shared" si="477"/>
        <v>0</v>
      </c>
      <c r="R777" s="170">
        <f t="shared" si="475"/>
        <v>0</v>
      </c>
      <c r="S777" s="110">
        <f t="shared" si="467"/>
        <v>0</v>
      </c>
      <c r="T777" s="92">
        <f t="shared" si="480"/>
        <v>0</v>
      </c>
      <c r="U777" s="181">
        <f t="shared" si="481"/>
        <v>0</v>
      </c>
      <c r="V777" s="120">
        <f t="shared" si="476"/>
        <v>7.8E-2</v>
      </c>
      <c r="W777" s="118">
        <f t="shared" si="484"/>
        <v>4</v>
      </c>
      <c r="X777" s="118">
        <v>252</v>
      </c>
      <c r="Y777" s="117">
        <f t="shared" si="468"/>
        <v>1.001192893</v>
      </c>
      <c r="Z777" s="110">
        <f t="shared" si="469"/>
        <v>1.16452749</v>
      </c>
      <c r="AA777" s="110">
        <f t="shared" si="470"/>
        <v>0</v>
      </c>
      <c r="AB777" s="121" t="str">
        <f t="shared" si="478"/>
        <v>A+J=</v>
      </c>
      <c r="AC777" s="115">
        <f t="shared" si="479"/>
        <v>45071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9">
        <f t="shared" si="471"/>
        <v>45047</v>
      </c>
      <c r="B778" s="110">
        <f t="shared" si="463"/>
        <v>977.38577672999998</v>
      </c>
      <c r="C778" s="184">
        <f t="shared" si="486"/>
        <v>974.90651956169904</v>
      </c>
      <c r="D778" s="111">
        <f t="shared" si="472"/>
        <v>6563.07</v>
      </c>
      <c r="E778" s="111">
        <f>IF($K778=1,VLOOKUP($A777,$AQ$11:$AU$150,5),E777)</f>
        <v>6609.67</v>
      </c>
      <c r="F778" s="160" t="e">
        <f>IF($K778=1,VLOOKUP($A777,$AQ$11:$AU$135,6),F777)</f>
        <v>#REF!</v>
      </c>
      <c r="G778" s="114">
        <f t="shared" si="464"/>
        <v>7.1003356660832573E-3</v>
      </c>
      <c r="H778" s="115">
        <f t="shared" si="482"/>
        <v>45071</v>
      </c>
      <c r="I778" s="115">
        <f t="shared" si="465"/>
        <v>45071</v>
      </c>
      <c r="J778" s="116">
        <f t="shared" si="473"/>
        <v>21</v>
      </c>
      <c r="K778" s="116">
        <f t="shared" si="487"/>
        <v>4</v>
      </c>
      <c r="L778" s="8">
        <f t="shared" si="474"/>
        <v>1.00134857</v>
      </c>
      <c r="M778" s="117">
        <v>1</v>
      </c>
      <c r="N778" s="117">
        <f t="shared" si="483"/>
        <v>1</v>
      </c>
      <c r="O778" s="110">
        <f t="shared" si="485"/>
        <v>1.00134857</v>
      </c>
      <c r="P778" s="110">
        <f t="shared" si="466"/>
        <v>976.22124924000002</v>
      </c>
      <c r="Q778" s="148">
        <f t="shared" si="477"/>
        <v>0</v>
      </c>
      <c r="R778" s="170">
        <f t="shared" si="475"/>
        <v>0</v>
      </c>
      <c r="S778" s="110">
        <f t="shared" si="467"/>
        <v>0</v>
      </c>
      <c r="T778" s="92">
        <f t="shared" si="480"/>
        <v>0</v>
      </c>
      <c r="U778" s="181">
        <f t="shared" si="481"/>
        <v>0</v>
      </c>
      <c r="V778" s="120">
        <f t="shared" si="476"/>
        <v>7.8E-2</v>
      </c>
      <c r="W778" s="118">
        <f t="shared" si="484"/>
        <v>4</v>
      </c>
      <c r="X778" s="118">
        <v>252</v>
      </c>
      <c r="Y778" s="117">
        <f t="shared" si="468"/>
        <v>1.001192893</v>
      </c>
      <c r="Z778" s="110">
        <f t="shared" si="469"/>
        <v>1.16452749</v>
      </c>
      <c r="AA778" s="110">
        <f t="shared" si="470"/>
        <v>0</v>
      </c>
      <c r="AB778" s="121" t="str">
        <f t="shared" si="478"/>
        <v>A+J=</v>
      </c>
      <c r="AC778" s="115">
        <f t="shared" si="479"/>
        <v>45071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9">
        <f t="shared" si="471"/>
        <v>45048</v>
      </c>
      <c r="B779" s="110">
        <f t="shared" ref="B779:B842" si="488">(P779+Z779)</f>
        <v>977.38577672999998</v>
      </c>
      <c r="C779" s="184">
        <f t="shared" si="486"/>
        <v>974.90651956169904</v>
      </c>
      <c r="D779" s="111">
        <f t="shared" si="472"/>
        <v>6563.07</v>
      </c>
      <c r="E779" s="111">
        <f>IF($K779=1,VLOOKUP($A778,$AQ$11:$AU$150,5),E778)</f>
        <v>6609.67</v>
      </c>
      <c r="F779" s="160" t="e">
        <f>IF($K779=1,VLOOKUP($A778,$AQ$11:$AU$135,6),F778)</f>
        <v>#REF!</v>
      </c>
      <c r="G779" s="114">
        <f t="shared" ref="G779:G842" si="489">(E779/D779)-1</f>
        <v>7.1003356660832573E-3</v>
      </c>
      <c r="H779" s="115">
        <f t="shared" si="482"/>
        <v>45071</v>
      </c>
      <c r="I779" s="115">
        <f t="shared" ref="I779:I842" si="490">IF(A779&gt;I778,H779,I778)</f>
        <v>45071</v>
      </c>
      <c r="J779" s="116">
        <f t="shared" si="473"/>
        <v>21</v>
      </c>
      <c r="K779" s="116">
        <f t="shared" si="487"/>
        <v>4</v>
      </c>
      <c r="L779" s="8">
        <f t="shared" si="474"/>
        <v>1.00134857</v>
      </c>
      <c r="M779" s="117">
        <v>1</v>
      </c>
      <c r="N779" s="117">
        <f t="shared" si="483"/>
        <v>1</v>
      </c>
      <c r="O779" s="110">
        <f t="shared" si="485"/>
        <v>1.00134857</v>
      </c>
      <c r="P779" s="110">
        <f t="shared" ref="P779:P842" si="491">TRUNC(C779*O779,8)</f>
        <v>976.22124924000002</v>
      </c>
      <c r="Q779" s="148">
        <f t="shared" si="477"/>
        <v>0</v>
      </c>
      <c r="R779" s="170">
        <f t="shared" si="475"/>
        <v>0</v>
      </c>
      <c r="S779" s="110">
        <f t="shared" ref="S779:S842" si="492">IF(R779&gt;0,TRUNC(R779*P779,8),0)</f>
        <v>0</v>
      </c>
      <c r="T779" s="92">
        <f t="shared" si="480"/>
        <v>0</v>
      </c>
      <c r="U779" s="181">
        <f t="shared" si="481"/>
        <v>0</v>
      </c>
      <c r="V779" s="120">
        <f t="shared" si="476"/>
        <v>7.8E-2</v>
      </c>
      <c r="W779" s="118">
        <f t="shared" si="484"/>
        <v>4</v>
      </c>
      <c r="X779" s="118">
        <v>252</v>
      </c>
      <c r="Y779" s="117">
        <f t="shared" ref="Y779:Y842" si="493">ROUND((1+V779)^TRUNC((W779/X779),9),9)</f>
        <v>1.001192893</v>
      </c>
      <c r="Z779" s="110">
        <f t="shared" ref="Z779:Z842" si="494">TRUNC((P779*(Y779-1)),8)</f>
        <v>1.16452749</v>
      </c>
      <c r="AA779" s="110">
        <f t="shared" ref="AA779:AA842" si="495">IF(Q779&gt;0,S779+Z779,0)</f>
        <v>0</v>
      </c>
      <c r="AB779" s="121" t="str">
        <f t="shared" si="478"/>
        <v>A+J=</v>
      </c>
      <c r="AC779" s="115">
        <f t="shared" si="479"/>
        <v>45071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9">
        <f t="shared" ref="A780:A843" si="496">(A779+1)</f>
        <v>45049</v>
      </c>
      <c r="B780" s="110">
        <f t="shared" si="488"/>
        <v>978.00657935999993</v>
      </c>
      <c r="C780" s="184">
        <f t="shared" si="486"/>
        <v>974.90651956169904</v>
      </c>
      <c r="D780" s="111">
        <f t="shared" ref="D780:D843" si="497">IF(E780=E779,D779,E779)</f>
        <v>6563.07</v>
      </c>
      <c r="E780" s="111">
        <f>IF($K780=1,VLOOKUP($A779,$AQ$11:$AU$150,5),E779)</f>
        <v>6609.67</v>
      </c>
      <c r="F780" s="160" t="e">
        <f>IF($K780=1,VLOOKUP($A779,$AQ$11:$AU$135,6),F779)</f>
        <v>#REF!</v>
      </c>
      <c r="G780" s="114">
        <f t="shared" si="489"/>
        <v>7.1003356660832573E-3</v>
      </c>
      <c r="H780" s="115">
        <f t="shared" si="482"/>
        <v>45071</v>
      </c>
      <c r="I780" s="115">
        <f t="shared" si="490"/>
        <v>45071</v>
      </c>
      <c r="J780" s="116">
        <f t="shared" ref="J780:J843" si="498">IF(I780=I779,J779,NETWORKDAYS(I779,I780,$AF$149:$AF$503)-1)</f>
        <v>21</v>
      </c>
      <c r="K780" s="116">
        <f t="shared" si="487"/>
        <v>5</v>
      </c>
      <c r="L780" s="8">
        <f t="shared" ref="L780:L843" si="499">TRUNC((E780/D780)^TRUNC((K780/J780),9),8)</f>
        <v>1.0016860000000001</v>
      </c>
      <c r="M780" s="117">
        <v>1</v>
      </c>
      <c r="N780" s="117">
        <f t="shared" si="483"/>
        <v>1</v>
      </c>
      <c r="O780" s="110">
        <f t="shared" si="485"/>
        <v>1.0016860000000001</v>
      </c>
      <c r="P780" s="110">
        <f t="shared" si="491"/>
        <v>976.55021194999995</v>
      </c>
      <c r="Q780" s="148">
        <f t="shared" si="477"/>
        <v>0</v>
      </c>
      <c r="R780" s="170">
        <f t="shared" ref="R780:R843" si="500">IF(Q780&gt;0,VLOOKUP($A780,$AF$11:$AK$141,6),0)</f>
        <v>0</v>
      </c>
      <c r="S780" s="110">
        <f t="shared" si="492"/>
        <v>0</v>
      </c>
      <c r="T780" s="92">
        <f t="shared" si="480"/>
        <v>0</v>
      </c>
      <c r="U780" s="181">
        <f t="shared" si="481"/>
        <v>0</v>
      </c>
      <c r="V780" s="120">
        <f t="shared" ref="V780:V843" si="501">(V779)</f>
        <v>7.8E-2</v>
      </c>
      <c r="W780" s="118">
        <f t="shared" si="484"/>
        <v>5</v>
      </c>
      <c r="X780" s="118">
        <v>252</v>
      </c>
      <c r="Y780" s="117">
        <f t="shared" si="493"/>
        <v>1.001491339</v>
      </c>
      <c r="Z780" s="110">
        <f t="shared" si="494"/>
        <v>1.4563674099999999</v>
      </c>
      <c r="AA780" s="110">
        <f t="shared" si="495"/>
        <v>0</v>
      </c>
      <c r="AB780" s="121" t="str">
        <f t="shared" si="478"/>
        <v>A+J=</v>
      </c>
      <c r="AC780" s="115">
        <f t="shared" si="479"/>
        <v>45071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9">
        <f t="shared" si="496"/>
        <v>45050</v>
      </c>
      <c r="B781" s="110">
        <f t="shared" si="488"/>
        <v>978.62777175000008</v>
      </c>
      <c r="C781" s="184">
        <f t="shared" si="486"/>
        <v>974.90651956169904</v>
      </c>
      <c r="D781" s="111">
        <f t="shared" si="497"/>
        <v>6563.07</v>
      </c>
      <c r="E781" s="111">
        <f>IF($K781=1,VLOOKUP($A780,$AQ$11:$AU$150,5),E780)</f>
        <v>6609.67</v>
      </c>
      <c r="F781" s="160" t="e">
        <f>IF($K781=1,VLOOKUP($A780,$AQ$11:$AU$135,6),F780)</f>
        <v>#REF!</v>
      </c>
      <c r="G781" s="114">
        <f t="shared" si="489"/>
        <v>7.1003356660832573E-3</v>
      </c>
      <c r="H781" s="115">
        <f t="shared" si="482"/>
        <v>45071</v>
      </c>
      <c r="I781" s="115">
        <f t="shared" si="490"/>
        <v>45071</v>
      </c>
      <c r="J781" s="116">
        <f t="shared" si="498"/>
        <v>21</v>
      </c>
      <c r="K781" s="116">
        <f t="shared" si="487"/>
        <v>6</v>
      </c>
      <c r="L781" s="8">
        <f t="shared" si="499"/>
        <v>1.0020235399999999</v>
      </c>
      <c r="M781" s="117">
        <v>1</v>
      </c>
      <c r="N781" s="117">
        <f t="shared" si="483"/>
        <v>1</v>
      </c>
      <c r="O781" s="110">
        <f t="shared" si="485"/>
        <v>1.0020235399999999</v>
      </c>
      <c r="P781" s="110">
        <f t="shared" si="491"/>
        <v>976.87928190000002</v>
      </c>
      <c r="Q781" s="148">
        <f t="shared" ref="Q781:Q844" si="502">IF(VLOOKUP(A781,AF$11:AM$141,8)=VLOOKUP(A780,AF$11:AM$141,8),0,VLOOKUP(A781,AF$11:AM$141,8))</f>
        <v>0</v>
      </c>
      <c r="R781" s="170">
        <f t="shared" si="500"/>
        <v>0</v>
      </c>
      <c r="S781" s="110">
        <f t="shared" si="492"/>
        <v>0</v>
      </c>
      <c r="T781" s="92">
        <f t="shared" si="480"/>
        <v>0</v>
      </c>
      <c r="U781" s="181">
        <f t="shared" si="481"/>
        <v>0</v>
      </c>
      <c r="V781" s="120">
        <f t="shared" si="501"/>
        <v>7.8E-2</v>
      </c>
      <c r="W781" s="118">
        <f t="shared" si="484"/>
        <v>6</v>
      </c>
      <c r="X781" s="118">
        <v>252</v>
      </c>
      <c r="Y781" s="117">
        <f t="shared" si="493"/>
        <v>1.0017898730000001</v>
      </c>
      <c r="Z781" s="110">
        <f t="shared" si="494"/>
        <v>1.7484898499999999</v>
      </c>
      <c r="AA781" s="110">
        <f t="shared" si="495"/>
        <v>0</v>
      </c>
      <c r="AB781" s="121" t="str">
        <f t="shared" ref="AB781:AB844" si="503">IF($Q780&gt;0,VLOOKUP($A780,$AF$11:$AO$141,9),AB780)</f>
        <v>A+J=</v>
      </c>
      <c r="AC781" s="115">
        <f t="shared" ref="AC781:AC844" si="504">IF($Q780&gt;0,VLOOKUP($A780,$AF$11:$AO$141,10),AC780)</f>
        <v>45071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9">
        <f t="shared" si="496"/>
        <v>45051</v>
      </c>
      <c r="B782" s="110">
        <f t="shared" si="488"/>
        <v>979.24935503000006</v>
      </c>
      <c r="C782" s="184">
        <f t="shared" si="486"/>
        <v>974.90651956169904</v>
      </c>
      <c r="D782" s="111">
        <f t="shared" si="497"/>
        <v>6563.07</v>
      </c>
      <c r="E782" s="111">
        <f>IF($K782=1,VLOOKUP($A781,$AQ$11:$AU$150,5),E781)</f>
        <v>6609.67</v>
      </c>
      <c r="F782" s="160" t="e">
        <f>IF($K782=1,VLOOKUP($A781,$AQ$11:$AU$135,6),F781)</f>
        <v>#REF!</v>
      </c>
      <c r="G782" s="114">
        <f t="shared" si="489"/>
        <v>7.1003356660832573E-3</v>
      </c>
      <c r="H782" s="115">
        <f t="shared" si="482"/>
        <v>45071</v>
      </c>
      <c r="I782" s="115">
        <f t="shared" si="490"/>
        <v>45071</v>
      </c>
      <c r="J782" s="116">
        <f t="shared" si="498"/>
        <v>21</v>
      </c>
      <c r="K782" s="116">
        <f t="shared" si="487"/>
        <v>7</v>
      </c>
      <c r="L782" s="8">
        <f t="shared" si="499"/>
        <v>1.00236119</v>
      </c>
      <c r="M782" s="117">
        <v>1</v>
      </c>
      <c r="N782" s="117">
        <f t="shared" si="483"/>
        <v>1</v>
      </c>
      <c r="O782" s="110">
        <f t="shared" si="485"/>
        <v>1.00236119</v>
      </c>
      <c r="P782" s="110">
        <f t="shared" si="491"/>
        <v>977.20845908000001</v>
      </c>
      <c r="Q782" s="148">
        <f t="shared" si="502"/>
        <v>0</v>
      </c>
      <c r="R782" s="170">
        <f t="shared" si="500"/>
        <v>0</v>
      </c>
      <c r="S782" s="110">
        <f t="shared" si="492"/>
        <v>0</v>
      </c>
      <c r="T782" s="92">
        <f t="shared" si="480"/>
        <v>0</v>
      </c>
      <c r="U782" s="181">
        <f t="shared" si="481"/>
        <v>0</v>
      </c>
      <c r="V782" s="120">
        <f t="shared" si="501"/>
        <v>7.8E-2</v>
      </c>
      <c r="W782" s="118">
        <f t="shared" si="484"/>
        <v>7</v>
      </c>
      <c r="X782" s="118">
        <v>252</v>
      </c>
      <c r="Y782" s="117">
        <f t="shared" si="493"/>
        <v>1.0020884960000001</v>
      </c>
      <c r="Z782" s="110">
        <f t="shared" si="494"/>
        <v>2.0408959499999999</v>
      </c>
      <c r="AA782" s="110">
        <f t="shared" si="495"/>
        <v>0</v>
      </c>
      <c r="AB782" s="121" t="str">
        <f t="shared" si="503"/>
        <v>A+J=</v>
      </c>
      <c r="AC782" s="115">
        <f t="shared" si="504"/>
        <v>45071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9">
        <f t="shared" si="496"/>
        <v>45052</v>
      </c>
      <c r="B783" s="110">
        <f t="shared" si="488"/>
        <v>979.87134018000006</v>
      </c>
      <c r="C783" s="184">
        <f t="shared" si="486"/>
        <v>974.90651956169904</v>
      </c>
      <c r="D783" s="111">
        <f t="shared" si="497"/>
        <v>6563.07</v>
      </c>
      <c r="E783" s="111">
        <f>IF($K783=1,VLOOKUP($A782,$AQ$11:$AU$150,5),E782)</f>
        <v>6609.67</v>
      </c>
      <c r="F783" s="160" t="e">
        <f>IF($K783=1,VLOOKUP($A782,$AQ$11:$AU$135,6),F782)</f>
        <v>#REF!</v>
      </c>
      <c r="G783" s="114">
        <f t="shared" si="489"/>
        <v>7.1003356660832573E-3</v>
      </c>
      <c r="H783" s="115">
        <f t="shared" si="482"/>
        <v>45071</v>
      </c>
      <c r="I783" s="115">
        <f t="shared" si="490"/>
        <v>45071</v>
      </c>
      <c r="J783" s="116">
        <f t="shared" si="498"/>
        <v>21</v>
      </c>
      <c r="K783" s="116">
        <f t="shared" si="487"/>
        <v>8</v>
      </c>
      <c r="L783" s="8">
        <f t="shared" si="499"/>
        <v>1.00269896</v>
      </c>
      <c r="M783" s="117">
        <v>1</v>
      </c>
      <c r="N783" s="117">
        <f t="shared" si="483"/>
        <v>1</v>
      </c>
      <c r="O783" s="110">
        <f t="shared" si="485"/>
        <v>1.00269896</v>
      </c>
      <c r="P783" s="110">
        <f t="shared" si="491"/>
        <v>977.53775326000004</v>
      </c>
      <c r="Q783" s="148">
        <f t="shared" si="502"/>
        <v>0</v>
      </c>
      <c r="R783" s="170">
        <f t="shared" si="500"/>
        <v>0</v>
      </c>
      <c r="S783" s="110">
        <f t="shared" si="492"/>
        <v>0</v>
      </c>
      <c r="T783" s="92">
        <f t="shared" si="480"/>
        <v>0</v>
      </c>
      <c r="U783" s="181">
        <f t="shared" si="481"/>
        <v>0</v>
      </c>
      <c r="V783" s="120">
        <f t="shared" si="501"/>
        <v>7.8E-2</v>
      </c>
      <c r="W783" s="118">
        <f t="shared" si="484"/>
        <v>8</v>
      </c>
      <c r="X783" s="118">
        <v>252</v>
      </c>
      <c r="Y783" s="117">
        <f t="shared" si="493"/>
        <v>1.0023872089999999</v>
      </c>
      <c r="Z783" s="110">
        <f t="shared" si="494"/>
        <v>2.3335869200000001</v>
      </c>
      <c r="AA783" s="110">
        <f t="shared" si="495"/>
        <v>0</v>
      </c>
      <c r="AB783" s="121" t="str">
        <f t="shared" si="503"/>
        <v>A+J=</v>
      </c>
      <c r="AC783" s="115">
        <f t="shared" si="504"/>
        <v>45071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9">
        <f t="shared" si="496"/>
        <v>45053</v>
      </c>
      <c r="B784" s="110">
        <f t="shared" si="488"/>
        <v>979.87134018000006</v>
      </c>
      <c r="C784" s="184">
        <f t="shared" si="486"/>
        <v>974.90651956169904</v>
      </c>
      <c r="D784" s="111">
        <f t="shared" si="497"/>
        <v>6563.07</v>
      </c>
      <c r="E784" s="111">
        <f>IF($K784=1,VLOOKUP($A783,$AQ$11:$AU$150,5),E783)</f>
        <v>6609.67</v>
      </c>
      <c r="F784" s="160" t="e">
        <f>IF($K784=1,VLOOKUP($A783,$AQ$11:$AU$135,6),F783)</f>
        <v>#REF!</v>
      </c>
      <c r="G784" s="114">
        <f t="shared" si="489"/>
        <v>7.1003356660832573E-3</v>
      </c>
      <c r="H784" s="115">
        <f t="shared" si="482"/>
        <v>45071</v>
      </c>
      <c r="I784" s="115">
        <f t="shared" si="490"/>
        <v>45071</v>
      </c>
      <c r="J784" s="116">
        <f t="shared" si="498"/>
        <v>21</v>
      </c>
      <c r="K784" s="116">
        <f t="shared" si="487"/>
        <v>8</v>
      </c>
      <c r="L784" s="8">
        <f t="shared" si="499"/>
        <v>1.00269896</v>
      </c>
      <c r="M784" s="117">
        <v>1</v>
      </c>
      <c r="N784" s="117">
        <f t="shared" si="483"/>
        <v>1</v>
      </c>
      <c r="O784" s="110">
        <f t="shared" si="485"/>
        <v>1.00269896</v>
      </c>
      <c r="P784" s="110">
        <f t="shared" si="491"/>
        <v>977.53775326000004</v>
      </c>
      <c r="Q784" s="148">
        <f t="shared" si="502"/>
        <v>0</v>
      </c>
      <c r="R784" s="170">
        <f t="shared" si="500"/>
        <v>0</v>
      </c>
      <c r="S784" s="110">
        <f t="shared" si="492"/>
        <v>0</v>
      </c>
      <c r="T784" s="92">
        <f t="shared" ref="T784:T847" si="505">IF(AND(Q784&gt;0,L784&gt;1),(L784-1)*C784,0)</f>
        <v>0</v>
      </c>
      <c r="U784" s="181">
        <f t="shared" ref="U784:U847" si="506">IF(Q784&gt;0,(S784+T784)/P784,0)</f>
        <v>0</v>
      </c>
      <c r="V784" s="120">
        <f t="shared" si="501"/>
        <v>7.8E-2</v>
      </c>
      <c r="W784" s="118">
        <f t="shared" si="484"/>
        <v>8</v>
      </c>
      <c r="X784" s="118">
        <v>252</v>
      </c>
      <c r="Y784" s="117">
        <f t="shared" si="493"/>
        <v>1.0023872089999999</v>
      </c>
      <c r="Z784" s="110">
        <f t="shared" si="494"/>
        <v>2.3335869200000001</v>
      </c>
      <c r="AA784" s="110">
        <f t="shared" si="495"/>
        <v>0</v>
      </c>
      <c r="AB784" s="121" t="str">
        <f t="shared" si="503"/>
        <v>A+J=</v>
      </c>
      <c r="AC784" s="115">
        <f t="shared" si="504"/>
        <v>45071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9">
        <f t="shared" si="496"/>
        <v>45054</v>
      </c>
      <c r="B785" s="110">
        <f t="shared" si="488"/>
        <v>979.87134018000006</v>
      </c>
      <c r="C785" s="184">
        <f t="shared" si="486"/>
        <v>974.90651956169904</v>
      </c>
      <c r="D785" s="111">
        <f t="shared" si="497"/>
        <v>6563.07</v>
      </c>
      <c r="E785" s="111">
        <f>IF($K785=1,VLOOKUP($A784,$AQ$11:$AU$150,5),E784)</f>
        <v>6609.67</v>
      </c>
      <c r="F785" s="160" t="e">
        <f>IF($K785=1,VLOOKUP($A784,$AQ$11:$AU$135,6),F784)</f>
        <v>#REF!</v>
      </c>
      <c r="G785" s="114">
        <f t="shared" si="489"/>
        <v>7.1003356660832573E-3</v>
      </c>
      <c r="H785" s="115">
        <f t="shared" si="482"/>
        <v>45071</v>
      </c>
      <c r="I785" s="115">
        <f t="shared" si="490"/>
        <v>45071</v>
      </c>
      <c r="J785" s="116">
        <f t="shared" si="498"/>
        <v>21</v>
      </c>
      <c r="K785" s="116">
        <f t="shared" si="487"/>
        <v>8</v>
      </c>
      <c r="L785" s="8">
        <f t="shared" si="499"/>
        <v>1.00269896</v>
      </c>
      <c r="M785" s="117">
        <v>1</v>
      </c>
      <c r="N785" s="117">
        <f t="shared" si="483"/>
        <v>1</v>
      </c>
      <c r="O785" s="110">
        <f t="shared" si="485"/>
        <v>1.00269896</v>
      </c>
      <c r="P785" s="110">
        <f t="shared" si="491"/>
        <v>977.53775326000004</v>
      </c>
      <c r="Q785" s="148">
        <f t="shared" si="502"/>
        <v>0</v>
      </c>
      <c r="R785" s="170">
        <f t="shared" si="500"/>
        <v>0</v>
      </c>
      <c r="S785" s="110">
        <f t="shared" si="492"/>
        <v>0</v>
      </c>
      <c r="T785" s="92">
        <f t="shared" si="505"/>
        <v>0</v>
      </c>
      <c r="U785" s="181">
        <f t="shared" si="506"/>
        <v>0</v>
      </c>
      <c r="V785" s="120">
        <f t="shared" si="501"/>
        <v>7.8E-2</v>
      </c>
      <c r="W785" s="118">
        <f t="shared" si="484"/>
        <v>8</v>
      </c>
      <c r="X785" s="118">
        <v>252</v>
      </c>
      <c r="Y785" s="117">
        <f t="shared" si="493"/>
        <v>1.0023872089999999</v>
      </c>
      <c r="Z785" s="110">
        <f t="shared" si="494"/>
        <v>2.3335869200000001</v>
      </c>
      <c r="AA785" s="110">
        <f t="shared" si="495"/>
        <v>0</v>
      </c>
      <c r="AB785" s="121" t="str">
        <f t="shared" si="503"/>
        <v>A+J=</v>
      </c>
      <c r="AC785" s="115">
        <f t="shared" si="504"/>
        <v>45071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9">
        <f t="shared" si="496"/>
        <v>45055</v>
      </c>
      <c r="B786" s="110">
        <f t="shared" si="488"/>
        <v>980.49372638</v>
      </c>
      <c r="C786" s="184">
        <f t="shared" si="486"/>
        <v>974.90651956169904</v>
      </c>
      <c r="D786" s="111">
        <f t="shared" si="497"/>
        <v>6563.07</v>
      </c>
      <c r="E786" s="111">
        <f>IF($K786=1,VLOOKUP($A785,$AQ$11:$AU$150,5),E785)</f>
        <v>6609.67</v>
      </c>
      <c r="F786" s="160" t="e">
        <f>IF($K786=1,VLOOKUP($A785,$AQ$11:$AU$135,6),F785)</f>
        <v>#REF!</v>
      </c>
      <c r="G786" s="114">
        <f t="shared" si="489"/>
        <v>7.1003356660832573E-3</v>
      </c>
      <c r="H786" s="115">
        <f t="shared" si="482"/>
        <v>45071</v>
      </c>
      <c r="I786" s="115">
        <f t="shared" si="490"/>
        <v>45071</v>
      </c>
      <c r="J786" s="116">
        <f t="shared" si="498"/>
        <v>21</v>
      </c>
      <c r="K786" s="116">
        <f t="shared" si="487"/>
        <v>9</v>
      </c>
      <c r="L786" s="8">
        <f t="shared" si="499"/>
        <v>1.00303685</v>
      </c>
      <c r="M786" s="117">
        <v>1</v>
      </c>
      <c r="N786" s="117">
        <f t="shared" si="483"/>
        <v>1</v>
      </c>
      <c r="O786" s="110">
        <f t="shared" si="485"/>
        <v>1.00303685</v>
      </c>
      <c r="P786" s="110">
        <f t="shared" si="491"/>
        <v>977.86716441999999</v>
      </c>
      <c r="Q786" s="148">
        <f t="shared" si="502"/>
        <v>0</v>
      </c>
      <c r="R786" s="170">
        <f t="shared" si="500"/>
        <v>0</v>
      </c>
      <c r="S786" s="110">
        <f t="shared" si="492"/>
        <v>0</v>
      </c>
      <c r="T786" s="92">
        <f t="shared" si="505"/>
        <v>0</v>
      </c>
      <c r="U786" s="181">
        <f t="shared" si="506"/>
        <v>0</v>
      </c>
      <c r="V786" s="120">
        <f t="shared" si="501"/>
        <v>7.8E-2</v>
      </c>
      <c r="W786" s="118">
        <f t="shared" si="484"/>
        <v>9</v>
      </c>
      <c r="X786" s="118">
        <v>252</v>
      </c>
      <c r="Y786" s="117">
        <f t="shared" si="493"/>
        <v>1.002686011</v>
      </c>
      <c r="Z786" s="110">
        <f t="shared" si="494"/>
        <v>2.6265619600000001</v>
      </c>
      <c r="AA786" s="110">
        <f t="shared" si="495"/>
        <v>0</v>
      </c>
      <c r="AB786" s="121" t="str">
        <f t="shared" si="503"/>
        <v>A+J=</v>
      </c>
      <c r="AC786" s="115">
        <f t="shared" si="504"/>
        <v>45071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9">
        <f t="shared" si="496"/>
        <v>45056</v>
      </c>
      <c r="B787" s="110">
        <f t="shared" si="488"/>
        <v>981.1164933</v>
      </c>
      <c r="C787" s="184">
        <f t="shared" si="486"/>
        <v>974.90651956169904</v>
      </c>
      <c r="D787" s="111">
        <f t="shared" si="497"/>
        <v>6563.07</v>
      </c>
      <c r="E787" s="111">
        <f>IF($K787=1,VLOOKUP($A786,$AQ$11:$AU$150,5),E786)</f>
        <v>6609.67</v>
      </c>
      <c r="F787" s="160" t="e">
        <f>IF($K787=1,VLOOKUP($A786,$AQ$11:$AU$135,6),F786)</f>
        <v>#REF!</v>
      </c>
      <c r="G787" s="114">
        <f t="shared" si="489"/>
        <v>7.1003356660832573E-3</v>
      </c>
      <c r="H787" s="115">
        <f t="shared" ref="H787:H850" si="507">IF(Q786&gt;0,VLOOKUP(A787,AJ$119:AP$451,4),H786)</f>
        <v>45071</v>
      </c>
      <c r="I787" s="115">
        <f t="shared" si="490"/>
        <v>45071</v>
      </c>
      <c r="J787" s="116">
        <f t="shared" si="498"/>
        <v>21</v>
      </c>
      <c r="K787" s="116">
        <f t="shared" si="487"/>
        <v>10</v>
      </c>
      <c r="L787" s="8">
        <f t="shared" si="499"/>
        <v>1.00337484</v>
      </c>
      <c r="M787" s="117">
        <v>1</v>
      </c>
      <c r="N787" s="117">
        <f t="shared" si="483"/>
        <v>1</v>
      </c>
      <c r="O787" s="110">
        <f t="shared" si="485"/>
        <v>1.00337484</v>
      </c>
      <c r="P787" s="110">
        <f t="shared" si="491"/>
        <v>978.19667307999998</v>
      </c>
      <c r="Q787" s="148">
        <f t="shared" si="502"/>
        <v>0</v>
      </c>
      <c r="R787" s="170">
        <f t="shared" si="500"/>
        <v>0</v>
      </c>
      <c r="S787" s="110">
        <f t="shared" si="492"/>
        <v>0</v>
      </c>
      <c r="T787" s="92">
        <f t="shared" si="505"/>
        <v>0</v>
      </c>
      <c r="U787" s="181">
        <f t="shared" si="506"/>
        <v>0</v>
      </c>
      <c r="V787" s="120">
        <f t="shared" si="501"/>
        <v>7.8E-2</v>
      </c>
      <c r="W787" s="118">
        <f t="shared" si="484"/>
        <v>10</v>
      </c>
      <c r="X787" s="118">
        <v>252</v>
      </c>
      <c r="Y787" s="117">
        <f t="shared" si="493"/>
        <v>1.002984901</v>
      </c>
      <c r="Z787" s="110">
        <f t="shared" si="494"/>
        <v>2.9198202200000001</v>
      </c>
      <c r="AA787" s="110">
        <f t="shared" si="495"/>
        <v>0</v>
      </c>
      <c r="AB787" s="121" t="str">
        <f t="shared" si="503"/>
        <v>A+J=</v>
      </c>
      <c r="AC787" s="115">
        <f t="shared" si="504"/>
        <v>45071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9">
        <f t="shared" si="496"/>
        <v>45057</v>
      </c>
      <c r="B788" s="110">
        <f t="shared" si="488"/>
        <v>981.73966264000001</v>
      </c>
      <c r="C788" s="184">
        <f t="shared" si="486"/>
        <v>974.90651956169904</v>
      </c>
      <c r="D788" s="111">
        <f t="shared" si="497"/>
        <v>6563.07</v>
      </c>
      <c r="E788" s="111">
        <f>IF($K788=1,VLOOKUP($A787,$AQ$11:$AU$150,5),E787)</f>
        <v>6609.67</v>
      </c>
      <c r="F788" s="160" t="e">
        <f>IF($K788=1,VLOOKUP($A787,$AQ$11:$AU$135,6),F787)</f>
        <v>#REF!</v>
      </c>
      <c r="G788" s="114">
        <f t="shared" si="489"/>
        <v>7.1003356660832573E-3</v>
      </c>
      <c r="H788" s="115">
        <f t="shared" si="507"/>
        <v>45071</v>
      </c>
      <c r="I788" s="115">
        <f t="shared" si="490"/>
        <v>45071</v>
      </c>
      <c r="J788" s="116">
        <f t="shared" si="498"/>
        <v>21</v>
      </c>
      <c r="K788" s="116">
        <f t="shared" si="487"/>
        <v>11</v>
      </c>
      <c r="L788" s="8">
        <f t="shared" si="499"/>
        <v>1.0037129499999999</v>
      </c>
      <c r="M788" s="117">
        <v>1</v>
      </c>
      <c r="N788" s="117">
        <f t="shared" si="483"/>
        <v>1</v>
      </c>
      <c r="O788" s="110">
        <f t="shared" si="485"/>
        <v>1.0037129499999999</v>
      </c>
      <c r="P788" s="110">
        <f t="shared" si="491"/>
        <v>978.52629872</v>
      </c>
      <c r="Q788" s="148">
        <f t="shared" si="502"/>
        <v>0</v>
      </c>
      <c r="R788" s="170">
        <f t="shared" si="500"/>
        <v>0</v>
      </c>
      <c r="S788" s="110">
        <f t="shared" si="492"/>
        <v>0</v>
      </c>
      <c r="T788" s="92">
        <f t="shared" si="505"/>
        <v>0</v>
      </c>
      <c r="U788" s="181">
        <f t="shared" si="506"/>
        <v>0</v>
      </c>
      <c r="V788" s="120">
        <f t="shared" si="501"/>
        <v>7.8E-2</v>
      </c>
      <c r="W788" s="118">
        <f t="shared" si="484"/>
        <v>11</v>
      </c>
      <c r="X788" s="118">
        <v>252</v>
      </c>
      <c r="Y788" s="117">
        <f t="shared" si="493"/>
        <v>1.003283881</v>
      </c>
      <c r="Z788" s="110">
        <f t="shared" si="494"/>
        <v>3.2133639199999999</v>
      </c>
      <c r="AA788" s="110">
        <f t="shared" si="495"/>
        <v>0</v>
      </c>
      <c r="AB788" s="121" t="str">
        <f t="shared" si="503"/>
        <v>A+J=</v>
      </c>
      <c r="AC788" s="115">
        <f t="shared" si="504"/>
        <v>45071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9">
        <f t="shared" si="496"/>
        <v>45058</v>
      </c>
      <c r="B789" s="110">
        <f t="shared" si="488"/>
        <v>982.36323360000006</v>
      </c>
      <c r="C789" s="184">
        <f t="shared" si="486"/>
        <v>974.90651956169904</v>
      </c>
      <c r="D789" s="111">
        <f t="shared" si="497"/>
        <v>6563.07</v>
      </c>
      <c r="E789" s="111">
        <f>IF($K789=1,VLOOKUP($A788,$AQ$11:$AU$150,5),E788)</f>
        <v>6609.67</v>
      </c>
      <c r="F789" s="160" t="e">
        <f>IF($K789=1,VLOOKUP($A788,$AQ$11:$AU$135,6),F788)</f>
        <v>#REF!</v>
      </c>
      <c r="G789" s="114">
        <f t="shared" si="489"/>
        <v>7.1003356660832573E-3</v>
      </c>
      <c r="H789" s="115">
        <f t="shared" si="507"/>
        <v>45071</v>
      </c>
      <c r="I789" s="115">
        <f t="shared" si="490"/>
        <v>45071</v>
      </c>
      <c r="J789" s="116">
        <f t="shared" si="498"/>
        <v>21</v>
      </c>
      <c r="K789" s="116">
        <f t="shared" si="487"/>
        <v>12</v>
      </c>
      <c r="L789" s="8">
        <f t="shared" si="499"/>
        <v>1.00405118</v>
      </c>
      <c r="M789" s="117">
        <v>1</v>
      </c>
      <c r="N789" s="117">
        <f t="shared" si="483"/>
        <v>1</v>
      </c>
      <c r="O789" s="110">
        <f t="shared" si="485"/>
        <v>1.00405118</v>
      </c>
      <c r="P789" s="110">
        <f t="shared" si="491"/>
        <v>978.85604135000005</v>
      </c>
      <c r="Q789" s="148">
        <f t="shared" si="502"/>
        <v>0</v>
      </c>
      <c r="R789" s="170">
        <f t="shared" si="500"/>
        <v>0</v>
      </c>
      <c r="S789" s="110">
        <f t="shared" si="492"/>
        <v>0</v>
      </c>
      <c r="T789" s="92">
        <f t="shared" si="505"/>
        <v>0</v>
      </c>
      <c r="U789" s="181">
        <f t="shared" si="506"/>
        <v>0</v>
      </c>
      <c r="V789" s="120">
        <f t="shared" si="501"/>
        <v>7.8E-2</v>
      </c>
      <c r="W789" s="118">
        <f t="shared" si="484"/>
        <v>12</v>
      </c>
      <c r="X789" s="118">
        <v>252</v>
      </c>
      <c r="Y789" s="117">
        <f t="shared" si="493"/>
        <v>1.00358295</v>
      </c>
      <c r="Z789" s="110">
        <f t="shared" si="494"/>
        <v>3.5071922500000001</v>
      </c>
      <c r="AA789" s="110">
        <f t="shared" si="495"/>
        <v>0</v>
      </c>
      <c r="AB789" s="121" t="str">
        <f t="shared" si="503"/>
        <v>A+J=</v>
      </c>
      <c r="AC789" s="115">
        <f t="shared" si="504"/>
        <v>45071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9">
        <f t="shared" si="496"/>
        <v>45059</v>
      </c>
      <c r="B790" s="110">
        <f t="shared" si="488"/>
        <v>982.98719660000006</v>
      </c>
      <c r="C790" s="184">
        <f t="shared" si="486"/>
        <v>974.90651956169904</v>
      </c>
      <c r="D790" s="111">
        <f t="shared" si="497"/>
        <v>6563.07</v>
      </c>
      <c r="E790" s="111">
        <f>IF($K790=1,VLOOKUP($A789,$AQ$11:$AU$150,5),E789)</f>
        <v>6609.67</v>
      </c>
      <c r="F790" s="160" t="e">
        <f>IF($K790=1,VLOOKUP($A789,$AQ$11:$AU$135,6),F789)</f>
        <v>#REF!</v>
      </c>
      <c r="G790" s="114">
        <f t="shared" si="489"/>
        <v>7.1003356660832573E-3</v>
      </c>
      <c r="H790" s="115">
        <f t="shared" si="507"/>
        <v>45071</v>
      </c>
      <c r="I790" s="115">
        <f t="shared" si="490"/>
        <v>45071</v>
      </c>
      <c r="J790" s="116">
        <f t="shared" si="498"/>
        <v>21</v>
      </c>
      <c r="K790" s="116">
        <f t="shared" si="487"/>
        <v>13</v>
      </c>
      <c r="L790" s="8">
        <f t="shared" si="499"/>
        <v>1.0043895199999999</v>
      </c>
      <c r="M790" s="117">
        <v>1</v>
      </c>
      <c r="N790" s="117">
        <f t="shared" si="483"/>
        <v>1</v>
      </c>
      <c r="O790" s="110">
        <f t="shared" si="485"/>
        <v>1.0043895199999999</v>
      </c>
      <c r="P790" s="110">
        <f t="shared" si="491"/>
        <v>979.18589122000003</v>
      </c>
      <c r="Q790" s="148">
        <f t="shared" si="502"/>
        <v>0</v>
      </c>
      <c r="R790" s="170">
        <f t="shared" si="500"/>
        <v>0</v>
      </c>
      <c r="S790" s="110">
        <f t="shared" si="492"/>
        <v>0</v>
      </c>
      <c r="T790" s="92">
        <f t="shared" si="505"/>
        <v>0</v>
      </c>
      <c r="U790" s="181">
        <f t="shared" si="506"/>
        <v>0</v>
      </c>
      <c r="V790" s="120">
        <f t="shared" si="501"/>
        <v>7.8E-2</v>
      </c>
      <c r="W790" s="118">
        <f t="shared" si="484"/>
        <v>13</v>
      </c>
      <c r="X790" s="118">
        <v>252</v>
      </c>
      <c r="Y790" s="117">
        <f t="shared" si="493"/>
        <v>1.003882108</v>
      </c>
      <c r="Z790" s="110">
        <f t="shared" si="494"/>
        <v>3.8013053800000001</v>
      </c>
      <c r="AA790" s="110">
        <f t="shared" si="495"/>
        <v>0</v>
      </c>
      <c r="AB790" s="121" t="str">
        <f t="shared" si="503"/>
        <v>A+J=</v>
      </c>
      <c r="AC790" s="115">
        <f t="shared" si="504"/>
        <v>45071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9">
        <f t="shared" si="496"/>
        <v>45060</v>
      </c>
      <c r="B791" s="110">
        <f t="shared" si="488"/>
        <v>982.98719660000006</v>
      </c>
      <c r="C791" s="184">
        <f t="shared" si="486"/>
        <v>974.90651956169904</v>
      </c>
      <c r="D791" s="111">
        <f t="shared" si="497"/>
        <v>6563.07</v>
      </c>
      <c r="E791" s="111">
        <f>IF($K791=1,VLOOKUP($A790,$AQ$11:$AU$150,5),E790)</f>
        <v>6609.67</v>
      </c>
      <c r="F791" s="160" t="e">
        <f>IF($K791=1,VLOOKUP($A790,$AQ$11:$AU$135,6),F790)</f>
        <v>#REF!</v>
      </c>
      <c r="G791" s="114">
        <f t="shared" si="489"/>
        <v>7.1003356660832573E-3</v>
      </c>
      <c r="H791" s="115">
        <f t="shared" si="507"/>
        <v>45071</v>
      </c>
      <c r="I791" s="115">
        <f t="shared" si="490"/>
        <v>45071</v>
      </c>
      <c r="J791" s="116">
        <f t="shared" si="498"/>
        <v>21</v>
      </c>
      <c r="K791" s="116">
        <f t="shared" si="487"/>
        <v>13</v>
      </c>
      <c r="L791" s="8">
        <f t="shared" si="499"/>
        <v>1.0043895199999999</v>
      </c>
      <c r="M791" s="117">
        <v>1</v>
      </c>
      <c r="N791" s="117">
        <f t="shared" si="483"/>
        <v>1</v>
      </c>
      <c r="O791" s="110">
        <f t="shared" si="485"/>
        <v>1.0043895199999999</v>
      </c>
      <c r="P791" s="110">
        <f t="shared" si="491"/>
        <v>979.18589122000003</v>
      </c>
      <c r="Q791" s="148">
        <f t="shared" si="502"/>
        <v>0</v>
      </c>
      <c r="R791" s="170">
        <f t="shared" si="500"/>
        <v>0</v>
      </c>
      <c r="S791" s="110">
        <f t="shared" si="492"/>
        <v>0</v>
      </c>
      <c r="T791" s="92">
        <f t="shared" si="505"/>
        <v>0</v>
      </c>
      <c r="U791" s="181">
        <f t="shared" si="506"/>
        <v>0</v>
      </c>
      <c r="V791" s="120">
        <f t="shared" si="501"/>
        <v>7.8E-2</v>
      </c>
      <c r="W791" s="118">
        <f t="shared" si="484"/>
        <v>13</v>
      </c>
      <c r="X791" s="118">
        <v>252</v>
      </c>
      <c r="Y791" s="117">
        <f t="shared" si="493"/>
        <v>1.003882108</v>
      </c>
      <c r="Z791" s="110">
        <f t="shared" si="494"/>
        <v>3.8013053800000001</v>
      </c>
      <c r="AA791" s="110">
        <f t="shared" si="495"/>
        <v>0</v>
      </c>
      <c r="AB791" s="121" t="str">
        <f t="shared" si="503"/>
        <v>A+J=</v>
      </c>
      <c r="AC791" s="115">
        <f t="shared" si="504"/>
        <v>45071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9">
        <f t="shared" si="496"/>
        <v>45061</v>
      </c>
      <c r="B792" s="110">
        <f t="shared" si="488"/>
        <v>982.98719660000006</v>
      </c>
      <c r="C792" s="184">
        <f t="shared" si="486"/>
        <v>974.90651956169904</v>
      </c>
      <c r="D792" s="111">
        <f t="shared" si="497"/>
        <v>6563.07</v>
      </c>
      <c r="E792" s="111">
        <f>IF($K792=1,VLOOKUP($A791,$AQ$11:$AU$150,5),E791)</f>
        <v>6609.67</v>
      </c>
      <c r="F792" s="160" t="e">
        <f>IF($K792=1,VLOOKUP($A791,$AQ$11:$AU$135,6),F791)</f>
        <v>#REF!</v>
      </c>
      <c r="G792" s="114">
        <f t="shared" si="489"/>
        <v>7.1003356660832573E-3</v>
      </c>
      <c r="H792" s="115">
        <f t="shared" si="507"/>
        <v>45071</v>
      </c>
      <c r="I792" s="115">
        <f t="shared" si="490"/>
        <v>45071</v>
      </c>
      <c r="J792" s="116">
        <f t="shared" si="498"/>
        <v>21</v>
      </c>
      <c r="K792" s="116">
        <f t="shared" si="487"/>
        <v>13</v>
      </c>
      <c r="L792" s="8">
        <f t="shared" si="499"/>
        <v>1.0043895199999999</v>
      </c>
      <c r="M792" s="117">
        <v>1</v>
      </c>
      <c r="N792" s="117">
        <f t="shared" si="483"/>
        <v>1</v>
      </c>
      <c r="O792" s="110">
        <f t="shared" si="485"/>
        <v>1.0043895199999999</v>
      </c>
      <c r="P792" s="110">
        <f t="shared" si="491"/>
        <v>979.18589122000003</v>
      </c>
      <c r="Q792" s="148">
        <f t="shared" si="502"/>
        <v>0</v>
      </c>
      <c r="R792" s="170">
        <f t="shared" si="500"/>
        <v>0</v>
      </c>
      <c r="S792" s="110">
        <f t="shared" si="492"/>
        <v>0</v>
      </c>
      <c r="T792" s="92">
        <f t="shared" si="505"/>
        <v>0</v>
      </c>
      <c r="U792" s="181">
        <f t="shared" si="506"/>
        <v>0</v>
      </c>
      <c r="V792" s="120">
        <f t="shared" si="501"/>
        <v>7.8E-2</v>
      </c>
      <c r="W792" s="118">
        <f t="shared" si="484"/>
        <v>13</v>
      </c>
      <c r="X792" s="118">
        <v>252</v>
      </c>
      <c r="Y792" s="117">
        <f t="shared" si="493"/>
        <v>1.003882108</v>
      </c>
      <c r="Z792" s="110">
        <f t="shared" si="494"/>
        <v>3.8013053800000001</v>
      </c>
      <c r="AA792" s="110">
        <f t="shared" si="495"/>
        <v>0</v>
      </c>
      <c r="AB792" s="121" t="str">
        <f t="shared" si="503"/>
        <v>A+J=</v>
      </c>
      <c r="AC792" s="115">
        <f t="shared" si="504"/>
        <v>45071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9">
        <f t="shared" si="496"/>
        <v>45062</v>
      </c>
      <c r="B793" s="110">
        <f t="shared" si="488"/>
        <v>983.61155181000004</v>
      </c>
      <c r="C793" s="184">
        <f t="shared" si="486"/>
        <v>974.90651956169904</v>
      </c>
      <c r="D793" s="111">
        <f t="shared" si="497"/>
        <v>6563.07</v>
      </c>
      <c r="E793" s="111">
        <f>IF($K793=1,VLOOKUP($A792,$AQ$11:$AU$150,5),E792)</f>
        <v>6609.67</v>
      </c>
      <c r="F793" s="160" t="e">
        <f>IF($K793=1,VLOOKUP($A792,$AQ$11:$AU$135,6),F792)</f>
        <v>#REF!</v>
      </c>
      <c r="G793" s="114">
        <f t="shared" si="489"/>
        <v>7.1003356660832573E-3</v>
      </c>
      <c r="H793" s="115">
        <f t="shared" si="507"/>
        <v>45071</v>
      </c>
      <c r="I793" s="115">
        <f t="shared" si="490"/>
        <v>45071</v>
      </c>
      <c r="J793" s="116">
        <f t="shared" si="498"/>
        <v>21</v>
      </c>
      <c r="K793" s="116">
        <f t="shared" si="487"/>
        <v>14</v>
      </c>
      <c r="L793" s="8">
        <f t="shared" si="499"/>
        <v>1.00472797</v>
      </c>
      <c r="M793" s="117">
        <v>1</v>
      </c>
      <c r="N793" s="117">
        <f t="shared" si="483"/>
        <v>1</v>
      </c>
      <c r="O793" s="110">
        <f t="shared" si="485"/>
        <v>1.00472797</v>
      </c>
      <c r="P793" s="110">
        <f t="shared" si="491"/>
        <v>979.51584833000004</v>
      </c>
      <c r="Q793" s="148">
        <f t="shared" si="502"/>
        <v>0</v>
      </c>
      <c r="R793" s="170">
        <f t="shared" si="500"/>
        <v>0</v>
      </c>
      <c r="S793" s="110">
        <f t="shared" si="492"/>
        <v>0</v>
      </c>
      <c r="T793" s="92">
        <f t="shared" si="505"/>
        <v>0</v>
      </c>
      <c r="U793" s="181">
        <f t="shared" si="506"/>
        <v>0</v>
      </c>
      <c r="V793" s="120">
        <f t="shared" si="501"/>
        <v>7.8E-2</v>
      </c>
      <c r="W793" s="118">
        <f t="shared" si="484"/>
        <v>14</v>
      </c>
      <c r="X793" s="118">
        <v>252</v>
      </c>
      <c r="Y793" s="117">
        <f t="shared" si="493"/>
        <v>1.0041813550000001</v>
      </c>
      <c r="Z793" s="110">
        <f t="shared" si="494"/>
        <v>4.0957034800000001</v>
      </c>
      <c r="AA793" s="110">
        <f t="shared" si="495"/>
        <v>0</v>
      </c>
      <c r="AB793" s="121" t="str">
        <f t="shared" si="503"/>
        <v>A+J=</v>
      </c>
      <c r="AC793" s="115">
        <f t="shared" si="504"/>
        <v>45071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9">
        <f t="shared" si="496"/>
        <v>45063</v>
      </c>
      <c r="B794" s="110">
        <f t="shared" si="488"/>
        <v>984.23629944999993</v>
      </c>
      <c r="C794" s="184">
        <f t="shared" si="486"/>
        <v>974.90651956169904</v>
      </c>
      <c r="D794" s="111">
        <f t="shared" si="497"/>
        <v>6563.07</v>
      </c>
      <c r="E794" s="111">
        <f>IF($K794=1,VLOOKUP($A793,$AQ$11:$AU$150,5),E793)</f>
        <v>6609.67</v>
      </c>
      <c r="F794" s="160" t="e">
        <f>IF($K794=1,VLOOKUP($A793,$AQ$11:$AU$135,6),F793)</f>
        <v>#REF!</v>
      </c>
      <c r="G794" s="114">
        <f t="shared" si="489"/>
        <v>7.1003356660832573E-3</v>
      </c>
      <c r="H794" s="115">
        <f t="shared" si="507"/>
        <v>45071</v>
      </c>
      <c r="I794" s="115">
        <f t="shared" si="490"/>
        <v>45071</v>
      </c>
      <c r="J794" s="116">
        <f t="shared" si="498"/>
        <v>21</v>
      </c>
      <c r="K794" s="116">
        <f t="shared" si="487"/>
        <v>15</v>
      </c>
      <c r="L794" s="8">
        <f t="shared" si="499"/>
        <v>1.0050665299999999</v>
      </c>
      <c r="M794" s="117">
        <v>1</v>
      </c>
      <c r="N794" s="117">
        <f t="shared" si="483"/>
        <v>1</v>
      </c>
      <c r="O794" s="110">
        <f t="shared" si="485"/>
        <v>1.0050665299999999</v>
      </c>
      <c r="P794" s="110">
        <f t="shared" si="491"/>
        <v>979.84591268999998</v>
      </c>
      <c r="Q794" s="148">
        <f t="shared" si="502"/>
        <v>0</v>
      </c>
      <c r="R794" s="170">
        <f t="shared" si="500"/>
        <v>0</v>
      </c>
      <c r="S794" s="110">
        <f t="shared" si="492"/>
        <v>0</v>
      </c>
      <c r="T794" s="92">
        <f t="shared" si="505"/>
        <v>0</v>
      </c>
      <c r="U794" s="181">
        <f t="shared" si="506"/>
        <v>0</v>
      </c>
      <c r="V794" s="120">
        <f t="shared" si="501"/>
        <v>7.8E-2</v>
      </c>
      <c r="W794" s="118">
        <f t="shared" si="484"/>
        <v>15</v>
      </c>
      <c r="X794" s="118">
        <v>252</v>
      </c>
      <c r="Y794" s="117">
        <f t="shared" si="493"/>
        <v>1.0044806909999999</v>
      </c>
      <c r="Z794" s="110">
        <f t="shared" si="494"/>
        <v>4.3903867600000002</v>
      </c>
      <c r="AA794" s="110">
        <f t="shared" si="495"/>
        <v>0</v>
      </c>
      <c r="AB794" s="121" t="str">
        <f t="shared" si="503"/>
        <v>A+J=</v>
      </c>
      <c r="AC794" s="115">
        <f t="shared" si="504"/>
        <v>45071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9">
        <f t="shared" si="496"/>
        <v>45064</v>
      </c>
      <c r="B795" s="110">
        <f t="shared" si="488"/>
        <v>984.86146022000003</v>
      </c>
      <c r="C795" s="184">
        <f t="shared" si="486"/>
        <v>974.90651956169904</v>
      </c>
      <c r="D795" s="111">
        <f t="shared" si="497"/>
        <v>6563.07</v>
      </c>
      <c r="E795" s="111">
        <f>IF($K795=1,VLOOKUP($A794,$AQ$11:$AU$150,5),E794)</f>
        <v>6609.67</v>
      </c>
      <c r="F795" s="160" t="e">
        <f>IF($K795=1,VLOOKUP($A794,$AQ$11:$AU$135,6),F794)</f>
        <v>#REF!</v>
      </c>
      <c r="G795" s="114">
        <f t="shared" si="489"/>
        <v>7.1003356660832573E-3</v>
      </c>
      <c r="H795" s="115">
        <f t="shared" si="507"/>
        <v>45071</v>
      </c>
      <c r="I795" s="115">
        <f t="shared" si="490"/>
        <v>45071</v>
      </c>
      <c r="J795" s="116">
        <f t="shared" si="498"/>
        <v>21</v>
      </c>
      <c r="K795" s="116">
        <f t="shared" si="487"/>
        <v>16</v>
      </c>
      <c r="L795" s="8">
        <f t="shared" si="499"/>
        <v>1.0054052200000001</v>
      </c>
      <c r="M795" s="117">
        <v>1</v>
      </c>
      <c r="N795" s="117">
        <f t="shared" si="483"/>
        <v>1</v>
      </c>
      <c r="O795" s="110">
        <f t="shared" si="485"/>
        <v>1.0054052200000001</v>
      </c>
      <c r="P795" s="110">
        <f t="shared" si="491"/>
        <v>980.17610377000005</v>
      </c>
      <c r="Q795" s="148">
        <f t="shared" si="502"/>
        <v>0</v>
      </c>
      <c r="R795" s="170">
        <f t="shared" si="500"/>
        <v>0</v>
      </c>
      <c r="S795" s="110">
        <f t="shared" si="492"/>
        <v>0</v>
      </c>
      <c r="T795" s="92">
        <f t="shared" si="505"/>
        <v>0</v>
      </c>
      <c r="U795" s="181">
        <f t="shared" si="506"/>
        <v>0</v>
      </c>
      <c r="V795" s="120">
        <f t="shared" si="501"/>
        <v>7.8E-2</v>
      </c>
      <c r="W795" s="118">
        <f t="shared" si="484"/>
        <v>16</v>
      </c>
      <c r="X795" s="118">
        <v>252</v>
      </c>
      <c r="Y795" s="117">
        <f t="shared" si="493"/>
        <v>1.0047801169999999</v>
      </c>
      <c r="Z795" s="110">
        <f t="shared" si="494"/>
        <v>4.6853564499999996</v>
      </c>
      <c r="AA795" s="110">
        <f t="shared" si="495"/>
        <v>0</v>
      </c>
      <c r="AB795" s="121" t="str">
        <f t="shared" si="503"/>
        <v>A+J=</v>
      </c>
      <c r="AC795" s="115">
        <f t="shared" si="504"/>
        <v>45071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9">
        <f t="shared" si="496"/>
        <v>45065</v>
      </c>
      <c r="B796" s="110">
        <f t="shared" si="488"/>
        <v>985.48700399000006</v>
      </c>
      <c r="C796" s="184">
        <f t="shared" si="486"/>
        <v>974.90651956169904</v>
      </c>
      <c r="D796" s="111">
        <f t="shared" si="497"/>
        <v>6563.07</v>
      </c>
      <c r="E796" s="111">
        <f>IF($K796=1,VLOOKUP($A795,$AQ$11:$AU$150,5),E795)</f>
        <v>6609.67</v>
      </c>
      <c r="F796" s="160" t="e">
        <f>IF($K796=1,VLOOKUP($A795,$AQ$11:$AU$135,6),F795)</f>
        <v>#REF!</v>
      </c>
      <c r="G796" s="114">
        <f t="shared" si="489"/>
        <v>7.1003356660832573E-3</v>
      </c>
      <c r="H796" s="115">
        <f t="shared" si="507"/>
        <v>45071</v>
      </c>
      <c r="I796" s="115">
        <f t="shared" si="490"/>
        <v>45071</v>
      </c>
      <c r="J796" s="116">
        <f t="shared" si="498"/>
        <v>21</v>
      </c>
      <c r="K796" s="116">
        <f t="shared" si="487"/>
        <v>17</v>
      </c>
      <c r="L796" s="8">
        <f t="shared" si="499"/>
        <v>1.0057440099999999</v>
      </c>
      <c r="M796" s="117">
        <v>1</v>
      </c>
      <c r="N796" s="117">
        <f t="shared" si="483"/>
        <v>1</v>
      </c>
      <c r="O796" s="110">
        <f t="shared" si="485"/>
        <v>1.0057440099999999</v>
      </c>
      <c r="P796" s="110">
        <f t="shared" si="491"/>
        <v>980.50639235000006</v>
      </c>
      <c r="Q796" s="148">
        <f t="shared" si="502"/>
        <v>0</v>
      </c>
      <c r="R796" s="170">
        <f t="shared" si="500"/>
        <v>0</v>
      </c>
      <c r="S796" s="110">
        <f t="shared" si="492"/>
        <v>0</v>
      </c>
      <c r="T796" s="92">
        <f t="shared" si="505"/>
        <v>0</v>
      </c>
      <c r="U796" s="181">
        <f t="shared" si="506"/>
        <v>0</v>
      </c>
      <c r="V796" s="120">
        <f t="shared" si="501"/>
        <v>7.8E-2</v>
      </c>
      <c r="W796" s="118">
        <f t="shared" si="484"/>
        <v>17</v>
      </c>
      <c r="X796" s="118">
        <v>252</v>
      </c>
      <c r="Y796" s="117">
        <f t="shared" si="493"/>
        <v>1.0050796319999999</v>
      </c>
      <c r="Z796" s="110">
        <f t="shared" si="494"/>
        <v>4.9806116400000002</v>
      </c>
      <c r="AA796" s="110">
        <f t="shared" si="495"/>
        <v>0</v>
      </c>
      <c r="AB796" s="121" t="str">
        <f t="shared" si="503"/>
        <v>A+J=</v>
      </c>
      <c r="AC796" s="115">
        <f t="shared" si="504"/>
        <v>45071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9">
        <f t="shared" si="496"/>
        <v>45066</v>
      </c>
      <c r="B797" s="110">
        <f t="shared" si="488"/>
        <v>986.11295053000003</v>
      </c>
      <c r="C797" s="184">
        <f t="shared" si="486"/>
        <v>974.90651956169904</v>
      </c>
      <c r="D797" s="111">
        <f t="shared" si="497"/>
        <v>6563.07</v>
      </c>
      <c r="E797" s="111">
        <f>IF($K797=1,VLOOKUP($A796,$AQ$11:$AU$150,5),E796)</f>
        <v>6609.67</v>
      </c>
      <c r="F797" s="160" t="e">
        <f>IF($K797=1,VLOOKUP($A796,$AQ$11:$AU$135,6),F796)</f>
        <v>#REF!</v>
      </c>
      <c r="G797" s="114">
        <f t="shared" si="489"/>
        <v>7.1003356660832573E-3</v>
      </c>
      <c r="H797" s="115">
        <f t="shared" si="507"/>
        <v>45071</v>
      </c>
      <c r="I797" s="115">
        <f t="shared" si="490"/>
        <v>45071</v>
      </c>
      <c r="J797" s="116">
        <f t="shared" si="498"/>
        <v>21</v>
      </c>
      <c r="K797" s="116">
        <f t="shared" si="487"/>
        <v>18</v>
      </c>
      <c r="L797" s="8">
        <f t="shared" si="499"/>
        <v>1.0060829200000001</v>
      </c>
      <c r="M797" s="117">
        <v>1</v>
      </c>
      <c r="N797" s="117">
        <f t="shared" si="483"/>
        <v>1</v>
      </c>
      <c r="O797" s="110">
        <f t="shared" si="485"/>
        <v>1.0060829200000001</v>
      </c>
      <c r="P797" s="110">
        <f t="shared" si="491"/>
        <v>980.83679791999998</v>
      </c>
      <c r="Q797" s="148">
        <f t="shared" si="502"/>
        <v>0</v>
      </c>
      <c r="R797" s="170">
        <f t="shared" si="500"/>
        <v>0</v>
      </c>
      <c r="S797" s="110">
        <f t="shared" si="492"/>
        <v>0</v>
      </c>
      <c r="T797" s="92">
        <f t="shared" si="505"/>
        <v>0</v>
      </c>
      <c r="U797" s="181">
        <f t="shared" si="506"/>
        <v>0</v>
      </c>
      <c r="V797" s="120">
        <f t="shared" si="501"/>
        <v>7.8E-2</v>
      </c>
      <c r="W797" s="118">
        <f t="shared" si="484"/>
        <v>18</v>
      </c>
      <c r="X797" s="118">
        <v>252</v>
      </c>
      <c r="Y797" s="117">
        <f t="shared" si="493"/>
        <v>1.005379236</v>
      </c>
      <c r="Z797" s="110">
        <f t="shared" si="494"/>
        <v>5.2761526099999996</v>
      </c>
      <c r="AA797" s="110">
        <f t="shared" si="495"/>
        <v>0</v>
      </c>
      <c r="AB797" s="121" t="str">
        <f t="shared" si="503"/>
        <v>A+J=</v>
      </c>
      <c r="AC797" s="115">
        <f t="shared" si="504"/>
        <v>45071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9">
        <f t="shared" si="496"/>
        <v>45067</v>
      </c>
      <c r="B798" s="110">
        <f t="shared" si="488"/>
        <v>986.11295053000003</v>
      </c>
      <c r="C798" s="184">
        <f t="shared" si="486"/>
        <v>974.90651956169904</v>
      </c>
      <c r="D798" s="111">
        <f t="shared" si="497"/>
        <v>6563.07</v>
      </c>
      <c r="E798" s="111">
        <f>IF($K798=1,VLOOKUP($A797,$AQ$11:$AU$150,5),E797)</f>
        <v>6609.67</v>
      </c>
      <c r="F798" s="160" t="e">
        <f>IF($K798=1,VLOOKUP($A797,$AQ$11:$AU$135,6),F797)</f>
        <v>#REF!</v>
      </c>
      <c r="G798" s="114">
        <f t="shared" si="489"/>
        <v>7.1003356660832573E-3</v>
      </c>
      <c r="H798" s="115">
        <f t="shared" si="507"/>
        <v>45071</v>
      </c>
      <c r="I798" s="115">
        <f t="shared" si="490"/>
        <v>45071</v>
      </c>
      <c r="J798" s="116">
        <f t="shared" si="498"/>
        <v>21</v>
      </c>
      <c r="K798" s="116">
        <f t="shared" si="487"/>
        <v>18</v>
      </c>
      <c r="L798" s="8">
        <f t="shared" si="499"/>
        <v>1.0060829200000001</v>
      </c>
      <c r="M798" s="117">
        <v>1</v>
      </c>
      <c r="N798" s="117">
        <f t="shared" si="483"/>
        <v>1</v>
      </c>
      <c r="O798" s="110">
        <f t="shared" si="485"/>
        <v>1.0060829200000001</v>
      </c>
      <c r="P798" s="110">
        <f t="shared" si="491"/>
        <v>980.83679791999998</v>
      </c>
      <c r="Q798" s="148">
        <f t="shared" si="502"/>
        <v>0</v>
      </c>
      <c r="R798" s="170">
        <f t="shared" si="500"/>
        <v>0</v>
      </c>
      <c r="S798" s="110">
        <f t="shared" si="492"/>
        <v>0</v>
      </c>
      <c r="T798" s="92">
        <f t="shared" si="505"/>
        <v>0</v>
      </c>
      <c r="U798" s="181">
        <f t="shared" si="506"/>
        <v>0</v>
      </c>
      <c r="V798" s="120">
        <f t="shared" si="501"/>
        <v>7.8E-2</v>
      </c>
      <c r="W798" s="118">
        <f t="shared" si="484"/>
        <v>18</v>
      </c>
      <c r="X798" s="118">
        <v>252</v>
      </c>
      <c r="Y798" s="117">
        <f t="shared" si="493"/>
        <v>1.005379236</v>
      </c>
      <c r="Z798" s="110">
        <f t="shared" si="494"/>
        <v>5.2761526099999996</v>
      </c>
      <c r="AA798" s="110">
        <f t="shared" si="495"/>
        <v>0</v>
      </c>
      <c r="AB798" s="121" t="str">
        <f t="shared" si="503"/>
        <v>A+J=</v>
      </c>
      <c r="AC798" s="115">
        <f t="shared" si="504"/>
        <v>45071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9">
        <f t="shared" si="496"/>
        <v>45068</v>
      </c>
      <c r="B799" s="110">
        <f t="shared" si="488"/>
        <v>986.11295053000003</v>
      </c>
      <c r="C799" s="184">
        <f t="shared" si="486"/>
        <v>974.90651956169904</v>
      </c>
      <c r="D799" s="111">
        <f t="shared" si="497"/>
        <v>6563.07</v>
      </c>
      <c r="E799" s="111">
        <f>IF($K799=1,VLOOKUP($A798,$AQ$11:$AU$150,5),E798)</f>
        <v>6609.67</v>
      </c>
      <c r="F799" s="160" t="e">
        <f>IF($K799=1,VLOOKUP($A798,$AQ$11:$AU$135,6),F798)</f>
        <v>#REF!</v>
      </c>
      <c r="G799" s="114">
        <f t="shared" si="489"/>
        <v>7.1003356660832573E-3</v>
      </c>
      <c r="H799" s="115">
        <f t="shared" si="507"/>
        <v>45071</v>
      </c>
      <c r="I799" s="115">
        <f t="shared" si="490"/>
        <v>45071</v>
      </c>
      <c r="J799" s="116">
        <f t="shared" si="498"/>
        <v>21</v>
      </c>
      <c r="K799" s="116">
        <f t="shared" si="487"/>
        <v>18</v>
      </c>
      <c r="L799" s="8">
        <f t="shared" si="499"/>
        <v>1.0060829200000001</v>
      </c>
      <c r="M799" s="117">
        <v>1</v>
      </c>
      <c r="N799" s="117">
        <f t="shared" si="483"/>
        <v>1</v>
      </c>
      <c r="O799" s="110">
        <f t="shared" si="485"/>
        <v>1.0060829200000001</v>
      </c>
      <c r="P799" s="110">
        <f t="shared" si="491"/>
        <v>980.83679791999998</v>
      </c>
      <c r="Q799" s="148">
        <f t="shared" si="502"/>
        <v>0</v>
      </c>
      <c r="R799" s="170">
        <f t="shared" si="500"/>
        <v>0</v>
      </c>
      <c r="S799" s="110">
        <f t="shared" si="492"/>
        <v>0</v>
      </c>
      <c r="T799" s="92">
        <f t="shared" si="505"/>
        <v>0</v>
      </c>
      <c r="U799" s="181">
        <f t="shared" si="506"/>
        <v>0</v>
      </c>
      <c r="V799" s="120">
        <f t="shared" si="501"/>
        <v>7.8E-2</v>
      </c>
      <c r="W799" s="118">
        <f t="shared" si="484"/>
        <v>18</v>
      </c>
      <c r="X799" s="118">
        <v>252</v>
      </c>
      <c r="Y799" s="117">
        <f t="shared" si="493"/>
        <v>1.005379236</v>
      </c>
      <c r="Z799" s="110">
        <f t="shared" si="494"/>
        <v>5.2761526099999996</v>
      </c>
      <c r="AA799" s="110">
        <f t="shared" si="495"/>
        <v>0</v>
      </c>
      <c r="AB799" s="121" t="str">
        <f t="shared" si="503"/>
        <v>A+J=</v>
      </c>
      <c r="AC799" s="115">
        <f t="shared" si="504"/>
        <v>45071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9">
        <f t="shared" si="496"/>
        <v>45069</v>
      </c>
      <c r="B800" s="110">
        <f t="shared" si="488"/>
        <v>986.73929022000004</v>
      </c>
      <c r="C800" s="184">
        <f t="shared" si="486"/>
        <v>974.90651956169904</v>
      </c>
      <c r="D800" s="111">
        <f t="shared" si="497"/>
        <v>6563.07</v>
      </c>
      <c r="E800" s="111">
        <f>IF($K800=1,VLOOKUP($A799,$AQ$11:$AU$150,5),E799)</f>
        <v>6609.67</v>
      </c>
      <c r="F800" s="160" t="e">
        <f>IF($K800=1,VLOOKUP($A799,$AQ$11:$AU$135,6),F799)</f>
        <v>#REF!</v>
      </c>
      <c r="G800" s="114">
        <f t="shared" si="489"/>
        <v>7.1003356660832573E-3</v>
      </c>
      <c r="H800" s="115">
        <f t="shared" si="507"/>
        <v>45071</v>
      </c>
      <c r="I800" s="115">
        <f t="shared" si="490"/>
        <v>45071</v>
      </c>
      <c r="J800" s="116">
        <f t="shared" si="498"/>
        <v>21</v>
      </c>
      <c r="K800" s="116">
        <f t="shared" si="487"/>
        <v>19</v>
      </c>
      <c r="L800" s="8">
        <f t="shared" si="499"/>
        <v>1.0064219400000001</v>
      </c>
      <c r="M800" s="117">
        <v>1</v>
      </c>
      <c r="N800" s="117">
        <f t="shared" ref="N800:N863" si="508">IF(I800&gt;I799,N799*M800,N799)</f>
        <v>1</v>
      </c>
      <c r="O800" s="110">
        <f t="shared" si="485"/>
        <v>1.0064219400000001</v>
      </c>
      <c r="P800" s="110">
        <f t="shared" si="491"/>
        <v>981.16731073000005</v>
      </c>
      <c r="Q800" s="148">
        <f t="shared" si="502"/>
        <v>0</v>
      </c>
      <c r="R800" s="170">
        <f t="shared" si="500"/>
        <v>0</v>
      </c>
      <c r="S800" s="110">
        <f t="shared" si="492"/>
        <v>0</v>
      </c>
      <c r="T800" s="92">
        <f t="shared" si="505"/>
        <v>0</v>
      </c>
      <c r="U800" s="181">
        <f t="shared" si="506"/>
        <v>0</v>
      </c>
      <c r="V800" s="120">
        <f t="shared" si="501"/>
        <v>7.8E-2</v>
      </c>
      <c r="W800" s="118">
        <f t="shared" si="484"/>
        <v>19</v>
      </c>
      <c r="X800" s="118">
        <v>252</v>
      </c>
      <c r="Y800" s="117">
        <f t="shared" si="493"/>
        <v>1.0056789290000001</v>
      </c>
      <c r="Z800" s="110">
        <f t="shared" si="494"/>
        <v>5.5719794900000004</v>
      </c>
      <c r="AA800" s="110">
        <f t="shared" si="495"/>
        <v>0</v>
      </c>
      <c r="AB800" s="121" t="str">
        <f t="shared" si="503"/>
        <v>A+J=</v>
      </c>
      <c r="AC800" s="115">
        <f t="shared" si="504"/>
        <v>45071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9">
        <f t="shared" si="496"/>
        <v>45070</v>
      </c>
      <c r="B801" s="110">
        <f t="shared" si="488"/>
        <v>987.36603404000005</v>
      </c>
      <c r="C801" s="184">
        <f t="shared" si="486"/>
        <v>974.90651956169904</v>
      </c>
      <c r="D801" s="111">
        <f t="shared" si="497"/>
        <v>6563.07</v>
      </c>
      <c r="E801" s="111">
        <f>IF($K801=1,VLOOKUP($A800,$AQ$11:$AU$150,5),E800)</f>
        <v>6609.67</v>
      </c>
      <c r="F801" s="160" t="e">
        <f>IF($K801=1,VLOOKUP($A800,$AQ$11:$AU$135,6),F800)</f>
        <v>#REF!</v>
      </c>
      <c r="G801" s="114">
        <f t="shared" si="489"/>
        <v>7.1003356660832573E-3</v>
      </c>
      <c r="H801" s="115">
        <f t="shared" si="507"/>
        <v>45071</v>
      </c>
      <c r="I801" s="115">
        <f t="shared" si="490"/>
        <v>45071</v>
      </c>
      <c r="J801" s="116">
        <f t="shared" si="498"/>
        <v>21</v>
      </c>
      <c r="K801" s="116">
        <f t="shared" si="487"/>
        <v>20</v>
      </c>
      <c r="L801" s="8">
        <f t="shared" si="499"/>
        <v>1.00676108</v>
      </c>
      <c r="M801" s="117">
        <v>1</v>
      </c>
      <c r="N801" s="117">
        <f t="shared" si="508"/>
        <v>1</v>
      </c>
      <c r="O801" s="110">
        <f t="shared" si="485"/>
        <v>1.00676108</v>
      </c>
      <c r="P801" s="110">
        <f t="shared" si="491"/>
        <v>981.49794053000005</v>
      </c>
      <c r="Q801" s="148">
        <f t="shared" si="502"/>
        <v>0</v>
      </c>
      <c r="R801" s="170">
        <f t="shared" si="500"/>
        <v>0</v>
      </c>
      <c r="S801" s="110">
        <f t="shared" si="492"/>
        <v>0</v>
      </c>
      <c r="T801" s="92">
        <f t="shared" si="505"/>
        <v>0</v>
      </c>
      <c r="U801" s="181">
        <f t="shared" si="506"/>
        <v>0</v>
      </c>
      <c r="V801" s="120">
        <f t="shared" si="501"/>
        <v>7.8E-2</v>
      </c>
      <c r="W801" s="118">
        <f t="shared" si="484"/>
        <v>20</v>
      </c>
      <c r="X801" s="118">
        <v>252</v>
      </c>
      <c r="Y801" s="117">
        <f t="shared" si="493"/>
        <v>1.0059787120000001</v>
      </c>
      <c r="Z801" s="110">
        <f t="shared" si="494"/>
        <v>5.8680935099999996</v>
      </c>
      <c r="AA801" s="110">
        <f t="shared" si="495"/>
        <v>0</v>
      </c>
      <c r="AB801" s="121" t="str">
        <f t="shared" si="503"/>
        <v>A+J=</v>
      </c>
      <c r="AC801" s="115">
        <f t="shared" si="504"/>
        <v>45071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9">
        <f t="shared" si="496"/>
        <v>45071</v>
      </c>
      <c r="B802" s="110">
        <f t="shared" si="488"/>
        <v>987.99317137999992</v>
      </c>
      <c r="C802" s="184">
        <f t="shared" si="486"/>
        <v>974.90651956169904</v>
      </c>
      <c r="D802" s="111">
        <f t="shared" si="497"/>
        <v>6563.07</v>
      </c>
      <c r="E802" s="111">
        <f>IF($K802=1,VLOOKUP($A801,$AQ$11:$AU$150,5),E801)</f>
        <v>6609.67</v>
      </c>
      <c r="F802" s="160" t="e">
        <f>IF($K802=1,VLOOKUP($A801,$AQ$11:$AU$135,6),F801)</f>
        <v>#REF!</v>
      </c>
      <c r="G802" s="114">
        <f t="shared" si="489"/>
        <v>7.1003356660832573E-3</v>
      </c>
      <c r="H802" s="115">
        <f t="shared" si="507"/>
        <v>45071</v>
      </c>
      <c r="I802" s="115">
        <f t="shared" si="490"/>
        <v>45071</v>
      </c>
      <c r="J802" s="116">
        <f t="shared" si="498"/>
        <v>21</v>
      </c>
      <c r="K802" s="116">
        <f t="shared" si="487"/>
        <v>21</v>
      </c>
      <c r="L802" s="8">
        <f t="shared" si="499"/>
        <v>1.0071003300000001</v>
      </c>
      <c r="M802" s="117">
        <v>1</v>
      </c>
      <c r="N802" s="117">
        <f t="shared" si="508"/>
        <v>1</v>
      </c>
      <c r="O802" s="110">
        <f t="shared" si="485"/>
        <v>1.0071003300000001</v>
      </c>
      <c r="P802" s="110">
        <f t="shared" si="491"/>
        <v>981.82867755999996</v>
      </c>
      <c r="Q802" s="148">
        <f t="shared" si="502"/>
        <v>26</v>
      </c>
      <c r="R802" s="170">
        <f t="shared" si="500"/>
        <v>1.2048E-2</v>
      </c>
      <c r="S802" s="110">
        <f t="shared" si="492"/>
        <v>11.829071900000001</v>
      </c>
      <c r="T802" s="92">
        <f t="shared" si="505"/>
        <v>6.9221580080396148</v>
      </c>
      <c r="U802" s="181">
        <f t="shared" si="506"/>
        <v>1.9098270743771101E-2</v>
      </c>
      <c r="V802" s="120">
        <f t="shared" si="501"/>
        <v>7.8E-2</v>
      </c>
      <c r="W802" s="118">
        <f t="shared" ref="W802:W865" si="509">IF(A801&lt;K$2,0,IF(Q801&gt;0,1,IF(K802=K801,W801,W801+1)))</f>
        <v>21</v>
      </c>
      <c r="X802" s="118">
        <v>252</v>
      </c>
      <c r="Y802" s="117">
        <f t="shared" si="493"/>
        <v>1.0062785839999999</v>
      </c>
      <c r="Z802" s="110">
        <f t="shared" si="494"/>
        <v>6.1644938199999997</v>
      </c>
      <c r="AA802" s="110">
        <f t="shared" si="495"/>
        <v>17.993565719999999</v>
      </c>
      <c r="AB802" s="121" t="str">
        <f t="shared" si="503"/>
        <v>A+J=</v>
      </c>
      <c r="AC802" s="115">
        <f t="shared" si="504"/>
        <v>45071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9">
        <f t="shared" si="496"/>
        <v>45072</v>
      </c>
      <c r="B803" s="110">
        <f t="shared" si="488"/>
        <v>963.64356029999999</v>
      </c>
      <c r="C803" s="184">
        <f t="shared" si="486"/>
        <v>963.07744765196037</v>
      </c>
      <c r="D803" s="111">
        <f t="shared" si="497"/>
        <v>6609.67</v>
      </c>
      <c r="E803" s="111">
        <f>IF($K803=1,VLOOKUP($A802,$AQ$11:$AU$150,5),E802)</f>
        <v>6649.99</v>
      </c>
      <c r="F803" s="160" t="e">
        <f>IF($K803=1,VLOOKUP($A802,$AQ$11:$AU$135,6),F802)</f>
        <v>#REF!</v>
      </c>
      <c r="G803" s="114">
        <f t="shared" si="489"/>
        <v>6.1001532602988906E-3</v>
      </c>
      <c r="H803" s="115">
        <f t="shared" si="507"/>
        <v>45103</v>
      </c>
      <c r="I803" s="115">
        <f t="shared" si="490"/>
        <v>45103</v>
      </c>
      <c r="J803" s="116">
        <f t="shared" si="498"/>
        <v>21</v>
      </c>
      <c r="K803" s="116">
        <f t="shared" si="487"/>
        <v>1</v>
      </c>
      <c r="L803" s="8">
        <f t="shared" si="499"/>
        <v>1.0002896400000001</v>
      </c>
      <c r="M803" s="117">
        <v>1</v>
      </c>
      <c r="N803" s="117">
        <f t="shared" si="508"/>
        <v>1</v>
      </c>
      <c r="O803" s="110">
        <f t="shared" si="485"/>
        <v>1.0002896400000001</v>
      </c>
      <c r="P803" s="110">
        <f t="shared" si="491"/>
        <v>963.3563934</v>
      </c>
      <c r="Q803" s="148">
        <f t="shared" si="502"/>
        <v>0</v>
      </c>
      <c r="R803" s="170">
        <f t="shared" si="500"/>
        <v>0</v>
      </c>
      <c r="S803" s="110">
        <f t="shared" si="492"/>
        <v>0</v>
      </c>
      <c r="T803" s="92">
        <f t="shared" si="505"/>
        <v>0</v>
      </c>
      <c r="U803" s="181">
        <f t="shared" si="506"/>
        <v>0</v>
      </c>
      <c r="V803" s="120">
        <f t="shared" si="501"/>
        <v>7.8E-2</v>
      </c>
      <c r="W803" s="118">
        <f t="shared" si="509"/>
        <v>1</v>
      </c>
      <c r="X803" s="118">
        <v>252</v>
      </c>
      <c r="Y803" s="117">
        <f t="shared" si="493"/>
        <v>1.00029809</v>
      </c>
      <c r="Z803" s="110">
        <f t="shared" si="494"/>
        <v>0.2871669</v>
      </c>
      <c r="AA803" s="110">
        <f t="shared" si="495"/>
        <v>0</v>
      </c>
      <c r="AB803" s="121" t="str">
        <f t="shared" si="503"/>
        <v>A+J=</v>
      </c>
      <c r="AC803" s="115">
        <f t="shared" si="504"/>
        <v>45103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9">
        <f t="shared" si="496"/>
        <v>45073</v>
      </c>
      <c r="B804" s="110">
        <f t="shared" si="488"/>
        <v>964.21000212000001</v>
      </c>
      <c r="C804" s="184">
        <f t="shared" si="486"/>
        <v>963.07744765196037</v>
      </c>
      <c r="D804" s="111">
        <f t="shared" si="497"/>
        <v>6609.67</v>
      </c>
      <c r="E804" s="111">
        <f>IF($K804=1,VLOOKUP($A803,$AQ$11:$AU$150,5),E803)</f>
        <v>6649.99</v>
      </c>
      <c r="F804" s="160" t="e">
        <f>IF($K804=1,VLOOKUP($A803,$AQ$11:$AU$135,6),F803)</f>
        <v>#REF!</v>
      </c>
      <c r="G804" s="114">
        <f t="shared" si="489"/>
        <v>6.1001532602988906E-3</v>
      </c>
      <c r="H804" s="115">
        <f t="shared" si="507"/>
        <v>45103</v>
      </c>
      <c r="I804" s="115">
        <f t="shared" si="490"/>
        <v>45103</v>
      </c>
      <c r="J804" s="116">
        <f t="shared" si="498"/>
        <v>21</v>
      </c>
      <c r="K804" s="116">
        <f t="shared" si="487"/>
        <v>2</v>
      </c>
      <c r="L804" s="8">
        <f t="shared" si="499"/>
        <v>1.0005793599999999</v>
      </c>
      <c r="M804" s="117">
        <v>1</v>
      </c>
      <c r="N804" s="117">
        <f t="shared" si="508"/>
        <v>1</v>
      </c>
      <c r="O804" s="110">
        <f t="shared" si="485"/>
        <v>1.0005793599999999</v>
      </c>
      <c r="P804" s="110">
        <f t="shared" si="491"/>
        <v>963.63541620000001</v>
      </c>
      <c r="Q804" s="148">
        <f t="shared" si="502"/>
        <v>0</v>
      </c>
      <c r="R804" s="170">
        <f t="shared" si="500"/>
        <v>0</v>
      </c>
      <c r="S804" s="110">
        <f t="shared" si="492"/>
        <v>0</v>
      </c>
      <c r="T804" s="92">
        <f t="shared" si="505"/>
        <v>0</v>
      </c>
      <c r="U804" s="181">
        <f t="shared" si="506"/>
        <v>0</v>
      </c>
      <c r="V804" s="120">
        <f t="shared" si="501"/>
        <v>7.8E-2</v>
      </c>
      <c r="W804" s="118">
        <f t="shared" si="509"/>
        <v>2</v>
      </c>
      <c r="X804" s="118">
        <v>252</v>
      </c>
      <c r="Y804" s="117">
        <f t="shared" si="493"/>
        <v>1.0005962690000001</v>
      </c>
      <c r="Z804" s="110">
        <f t="shared" si="494"/>
        <v>0.57458591999999997</v>
      </c>
      <c r="AA804" s="110">
        <f t="shared" si="495"/>
        <v>0</v>
      </c>
      <c r="AB804" s="121" t="str">
        <f t="shared" si="503"/>
        <v>A+J=</v>
      </c>
      <c r="AC804" s="115">
        <f t="shared" si="504"/>
        <v>45103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9">
        <f t="shared" si="496"/>
        <v>45074</v>
      </c>
      <c r="B805" s="110">
        <f t="shared" si="488"/>
        <v>964.21000212000001</v>
      </c>
      <c r="C805" s="184">
        <f t="shared" si="486"/>
        <v>963.07744765196037</v>
      </c>
      <c r="D805" s="111">
        <f t="shared" si="497"/>
        <v>6609.67</v>
      </c>
      <c r="E805" s="111">
        <f>IF($K805=1,VLOOKUP($A804,$AQ$11:$AU$150,5),E804)</f>
        <v>6649.99</v>
      </c>
      <c r="F805" s="160" t="e">
        <f>IF($K805=1,VLOOKUP($A804,$AQ$11:$AU$135,6),F804)</f>
        <v>#REF!</v>
      </c>
      <c r="G805" s="114">
        <f t="shared" si="489"/>
        <v>6.1001532602988906E-3</v>
      </c>
      <c r="H805" s="115">
        <f t="shared" si="507"/>
        <v>45103</v>
      </c>
      <c r="I805" s="115">
        <f t="shared" si="490"/>
        <v>45103</v>
      </c>
      <c r="J805" s="116">
        <f t="shared" si="498"/>
        <v>21</v>
      </c>
      <c r="K805" s="116">
        <f t="shared" si="487"/>
        <v>2</v>
      </c>
      <c r="L805" s="8">
        <f t="shared" si="499"/>
        <v>1.0005793599999999</v>
      </c>
      <c r="M805" s="117">
        <v>1</v>
      </c>
      <c r="N805" s="117">
        <f t="shared" si="508"/>
        <v>1</v>
      </c>
      <c r="O805" s="110">
        <f t="shared" si="485"/>
        <v>1.0005793599999999</v>
      </c>
      <c r="P805" s="110">
        <f t="shared" si="491"/>
        <v>963.63541620000001</v>
      </c>
      <c r="Q805" s="148">
        <f t="shared" si="502"/>
        <v>0</v>
      </c>
      <c r="R805" s="170">
        <f t="shared" si="500"/>
        <v>0</v>
      </c>
      <c r="S805" s="110">
        <f t="shared" si="492"/>
        <v>0</v>
      </c>
      <c r="T805" s="92">
        <f t="shared" si="505"/>
        <v>0</v>
      </c>
      <c r="U805" s="181">
        <f t="shared" si="506"/>
        <v>0</v>
      </c>
      <c r="V805" s="120">
        <f t="shared" si="501"/>
        <v>7.8E-2</v>
      </c>
      <c r="W805" s="118">
        <f t="shared" si="509"/>
        <v>2</v>
      </c>
      <c r="X805" s="118">
        <v>252</v>
      </c>
      <c r="Y805" s="117">
        <f t="shared" si="493"/>
        <v>1.0005962690000001</v>
      </c>
      <c r="Z805" s="110">
        <f t="shared" si="494"/>
        <v>0.57458591999999997</v>
      </c>
      <c r="AA805" s="110">
        <f t="shared" si="495"/>
        <v>0</v>
      </c>
      <c r="AB805" s="121" t="str">
        <f t="shared" si="503"/>
        <v>A+J=</v>
      </c>
      <c r="AC805" s="115">
        <f t="shared" si="504"/>
        <v>45103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9">
        <f t="shared" si="496"/>
        <v>45075</v>
      </c>
      <c r="B806" s="110">
        <f t="shared" si="488"/>
        <v>964.21000212000001</v>
      </c>
      <c r="C806" s="184">
        <f t="shared" si="486"/>
        <v>963.07744765196037</v>
      </c>
      <c r="D806" s="111">
        <f t="shared" si="497"/>
        <v>6609.67</v>
      </c>
      <c r="E806" s="111">
        <f>IF($K806=1,VLOOKUP($A805,$AQ$11:$AU$150,5),E805)</f>
        <v>6649.99</v>
      </c>
      <c r="F806" s="160" t="e">
        <f>IF($K806=1,VLOOKUP($A805,$AQ$11:$AU$135,6),F805)</f>
        <v>#REF!</v>
      </c>
      <c r="G806" s="114">
        <f t="shared" si="489"/>
        <v>6.1001532602988906E-3</v>
      </c>
      <c r="H806" s="115">
        <f t="shared" si="507"/>
        <v>45103</v>
      </c>
      <c r="I806" s="115">
        <f t="shared" si="490"/>
        <v>45103</v>
      </c>
      <c r="J806" s="116">
        <f t="shared" si="498"/>
        <v>21</v>
      </c>
      <c r="K806" s="116">
        <f t="shared" si="487"/>
        <v>2</v>
      </c>
      <c r="L806" s="8">
        <f t="shared" si="499"/>
        <v>1.0005793599999999</v>
      </c>
      <c r="M806" s="117">
        <v>1</v>
      </c>
      <c r="N806" s="117">
        <f t="shared" si="508"/>
        <v>1</v>
      </c>
      <c r="O806" s="110">
        <f t="shared" si="485"/>
        <v>1.0005793599999999</v>
      </c>
      <c r="P806" s="110">
        <f t="shared" si="491"/>
        <v>963.63541620000001</v>
      </c>
      <c r="Q806" s="148">
        <f t="shared" si="502"/>
        <v>0</v>
      </c>
      <c r="R806" s="170">
        <f t="shared" si="500"/>
        <v>0</v>
      </c>
      <c r="S806" s="110">
        <f t="shared" si="492"/>
        <v>0</v>
      </c>
      <c r="T806" s="92">
        <f t="shared" si="505"/>
        <v>0</v>
      </c>
      <c r="U806" s="181">
        <f t="shared" si="506"/>
        <v>0</v>
      </c>
      <c r="V806" s="120">
        <f t="shared" si="501"/>
        <v>7.8E-2</v>
      </c>
      <c r="W806" s="118">
        <f t="shared" si="509"/>
        <v>2</v>
      </c>
      <c r="X806" s="118">
        <v>252</v>
      </c>
      <c r="Y806" s="117">
        <f t="shared" si="493"/>
        <v>1.0005962690000001</v>
      </c>
      <c r="Z806" s="110">
        <f t="shared" si="494"/>
        <v>0.57458591999999997</v>
      </c>
      <c r="AA806" s="110">
        <f t="shared" si="495"/>
        <v>0</v>
      </c>
      <c r="AB806" s="121" t="str">
        <f t="shared" si="503"/>
        <v>A+J=</v>
      </c>
      <c r="AC806" s="115">
        <f t="shared" si="504"/>
        <v>45103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9">
        <f t="shared" si="496"/>
        <v>45076</v>
      </c>
      <c r="B807" s="110">
        <f t="shared" si="488"/>
        <v>964.77679154999998</v>
      </c>
      <c r="C807" s="184">
        <f t="shared" si="486"/>
        <v>963.07744765196037</v>
      </c>
      <c r="D807" s="111">
        <f t="shared" si="497"/>
        <v>6609.67</v>
      </c>
      <c r="E807" s="111">
        <f>IF($K807=1,VLOOKUP($A806,$AQ$11:$AU$150,5),E806)</f>
        <v>6649.99</v>
      </c>
      <c r="F807" s="160" t="e">
        <f>IF($K807=1,VLOOKUP($A806,$AQ$11:$AU$135,6),F806)</f>
        <v>#REF!</v>
      </c>
      <c r="G807" s="114">
        <f t="shared" si="489"/>
        <v>6.1001532602988906E-3</v>
      </c>
      <c r="H807" s="115">
        <f t="shared" si="507"/>
        <v>45103</v>
      </c>
      <c r="I807" s="115">
        <f t="shared" si="490"/>
        <v>45103</v>
      </c>
      <c r="J807" s="116">
        <f t="shared" si="498"/>
        <v>21</v>
      </c>
      <c r="K807" s="116">
        <f t="shared" si="487"/>
        <v>3</v>
      </c>
      <c r="L807" s="8">
        <f t="shared" si="499"/>
        <v>1.00086918</v>
      </c>
      <c r="M807" s="117">
        <v>1</v>
      </c>
      <c r="N807" s="117">
        <f t="shared" si="508"/>
        <v>1</v>
      </c>
      <c r="O807" s="110">
        <f t="shared" si="485"/>
        <v>1.00086918</v>
      </c>
      <c r="P807" s="110">
        <f t="shared" si="491"/>
        <v>963.91453530000001</v>
      </c>
      <c r="Q807" s="148">
        <f t="shared" si="502"/>
        <v>0</v>
      </c>
      <c r="R807" s="170">
        <f t="shared" si="500"/>
        <v>0</v>
      </c>
      <c r="S807" s="110">
        <f t="shared" si="492"/>
        <v>0</v>
      </c>
      <c r="T807" s="92">
        <f t="shared" si="505"/>
        <v>0</v>
      </c>
      <c r="U807" s="181">
        <f t="shared" si="506"/>
        <v>0</v>
      </c>
      <c r="V807" s="120">
        <f t="shared" si="501"/>
        <v>7.8E-2</v>
      </c>
      <c r="W807" s="118">
        <f t="shared" si="509"/>
        <v>3</v>
      </c>
      <c r="X807" s="118">
        <v>252</v>
      </c>
      <c r="Y807" s="117">
        <f t="shared" si="493"/>
        <v>1.0008945359999999</v>
      </c>
      <c r="Z807" s="110">
        <f t="shared" si="494"/>
        <v>0.86225624999999995</v>
      </c>
      <c r="AA807" s="110">
        <f t="shared" si="495"/>
        <v>0</v>
      </c>
      <c r="AB807" s="121" t="str">
        <f t="shared" si="503"/>
        <v>A+J=</v>
      </c>
      <c r="AC807" s="115">
        <f t="shared" si="504"/>
        <v>45103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9">
        <f t="shared" si="496"/>
        <v>45077</v>
      </c>
      <c r="B808" s="110">
        <f t="shared" si="488"/>
        <v>965.34390175999999</v>
      </c>
      <c r="C808" s="184">
        <f t="shared" si="486"/>
        <v>963.07744765196037</v>
      </c>
      <c r="D808" s="111">
        <f t="shared" si="497"/>
        <v>6609.67</v>
      </c>
      <c r="E808" s="111">
        <f>IF($K808=1,VLOOKUP($A807,$AQ$11:$AU$150,5),E807)</f>
        <v>6649.99</v>
      </c>
      <c r="F808" s="160" t="e">
        <f>IF($K808=1,VLOOKUP($A807,$AQ$11:$AU$135,6),F807)</f>
        <v>#REF!</v>
      </c>
      <c r="G808" s="114">
        <f t="shared" si="489"/>
        <v>6.1001532602988906E-3</v>
      </c>
      <c r="H808" s="115">
        <f t="shared" si="507"/>
        <v>45103</v>
      </c>
      <c r="I808" s="115">
        <f t="shared" si="490"/>
        <v>45103</v>
      </c>
      <c r="J808" s="116">
        <f t="shared" si="498"/>
        <v>21</v>
      </c>
      <c r="K808" s="116">
        <f t="shared" si="487"/>
        <v>4</v>
      </c>
      <c r="L808" s="8">
        <f t="shared" si="499"/>
        <v>1.0011590699999999</v>
      </c>
      <c r="M808" s="117">
        <v>1</v>
      </c>
      <c r="N808" s="117">
        <f t="shared" si="508"/>
        <v>1</v>
      </c>
      <c r="O808" s="110">
        <f t="shared" si="485"/>
        <v>1.0011590699999999</v>
      </c>
      <c r="P808" s="110">
        <f t="shared" si="491"/>
        <v>964.19372181999995</v>
      </c>
      <c r="Q808" s="148">
        <f t="shared" si="502"/>
        <v>0</v>
      </c>
      <c r="R808" s="170">
        <f t="shared" si="500"/>
        <v>0</v>
      </c>
      <c r="S808" s="110">
        <f t="shared" si="492"/>
        <v>0</v>
      </c>
      <c r="T808" s="92">
        <f t="shared" si="505"/>
        <v>0</v>
      </c>
      <c r="U808" s="181">
        <f t="shared" si="506"/>
        <v>0</v>
      </c>
      <c r="V808" s="120">
        <f t="shared" si="501"/>
        <v>7.8E-2</v>
      </c>
      <c r="W808" s="118">
        <f t="shared" si="509"/>
        <v>4</v>
      </c>
      <c r="X808" s="118">
        <v>252</v>
      </c>
      <c r="Y808" s="117">
        <f t="shared" si="493"/>
        <v>1.001192893</v>
      </c>
      <c r="Z808" s="110">
        <f t="shared" si="494"/>
        <v>1.1501799399999999</v>
      </c>
      <c r="AA808" s="110">
        <f t="shared" si="495"/>
        <v>0</v>
      </c>
      <c r="AB808" s="121" t="str">
        <f t="shared" si="503"/>
        <v>A+J=</v>
      </c>
      <c r="AC808" s="115">
        <f t="shared" si="504"/>
        <v>45103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9">
        <f t="shared" si="496"/>
        <v>45078</v>
      </c>
      <c r="B809" s="110">
        <f t="shared" si="488"/>
        <v>965.91135121000002</v>
      </c>
      <c r="C809" s="184">
        <f t="shared" si="486"/>
        <v>963.07744765196037</v>
      </c>
      <c r="D809" s="111">
        <f t="shared" si="497"/>
        <v>6609.67</v>
      </c>
      <c r="E809" s="111">
        <f>IF($K809=1,VLOOKUP($A808,$AQ$11:$AU$150,5),E808)</f>
        <v>6649.99</v>
      </c>
      <c r="F809" s="160" t="e">
        <f>IF($K809=1,VLOOKUP($A808,$AQ$11:$AU$135,6),F808)</f>
        <v>#REF!</v>
      </c>
      <c r="G809" s="114">
        <f t="shared" si="489"/>
        <v>6.1001532602988906E-3</v>
      </c>
      <c r="H809" s="115">
        <f t="shared" si="507"/>
        <v>45103</v>
      </c>
      <c r="I809" s="115">
        <f t="shared" si="490"/>
        <v>45103</v>
      </c>
      <c r="J809" s="116">
        <f t="shared" si="498"/>
        <v>21</v>
      </c>
      <c r="K809" s="116">
        <f t="shared" si="487"/>
        <v>5</v>
      </c>
      <c r="L809" s="8">
        <f t="shared" si="499"/>
        <v>1.00144905</v>
      </c>
      <c r="M809" s="117">
        <v>1</v>
      </c>
      <c r="N809" s="117">
        <f t="shared" si="508"/>
        <v>1</v>
      </c>
      <c r="O809" s="110">
        <f t="shared" si="485"/>
        <v>1.00144905</v>
      </c>
      <c r="P809" s="110">
        <f t="shared" si="491"/>
        <v>964.47299501999998</v>
      </c>
      <c r="Q809" s="148">
        <f t="shared" si="502"/>
        <v>0</v>
      </c>
      <c r="R809" s="170">
        <f t="shared" si="500"/>
        <v>0</v>
      </c>
      <c r="S809" s="110">
        <f t="shared" si="492"/>
        <v>0</v>
      </c>
      <c r="T809" s="92">
        <f t="shared" si="505"/>
        <v>0</v>
      </c>
      <c r="U809" s="181">
        <f t="shared" si="506"/>
        <v>0</v>
      </c>
      <c r="V809" s="120">
        <f t="shared" si="501"/>
        <v>7.8E-2</v>
      </c>
      <c r="W809" s="118">
        <f t="shared" si="509"/>
        <v>5</v>
      </c>
      <c r="X809" s="118">
        <v>252</v>
      </c>
      <c r="Y809" s="117">
        <f t="shared" si="493"/>
        <v>1.001491339</v>
      </c>
      <c r="Z809" s="110">
        <f t="shared" si="494"/>
        <v>1.4383561899999999</v>
      </c>
      <c r="AA809" s="110">
        <f t="shared" si="495"/>
        <v>0</v>
      </c>
      <c r="AB809" s="121" t="str">
        <f t="shared" si="503"/>
        <v>A+J=</v>
      </c>
      <c r="AC809" s="115">
        <f t="shared" si="504"/>
        <v>45103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9">
        <f t="shared" si="496"/>
        <v>45079</v>
      </c>
      <c r="B810" s="110">
        <f t="shared" si="488"/>
        <v>966.47912943999995</v>
      </c>
      <c r="C810" s="184">
        <f t="shared" si="486"/>
        <v>963.07744765196037</v>
      </c>
      <c r="D810" s="111">
        <f t="shared" si="497"/>
        <v>6609.67</v>
      </c>
      <c r="E810" s="111">
        <f>IF($K810=1,VLOOKUP($A809,$AQ$11:$AU$150,5),E809)</f>
        <v>6649.99</v>
      </c>
      <c r="F810" s="160" t="e">
        <f>IF($K810=1,VLOOKUP($A809,$AQ$11:$AU$135,6),F809)</f>
        <v>#REF!</v>
      </c>
      <c r="G810" s="114">
        <f t="shared" si="489"/>
        <v>6.1001532602988906E-3</v>
      </c>
      <c r="H810" s="115">
        <f t="shared" si="507"/>
        <v>45103</v>
      </c>
      <c r="I810" s="115">
        <f t="shared" si="490"/>
        <v>45103</v>
      </c>
      <c r="J810" s="116">
        <f t="shared" si="498"/>
        <v>21</v>
      </c>
      <c r="K810" s="116">
        <f t="shared" si="487"/>
        <v>6</v>
      </c>
      <c r="L810" s="8">
        <f t="shared" si="499"/>
        <v>1.0017391099999999</v>
      </c>
      <c r="M810" s="117">
        <v>1</v>
      </c>
      <c r="N810" s="117">
        <f t="shared" si="508"/>
        <v>1</v>
      </c>
      <c r="O810" s="110">
        <f t="shared" ref="O810:O873" si="510">TRUNC(TRUNC((L810*N810),15),8)</f>
        <v>1.0017391099999999</v>
      </c>
      <c r="P810" s="110">
        <f t="shared" si="491"/>
        <v>964.75234526999998</v>
      </c>
      <c r="Q810" s="148">
        <f t="shared" si="502"/>
        <v>0</v>
      </c>
      <c r="R810" s="170">
        <f t="shared" si="500"/>
        <v>0</v>
      </c>
      <c r="S810" s="110">
        <f t="shared" si="492"/>
        <v>0</v>
      </c>
      <c r="T810" s="92">
        <f t="shared" si="505"/>
        <v>0</v>
      </c>
      <c r="U810" s="181">
        <f t="shared" si="506"/>
        <v>0</v>
      </c>
      <c r="V810" s="120">
        <f t="shared" si="501"/>
        <v>7.8E-2</v>
      </c>
      <c r="W810" s="118">
        <f t="shared" si="509"/>
        <v>6</v>
      </c>
      <c r="X810" s="118">
        <v>252</v>
      </c>
      <c r="Y810" s="117">
        <f t="shared" si="493"/>
        <v>1.0017898730000001</v>
      </c>
      <c r="Z810" s="110">
        <f t="shared" si="494"/>
        <v>1.72678417</v>
      </c>
      <c r="AA810" s="110">
        <f t="shared" si="495"/>
        <v>0</v>
      </c>
      <c r="AB810" s="121" t="str">
        <f t="shared" si="503"/>
        <v>A+J=</v>
      </c>
      <c r="AC810" s="115">
        <f t="shared" si="504"/>
        <v>45103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9">
        <f t="shared" si="496"/>
        <v>45080</v>
      </c>
      <c r="B811" s="110">
        <f t="shared" si="488"/>
        <v>967.0472471999999</v>
      </c>
      <c r="C811" s="184">
        <f t="shared" si="486"/>
        <v>963.07744765196037</v>
      </c>
      <c r="D811" s="111">
        <f t="shared" si="497"/>
        <v>6609.67</v>
      </c>
      <c r="E811" s="111">
        <f>IF($K811=1,VLOOKUP($A810,$AQ$11:$AU$150,5),E810)</f>
        <v>6649.99</v>
      </c>
      <c r="F811" s="160" t="e">
        <f>IF($K811=1,VLOOKUP($A810,$AQ$11:$AU$135,6),F810)</f>
        <v>#REF!</v>
      </c>
      <c r="G811" s="114">
        <f t="shared" si="489"/>
        <v>6.1001532602988906E-3</v>
      </c>
      <c r="H811" s="115">
        <f t="shared" si="507"/>
        <v>45103</v>
      </c>
      <c r="I811" s="115">
        <f t="shared" si="490"/>
        <v>45103</v>
      </c>
      <c r="J811" s="116">
        <f t="shared" si="498"/>
        <v>21</v>
      </c>
      <c r="K811" s="116">
        <f t="shared" si="487"/>
        <v>7</v>
      </c>
      <c r="L811" s="8">
        <f t="shared" si="499"/>
        <v>1.00202926</v>
      </c>
      <c r="M811" s="117">
        <v>1</v>
      </c>
      <c r="N811" s="117">
        <f t="shared" si="508"/>
        <v>1</v>
      </c>
      <c r="O811" s="110">
        <f t="shared" si="510"/>
        <v>1.00202926</v>
      </c>
      <c r="P811" s="110">
        <f t="shared" si="491"/>
        <v>965.03178218999994</v>
      </c>
      <c r="Q811" s="148">
        <f t="shared" si="502"/>
        <v>0</v>
      </c>
      <c r="R811" s="170">
        <f t="shared" si="500"/>
        <v>0</v>
      </c>
      <c r="S811" s="110">
        <f t="shared" si="492"/>
        <v>0</v>
      </c>
      <c r="T811" s="92">
        <f t="shared" si="505"/>
        <v>0</v>
      </c>
      <c r="U811" s="181">
        <f t="shared" si="506"/>
        <v>0</v>
      </c>
      <c r="V811" s="120">
        <f t="shared" si="501"/>
        <v>7.8E-2</v>
      </c>
      <c r="W811" s="118">
        <f t="shared" si="509"/>
        <v>7</v>
      </c>
      <c r="X811" s="118">
        <v>252</v>
      </c>
      <c r="Y811" s="117">
        <f t="shared" si="493"/>
        <v>1.0020884960000001</v>
      </c>
      <c r="Z811" s="110">
        <f t="shared" si="494"/>
        <v>2.0154650099999998</v>
      </c>
      <c r="AA811" s="110">
        <f t="shared" si="495"/>
        <v>0</v>
      </c>
      <c r="AB811" s="121" t="str">
        <f t="shared" si="503"/>
        <v>A+J=</v>
      </c>
      <c r="AC811" s="115">
        <f t="shared" si="504"/>
        <v>45103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9">
        <f t="shared" si="496"/>
        <v>45081</v>
      </c>
      <c r="B812" s="110">
        <f t="shared" si="488"/>
        <v>967.0472471999999</v>
      </c>
      <c r="C812" s="184">
        <f t="shared" si="486"/>
        <v>963.07744765196037</v>
      </c>
      <c r="D812" s="111">
        <f t="shared" si="497"/>
        <v>6609.67</v>
      </c>
      <c r="E812" s="111">
        <f>IF($K812=1,VLOOKUP($A811,$AQ$11:$AU$150,5),E811)</f>
        <v>6649.99</v>
      </c>
      <c r="F812" s="160" t="e">
        <f>IF($K812=1,VLOOKUP($A811,$AQ$11:$AU$135,6),F811)</f>
        <v>#REF!</v>
      </c>
      <c r="G812" s="114">
        <f t="shared" si="489"/>
        <v>6.1001532602988906E-3</v>
      </c>
      <c r="H812" s="115">
        <f t="shared" si="507"/>
        <v>45103</v>
      </c>
      <c r="I812" s="115">
        <f t="shared" si="490"/>
        <v>45103</v>
      </c>
      <c r="J812" s="116">
        <f t="shared" si="498"/>
        <v>21</v>
      </c>
      <c r="K812" s="116">
        <f t="shared" si="487"/>
        <v>7</v>
      </c>
      <c r="L812" s="8">
        <f t="shared" si="499"/>
        <v>1.00202926</v>
      </c>
      <c r="M812" s="117">
        <v>1</v>
      </c>
      <c r="N812" s="117">
        <f t="shared" si="508"/>
        <v>1</v>
      </c>
      <c r="O812" s="110">
        <f t="shared" si="510"/>
        <v>1.00202926</v>
      </c>
      <c r="P812" s="110">
        <f t="shared" si="491"/>
        <v>965.03178218999994</v>
      </c>
      <c r="Q812" s="148">
        <f t="shared" si="502"/>
        <v>0</v>
      </c>
      <c r="R812" s="170">
        <f t="shared" si="500"/>
        <v>0</v>
      </c>
      <c r="S812" s="110">
        <f t="shared" si="492"/>
        <v>0</v>
      </c>
      <c r="T812" s="92">
        <f t="shared" si="505"/>
        <v>0</v>
      </c>
      <c r="U812" s="181">
        <f t="shared" si="506"/>
        <v>0</v>
      </c>
      <c r="V812" s="120">
        <f t="shared" si="501"/>
        <v>7.8E-2</v>
      </c>
      <c r="W812" s="118">
        <f t="shared" si="509"/>
        <v>7</v>
      </c>
      <c r="X812" s="118">
        <v>252</v>
      </c>
      <c r="Y812" s="117">
        <f t="shared" si="493"/>
        <v>1.0020884960000001</v>
      </c>
      <c r="Z812" s="110">
        <f t="shared" si="494"/>
        <v>2.0154650099999998</v>
      </c>
      <c r="AA812" s="110">
        <f t="shared" si="495"/>
        <v>0</v>
      </c>
      <c r="AB812" s="121" t="str">
        <f t="shared" si="503"/>
        <v>A+J=</v>
      </c>
      <c r="AC812" s="115">
        <f t="shared" si="504"/>
        <v>45103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9">
        <f t="shared" si="496"/>
        <v>45082</v>
      </c>
      <c r="B813" s="110">
        <f t="shared" si="488"/>
        <v>967.0472471999999</v>
      </c>
      <c r="C813" s="184">
        <f t="shared" ref="C813:C876" si="511">IF(Q812&gt;0,P812-S812-T812,C812)</f>
        <v>963.07744765196037</v>
      </c>
      <c r="D813" s="111">
        <f t="shared" si="497"/>
        <v>6609.67</v>
      </c>
      <c r="E813" s="111">
        <f>IF($K813=1,VLOOKUP($A812,$AQ$11:$AU$150,5),E812)</f>
        <v>6649.99</v>
      </c>
      <c r="F813" s="160" t="e">
        <f>IF($K813=1,VLOOKUP($A812,$AQ$11:$AU$135,6),F812)</f>
        <v>#REF!</v>
      </c>
      <c r="G813" s="114">
        <f t="shared" si="489"/>
        <v>6.1001532602988906E-3</v>
      </c>
      <c r="H813" s="115">
        <f t="shared" si="507"/>
        <v>45103</v>
      </c>
      <c r="I813" s="115">
        <f t="shared" si="490"/>
        <v>45103</v>
      </c>
      <c r="J813" s="116">
        <f t="shared" si="498"/>
        <v>21</v>
      </c>
      <c r="K813" s="116">
        <f t="shared" si="487"/>
        <v>7</v>
      </c>
      <c r="L813" s="8">
        <f t="shared" si="499"/>
        <v>1.00202926</v>
      </c>
      <c r="M813" s="117">
        <v>1</v>
      </c>
      <c r="N813" s="117">
        <f t="shared" si="508"/>
        <v>1</v>
      </c>
      <c r="O813" s="110">
        <f t="shared" si="510"/>
        <v>1.00202926</v>
      </c>
      <c r="P813" s="110">
        <f t="shared" si="491"/>
        <v>965.03178218999994</v>
      </c>
      <c r="Q813" s="148">
        <f t="shared" si="502"/>
        <v>0</v>
      </c>
      <c r="R813" s="170">
        <f t="shared" si="500"/>
        <v>0</v>
      </c>
      <c r="S813" s="110">
        <f t="shared" si="492"/>
        <v>0</v>
      </c>
      <c r="T813" s="92">
        <f t="shared" si="505"/>
        <v>0</v>
      </c>
      <c r="U813" s="181">
        <f t="shared" si="506"/>
        <v>0</v>
      </c>
      <c r="V813" s="120">
        <f t="shared" si="501"/>
        <v>7.8E-2</v>
      </c>
      <c r="W813" s="118">
        <f t="shared" si="509"/>
        <v>7</v>
      </c>
      <c r="X813" s="118">
        <v>252</v>
      </c>
      <c r="Y813" s="117">
        <f t="shared" si="493"/>
        <v>1.0020884960000001</v>
      </c>
      <c r="Z813" s="110">
        <f t="shared" si="494"/>
        <v>2.0154650099999998</v>
      </c>
      <c r="AA813" s="110">
        <f t="shared" si="495"/>
        <v>0</v>
      </c>
      <c r="AB813" s="121" t="str">
        <f t="shared" si="503"/>
        <v>A+J=</v>
      </c>
      <c r="AC813" s="115">
        <f t="shared" si="504"/>
        <v>45103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9">
        <f t="shared" si="496"/>
        <v>45083</v>
      </c>
      <c r="B814" s="110">
        <f t="shared" si="488"/>
        <v>967.61569596999993</v>
      </c>
      <c r="C814" s="184">
        <f t="shared" si="511"/>
        <v>963.07744765196037</v>
      </c>
      <c r="D814" s="111">
        <f t="shared" si="497"/>
        <v>6609.67</v>
      </c>
      <c r="E814" s="111">
        <f>IF($K814=1,VLOOKUP($A813,$AQ$11:$AU$150,5),E813)</f>
        <v>6649.99</v>
      </c>
      <c r="F814" s="160" t="e">
        <f>IF($K814=1,VLOOKUP($A813,$AQ$11:$AU$135,6),F813)</f>
        <v>#REF!</v>
      </c>
      <c r="G814" s="114">
        <f t="shared" si="489"/>
        <v>6.1001532602988906E-3</v>
      </c>
      <c r="H814" s="115">
        <f t="shared" si="507"/>
        <v>45103</v>
      </c>
      <c r="I814" s="115">
        <f t="shared" si="490"/>
        <v>45103</v>
      </c>
      <c r="J814" s="116">
        <f t="shared" si="498"/>
        <v>21</v>
      </c>
      <c r="K814" s="116">
        <f t="shared" si="487"/>
        <v>8</v>
      </c>
      <c r="L814" s="8">
        <f t="shared" si="499"/>
        <v>1.0023194900000001</v>
      </c>
      <c r="M814" s="117">
        <v>1</v>
      </c>
      <c r="N814" s="117">
        <f t="shared" si="508"/>
        <v>1</v>
      </c>
      <c r="O814" s="110">
        <f t="shared" si="510"/>
        <v>1.0023194900000001</v>
      </c>
      <c r="P814" s="110">
        <f t="shared" si="491"/>
        <v>965.31129615999998</v>
      </c>
      <c r="Q814" s="148">
        <f t="shared" si="502"/>
        <v>0</v>
      </c>
      <c r="R814" s="170">
        <f t="shared" si="500"/>
        <v>0</v>
      </c>
      <c r="S814" s="110">
        <f t="shared" si="492"/>
        <v>0</v>
      </c>
      <c r="T814" s="92">
        <f t="shared" si="505"/>
        <v>0</v>
      </c>
      <c r="U814" s="181">
        <f t="shared" si="506"/>
        <v>0</v>
      </c>
      <c r="V814" s="120">
        <f t="shared" si="501"/>
        <v>7.8E-2</v>
      </c>
      <c r="W814" s="118">
        <f t="shared" si="509"/>
        <v>8</v>
      </c>
      <c r="X814" s="118">
        <v>252</v>
      </c>
      <c r="Y814" s="117">
        <f t="shared" si="493"/>
        <v>1.0023872089999999</v>
      </c>
      <c r="Z814" s="110">
        <f t="shared" si="494"/>
        <v>2.30439981</v>
      </c>
      <c r="AA814" s="110">
        <f t="shared" si="495"/>
        <v>0</v>
      </c>
      <c r="AB814" s="121" t="str">
        <f t="shared" si="503"/>
        <v>A+J=</v>
      </c>
      <c r="AC814" s="115">
        <f t="shared" si="504"/>
        <v>45103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9">
        <f t="shared" si="496"/>
        <v>45084</v>
      </c>
      <c r="B815" s="110">
        <f t="shared" si="488"/>
        <v>968.18447490999995</v>
      </c>
      <c r="C815" s="184">
        <f t="shared" si="511"/>
        <v>963.07744765196037</v>
      </c>
      <c r="D815" s="111">
        <f t="shared" si="497"/>
        <v>6609.67</v>
      </c>
      <c r="E815" s="111">
        <f>IF($K815=1,VLOOKUP($A814,$AQ$11:$AU$150,5),E814)</f>
        <v>6649.99</v>
      </c>
      <c r="F815" s="160" t="e">
        <f>IF($K815=1,VLOOKUP($A814,$AQ$11:$AU$135,6),F814)</f>
        <v>#REF!</v>
      </c>
      <c r="G815" s="114">
        <f t="shared" si="489"/>
        <v>6.1001532602988906E-3</v>
      </c>
      <c r="H815" s="115">
        <f t="shared" si="507"/>
        <v>45103</v>
      </c>
      <c r="I815" s="115">
        <f t="shared" si="490"/>
        <v>45103</v>
      </c>
      <c r="J815" s="116">
        <f t="shared" si="498"/>
        <v>21</v>
      </c>
      <c r="K815" s="116">
        <f t="shared" ref="K815:K878" si="512">(J815-(NETWORKDAYS(A815,I815,AF$149:AF$503)-1))</f>
        <v>9</v>
      </c>
      <c r="L815" s="8">
        <f t="shared" si="499"/>
        <v>1.0026098000000001</v>
      </c>
      <c r="M815" s="117">
        <v>1</v>
      </c>
      <c r="N815" s="117">
        <f t="shared" si="508"/>
        <v>1</v>
      </c>
      <c r="O815" s="110">
        <f t="shared" si="510"/>
        <v>1.0026098000000001</v>
      </c>
      <c r="P815" s="110">
        <f t="shared" si="491"/>
        <v>965.59088716999997</v>
      </c>
      <c r="Q815" s="148">
        <f t="shared" si="502"/>
        <v>0</v>
      </c>
      <c r="R815" s="170">
        <f t="shared" si="500"/>
        <v>0</v>
      </c>
      <c r="S815" s="110">
        <f t="shared" si="492"/>
        <v>0</v>
      </c>
      <c r="T815" s="92">
        <f t="shared" si="505"/>
        <v>0</v>
      </c>
      <c r="U815" s="181">
        <f t="shared" si="506"/>
        <v>0</v>
      </c>
      <c r="V815" s="120">
        <f t="shared" si="501"/>
        <v>7.8E-2</v>
      </c>
      <c r="W815" s="118">
        <f t="shared" si="509"/>
        <v>9</v>
      </c>
      <c r="X815" s="118">
        <v>252</v>
      </c>
      <c r="Y815" s="117">
        <f t="shared" si="493"/>
        <v>1.002686011</v>
      </c>
      <c r="Z815" s="110">
        <f t="shared" si="494"/>
        <v>2.5935877399999998</v>
      </c>
      <c r="AA815" s="110">
        <f t="shared" si="495"/>
        <v>0</v>
      </c>
      <c r="AB815" s="121" t="str">
        <f t="shared" si="503"/>
        <v>A+J=</v>
      </c>
      <c r="AC815" s="115">
        <f t="shared" si="504"/>
        <v>45103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9">
        <f t="shared" si="496"/>
        <v>45085</v>
      </c>
      <c r="B816" s="110">
        <f t="shared" si="488"/>
        <v>968.75359286999992</v>
      </c>
      <c r="C816" s="184">
        <f t="shared" si="511"/>
        <v>963.07744765196037</v>
      </c>
      <c r="D816" s="111">
        <f t="shared" si="497"/>
        <v>6609.67</v>
      </c>
      <c r="E816" s="111">
        <f>IF($K816=1,VLOOKUP($A815,$AQ$11:$AU$150,5),E815)</f>
        <v>6649.99</v>
      </c>
      <c r="F816" s="160" t="e">
        <f>IF($K816=1,VLOOKUP($A815,$AQ$11:$AU$135,6),F815)</f>
        <v>#REF!</v>
      </c>
      <c r="G816" s="114">
        <f t="shared" si="489"/>
        <v>6.1001532602988906E-3</v>
      </c>
      <c r="H816" s="115">
        <f t="shared" si="507"/>
        <v>45103</v>
      </c>
      <c r="I816" s="115">
        <f t="shared" si="490"/>
        <v>45103</v>
      </c>
      <c r="J816" s="116">
        <f t="shared" si="498"/>
        <v>21</v>
      </c>
      <c r="K816" s="116">
        <f t="shared" si="512"/>
        <v>10</v>
      </c>
      <c r="L816" s="8">
        <f t="shared" si="499"/>
        <v>1.0029002</v>
      </c>
      <c r="M816" s="117">
        <v>1</v>
      </c>
      <c r="N816" s="117">
        <f t="shared" si="508"/>
        <v>1</v>
      </c>
      <c r="O816" s="110">
        <f t="shared" si="510"/>
        <v>1.0029002</v>
      </c>
      <c r="P816" s="110">
        <f t="shared" si="491"/>
        <v>965.87056485999994</v>
      </c>
      <c r="Q816" s="148">
        <f t="shared" si="502"/>
        <v>0</v>
      </c>
      <c r="R816" s="170">
        <f t="shared" si="500"/>
        <v>0</v>
      </c>
      <c r="S816" s="110">
        <f t="shared" si="492"/>
        <v>0</v>
      </c>
      <c r="T816" s="92">
        <f t="shared" si="505"/>
        <v>0</v>
      </c>
      <c r="U816" s="181">
        <f t="shared" si="506"/>
        <v>0</v>
      </c>
      <c r="V816" s="120">
        <f t="shared" si="501"/>
        <v>7.8E-2</v>
      </c>
      <c r="W816" s="118">
        <f t="shared" si="509"/>
        <v>10</v>
      </c>
      <c r="X816" s="118">
        <v>252</v>
      </c>
      <c r="Y816" s="117">
        <f t="shared" si="493"/>
        <v>1.002984901</v>
      </c>
      <c r="Z816" s="110">
        <f t="shared" si="494"/>
        <v>2.8830280099999999</v>
      </c>
      <c r="AA816" s="110">
        <f t="shared" si="495"/>
        <v>0</v>
      </c>
      <c r="AB816" s="121" t="str">
        <f t="shared" si="503"/>
        <v>A+J=</v>
      </c>
      <c r="AC816" s="115">
        <f t="shared" si="504"/>
        <v>45103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9">
        <f t="shared" si="496"/>
        <v>45086</v>
      </c>
      <c r="B817" s="110">
        <f t="shared" si="488"/>
        <v>968.75359286999992</v>
      </c>
      <c r="C817" s="184">
        <f t="shared" si="511"/>
        <v>963.07744765196037</v>
      </c>
      <c r="D817" s="111">
        <f t="shared" si="497"/>
        <v>6609.67</v>
      </c>
      <c r="E817" s="111">
        <f>IF($K817=1,VLOOKUP($A816,$AQ$11:$AU$150,5),E816)</f>
        <v>6649.99</v>
      </c>
      <c r="F817" s="160" t="e">
        <f>IF($K817=1,VLOOKUP($A816,$AQ$11:$AU$135,6),F816)</f>
        <v>#REF!</v>
      </c>
      <c r="G817" s="114">
        <f t="shared" si="489"/>
        <v>6.1001532602988906E-3</v>
      </c>
      <c r="H817" s="115">
        <f t="shared" si="507"/>
        <v>45103</v>
      </c>
      <c r="I817" s="115">
        <f t="shared" si="490"/>
        <v>45103</v>
      </c>
      <c r="J817" s="116">
        <f t="shared" si="498"/>
        <v>21</v>
      </c>
      <c r="K817" s="116">
        <f t="shared" si="512"/>
        <v>10</v>
      </c>
      <c r="L817" s="8">
        <f t="shared" si="499"/>
        <v>1.0029002</v>
      </c>
      <c r="M817" s="117">
        <v>1</v>
      </c>
      <c r="N817" s="117">
        <f t="shared" si="508"/>
        <v>1</v>
      </c>
      <c r="O817" s="110">
        <f t="shared" si="510"/>
        <v>1.0029002</v>
      </c>
      <c r="P817" s="110">
        <f t="shared" si="491"/>
        <v>965.87056485999994</v>
      </c>
      <c r="Q817" s="148">
        <f t="shared" si="502"/>
        <v>0</v>
      </c>
      <c r="R817" s="170">
        <f t="shared" si="500"/>
        <v>0</v>
      </c>
      <c r="S817" s="110">
        <f t="shared" si="492"/>
        <v>0</v>
      </c>
      <c r="T817" s="92">
        <f t="shared" si="505"/>
        <v>0</v>
      </c>
      <c r="U817" s="181">
        <f t="shared" si="506"/>
        <v>0</v>
      </c>
      <c r="V817" s="120">
        <f t="shared" si="501"/>
        <v>7.8E-2</v>
      </c>
      <c r="W817" s="118">
        <f t="shared" si="509"/>
        <v>10</v>
      </c>
      <c r="X817" s="118">
        <v>252</v>
      </c>
      <c r="Y817" s="117">
        <f t="shared" si="493"/>
        <v>1.002984901</v>
      </c>
      <c r="Z817" s="110">
        <f t="shared" si="494"/>
        <v>2.8830280099999999</v>
      </c>
      <c r="AA817" s="110">
        <f t="shared" si="495"/>
        <v>0</v>
      </c>
      <c r="AB817" s="121" t="str">
        <f t="shared" si="503"/>
        <v>A+J=</v>
      </c>
      <c r="AC817" s="115">
        <f t="shared" si="504"/>
        <v>45103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9">
        <f t="shared" si="496"/>
        <v>45087</v>
      </c>
      <c r="B818" s="110">
        <f t="shared" si="488"/>
        <v>969.32305193000002</v>
      </c>
      <c r="C818" s="184">
        <f t="shared" si="511"/>
        <v>963.07744765196037</v>
      </c>
      <c r="D818" s="111">
        <f t="shared" si="497"/>
        <v>6609.67</v>
      </c>
      <c r="E818" s="111">
        <f>IF($K818=1,VLOOKUP($A817,$AQ$11:$AU$150,5),E817)</f>
        <v>6649.99</v>
      </c>
      <c r="F818" s="160" t="e">
        <f>IF($K818=1,VLOOKUP($A817,$AQ$11:$AU$135,6),F817)</f>
        <v>#REF!</v>
      </c>
      <c r="G818" s="114">
        <f t="shared" si="489"/>
        <v>6.1001532602988906E-3</v>
      </c>
      <c r="H818" s="115">
        <f t="shared" si="507"/>
        <v>45103</v>
      </c>
      <c r="I818" s="115">
        <f t="shared" si="490"/>
        <v>45103</v>
      </c>
      <c r="J818" s="116">
        <f t="shared" si="498"/>
        <v>21</v>
      </c>
      <c r="K818" s="116">
        <f t="shared" si="512"/>
        <v>11</v>
      </c>
      <c r="L818" s="8">
        <f t="shared" si="499"/>
        <v>1.0031906900000001</v>
      </c>
      <c r="M818" s="117">
        <v>1</v>
      </c>
      <c r="N818" s="117">
        <f t="shared" si="508"/>
        <v>1</v>
      </c>
      <c r="O818" s="110">
        <f t="shared" si="510"/>
        <v>1.0031906900000001</v>
      </c>
      <c r="P818" s="110">
        <f t="shared" si="491"/>
        <v>966.15032923000001</v>
      </c>
      <c r="Q818" s="148">
        <f t="shared" si="502"/>
        <v>0</v>
      </c>
      <c r="R818" s="170">
        <f t="shared" si="500"/>
        <v>0</v>
      </c>
      <c r="S818" s="110">
        <f t="shared" si="492"/>
        <v>0</v>
      </c>
      <c r="T818" s="92">
        <f t="shared" si="505"/>
        <v>0</v>
      </c>
      <c r="U818" s="181">
        <f t="shared" si="506"/>
        <v>0</v>
      </c>
      <c r="V818" s="120">
        <f t="shared" si="501"/>
        <v>7.8E-2</v>
      </c>
      <c r="W818" s="118">
        <f t="shared" si="509"/>
        <v>11</v>
      </c>
      <c r="X818" s="118">
        <v>252</v>
      </c>
      <c r="Y818" s="117">
        <f t="shared" si="493"/>
        <v>1.003283881</v>
      </c>
      <c r="Z818" s="110">
        <f t="shared" si="494"/>
        <v>3.1727227</v>
      </c>
      <c r="AA818" s="110">
        <f t="shared" si="495"/>
        <v>0</v>
      </c>
      <c r="AB818" s="121" t="str">
        <f t="shared" si="503"/>
        <v>A+J=</v>
      </c>
      <c r="AC818" s="115">
        <f t="shared" si="504"/>
        <v>45103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9">
        <f t="shared" si="496"/>
        <v>45088</v>
      </c>
      <c r="B819" s="110">
        <f t="shared" si="488"/>
        <v>969.32305193000002</v>
      </c>
      <c r="C819" s="184">
        <f t="shared" si="511"/>
        <v>963.07744765196037</v>
      </c>
      <c r="D819" s="111">
        <f t="shared" si="497"/>
        <v>6609.67</v>
      </c>
      <c r="E819" s="111">
        <f>IF($K819=1,VLOOKUP($A818,$AQ$11:$AU$150,5),E818)</f>
        <v>6649.99</v>
      </c>
      <c r="F819" s="160" t="e">
        <f>IF($K819=1,VLOOKUP($A818,$AQ$11:$AU$135,6),F818)</f>
        <v>#REF!</v>
      </c>
      <c r="G819" s="114">
        <f t="shared" si="489"/>
        <v>6.1001532602988906E-3</v>
      </c>
      <c r="H819" s="115">
        <f t="shared" si="507"/>
        <v>45103</v>
      </c>
      <c r="I819" s="115">
        <f t="shared" si="490"/>
        <v>45103</v>
      </c>
      <c r="J819" s="116">
        <f t="shared" si="498"/>
        <v>21</v>
      </c>
      <c r="K819" s="116">
        <f t="shared" si="512"/>
        <v>11</v>
      </c>
      <c r="L819" s="8">
        <f t="shared" si="499"/>
        <v>1.0031906900000001</v>
      </c>
      <c r="M819" s="117">
        <v>1</v>
      </c>
      <c r="N819" s="117">
        <f t="shared" si="508"/>
        <v>1</v>
      </c>
      <c r="O819" s="110">
        <f t="shared" si="510"/>
        <v>1.0031906900000001</v>
      </c>
      <c r="P819" s="110">
        <f t="shared" si="491"/>
        <v>966.15032923000001</v>
      </c>
      <c r="Q819" s="148">
        <f t="shared" si="502"/>
        <v>0</v>
      </c>
      <c r="R819" s="170">
        <f t="shared" si="500"/>
        <v>0</v>
      </c>
      <c r="S819" s="110">
        <f t="shared" si="492"/>
        <v>0</v>
      </c>
      <c r="T819" s="92">
        <f t="shared" si="505"/>
        <v>0</v>
      </c>
      <c r="U819" s="181">
        <f t="shared" si="506"/>
        <v>0</v>
      </c>
      <c r="V819" s="120">
        <f t="shared" si="501"/>
        <v>7.8E-2</v>
      </c>
      <c r="W819" s="118">
        <f t="shared" si="509"/>
        <v>11</v>
      </c>
      <c r="X819" s="118">
        <v>252</v>
      </c>
      <c r="Y819" s="117">
        <f t="shared" si="493"/>
        <v>1.003283881</v>
      </c>
      <c r="Z819" s="110">
        <f t="shared" si="494"/>
        <v>3.1727227</v>
      </c>
      <c r="AA819" s="110">
        <f t="shared" si="495"/>
        <v>0</v>
      </c>
      <c r="AB819" s="121" t="str">
        <f t="shared" si="503"/>
        <v>A+J=</v>
      </c>
      <c r="AC819" s="115">
        <f t="shared" si="504"/>
        <v>45103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9">
        <f t="shared" si="496"/>
        <v>45089</v>
      </c>
      <c r="B820" s="110">
        <f t="shared" si="488"/>
        <v>969.32305193000002</v>
      </c>
      <c r="C820" s="184">
        <f t="shared" si="511"/>
        <v>963.07744765196037</v>
      </c>
      <c r="D820" s="111">
        <f t="shared" si="497"/>
        <v>6609.67</v>
      </c>
      <c r="E820" s="111">
        <f>IF($K820=1,VLOOKUP($A819,$AQ$11:$AU$150,5),E819)</f>
        <v>6649.99</v>
      </c>
      <c r="F820" s="160" t="e">
        <f>IF($K820=1,VLOOKUP($A819,$AQ$11:$AU$135,6),F819)</f>
        <v>#REF!</v>
      </c>
      <c r="G820" s="114">
        <f t="shared" si="489"/>
        <v>6.1001532602988906E-3</v>
      </c>
      <c r="H820" s="115">
        <f t="shared" si="507"/>
        <v>45103</v>
      </c>
      <c r="I820" s="115">
        <f t="shared" si="490"/>
        <v>45103</v>
      </c>
      <c r="J820" s="116">
        <f t="shared" si="498"/>
        <v>21</v>
      </c>
      <c r="K820" s="116">
        <f t="shared" si="512"/>
        <v>11</v>
      </c>
      <c r="L820" s="8">
        <f t="shared" si="499"/>
        <v>1.0031906900000001</v>
      </c>
      <c r="M820" s="117">
        <v>1</v>
      </c>
      <c r="N820" s="117">
        <f t="shared" si="508"/>
        <v>1</v>
      </c>
      <c r="O820" s="110">
        <f t="shared" si="510"/>
        <v>1.0031906900000001</v>
      </c>
      <c r="P820" s="110">
        <f t="shared" si="491"/>
        <v>966.15032923000001</v>
      </c>
      <c r="Q820" s="148">
        <f t="shared" si="502"/>
        <v>0</v>
      </c>
      <c r="R820" s="170">
        <f t="shared" si="500"/>
        <v>0</v>
      </c>
      <c r="S820" s="110">
        <f t="shared" si="492"/>
        <v>0</v>
      </c>
      <c r="T820" s="92">
        <f t="shared" si="505"/>
        <v>0</v>
      </c>
      <c r="U820" s="181">
        <f t="shared" si="506"/>
        <v>0</v>
      </c>
      <c r="V820" s="120">
        <f t="shared" si="501"/>
        <v>7.8E-2</v>
      </c>
      <c r="W820" s="118">
        <f t="shared" si="509"/>
        <v>11</v>
      </c>
      <c r="X820" s="118">
        <v>252</v>
      </c>
      <c r="Y820" s="117">
        <f t="shared" si="493"/>
        <v>1.003283881</v>
      </c>
      <c r="Z820" s="110">
        <f t="shared" si="494"/>
        <v>3.1727227</v>
      </c>
      <c r="AA820" s="110">
        <f t="shared" si="495"/>
        <v>0</v>
      </c>
      <c r="AB820" s="121" t="str">
        <f t="shared" si="503"/>
        <v>A+J=</v>
      </c>
      <c r="AC820" s="115">
        <f t="shared" si="504"/>
        <v>45103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9">
        <f t="shared" si="496"/>
        <v>45090</v>
      </c>
      <c r="B821" s="110">
        <f t="shared" si="488"/>
        <v>969.89283194999996</v>
      </c>
      <c r="C821" s="184">
        <f t="shared" si="511"/>
        <v>963.07744765196037</v>
      </c>
      <c r="D821" s="111">
        <f t="shared" si="497"/>
        <v>6609.67</v>
      </c>
      <c r="E821" s="111">
        <f>IF($K821=1,VLOOKUP($A820,$AQ$11:$AU$150,5),E820)</f>
        <v>6649.99</v>
      </c>
      <c r="F821" s="160" t="e">
        <f>IF($K821=1,VLOOKUP($A820,$AQ$11:$AU$135,6),F820)</f>
        <v>#REF!</v>
      </c>
      <c r="G821" s="114">
        <f t="shared" si="489"/>
        <v>6.1001532602988906E-3</v>
      </c>
      <c r="H821" s="115">
        <f t="shared" si="507"/>
        <v>45103</v>
      </c>
      <c r="I821" s="115">
        <f t="shared" si="490"/>
        <v>45103</v>
      </c>
      <c r="J821" s="116">
        <f t="shared" si="498"/>
        <v>21</v>
      </c>
      <c r="K821" s="116">
        <f t="shared" si="512"/>
        <v>12</v>
      </c>
      <c r="L821" s="8">
        <f t="shared" si="499"/>
        <v>1.0034812500000001</v>
      </c>
      <c r="M821" s="117">
        <v>1</v>
      </c>
      <c r="N821" s="117">
        <f t="shared" si="508"/>
        <v>1</v>
      </c>
      <c r="O821" s="110">
        <f t="shared" si="510"/>
        <v>1.0034812500000001</v>
      </c>
      <c r="P821" s="110">
        <f t="shared" si="491"/>
        <v>966.43016101000001</v>
      </c>
      <c r="Q821" s="148">
        <f t="shared" si="502"/>
        <v>0</v>
      </c>
      <c r="R821" s="170">
        <f t="shared" si="500"/>
        <v>0</v>
      </c>
      <c r="S821" s="110">
        <f t="shared" si="492"/>
        <v>0</v>
      </c>
      <c r="T821" s="92">
        <f t="shared" si="505"/>
        <v>0</v>
      </c>
      <c r="U821" s="181">
        <f t="shared" si="506"/>
        <v>0</v>
      </c>
      <c r="V821" s="120">
        <f t="shared" si="501"/>
        <v>7.8E-2</v>
      </c>
      <c r="W821" s="118">
        <f t="shared" si="509"/>
        <v>12</v>
      </c>
      <c r="X821" s="118">
        <v>252</v>
      </c>
      <c r="Y821" s="117">
        <f t="shared" si="493"/>
        <v>1.00358295</v>
      </c>
      <c r="Z821" s="110">
        <f t="shared" si="494"/>
        <v>3.4626709400000002</v>
      </c>
      <c r="AA821" s="110">
        <f t="shared" si="495"/>
        <v>0</v>
      </c>
      <c r="AB821" s="121" t="str">
        <f t="shared" si="503"/>
        <v>A+J=</v>
      </c>
      <c r="AC821" s="115">
        <f t="shared" si="504"/>
        <v>45103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9">
        <f t="shared" si="496"/>
        <v>45091</v>
      </c>
      <c r="B822" s="110">
        <f t="shared" si="488"/>
        <v>970.46295239999995</v>
      </c>
      <c r="C822" s="184">
        <f t="shared" si="511"/>
        <v>963.07744765196037</v>
      </c>
      <c r="D822" s="111">
        <f t="shared" si="497"/>
        <v>6609.67</v>
      </c>
      <c r="E822" s="111">
        <f>IF($K822=1,VLOOKUP($A821,$AQ$11:$AU$150,5),E821)</f>
        <v>6649.99</v>
      </c>
      <c r="F822" s="160" t="e">
        <f>IF($K822=1,VLOOKUP($A821,$AQ$11:$AU$135,6),F821)</f>
        <v>#REF!</v>
      </c>
      <c r="G822" s="114">
        <f t="shared" si="489"/>
        <v>6.1001532602988906E-3</v>
      </c>
      <c r="H822" s="115">
        <f t="shared" si="507"/>
        <v>45103</v>
      </c>
      <c r="I822" s="115">
        <f t="shared" si="490"/>
        <v>45103</v>
      </c>
      <c r="J822" s="116">
        <f t="shared" si="498"/>
        <v>21</v>
      </c>
      <c r="K822" s="116">
        <f t="shared" si="512"/>
        <v>13</v>
      </c>
      <c r="L822" s="8">
        <f t="shared" si="499"/>
        <v>1.0037719000000001</v>
      </c>
      <c r="M822" s="117">
        <v>1</v>
      </c>
      <c r="N822" s="117">
        <f t="shared" si="508"/>
        <v>1</v>
      </c>
      <c r="O822" s="110">
        <f t="shared" si="510"/>
        <v>1.0037719000000001</v>
      </c>
      <c r="P822" s="110">
        <f t="shared" si="491"/>
        <v>966.71007946999998</v>
      </c>
      <c r="Q822" s="148">
        <f t="shared" si="502"/>
        <v>0</v>
      </c>
      <c r="R822" s="170">
        <f t="shared" si="500"/>
        <v>0</v>
      </c>
      <c r="S822" s="110">
        <f t="shared" si="492"/>
        <v>0</v>
      </c>
      <c r="T822" s="92">
        <f t="shared" si="505"/>
        <v>0</v>
      </c>
      <c r="U822" s="181">
        <f t="shared" si="506"/>
        <v>0</v>
      </c>
      <c r="V822" s="120">
        <f t="shared" si="501"/>
        <v>7.8E-2</v>
      </c>
      <c r="W822" s="118">
        <f t="shared" si="509"/>
        <v>13</v>
      </c>
      <c r="X822" s="118">
        <v>252</v>
      </c>
      <c r="Y822" s="117">
        <f t="shared" si="493"/>
        <v>1.003882108</v>
      </c>
      <c r="Z822" s="110">
        <f t="shared" si="494"/>
        <v>3.7528729300000001</v>
      </c>
      <c r="AA822" s="110">
        <f t="shared" si="495"/>
        <v>0</v>
      </c>
      <c r="AB822" s="121" t="str">
        <f t="shared" si="503"/>
        <v>A+J=</v>
      </c>
      <c r="AC822" s="115">
        <f t="shared" si="504"/>
        <v>45103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9">
        <f t="shared" si="496"/>
        <v>45092</v>
      </c>
      <c r="B823" s="110">
        <f t="shared" si="488"/>
        <v>971.03341343000011</v>
      </c>
      <c r="C823" s="184">
        <f t="shared" si="511"/>
        <v>963.07744765196037</v>
      </c>
      <c r="D823" s="111">
        <f t="shared" si="497"/>
        <v>6609.67</v>
      </c>
      <c r="E823" s="111">
        <f>IF($K823=1,VLOOKUP($A822,$AQ$11:$AU$150,5),E822)</f>
        <v>6649.99</v>
      </c>
      <c r="F823" s="160" t="e">
        <f>IF($K823=1,VLOOKUP($A822,$AQ$11:$AU$135,6),F822)</f>
        <v>#REF!</v>
      </c>
      <c r="G823" s="114">
        <f t="shared" si="489"/>
        <v>6.1001532602988906E-3</v>
      </c>
      <c r="H823" s="115">
        <f t="shared" si="507"/>
        <v>45103</v>
      </c>
      <c r="I823" s="115">
        <f t="shared" si="490"/>
        <v>45103</v>
      </c>
      <c r="J823" s="116">
        <f t="shared" si="498"/>
        <v>21</v>
      </c>
      <c r="K823" s="116">
        <f t="shared" si="512"/>
        <v>14</v>
      </c>
      <c r="L823" s="8">
        <f t="shared" si="499"/>
        <v>1.0040626399999999</v>
      </c>
      <c r="M823" s="117">
        <v>1</v>
      </c>
      <c r="N823" s="117">
        <f t="shared" si="508"/>
        <v>1</v>
      </c>
      <c r="O823" s="110">
        <f t="shared" si="510"/>
        <v>1.0040626399999999</v>
      </c>
      <c r="P823" s="110">
        <f t="shared" si="491"/>
        <v>966.99008461000005</v>
      </c>
      <c r="Q823" s="148">
        <f t="shared" si="502"/>
        <v>0</v>
      </c>
      <c r="R823" s="170">
        <f t="shared" si="500"/>
        <v>0</v>
      </c>
      <c r="S823" s="110">
        <f t="shared" si="492"/>
        <v>0</v>
      </c>
      <c r="T823" s="92">
        <f t="shared" si="505"/>
        <v>0</v>
      </c>
      <c r="U823" s="181">
        <f t="shared" si="506"/>
        <v>0</v>
      </c>
      <c r="V823" s="120">
        <f t="shared" si="501"/>
        <v>7.8E-2</v>
      </c>
      <c r="W823" s="118">
        <f t="shared" si="509"/>
        <v>14</v>
      </c>
      <c r="X823" s="118">
        <v>252</v>
      </c>
      <c r="Y823" s="117">
        <f t="shared" si="493"/>
        <v>1.0041813550000001</v>
      </c>
      <c r="Z823" s="110">
        <f t="shared" si="494"/>
        <v>4.0433288200000002</v>
      </c>
      <c r="AA823" s="110">
        <f t="shared" si="495"/>
        <v>0</v>
      </c>
      <c r="AB823" s="121" t="str">
        <f t="shared" si="503"/>
        <v>A+J=</v>
      </c>
      <c r="AC823" s="115">
        <f t="shared" si="504"/>
        <v>45103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9">
        <f t="shared" si="496"/>
        <v>45093</v>
      </c>
      <c r="B824" s="110">
        <f t="shared" si="488"/>
        <v>971.60420551999994</v>
      </c>
      <c r="C824" s="184">
        <f t="shared" si="511"/>
        <v>963.07744765196037</v>
      </c>
      <c r="D824" s="111">
        <f t="shared" si="497"/>
        <v>6609.67</v>
      </c>
      <c r="E824" s="111">
        <f>IF($K824=1,VLOOKUP($A823,$AQ$11:$AU$150,5),E823)</f>
        <v>6649.99</v>
      </c>
      <c r="F824" s="160" t="e">
        <f>IF($K824=1,VLOOKUP($A823,$AQ$11:$AU$135,6),F823)</f>
        <v>#REF!</v>
      </c>
      <c r="G824" s="114">
        <f t="shared" si="489"/>
        <v>6.1001532602988906E-3</v>
      </c>
      <c r="H824" s="115">
        <f t="shared" si="507"/>
        <v>45103</v>
      </c>
      <c r="I824" s="115">
        <f t="shared" si="490"/>
        <v>45103</v>
      </c>
      <c r="J824" s="116">
        <f t="shared" si="498"/>
        <v>21</v>
      </c>
      <c r="K824" s="116">
        <f t="shared" si="512"/>
        <v>15</v>
      </c>
      <c r="L824" s="8">
        <f t="shared" si="499"/>
        <v>1.0043534599999999</v>
      </c>
      <c r="M824" s="117">
        <v>1</v>
      </c>
      <c r="N824" s="117">
        <f t="shared" si="508"/>
        <v>1</v>
      </c>
      <c r="O824" s="110">
        <f t="shared" si="510"/>
        <v>1.0043534599999999</v>
      </c>
      <c r="P824" s="110">
        <f t="shared" si="491"/>
        <v>967.27016678999996</v>
      </c>
      <c r="Q824" s="148">
        <f t="shared" si="502"/>
        <v>0</v>
      </c>
      <c r="R824" s="170">
        <f t="shared" si="500"/>
        <v>0</v>
      </c>
      <c r="S824" s="110">
        <f t="shared" si="492"/>
        <v>0</v>
      </c>
      <c r="T824" s="92">
        <f t="shared" si="505"/>
        <v>0</v>
      </c>
      <c r="U824" s="181">
        <f t="shared" si="506"/>
        <v>0</v>
      </c>
      <c r="V824" s="120">
        <f t="shared" si="501"/>
        <v>7.8E-2</v>
      </c>
      <c r="W824" s="118">
        <f t="shared" si="509"/>
        <v>15</v>
      </c>
      <c r="X824" s="118">
        <v>252</v>
      </c>
      <c r="Y824" s="117">
        <f t="shared" si="493"/>
        <v>1.0044806909999999</v>
      </c>
      <c r="Z824" s="110">
        <f t="shared" si="494"/>
        <v>4.3340387299999996</v>
      </c>
      <c r="AA824" s="110">
        <f t="shared" si="495"/>
        <v>0</v>
      </c>
      <c r="AB824" s="121" t="str">
        <f t="shared" si="503"/>
        <v>A+J=</v>
      </c>
      <c r="AC824" s="115">
        <f t="shared" si="504"/>
        <v>45103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9">
        <f t="shared" si="496"/>
        <v>45094</v>
      </c>
      <c r="B825" s="110">
        <f t="shared" si="488"/>
        <v>972.17532978000008</v>
      </c>
      <c r="C825" s="184">
        <f t="shared" si="511"/>
        <v>963.07744765196037</v>
      </c>
      <c r="D825" s="111">
        <f t="shared" si="497"/>
        <v>6609.67</v>
      </c>
      <c r="E825" s="111">
        <f>IF($K825=1,VLOOKUP($A824,$AQ$11:$AU$150,5),E824)</f>
        <v>6649.99</v>
      </c>
      <c r="F825" s="160" t="e">
        <f>IF($K825=1,VLOOKUP($A824,$AQ$11:$AU$135,6),F824)</f>
        <v>#REF!</v>
      </c>
      <c r="G825" s="114">
        <f t="shared" si="489"/>
        <v>6.1001532602988906E-3</v>
      </c>
      <c r="H825" s="115">
        <f t="shared" si="507"/>
        <v>45103</v>
      </c>
      <c r="I825" s="115">
        <f t="shared" si="490"/>
        <v>45103</v>
      </c>
      <c r="J825" s="116">
        <f t="shared" si="498"/>
        <v>21</v>
      </c>
      <c r="K825" s="116">
        <f t="shared" si="512"/>
        <v>16</v>
      </c>
      <c r="L825" s="8">
        <f t="shared" si="499"/>
        <v>1.0046443599999999</v>
      </c>
      <c r="M825" s="117">
        <v>1</v>
      </c>
      <c r="N825" s="117">
        <f t="shared" si="508"/>
        <v>1</v>
      </c>
      <c r="O825" s="110">
        <f t="shared" si="510"/>
        <v>1.0046443599999999</v>
      </c>
      <c r="P825" s="110">
        <f t="shared" si="491"/>
        <v>967.55032602000006</v>
      </c>
      <c r="Q825" s="148">
        <f t="shared" si="502"/>
        <v>0</v>
      </c>
      <c r="R825" s="170">
        <f t="shared" si="500"/>
        <v>0</v>
      </c>
      <c r="S825" s="110">
        <f t="shared" si="492"/>
        <v>0</v>
      </c>
      <c r="T825" s="92">
        <f t="shared" si="505"/>
        <v>0</v>
      </c>
      <c r="U825" s="181">
        <f t="shared" si="506"/>
        <v>0</v>
      </c>
      <c r="V825" s="120">
        <f t="shared" si="501"/>
        <v>7.8E-2</v>
      </c>
      <c r="W825" s="118">
        <f t="shared" si="509"/>
        <v>16</v>
      </c>
      <c r="X825" s="118">
        <v>252</v>
      </c>
      <c r="Y825" s="117">
        <f t="shared" si="493"/>
        <v>1.0047801169999999</v>
      </c>
      <c r="Z825" s="110">
        <f t="shared" si="494"/>
        <v>4.6250037600000002</v>
      </c>
      <c r="AA825" s="110">
        <f t="shared" si="495"/>
        <v>0</v>
      </c>
      <c r="AB825" s="121" t="str">
        <f t="shared" si="503"/>
        <v>A+J=</v>
      </c>
      <c r="AC825" s="115">
        <f t="shared" si="504"/>
        <v>45103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9">
        <f t="shared" si="496"/>
        <v>45095</v>
      </c>
      <c r="B826" s="110">
        <f t="shared" si="488"/>
        <v>972.17532978000008</v>
      </c>
      <c r="C826" s="184">
        <f t="shared" si="511"/>
        <v>963.07744765196037</v>
      </c>
      <c r="D826" s="111">
        <f t="shared" si="497"/>
        <v>6609.67</v>
      </c>
      <c r="E826" s="111">
        <f>IF($K826=1,VLOOKUP($A825,$AQ$11:$AU$150,5),E825)</f>
        <v>6649.99</v>
      </c>
      <c r="F826" s="160" t="e">
        <f>IF($K826=1,VLOOKUP($A825,$AQ$11:$AU$135,6),F825)</f>
        <v>#REF!</v>
      </c>
      <c r="G826" s="114">
        <f t="shared" si="489"/>
        <v>6.1001532602988906E-3</v>
      </c>
      <c r="H826" s="115">
        <f t="shared" si="507"/>
        <v>45103</v>
      </c>
      <c r="I826" s="115">
        <f t="shared" si="490"/>
        <v>45103</v>
      </c>
      <c r="J826" s="116">
        <f t="shared" si="498"/>
        <v>21</v>
      </c>
      <c r="K826" s="116">
        <f t="shared" si="512"/>
        <v>16</v>
      </c>
      <c r="L826" s="8">
        <f t="shared" si="499"/>
        <v>1.0046443599999999</v>
      </c>
      <c r="M826" s="117">
        <v>1</v>
      </c>
      <c r="N826" s="117">
        <f t="shared" si="508"/>
        <v>1</v>
      </c>
      <c r="O826" s="110">
        <f t="shared" si="510"/>
        <v>1.0046443599999999</v>
      </c>
      <c r="P826" s="110">
        <f t="shared" si="491"/>
        <v>967.55032602000006</v>
      </c>
      <c r="Q826" s="148">
        <f t="shared" si="502"/>
        <v>0</v>
      </c>
      <c r="R826" s="170">
        <f t="shared" si="500"/>
        <v>0</v>
      </c>
      <c r="S826" s="110">
        <f t="shared" si="492"/>
        <v>0</v>
      </c>
      <c r="T826" s="92">
        <f t="shared" si="505"/>
        <v>0</v>
      </c>
      <c r="U826" s="181">
        <f t="shared" si="506"/>
        <v>0</v>
      </c>
      <c r="V826" s="120">
        <f t="shared" si="501"/>
        <v>7.8E-2</v>
      </c>
      <c r="W826" s="118">
        <f t="shared" si="509"/>
        <v>16</v>
      </c>
      <c r="X826" s="118">
        <v>252</v>
      </c>
      <c r="Y826" s="117">
        <f t="shared" si="493"/>
        <v>1.0047801169999999</v>
      </c>
      <c r="Z826" s="110">
        <f t="shared" si="494"/>
        <v>4.6250037600000002</v>
      </c>
      <c r="AA826" s="110">
        <f t="shared" si="495"/>
        <v>0</v>
      </c>
      <c r="AB826" s="121" t="str">
        <f t="shared" si="503"/>
        <v>A+J=</v>
      </c>
      <c r="AC826" s="115">
        <f t="shared" si="504"/>
        <v>45103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9">
        <f t="shared" si="496"/>
        <v>45096</v>
      </c>
      <c r="B827" s="110">
        <f t="shared" si="488"/>
        <v>972.17532978000008</v>
      </c>
      <c r="C827" s="184">
        <f t="shared" si="511"/>
        <v>963.07744765196037</v>
      </c>
      <c r="D827" s="111">
        <f t="shared" si="497"/>
        <v>6609.67</v>
      </c>
      <c r="E827" s="111">
        <f>IF($K827=1,VLOOKUP($A826,$AQ$11:$AU$150,5),E826)</f>
        <v>6649.99</v>
      </c>
      <c r="F827" s="160" t="e">
        <f>IF($K827=1,VLOOKUP($A826,$AQ$11:$AU$135,6),F826)</f>
        <v>#REF!</v>
      </c>
      <c r="G827" s="114">
        <f t="shared" si="489"/>
        <v>6.1001532602988906E-3</v>
      </c>
      <c r="H827" s="115">
        <f t="shared" si="507"/>
        <v>45103</v>
      </c>
      <c r="I827" s="115">
        <f t="shared" si="490"/>
        <v>45103</v>
      </c>
      <c r="J827" s="116">
        <f t="shared" si="498"/>
        <v>21</v>
      </c>
      <c r="K827" s="116">
        <f t="shared" si="512"/>
        <v>16</v>
      </c>
      <c r="L827" s="8">
        <f t="shared" si="499"/>
        <v>1.0046443599999999</v>
      </c>
      <c r="M827" s="117">
        <v>1</v>
      </c>
      <c r="N827" s="117">
        <f t="shared" si="508"/>
        <v>1</v>
      </c>
      <c r="O827" s="110">
        <f t="shared" si="510"/>
        <v>1.0046443599999999</v>
      </c>
      <c r="P827" s="110">
        <f t="shared" si="491"/>
        <v>967.55032602000006</v>
      </c>
      <c r="Q827" s="148">
        <f t="shared" si="502"/>
        <v>0</v>
      </c>
      <c r="R827" s="170">
        <f t="shared" si="500"/>
        <v>0</v>
      </c>
      <c r="S827" s="110">
        <f t="shared" si="492"/>
        <v>0</v>
      </c>
      <c r="T827" s="92">
        <f t="shared" si="505"/>
        <v>0</v>
      </c>
      <c r="U827" s="181">
        <f t="shared" si="506"/>
        <v>0</v>
      </c>
      <c r="V827" s="120">
        <f t="shared" si="501"/>
        <v>7.8E-2</v>
      </c>
      <c r="W827" s="118">
        <f t="shared" si="509"/>
        <v>16</v>
      </c>
      <c r="X827" s="118">
        <v>252</v>
      </c>
      <c r="Y827" s="117">
        <f t="shared" si="493"/>
        <v>1.0047801169999999</v>
      </c>
      <c r="Z827" s="110">
        <f t="shared" si="494"/>
        <v>4.6250037600000002</v>
      </c>
      <c r="AA827" s="110">
        <f t="shared" si="495"/>
        <v>0</v>
      </c>
      <c r="AB827" s="121" t="str">
        <f t="shared" si="503"/>
        <v>A+J=</v>
      </c>
      <c r="AC827" s="115">
        <f t="shared" si="504"/>
        <v>45103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9">
        <f t="shared" si="496"/>
        <v>45097</v>
      </c>
      <c r="B828" s="110">
        <f t="shared" si="488"/>
        <v>972.74679506999996</v>
      </c>
      <c r="C828" s="184">
        <f t="shared" si="511"/>
        <v>963.07744765196037</v>
      </c>
      <c r="D828" s="111">
        <f t="shared" si="497"/>
        <v>6609.67</v>
      </c>
      <c r="E828" s="111">
        <f>IF($K828=1,VLOOKUP($A827,$AQ$11:$AU$150,5),E827)</f>
        <v>6649.99</v>
      </c>
      <c r="F828" s="160" t="e">
        <f>IF($K828=1,VLOOKUP($A827,$AQ$11:$AU$135,6),F827)</f>
        <v>#REF!</v>
      </c>
      <c r="G828" s="114">
        <f t="shared" si="489"/>
        <v>6.1001532602988906E-3</v>
      </c>
      <c r="H828" s="115">
        <f t="shared" si="507"/>
        <v>45103</v>
      </c>
      <c r="I828" s="115">
        <f t="shared" si="490"/>
        <v>45103</v>
      </c>
      <c r="J828" s="116">
        <f t="shared" si="498"/>
        <v>21</v>
      </c>
      <c r="K828" s="116">
        <f t="shared" si="512"/>
        <v>17</v>
      </c>
      <c r="L828" s="8">
        <f t="shared" si="499"/>
        <v>1.00493535</v>
      </c>
      <c r="M828" s="117">
        <v>1</v>
      </c>
      <c r="N828" s="117">
        <f t="shared" si="508"/>
        <v>1</v>
      </c>
      <c r="O828" s="110">
        <f t="shared" si="510"/>
        <v>1.00493535</v>
      </c>
      <c r="P828" s="110">
        <f t="shared" si="491"/>
        <v>967.83057193000002</v>
      </c>
      <c r="Q828" s="148">
        <f t="shared" si="502"/>
        <v>0</v>
      </c>
      <c r="R828" s="170">
        <f t="shared" si="500"/>
        <v>0</v>
      </c>
      <c r="S828" s="110">
        <f t="shared" si="492"/>
        <v>0</v>
      </c>
      <c r="T828" s="92">
        <f t="shared" si="505"/>
        <v>0</v>
      </c>
      <c r="U828" s="181">
        <f t="shared" si="506"/>
        <v>0</v>
      </c>
      <c r="V828" s="120">
        <f t="shared" si="501"/>
        <v>7.8E-2</v>
      </c>
      <c r="W828" s="118">
        <f t="shared" si="509"/>
        <v>17</v>
      </c>
      <c r="X828" s="118">
        <v>252</v>
      </c>
      <c r="Y828" s="117">
        <f t="shared" si="493"/>
        <v>1.0050796319999999</v>
      </c>
      <c r="Z828" s="110">
        <f t="shared" si="494"/>
        <v>4.9162231399999996</v>
      </c>
      <c r="AA828" s="110">
        <f t="shared" si="495"/>
        <v>0</v>
      </c>
      <c r="AB828" s="121" t="str">
        <f t="shared" si="503"/>
        <v>A+J=</v>
      </c>
      <c r="AC828" s="115">
        <f t="shared" si="504"/>
        <v>45103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9">
        <f t="shared" si="496"/>
        <v>45098</v>
      </c>
      <c r="B829" s="110">
        <f t="shared" si="488"/>
        <v>973.31859185000008</v>
      </c>
      <c r="C829" s="184">
        <f t="shared" si="511"/>
        <v>963.07744765196037</v>
      </c>
      <c r="D829" s="111">
        <f t="shared" si="497"/>
        <v>6609.67</v>
      </c>
      <c r="E829" s="111">
        <f>IF($K829=1,VLOOKUP($A828,$AQ$11:$AU$150,5),E828)</f>
        <v>6649.99</v>
      </c>
      <c r="F829" s="160" t="e">
        <f>IF($K829=1,VLOOKUP($A828,$AQ$11:$AU$135,6),F828)</f>
        <v>#REF!</v>
      </c>
      <c r="G829" s="114">
        <f t="shared" si="489"/>
        <v>6.1001532602988906E-3</v>
      </c>
      <c r="H829" s="115">
        <f t="shared" si="507"/>
        <v>45103</v>
      </c>
      <c r="I829" s="115">
        <f t="shared" si="490"/>
        <v>45103</v>
      </c>
      <c r="J829" s="116">
        <f t="shared" si="498"/>
        <v>21</v>
      </c>
      <c r="K829" s="116">
        <f t="shared" si="512"/>
        <v>18</v>
      </c>
      <c r="L829" s="8">
        <f t="shared" si="499"/>
        <v>1.0052264200000001</v>
      </c>
      <c r="M829" s="117">
        <v>1</v>
      </c>
      <c r="N829" s="117">
        <f t="shared" si="508"/>
        <v>1</v>
      </c>
      <c r="O829" s="110">
        <f t="shared" si="510"/>
        <v>1.0052264200000001</v>
      </c>
      <c r="P829" s="110">
        <f t="shared" si="491"/>
        <v>968.11089488000005</v>
      </c>
      <c r="Q829" s="148">
        <f t="shared" si="502"/>
        <v>0</v>
      </c>
      <c r="R829" s="170">
        <f t="shared" si="500"/>
        <v>0</v>
      </c>
      <c r="S829" s="110">
        <f t="shared" si="492"/>
        <v>0</v>
      </c>
      <c r="T829" s="92">
        <f t="shared" si="505"/>
        <v>0</v>
      </c>
      <c r="U829" s="181">
        <f t="shared" si="506"/>
        <v>0</v>
      </c>
      <c r="V829" s="120">
        <f t="shared" si="501"/>
        <v>7.8E-2</v>
      </c>
      <c r="W829" s="118">
        <f t="shared" si="509"/>
        <v>18</v>
      </c>
      <c r="X829" s="118">
        <v>252</v>
      </c>
      <c r="Y829" s="117">
        <f t="shared" si="493"/>
        <v>1.005379236</v>
      </c>
      <c r="Z829" s="110">
        <f t="shared" si="494"/>
        <v>5.2076969699999998</v>
      </c>
      <c r="AA829" s="110">
        <f t="shared" si="495"/>
        <v>0</v>
      </c>
      <c r="AB829" s="121" t="str">
        <f t="shared" si="503"/>
        <v>A+J=</v>
      </c>
      <c r="AC829" s="115">
        <f t="shared" si="504"/>
        <v>45103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9">
        <f t="shared" si="496"/>
        <v>45099</v>
      </c>
      <c r="B830" s="110">
        <f t="shared" si="488"/>
        <v>973.89072997000005</v>
      </c>
      <c r="C830" s="184">
        <f t="shared" si="511"/>
        <v>963.07744765196037</v>
      </c>
      <c r="D830" s="111">
        <f t="shared" si="497"/>
        <v>6609.67</v>
      </c>
      <c r="E830" s="111">
        <f>IF($K830=1,VLOOKUP($A829,$AQ$11:$AU$150,5),E829)</f>
        <v>6649.99</v>
      </c>
      <c r="F830" s="160" t="e">
        <f>IF($K830=1,VLOOKUP($A829,$AQ$11:$AU$135,6),F829)</f>
        <v>#REF!</v>
      </c>
      <c r="G830" s="114">
        <f t="shared" si="489"/>
        <v>6.1001532602988906E-3</v>
      </c>
      <c r="H830" s="115">
        <f t="shared" si="507"/>
        <v>45103</v>
      </c>
      <c r="I830" s="115">
        <f t="shared" si="490"/>
        <v>45103</v>
      </c>
      <c r="J830" s="116">
        <f t="shared" si="498"/>
        <v>21</v>
      </c>
      <c r="K830" s="116">
        <f t="shared" si="512"/>
        <v>19</v>
      </c>
      <c r="L830" s="8">
        <f t="shared" si="499"/>
        <v>1.00551758</v>
      </c>
      <c r="M830" s="117">
        <v>1</v>
      </c>
      <c r="N830" s="117">
        <f t="shared" si="508"/>
        <v>1</v>
      </c>
      <c r="O830" s="110">
        <f t="shared" si="510"/>
        <v>1.00551758</v>
      </c>
      <c r="P830" s="110">
        <f t="shared" si="491"/>
        <v>968.39130451000005</v>
      </c>
      <c r="Q830" s="148">
        <f t="shared" si="502"/>
        <v>0</v>
      </c>
      <c r="R830" s="170">
        <f t="shared" si="500"/>
        <v>0</v>
      </c>
      <c r="S830" s="110">
        <f t="shared" si="492"/>
        <v>0</v>
      </c>
      <c r="T830" s="92">
        <f t="shared" si="505"/>
        <v>0</v>
      </c>
      <c r="U830" s="181">
        <f t="shared" si="506"/>
        <v>0</v>
      </c>
      <c r="V830" s="120">
        <f t="shared" si="501"/>
        <v>7.8E-2</v>
      </c>
      <c r="W830" s="118">
        <f t="shared" si="509"/>
        <v>19</v>
      </c>
      <c r="X830" s="118">
        <v>252</v>
      </c>
      <c r="Y830" s="117">
        <f t="shared" si="493"/>
        <v>1.0056789290000001</v>
      </c>
      <c r="Z830" s="110">
        <f t="shared" si="494"/>
        <v>5.4994254600000003</v>
      </c>
      <c r="AA830" s="110">
        <f t="shared" si="495"/>
        <v>0</v>
      </c>
      <c r="AB830" s="121" t="str">
        <f t="shared" si="503"/>
        <v>A+J=</v>
      </c>
      <c r="AC830" s="115">
        <f t="shared" si="504"/>
        <v>45103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9">
        <f t="shared" si="496"/>
        <v>45100</v>
      </c>
      <c r="B831" s="110">
        <f t="shared" si="488"/>
        <v>974.46320085000002</v>
      </c>
      <c r="C831" s="184">
        <f t="shared" si="511"/>
        <v>963.07744765196037</v>
      </c>
      <c r="D831" s="111">
        <f t="shared" si="497"/>
        <v>6609.67</v>
      </c>
      <c r="E831" s="111">
        <f>IF($K831=1,VLOOKUP($A830,$AQ$11:$AU$150,5),E830)</f>
        <v>6649.99</v>
      </c>
      <c r="F831" s="160" t="e">
        <f>IF($K831=1,VLOOKUP($A830,$AQ$11:$AU$135,6),F830)</f>
        <v>#REF!</v>
      </c>
      <c r="G831" s="114">
        <f t="shared" si="489"/>
        <v>6.1001532602988906E-3</v>
      </c>
      <c r="H831" s="115">
        <f t="shared" si="507"/>
        <v>45103</v>
      </c>
      <c r="I831" s="115">
        <f t="shared" si="490"/>
        <v>45103</v>
      </c>
      <c r="J831" s="116">
        <f t="shared" si="498"/>
        <v>21</v>
      </c>
      <c r="K831" s="116">
        <f t="shared" si="512"/>
        <v>20</v>
      </c>
      <c r="L831" s="8">
        <f t="shared" si="499"/>
        <v>1.0058088199999999</v>
      </c>
      <c r="M831" s="117">
        <v>1</v>
      </c>
      <c r="N831" s="117">
        <f t="shared" si="508"/>
        <v>1</v>
      </c>
      <c r="O831" s="110">
        <f t="shared" si="510"/>
        <v>1.0058088199999999</v>
      </c>
      <c r="P831" s="110">
        <f t="shared" si="491"/>
        <v>968.67179119000002</v>
      </c>
      <c r="Q831" s="148">
        <f t="shared" si="502"/>
        <v>0</v>
      </c>
      <c r="R831" s="170">
        <f t="shared" si="500"/>
        <v>0</v>
      </c>
      <c r="S831" s="110">
        <f t="shared" si="492"/>
        <v>0</v>
      </c>
      <c r="T831" s="92">
        <f t="shared" si="505"/>
        <v>0</v>
      </c>
      <c r="U831" s="181">
        <f t="shared" si="506"/>
        <v>0</v>
      </c>
      <c r="V831" s="120">
        <f t="shared" si="501"/>
        <v>7.8E-2</v>
      </c>
      <c r="W831" s="118">
        <f t="shared" si="509"/>
        <v>20</v>
      </c>
      <c r="X831" s="118">
        <v>252</v>
      </c>
      <c r="Y831" s="117">
        <f t="shared" si="493"/>
        <v>1.0059787120000001</v>
      </c>
      <c r="Z831" s="110">
        <f t="shared" si="494"/>
        <v>5.7914096600000002</v>
      </c>
      <c r="AA831" s="110">
        <f t="shared" si="495"/>
        <v>0</v>
      </c>
      <c r="AB831" s="121" t="str">
        <f t="shared" si="503"/>
        <v>A+J=</v>
      </c>
      <c r="AC831" s="115">
        <f t="shared" si="504"/>
        <v>45103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9">
        <f t="shared" si="496"/>
        <v>45101</v>
      </c>
      <c r="B832" s="110">
        <f t="shared" si="488"/>
        <v>975.03601334999996</v>
      </c>
      <c r="C832" s="184">
        <f t="shared" si="511"/>
        <v>963.07744765196037</v>
      </c>
      <c r="D832" s="111">
        <f t="shared" si="497"/>
        <v>6609.67</v>
      </c>
      <c r="E832" s="111">
        <f>IF($K832=1,VLOOKUP($A831,$AQ$11:$AU$150,5),E831)</f>
        <v>6649.99</v>
      </c>
      <c r="F832" s="160" t="e">
        <f>IF($K832=1,VLOOKUP($A831,$AQ$11:$AU$135,6),F831)</f>
        <v>#REF!</v>
      </c>
      <c r="G832" s="114">
        <f t="shared" si="489"/>
        <v>6.1001532602988906E-3</v>
      </c>
      <c r="H832" s="115">
        <f t="shared" si="507"/>
        <v>45103</v>
      </c>
      <c r="I832" s="115">
        <f t="shared" si="490"/>
        <v>45103</v>
      </c>
      <c r="J832" s="116">
        <f t="shared" si="498"/>
        <v>21</v>
      </c>
      <c r="K832" s="116">
        <f t="shared" si="512"/>
        <v>21</v>
      </c>
      <c r="L832" s="8">
        <f t="shared" si="499"/>
        <v>1.00610015</v>
      </c>
      <c r="M832" s="117">
        <v>1</v>
      </c>
      <c r="N832" s="117">
        <f t="shared" si="508"/>
        <v>1</v>
      </c>
      <c r="O832" s="110">
        <f t="shared" si="510"/>
        <v>1.00610015</v>
      </c>
      <c r="P832" s="110">
        <f t="shared" si="491"/>
        <v>968.95236453999996</v>
      </c>
      <c r="Q832" s="148">
        <f t="shared" si="502"/>
        <v>0</v>
      </c>
      <c r="R832" s="170">
        <f t="shared" si="500"/>
        <v>0</v>
      </c>
      <c r="S832" s="110">
        <f t="shared" si="492"/>
        <v>0</v>
      </c>
      <c r="T832" s="92">
        <f t="shared" si="505"/>
        <v>0</v>
      </c>
      <c r="U832" s="181">
        <f t="shared" si="506"/>
        <v>0</v>
      </c>
      <c r="V832" s="120">
        <f t="shared" si="501"/>
        <v>7.8E-2</v>
      </c>
      <c r="W832" s="118">
        <f t="shared" si="509"/>
        <v>21</v>
      </c>
      <c r="X832" s="118">
        <v>252</v>
      </c>
      <c r="Y832" s="117">
        <f t="shared" si="493"/>
        <v>1.0062785839999999</v>
      </c>
      <c r="Z832" s="110">
        <f t="shared" si="494"/>
        <v>6.0836488099999997</v>
      </c>
      <c r="AA832" s="110">
        <f t="shared" si="495"/>
        <v>0</v>
      </c>
      <c r="AB832" s="121" t="str">
        <f t="shared" si="503"/>
        <v>A+J=</v>
      </c>
      <c r="AC832" s="115">
        <f t="shared" si="504"/>
        <v>45103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9">
        <f t="shared" si="496"/>
        <v>45102</v>
      </c>
      <c r="B833" s="110">
        <f t="shared" si="488"/>
        <v>975.03601334999996</v>
      </c>
      <c r="C833" s="184">
        <f t="shared" si="511"/>
        <v>963.07744765196037</v>
      </c>
      <c r="D833" s="111">
        <f t="shared" si="497"/>
        <v>6609.67</v>
      </c>
      <c r="E833" s="111">
        <f>IF($K833=1,VLOOKUP($A832,$AQ$11:$AU$150,5),E832)</f>
        <v>6649.99</v>
      </c>
      <c r="F833" s="160" t="e">
        <f>IF($K833=1,VLOOKUP($A832,$AQ$11:$AU$135,6),F832)</f>
        <v>#REF!</v>
      </c>
      <c r="G833" s="114">
        <f t="shared" si="489"/>
        <v>6.1001532602988906E-3</v>
      </c>
      <c r="H833" s="115">
        <f t="shared" si="507"/>
        <v>45103</v>
      </c>
      <c r="I833" s="115">
        <f t="shared" si="490"/>
        <v>45103</v>
      </c>
      <c r="J833" s="116">
        <f t="shared" si="498"/>
        <v>21</v>
      </c>
      <c r="K833" s="116">
        <f t="shared" si="512"/>
        <v>21</v>
      </c>
      <c r="L833" s="8">
        <f t="shared" si="499"/>
        <v>1.00610015</v>
      </c>
      <c r="M833" s="117">
        <v>1</v>
      </c>
      <c r="N833" s="117">
        <f t="shared" si="508"/>
        <v>1</v>
      </c>
      <c r="O833" s="110">
        <f t="shared" si="510"/>
        <v>1.00610015</v>
      </c>
      <c r="P833" s="110">
        <f t="shared" si="491"/>
        <v>968.95236453999996</v>
      </c>
      <c r="Q833" s="148">
        <f t="shared" si="502"/>
        <v>0</v>
      </c>
      <c r="R833" s="170">
        <f t="shared" si="500"/>
        <v>0</v>
      </c>
      <c r="S833" s="110">
        <f t="shared" si="492"/>
        <v>0</v>
      </c>
      <c r="T833" s="92">
        <f t="shared" si="505"/>
        <v>0</v>
      </c>
      <c r="U833" s="181">
        <f t="shared" si="506"/>
        <v>0</v>
      </c>
      <c r="V833" s="120">
        <f t="shared" si="501"/>
        <v>7.8E-2</v>
      </c>
      <c r="W833" s="118">
        <f t="shared" si="509"/>
        <v>21</v>
      </c>
      <c r="X833" s="118">
        <v>252</v>
      </c>
      <c r="Y833" s="117">
        <f t="shared" si="493"/>
        <v>1.0062785839999999</v>
      </c>
      <c r="Z833" s="110">
        <f t="shared" si="494"/>
        <v>6.0836488099999997</v>
      </c>
      <c r="AA833" s="110">
        <f t="shared" si="495"/>
        <v>0</v>
      </c>
      <c r="AB833" s="121" t="str">
        <f t="shared" si="503"/>
        <v>A+J=</v>
      </c>
      <c r="AC833" s="115">
        <f t="shared" si="504"/>
        <v>45103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9">
        <f t="shared" si="496"/>
        <v>45103</v>
      </c>
      <c r="B834" s="110">
        <f t="shared" si="488"/>
        <v>975.03601334999996</v>
      </c>
      <c r="C834" s="184">
        <f t="shared" si="511"/>
        <v>963.07744765196037</v>
      </c>
      <c r="D834" s="111">
        <f t="shared" si="497"/>
        <v>6609.67</v>
      </c>
      <c r="E834" s="111">
        <f>IF($K834=1,VLOOKUP($A833,$AQ$11:$AU$150,5),E833)</f>
        <v>6649.99</v>
      </c>
      <c r="F834" s="160" t="e">
        <f>IF($K834=1,VLOOKUP($A833,$AQ$11:$AU$135,6),F833)</f>
        <v>#REF!</v>
      </c>
      <c r="G834" s="114">
        <f t="shared" si="489"/>
        <v>6.1001532602988906E-3</v>
      </c>
      <c r="H834" s="115">
        <f t="shared" si="507"/>
        <v>45103</v>
      </c>
      <c r="I834" s="115">
        <f t="shared" si="490"/>
        <v>45103</v>
      </c>
      <c r="J834" s="116">
        <f t="shared" si="498"/>
        <v>21</v>
      </c>
      <c r="K834" s="116">
        <f t="shared" si="512"/>
        <v>21</v>
      </c>
      <c r="L834" s="8">
        <f t="shared" si="499"/>
        <v>1.00610015</v>
      </c>
      <c r="M834" s="117">
        <v>1</v>
      </c>
      <c r="N834" s="117">
        <f t="shared" si="508"/>
        <v>1</v>
      </c>
      <c r="O834" s="110">
        <f t="shared" si="510"/>
        <v>1.00610015</v>
      </c>
      <c r="P834" s="110">
        <f t="shared" si="491"/>
        <v>968.95236453999996</v>
      </c>
      <c r="Q834" s="148">
        <f t="shared" si="502"/>
        <v>27</v>
      </c>
      <c r="R834" s="170">
        <f t="shared" si="500"/>
        <v>1.2194999999999999E-2</v>
      </c>
      <c r="S834" s="110">
        <f t="shared" si="492"/>
        <v>11.816374079999999</v>
      </c>
      <c r="T834" s="92">
        <f t="shared" si="505"/>
        <v>5.8749168922940784</v>
      </c>
      <c r="U834" s="181">
        <f t="shared" si="506"/>
        <v>1.8258163785680872E-2</v>
      </c>
      <c r="V834" s="120">
        <f t="shared" si="501"/>
        <v>7.8E-2</v>
      </c>
      <c r="W834" s="118">
        <f t="shared" si="509"/>
        <v>21</v>
      </c>
      <c r="X834" s="118">
        <v>252</v>
      </c>
      <c r="Y834" s="117">
        <f t="shared" si="493"/>
        <v>1.0062785839999999</v>
      </c>
      <c r="Z834" s="110">
        <f t="shared" si="494"/>
        <v>6.0836488099999997</v>
      </c>
      <c r="AA834" s="110">
        <f t="shared" si="495"/>
        <v>17.900022889999999</v>
      </c>
      <c r="AB834" s="121" t="str">
        <f t="shared" si="503"/>
        <v>A+J=</v>
      </c>
      <c r="AC834" s="115">
        <f t="shared" si="504"/>
        <v>45103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9">
        <f t="shared" si="496"/>
        <v>45104</v>
      </c>
      <c r="B835" s="110">
        <f t="shared" si="488"/>
        <v>951.64869589</v>
      </c>
      <c r="C835" s="184">
        <f t="shared" si="511"/>
        <v>951.26107356770592</v>
      </c>
      <c r="D835" s="111">
        <f t="shared" si="497"/>
        <v>6649.99</v>
      </c>
      <c r="E835" s="111">
        <f>IF($K835=1,VLOOKUP($A834,$AQ$11:$AU$150,5),E834)</f>
        <v>6665.28</v>
      </c>
      <c r="F835" s="160" t="e">
        <f>IF($K835=1,VLOOKUP($A834,$AQ$11:$AU$135,6),F834)</f>
        <v>#REF!</v>
      </c>
      <c r="G835" s="114">
        <f t="shared" si="489"/>
        <v>2.2992515778219591E-3</v>
      </c>
      <c r="H835" s="115">
        <f t="shared" si="507"/>
        <v>45132</v>
      </c>
      <c r="I835" s="115">
        <f t="shared" si="490"/>
        <v>45132</v>
      </c>
      <c r="J835" s="116">
        <f t="shared" si="498"/>
        <v>21</v>
      </c>
      <c r="K835" s="116">
        <f t="shared" si="512"/>
        <v>1</v>
      </c>
      <c r="L835" s="8">
        <f t="shared" si="499"/>
        <v>1.0001093599999999</v>
      </c>
      <c r="M835" s="117">
        <v>1</v>
      </c>
      <c r="N835" s="117">
        <f t="shared" si="508"/>
        <v>1</v>
      </c>
      <c r="O835" s="110">
        <f t="shared" si="510"/>
        <v>1.0001093599999999</v>
      </c>
      <c r="P835" s="110">
        <f t="shared" si="491"/>
        <v>951.36510347000001</v>
      </c>
      <c r="Q835" s="148">
        <f t="shared" si="502"/>
        <v>0</v>
      </c>
      <c r="R835" s="170">
        <f t="shared" si="500"/>
        <v>0</v>
      </c>
      <c r="S835" s="110">
        <f t="shared" si="492"/>
        <v>0</v>
      </c>
      <c r="T835" s="92">
        <f t="shared" si="505"/>
        <v>0</v>
      </c>
      <c r="U835" s="181">
        <f t="shared" si="506"/>
        <v>0</v>
      </c>
      <c r="V835" s="120">
        <f t="shared" si="501"/>
        <v>7.8E-2</v>
      </c>
      <c r="W835" s="118">
        <f t="shared" si="509"/>
        <v>1</v>
      </c>
      <c r="X835" s="118">
        <v>252</v>
      </c>
      <c r="Y835" s="117">
        <f t="shared" si="493"/>
        <v>1.00029809</v>
      </c>
      <c r="Z835" s="110">
        <f t="shared" si="494"/>
        <v>0.28359242000000001</v>
      </c>
      <c r="AA835" s="110">
        <f t="shared" si="495"/>
        <v>0</v>
      </c>
      <c r="AB835" s="121" t="str">
        <f t="shared" si="503"/>
        <v>A+J=</v>
      </c>
      <c r="AC835" s="115">
        <f t="shared" si="504"/>
        <v>45132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9">
        <f t="shared" si="496"/>
        <v>45105</v>
      </c>
      <c r="B836" s="110">
        <f t="shared" si="488"/>
        <v>952.03648396999995</v>
      </c>
      <c r="C836" s="184">
        <f t="shared" si="511"/>
        <v>951.26107356770592</v>
      </c>
      <c r="D836" s="111">
        <f t="shared" si="497"/>
        <v>6649.99</v>
      </c>
      <c r="E836" s="111">
        <f>IF($K836=1,VLOOKUP($A835,$AQ$11:$AU$150,5),E835)</f>
        <v>6665.28</v>
      </c>
      <c r="F836" s="160" t="e">
        <f>IF($K836=1,VLOOKUP($A835,$AQ$11:$AU$135,6),F835)</f>
        <v>#REF!</v>
      </c>
      <c r="G836" s="114">
        <f t="shared" si="489"/>
        <v>2.2992515778219591E-3</v>
      </c>
      <c r="H836" s="115">
        <f t="shared" si="507"/>
        <v>45132</v>
      </c>
      <c r="I836" s="115">
        <f t="shared" si="490"/>
        <v>45132</v>
      </c>
      <c r="J836" s="116">
        <f t="shared" si="498"/>
        <v>21</v>
      </c>
      <c r="K836" s="116">
        <f t="shared" si="512"/>
        <v>2</v>
      </c>
      <c r="L836" s="8">
        <f t="shared" si="499"/>
        <v>1.00021874</v>
      </c>
      <c r="M836" s="117">
        <v>1</v>
      </c>
      <c r="N836" s="117">
        <f t="shared" si="508"/>
        <v>1</v>
      </c>
      <c r="O836" s="110">
        <f t="shared" si="510"/>
        <v>1.00021874</v>
      </c>
      <c r="P836" s="110">
        <f t="shared" si="491"/>
        <v>951.46915240999999</v>
      </c>
      <c r="Q836" s="148">
        <f t="shared" si="502"/>
        <v>0</v>
      </c>
      <c r="R836" s="170">
        <f t="shared" si="500"/>
        <v>0</v>
      </c>
      <c r="S836" s="110">
        <f t="shared" si="492"/>
        <v>0</v>
      </c>
      <c r="T836" s="92">
        <f t="shared" si="505"/>
        <v>0</v>
      </c>
      <c r="U836" s="181">
        <f t="shared" si="506"/>
        <v>0</v>
      </c>
      <c r="V836" s="120">
        <f t="shared" si="501"/>
        <v>7.8E-2</v>
      </c>
      <c r="W836" s="118">
        <f t="shared" si="509"/>
        <v>2</v>
      </c>
      <c r="X836" s="118">
        <v>252</v>
      </c>
      <c r="Y836" s="117">
        <f t="shared" si="493"/>
        <v>1.0005962690000001</v>
      </c>
      <c r="Z836" s="110">
        <f t="shared" si="494"/>
        <v>0.56733155999999996</v>
      </c>
      <c r="AA836" s="110">
        <f t="shared" si="495"/>
        <v>0</v>
      </c>
      <c r="AB836" s="121" t="str">
        <f t="shared" si="503"/>
        <v>A+J=</v>
      </c>
      <c r="AC836" s="115">
        <f t="shared" si="504"/>
        <v>45132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9">
        <f t="shared" si="496"/>
        <v>45106</v>
      </c>
      <c r="B837" s="110">
        <f t="shared" si="488"/>
        <v>952.42443686999991</v>
      </c>
      <c r="C837" s="184">
        <f t="shared" si="511"/>
        <v>951.26107356770592</v>
      </c>
      <c r="D837" s="111">
        <f t="shared" si="497"/>
        <v>6649.99</v>
      </c>
      <c r="E837" s="111">
        <f>IF($K837=1,VLOOKUP($A836,$AQ$11:$AU$150,5),E836)</f>
        <v>6665.28</v>
      </c>
      <c r="F837" s="160" t="e">
        <f>IF($K837=1,VLOOKUP($A836,$AQ$11:$AU$135,6),F836)</f>
        <v>#REF!</v>
      </c>
      <c r="G837" s="114">
        <f t="shared" si="489"/>
        <v>2.2992515778219591E-3</v>
      </c>
      <c r="H837" s="115">
        <f t="shared" si="507"/>
        <v>45132</v>
      </c>
      <c r="I837" s="115">
        <f t="shared" si="490"/>
        <v>45132</v>
      </c>
      <c r="J837" s="116">
        <f t="shared" si="498"/>
        <v>21</v>
      </c>
      <c r="K837" s="116">
        <f t="shared" si="512"/>
        <v>3</v>
      </c>
      <c r="L837" s="8">
        <f t="shared" si="499"/>
        <v>1.0003281399999999</v>
      </c>
      <c r="M837" s="117">
        <v>1</v>
      </c>
      <c r="N837" s="117">
        <f t="shared" si="508"/>
        <v>1</v>
      </c>
      <c r="O837" s="110">
        <f t="shared" si="510"/>
        <v>1.0003281399999999</v>
      </c>
      <c r="P837" s="110">
        <f t="shared" si="491"/>
        <v>951.57322036999994</v>
      </c>
      <c r="Q837" s="148">
        <f t="shared" si="502"/>
        <v>0</v>
      </c>
      <c r="R837" s="170">
        <f t="shared" si="500"/>
        <v>0</v>
      </c>
      <c r="S837" s="110">
        <f t="shared" si="492"/>
        <v>0</v>
      </c>
      <c r="T837" s="92">
        <f t="shared" si="505"/>
        <v>0</v>
      </c>
      <c r="U837" s="181">
        <f t="shared" si="506"/>
        <v>0</v>
      </c>
      <c r="V837" s="120">
        <f t="shared" si="501"/>
        <v>7.8E-2</v>
      </c>
      <c r="W837" s="118">
        <f t="shared" si="509"/>
        <v>3</v>
      </c>
      <c r="X837" s="118">
        <v>252</v>
      </c>
      <c r="Y837" s="117">
        <f t="shared" si="493"/>
        <v>1.0008945359999999</v>
      </c>
      <c r="Z837" s="110">
        <f t="shared" si="494"/>
        <v>0.85121650000000004</v>
      </c>
      <c r="AA837" s="110">
        <f t="shared" si="495"/>
        <v>0</v>
      </c>
      <c r="AB837" s="121" t="str">
        <f t="shared" si="503"/>
        <v>A+J=</v>
      </c>
      <c r="AC837" s="115">
        <f t="shared" si="504"/>
        <v>45132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9">
        <f t="shared" si="496"/>
        <v>45107</v>
      </c>
      <c r="B838" s="110">
        <f t="shared" si="488"/>
        <v>952.81253749999996</v>
      </c>
      <c r="C838" s="184">
        <f t="shared" si="511"/>
        <v>951.26107356770592</v>
      </c>
      <c r="D838" s="111">
        <f t="shared" si="497"/>
        <v>6649.99</v>
      </c>
      <c r="E838" s="111">
        <f>IF($K838=1,VLOOKUP($A837,$AQ$11:$AU$150,5),E837)</f>
        <v>6665.28</v>
      </c>
      <c r="F838" s="160" t="e">
        <f>IF($K838=1,VLOOKUP($A837,$AQ$11:$AU$135,6),F837)</f>
        <v>#REF!</v>
      </c>
      <c r="G838" s="114">
        <f t="shared" si="489"/>
        <v>2.2992515778219591E-3</v>
      </c>
      <c r="H838" s="115">
        <f t="shared" si="507"/>
        <v>45132</v>
      </c>
      <c r="I838" s="115">
        <f t="shared" si="490"/>
        <v>45132</v>
      </c>
      <c r="J838" s="116">
        <f t="shared" si="498"/>
        <v>21</v>
      </c>
      <c r="K838" s="116">
        <f t="shared" si="512"/>
        <v>4</v>
      </c>
      <c r="L838" s="8">
        <f t="shared" si="499"/>
        <v>1.0004375400000001</v>
      </c>
      <c r="M838" s="117">
        <v>1</v>
      </c>
      <c r="N838" s="117">
        <f t="shared" si="508"/>
        <v>1</v>
      </c>
      <c r="O838" s="110">
        <f t="shared" si="510"/>
        <v>1.0004375400000001</v>
      </c>
      <c r="P838" s="110">
        <f t="shared" si="491"/>
        <v>951.67728833000001</v>
      </c>
      <c r="Q838" s="148">
        <f t="shared" si="502"/>
        <v>0</v>
      </c>
      <c r="R838" s="170">
        <f t="shared" si="500"/>
        <v>0</v>
      </c>
      <c r="S838" s="110">
        <f t="shared" si="492"/>
        <v>0</v>
      </c>
      <c r="T838" s="92">
        <f t="shared" si="505"/>
        <v>0</v>
      </c>
      <c r="U838" s="181">
        <f t="shared" si="506"/>
        <v>0</v>
      </c>
      <c r="V838" s="120">
        <f t="shared" si="501"/>
        <v>7.8E-2</v>
      </c>
      <c r="W838" s="118">
        <f t="shared" si="509"/>
        <v>4</v>
      </c>
      <c r="X838" s="118">
        <v>252</v>
      </c>
      <c r="Y838" s="117">
        <f t="shared" si="493"/>
        <v>1.001192893</v>
      </c>
      <c r="Z838" s="110">
        <f t="shared" si="494"/>
        <v>1.13524917</v>
      </c>
      <c r="AA838" s="110">
        <f t="shared" si="495"/>
        <v>0</v>
      </c>
      <c r="AB838" s="121" t="str">
        <f t="shared" si="503"/>
        <v>A+J=</v>
      </c>
      <c r="AC838" s="115">
        <f t="shared" si="504"/>
        <v>45132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9">
        <f t="shared" si="496"/>
        <v>45108</v>
      </c>
      <c r="B839" s="110">
        <f t="shared" si="488"/>
        <v>953.20080400000006</v>
      </c>
      <c r="C839" s="184">
        <f t="shared" si="511"/>
        <v>951.26107356770592</v>
      </c>
      <c r="D839" s="111">
        <f t="shared" si="497"/>
        <v>6649.99</v>
      </c>
      <c r="E839" s="111">
        <f>IF($K839=1,VLOOKUP($A838,$AQ$11:$AU$150,5),E838)</f>
        <v>6665.28</v>
      </c>
      <c r="F839" s="160" t="e">
        <f>IF($K839=1,VLOOKUP($A838,$AQ$11:$AU$135,6),F838)</f>
        <v>#REF!</v>
      </c>
      <c r="G839" s="114">
        <f t="shared" si="489"/>
        <v>2.2992515778219591E-3</v>
      </c>
      <c r="H839" s="115">
        <f t="shared" si="507"/>
        <v>45132</v>
      </c>
      <c r="I839" s="115">
        <f t="shared" si="490"/>
        <v>45132</v>
      </c>
      <c r="J839" s="116">
        <f t="shared" si="498"/>
        <v>21</v>
      </c>
      <c r="K839" s="116">
        <f t="shared" si="512"/>
        <v>5</v>
      </c>
      <c r="L839" s="8">
        <f t="shared" si="499"/>
        <v>1.0005469600000001</v>
      </c>
      <c r="M839" s="117">
        <v>1</v>
      </c>
      <c r="N839" s="117">
        <f t="shared" si="508"/>
        <v>1</v>
      </c>
      <c r="O839" s="110">
        <f t="shared" si="510"/>
        <v>1.0005469600000001</v>
      </c>
      <c r="P839" s="110">
        <f t="shared" si="491"/>
        <v>951.78137532000005</v>
      </c>
      <c r="Q839" s="148">
        <f t="shared" si="502"/>
        <v>0</v>
      </c>
      <c r="R839" s="170">
        <f t="shared" si="500"/>
        <v>0</v>
      </c>
      <c r="S839" s="110">
        <f t="shared" si="492"/>
        <v>0</v>
      </c>
      <c r="T839" s="92">
        <f t="shared" si="505"/>
        <v>0</v>
      </c>
      <c r="U839" s="181">
        <f t="shared" si="506"/>
        <v>0</v>
      </c>
      <c r="V839" s="120">
        <f t="shared" si="501"/>
        <v>7.8E-2</v>
      </c>
      <c r="W839" s="118">
        <f t="shared" si="509"/>
        <v>5</v>
      </c>
      <c r="X839" s="118">
        <v>252</v>
      </c>
      <c r="Y839" s="117">
        <f t="shared" si="493"/>
        <v>1.001491339</v>
      </c>
      <c r="Z839" s="110">
        <f t="shared" si="494"/>
        <v>1.41942868</v>
      </c>
      <c r="AA839" s="110">
        <f t="shared" si="495"/>
        <v>0</v>
      </c>
      <c r="AB839" s="121" t="str">
        <f t="shared" si="503"/>
        <v>A+J=</v>
      </c>
      <c r="AC839" s="115">
        <f t="shared" si="504"/>
        <v>45132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9">
        <f t="shared" si="496"/>
        <v>45109</v>
      </c>
      <c r="B840" s="110">
        <f t="shared" si="488"/>
        <v>953.20080400000006</v>
      </c>
      <c r="C840" s="184">
        <f t="shared" si="511"/>
        <v>951.26107356770592</v>
      </c>
      <c r="D840" s="111">
        <f t="shared" si="497"/>
        <v>6649.99</v>
      </c>
      <c r="E840" s="111">
        <f>IF($K840=1,VLOOKUP($A839,$AQ$11:$AU$150,5),E839)</f>
        <v>6665.28</v>
      </c>
      <c r="F840" s="160" t="e">
        <f>IF($K840=1,VLOOKUP($A839,$AQ$11:$AU$135,6),F839)</f>
        <v>#REF!</v>
      </c>
      <c r="G840" s="114">
        <f t="shared" si="489"/>
        <v>2.2992515778219591E-3</v>
      </c>
      <c r="H840" s="115">
        <f t="shared" si="507"/>
        <v>45132</v>
      </c>
      <c r="I840" s="115">
        <f t="shared" si="490"/>
        <v>45132</v>
      </c>
      <c r="J840" s="116">
        <f t="shared" si="498"/>
        <v>21</v>
      </c>
      <c r="K840" s="116">
        <f t="shared" si="512"/>
        <v>5</v>
      </c>
      <c r="L840" s="8">
        <f t="shared" si="499"/>
        <v>1.0005469600000001</v>
      </c>
      <c r="M840" s="117">
        <v>1</v>
      </c>
      <c r="N840" s="117">
        <f t="shared" si="508"/>
        <v>1</v>
      </c>
      <c r="O840" s="110">
        <f t="shared" si="510"/>
        <v>1.0005469600000001</v>
      </c>
      <c r="P840" s="110">
        <f t="shared" si="491"/>
        <v>951.78137532000005</v>
      </c>
      <c r="Q840" s="148">
        <f t="shared" si="502"/>
        <v>0</v>
      </c>
      <c r="R840" s="170">
        <f t="shared" si="500"/>
        <v>0</v>
      </c>
      <c r="S840" s="110">
        <f t="shared" si="492"/>
        <v>0</v>
      </c>
      <c r="T840" s="92">
        <f t="shared" si="505"/>
        <v>0</v>
      </c>
      <c r="U840" s="181">
        <f t="shared" si="506"/>
        <v>0</v>
      </c>
      <c r="V840" s="120">
        <f t="shared" si="501"/>
        <v>7.8E-2</v>
      </c>
      <c r="W840" s="118">
        <f t="shared" si="509"/>
        <v>5</v>
      </c>
      <c r="X840" s="118">
        <v>252</v>
      </c>
      <c r="Y840" s="117">
        <f t="shared" si="493"/>
        <v>1.001491339</v>
      </c>
      <c r="Z840" s="110">
        <f t="shared" si="494"/>
        <v>1.41942868</v>
      </c>
      <c r="AA840" s="110">
        <f t="shared" si="495"/>
        <v>0</v>
      </c>
      <c r="AB840" s="121" t="str">
        <f t="shared" si="503"/>
        <v>A+J=</v>
      </c>
      <c r="AC840" s="115">
        <f t="shared" si="504"/>
        <v>45132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9">
        <f t="shared" si="496"/>
        <v>45110</v>
      </c>
      <c r="B841" s="110">
        <f t="shared" si="488"/>
        <v>953.20080400000006</v>
      </c>
      <c r="C841" s="184">
        <f t="shared" si="511"/>
        <v>951.26107356770592</v>
      </c>
      <c r="D841" s="111">
        <f t="shared" si="497"/>
        <v>6649.99</v>
      </c>
      <c r="E841" s="111">
        <f>IF($K841=1,VLOOKUP($A840,$AQ$11:$AU$150,5),E840)</f>
        <v>6665.28</v>
      </c>
      <c r="F841" s="160" t="e">
        <f>IF($K841=1,VLOOKUP($A840,$AQ$11:$AU$135,6),F840)</f>
        <v>#REF!</v>
      </c>
      <c r="G841" s="114">
        <f t="shared" si="489"/>
        <v>2.2992515778219591E-3</v>
      </c>
      <c r="H841" s="115">
        <f t="shared" si="507"/>
        <v>45132</v>
      </c>
      <c r="I841" s="115">
        <f t="shared" si="490"/>
        <v>45132</v>
      </c>
      <c r="J841" s="116">
        <f t="shared" si="498"/>
        <v>21</v>
      </c>
      <c r="K841" s="116">
        <f t="shared" si="512"/>
        <v>5</v>
      </c>
      <c r="L841" s="8">
        <f t="shared" si="499"/>
        <v>1.0005469600000001</v>
      </c>
      <c r="M841" s="117">
        <v>1</v>
      </c>
      <c r="N841" s="117">
        <f t="shared" si="508"/>
        <v>1</v>
      </c>
      <c r="O841" s="110">
        <f t="shared" si="510"/>
        <v>1.0005469600000001</v>
      </c>
      <c r="P841" s="110">
        <f t="shared" si="491"/>
        <v>951.78137532000005</v>
      </c>
      <c r="Q841" s="148">
        <f t="shared" si="502"/>
        <v>0</v>
      </c>
      <c r="R841" s="170">
        <f t="shared" si="500"/>
        <v>0</v>
      </c>
      <c r="S841" s="110">
        <f t="shared" si="492"/>
        <v>0</v>
      </c>
      <c r="T841" s="92">
        <f t="shared" si="505"/>
        <v>0</v>
      </c>
      <c r="U841" s="181">
        <f t="shared" si="506"/>
        <v>0</v>
      </c>
      <c r="V841" s="120">
        <f t="shared" si="501"/>
        <v>7.8E-2</v>
      </c>
      <c r="W841" s="118">
        <f t="shared" si="509"/>
        <v>5</v>
      </c>
      <c r="X841" s="118">
        <v>252</v>
      </c>
      <c r="Y841" s="117">
        <f t="shared" si="493"/>
        <v>1.001491339</v>
      </c>
      <c r="Z841" s="110">
        <f t="shared" si="494"/>
        <v>1.41942868</v>
      </c>
      <c r="AA841" s="110">
        <f t="shared" si="495"/>
        <v>0</v>
      </c>
      <c r="AB841" s="121" t="str">
        <f t="shared" si="503"/>
        <v>A+J=</v>
      </c>
      <c r="AC841" s="115">
        <f t="shared" si="504"/>
        <v>45132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9">
        <f t="shared" si="496"/>
        <v>45111</v>
      </c>
      <c r="B842" s="110">
        <f t="shared" si="488"/>
        <v>953.58922591999999</v>
      </c>
      <c r="C842" s="184">
        <f t="shared" si="511"/>
        <v>951.26107356770592</v>
      </c>
      <c r="D842" s="111">
        <f t="shared" si="497"/>
        <v>6649.99</v>
      </c>
      <c r="E842" s="111">
        <f>IF($K842=1,VLOOKUP($A841,$AQ$11:$AU$150,5),E841)</f>
        <v>6665.28</v>
      </c>
      <c r="F842" s="160" t="e">
        <f>IF($K842=1,VLOOKUP($A841,$AQ$11:$AU$135,6),F841)</f>
        <v>#REF!</v>
      </c>
      <c r="G842" s="114">
        <f t="shared" si="489"/>
        <v>2.2992515778219591E-3</v>
      </c>
      <c r="H842" s="115">
        <f t="shared" si="507"/>
        <v>45132</v>
      </c>
      <c r="I842" s="115">
        <f t="shared" si="490"/>
        <v>45132</v>
      </c>
      <c r="J842" s="116">
        <f t="shared" si="498"/>
        <v>21</v>
      </c>
      <c r="K842" s="116">
        <f t="shared" si="512"/>
        <v>6</v>
      </c>
      <c r="L842" s="8">
        <f t="shared" si="499"/>
        <v>1.0006563900000001</v>
      </c>
      <c r="M842" s="117">
        <v>1</v>
      </c>
      <c r="N842" s="117">
        <f t="shared" si="508"/>
        <v>1</v>
      </c>
      <c r="O842" s="110">
        <f t="shared" si="510"/>
        <v>1.0006563900000001</v>
      </c>
      <c r="P842" s="110">
        <f t="shared" si="491"/>
        <v>951.88547182000002</v>
      </c>
      <c r="Q842" s="148">
        <f t="shared" si="502"/>
        <v>0</v>
      </c>
      <c r="R842" s="170">
        <f t="shared" si="500"/>
        <v>0</v>
      </c>
      <c r="S842" s="110">
        <f t="shared" si="492"/>
        <v>0</v>
      </c>
      <c r="T842" s="92">
        <f t="shared" si="505"/>
        <v>0</v>
      </c>
      <c r="U842" s="181">
        <f t="shared" si="506"/>
        <v>0</v>
      </c>
      <c r="V842" s="120">
        <f t="shared" si="501"/>
        <v>7.8E-2</v>
      </c>
      <c r="W842" s="118">
        <f t="shared" si="509"/>
        <v>6</v>
      </c>
      <c r="X842" s="118">
        <v>252</v>
      </c>
      <c r="Y842" s="117">
        <f t="shared" si="493"/>
        <v>1.0017898730000001</v>
      </c>
      <c r="Z842" s="110">
        <f t="shared" si="494"/>
        <v>1.7037541</v>
      </c>
      <c r="AA842" s="110">
        <f t="shared" si="495"/>
        <v>0</v>
      </c>
      <c r="AB842" s="121" t="str">
        <f t="shared" si="503"/>
        <v>A+J=</v>
      </c>
      <c r="AC842" s="115">
        <f t="shared" si="504"/>
        <v>45132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9">
        <f t="shared" si="496"/>
        <v>45112</v>
      </c>
      <c r="B843" s="110">
        <f t="shared" ref="B843:B906" si="513">(P843+Z843)</f>
        <v>953.97780425000008</v>
      </c>
      <c r="C843" s="184">
        <f t="shared" si="511"/>
        <v>951.26107356770592</v>
      </c>
      <c r="D843" s="111">
        <f t="shared" si="497"/>
        <v>6649.99</v>
      </c>
      <c r="E843" s="111">
        <f>IF($K843=1,VLOOKUP($A842,$AQ$11:$AU$150,5),E842)</f>
        <v>6665.28</v>
      </c>
      <c r="F843" s="160" t="e">
        <f>IF($K843=1,VLOOKUP($A842,$AQ$11:$AU$135,6),F842)</f>
        <v>#REF!</v>
      </c>
      <c r="G843" s="114">
        <f t="shared" ref="G843:G906" si="514">(E843/D843)-1</f>
        <v>2.2992515778219591E-3</v>
      </c>
      <c r="H843" s="115">
        <f t="shared" si="507"/>
        <v>45132</v>
      </c>
      <c r="I843" s="115">
        <f t="shared" ref="I843:I906" si="515">IF(A843&gt;I842,H843,I842)</f>
        <v>45132</v>
      </c>
      <c r="J843" s="116">
        <f t="shared" si="498"/>
        <v>21</v>
      </c>
      <c r="K843" s="116">
        <f t="shared" si="512"/>
        <v>7</v>
      </c>
      <c r="L843" s="8">
        <f t="shared" si="499"/>
        <v>1.00076583</v>
      </c>
      <c r="M843" s="117">
        <v>1</v>
      </c>
      <c r="N843" s="117">
        <f t="shared" si="508"/>
        <v>1</v>
      </c>
      <c r="O843" s="110">
        <f t="shared" si="510"/>
        <v>1.00076583</v>
      </c>
      <c r="P843" s="110">
        <f t="shared" ref="P843:P906" si="516">TRUNC(C843*O843,8)</f>
        <v>951.98957783000003</v>
      </c>
      <c r="Q843" s="148">
        <f t="shared" si="502"/>
        <v>0</v>
      </c>
      <c r="R843" s="170">
        <f t="shared" si="500"/>
        <v>0</v>
      </c>
      <c r="S843" s="110">
        <f t="shared" ref="S843:S906" si="517">IF(R843&gt;0,TRUNC(R843*P843,8),0)</f>
        <v>0</v>
      </c>
      <c r="T843" s="92">
        <f t="shared" si="505"/>
        <v>0</v>
      </c>
      <c r="U843" s="181">
        <f t="shared" si="506"/>
        <v>0</v>
      </c>
      <c r="V843" s="120">
        <f t="shared" si="501"/>
        <v>7.8E-2</v>
      </c>
      <c r="W843" s="118">
        <f t="shared" si="509"/>
        <v>7</v>
      </c>
      <c r="X843" s="118">
        <v>252</v>
      </c>
      <c r="Y843" s="117">
        <f t="shared" ref="Y843:Y906" si="518">ROUND((1+V843)^TRUNC((W843/X843),9),9)</f>
        <v>1.0020884960000001</v>
      </c>
      <c r="Z843" s="110">
        <f t="shared" ref="Z843:Z906" si="519">TRUNC((P843*(Y843-1)),8)</f>
        <v>1.9882264199999999</v>
      </c>
      <c r="AA843" s="110">
        <f t="shared" ref="AA843:AA906" si="520">IF(Q843&gt;0,S843+Z843,0)</f>
        <v>0</v>
      </c>
      <c r="AB843" s="121" t="str">
        <f t="shared" si="503"/>
        <v>A+J=</v>
      </c>
      <c r="AC843" s="115">
        <f t="shared" si="504"/>
        <v>45132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9">
        <f t="shared" ref="A844:A907" si="521">(A843+1)</f>
        <v>45113</v>
      </c>
      <c r="B844" s="110">
        <f t="shared" si="513"/>
        <v>954.36653998999998</v>
      </c>
      <c r="C844" s="184">
        <f t="shared" si="511"/>
        <v>951.26107356770592</v>
      </c>
      <c r="D844" s="111">
        <f t="shared" ref="D844:D907" si="522">IF(E844=E843,D843,E843)</f>
        <v>6649.99</v>
      </c>
      <c r="E844" s="111">
        <f>IF($K844=1,VLOOKUP($A843,$AQ$11:$AU$150,5),E843)</f>
        <v>6665.28</v>
      </c>
      <c r="F844" s="160" t="e">
        <f>IF($K844=1,VLOOKUP($A843,$AQ$11:$AU$135,6),F843)</f>
        <v>#REF!</v>
      </c>
      <c r="G844" s="114">
        <f t="shared" si="514"/>
        <v>2.2992515778219591E-3</v>
      </c>
      <c r="H844" s="115">
        <f t="shared" si="507"/>
        <v>45132</v>
      </c>
      <c r="I844" s="115">
        <f t="shared" si="515"/>
        <v>45132</v>
      </c>
      <c r="J844" s="116">
        <f t="shared" ref="J844:J907" si="523">IF(I844=I843,J843,NETWORKDAYS(I843,I844,$AF$149:$AF$503)-1)</f>
        <v>21</v>
      </c>
      <c r="K844" s="116">
        <f t="shared" si="512"/>
        <v>8</v>
      </c>
      <c r="L844" s="8">
        <f t="shared" ref="L844:L907" si="524">TRUNC((E844/D844)^TRUNC((K844/J844),9),8)</f>
        <v>1.00087528</v>
      </c>
      <c r="M844" s="117">
        <v>1</v>
      </c>
      <c r="N844" s="117">
        <f t="shared" si="508"/>
        <v>1</v>
      </c>
      <c r="O844" s="110">
        <f t="shared" si="510"/>
        <v>1.00087528</v>
      </c>
      <c r="P844" s="110">
        <f t="shared" si="516"/>
        <v>952.09369335999997</v>
      </c>
      <c r="Q844" s="148">
        <f t="shared" si="502"/>
        <v>0</v>
      </c>
      <c r="R844" s="170">
        <f t="shared" ref="R844:R907" si="525">IF(Q844&gt;0,VLOOKUP($A844,$AF$11:$AK$141,6),0)</f>
        <v>0</v>
      </c>
      <c r="S844" s="110">
        <f t="shared" si="517"/>
        <v>0</v>
      </c>
      <c r="T844" s="92">
        <f t="shared" si="505"/>
        <v>0</v>
      </c>
      <c r="U844" s="181">
        <f t="shared" si="506"/>
        <v>0</v>
      </c>
      <c r="V844" s="120">
        <f t="shared" ref="V844:V907" si="526">(V843)</f>
        <v>7.8E-2</v>
      </c>
      <c r="W844" s="118">
        <f t="shared" si="509"/>
        <v>8</v>
      </c>
      <c r="X844" s="118">
        <v>252</v>
      </c>
      <c r="Y844" s="117">
        <f t="shared" si="518"/>
        <v>1.0023872089999999</v>
      </c>
      <c r="Z844" s="110">
        <f t="shared" si="519"/>
        <v>2.2728466300000001</v>
      </c>
      <c r="AA844" s="110">
        <f t="shared" si="520"/>
        <v>0</v>
      </c>
      <c r="AB844" s="121" t="str">
        <f t="shared" si="503"/>
        <v>A+J=</v>
      </c>
      <c r="AC844" s="115">
        <f t="shared" si="504"/>
        <v>45132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9">
        <f t="shared" si="521"/>
        <v>45114</v>
      </c>
      <c r="B845" s="110">
        <f t="shared" si="513"/>
        <v>954.75543219999997</v>
      </c>
      <c r="C845" s="184">
        <f t="shared" si="511"/>
        <v>951.26107356770592</v>
      </c>
      <c r="D845" s="111">
        <f t="shared" si="522"/>
        <v>6649.99</v>
      </c>
      <c r="E845" s="111">
        <f>IF($K845=1,VLOOKUP($A844,$AQ$11:$AU$150,5),E844)</f>
        <v>6665.28</v>
      </c>
      <c r="F845" s="160" t="e">
        <f>IF($K845=1,VLOOKUP($A844,$AQ$11:$AU$135,6),F844)</f>
        <v>#REF!</v>
      </c>
      <c r="G845" s="114">
        <f t="shared" si="514"/>
        <v>2.2992515778219591E-3</v>
      </c>
      <c r="H845" s="115">
        <f t="shared" si="507"/>
        <v>45132</v>
      </c>
      <c r="I845" s="115">
        <f t="shared" si="515"/>
        <v>45132</v>
      </c>
      <c r="J845" s="116">
        <f t="shared" si="523"/>
        <v>21</v>
      </c>
      <c r="K845" s="116">
        <f t="shared" si="512"/>
        <v>9</v>
      </c>
      <c r="L845" s="8">
        <f t="shared" si="524"/>
        <v>1.00098474</v>
      </c>
      <c r="M845" s="117">
        <v>1</v>
      </c>
      <c r="N845" s="117">
        <f t="shared" si="508"/>
        <v>1</v>
      </c>
      <c r="O845" s="110">
        <f t="shared" si="510"/>
        <v>1.00098474</v>
      </c>
      <c r="P845" s="110">
        <f t="shared" si="516"/>
        <v>952.19781838999995</v>
      </c>
      <c r="Q845" s="148">
        <f t="shared" ref="Q845:Q908" si="527">IF(VLOOKUP(A845,AF$11:AM$141,8)=VLOOKUP(A844,AF$11:AM$141,8),0,VLOOKUP(A845,AF$11:AM$141,8))</f>
        <v>0</v>
      </c>
      <c r="R845" s="170">
        <f t="shared" si="525"/>
        <v>0</v>
      </c>
      <c r="S845" s="110">
        <f t="shared" si="517"/>
        <v>0</v>
      </c>
      <c r="T845" s="92">
        <f t="shared" si="505"/>
        <v>0</v>
      </c>
      <c r="U845" s="181">
        <f t="shared" si="506"/>
        <v>0</v>
      </c>
      <c r="V845" s="120">
        <f t="shared" si="526"/>
        <v>7.8E-2</v>
      </c>
      <c r="W845" s="118">
        <f t="shared" si="509"/>
        <v>9</v>
      </c>
      <c r="X845" s="118">
        <v>252</v>
      </c>
      <c r="Y845" s="117">
        <f t="shared" si="518"/>
        <v>1.002686011</v>
      </c>
      <c r="Z845" s="110">
        <f t="shared" si="519"/>
        <v>2.5576138099999999</v>
      </c>
      <c r="AA845" s="110">
        <f t="shared" si="520"/>
        <v>0</v>
      </c>
      <c r="AB845" s="121" t="str">
        <f t="shared" ref="AB845:AB908" si="528">IF($Q844&gt;0,VLOOKUP($A844,$AF$11:$AO$141,9),AB844)</f>
        <v>A+J=</v>
      </c>
      <c r="AC845" s="115">
        <f t="shared" ref="AC845:AC908" si="529">IF($Q844&gt;0,VLOOKUP($A844,$AF$11:$AO$141,10),AC844)</f>
        <v>45132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9">
        <f t="shared" si="521"/>
        <v>45115</v>
      </c>
      <c r="B846" s="110">
        <f t="shared" si="513"/>
        <v>955.14448952999999</v>
      </c>
      <c r="C846" s="184">
        <f t="shared" si="511"/>
        <v>951.26107356770592</v>
      </c>
      <c r="D846" s="111">
        <f t="shared" si="522"/>
        <v>6649.99</v>
      </c>
      <c r="E846" s="111">
        <f>IF($K846=1,VLOOKUP($A845,$AQ$11:$AU$150,5),E845)</f>
        <v>6665.28</v>
      </c>
      <c r="F846" s="160" t="e">
        <f>IF($K846=1,VLOOKUP($A845,$AQ$11:$AU$135,6),F845)</f>
        <v>#REF!</v>
      </c>
      <c r="G846" s="114">
        <f t="shared" si="514"/>
        <v>2.2992515778219591E-3</v>
      </c>
      <c r="H846" s="115">
        <f t="shared" si="507"/>
        <v>45132</v>
      </c>
      <c r="I846" s="115">
        <f t="shared" si="515"/>
        <v>45132</v>
      </c>
      <c r="J846" s="116">
        <f t="shared" si="523"/>
        <v>21</v>
      </c>
      <c r="K846" s="116">
        <f t="shared" si="512"/>
        <v>10</v>
      </c>
      <c r="L846" s="8">
        <f t="shared" si="524"/>
        <v>1.0010942199999999</v>
      </c>
      <c r="M846" s="117">
        <v>1</v>
      </c>
      <c r="N846" s="117">
        <f t="shared" si="508"/>
        <v>1</v>
      </c>
      <c r="O846" s="110">
        <f t="shared" si="510"/>
        <v>1.0010942199999999</v>
      </c>
      <c r="P846" s="110">
        <f t="shared" si="516"/>
        <v>952.30196245000002</v>
      </c>
      <c r="Q846" s="148">
        <f t="shared" si="527"/>
        <v>0</v>
      </c>
      <c r="R846" s="170">
        <f t="shared" si="525"/>
        <v>0</v>
      </c>
      <c r="S846" s="110">
        <f t="shared" si="517"/>
        <v>0</v>
      </c>
      <c r="T846" s="92">
        <f t="shared" si="505"/>
        <v>0</v>
      </c>
      <c r="U846" s="181">
        <f t="shared" si="506"/>
        <v>0</v>
      </c>
      <c r="V846" s="120">
        <f t="shared" si="526"/>
        <v>7.8E-2</v>
      </c>
      <c r="W846" s="118">
        <f t="shared" si="509"/>
        <v>10</v>
      </c>
      <c r="X846" s="118">
        <v>252</v>
      </c>
      <c r="Y846" s="117">
        <f t="shared" si="518"/>
        <v>1.002984901</v>
      </c>
      <c r="Z846" s="110">
        <f t="shared" si="519"/>
        <v>2.84252708</v>
      </c>
      <c r="AA846" s="110">
        <f t="shared" si="520"/>
        <v>0</v>
      </c>
      <c r="AB846" s="121" t="str">
        <f t="shared" si="528"/>
        <v>A+J=</v>
      </c>
      <c r="AC846" s="115">
        <f t="shared" si="529"/>
        <v>45132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9">
        <f t="shared" si="521"/>
        <v>45116</v>
      </c>
      <c r="B847" s="110">
        <f t="shared" si="513"/>
        <v>955.14448952999999</v>
      </c>
      <c r="C847" s="184">
        <f t="shared" si="511"/>
        <v>951.26107356770592</v>
      </c>
      <c r="D847" s="111">
        <f t="shared" si="522"/>
        <v>6649.99</v>
      </c>
      <c r="E847" s="111">
        <f>IF($K847=1,VLOOKUP($A846,$AQ$11:$AU$150,5),E846)</f>
        <v>6665.28</v>
      </c>
      <c r="F847" s="160" t="e">
        <f>IF($K847=1,VLOOKUP($A846,$AQ$11:$AU$135,6),F846)</f>
        <v>#REF!</v>
      </c>
      <c r="G847" s="114">
        <f t="shared" si="514"/>
        <v>2.2992515778219591E-3</v>
      </c>
      <c r="H847" s="115">
        <f t="shared" si="507"/>
        <v>45132</v>
      </c>
      <c r="I847" s="115">
        <f t="shared" si="515"/>
        <v>45132</v>
      </c>
      <c r="J847" s="116">
        <f t="shared" si="523"/>
        <v>21</v>
      </c>
      <c r="K847" s="116">
        <f t="shared" si="512"/>
        <v>10</v>
      </c>
      <c r="L847" s="8">
        <f t="shared" si="524"/>
        <v>1.0010942199999999</v>
      </c>
      <c r="M847" s="117">
        <v>1</v>
      </c>
      <c r="N847" s="117">
        <f t="shared" si="508"/>
        <v>1</v>
      </c>
      <c r="O847" s="110">
        <f t="shared" si="510"/>
        <v>1.0010942199999999</v>
      </c>
      <c r="P847" s="110">
        <f t="shared" si="516"/>
        <v>952.30196245000002</v>
      </c>
      <c r="Q847" s="148">
        <f t="shared" si="527"/>
        <v>0</v>
      </c>
      <c r="R847" s="170">
        <f t="shared" si="525"/>
        <v>0</v>
      </c>
      <c r="S847" s="110">
        <f t="shared" si="517"/>
        <v>0</v>
      </c>
      <c r="T847" s="92">
        <f t="shared" si="505"/>
        <v>0</v>
      </c>
      <c r="U847" s="181">
        <f t="shared" si="506"/>
        <v>0</v>
      </c>
      <c r="V847" s="120">
        <f t="shared" si="526"/>
        <v>7.8E-2</v>
      </c>
      <c r="W847" s="118">
        <f t="shared" si="509"/>
        <v>10</v>
      </c>
      <c r="X847" s="118">
        <v>252</v>
      </c>
      <c r="Y847" s="117">
        <f t="shared" si="518"/>
        <v>1.002984901</v>
      </c>
      <c r="Z847" s="110">
        <f t="shared" si="519"/>
        <v>2.84252708</v>
      </c>
      <c r="AA847" s="110">
        <f t="shared" si="520"/>
        <v>0</v>
      </c>
      <c r="AB847" s="121" t="str">
        <f t="shared" si="528"/>
        <v>A+J=</v>
      </c>
      <c r="AC847" s="115">
        <f t="shared" si="529"/>
        <v>45132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9">
        <f t="shared" si="521"/>
        <v>45117</v>
      </c>
      <c r="B848" s="110">
        <f t="shared" si="513"/>
        <v>955.14448952999999</v>
      </c>
      <c r="C848" s="184">
        <f t="shared" si="511"/>
        <v>951.26107356770592</v>
      </c>
      <c r="D848" s="111">
        <f t="shared" si="522"/>
        <v>6649.99</v>
      </c>
      <c r="E848" s="111">
        <f>IF($K848=1,VLOOKUP($A847,$AQ$11:$AU$150,5),E847)</f>
        <v>6665.28</v>
      </c>
      <c r="F848" s="160" t="e">
        <f>IF($K848=1,VLOOKUP($A847,$AQ$11:$AU$135,6),F847)</f>
        <v>#REF!</v>
      </c>
      <c r="G848" s="114">
        <f t="shared" si="514"/>
        <v>2.2992515778219591E-3</v>
      </c>
      <c r="H848" s="115">
        <f t="shared" si="507"/>
        <v>45132</v>
      </c>
      <c r="I848" s="115">
        <f t="shared" si="515"/>
        <v>45132</v>
      </c>
      <c r="J848" s="116">
        <f t="shared" si="523"/>
        <v>21</v>
      </c>
      <c r="K848" s="116">
        <f t="shared" si="512"/>
        <v>10</v>
      </c>
      <c r="L848" s="8">
        <f t="shared" si="524"/>
        <v>1.0010942199999999</v>
      </c>
      <c r="M848" s="117">
        <v>1</v>
      </c>
      <c r="N848" s="117">
        <f t="shared" si="508"/>
        <v>1</v>
      </c>
      <c r="O848" s="110">
        <f t="shared" si="510"/>
        <v>1.0010942199999999</v>
      </c>
      <c r="P848" s="110">
        <f t="shared" si="516"/>
        <v>952.30196245000002</v>
      </c>
      <c r="Q848" s="148">
        <f t="shared" si="527"/>
        <v>0</v>
      </c>
      <c r="R848" s="170">
        <f t="shared" si="525"/>
        <v>0</v>
      </c>
      <c r="S848" s="110">
        <f t="shared" si="517"/>
        <v>0</v>
      </c>
      <c r="T848" s="92">
        <f t="shared" ref="T848:T911" si="530">IF(AND(Q848&gt;0,L848&gt;1),(L848-1)*C848,0)</f>
        <v>0</v>
      </c>
      <c r="U848" s="181">
        <f t="shared" ref="U848:U911" si="531">IF(Q848&gt;0,(S848+T848)/P848,0)</f>
        <v>0</v>
      </c>
      <c r="V848" s="120">
        <f t="shared" si="526"/>
        <v>7.8E-2</v>
      </c>
      <c r="W848" s="118">
        <f t="shared" si="509"/>
        <v>10</v>
      </c>
      <c r="X848" s="118">
        <v>252</v>
      </c>
      <c r="Y848" s="117">
        <f t="shared" si="518"/>
        <v>1.002984901</v>
      </c>
      <c r="Z848" s="110">
        <f t="shared" si="519"/>
        <v>2.84252708</v>
      </c>
      <c r="AA848" s="110">
        <f t="shared" si="520"/>
        <v>0</v>
      </c>
      <c r="AB848" s="121" t="str">
        <f t="shared" si="528"/>
        <v>A+J=</v>
      </c>
      <c r="AC848" s="115">
        <f t="shared" si="529"/>
        <v>45132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9">
        <f t="shared" si="521"/>
        <v>45118</v>
      </c>
      <c r="B849" s="110">
        <f t="shared" si="513"/>
        <v>955.53370437000001</v>
      </c>
      <c r="C849" s="184">
        <f t="shared" si="511"/>
        <v>951.26107356770592</v>
      </c>
      <c r="D849" s="111">
        <f t="shared" si="522"/>
        <v>6649.99</v>
      </c>
      <c r="E849" s="111">
        <f>IF($K849=1,VLOOKUP($A848,$AQ$11:$AU$150,5),E848)</f>
        <v>6665.28</v>
      </c>
      <c r="F849" s="160" t="e">
        <f>IF($K849=1,VLOOKUP($A848,$AQ$11:$AU$135,6),F848)</f>
        <v>#REF!</v>
      </c>
      <c r="G849" s="114">
        <f t="shared" si="514"/>
        <v>2.2992515778219591E-3</v>
      </c>
      <c r="H849" s="115">
        <f t="shared" si="507"/>
        <v>45132</v>
      </c>
      <c r="I849" s="115">
        <f t="shared" si="515"/>
        <v>45132</v>
      </c>
      <c r="J849" s="116">
        <f t="shared" si="523"/>
        <v>21</v>
      </c>
      <c r="K849" s="116">
        <f t="shared" si="512"/>
        <v>11</v>
      </c>
      <c r="L849" s="8">
        <f t="shared" si="524"/>
        <v>1.00120371</v>
      </c>
      <c r="M849" s="117">
        <v>1</v>
      </c>
      <c r="N849" s="117">
        <f t="shared" si="508"/>
        <v>1</v>
      </c>
      <c r="O849" s="110">
        <f t="shared" si="510"/>
        <v>1.00120371</v>
      </c>
      <c r="P849" s="110">
        <f t="shared" si="516"/>
        <v>952.40611603000002</v>
      </c>
      <c r="Q849" s="148">
        <f t="shared" si="527"/>
        <v>0</v>
      </c>
      <c r="R849" s="170">
        <f t="shared" si="525"/>
        <v>0</v>
      </c>
      <c r="S849" s="110">
        <f t="shared" si="517"/>
        <v>0</v>
      </c>
      <c r="T849" s="92">
        <f t="shared" si="530"/>
        <v>0</v>
      </c>
      <c r="U849" s="181">
        <f t="shared" si="531"/>
        <v>0</v>
      </c>
      <c r="V849" s="120">
        <f t="shared" si="526"/>
        <v>7.8E-2</v>
      </c>
      <c r="W849" s="118">
        <f t="shared" si="509"/>
        <v>11</v>
      </c>
      <c r="X849" s="118">
        <v>252</v>
      </c>
      <c r="Y849" s="117">
        <f t="shared" si="518"/>
        <v>1.003283881</v>
      </c>
      <c r="Z849" s="110">
        <f t="shared" si="519"/>
        <v>3.12758834</v>
      </c>
      <c r="AA849" s="110">
        <f t="shared" si="520"/>
        <v>0</v>
      </c>
      <c r="AB849" s="121" t="str">
        <f t="shared" si="528"/>
        <v>A+J=</v>
      </c>
      <c r="AC849" s="115">
        <f t="shared" si="529"/>
        <v>45132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9">
        <f t="shared" si="521"/>
        <v>45119</v>
      </c>
      <c r="B850" s="110">
        <f t="shared" si="513"/>
        <v>955.92307581999989</v>
      </c>
      <c r="C850" s="184">
        <f t="shared" si="511"/>
        <v>951.26107356770592</v>
      </c>
      <c r="D850" s="111">
        <f t="shared" si="522"/>
        <v>6649.99</v>
      </c>
      <c r="E850" s="111">
        <f>IF($K850=1,VLOOKUP($A849,$AQ$11:$AU$150,5),E849)</f>
        <v>6665.28</v>
      </c>
      <c r="F850" s="160" t="e">
        <f>IF($K850=1,VLOOKUP($A849,$AQ$11:$AU$135,6),F849)</f>
        <v>#REF!</v>
      </c>
      <c r="G850" s="114">
        <f t="shared" si="514"/>
        <v>2.2992515778219591E-3</v>
      </c>
      <c r="H850" s="115">
        <f t="shared" si="507"/>
        <v>45132</v>
      </c>
      <c r="I850" s="115">
        <f t="shared" si="515"/>
        <v>45132</v>
      </c>
      <c r="J850" s="116">
        <f t="shared" si="523"/>
        <v>21</v>
      </c>
      <c r="K850" s="116">
        <f t="shared" si="512"/>
        <v>12</v>
      </c>
      <c r="L850" s="8">
        <f t="shared" si="524"/>
        <v>1.00131321</v>
      </c>
      <c r="M850" s="117">
        <v>1</v>
      </c>
      <c r="N850" s="117">
        <f t="shared" si="508"/>
        <v>1</v>
      </c>
      <c r="O850" s="110">
        <f t="shared" si="510"/>
        <v>1.00131321</v>
      </c>
      <c r="P850" s="110">
        <f t="shared" si="516"/>
        <v>952.51027911999995</v>
      </c>
      <c r="Q850" s="148">
        <f t="shared" si="527"/>
        <v>0</v>
      </c>
      <c r="R850" s="170">
        <f t="shared" si="525"/>
        <v>0</v>
      </c>
      <c r="S850" s="110">
        <f t="shared" si="517"/>
        <v>0</v>
      </c>
      <c r="T850" s="92">
        <f t="shared" si="530"/>
        <v>0</v>
      </c>
      <c r="U850" s="181">
        <f t="shared" si="531"/>
        <v>0</v>
      </c>
      <c r="V850" s="120">
        <f t="shared" si="526"/>
        <v>7.8E-2</v>
      </c>
      <c r="W850" s="118">
        <f t="shared" si="509"/>
        <v>12</v>
      </c>
      <c r="X850" s="118">
        <v>252</v>
      </c>
      <c r="Y850" s="117">
        <f t="shared" si="518"/>
        <v>1.00358295</v>
      </c>
      <c r="Z850" s="110">
        <f t="shared" si="519"/>
        <v>3.4127966999999999</v>
      </c>
      <c r="AA850" s="110">
        <f t="shared" si="520"/>
        <v>0</v>
      </c>
      <c r="AB850" s="121" t="str">
        <f t="shared" si="528"/>
        <v>A+J=</v>
      </c>
      <c r="AC850" s="115">
        <f t="shared" si="529"/>
        <v>45132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9">
        <f t="shared" si="521"/>
        <v>45120</v>
      </c>
      <c r="B851" s="110">
        <f t="shared" si="513"/>
        <v>956.3126039</v>
      </c>
      <c r="C851" s="184">
        <f t="shared" si="511"/>
        <v>951.26107356770592</v>
      </c>
      <c r="D851" s="111">
        <f t="shared" si="522"/>
        <v>6649.99</v>
      </c>
      <c r="E851" s="111">
        <f>IF($K851=1,VLOOKUP($A850,$AQ$11:$AU$150,5),E850)</f>
        <v>6665.28</v>
      </c>
      <c r="F851" s="160" t="e">
        <f>IF($K851=1,VLOOKUP($A850,$AQ$11:$AU$135,6),F850)</f>
        <v>#REF!</v>
      </c>
      <c r="G851" s="114">
        <f t="shared" si="514"/>
        <v>2.2992515778219591E-3</v>
      </c>
      <c r="H851" s="115">
        <f t="shared" ref="H851:H914" si="532">IF(Q850&gt;0,VLOOKUP(A851,AJ$119:AP$451,4),H850)</f>
        <v>45132</v>
      </c>
      <c r="I851" s="115">
        <f t="shared" si="515"/>
        <v>45132</v>
      </c>
      <c r="J851" s="116">
        <f t="shared" si="523"/>
        <v>21</v>
      </c>
      <c r="K851" s="116">
        <f t="shared" si="512"/>
        <v>13</v>
      </c>
      <c r="L851" s="8">
        <f t="shared" si="524"/>
        <v>1.0014227200000001</v>
      </c>
      <c r="M851" s="117">
        <v>1</v>
      </c>
      <c r="N851" s="117">
        <f t="shared" si="508"/>
        <v>1</v>
      </c>
      <c r="O851" s="110">
        <f t="shared" si="510"/>
        <v>1.0014227200000001</v>
      </c>
      <c r="P851" s="110">
        <f t="shared" si="516"/>
        <v>952.61445172000003</v>
      </c>
      <c r="Q851" s="148">
        <f t="shared" si="527"/>
        <v>0</v>
      </c>
      <c r="R851" s="170">
        <f t="shared" si="525"/>
        <v>0</v>
      </c>
      <c r="S851" s="110">
        <f t="shared" si="517"/>
        <v>0</v>
      </c>
      <c r="T851" s="92">
        <f t="shared" si="530"/>
        <v>0</v>
      </c>
      <c r="U851" s="181">
        <f t="shared" si="531"/>
        <v>0</v>
      </c>
      <c r="V851" s="120">
        <f t="shared" si="526"/>
        <v>7.8E-2</v>
      </c>
      <c r="W851" s="118">
        <f t="shared" si="509"/>
        <v>13</v>
      </c>
      <c r="X851" s="118">
        <v>252</v>
      </c>
      <c r="Y851" s="117">
        <f t="shared" si="518"/>
        <v>1.003882108</v>
      </c>
      <c r="Z851" s="110">
        <f t="shared" si="519"/>
        <v>3.6981521800000001</v>
      </c>
      <c r="AA851" s="110">
        <f t="shared" si="520"/>
        <v>0</v>
      </c>
      <c r="AB851" s="121" t="str">
        <f t="shared" si="528"/>
        <v>A+J=</v>
      </c>
      <c r="AC851" s="115">
        <f t="shared" si="529"/>
        <v>45132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9">
        <f t="shared" si="521"/>
        <v>45121</v>
      </c>
      <c r="B852" s="110">
        <f t="shared" si="513"/>
        <v>956.70228865000001</v>
      </c>
      <c r="C852" s="184">
        <f t="shared" si="511"/>
        <v>951.26107356770592</v>
      </c>
      <c r="D852" s="111">
        <f t="shared" si="522"/>
        <v>6649.99</v>
      </c>
      <c r="E852" s="111">
        <f>IF($K852=1,VLOOKUP($A851,$AQ$11:$AU$150,5),E851)</f>
        <v>6665.28</v>
      </c>
      <c r="F852" s="160" t="e">
        <f>IF($K852=1,VLOOKUP($A851,$AQ$11:$AU$135,6),F851)</f>
        <v>#REF!</v>
      </c>
      <c r="G852" s="114">
        <f t="shared" si="514"/>
        <v>2.2992515778219591E-3</v>
      </c>
      <c r="H852" s="115">
        <f t="shared" si="532"/>
        <v>45132</v>
      </c>
      <c r="I852" s="115">
        <f t="shared" si="515"/>
        <v>45132</v>
      </c>
      <c r="J852" s="116">
        <f t="shared" si="523"/>
        <v>21</v>
      </c>
      <c r="K852" s="116">
        <f t="shared" si="512"/>
        <v>14</v>
      </c>
      <c r="L852" s="8">
        <f t="shared" si="524"/>
        <v>1.00153224</v>
      </c>
      <c r="M852" s="117">
        <v>1</v>
      </c>
      <c r="N852" s="117">
        <f t="shared" si="508"/>
        <v>1</v>
      </c>
      <c r="O852" s="110">
        <f t="shared" si="510"/>
        <v>1.00153224</v>
      </c>
      <c r="P852" s="110">
        <f t="shared" si="516"/>
        <v>952.71863383000004</v>
      </c>
      <c r="Q852" s="148">
        <f t="shared" si="527"/>
        <v>0</v>
      </c>
      <c r="R852" s="170">
        <f t="shared" si="525"/>
        <v>0</v>
      </c>
      <c r="S852" s="110">
        <f t="shared" si="517"/>
        <v>0</v>
      </c>
      <c r="T852" s="92">
        <f t="shared" si="530"/>
        <v>0</v>
      </c>
      <c r="U852" s="181">
        <f t="shared" si="531"/>
        <v>0</v>
      </c>
      <c r="V852" s="120">
        <f t="shared" si="526"/>
        <v>7.8E-2</v>
      </c>
      <c r="W852" s="118">
        <f t="shared" si="509"/>
        <v>14</v>
      </c>
      <c r="X852" s="118">
        <v>252</v>
      </c>
      <c r="Y852" s="117">
        <f t="shared" si="518"/>
        <v>1.0041813550000001</v>
      </c>
      <c r="Z852" s="110">
        <f t="shared" si="519"/>
        <v>3.9836548199999999</v>
      </c>
      <c r="AA852" s="110">
        <f t="shared" si="520"/>
        <v>0</v>
      </c>
      <c r="AB852" s="121" t="str">
        <f t="shared" si="528"/>
        <v>A+J=</v>
      </c>
      <c r="AC852" s="115">
        <f t="shared" si="529"/>
        <v>45132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9">
        <f t="shared" si="521"/>
        <v>45122</v>
      </c>
      <c r="B853" s="110">
        <f t="shared" si="513"/>
        <v>957.09213967000005</v>
      </c>
      <c r="C853" s="184">
        <f t="shared" si="511"/>
        <v>951.26107356770592</v>
      </c>
      <c r="D853" s="111">
        <f t="shared" si="522"/>
        <v>6649.99</v>
      </c>
      <c r="E853" s="111">
        <f>IF($K853=1,VLOOKUP($A852,$AQ$11:$AU$150,5),E852)</f>
        <v>6665.28</v>
      </c>
      <c r="F853" s="160" t="e">
        <f>IF($K853=1,VLOOKUP($A852,$AQ$11:$AU$135,6),F852)</f>
        <v>#REF!</v>
      </c>
      <c r="G853" s="114">
        <f t="shared" si="514"/>
        <v>2.2992515778219591E-3</v>
      </c>
      <c r="H853" s="115">
        <f t="shared" si="532"/>
        <v>45132</v>
      </c>
      <c r="I853" s="115">
        <f t="shared" si="515"/>
        <v>45132</v>
      </c>
      <c r="J853" s="116">
        <f t="shared" si="523"/>
        <v>21</v>
      </c>
      <c r="K853" s="116">
        <f t="shared" si="512"/>
        <v>15</v>
      </c>
      <c r="L853" s="8">
        <f t="shared" si="524"/>
        <v>1.0016417799999999</v>
      </c>
      <c r="M853" s="117">
        <v>1</v>
      </c>
      <c r="N853" s="117">
        <f t="shared" si="508"/>
        <v>1</v>
      </c>
      <c r="O853" s="110">
        <f t="shared" si="510"/>
        <v>1.0016417799999999</v>
      </c>
      <c r="P853" s="110">
        <f t="shared" si="516"/>
        <v>952.82283497000003</v>
      </c>
      <c r="Q853" s="148">
        <f t="shared" si="527"/>
        <v>0</v>
      </c>
      <c r="R853" s="170">
        <f t="shared" si="525"/>
        <v>0</v>
      </c>
      <c r="S853" s="110">
        <f t="shared" si="517"/>
        <v>0</v>
      </c>
      <c r="T853" s="92">
        <f t="shared" si="530"/>
        <v>0</v>
      </c>
      <c r="U853" s="181">
        <f t="shared" si="531"/>
        <v>0</v>
      </c>
      <c r="V853" s="120">
        <f t="shared" si="526"/>
        <v>7.8E-2</v>
      </c>
      <c r="W853" s="118">
        <f t="shared" si="509"/>
        <v>15</v>
      </c>
      <c r="X853" s="118">
        <v>252</v>
      </c>
      <c r="Y853" s="117">
        <f t="shared" si="518"/>
        <v>1.0044806909999999</v>
      </c>
      <c r="Z853" s="110">
        <f t="shared" si="519"/>
        <v>4.2693047000000002</v>
      </c>
      <c r="AA853" s="110">
        <f t="shared" si="520"/>
        <v>0</v>
      </c>
      <c r="AB853" s="121" t="str">
        <f t="shared" si="528"/>
        <v>A+J=</v>
      </c>
      <c r="AC853" s="115">
        <f t="shared" si="529"/>
        <v>45132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9">
        <f t="shared" si="521"/>
        <v>45123</v>
      </c>
      <c r="B854" s="110">
        <f t="shared" si="513"/>
        <v>957.09213967000005</v>
      </c>
      <c r="C854" s="184">
        <f t="shared" si="511"/>
        <v>951.26107356770592</v>
      </c>
      <c r="D854" s="111">
        <f t="shared" si="522"/>
        <v>6649.99</v>
      </c>
      <c r="E854" s="111">
        <f>IF($K854=1,VLOOKUP($A853,$AQ$11:$AU$150,5),E853)</f>
        <v>6665.28</v>
      </c>
      <c r="F854" s="160" t="e">
        <f>IF($K854=1,VLOOKUP($A853,$AQ$11:$AU$135,6),F853)</f>
        <v>#REF!</v>
      </c>
      <c r="G854" s="114">
        <f t="shared" si="514"/>
        <v>2.2992515778219591E-3</v>
      </c>
      <c r="H854" s="115">
        <f t="shared" si="532"/>
        <v>45132</v>
      </c>
      <c r="I854" s="115">
        <f t="shared" si="515"/>
        <v>45132</v>
      </c>
      <c r="J854" s="116">
        <f t="shared" si="523"/>
        <v>21</v>
      </c>
      <c r="K854" s="116">
        <f t="shared" si="512"/>
        <v>15</v>
      </c>
      <c r="L854" s="8">
        <f t="shared" si="524"/>
        <v>1.0016417799999999</v>
      </c>
      <c r="M854" s="117">
        <v>1</v>
      </c>
      <c r="N854" s="117">
        <f t="shared" si="508"/>
        <v>1</v>
      </c>
      <c r="O854" s="110">
        <f t="shared" si="510"/>
        <v>1.0016417799999999</v>
      </c>
      <c r="P854" s="110">
        <f t="shared" si="516"/>
        <v>952.82283497000003</v>
      </c>
      <c r="Q854" s="148">
        <f t="shared" si="527"/>
        <v>0</v>
      </c>
      <c r="R854" s="170">
        <f t="shared" si="525"/>
        <v>0</v>
      </c>
      <c r="S854" s="110">
        <f t="shared" si="517"/>
        <v>0</v>
      </c>
      <c r="T854" s="92">
        <f t="shared" si="530"/>
        <v>0</v>
      </c>
      <c r="U854" s="181">
        <f t="shared" si="531"/>
        <v>0</v>
      </c>
      <c r="V854" s="120">
        <f t="shared" si="526"/>
        <v>7.8E-2</v>
      </c>
      <c r="W854" s="118">
        <f t="shared" si="509"/>
        <v>15</v>
      </c>
      <c r="X854" s="118">
        <v>252</v>
      </c>
      <c r="Y854" s="117">
        <f t="shared" si="518"/>
        <v>1.0044806909999999</v>
      </c>
      <c r="Z854" s="110">
        <f t="shared" si="519"/>
        <v>4.2693047000000002</v>
      </c>
      <c r="AA854" s="110">
        <f t="shared" si="520"/>
        <v>0</v>
      </c>
      <c r="AB854" s="121" t="str">
        <f t="shared" si="528"/>
        <v>A+J=</v>
      </c>
      <c r="AC854" s="115">
        <f t="shared" si="529"/>
        <v>45132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9">
        <f t="shared" si="521"/>
        <v>45124</v>
      </c>
      <c r="B855" s="110">
        <f t="shared" si="513"/>
        <v>957.09213967000005</v>
      </c>
      <c r="C855" s="184">
        <f t="shared" si="511"/>
        <v>951.26107356770592</v>
      </c>
      <c r="D855" s="111">
        <f t="shared" si="522"/>
        <v>6649.99</v>
      </c>
      <c r="E855" s="111">
        <f>IF($K855=1,VLOOKUP($A854,$AQ$11:$AU$150,5),E854)</f>
        <v>6665.28</v>
      </c>
      <c r="F855" s="160" t="e">
        <f>IF($K855=1,VLOOKUP($A854,$AQ$11:$AU$135,6),F854)</f>
        <v>#REF!</v>
      </c>
      <c r="G855" s="114">
        <f t="shared" si="514"/>
        <v>2.2992515778219591E-3</v>
      </c>
      <c r="H855" s="115">
        <f t="shared" si="532"/>
        <v>45132</v>
      </c>
      <c r="I855" s="115">
        <f t="shared" si="515"/>
        <v>45132</v>
      </c>
      <c r="J855" s="116">
        <f t="shared" si="523"/>
        <v>21</v>
      </c>
      <c r="K855" s="116">
        <f t="shared" si="512"/>
        <v>15</v>
      </c>
      <c r="L855" s="8">
        <f t="shared" si="524"/>
        <v>1.0016417799999999</v>
      </c>
      <c r="M855" s="117">
        <v>1</v>
      </c>
      <c r="N855" s="117">
        <f t="shared" si="508"/>
        <v>1</v>
      </c>
      <c r="O855" s="110">
        <f t="shared" si="510"/>
        <v>1.0016417799999999</v>
      </c>
      <c r="P855" s="110">
        <f t="shared" si="516"/>
        <v>952.82283497000003</v>
      </c>
      <c r="Q855" s="148">
        <f t="shared" si="527"/>
        <v>0</v>
      </c>
      <c r="R855" s="170">
        <f t="shared" si="525"/>
        <v>0</v>
      </c>
      <c r="S855" s="110">
        <f t="shared" si="517"/>
        <v>0</v>
      </c>
      <c r="T855" s="92">
        <f t="shared" si="530"/>
        <v>0</v>
      </c>
      <c r="U855" s="181">
        <f t="shared" si="531"/>
        <v>0</v>
      </c>
      <c r="V855" s="120">
        <f t="shared" si="526"/>
        <v>7.8E-2</v>
      </c>
      <c r="W855" s="118">
        <f t="shared" si="509"/>
        <v>15</v>
      </c>
      <c r="X855" s="118">
        <v>252</v>
      </c>
      <c r="Y855" s="117">
        <f t="shared" si="518"/>
        <v>1.0044806909999999</v>
      </c>
      <c r="Z855" s="110">
        <f t="shared" si="519"/>
        <v>4.2693047000000002</v>
      </c>
      <c r="AA855" s="110">
        <f t="shared" si="520"/>
        <v>0</v>
      </c>
      <c r="AB855" s="121" t="str">
        <f t="shared" si="528"/>
        <v>A+J=</v>
      </c>
      <c r="AC855" s="115">
        <f t="shared" si="529"/>
        <v>45132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9">
        <f t="shared" si="521"/>
        <v>45125</v>
      </c>
      <c r="B856" s="110">
        <f t="shared" si="513"/>
        <v>957.48214838999991</v>
      </c>
      <c r="C856" s="184">
        <f t="shared" si="511"/>
        <v>951.26107356770592</v>
      </c>
      <c r="D856" s="111">
        <f t="shared" si="522"/>
        <v>6649.99</v>
      </c>
      <c r="E856" s="111">
        <f>IF($K856=1,VLOOKUP($A855,$AQ$11:$AU$150,5),E855)</f>
        <v>6665.28</v>
      </c>
      <c r="F856" s="160" t="e">
        <f>IF($K856=1,VLOOKUP($A855,$AQ$11:$AU$135,6),F855)</f>
        <v>#REF!</v>
      </c>
      <c r="G856" s="114">
        <f t="shared" si="514"/>
        <v>2.2992515778219591E-3</v>
      </c>
      <c r="H856" s="115">
        <f t="shared" si="532"/>
        <v>45132</v>
      </c>
      <c r="I856" s="115">
        <f t="shared" si="515"/>
        <v>45132</v>
      </c>
      <c r="J856" s="116">
        <f t="shared" si="523"/>
        <v>21</v>
      </c>
      <c r="K856" s="116">
        <f t="shared" si="512"/>
        <v>16</v>
      </c>
      <c r="L856" s="8">
        <f t="shared" si="524"/>
        <v>1.0017513300000001</v>
      </c>
      <c r="M856" s="117">
        <v>1</v>
      </c>
      <c r="N856" s="117">
        <f t="shared" si="508"/>
        <v>1</v>
      </c>
      <c r="O856" s="110">
        <f t="shared" si="510"/>
        <v>1.0017513300000001</v>
      </c>
      <c r="P856" s="110">
        <f t="shared" si="516"/>
        <v>952.92704561999994</v>
      </c>
      <c r="Q856" s="148">
        <f t="shared" si="527"/>
        <v>0</v>
      </c>
      <c r="R856" s="170">
        <f t="shared" si="525"/>
        <v>0</v>
      </c>
      <c r="S856" s="110">
        <f t="shared" si="517"/>
        <v>0</v>
      </c>
      <c r="T856" s="92">
        <f t="shared" si="530"/>
        <v>0</v>
      </c>
      <c r="U856" s="181">
        <f t="shared" si="531"/>
        <v>0</v>
      </c>
      <c r="V856" s="120">
        <f t="shared" si="526"/>
        <v>7.8E-2</v>
      </c>
      <c r="W856" s="118">
        <f t="shared" si="509"/>
        <v>16</v>
      </c>
      <c r="X856" s="118">
        <v>252</v>
      </c>
      <c r="Y856" s="117">
        <f t="shared" si="518"/>
        <v>1.0047801169999999</v>
      </c>
      <c r="Z856" s="110">
        <f t="shared" si="519"/>
        <v>4.5551027700000004</v>
      </c>
      <c r="AA856" s="110">
        <f t="shared" si="520"/>
        <v>0</v>
      </c>
      <c r="AB856" s="121" t="str">
        <f t="shared" si="528"/>
        <v>A+J=</v>
      </c>
      <c r="AC856" s="115">
        <f t="shared" si="529"/>
        <v>45132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9">
        <f t="shared" si="521"/>
        <v>45126</v>
      </c>
      <c r="B857" s="110">
        <f t="shared" si="513"/>
        <v>957.87231388999999</v>
      </c>
      <c r="C857" s="184">
        <f t="shared" si="511"/>
        <v>951.26107356770592</v>
      </c>
      <c r="D857" s="111">
        <f t="shared" si="522"/>
        <v>6649.99</v>
      </c>
      <c r="E857" s="111">
        <f>IF($K857=1,VLOOKUP($A856,$AQ$11:$AU$150,5),E856)</f>
        <v>6665.28</v>
      </c>
      <c r="F857" s="160" t="e">
        <f>IF($K857=1,VLOOKUP($A856,$AQ$11:$AU$135,6),F856)</f>
        <v>#REF!</v>
      </c>
      <c r="G857" s="114">
        <f t="shared" si="514"/>
        <v>2.2992515778219591E-3</v>
      </c>
      <c r="H857" s="115">
        <f t="shared" si="532"/>
        <v>45132</v>
      </c>
      <c r="I857" s="115">
        <f t="shared" si="515"/>
        <v>45132</v>
      </c>
      <c r="J857" s="116">
        <f t="shared" si="523"/>
        <v>21</v>
      </c>
      <c r="K857" s="116">
        <f t="shared" si="512"/>
        <v>17</v>
      </c>
      <c r="L857" s="8">
        <f t="shared" si="524"/>
        <v>1.0018608899999999</v>
      </c>
      <c r="M857" s="117">
        <v>1</v>
      </c>
      <c r="N857" s="117">
        <f t="shared" si="508"/>
        <v>1</v>
      </c>
      <c r="O857" s="110">
        <f t="shared" si="510"/>
        <v>1.0018608899999999</v>
      </c>
      <c r="P857" s="110">
        <f t="shared" si="516"/>
        <v>953.03126578000001</v>
      </c>
      <c r="Q857" s="148">
        <f t="shared" si="527"/>
        <v>0</v>
      </c>
      <c r="R857" s="170">
        <f t="shared" si="525"/>
        <v>0</v>
      </c>
      <c r="S857" s="110">
        <f t="shared" si="517"/>
        <v>0</v>
      </c>
      <c r="T857" s="92">
        <f t="shared" si="530"/>
        <v>0</v>
      </c>
      <c r="U857" s="181">
        <f t="shared" si="531"/>
        <v>0</v>
      </c>
      <c r="V857" s="120">
        <f t="shared" si="526"/>
        <v>7.8E-2</v>
      </c>
      <c r="W857" s="118">
        <f t="shared" si="509"/>
        <v>17</v>
      </c>
      <c r="X857" s="118">
        <v>252</v>
      </c>
      <c r="Y857" s="117">
        <f t="shared" si="518"/>
        <v>1.0050796319999999</v>
      </c>
      <c r="Z857" s="110">
        <f t="shared" si="519"/>
        <v>4.84104811</v>
      </c>
      <c r="AA857" s="110">
        <f t="shared" si="520"/>
        <v>0</v>
      </c>
      <c r="AB857" s="121" t="str">
        <f t="shared" si="528"/>
        <v>A+J=</v>
      </c>
      <c r="AC857" s="115">
        <f t="shared" si="529"/>
        <v>45132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9">
        <f t="shared" si="521"/>
        <v>45127</v>
      </c>
      <c r="B858" s="110">
        <f t="shared" si="513"/>
        <v>958.26263623</v>
      </c>
      <c r="C858" s="184">
        <f t="shared" si="511"/>
        <v>951.26107356770592</v>
      </c>
      <c r="D858" s="111">
        <f t="shared" si="522"/>
        <v>6649.99</v>
      </c>
      <c r="E858" s="111">
        <f>IF($K858=1,VLOOKUP($A857,$AQ$11:$AU$150,5),E857)</f>
        <v>6665.28</v>
      </c>
      <c r="F858" s="160" t="e">
        <f>IF($K858=1,VLOOKUP($A857,$AQ$11:$AU$135,6),F857)</f>
        <v>#REF!</v>
      </c>
      <c r="G858" s="114">
        <f t="shared" si="514"/>
        <v>2.2992515778219591E-3</v>
      </c>
      <c r="H858" s="115">
        <f t="shared" si="532"/>
        <v>45132</v>
      </c>
      <c r="I858" s="115">
        <f t="shared" si="515"/>
        <v>45132</v>
      </c>
      <c r="J858" s="116">
        <f t="shared" si="523"/>
        <v>21</v>
      </c>
      <c r="K858" s="116">
        <f t="shared" si="512"/>
        <v>18</v>
      </c>
      <c r="L858" s="8">
        <f t="shared" si="524"/>
        <v>1.0019704599999999</v>
      </c>
      <c r="M858" s="117">
        <v>1</v>
      </c>
      <c r="N858" s="117">
        <f t="shared" si="508"/>
        <v>1</v>
      </c>
      <c r="O858" s="110">
        <f t="shared" si="510"/>
        <v>1.0019704599999999</v>
      </c>
      <c r="P858" s="110">
        <f t="shared" si="516"/>
        <v>953.13549546000002</v>
      </c>
      <c r="Q858" s="148">
        <f t="shared" si="527"/>
        <v>0</v>
      </c>
      <c r="R858" s="170">
        <f t="shared" si="525"/>
        <v>0</v>
      </c>
      <c r="S858" s="110">
        <f t="shared" si="517"/>
        <v>0</v>
      </c>
      <c r="T858" s="92">
        <f t="shared" si="530"/>
        <v>0</v>
      </c>
      <c r="U858" s="181">
        <f t="shared" si="531"/>
        <v>0</v>
      </c>
      <c r="V858" s="120">
        <f t="shared" si="526"/>
        <v>7.8E-2</v>
      </c>
      <c r="W858" s="118">
        <f t="shared" si="509"/>
        <v>18</v>
      </c>
      <c r="X858" s="118">
        <v>252</v>
      </c>
      <c r="Y858" s="117">
        <f t="shared" si="518"/>
        <v>1.005379236</v>
      </c>
      <c r="Z858" s="110">
        <f t="shared" si="519"/>
        <v>5.1271407699999996</v>
      </c>
      <c r="AA858" s="110">
        <f t="shared" si="520"/>
        <v>0</v>
      </c>
      <c r="AB858" s="121" t="str">
        <f t="shared" si="528"/>
        <v>A+J=</v>
      </c>
      <c r="AC858" s="115">
        <f t="shared" si="529"/>
        <v>45132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9">
        <f t="shared" si="521"/>
        <v>45128</v>
      </c>
      <c r="B859" s="110">
        <f t="shared" si="513"/>
        <v>958.65311541999995</v>
      </c>
      <c r="C859" s="184">
        <f t="shared" si="511"/>
        <v>951.26107356770592</v>
      </c>
      <c r="D859" s="111">
        <f t="shared" si="522"/>
        <v>6649.99</v>
      </c>
      <c r="E859" s="111">
        <f>IF($K859=1,VLOOKUP($A858,$AQ$11:$AU$150,5),E858)</f>
        <v>6665.28</v>
      </c>
      <c r="F859" s="160" t="e">
        <f>IF($K859=1,VLOOKUP($A858,$AQ$11:$AU$135,6),F858)</f>
        <v>#REF!</v>
      </c>
      <c r="G859" s="114">
        <f t="shared" si="514"/>
        <v>2.2992515778219591E-3</v>
      </c>
      <c r="H859" s="115">
        <f t="shared" si="532"/>
        <v>45132</v>
      </c>
      <c r="I859" s="115">
        <f t="shared" si="515"/>
        <v>45132</v>
      </c>
      <c r="J859" s="116">
        <f t="shared" si="523"/>
        <v>21</v>
      </c>
      <c r="K859" s="116">
        <f t="shared" si="512"/>
        <v>19</v>
      </c>
      <c r="L859" s="8">
        <f t="shared" si="524"/>
        <v>1.0020800400000001</v>
      </c>
      <c r="M859" s="117">
        <v>1</v>
      </c>
      <c r="N859" s="117">
        <f t="shared" si="508"/>
        <v>1</v>
      </c>
      <c r="O859" s="110">
        <f t="shared" si="510"/>
        <v>1.0020800400000001</v>
      </c>
      <c r="P859" s="110">
        <f t="shared" si="516"/>
        <v>953.23973464999995</v>
      </c>
      <c r="Q859" s="148">
        <f t="shared" si="527"/>
        <v>0</v>
      </c>
      <c r="R859" s="170">
        <f t="shared" si="525"/>
        <v>0</v>
      </c>
      <c r="S859" s="110">
        <f t="shared" si="517"/>
        <v>0</v>
      </c>
      <c r="T859" s="92">
        <f t="shared" si="530"/>
        <v>0</v>
      </c>
      <c r="U859" s="181">
        <f t="shared" si="531"/>
        <v>0</v>
      </c>
      <c r="V859" s="120">
        <f t="shared" si="526"/>
        <v>7.8E-2</v>
      </c>
      <c r="W859" s="118">
        <f t="shared" si="509"/>
        <v>19</v>
      </c>
      <c r="X859" s="118">
        <v>252</v>
      </c>
      <c r="Y859" s="117">
        <f t="shared" si="518"/>
        <v>1.0056789290000001</v>
      </c>
      <c r="Z859" s="110">
        <f t="shared" si="519"/>
        <v>5.4133807699999998</v>
      </c>
      <c r="AA859" s="110">
        <f t="shared" si="520"/>
        <v>0</v>
      </c>
      <c r="AB859" s="121" t="str">
        <f t="shared" si="528"/>
        <v>A+J=</v>
      </c>
      <c r="AC859" s="115">
        <f t="shared" si="529"/>
        <v>45132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9">
        <f t="shared" si="521"/>
        <v>45129</v>
      </c>
      <c r="B860" s="110">
        <f t="shared" si="513"/>
        <v>959.04376202999993</v>
      </c>
      <c r="C860" s="184">
        <f t="shared" si="511"/>
        <v>951.26107356770592</v>
      </c>
      <c r="D860" s="111">
        <f t="shared" si="522"/>
        <v>6649.99</v>
      </c>
      <c r="E860" s="111">
        <f>IF($K860=1,VLOOKUP($A859,$AQ$11:$AU$150,5),E859)</f>
        <v>6665.28</v>
      </c>
      <c r="F860" s="160" t="e">
        <f>IF($K860=1,VLOOKUP($A859,$AQ$11:$AU$135,6),F859)</f>
        <v>#REF!</v>
      </c>
      <c r="G860" s="114">
        <f t="shared" si="514"/>
        <v>2.2992515778219591E-3</v>
      </c>
      <c r="H860" s="115">
        <f t="shared" si="532"/>
        <v>45132</v>
      </c>
      <c r="I860" s="115">
        <f t="shared" si="515"/>
        <v>45132</v>
      </c>
      <c r="J860" s="116">
        <f t="shared" si="523"/>
        <v>21</v>
      </c>
      <c r="K860" s="116">
        <f t="shared" si="512"/>
        <v>20</v>
      </c>
      <c r="L860" s="8">
        <f t="shared" si="524"/>
        <v>1.0021896400000001</v>
      </c>
      <c r="M860" s="117">
        <v>1</v>
      </c>
      <c r="N860" s="117">
        <f t="shared" si="508"/>
        <v>1</v>
      </c>
      <c r="O860" s="110">
        <f t="shared" si="510"/>
        <v>1.0021896400000001</v>
      </c>
      <c r="P860" s="110">
        <f t="shared" si="516"/>
        <v>953.34399285999996</v>
      </c>
      <c r="Q860" s="148">
        <f t="shared" si="527"/>
        <v>0</v>
      </c>
      <c r="R860" s="170">
        <f t="shared" si="525"/>
        <v>0</v>
      </c>
      <c r="S860" s="110">
        <f t="shared" si="517"/>
        <v>0</v>
      </c>
      <c r="T860" s="92">
        <f t="shared" si="530"/>
        <v>0</v>
      </c>
      <c r="U860" s="181">
        <f t="shared" si="531"/>
        <v>0</v>
      </c>
      <c r="V860" s="120">
        <f t="shared" si="526"/>
        <v>7.8E-2</v>
      </c>
      <c r="W860" s="118">
        <f t="shared" si="509"/>
        <v>20</v>
      </c>
      <c r="X860" s="118">
        <v>252</v>
      </c>
      <c r="Y860" s="117">
        <f t="shared" si="518"/>
        <v>1.0059787120000001</v>
      </c>
      <c r="Z860" s="110">
        <f t="shared" si="519"/>
        <v>5.6997691699999997</v>
      </c>
      <c r="AA860" s="110">
        <f t="shared" si="520"/>
        <v>0</v>
      </c>
      <c r="AB860" s="121" t="str">
        <f t="shared" si="528"/>
        <v>A+J=</v>
      </c>
      <c r="AC860" s="115">
        <f t="shared" si="529"/>
        <v>45132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9">
        <f t="shared" si="521"/>
        <v>45130</v>
      </c>
      <c r="B861" s="110">
        <f t="shared" si="513"/>
        <v>959.04376202999993</v>
      </c>
      <c r="C861" s="184">
        <f t="shared" si="511"/>
        <v>951.26107356770592</v>
      </c>
      <c r="D861" s="111">
        <f t="shared" si="522"/>
        <v>6649.99</v>
      </c>
      <c r="E861" s="111">
        <f>IF($K861=1,VLOOKUP($A860,$AQ$11:$AU$150,5),E860)</f>
        <v>6665.28</v>
      </c>
      <c r="F861" s="160" t="e">
        <f>IF($K861=1,VLOOKUP($A860,$AQ$11:$AU$135,6),F860)</f>
        <v>#REF!</v>
      </c>
      <c r="G861" s="114">
        <f t="shared" si="514"/>
        <v>2.2992515778219591E-3</v>
      </c>
      <c r="H861" s="115">
        <f t="shared" si="532"/>
        <v>45132</v>
      </c>
      <c r="I861" s="115">
        <f t="shared" si="515"/>
        <v>45132</v>
      </c>
      <c r="J861" s="116">
        <f t="shared" si="523"/>
        <v>21</v>
      </c>
      <c r="K861" s="116">
        <f t="shared" si="512"/>
        <v>20</v>
      </c>
      <c r="L861" s="8">
        <f t="shared" si="524"/>
        <v>1.0021896400000001</v>
      </c>
      <c r="M861" s="117">
        <v>1</v>
      </c>
      <c r="N861" s="117">
        <f t="shared" si="508"/>
        <v>1</v>
      </c>
      <c r="O861" s="110">
        <f t="shared" si="510"/>
        <v>1.0021896400000001</v>
      </c>
      <c r="P861" s="110">
        <f t="shared" si="516"/>
        <v>953.34399285999996</v>
      </c>
      <c r="Q861" s="148">
        <f t="shared" si="527"/>
        <v>0</v>
      </c>
      <c r="R861" s="170">
        <f t="shared" si="525"/>
        <v>0</v>
      </c>
      <c r="S861" s="110">
        <f t="shared" si="517"/>
        <v>0</v>
      </c>
      <c r="T861" s="92">
        <f t="shared" si="530"/>
        <v>0</v>
      </c>
      <c r="U861" s="181">
        <f t="shared" si="531"/>
        <v>0</v>
      </c>
      <c r="V861" s="120">
        <f t="shared" si="526"/>
        <v>7.8E-2</v>
      </c>
      <c r="W861" s="118">
        <f t="shared" si="509"/>
        <v>20</v>
      </c>
      <c r="X861" s="118">
        <v>252</v>
      </c>
      <c r="Y861" s="117">
        <f t="shared" si="518"/>
        <v>1.0059787120000001</v>
      </c>
      <c r="Z861" s="110">
        <f t="shared" si="519"/>
        <v>5.6997691699999997</v>
      </c>
      <c r="AA861" s="110">
        <f t="shared" si="520"/>
        <v>0</v>
      </c>
      <c r="AB861" s="121" t="str">
        <f t="shared" si="528"/>
        <v>A+J=</v>
      </c>
      <c r="AC861" s="115">
        <f t="shared" si="529"/>
        <v>45132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9">
        <f t="shared" si="521"/>
        <v>45131</v>
      </c>
      <c r="B862" s="110">
        <f t="shared" si="513"/>
        <v>959.04376202999993</v>
      </c>
      <c r="C862" s="184">
        <f t="shared" si="511"/>
        <v>951.26107356770592</v>
      </c>
      <c r="D862" s="111">
        <f t="shared" si="522"/>
        <v>6649.99</v>
      </c>
      <c r="E862" s="111">
        <f>IF($K862=1,VLOOKUP($A861,$AQ$11:$AU$150,5),E861)</f>
        <v>6665.28</v>
      </c>
      <c r="F862" s="160" t="e">
        <f>IF($K862=1,VLOOKUP($A861,$AQ$11:$AU$135,6),F861)</f>
        <v>#REF!</v>
      </c>
      <c r="G862" s="114">
        <f t="shared" si="514"/>
        <v>2.2992515778219591E-3</v>
      </c>
      <c r="H862" s="115">
        <f t="shared" si="532"/>
        <v>45132</v>
      </c>
      <c r="I862" s="115">
        <f t="shared" si="515"/>
        <v>45132</v>
      </c>
      <c r="J862" s="116">
        <f t="shared" si="523"/>
        <v>21</v>
      </c>
      <c r="K862" s="116">
        <f t="shared" si="512"/>
        <v>20</v>
      </c>
      <c r="L862" s="8">
        <f t="shared" si="524"/>
        <v>1.0021896400000001</v>
      </c>
      <c r="M862" s="117">
        <v>1</v>
      </c>
      <c r="N862" s="117">
        <f t="shared" si="508"/>
        <v>1</v>
      </c>
      <c r="O862" s="110">
        <f t="shared" si="510"/>
        <v>1.0021896400000001</v>
      </c>
      <c r="P862" s="110">
        <f t="shared" si="516"/>
        <v>953.34399285999996</v>
      </c>
      <c r="Q862" s="148">
        <f t="shared" si="527"/>
        <v>0</v>
      </c>
      <c r="R862" s="170">
        <f t="shared" si="525"/>
        <v>0</v>
      </c>
      <c r="S862" s="110">
        <f t="shared" si="517"/>
        <v>0</v>
      </c>
      <c r="T862" s="92">
        <f t="shared" si="530"/>
        <v>0</v>
      </c>
      <c r="U862" s="181">
        <f t="shared" si="531"/>
        <v>0</v>
      </c>
      <c r="V862" s="120">
        <f t="shared" si="526"/>
        <v>7.8E-2</v>
      </c>
      <c r="W862" s="118">
        <f t="shared" si="509"/>
        <v>20</v>
      </c>
      <c r="X862" s="118">
        <v>252</v>
      </c>
      <c r="Y862" s="117">
        <f t="shared" si="518"/>
        <v>1.0059787120000001</v>
      </c>
      <c r="Z862" s="110">
        <f t="shared" si="519"/>
        <v>5.6997691699999997</v>
      </c>
      <c r="AA862" s="110">
        <f t="shared" si="520"/>
        <v>0</v>
      </c>
      <c r="AB862" s="121" t="str">
        <f t="shared" si="528"/>
        <v>A+J=</v>
      </c>
      <c r="AC862" s="115">
        <f t="shared" si="529"/>
        <v>45132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9">
        <f t="shared" si="521"/>
        <v>45132</v>
      </c>
      <c r="B863" s="110">
        <f t="shared" si="513"/>
        <v>959.43456558000003</v>
      </c>
      <c r="C863" s="184">
        <f t="shared" si="511"/>
        <v>951.26107356770592</v>
      </c>
      <c r="D863" s="111">
        <f t="shared" si="522"/>
        <v>6649.99</v>
      </c>
      <c r="E863" s="111">
        <f>IF($K863=1,VLOOKUP($A862,$AQ$11:$AU$150,5),E862)</f>
        <v>6665.28</v>
      </c>
      <c r="F863" s="160" t="e">
        <f>IF($K863=1,VLOOKUP($A862,$AQ$11:$AU$135,6),F862)</f>
        <v>#REF!</v>
      </c>
      <c r="G863" s="114">
        <f t="shared" si="514"/>
        <v>2.2992515778219591E-3</v>
      </c>
      <c r="H863" s="115">
        <f t="shared" si="532"/>
        <v>45132</v>
      </c>
      <c r="I863" s="115">
        <f t="shared" si="515"/>
        <v>45132</v>
      </c>
      <c r="J863" s="116">
        <f t="shared" si="523"/>
        <v>21</v>
      </c>
      <c r="K863" s="116">
        <f t="shared" si="512"/>
        <v>21</v>
      </c>
      <c r="L863" s="8">
        <f t="shared" si="524"/>
        <v>1.0022992500000001</v>
      </c>
      <c r="M863" s="117">
        <v>1</v>
      </c>
      <c r="N863" s="117">
        <f t="shared" si="508"/>
        <v>1</v>
      </c>
      <c r="O863" s="110">
        <f t="shared" si="510"/>
        <v>1.0022992500000001</v>
      </c>
      <c r="P863" s="110">
        <f t="shared" si="516"/>
        <v>953.44826059000002</v>
      </c>
      <c r="Q863" s="148">
        <f t="shared" si="527"/>
        <v>28</v>
      </c>
      <c r="R863" s="170">
        <f t="shared" si="525"/>
        <v>1.2345999999999999E-2</v>
      </c>
      <c r="S863" s="110">
        <f t="shared" si="517"/>
        <v>11.77127222</v>
      </c>
      <c r="T863" s="92">
        <f t="shared" si="530"/>
        <v>2.1871870234006296</v>
      </c>
      <c r="U863" s="181">
        <f t="shared" si="531"/>
        <v>1.4639975571157938E-2</v>
      </c>
      <c r="V863" s="120">
        <f t="shared" si="526"/>
        <v>7.8E-2</v>
      </c>
      <c r="W863" s="118">
        <f t="shared" si="509"/>
        <v>21</v>
      </c>
      <c r="X863" s="118">
        <v>252</v>
      </c>
      <c r="Y863" s="117">
        <f t="shared" si="518"/>
        <v>1.0062785839999999</v>
      </c>
      <c r="Z863" s="110">
        <f t="shared" si="519"/>
        <v>5.9863049899999998</v>
      </c>
      <c r="AA863" s="110">
        <f t="shared" si="520"/>
        <v>17.757577210000001</v>
      </c>
      <c r="AB863" s="121" t="str">
        <f t="shared" si="528"/>
        <v>A+J=</v>
      </c>
      <c r="AC863" s="115">
        <f t="shared" si="529"/>
        <v>45132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9">
        <f t="shared" si="521"/>
        <v>45133</v>
      </c>
      <c r="B864" s="110">
        <f t="shared" si="513"/>
        <v>939.73715926</v>
      </c>
      <c r="C864" s="184">
        <f t="shared" si="511"/>
        <v>939.48980134659939</v>
      </c>
      <c r="D864" s="111">
        <f t="shared" si="522"/>
        <v>6665.28</v>
      </c>
      <c r="E864" s="111">
        <f>IF($K864=1,VLOOKUP($A863,$AQ$11:$AU$150,5),E863)</f>
        <v>6659.95</v>
      </c>
      <c r="F864" s="160" t="e">
        <f>IF($K864=1,VLOOKUP($A863,$AQ$11:$AU$135,6),F863)</f>
        <v>#REF!</v>
      </c>
      <c r="G864" s="114">
        <f t="shared" si="514"/>
        <v>-7.9966633059680436E-4</v>
      </c>
      <c r="H864" s="115">
        <f t="shared" si="532"/>
        <v>45163</v>
      </c>
      <c r="I864" s="115">
        <f t="shared" si="515"/>
        <v>45163</v>
      </c>
      <c r="J864" s="116">
        <f t="shared" si="523"/>
        <v>23</v>
      </c>
      <c r="K864" s="116">
        <f t="shared" si="512"/>
        <v>1</v>
      </c>
      <c r="L864" s="8">
        <f t="shared" si="524"/>
        <v>0.99996521000000005</v>
      </c>
      <c r="M864" s="117">
        <v>1</v>
      </c>
      <c r="N864" s="117">
        <f t="shared" ref="N864:N927" si="533">IF(I864&gt;I863,N863*M864,N863)</f>
        <v>1</v>
      </c>
      <c r="O864" s="110">
        <f t="shared" si="510"/>
        <v>0.99996521000000005</v>
      </c>
      <c r="P864" s="110">
        <f t="shared" si="516"/>
        <v>939.45711648999998</v>
      </c>
      <c r="Q864" s="148">
        <f t="shared" si="527"/>
        <v>0</v>
      </c>
      <c r="R864" s="170">
        <f t="shared" si="525"/>
        <v>0</v>
      </c>
      <c r="S864" s="110">
        <f t="shared" si="517"/>
        <v>0</v>
      </c>
      <c r="T864" s="92">
        <f t="shared" si="530"/>
        <v>0</v>
      </c>
      <c r="U864" s="181">
        <f t="shared" si="531"/>
        <v>0</v>
      </c>
      <c r="V864" s="120">
        <f t="shared" si="526"/>
        <v>7.8E-2</v>
      </c>
      <c r="W864" s="118">
        <f t="shared" si="509"/>
        <v>1</v>
      </c>
      <c r="X864" s="118">
        <v>252</v>
      </c>
      <c r="Y864" s="117">
        <f t="shared" si="518"/>
        <v>1.00029809</v>
      </c>
      <c r="Z864" s="110">
        <f t="shared" si="519"/>
        <v>0.28004277</v>
      </c>
      <c r="AA864" s="110">
        <f t="shared" si="520"/>
        <v>0</v>
      </c>
      <c r="AB864" s="121" t="str">
        <f t="shared" si="528"/>
        <v>A+J=</v>
      </c>
      <c r="AC864" s="115">
        <f t="shared" si="529"/>
        <v>45163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9">
        <f t="shared" si="521"/>
        <v>45134</v>
      </c>
      <c r="B865" s="110">
        <f t="shared" si="513"/>
        <v>939.98459071000002</v>
      </c>
      <c r="C865" s="184">
        <f t="shared" si="511"/>
        <v>939.48980134659939</v>
      </c>
      <c r="D865" s="111">
        <f t="shared" si="522"/>
        <v>6665.28</v>
      </c>
      <c r="E865" s="111">
        <f>IF($K865=1,VLOOKUP($A864,$AQ$11:$AU$150,5),E864)</f>
        <v>6659.95</v>
      </c>
      <c r="F865" s="160" t="e">
        <f>IF($K865=1,VLOOKUP($A864,$AQ$11:$AU$135,6),F864)</f>
        <v>#REF!</v>
      </c>
      <c r="G865" s="114">
        <f t="shared" si="514"/>
        <v>-7.9966633059680436E-4</v>
      </c>
      <c r="H865" s="115">
        <f t="shared" si="532"/>
        <v>45163</v>
      </c>
      <c r="I865" s="115">
        <f t="shared" si="515"/>
        <v>45163</v>
      </c>
      <c r="J865" s="116">
        <f t="shared" si="523"/>
        <v>23</v>
      </c>
      <c r="K865" s="116">
        <f t="shared" si="512"/>
        <v>2</v>
      </c>
      <c r="L865" s="8">
        <f t="shared" si="524"/>
        <v>0.99993043000000004</v>
      </c>
      <c r="M865" s="117">
        <v>1</v>
      </c>
      <c r="N865" s="117">
        <f t="shared" si="533"/>
        <v>1</v>
      </c>
      <c r="O865" s="110">
        <f t="shared" si="510"/>
        <v>0.99993043000000004</v>
      </c>
      <c r="P865" s="110">
        <f t="shared" si="516"/>
        <v>939.42444104000003</v>
      </c>
      <c r="Q865" s="148">
        <f t="shared" si="527"/>
        <v>0</v>
      </c>
      <c r="R865" s="170">
        <f t="shared" si="525"/>
        <v>0</v>
      </c>
      <c r="S865" s="110">
        <f t="shared" si="517"/>
        <v>0</v>
      </c>
      <c r="T865" s="92">
        <f t="shared" si="530"/>
        <v>0</v>
      </c>
      <c r="U865" s="181">
        <f t="shared" si="531"/>
        <v>0</v>
      </c>
      <c r="V865" s="120">
        <f t="shared" si="526"/>
        <v>7.8E-2</v>
      </c>
      <c r="W865" s="118">
        <f t="shared" si="509"/>
        <v>2</v>
      </c>
      <c r="X865" s="118">
        <v>252</v>
      </c>
      <c r="Y865" s="117">
        <f t="shared" si="518"/>
        <v>1.0005962690000001</v>
      </c>
      <c r="Z865" s="110">
        <f t="shared" si="519"/>
        <v>0.56014967000000004</v>
      </c>
      <c r="AA865" s="110">
        <f t="shared" si="520"/>
        <v>0</v>
      </c>
      <c r="AB865" s="121" t="str">
        <f t="shared" si="528"/>
        <v>A+J=</v>
      </c>
      <c r="AC865" s="115">
        <f t="shared" si="529"/>
        <v>45163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9">
        <f t="shared" si="521"/>
        <v>45135</v>
      </c>
      <c r="B866" s="110">
        <f t="shared" si="513"/>
        <v>940.23208533000002</v>
      </c>
      <c r="C866" s="184">
        <f t="shared" si="511"/>
        <v>939.48980134659939</v>
      </c>
      <c r="D866" s="111">
        <f t="shared" si="522"/>
        <v>6665.28</v>
      </c>
      <c r="E866" s="111">
        <f>IF($K866=1,VLOOKUP($A865,$AQ$11:$AU$150,5),E865)</f>
        <v>6659.95</v>
      </c>
      <c r="F866" s="160" t="e">
        <f>IF($K866=1,VLOOKUP($A865,$AQ$11:$AU$135,6),F865)</f>
        <v>#REF!</v>
      </c>
      <c r="G866" s="114">
        <f t="shared" si="514"/>
        <v>-7.9966633059680436E-4</v>
      </c>
      <c r="H866" s="115">
        <f t="shared" si="532"/>
        <v>45163</v>
      </c>
      <c r="I866" s="115">
        <f t="shared" si="515"/>
        <v>45163</v>
      </c>
      <c r="J866" s="116">
        <f t="shared" si="523"/>
        <v>23</v>
      </c>
      <c r="K866" s="116">
        <f t="shared" si="512"/>
        <v>3</v>
      </c>
      <c r="L866" s="8">
        <f t="shared" si="524"/>
        <v>0.99989565000000002</v>
      </c>
      <c r="M866" s="117">
        <v>1</v>
      </c>
      <c r="N866" s="117">
        <f t="shared" si="533"/>
        <v>1</v>
      </c>
      <c r="O866" s="110">
        <f t="shared" si="510"/>
        <v>0.99989565000000002</v>
      </c>
      <c r="P866" s="110">
        <f t="shared" si="516"/>
        <v>939.39176557999997</v>
      </c>
      <c r="Q866" s="148">
        <f t="shared" si="527"/>
        <v>0</v>
      </c>
      <c r="R866" s="170">
        <f t="shared" si="525"/>
        <v>0</v>
      </c>
      <c r="S866" s="110">
        <f t="shared" si="517"/>
        <v>0</v>
      </c>
      <c r="T866" s="92">
        <f t="shared" si="530"/>
        <v>0</v>
      </c>
      <c r="U866" s="181">
        <f t="shared" si="531"/>
        <v>0</v>
      </c>
      <c r="V866" s="120">
        <f t="shared" si="526"/>
        <v>7.8E-2</v>
      </c>
      <c r="W866" s="118">
        <f t="shared" ref="W866:W929" si="534">IF(A865&lt;K$2,0,IF(Q865&gt;0,1,IF(K866=K865,W865,W865+1)))</f>
        <v>3</v>
      </c>
      <c r="X866" s="118">
        <v>252</v>
      </c>
      <c r="Y866" s="117">
        <f t="shared" si="518"/>
        <v>1.0008945359999999</v>
      </c>
      <c r="Z866" s="110">
        <f t="shared" si="519"/>
        <v>0.84031975000000003</v>
      </c>
      <c r="AA866" s="110">
        <f t="shared" si="520"/>
        <v>0</v>
      </c>
      <c r="AB866" s="121" t="str">
        <f t="shared" si="528"/>
        <v>A+J=</v>
      </c>
      <c r="AC866" s="115">
        <f t="shared" si="529"/>
        <v>45163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9">
        <f t="shared" si="521"/>
        <v>45136</v>
      </c>
      <c r="B867" s="110">
        <f t="shared" si="513"/>
        <v>940.47965440999997</v>
      </c>
      <c r="C867" s="184">
        <f t="shared" si="511"/>
        <v>939.48980134659939</v>
      </c>
      <c r="D867" s="111">
        <f t="shared" si="522"/>
        <v>6665.28</v>
      </c>
      <c r="E867" s="111">
        <f>IF($K867=1,VLOOKUP($A866,$AQ$11:$AU$150,5),E866)</f>
        <v>6659.95</v>
      </c>
      <c r="F867" s="160" t="e">
        <f>IF($K867=1,VLOOKUP($A866,$AQ$11:$AU$135,6),F866)</f>
        <v>#REF!</v>
      </c>
      <c r="G867" s="114">
        <f t="shared" si="514"/>
        <v>-7.9966633059680436E-4</v>
      </c>
      <c r="H867" s="115">
        <f t="shared" si="532"/>
        <v>45163</v>
      </c>
      <c r="I867" s="115">
        <f t="shared" si="515"/>
        <v>45163</v>
      </c>
      <c r="J867" s="116">
        <f t="shared" si="523"/>
        <v>23</v>
      </c>
      <c r="K867" s="116">
        <f t="shared" si="512"/>
        <v>4</v>
      </c>
      <c r="L867" s="8">
        <f t="shared" si="524"/>
        <v>0.99986087999999995</v>
      </c>
      <c r="M867" s="117">
        <v>1</v>
      </c>
      <c r="N867" s="117">
        <f t="shared" si="533"/>
        <v>1</v>
      </c>
      <c r="O867" s="110">
        <f t="shared" si="510"/>
        <v>0.99986087999999995</v>
      </c>
      <c r="P867" s="110">
        <f t="shared" si="516"/>
        <v>939.35909951999997</v>
      </c>
      <c r="Q867" s="148">
        <f t="shared" si="527"/>
        <v>0</v>
      </c>
      <c r="R867" s="170">
        <f t="shared" si="525"/>
        <v>0</v>
      </c>
      <c r="S867" s="110">
        <f t="shared" si="517"/>
        <v>0</v>
      </c>
      <c r="T867" s="92">
        <f t="shared" si="530"/>
        <v>0</v>
      </c>
      <c r="U867" s="181">
        <f t="shared" si="531"/>
        <v>0</v>
      </c>
      <c r="V867" s="120">
        <f t="shared" si="526"/>
        <v>7.8E-2</v>
      </c>
      <c r="W867" s="118">
        <f t="shared" si="534"/>
        <v>4</v>
      </c>
      <c r="X867" s="118">
        <v>252</v>
      </c>
      <c r="Y867" s="117">
        <f t="shared" si="518"/>
        <v>1.001192893</v>
      </c>
      <c r="Z867" s="110">
        <f t="shared" si="519"/>
        <v>1.12055489</v>
      </c>
      <c r="AA867" s="110">
        <f t="shared" si="520"/>
        <v>0</v>
      </c>
      <c r="AB867" s="121" t="str">
        <f t="shared" si="528"/>
        <v>A+J=</v>
      </c>
      <c r="AC867" s="115">
        <f t="shared" si="529"/>
        <v>45163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9">
        <f t="shared" si="521"/>
        <v>45137</v>
      </c>
      <c r="B868" s="110">
        <f t="shared" si="513"/>
        <v>940.47965440999997</v>
      </c>
      <c r="C868" s="184">
        <f t="shared" si="511"/>
        <v>939.48980134659939</v>
      </c>
      <c r="D868" s="111">
        <f t="shared" si="522"/>
        <v>6665.28</v>
      </c>
      <c r="E868" s="111">
        <f>IF($K868=1,VLOOKUP($A867,$AQ$11:$AU$150,5),E867)</f>
        <v>6659.95</v>
      </c>
      <c r="F868" s="160" t="e">
        <f>IF($K868=1,VLOOKUP($A867,$AQ$11:$AU$135,6),F867)</f>
        <v>#REF!</v>
      </c>
      <c r="G868" s="114">
        <f t="shared" si="514"/>
        <v>-7.9966633059680436E-4</v>
      </c>
      <c r="H868" s="115">
        <f t="shared" si="532"/>
        <v>45163</v>
      </c>
      <c r="I868" s="115">
        <f t="shared" si="515"/>
        <v>45163</v>
      </c>
      <c r="J868" s="116">
        <f t="shared" si="523"/>
        <v>23</v>
      </c>
      <c r="K868" s="116">
        <f t="shared" si="512"/>
        <v>4</v>
      </c>
      <c r="L868" s="8">
        <f t="shared" si="524"/>
        <v>0.99986087999999995</v>
      </c>
      <c r="M868" s="117">
        <v>1</v>
      </c>
      <c r="N868" s="117">
        <f t="shared" si="533"/>
        <v>1</v>
      </c>
      <c r="O868" s="110">
        <f t="shared" si="510"/>
        <v>0.99986087999999995</v>
      </c>
      <c r="P868" s="110">
        <f t="shared" si="516"/>
        <v>939.35909951999997</v>
      </c>
      <c r="Q868" s="148">
        <f t="shared" si="527"/>
        <v>0</v>
      </c>
      <c r="R868" s="170">
        <f t="shared" si="525"/>
        <v>0</v>
      </c>
      <c r="S868" s="110">
        <f t="shared" si="517"/>
        <v>0</v>
      </c>
      <c r="T868" s="92">
        <f t="shared" si="530"/>
        <v>0</v>
      </c>
      <c r="U868" s="181">
        <f t="shared" si="531"/>
        <v>0</v>
      </c>
      <c r="V868" s="120">
        <f t="shared" si="526"/>
        <v>7.8E-2</v>
      </c>
      <c r="W868" s="118">
        <f t="shared" si="534"/>
        <v>4</v>
      </c>
      <c r="X868" s="118">
        <v>252</v>
      </c>
      <c r="Y868" s="117">
        <f t="shared" si="518"/>
        <v>1.001192893</v>
      </c>
      <c r="Z868" s="110">
        <f t="shared" si="519"/>
        <v>1.12055489</v>
      </c>
      <c r="AA868" s="110">
        <f t="shared" si="520"/>
        <v>0</v>
      </c>
      <c r="AB868" s="121" t="str">
        <f t="shared" si="528"/>
        <v>A+J=</v>
      </c>
      <c r="AC868" s="115">
        <f t="shared" si="529"/>
        <v>45163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9">
        <f t="shared" si="521"/>
        <v>45138</v>
      </c>
      <c r="B869" s="110">
        <f t="shared" si="513"/>
        <v>940.47965440999997</v>
      </c>
      <c r="C869" s="184">
        <f t="shared" si="511"/>
        <v>939.48980134659939</v>
      </c>
      <c r="D869" s="111">
        <f t="shared" si="522"/>
        <v>6665.28</v>
      </c>
      <c r="E869" s="111">
        <f>IF($K869=1,VLOOKUP($A868,$AQ$11:$AU$150,5),E868)</f>
        <v>6659.95</v>
      </c>
      <c r="F869" s="160" t="e">
        <f>IF($K869=1,VLOOKUP($A868,$AQ$11:$AU$135,6),F868)</f>
        <v>#REF!</v>
      </c>
      <c r="G869" s="114">
        <f t="shared" si="514"/>
        <v>-7.9966633059680436E-4</v>
      </c>
      <c r="H869" s="115">
        <f t="shared" si="532"/>
        <v>45163</v>
      </c>
      <c r="I869" s="115">
        <f t="shared" si="515"/>
        <v>45163</v>
      </c>
      <c r="J869" s="116">
        <f t="shared" si="523"/>
        <v>23</v>
      </c>
      <c r="K869" s="116">
        <f t="shared" si="512"/>
        <v>4</v>
      </c>
      <c r="L869" s="8">
        <f t="shared" si="524"/>
        <v>0.99986087999999995</v>
      </c>
      <c r="M869" s="117">
        <v>1</v>
      </c>
      <c r="N869" s="117">
        <f t="shared" si="533"/>
        <v>1</v>
      </c>
      <c r="O869" s="110">
        <f t="shared" si="510"/>
        <v>0.99986087999999995</v>
      </c>
      <c r="P869" s="110">
        <f t="shared" si="516"/>
        <v>939.35909951999997</v>
      </c>
      <c r="Q869" s="148">
        <f t="shared" si="527"/>
        <v>0</v>
      </c>
      <c r="R869" s="170">
        <f t="shared" si="525"/>
        <v>0</v>
      </c>
      <c r="S869" s="110">
        <f t="shared" si="517"/>
        <v>0</v>
      </c>
      <c r="T869" s="92">
        <f t="shared" si="530"/>
        <v>0</v>
      </c>
      <c r="U869" s="181">
        <f t="shared" si="531"/>
        <v>0</v>
      </c>
      <c r="V869" s="120">
        <f t="shared" si="526"/>
        <v>7.8E-2</v>
      </c>
      <c r="W869" s="118">
        <f t="shared" si="534"/>
        <v>4</v>
      </c>
      <c r="X869" s="118">
        <v>252</v>
      </c>
      <c r="Y869" s="117">
        <f t="shared" si="518"/>
        <v>1.001192893</v>
      </c>
      <c r="Z869" s="110">
        <f t="shared" si="519"/>
        <v>1.12055489</v>
      </c>
      <c r="AA869" s="110">
        <f t="shared" si="520"/>
        <v>0</v>
      </c>
      <c r="AB869" s="121" t="str">
        <f t="shared" si="528"/>
        <v>A+J=</v>
      </c>
      <c r="AC869" s="115">
        <f t="shared" si="529"/>
        <v>45163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9">
        <f t="shared" si="521"/>
        <v>45139</v>
      </c>
      <c r="B870" s="110">
        <f t="shared" si="513"/>
        <v>940.72727818999999</v>
      </c>
      <c r="C870" s="184">
        <f t="shared" si="511"/>
        <v>939.48980134659939</v>
      </c>
      <c r="D870" s="111">
        <f t="shared" si="522"/>
        <v>6665.28</v>
      </c>
      <c r="E870" s="111">
        <f>IF($K870=1,VLOOKUP($A869,$AQ$11:$AU$150,5),E869)</f>
        <v>6659.95</v>
      </c>
      <c r="F870" s="160" t="e">
        <f>IF($K870=1,VLOOKUP($A869,$AQ$11:$AU$135,6),F869)</f>
        <v>#REF!</v>
      </c>
      <c r="G870" s="114">
        <f t="shared" si="514"/>
        <v>-7.9966633059680436E-4</v>
      </c>
      <c r="H870" s="115">
        <f t="shared" si="532"/>
        <v>45163</v>
      </c>
      <c r="I870" s="115">
        <f t="shared" si="515"/>
        <v>45163</v>
      </c>
      <c r="J870" s="116">
        <f t="shared" si="523"/>
        <v>23</v>
      </c>
      <c r="K870" s="116">
        <f t="shared" si="512"/>
        <v>5</v>
      </c>
      <c r="L870" s="8">
        <f t="shared" si="524"/>
        <v>0.99982610000000005</v>
      </c>
      <c r="M870" s="117">
        <v>1</v>
      </c>
      <c r="N870" s="117">
        <f t="shared" si="533"/>
        <v>1</v>
      </c>
      <c r="O870" s="110">
        <f t="shared" si="510"/>
        <v>0.99982610000000005</v>
      </c>
      <c r="P870" s="110">
        <f t="shared" si="516"/>
        <v>939.32642407000003</v>
      </c>
      <c r="Q870" s="148">
        <f t="shared" si="527"/>
        <v>0</v>
      </c>
      <c r="R870" s="170">
        <f t="shared" si="525"/>
        <v>0</v>
      </c>
      <c r="S870" s="110">
        <f t="shared" si="517"/>
        <v>0</v>
      </c>
      <c r="T870" s="92">
        <f t="shared" si="530"/>
        <v>0</v>
      </c>
      <c r="U870" s="181">
        <f t="shared" si="531"/>
        <v>0</v>
      </c>
      <c r="V870" s="120">
        <f t="shared" si="526"/>
        <v>7.8E-2</v>
      </c>
      <c r="W870" s="118">
        <f t="shared" si="534"/>
        <v>5</v>
      </c>
      <c r="X870" s="118">
        <v>252</v>
      </c>
      <c r="Y870" s="117">
        <f t="shared" si="518"/>
        <v>1.001491339</v>
      </c>
      <c r="Z870" s="110">
        <f t="shared" si="519"/>
        <v>1.40085412</v>
      </c>
      <c r="AA870" s="110">
        <f t="shared" si="520"/>
        <v>0</v>
      </c>
      <c r="AB870" s="121" t="str">
        <f t="shared" si="528"/>
        <v>A+J=</v>
      </c>
      <c r="AC870" s="115">
        <f t="shared" si="529"/>
        <v>45163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9">
        <f t="shared" si="521"/>
        <v>45140</v>
      </c>
      <c r="B871" s="110">
        <f t="shared" si="513"/>
        <v>940.97496511999998</v>
      </c>
      <c r="C871" s="184">
        <f t="shared" si="511"/>
        <v>939.48980134659939</v>
      </c>
      <c r="D871" s="111">
        <f t="shared" si="522"/>
        <v>6665.28</v>
      </c>
      <c r="E871" s="111">
        <f>IF($K871=1,VLOOKUP($A870,$AQ$11:$AU$150,5),E870)</f>
        <v>6659.95</v>
      </c>
      <c r="F871" s="160" t="e">
        <f>IF($K871=1,VLOOKUP($A870,$AQ$11:$AU$135,6),F870)</f>
        <v>#REF!</v>
      </c>
      <c r="G871" s="114">
        <f t="shared" si="514"/>
        <v>-7.9966633059680436E-4</v>
      </c>
      <c r="H871" s="115">
        <f t="shared" si="532"/>
        <v>45163</v>
      </c>
      <c r="I871" s="115">
        <f t="shared" si="515"/>
        <v>45163</v>
      </c>
      <c r="J871" s="116">
        <f t="shared" si="523"/>
        <v>23</v>
      </c>
      <c r="K871" s="116">
        <f t="shared" si="512"/>
        <v>6</v>
      </c>
      <c r="L871" s="8">
        <f t="shared" si="524"/>
        <v>0.99979132000000004</v>
      </c>
      <c r="M871" s="117">
        <v>1</v>
      </c>
      <c r="N871" s="117">
        <f t="shared" si="533"/>
        <v>1</v>
      </c>
      <c r="O871" s="110">
        <f t="shared" si="510"/>
        <v>0.99979132000000004</v>
      </c>
      <c r="P871" s="110">
        <f t="shared" si="516"/>
        <v>939.29374860999997</v>
      </c>
      <c r="Q871" s="148">
        <f t="shared" si="527"/>
        <v>0</v>
      </c>
      <c r="R871" s="170">
        <f t="shared" si="525"/>
        <v>0</v>
      </c>
      <c r="S871" s="110">
        <f t="shared" si="517"/>
        <v>0</v>
      </c>
      <c r="T871" s="92">
        <f t="shared" si="530"/>
        <v>0</v>
      </c>
      <c r="U871" s="181">
        <f t="shared" si="531"/>
        <v>0</v>
      </c>
      <c r="V871" s="120">
        <f t="shared" si="526"/>
        <v>7.8E-2</v>
      </c>
      <c r="W871" s="118">
        <f t="shared" si="534"/>
        <v>6</v>
      </c>
      <c r="X871" s="118">
        <v>252</v>
      </c>
      <c r="Y871" s="117">
        <f t="shared" si="518"/>
        <v>1.0017898730000001</v>
      </c>
      <c r="Z871" s="110">
        <f t="shared" si="519"/>
        <v>1.6812165100000001</v>
      </c>
      <c r="AA871" s="110">
        <f t="shared" si="520"/>
        <v>0</v>
      </c>
      <c r="AB871" s="121" t="str">
        <f t="shared" si="528"/>
        <v>A+J=</v>
      </c>
      <c r="AC871" s="115">
        <f t="shared" si="529"/>
        <v>45163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9">
        <f t="shared" si="521"/>
        <v>45141</v>
      </c>
      <c r="B872" s="110">
        <f t="shared" si="513"/>
        <v>941.22272555999996</v>
      </c>
      <c r="C872" s="184">
        <f t="shared" si="511"/>
        <v>939.48980134659939</v>
      </c>
      <c r="D872" s="111">
        <f t="shared" si="522"/>
        <v>6665.28</v>
      </c>
      <c r="E872" s="111">
        <f>IF($K872=1,VLOOKUP($A871,$AQ$11:$AU$150,5),E871)</f>
        <v>6659.95</v>
      </c>
      <c r="F872" s="160" t="e">
        <f>IF($K872=1,VLOOKUP($A871,$AQ$11:$AU$135,6),F871)</f>
        <v>#REF!</v>
      </c>
      <c r="G872" s="114">
        <f t="shared" si="514"/>
        <v>-7.9966633059680436E-4</v>
      </c>
      <c r="H872" s="115">
        <f t="shared" si="532"/>
        <v>45163</v>
      </c>
      <c r="I872" s="115">
        <f t="shared" si="515"/>
        <v>45163</v>
      </c>
      <c r="J872" s="116">
        <f t="shared" si="523"/>
        <v>23</v>
      </c>
      <c r="K872" s="116">
        <f t="shared" si="512"/>
        <v>7</v>
      </c>
      <c r="L872" s="8">
        <f t="shared" si="524"/>
        <v>0.99975654999999997</v>
      </c>
      <c r="M872" s="117">
        <v>1</v>
      </c>
      <c r="N872" s="117">
        <f t="shared" si="533"/>
        <v>1</v>
      </c>
      <c r="O872" s="110">
        <f t="shared" si="510"/>
        <v>0.99975654999999997</v>
      </c>
      <c r="P872" s="110">
        <f t="shared" si="516"/>
        <v>939.26108254999997</v>
      </c>
      <c r="Q872" s="148">
        <f t="shared" si="527"/>
        <v>0</v>
      </c>
      <c r="R872" s="170">
        <f t="shared" si="525"/>
        <v>0</v>
      </c>
      <c r="S872" s="110">
        <f t="shared" si="517"/>
        <v>0</v>
      </c>
      <c r="T872" s="92">
        <f t="shared" si="530"/>
        <v>0</v>
      </c>
      <c r="U872" s="181">
        <f t="shared" si="531"/>
        <v>0</v>
      </c>
      <c r="V872" s="120">
        <f t="shared" si="526"/>
        <v>7.8E-2</v>
      </c>
      <c r="W872" s="118">
        <f t="shared" si="534"/>
        <v>7</v>
      </c>
      <c r="X872" s="118">
        <v>252</v>
      </c>
      <c r="Y872" s="117">
        <f t="shared" si="518"/>
        <v>1.0020884960000001</v>
      </c>
      <c r="Z872" s="110">
        <f t="shared" si="519"/>
        <v>1.96164301</v>
      </c>
      <c r="AA872" s="110">
        <f t="shared" si="520"/>
        <v>0</v>
      </c>
      <c r="AB872" s="121" t="str">
        <f t="shared" si="528"/>
        <v>A+J=</v>
      </c>
      <c r="AC872" s="115">
        <f t="shared" si="529"/>
        <v>45163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9">
        <f t="shared" si="521"/>
        <v>45142</v>
      </c>
      <c r="B873" s="110">
        <f t="shared" si="513"/>
        <v>941.47055101000001</v>
      </c>
      <c r="C873" s="184">
        <f t="shared" si="511"/>
        <v>939.48980134659939</v>
      </c>
      <c r="D873" s="111">
        <f t="shared" si="522"/>
        <v>6665.28</v>
      </c>
      <c r="E873" s="111">
        <f>IF($K873=1,VLOOKUP($A872,$AQ$11:$AU$150,5),E872)</f>
        <v>6659.95</v>
      </c>
      <c r="F873" s="160" t="e">
        <f>IF($K873=1,VLOOKUP($A872,$AQ$11:$AU$135,6),F872)</f>
        <v>#REF!</v>
      </c>
      <c r="G873" s="114">
        <f t="shared" si="514"/>
        <v>-7.9966633059680436E-4</v>
      </c>
      <c r="H873" s="115">
        <f t="shared" si="532"/>
        <v>45163</v>
      </c>
      <c r="I873" s="115">
        <f t="shared" si="515"/>
        <v>45163</v>
      </c>
      <c r="J873" s="116">
        <f t="shared" si="523"/>
        <v>23</v>
      </c>
      <c r="K873" s="116">
        <f t="shared" si="512"/>
        <v>8</v>
      </c>
      <c r="L873" s="8">
        <f t="shared" si="524"/>
        <v>0.99972178</v>
      </c>
      <c r="M873" s="117">
        <v>1</v>
      </c>
      <c r="N873" s="117">
        <f t="shared" si="533"/>
        <v>1</v>
      </c>
      <c r="O873" s="110">
        <f t="shared" si="510"/>
        <v>0.99972178</v>
      </c>
      <c r="P873" s="110">
        <f t="shared" si="516"/>
        <v>939.22841648999997</v>
      </c>
      <c r="Q873" s="148">
        <f t="shared" si="527"/>
        <v>0</v>
      </c>
      <c r="R873" s="170">
        <f t="shared" si="525"/>
        <v>0</v>
      </c>
      <c r="S873" s="110">
        <f t="shared" si="517"/>
        <v>0</v>
      </c>
      <c r="T873" s="92">
        <f t="shared" si="530"/>
        <v>0</v>
      </c>
      <c r="U873" s="181">
        <f t="shared" si="531"/>
        <v>0</v>
      </c>
      <c r="V873" s="120">
        <f t="shared" si="526"/>
        <v>7.8E-2</v>
      </c>
      <c r="W873" s="118">
        <f t="shared" si="534"/>
        <v>8</v>
      </c>
      <c r="X873" s="118">
        <v>252</v>
      </c>
      <c r="Y873" s="117">
        <f t="shared" si="518"/>
        <v>1.0023872089999999</v>
      </c>
      <c r="Z873" s="110">
        <f t="shared" si="519"/>
        <v>2.24213452</v>
      </c>
      <c r="AA873" s="110">
        <f t="shared" si="520"/>
        <v>0</v>
      </c>
      <c r="AB873" s="121" t="str">
        <f t="shared" si="528"/>
        <v>A+J=</v>
      </c>
      <c r="AC873" s="115">
        <f t="shared" si="529"/>
        <v>45163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9">
        <f t="shared" si="521"/>
        <v>45143</v>
      </c>
      <c r="B874" s="110">
        <f t="shared" si="513"/>
        <v>941.71844053999996</v>
      </c>
      <c r="C874" s="184">
        <f t="shared" si="511"/>
        <v>939.48980134659939</v>
      </c>
      <c r="D874" s="111">
        <f t="shared" si="522"/>
        <v>6665.28</v>
      </c>
      <c r="E874" s="111">
        <f>IF($K874=1,VLOOKUP($A873,$AQ$11:$AU$150,5),E873)</f>
        <v>6659.95</v>
      </c>
      <c r="F874" s="160" t="e">
        <f>IF($K874=1,VLOOKUP($A873,$AQ$11:$AU$135,6),F873)</f>
        <v>#REF!</v>
      </c>
      <c r="G874" s="114">
        <f t="shared" si="514"/>
        <v>-7.9966633059680436E-4</v>
      </c>
      <c r="H874" s="115">
        <f t="shared" si="532"/>
        <v>45163</v>
      </c>
      <c r="I874" s="115">
        <f t="shared" si="515"/>
        <v>45163</v>
      </c>
      <c r="J874" s="116">
        <f t="shared" si="523"/>
        <v>23</v>
      </c>
      <c r="K874" s="116">
        <f t="shared" si="512"/>
        <v>9</v>
      </c>
      <c r="L874" s="8">
        <f t="shared" si="524"/>
        <v>0.99968701000000004</v>
      </c>
      <c r="M874" s="117">
        <v>1</v>
      </c>
      <c r="N874" s="117">
        <f t="shared" si="533"/>
        <v>1</v>
      </c>
      <c r="O874" s="110">
        <f t="shared" ref="O874:O937" si="535">TRUNC(TRUNC((L874*N874),15),8)</f>
        <v>0.99968701000000004</v>
      </c>
      <c r="P874" s="110">
        <f t="shared" si="516"/>
        <v>939.19575042999998</v>
      </c>
      <c r="Q874" s="148">
        <f t="shared" si="527"/>
        <v>0</v>
      </c>
      <c r="R874" s="170">
        <f t="shared" si="525"/>
        <v>0</v>
      </c>
      <c r="S874" s="110">
        <f t="shared" si="517"/>
        <v>0</v>
      </c>
      <c r="T874" s="92">
        <f t="shared" si="530"/>
        <v>0</v>
      </c>
      <c r="U874" s="181">
        <f t="shared" si="531"/>
        <v>0</v>
      </c>
      <c r="V874" s="120">
        <f t="shared" si="526"/>
        <v>7.8E-2</v>
      </c>
      <c r="W874" s="118">
        <f t="shared" si="534"/>
        <v>9</v>
      </c>
      <c r="X874" s="118">
        <v>252</v>
      </c>
      <c r="Y874" s="117">
        <f t="shared" si="518"/>
        <v>1.002686011</v>
      </c>
      <c r="Z874" s="110">
        <f t="shared" si="519"/>
        <v>2.5226901100000001</v>
      </c>
      <c r="AA874" s="110">
        <f t="shared" si="520"/>
        <v>0</v>
      </c>
      <c r="AB874" s="121" t="str">
        <f t="shared" si="528"/>
        <v>A+J=</v>
      </c>
      <c r="AC874" s="115">
        <f t="shared" si="529"/>
        <v>45163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9">
        <f t="shared" si="521"/>
        <v>45144</v>
      </c>
      <c r="B875" s="110">
        <f t="shared" si="513"/>
        <v>941.71844053999996</v>
      </c>
      <c r="C875" s="184">
        <f t="shared" si="511"/>
        <v>939.48980134659939</v>
      </c>
      <c r="D875" s="111">
        <f t="shared" si="522"/>
        <v>6665.28</v>
      </c>
      <c r="E875" s="111">
        <f>IF($K875=1,VLOOKUP($A874,$AQ$11:$AU$150,5),E874)</f>
        <v>6659.95</v>
      </c>
      <c r="F875" s="160" t="e">
        <f>IF($K875=1,VLOOKUP($A874,$AQ$11:$AU$135,6),F874)</f>
        <v>#REF!</v>
      </c>
      <c r="G875" s="114">
        <f t="shared" si="514"/>
        <v>-7.9966633059680436E-4</v>
      </c>
      <c r="H875" s="115">
        <f t="shared" si="532"/>
        <v>45163</v>
      </c>
      <c r="I875" s="115">
        <f t="shared" si="515"/>
        <v>45163</v>
      </c>
      <c r="J875" s="116">
        <f t="shared" si="523"/>
        <v>23</v>
      </c>
      <c r="K875" s="116">
        <f t="shared" si="512"/>
        <v>9</v>
      </c>
      <c r="L875" s="8">
        <f t="shared" si="524"/>
        <v>0.99968701000000004</v>
      </c>
      <c r="M875" s="117">
        <v>1</v>
      </c>
      <c r="N875" s="117">
        <f t="shared" si="533"/>
        <v>1</v>
      </c>
      <c r="O875" s="110">
        <f t="shared" si="535"/>
        <v>0.99968701000000004</v>
      </c>
      <c r="P875" s="110">
        <f t="shared" si="516"/>
        <v>939.19575042999998</v>
      </c>
      <c r="Q875" s="148">
        <f t="shared" si="527"/>
        <v>0</v>
      </c>
      <c r="R875" s="170">
        <f t="shared" si="525"/>
        <v>0</v>
      </c>
      <c r="S875" s="110">
        <f t="shared" si="517"/>
        <v>0</v>
      </c>
      <c r="T875" s="92">
        <f t="shared" si="530"/>
        <v>0</v>
      </c>
      <c r="U875" s="181">
        <f t="shared" si="531"/>
        <v>0</v>
      </c>
      <c r="V875" s="120">
        <f t="shared" si="526"/>
        <v>7.8E-2</v>
      </c>
      <c r="W875" s="118">
        <f t="shared" si="534"/>
        <v>9</v>
      </c>
      <c r="X875" s="118">
        <v>252</v>
      </c>
      <c r="Y875" s="117">
        <f t="shared" si="518"/>
        <v>1.002686011</v>
      </c>
      <c r="Z875" s="110">
        <f t="shared" si="519"/>
        <v>2.5226901100000001</v>
      </c>
      <c r="AA875" s="110">
        <f t="shared" si="520"/>
        <v>0</v>
      </c>
      <c r="AB875" s="121" t="str">
        <f t="shared" si="528"/>
        <v>A+J=</v>
      </c>
      <c r="AC875" s="115">
        <f t="shared" si="529"/>
        <v>45163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9">
        <f t="shared" si="521"/>
        <v>45145</v>
      </c>
      <c r="B876" s="110">
        <f t="shared" si="513"/>
        <v>941.71844053999996</v>
      </c>
      <c r="C876" s="184">
        <f t="shared" si="511"/>
        <v>939.48980134659939</v>
      </c>
      <c r="D876" s="111">
        <f t="shared" si="522"/>
        <v>6665.28</v>
      </c>
      <c r="E876" s="111">
        <f>IF($K876=1,VLOOKUP($A875,$AQ$11:$AU$150,5),E875)</f>
        <v>6659.95</v>
      </c>
      <c r="F876" s="160" t="e">
        <f>IF($K876=1,VLOOKUP($A875,$AQ$11:$AU$135,6),F875)</f>
        <v>#REF!</v>
      </c>
      <c r="G876" s="114">
        <f t="shared" si="514"/>
        <v>-7.9966633059680436E-4</v>
      </c>
      <c r="H876" s="115">
        <f t="shared" si="532"/>
        <v>45163</v>
      </c>
      <c r="I876" s="115">
        <f t="shared" si="515"/>
        <v>45163</v>
      </c>
      <c r="J876" s="116">
        <f t="shared" si="523"/>
        <v>23</v>
      </c>
      <c r="K876" s="116">
        <f t="shared" si="512"/>
        <v>9</v>
      </c>
      <c r="L876" s="8">
        <f t="shared" si="524"/>
        <v>0.99968701000000004</v>
      </c>
      <c r="M876" s="117">
        <v>1</v>
      </c>
      <c r="N876" s="117">
        <f t="shared" si="533"/>
        <v>1</v>
      </c>
      <c r="O876" s="110">
        <f t="shared" si="535"/>
        <v>0.99968701000000004</v>
      </c>
      <c r="P876" s="110">
        <f t="shared" si="516"/>
        <v>939.19575042999998</v>
      </c>
      <c r="Q876" s="148">
        <f t="shared" si="527"/>
        <v>0</v>
      </c>
      <c r="R876" s="170">
        <f t="shared" si="525"/>
        <v>0</v>
      </c>
      <c r="S876" s="110">
        <f t="shared" si="517"/>
        <v>0</v>
      </c>
      <c r="T876" s="92">
        <f t="shared" si="530"/>
        <v>0</v>
      </c>
      <c r="U876" s="181">
        <f t="shared" si="531"/>
        <v>0</v>
      </c>
      <c r="V876" s="120">
        <f t="shared" si="526"/>
        <v>7.8E-2</v>
      </c>
      <c r="W876" s="118">
        <f t="shared" si="534"/>
        <v>9</v>
      </c>
      <c r="X876" s="118">
        <v>252</v>
      </c>
      <c r="Y876" s="117">
        <f t="shared" si="518"/>
        <v>1.002686011</v>
      </c>
      <c r="Z876" s="110">
        <f t="shared" si="519"/>
        <v>2.5226901100000001</v>
      </c>
      <c r="AA876" s="110">
        <f t="shared" si="520"/>
        <v>0</v>
      </c>
      <c r="AB876" s="121" t="str">
        <f t="shared" si="528"/>
        <v>A+J=</v>
      </c>
      <c r="AC876" s="115">
        <f t="shared" si="529"/>
        <v>45163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9">
        <f t="shared" si="521"/>
        <v>45146</v>
      </c>
      <c r="B877" s="110">
        <f t="shared" si="513"/>
        <v>941.96639318999996</v>
      </c>
      <c r="C877" s="184">
        <f t="shared" ref="C877:C940" si="536">IF(Q876&gt;0,P876-S876-T876,C876)</f>
        <v>939.48980134659939</v>
      </c>
      <c r="D877" s="111">
        <f t="shared" si="522"/>
        <v>6665.28</v>
      </c>
      <c r="E877" s="111">
        <f>IF($K877=1,VLOOKUP($A876,$AQ$11:$AU$150,5),E876)</f>
        <v>6659.95</v>
      </c>
      <c r="F877" s="160" t="e">
        <f>IF($K877=1,VLOOKUP($A876,$AQ$11:$AU$135,6),F876)</f>
        <v>#REF!</v>
      </c>
      <c r="G877" s="114">
        <f t="shared" si="514"/>
        <v>-7.9966633059680436E-4</v>
      </c>
      <c r="H877" s="115">
        <f t="shared" si="532"/>
        <v>45163</v>
      </c>
      <c r="I877" s="115">
        <f t="shared" si="515"/>
        <v>45163</v>
      </c>
      <c r="J877" s="116">
        <f t="shared" si="523"/>
        <v>23</v>
      </c>
      <c r="K877" s="116">
        <f t="shared" si="512"/>
        <v>10</v>
      </c>
      <c r="L877" s="8">
        <f t="shared" si="524"/>
        <v>0.99965223999999997</v>
      </c>
      <c r="M877" s="117">
        <v>1</v>
      </c>
      <c r="N877" s="117">
        <f t="shared" si="533"/>
        <v>1</v>
      </c>
      <c r="O877" s="110">
        <f t="shared" si="535"/>
        <v>0.99965223999999997</v>
      </c>
      <c r="P877" s="110">
        <f t="shared" si="516"/>
        <v>939.16308436999998</v>
      </c>
      <c r="Q877" s="148">
        <f t="shared" si="527"/>
        <v>0</v>
      </c>
      <c r="R877" s="170">
        <f t="shared" si="525"/>
        <v>0</v>
      </c>
      <c r="S877" s="110">
        <f t="shared" si="517"/>
        <v>0</v>
      </c>
      <c r="T877" s="92">
        <f t="shared" si="530"/>
        <v>0</v>
      </c>
      <c r="U877" s="181">
        <f t="shared" si="531"/>
        <v>0</v>
      </c>
      <c r="V877" s="120">
        <f t="shared" si="526"/>
        <v>7.8E-2</v>
      </c>
      <c r="W877" s="118">
        <f t="shared" si="534"/>
        <v>10</v>
      </c>
      <c r="X877" s="118">
        <v>252</v>
      </c>
      <c r="Y877" s="117">
        <f t="shared" si="518"/>
        <v>1.002984901</v>
      </c>
      <c r="Z877" s="110">
        <f t="shared" si="519"/>
        <v>2.8033088199999998</v>
      </c>
      <c r="AA877" s="110">
        <f t="shared" si="520"/>
        <v>0</v>
      </c>
      <c r="AB877" s="121" t="str">
        <f t="shared" si="528"/>
        <v>A+J=</v>
      </c>
      <c r="AC877" s="115">
        <f t="shared" si="529"/>
        <v>45163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9">
        <f t="shared" si="521"/>
        <v>45147</v>
      </c>
      <c r="B878" s="110">
        <f t="shared" si="513"/>
        <v>942.21441084000003</v>
      </c>
      <c r="C878" s="184">
        <f t="shared" si="536"/>
        <v>939.48980134659939</v>
      </c>
      <c r="D878" s="111">
        <f t="shared" si="522"/>
        <v>6665.28</v>
      </c>
      <c r="E878" s="111">
        <f>IF($K878=1,VLOOKUP($A877,$AQ$11:$AU$150,5),E877)</f>
        <v>6659.95</v>
      </c>
      <c r="F878" s="160" t="e">
        <f>IF($K878=1,VLOOKUP($A877,$AQ$11:$AU$135,6),F877)</f>
        <v>#REF!</v>
      </c>
      <c r="G878" s="114">
        <f t="shared" si="514"/>
        <v>-7.9966633059680436E-4</v>
      </c>
      <c r="H878" s="115">
        <f t="shared" si="532"/>
        <v>45163</v>
      </c>
      <c r="I878" s="115">
        <f t="shared" si="515"/>
        <v>45163</v>
      </c>
      <c r="J878" s="116">
        <f t="shared" si="523"/>
        <v>23</v>
      </c>
      <c r="K878" s="116">
        <f t="shared" si="512"/>
        <v>11</v>
      </c>
      <c r="L878" s="8">
        <f t="shared" si="524"/>
        <v>0.99961747000000001</v>
      </c>
      <c r="M878" s="117">
        <v>1</v>
      </c>
      <c r="N878" s="117">
        <f t="shared" si="533"/>
        <v>1</v>
      </c>
      <c r="O878" s="110">
        <f t="shared" si="535"/>
        <v>0.99961747000000001</v>
      </c>
      <c r="P878" s="110">
        <f t="shared" si="516"/>
        <v>939.13041830999998</v>
      </c>
      <c r="Q878" s="148">
        <f t="shared" si="527"/>
        <v>0</v>
      </c>
      <c r="R878" s="170">
        <f t="shared" si="525"/>
        <v>0</v>
      </c>
      <c r="S878" s="110">
        <f t="shared" si="517"/>
        <v>0</v>
      </c>
      <c r="T878" s="92">
        <f t="shared" si="530"/>
        <v>0</v>
      </c>
      <c r="U878" s="181">
        <f t="shared" si="531"/>
        <v>0</v>
      </c>
      <c r="V878" s="120">
        <f t="shared" si="526"/>
        <v>7.8E-2</v>
      </c>
      <c r="W878" s="118">
        <f t="shared" si="534"/>
        <v>11</v>
      </c>
      <c r="X878" s="118">
        <v>252</v>
      </c>
      <c r="Y878" s="117">
        <f t="shared" si="518"/>
        <v>1.003283881</v>
      </c>
      <c r="Z878" s="110">
        <f t="shared" si="519"/>
        <v>3.0839925300000002</v>
      </c>
      <c r="AA878" s="110">
        <f t="shared" si="520"/>
        <v>0</v>
      </c>
      <c r="AB878" s="121" t="str">
        <f t="shared" si="528"/>
        <v>A+J=</v>
      </c>
      <c r="AC878" s="115">
        <f t="shared" si="529"/>
        <v>45163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9">
        <f t="shared" si="521"/>
        <v>45148</v>
      </c>
      <c r="B879" s="110">
        <f t="shared" si="513"/>
        <v>942.46249253999997</v>
      </c>
      <c r="C879" s="184">
        <f t="shared" si="536"/>
        <v>939.48980134659939</v>
      </c>
      <c r="D879" s="111">
        <f t="shared" si="522"/>
        <v>6665.28</v>
      </c>
      <c r="E879" s="111">
        <f>IF($K879=1,VLOOKUP($A878,$AQ$11:$AU$150,5),E878)</f>
        <v>6659.95</v>
      </c>
      <c r="F879" s="160" t="e">
        <f>IF($K879=1,VLOOKUP($A878,$AQ$11:$AU$135,6),F878)</f>
        <v>#REF!</v>
      </c>
      <c r="G879" s="114">
        <f t="shared" si="514"/>
        <v>-7.9966633059680436E-4</v>
      </c>
      <c r="H879" s="115">
        <f t="shared" si="532"/>
        <v>45163</v>
      </c>
      <c r="I879" s="115">
        <f t="shared" si="515"/>
        <v>45163</v>
      </c>
      <c r="J879" s="116">
        <f t="shared" si="523"/>
        <v>23</v>
      </c>
      <c r="K879" s="116">
        <f t="shared" ref="K879:K942" si="537">(J879-(NETWORKDAYS(A879,I879,AF$149:AF$503)-1))</f>
        <v>12</v>
      </c>
      <c r="L879" s="8">
        <f t="shared" si="524"/>
        <v>0.99958270000000005</v>
      </c>
      <c r="M879" s="117">
        <v>1</v>
      </c>
      <c r="N879" s="117">
        <f t="shared" si="533"/>
        <v>1</v>
      </c>
      <c r="O879" s="110">
        <f t="shared" si="535"/>
        <v>0.99958270000000005</v>
      </c>
      <c r="P879" s="110">
        <f t="shared" si="516"/>
        <v>939.09775224999998</v>
      </c>
      <c r="Q879" s="148">
        <f t="shared" si="527"/>
        <v>0</v>
      </c>
      <c r="R879" s="170">
        <f t="shared" si="525"/>
        <v>0</v>
      </c>
      <c r="S879" s="110">
        <f t="shared" si="517"/>
        <v>0</v>
      </c>
      <c r="T879" s="92">
        <f t="shared" si="530"/>
        <v>0</v>
      </c>
      <c r="U879" s="181">
        <f t="shared" si="531"/>
        <v>0</v>
      </c>
      <c r="V879" s="120">
        <f t="shared" si="526"/>
        <v>7.8E-2</v>
      </c>
      <c r="W879" s="118">
        <f t="shared" si="534"/>
        <v>12</v>
      </c>
      <c r="X879" s="118">
        <v>252</v>
      </c>
      <c r="Y879" s="117">
        <f t="shared" si="518"/>
        <v>1.00358295</v>
      </c>
      <c r="Z879" s="110">
        <f t="shared" si="519"/>
        <v>3.3647402899999999</v>
      </c>
      <c r="AA879" s="110">
        <f t="shared" si="520"/>
        <v>0</v>
      </c>
      <c r="AB879" s="121" t="str">
        <f t="shared" si="528"/>
        <v>A+J=</v>
      </c>
      <c r="AC879" s="115">
        <f t="shared" si="529"/>
        <v>45163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9">
        <f t="shared" si="521"/>
        <v>45149</v>
      </c>
      <c r="B880" s="110">
        <f t="shared" si="513"/>
        <v>942.71063827</v>
      </c>
      <c r="C880" s="184">
        <f t="shared" si="536"/>
        <v>939.48980134659939</v>
      </c>
      <c r="D880" s="111">
        <f t="shared" si="522"/>
        <v>6665.28</v>
      </c>
      <c r="E880" s="111">
        <f>IF($K880=1,VLOOKUP($A879,$AQ$11:$AU$150,5),E879)</f>
        <v>6659.95</v>
      </c>
      <c r="F880" s="160" t="e">
        <f>IF($K880=1,VLOOKUP($A879,$AQ$11:$AU$135,6),F879)</f>
        <v>#REF!</v>
      </c>
      <c r="G880" s="114">
        <f t="shared" si="514"/>
        <v>-7.9966633059680436E-4</v>
      </c>
      <c r="H880" s="115">
        <f t="shared" si="532"/>
        <v>45163</v>
      </c>
      <c r="I880" s="115">
        <f t="shared" si="515"/>
        <v>45163</v>
      </c>
      <c r="J880" s="116">
        <f t="shared" si="523"/>
        <v>23</v>
      </c>
      <c r="K880" s="116">
        <f t="shared" si="537"/>
        <v>13</v>
      </c>
      <c r="L880" s="8">
        <f t="shared" si="524"/>
        <v>0.99954792999999997</v>
      </c>
      <c r="M880" s="117">
        <v>1</v>
      </c>
      <c r="N880" s="117">
        <f t="shared" si="533"/>
        <v>1</v>
      </c>
      <c r="O880" s="110">
        <f t="shared" si="535"/>
        <v>0.99954792999999997</v>
      </c>
      <c r="P880" s="110">
        <f t="shared" si="516"/>
        <v>939.06508618999999</v>
      </c>
      <c r="Q880" s="148">
        <f t="shared" si="527"/>
        <v>0</v>
      </c>
      <c r="R880" s="170">
        <f t="shared" si="525"/>
        <v>0</v>
      </c>
      <c r="S880" s="110">
        <f t="shared" si="517"/>
        <v>0</v>
      </c>
      <c r="T880" s="92">
        <f t="shared" si="530"/>
        <v>0</v>
      </c>
      <c r="U880" s="181">
        <f t="shared" si="531"/>
        <v>0</v>
      </c>
      <c r="V880" s="120">
        <f t="shared" si="526"/>
        <v>7.8E-2</v>
      </c>
      <c r="W880" s="118">
        <f t="shared" si="534"/>
        <v>13</v>
      </c>
      <c r="X880" s="118">
        <v>252</v>
      </c>
      <c r="Y880" s="117">
        <f t="shared" si="518"/>
        <v>1.003882108</v>
      </c>
      <c r="Z880" s="110">
        <f t="shared" si="519"/>
        <v>3.6455520799999999</v>
      </c>
      <c r="AA880" s="110">
        <f t="shared" si="520"/>
        <v>0</v>
      </c>
      <c r="AB880" s="121" t="str">
        <f t="shared" si="528"/>
        <v>A+J=</v>
      </c>
      <c r="AC880" s="115">
        <f t="shared" si="529"/>
        <v>45163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9">
        <f t="shared" si="521"/>
        <v>45150</v>
      </c>
      <c r="B881" s="110">
        <f t="shared" si="513"/>
        <v>942.9588574600001</v>
      </c>
      <c r="C881" s="184">
        <f t="shared" si="536"/>
        <v>939.48980134659939</v>
      </c>
      <c r="D881" s="111">
        <f t="shared" si="522"/>
        <v>6665.28</v>
      </c>
      <c r="E881" s="111">
        <f>IF($K881=1,VLOOKUP($A880,$AQ$11:$AU$150,5),E880)</f>
        <v>6659.95</v>
      </c>
      <c r="F881" s="160" t="e">
        <f>IF($K881=1,VLOOKUP($A880,$AQ$11:$AU$135,6),F880)</f>
        <v>#REF!</v>
      </c>
      <c r="G881" s="114">
        <f t="shared" si="514"/>
        <v>-7.9966633059680436E-4</v>
      </c>
      <c r="H881" s="115">
        <f t="shared" si="532"/>
        <v>45163</v>
      </c>
      <c r="I881" s="115">
        <f t="shared" si="515"/>
        <v>45163</v>
      </c>
      <c r="J881" s="116">
        <f t="shared" si="523"/>
        <v>23</v>
      </c>
      <c r="K881" s="116">
        <f t="shared" si="537"/>
        <v>14</v>
      </c>
      <c r="L881" s="8">
        <f t="shared" si="524"/>
        <v>0.99951316999999995</v>
      </c>
      <c r="M881" s="117">
        <v>1</v>
      </c>
      <c r="N881" s="117">
        <f t="shared" si="533"/>
        <v>1</v>
      </c>
      <c r="O881" s="110">
        <f t="shared" si="535"/>
        <v>0.99951316999999995</v>
      </c>
      <c r="P881" s="110">
        <f t="shared" si="516"/>
        <v>939.03242952000005</v>
      </c>
      <c r="Q881" s="148">
        <f t="shared" si="527"/>
        <v>0</v>
      </c>
      <c r="R881" s="170">
        <f t="shared" si="525"/>
        <v>0</v>
      </c>
      <c r="S881" s="110">
        <f t="shared" si="517"/>
        <v>0</v>
      </c>
      <c r="T881" s="92">
        <f t="shared" si="530"/>
        <v>0</v>
      </c>
      <c r="U881" s="181">
        <f t="shared" si="531"/>
        <v>0</v>
      </c>
      <c r="V881" s="120">
        <f t="shared" si="526"/>
        <v>7.8E-2</v>
      </c>
      <c r="W881" s="118">
        <f t="shared" si="534"/>
        <v>14</v>
      </c>
      <c r="X881" s="118">
        <v>252</v>
      </c>
      <c r="Y881" s="117">
        <f t="shared" si="518"/>
        <v>1.0041813550000001</v>
      </c>
      <c r="Z881" s="110">
        <f t="shared" si="519"/>
        <v>3.9264279399999999</v>
      </c>
      <c r="AA881" s="110">
        <f t="shared" si="520"/>
        <v>0</v>
      </c>
      <c r="AB881" s="121" t="str">
        <f t="shared" si="528"/>
        <v>A+J=</v>
      </c>
      <c r="AC881" s="115">
        <f t="shared" si="529"/>
        <v>45163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9">
        <f t="shared" si="521"/>
        <v>45151</v>
      </c>
      <c r="B882" s="110">
        <f t="shared" si="513"/>
        <v>942.9588574600001</v>
      </c>
      <c r="C882" s="184">
        <f t="shared" si="536"/>
        <v>939.48980134659939</v>
      </c>
      <c r="D882" s="111">
        <f t="shared" si="522"/>
        <v>6665.28</v>
      </c>
      <c r="E882" s="111">
        <f>IF($K882=1,VLOOKUP($A881,$AQ$11:$AU$150,5),E881)</f>
        <v>6659.95</v>
      </c>
      <c r="F882" s="160" t="e">
        <f>IF($K882=1,VLOOKUP($A881,$AQ$11:$AU$135,6),F881)</f>
        <v>#REF!</v>
      </c>
      <c r="G882" s="114">
        <f t="shared" si="514"/>
        <v>-7.9966633059680436E-4</v>
      </c>
      <c r="H882" s="115">
        <f t="shared" si="532"/>
        <v>45163</v>
      </c>
      <c r="I882" s="115">
        <f t="shared" si="515"/>
        <v>45163</v>
      </c>
      <c r="J882" s="116">
        <f t="shared" si="523"/>
        <v>23</v>
      </c>
      <c r="K882" s="116">
        <f t="shared" si="537"/>
        <v>14</v>
      </c>
      <c r="L882" s="8">
        <f t="shared" si="524"/>
        <v>0.99951316999999995</v>
      </c>
      <c r="M882" s="117">
        <v>1</v>
      </c>
      <c r="N882" s="117">
        <f t="shared" si="533"/>
        <v>1</v>
      </c>
      <c r="O882" s="110">
        <f t="shared" si="535"/>
        <v>0.99951316999999995</v>
      </c>
      <c r="P882" s="110">
        <f t="shared" si="516"/>
        <v>939.03242952000005</v>
      </c>
      <c r="Q882" s="148">
        <f t="shared" si="527"/>
        <v>0</v>
      </c>
      <c r="R882" s="170">
        <f t="shared" si="525"/>
        <v>0</v>
      </c>
      <c r="S882" s="110">
        <f t="shared" si="517"/>
        <v>0</v>
      </c>
      <c r="T882" s="92">
        <f t="shared" si="530"/>
        <v>0</v>
      </c>
      <c r="U882" s="181">
        <f t="shared" si="531"/>
        <v>0</v>
      </c>
      <c r="V882" s="120">
        <f t="shared" si="526"/>
        <v>7.8E-2</v>
      </c>
      <c r="W882" s="118">
        <f t="shared" si="534"/>
        <v>14</v>
      </c>
      <c r="X882" s="118">
        <v>252</v>
      </c>
      <c r="Y882" s="117">
        <f t="shared" si="518"/>
        <v>1.0041813550000001</v>
      </c>
      <c r="Z882" s="110">
        <f t="shared" si="519"/>
        <v>3.9264279399999999</v>
      </c>
      <c r="AA882" s="110">
        <f t="shared" si="520"/>
        <v>0</v>
      </c>
      <c r="AB882" s="121" t="str">
        <f t="shared" si="528"/>
        <v>A+J=</v>
      </c>
      <c r="AC882" s="115">
        <f t="shared" si="529"/>
        <v>45163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9">
        <f t="shared" si="521"/>
        <v>45152</v>
      </c>
      <c r="B883" s="110">
        <f t="shared" si="513"/>
        <v>942.9588574600001</v>
      </c>
      <c r="C883" s="184">
        <f t="shared" si="536"/>
        <v>939.48980134659939</v>
      </c>
      <c r="D883" s="111">
        <f t="shared" si="522"/>
        <v>6665.28</v>
      </c>
      <c r="E883" s="111">
        <f>IF($K883=1,VLOOKUP($A882,$AQ$11:$AU$150,5),E882)</f>
        <v>6659.95</v>
      </c>
      <c r="F883" s="160" t="e">
        <f>IF($K883=1,VLOOKUP($A882,$AQ$11:$AU$135,6),F882)</f>
        <v>#REF!</v>
      </c>
      <c r="G883" s="114">
        <f t="shared" si="514"/>
        <v>-7.9966633059680436E-4</v>
      </c>
      <c r="H883" s="115">
        <f t="shared" si="532"/>
        <v>45163</v>
      </c>
      <c r="I883" s="115">
        <f t="shared" si="515"/>
        <v>45163</v>
      </c>
      <c r="J883" s="116">
        <f t="shared" si="523"/>
        <v>23</v>
      </c>
      <c r="K883" s="116">
        <f t="shared" si="537"/>
        <v>14</v>
      </c>
      <c r="L883" s="8">
        <f t="shared" si="524"/>
        <v>0.99951316999999995</v>
      </c>
      <c r="M883" s="117">
        <v>1</v>
      </c>
      <c r="N883" s="117">
        <f t="shared" si="533"/>
        <v>1</v>
      </c>
      <c r="O883" s="110">
        <f t="shared" si="535"/>
        <v>0.99951316999999995</v>
      </c>
      <c r="P883" s="110">
        <f t="shared" si="516"/>
        <v>939.03242952000005</v>
      </c>
      <c r="Q883" s="148">
        <f t="shared" si="527"/>
        <v>0</v>
      </c>
      <c r="R883" s="170">
        <f t="shared" si="525"/>
        <v>0</v>
      </c>
      <c r="S883" s="110">
        <f t="shared" si="517"/>
        <v>0</v>
      </c>
      <c r="T883" s="92">
        <f t="shared" si="530"/>
        <v>0</v>
      </c>
      <c r="U883" s="181">
        <f t="shared" si="531"/>
        <v>0</v>
      </c>
      <c r="V883" s="120">
        <f t="shared" si="526"/>
        <v>7.8E-2</v>
      </c>
      <c r="W883" s="118">
        <f t="shared" si="534"/>
        <v>14</v>
      </c>
      <c r="X883" s="118">
        <v>252</v>
      </c>
      <c r="Y883" s="117">
        <f t="shared" si="518"/>
        <v>1.0041813550000001</v>
      </c>
      <c r="Z883" s="110">
        <f t="shared" si="519"/>
        <v>3.9264279399999999</v>
      </c>
      <c r="AA883" s="110">
        <f t="shared" si="520"/>
        <v>0</v>
      </c>
      <c r="AB883" s="121" t="str">
        <f t="shared" si="528"/>
        <v>A+J=</v>
      </c>
      <c r="AC883" s="115">
        <f t="shared" si="529"/>
        <v>45163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9">
        <f t="shared" si="521"/>
        <v>45153</v>
      </c>
      <c r="B884" s="110">
        <f t="shared" si="513"/>
        <v>943.20713124000008</v>
      </c>
      <c r="C884" s="184">
        <f t="shared" si="536"/>
        <v>939.48980134659939</v>
      </c>
      <c r="D884" s="111">
        <f t="shared" si="522"/>
        <v>6665.28</v>
      </c>
      <c r="E884" s="111">
        <f>IF($K884=1,VLOOKUP($A883,$AQ$11:$AU$150,5),E883)</f>
        <v>6659.95</v>
      </c>
      <c r="F884" s="160" t="e">
        <f>IF($K884=1,VLOOKUP($A883,$AQ$11:$AU$135,6),F883)</f>
        <v>#REF!</v>
      </c>
      <c r="G884" s="114">
        <f t="shared" si="514"/>
        <v>-7.9966633059680436E-4</v>
      </c>
      <c r="H884" s="115">
        <f t="shared" si="532"/>
        <v>45163</v>
      </c>
      <c r="I884" s="115">
        <f t="shared" si="515"/>
        <v>45163</v>
      </c>
      <c r="J884" s="116">
        <f t="shared" si="523"/>
        <v>23</v>
      </c>
      <c r="K884" s="116">
        <f t="shared" si="537"/>
        <v>15</v>
      </c>
      <c r="L884" s="8">
        <f t="shared" si="524"/>
        <v>0.99947839999999999</v>
      </c>
      <c r="M884" s="117">
        <v>1</v>
      </c>
      <c r="N884" s="117">
        <f t="shared" si="533"/>
        <v>1</v>
      </c>
      <c r="O884" s="110">
        <f t="shared" si="535"/>
        <v>0.99947839999999999</v>
      </c>
      <c r="P884" s="110">
        <f t="shared" si="516"/>
        <v>938.99976346000005</v>
      </c>
      <c r="Q884" s="148">
        <f t="shared" si="527"/>
        <v>0</v>
      </c>
      <c r="R884" s="170">
        <f t="shared" si="525"/>
        <v>0</v>
      </c>
      <c r="S884" s="110">
        <f t="shared" si="517"/>
        <v>0</v>
      </c>
      <c r="T884" s="92">
        <f t="shared" si="530"/>
        <v>0</v>
      </c>
      <c r="U884" s="181">
        <f t="shared" si="531"/>
        <v>0</v>
      </c>
      <c r="V884" s="120">
        <f t="shared" si="526"/>
        <v>7.8E-2</v>
      </c>
      <c r="W884" s="118">
        <f t="shared" si="534"/>
        <v>15</v>
      </c>
      <c r="X884" s="118">
        <v>252</v>
      </c>
      <c r="Y884" s="117">
        <f t="shared" si="518"/>
        <v>1.0044806909999999</v>
      </c>
      <c r="Z884" s="110">
        <f t="shared" si="519"/>
        <v>4.2073677800000002</v>
      </c>
      <c r="AA884" s="110">
        <f t="shared" si="520"/>
        <v>0</v>
      </c>
      <c r="AB884" s="121" t="str">
        <f t="shared" si="528"/>
        <v>A+J=</v>
      </c>
      <c r="AC884" s="115">
        <f t="shared" si="529"/>
        <v>45163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9">
        <f t="shared" si="521"/>
        <v>45154</v>
      </c>
      <c r="B885" s="110">
        <f t="shared" si="513"/>
        <v>943.45547941999996</v>
      </c>
      <c r="C885" s="184">
        <f t="shared" si="536"/>
        <v>939.48980134659939</v>
      </c>
      <c r="D885" s="111">
        <f t="shared" si="522"/>
        <v>6665.28</v>
      </c>
      <c r="E885" s="111">
        <f>IF($K885=1,VLOOKUP($A884,$AQ$11:$AU$150,5),E884)</f>
        <v>6659.95</v>
      </c>
      <c r="F885" s="160" t="e">
        <f>IF($K885=1,VLOOKUP($A884,$AQ$11:$AU$135,6),F884)</f>
        <v>#REF!</v>
      </c>
      <c r="G885" s="114">
        <f t="shared" si="514"/>
        <v>-7.9966633059680436E-4</v>
      </c>
      <c r="H885" s="115">
        <f t="shared" si="532"/>
        <v>45163</v>
      </c>
      <c r="I885" s="115">
        <f t="shared" si="515"/>
        <v>45163</v>
      </c>
      <c r="J885" s="116">
        <f t="shared" si="523"/>
        <v>23</v>
      </c>
      <c r="K885" s="116">
        <f t="shared" si="537"/>
        <v>16</v>
      </c>
      <c r="L885" s="8">
        <f t="shared" si="524"/>
        <v>0.99944363999999997</v>
      </c>
      <c r="M885" s="117">
        <v>1</v>
      </c>
      <c r="N885" s="117">
        <f t="shared" si="533"/>
        <v>1</v>
      </c>
      <c r="O885" s="110">
        <f t="shared" si="535"/>
        <v>0.99944363999999997</v>
      </c>
      <c r="P885" s="110">
        <f t="shared" si="516"/>
        <v>938.96710680000001</v>
      </c>
      <c r="Q885" s="148">
        <f t="shared" si="527"/>
        <v>0</v>
      </c>
      <c r="R885" s="170">
        <f t="shared" si="525"/>
        <v>0</v>
      </c>
      <c r="S885" s="110">
        <f t="shared" si="517"/>
        <v>0</v>
      </c>
      <c r="T885" s="92">
        <f t="shared" si="530"/>
        <v>0</v>
      </c>
      <c r="U885" s="181">
        <f t="shared" si="531"/>
        <v>0</v>
      </c>
      <c r="V885" s="120">
        <f t="shared" si="526"/>
        <v>7.8E-2</v>
      </c>
      <c r="W885" s="118">
        <f t="shared" si="534"/>
        <v>16</v>
      </c>
      <c r="X885" s="118">
        <v>252</v>
      </c>
      <c r="Y885" s="117">
        <f t="shared" si="518"/>
        <v>1.0047801169999999</v>
      </c>
      <c r="Z885" s="110">
        <f t="shared" si="519"/>
        <v>4.4883726199999998</v>
      </c>
      <c r="AA885" s="110">
        <f t="shared" si="520"/>
        <v>0</v>
      </c>
      <c r="AB885" s="121" t="str">
        <f t="shared" si="528"/>
        <v>A+J=</v>
      </c>
      <c r="AC885" s="115">
        <f t="shared" si="529"/>
        <v>45163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9">
        <f t="shared" si="521"/>
        <v>45155</v>
      </c>
      <c r="B886" s="110">
        <f t="shared" si="513"/>
        <v>943.70389159999991</v>
      </c>
      <c r="C886" s="184">
        <f t="shared" si="536"/>
        <v>939.48980134659939</v>
      </c>
      <c r="D886" s="111">
        <f t="shared" si="522"/>
        <v>6665.28</v>
      </c>
      <c r="E886" s="111">
        <f>IF($K886=1,VLOOKUP($A885,$AQ$11:$AU$150,5),E885)</f>
        <v>6659.95</v>
      </c>
      <c r="F886" s="160" t="e">
        <f>IF($K886=1,VLOOKUP($A885,$AQ$11:$AU$135,6),F885)</f>
        <v>#REF!</v>
      </c>
      <c r="G886" s="114">
        <f t="shared" si="514"/>
        <v>-7.9966633059680436E-4</v>
      </c>
      <c r="H886" s="115">
        <f t="shared" si="532"/>
        <v>45163</v>
      </c>
      <c r="I886" s="115">
        <f t="shared" si="515"/>
        <v>45163</v>
      </c>
      <c r="J886" s="116">
        <f t="shared" si="523"/>
        <v>23</v>
      </c>
      <c r="K886" s="116">
        <f t="shared" si="537"/>
        <v>17</v>
      </c>
      <c r="L886" s="8">
        <f t="shared" si="524"/>
        <v>0.99940888000000005</v>
      </c>
      <c r="M886" s="117">
        <v>1</v>
      </c>
      <c r="N886" s="117">
        <f t="shared" si="533"/>
        <v>1</v>
      </c>
      <c r="O886" s="110">
        <f t="shared" si="535"/>
        <v>0.99940888000000005</v>
      </c>
      <c r="P886" s="110">
        <f t="shared" si="516"/>
        <v>938.93445012999996</v>
      </c>
      <c r="Q886" s="148">
        <f t="shared" si="527"/>
        <v>0</v>
      </c>
      <c r="R886" s="170">
        <f t="shared" si="525"/>
        <v>0</v>
      </c>
      <c r="S886" s="110">
        <f t="shared" si="517"/>
        <v>0</v>
      </c>
      <c r="T886" s="92">
        <f t="shared" si="530"/>
        <v>0</v>
      </c>
      <c r="U886" s="181">
        <f t="shared" si="531"/>
        <v>0</v>
      </c>
      <c r="V886" s="120">
        <f t="shared" si="526"/>
        <v>7.8E-2</v>
      </c>
      <c r="W886" s="118">
        <f t="shared" si="534"/>
        <v>17</v>
      </c>
      <c r="X886" s="118">
        <v>252</v>
      </c>
      <c r="Y886" s="117">
        <f t="shared" si="518"/>
        <v>1.0050796319999999</v>
      </c>
      <c r="Z886" s="110">
        <f t="shared" si="519"/>
        <v>4.7694414700000003</v>
      </c>
      <c r="AA886" s="110">
        <f t="shared" si="520"/>
        <v>0</v>
      </c>
      <c r="AB886" s="121" t="str">
        <f t="shared" si="528"/>
        <v>A+J=</v>
      </c>
      <c r="AC886" s="115">
        <f t="shared" si="529"/>
        <v>45163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9">
        <f t="shared" si="521"/>
        <v>45156</v>
      </c>
      <c r="B887" s="110">
        <f t="shared" si="513"/>
        <v>943.95235833999993</v>
      </c>
      <c r="C887" s="184">
        <f t="shared" si="536"/>
        <v>939.48980134659939</v>
      </c>
      <c r="D887" s="111">
        <f t="shared" si="522"/>
        <v>6665.28</v>
      </c>
      <c r="E887" s="111">
        <f>IF($K887=1,VLOOKUP($A886,$AQ$11:$AU$150,5),E886)</f>
        <v>6659.95</v>
      </c>
      <c r="F887" s="160" t="e">
        <f>IF($K887=1,VLOOKUP($A886,$AQ$11:$AU$135,6),F886)</f>
        <v>#REF!</v>
      </c>
      <c r="G887" s="114">
        <f t="shared" si="514"/>
        <v>-7.9966633059680436E-4</v>
      </c>
      <c r="H887" s="115">
        <f t="shared" si="532"/>
        <v>45163</v>
      </c>
      <c r="I887" s="115">
        <f t="shared" si="515"/>
        <v>45163</v>
      </c>
      <c r="J887" s="116">
        <f t="shared" si="523"/>
        <v>23</v>
      </c>
      <c r="K887" s="116">
        <f t="shared" si="537"/>
        <v>18</v>
      </c>
      <c r="L887" s="8">
        <f t="shared" si="524"/>
        <v>0.99937410999999998</v>
      </c>
      <c r="M887" s="117">
        <v>1</v>
      </c>
      <c r="N887" s="117">
        <f t="shared" si="533"/>
        <v>1</v>
      </c>
      <c r="O887" s="110">
        <f t="shared" si="535"/>
        <v>0.99937410999999998</v>
      </c>
      <c r="P887" s="110">
        <f t="shared" si="516"/>
        <v>938.90178406999996</v>
      </c>
      <c r="Q887" s="148">
        <f t="shared" si="527"/>
        <v>0</v>
      </c>
      <c r="R887" s="170">
        <f t="shared" si="525"/>
        <v>0</v>
      </c>
      <c r="S887" s="110">
        <f t="shared" si="517"/>
        <v>0</v>
      </c>
      <c r="T887" s="92">
        <f t="shared" si="530"/>
        <v>0</v>
      </c>
      <c r="U887" s="181">
        <f t="shared" si="531"/>
        <v>0</v>
      </c>
      <c r="V887" s="120">
        <f t="shared" si="526"/>
        <v>7.8E-2</v>
      </c>
      <c r="W887" s="118">
        <f t="shared" si="534"/>
        <v>18</v>
      </c>
      <c r="X887" s="118">
        <v>252</v>
      </c>
      <c r="Y887" s="117">
        <f t="shared" si="518"/>
        <v>1.005379236</v>
      </c>
      <c r="Z887" s="110">
        <f t="shared" si="519"/>
        <v>5.0505742700000003</v>
      </c>
      <c r="AA887" s="110">
        <f t="shared" si="520"/>
        <v>0</v>
      </c>
      <c r="AB887" s="121" t="str">
        <f t="shared" si="528"/>
        <v>A+J=</v>
      </c>
      <c r="AC887" s="115">
        <f t="shared" si="529"/>
        <v>45163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9">
        <f t="shared" si="521"/>
        <v>45157</v>
      </c>
      <c r="B888" s="110">
        <f t="shared" si="513"/>
        <v>944.20090796</v>
      </c>
      <c r="C888" s="184">
        <f t="shared" si="536"/>
        <v>939.48980134659939</v>
      </c>
      <c r="D888" s="111">
        <f t="shared" si="522"/>
        <v>6665.28</v>
      </c>
      <c r="E888" s="111">
        <f>IF($K888=1,VLOOKUP($A887,$AQ$11:$AU$150,5),E887)</f>
        <v>6659.95</v>
      </c>
      <c r="F888" s="160" t="e">
        <f>IF($K888=1,VLOOKUP($A887,$AQ$11:$AU$135,6),F887)</f>
        <v>#REF!</v>
      </c>
      <c r="G888" s="114">
        <f t="shared" si="514"/>
        <v>-7.9966633059680436E-4</v>
      </c>
      <c r="H888" s="115">
        <f t="shared" si="532"/>
        <v>45163</v>
      </c>
      <c r="I888" s="115">
        <f t="shared" si="515"/>
        <v>45163</v>
      </c>
      <c r="J888" s="116">
        <f t="shared" si="523"/>
        <v>23</v>
      </c>
      <c r="K888" s="116">
        <f t="shared" si="537"/>
        <v>19</v>
      </c>
      <c r="L888" s="8">
        <f t="shared" si="524"/>
        <v>0.99933936000000001</v>
      </c>
      <c r="M888" s="117">
        <v>1</v>
      </c>
      <c r="N888" s="117">
        <f t="shared" si="533"/>
        <v>1</v>
      </c>
      <c r="O888" s="110">
        <f t="shared" si="535"/>
        <v>0.99933936000000001</v>
      </c>
      <c r="P888" s="110">
        <f t="shared" si="516"/>
        <v>938.86913679999998</v>
      </c>
      <c r="Q888" s="148">
        <f t="shared" si="527"/>
        <v>0</v>
      </c>
      <c r="R888" s="170">
        <f t="shared" si="525"/>
        <v>0</v>
      </c>
      <c r="S888" s="110">
        <f t="shared" si="517"/>
        <v>0</v>
      </c>
      <c r="T888" s="92">
        <f t="shared" si="530"/>
        <v>0</v>
      </c>
      <c r="U888" s="181">
        <f t="shared" si="531"/>
        <v>0</v>
      </c>
      <c r="V888" s="120">
        <f t="shared" si="526"/>
        <v>7.8E-2</v>
      </c>
      <c r="W888" s="118">
        <f t="shared" si="534"/>
        <v>19</v>
      </c>
      <c r="X888" s="118">
        <v>252</v>
      </c>
      <c r="Y888" s="117">
        <f t="shared" si="518"/>
        <v>1.0056789290000001</v>
      </c>
      <c r="Z888" s="110">
        <f t="shared" si="519"/>
        <v>5.3317711599999997</v>
      </c>
      <c r="AA888" s="110">
        <f t="shared" si="520"/>
        <v>0</v>
      </c>
      <c r="AB888" s="121" t="str">
        <f t="shared" si="528"/>
        <v>A+J=</v>
      </c>
      <c r="AC888" s="115">
        <f t="shared" si="529"/>
        <v>45163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9">
        <f t="shared" si="521"/>
        <v>45158</v>
      </c>
      <c r="B889" s="110">
        <f t="shared" si="513"/>
        <v>944.20090796</v>
      </c>
      <c r="C889" s="184">
        <f t="shared" si="536"/>
        <v>939.48980134659939</v>
      </c>
      <c r="D889" s="111">
        <f t="shared" si="522"/>
        <v>6665.28</v>
      </c>
      <c r="E889" s="111">
        <f>IF($K889=1,VLOOKUP($A888,$AQ$11:$AU$150,5),E888)</f>
        <v>6659.95</v>
      </c>
      <c r="F889" s="160" t="e">
        <f>IF($K889=1,VLOOKUP($A888,$AQ$11:$AU$135,6),F888)</f>
        <v>#REF!</v>
      </c>
      <c r="G889" s="114">
        <f t="shared" si="514"/>
        <v>-7.9966633059680436E-4</v>
      </c>
      <c r="H889" s="115">
        <f t="shared" si="532"/>
        <v>45163</v>
      </c>
      <c r="I889" s="115">
        <f t="shared" si="515"/>
        <v>45163</v>
      </c>
      <c r="J889" s="116">
        <f t="shared" si="523"/>
        <v>23</v>
      </c>
      <c r="K889" s="116">
        <f t="shared" si="537"/>
        <v>19</v>
      </c>
      <c r="L889" s="8">
        <f t="shared" si="524"/>
        <v>0.99933936000000001</v>
      </c>
      <c r="M889" s="117">
        <v>1</v>
      </c>
      <c r="N889" s="117">
        <f t="shared" si="533"/>
        <v>1</v>
      </c>
      <c r="O889" s="110">
        <f t="shared" si="535"/>
        <v>0.99933936000000001</v>
      </c>
      <c r="P889" s="110">
        <f t="shared" si="516"/>
        <v>938.86913679999998</v>
      </c>
      <c r="Q889" s="148">
        <f t="shared" si="527"/>
        <v>0</v>
      </c>
      <c r="R889" s="170">
        <f t="shared" si="525"/>
        <v>0</v>
      </c>
      <c r="S889" s="110">
        <f t="shared" si="517"/>
        <v>0</v>
      </c>
      <c r="T889" s="92">
        <f t="shared" si="530"/>
        <v>0</v>
      </c>
      <c r="U889" s="181">
        <f t="shared" si="531"/>
        <v>0</v>
      </c>
      <c r="V889" s="120">
        <f t="shared" si="526"/>
        <v>7.8E-2</v>
      </c>
      <c r="W889" s="118">
        <f t="shared" si="534"/>
        <v>19</v>
      </c>
      <c r="X889" s="118">
        <v>252</v>
      </c>
      <c r="Y889" s="117">
        <f t="shared" si="518"/>
        <v>1.0056789290000001</v>
      </c>
      <c r="Z889" s="110">
        <f t="shared" si="519"/>
        <v>5.3317711599999997</v>
      </c>
      <c r="AA889" s="110">
        <f t="shared" si="520"/>
        <v>0</v>
      </c>
      <c r="AB889" s="121" t="str">
        <f t="shared" si="528"/>
        <v>A+J=</v>
      </c>
      <c r="AC889" s="115">
        <f t="shared" si="529"/>
        <v>45163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9">
        <f t="shared" si="521"/>
        <v>45159</v>
      </c>
      <c r="B890" s="110">
        <f t="shared" si="513"/>
        <v>944.20090796</v>
      </c>
      <c r="C890" s="184">
        <f t="shared" si="536"/>
        <v>939.48980134659939</v>
      </c>
      <c r="D890" s="111">
        <f t="shared" si="522"/>
        <v>6665.28</v>
      </c>
      <c r="E890" s="111">
        <f>IF($K890=1,VLOOKUP($A889,$AQ$11:$AU$150,5),E889)</f>
        <v>6659.95</v>
      </c>
      <c r="F890" s="160" t="e">
        <f>IF($K890=1,VLOOKUP($A889,$AQ$11:$AU$135,6),F889)</f>
        <v>#REF!</v>
      </c>
      <c r="G890" s="114">
        <f t="shared" si="514"/>
        <v>-7.9966633059680436E-4</v>
      </c>
      <c r="H890" s="115">
        <f t="shared" si="532"/>
        <v>45163</v>
      </c>
      <c r="I890" s="115">
        <f t="shared" si="515"/>
        <v>45163</v>
      </c>
      <c r="J890" s="116">
        <f t="shared" si="523"/>
        <v>23</v>
      </c>
      <c r="K890" s="116">
        <f t="shared" si="537"/>
        <v>19</v>
      </c>
      <c r="L890" s="8">
        <f t="shared" si="524"/>
        <v>0.99933936000000001</v>
      </c>
      <c r="M890" s="117">
        <v>1</v>
      </c>
      <c r="N890" s="117">
        <f t="shared" si="533"/>
        <v>1</v>
      </c>
      <c r="O890" s="110">
        <f t="shared" si="535"/>
        <v>0.99933936000000001</v>
      </c>
      <c r="P890" s="110">
        <f t="shared" si="516"/>
        <v>938.86913679999998</v>
      </c>
      <c r="Q890" s="148">
        <f t="shared" si="527"/>
        <v>0</v>
      </c>
      <c r="R890" s="170">
        <f t="shared" si="525"/>
        <v>0</v>
      </c>
      <c r="S890" s="110">
        <f t="shared" si="517"/>
        <v>0</v>
      </c>
      <c r="T890" s="92">
        <f t="shared" si="530"/>
        <v>0</v>
      </c>
      <c r="U890" s="181">
        <f t="shared" si="531"/>
        <v>0</v>
      </c>
      <c r="V890" s="120">
        <f t="shared" si="526"/>
        <v>7.8E-2</v>
      </c>
      <c r="W890" s="118">
        <f t="shared" si="534"/>
        <v>19</v>
      </c>
      <c r="X890" s="118">
        <v>252</v>
      </c>
      <c r="Y890" s="117">
        <f t="shared" si="518"/>
        <v>1.0056789290000001</v>
      </c>
      <c r="Z890" s="110">
        <f t="shared" si="519"/>
        <v>5.3317711599999997</v>
      </c>
      <c r="AA890" s="110">
        <f t="shared" si="520"/>
        <v>0</v>
      </c>
      <c r="AB890" s="121" t="str">
        <f t="shared" si="528"/>
        <v>A+J=</v>
      </c>
      <c r="AC890" s="115">
        <f t="shared" si="529"/>
        <v>45163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9">
        <f t="shared" si="521"/>
        <v>45160</v>
      </c>
      <c r="B891" s="110">
        <f t="shared" si="513"/>
        <v>944.44951305000006</v>
      </c>
      <c r="C891" s="184">
        <f t="shared" si="536"/>
        <v>939.48980134659939</v>
      </c>
      <c r="D891" s="111">
        <f t="shared" si="522"/>
        <v>6665.28</v>
      </c>
      <c r="E891" s="111">
        <f>IF($K891=1,VLOOKUP($A890,$AQ$11:$AU$150,5),E890)</f>
        <v>6659.95</v>
      </c>
      <c r="F891" s="160" t="e">
        <f>IF($K891=1,VLOOKUP($A890,$AQ$11:$AU$135,6),F890)</f>
        <v>#REF!</v>
      </c>
      <c r="G891" s="114">
        <f t="shared" si="514"/>
        <v>-7.9966633059680436E-4</v>
      </c>
      <c r="H891" s="115">
        <f t="shared" si="532"/>
        <v>45163</v>
      </c>
      <c r="I891" s="115">
        <f t="shared" si="515"/>
        <v>45163</v>
      </c>
      <c r="J891" s="116">
        <f t="shared" si="523"/>
        <v>23</v>
      </c>
      <c r="K891" s="116">
        <f t="shared" si="537"/>
        <v>20</v>
      </c>
      <c r="L891" s="8">
        <f t="shared" si="524"/>
        <v>0.99930459999999999</v>
      </c>
      <c r="M891" s="117">
        <v>1</v>
      </c>
      <c r="N891" s="117">
        <f t="shared" si="533"/>
        <v>1</v>
      </c>
      <c r="O891" s="110">
        <f t="shared" si="535"/>
        <v>0.99930459999999999</v>
      </c>
      <c r="P891" s="110">
        <f t="shared" si="516"/>
        <v>938.83648013000004</v>
      </c>
      <c r="Q891" s="148">
        <f t="shared" si="527"/>
        <v>0</v>
      </c>
      <c r="R891" s="170">
        <f t="shared" si="525"/>
        <v>0</v>
      </c>
      <c r="S891" s="110">
        <f t="shared" si="517"/>
        <v>0</v>
      </c>
      <c r="T891" s="92">
        <f t="shared" si="530"/>
        <v>0</v>
      </c>
      <c r="U891" s="181">
        <f t="shared" si="531"/>
        <v>0</v>
      </c>
      <c r="V891" s="120">
        <f t="shared" si="526"/>
        <v>7.8E-2</v>
      </c>
      <c r="W891" s="118">
        <f t="shared" si="534"/>
        <v>20</v>
      </c>
      <c r="X891" s="118">
        <v>252</v>
      </c>
      <c r="Y891" s="117">
        <f t="shared" si="518"/>
        <v>1.0059787120000001</v>
      </c>
      <c r="Z891" s="110">
        <f t="shared" si="519"/>
        <v>5.6130329200000002</v>
      </c>
      <c r="AA891" s="110">
        <f t="shared" si="520"/>
        <v>0</v>
      </c>
      <c r="AB891" s="121" t="str">
        <f t="shared" si="528"/>
        <v>A+J=</v>
      </c>
      <c r="AC891" s="115">
        <f t="shared" si="529"/>
        <v>45163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9">
        <f t="shared" si="521"/>
        <v>45161</v>
      </c>
      <c r="B892" s="110">
        <f t="shared" si="513"/>
        <v>944.69818212999996</v>
      </c>
      <c r="C892" s="184">
        <f t="shared" si="536"/>
        <v>939.48980134659939</v>
      </c>
      <c r="D892" s="111">
        <f t="shared" si="522"/>
        <v>6665.28</v>
      </c>
      <c r="E892" s="111">
        <f>IF($K892=1,VLOOKUP($A891,$AQ$11:$AU$150,5),E891)</f>
        <v>6659.95</v>
      </c>
      <c r="F892" s="160" t="e">
        <f>IF($K892=1,VLOOKUP($A891,$AQ$11:$AU$135,6),F891)</f>
        <v>#REF!</v>
      </c>
      <c r="G892" s="114">
        <f t="shared" si="514"/>
        <v>-7.9966633059680436E-4</v>
      </c>
      <c r="H892" s="115">
        <f t="shared" si="532"/>
        <v>45163</v>
      </c>
      <c r="I892" s="115">
        <f t="shared" si="515"/>
        <v>45163</v>
      </c>
      <c r="J892" s="116">
        <f t="shared" si="523"/>
        <v>23</v>
      </c>
      <c r="K892" s="116">
        <f t="shared" si="537"/>
        <v>21</v>
      </c>
      <c r="L892" s="8">
        <f t="shared" si="524"/>
        <v>0.99926983999999996</v>
      </c>
      <c r="M892" s="117">
        <v>1</v>
      </c>
      <c r="N892" s="117">
        <f t="shared" si="533"/>
        <v>1</v>
      </c>
      <c r="O892" s="110">
        <f t="shared" si="535"/>
        <v>0.99926983999999996</v>
      </c>
      <c r="P892" s="110">
        <f t="shared" si="516"/>
        <v>938.80382347</v>
      </c>
      <c r="Q892" s="148">
        <f t="shared" si="527"/>
        <v>0</v>
      </c>
      <c r="R892" s="170">
        <f t="shared" si="525"/>
        <v>0</v>
      </c>
      <c r="S892" s="110">
        <f t="shared" si="517"/>
        <v>0</v>
      </c>
      <c r="T892" s="92">
        <f t="shared" si="530"/>
        <v>0</v>
      </c>
      <c r="U892" s="181">
        <f t="shared" si="531"/>
        <v>0</v>
      </c>
      <c r="V892" s="120">
        <f t="shared" si="526"/>
        <v>7.8E-2</v>
      </c>
      <c r="W892" s="118">
        <f t="shared" si="534"/>
        <v>21</v>
      </c>
      <c r="X892" s="118">
        <v>252</v>
      </c>
      <c r="Y892" s="117">
        <f t="shared" si="518"/>
        <v>1.0062785839999999</v>
      </c>
      <c r="Z892" s="110">
        <f t="shared" si="519"/>
        <v>5.89435866</v>
      </c>
      <c r="AA892" s="110">
        <f t="shared" si="520"/>
        <v>0</v>
      </c>
      <c r="AB892" s="121" t="str">
        <f t="shared" si="528"/>
        <v>A+J=</v>
      </c>
      <c r="AC892" s="115">
        <f t="shared" si="529"/>
        <v>45163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9">
        <f t="shared" si="521"/>
        <v>45162</v>
      </c>
      <c r="B893" s="110">
        <f t="shared" si="513"/>
        <v>944.94691609999995</v>
      </c>
      <c r="C893" s="184">
        <f t="shared" si="536"/>
        <v>939.48980134659939</v>
      </c>
      <c r="D893" s="111">
        <f t="shared" si="522"/>
        <v>6665.28</v>
      </c>
      <c r="E893" s="111">
        <f>IF($K893=1,VLOOKUP($A892,$AQ$11:$AU$150,5),E892)</f>
        <v>6659.95</v>
      </c>
      <c r="F893" s="160" t="e">
        <f>IF($K893=1,VLOOKUP($A892,$AQ$11:$AU$135,6),F892)</f>
        <v>#REF!</v>
      </c>
      <c r="G893" s="114">
        <f t="shared" si="514"/>
        <v>-7.9966633059680436E-4</v>
      </c>
      <c r="H893" s="115">
        <f t="shared" si="532"/>
        <v>45163</v>
      </c>
      <c r="I893" s="115">
        <f t="shared" si="515"/>
        <v>45163</v>
      </c>
      <c r="J893" s="116">
        <f t="shared" si="523"/>
        <v>23</v>
      </c>
      <c r="K893" s="116">
        <f t="shared" si="537"/>
        <v>22</v>
      </c>
      <c r="L893" s="8">
        <f t="shared" si="524"/>
        <v>0.99923508000000005</v>
      </c>
      <c r="M893" s="117">
        <v>1</v>
      </c>
      <c r="N893" s="117">
        <f t="shared" si="533"/>
        <v>1</v>
      </c>
      <c r="O893" s="110">
        <f t="shared" si="535"/>
        <v>0.99923508000000005</v>
      </c>
      <c r="P893" s="110">
        <f t="shared" si="516"/>
        <v>938.77116679999995</v>
      </c>
      <c r="Q893" s="148">
        <f t="shared" si="527"/>
        <v>0</v>
      </c>
      <c r="R893" s="170">
        <f t="shared" si="525"/>
        <v>0</v>
      </c>
      <c r="S893" s="110">
        <f t="shared" si="517"/>
        <v>0</v>
      </c>
      <c r="T893" s="92">
        <f t="shared" si="530"/>
        <v>0</v>
      </c>
      <c r="U893" s="181">
        <f t="shared" si="531"/>
        <v>0</v>
      </c>
      <c r="V893" s="120">
        <f t="shared" si="526"/>
        <v>7.8E-2</v>
      </c>
      <c r="W893" s="118">
        <f t="shared" si="534"/>
        <v>22</v>
      </c>
      <c r="X893" s="118">
        <v>252</v>
      </c>
      <c r="Y893" s="117">
        <f t="shared" si="518"/>
        <v>1.0065785460000001</v>
      </c>
      <c r="Z893" s="110">
        <f t="shared" si="519"/>
        <v>6.1757492999999997</v>
      </c>
      <c r="AA893" s="110">
        <f t="shared" si="520"/>
        <v>0</v>
      </c>
      <c r="AB893" s="121" t="str">
        <f t="shared" si="528"/>
        <v>A+J=</v>
      </c>
      <c r="AC893" s="115">
        <f t="shared" si="529"/>
        <v>45163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9">
        <f t="shared" si="521"/>
        <v>45163</v>
      </c>
      <c r="B894" s="110">
        <f t="shared" si="513"/>
        <v>945.19572348999998</v>
      </c>
      <c r="C894" s="184">
        <f t="shared" si="536"/>
        <v>939.48980134659939</v>
      </c>
      <c r="D894" s="111">
        <f t="shared" si="522"/>
        <v>6665.28</v>
      </c>
      <c r="E894" s="111">
        <f>IF($K894=1,VLOOKUP($A893,$AQ$11:$AU$150,5),E893)</f>
        <v>6659.95</v>
      </c>
      <c r="F894" s="160" t="e">
        <f>IF($K894=1,VLOOKUP($A893,$AQ$11:$AU$135,6),F893)</f>
        <v>#REF!</v>
      </c>
      <c r="G894" s="114">
        <f t="shared" si="514"/>
        <v>-7.9966633059680436E-4</v>
      </c>
      <c r="H894" s="115">
        <f t="shared" si="532"/>
        <v>45163</v>
      </c>
      <c r="I894" s="115">
        <f t="shared" si="515"/>
        <v>45163</v>
      </c>
      <c r="J894" s="116">
        <f t="shared" si="523"/>
        <v>23</v>
      </c>
      <c r="K894" s="116">
        <f t="shared" si="537"/>
        <v>23</v>
      </c>
      <c r="L894" s="8">
        <f t="shared" si="524"/>
        <v>0.99920032999999997</v>
      </c>
      <c r="M894" s="117">
        <v>1</v>
      </c>
      <c r="N894" s="117">
        <f t="shared" si="533"/>
        <v>1</v>
      </c>
      <c r="O894" s="110">
        <f t="shared" si="535"/>
        <v>0.99920032999999997</v>
      </c>
      <c r="P894" s="110">
        <f t="shared" si="516"/>
        <v>938.73851952999996</v>
      </c>
      <c r="Q894" s="148">
        <f t="shared" si="527"/>
        <v>29</v>
      </c>
      <c r="R894" s="170">
        <f t="shared" si="525"/>
        <v>1.2500000000000001E-2</v>
      </c>
      <c r="S894" s="110">
        <f t="shared" si="517"/>
        <v>11.734231490000001</v>
      </c>
      <c r="T894" s="92">
        <f t="shared" si="530"/>
        <v>0</v>
      </c>
      <c r="U894" s="181">
        <f t="shared" si="531"/>
        <v>1.2499999995605807E-2</v>
      </c>
      <c r="V894" s="120">
        <f t="shared" si="526"/>
        <v>7.8E-2</v>
      </c>
      <c r="W894" s="118">
        <f t="shared" si="534"/>
        <v>23</v>
      </c>
      <c r="X894" s="118">
        <v>252</v>
      </c>
      <c r="Y894" s="117">
        <f t="shared" si="518"/>
        <v>1.006878597</v>
      </c>
      <c r="Z894" s="110">
        <f t="shared" si="519"/>
        <v>6.4572039600000002</v>
      </c>
      <c r="AA894" s="110">
        <f t="shared" si="520"/>
        <v>18.19143545</v>
      </c>
      <c r="AB894" s="121" t="str">
        <f t="shared" si="528"/>
        <v>A+J=</v>
      </c>
      <c r="AC894" s="115">
        <f t="shared" si="529"/>
        <v>45163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9">
        <f t="shared" si="521"/>
        <v>45164</v>
      </c>
      <c r="B895" s="110">
        <f t="shared" si="513"/>
        <v>927.33620920999999</v>
      </c>
      <c r="C895" s="184">
        <f t="shared" si="536"/>
        <v>927.00428804000001</v>
      </c>
      <c r="D895" s="111">
        <f t="shared" si="522"/>
        <v>6659.95</v>
      </c>
      <c r="E895" s="111">
        <f>IF($K895=1,VLOOKUP($A894,$AQ$11:$AU$150,5),E894)</f>
        <v>6667.94</v>
      </c>
      <c r="F895" s="160" t="e">
        <f>IF($K895=1,VLOOKUP($A894,$AQ$11:$AU$135,6),F894)</f>
        <v>#REF!</v>
      </c>
      <c r="G895" s="114">
        <f t="shared" si="514"/>
        <v>1.1997087065218626E-3</v>
      </c>
      <c r="H895" s="115">
        <f t="shared" si="532"/>
        <v>45194</v>
      </c>
      <c r="I895" s="115">
        <f t="shared" si="515"/>
        <v>45194</v>
      </c>
      <c r="J895" s="116">
        <f t="shared" si="523"/>
        <v>20</v>
      </c>
      <c r="K895" s="116">
        <f t="shared" si="537"/>
        <v>1</v>
      </c>
      <c r="L895" s="8">
        <f t="shared" si="524"/>
        <v>1.00005995</v>
      </c>
      <c r="M895" s="117">
        <v>1</v>
      </c>
      <c r="N895" s="117">
        <f t="shared" si="533"/>
        <v>1</v>
      </c>
      <c r="O895" s="110">
        <f t="shared" si="535"/>
        <v>1.00005995</v>
      </c>
      <c r="P895" s="110">
        <f t="shared" si="516"/>
        <v>927.05986194000002</v>
      </c>
      <c r="Q895" s="148">
        <f t="shared" si="527"/>
        <v>0</v>
      </c>
      <c r="R895" s="170">
        <f t="shared" si="525"/>
        <v>0</v>
      </c>
      <c r="S895" s="110">
        <f t="shared" si="517"/>
        <v>0</v>
      </c>
      <c r="T895" s="92">
        <f t="shared" si="530"/>
        <v>0</v>
      </c>
      <c r="U895" s="181">
        <f t="shared" si="531"/>
        <v>0</v>
      </c>
      <c r="V895" s="120">
        <f t="shared" si="526"/>
        <v>7.8E-2</v>
      </c>
      <c r="W895" s="118">
        <f t="shared" si="534"/>
        <v>1</v>
      </c>
      <c r="X895" s="118">
        <v>252</v>
      </c>
      <c r="Y895" s="117">
        <f t="shared" si="518"/>
        <v>1.00029809</v>
      </c>
      <c r="Z895" s="110">
        <f t="shared" si="519"/>
        <v>0.27634726999999998</v>
      </c>
      <c r="AA895" s="110">
        <f t="shared" si="520"/>
        <v>0</v>
      </c>
      <c r="AB895" s="121" t="str">
        <f t="shared" si="528"/>
        <v>A+J=</v>
      </c>
      <c r="AC895" s="115">
        <f t="shared" si="529"/>
        <v>45194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9">
        <f t="shared" si="521"/>
        <v>45165</v>
      </c>
      <c r="B896" s="110">
        <f t="shared" si="513"/>
        <v>927.33620920999999</v>
      </c>
      <c r="C896" s="184">
        <f t="shared" si="536"/>
        <v>927.00428804000001</v>
      </c>
      <c r="D896" s="111">
        <f t="shared" si="522"/>
        <v>6659.95</v>
      </c>
      <c r="E896" s="111">
        <f>IF($K896=1,VLOOKUP($A895,$AQ$11:$AU$150,5),E895)</f>
        <v>6667.94</v>
      </c>
      <c r="F896" s="160" t="e">
        <f>IF($K896=1,VLOOKUP($A895,$AQ$11:$AU$135,6),F895)</f>
        <v>#REF!</v>
      </c>
      <c r="G896" s="114">
        <f t="shared" si="514"/>
        <v>1.1997087065218626E-3</v>
      </c>
      <c r="H896" s="115">
        <f t="shared" si="532"/>
        <v>45194</v>
      </c>
      <c r="I896" s="115">
        <f t="shared" si="515"/>
        <v>45194</v>
      </c>
      <c r="J896" s="116">
        <f t="shared" si="523"/>
        <v>20</v>
      </c>
      <c r="K896" s="116">
        <f t="shared" si="537"/>
        <v>1</v>
      </c>
      <c r="L896" s="8">
        <f t="shared" si="524"/>
        <v>1.00005995</v>
      </c>
      <c r="M896" s="117">
        <v>1</v>
      </c>
      <c r="N896" s="117">
        <f t="shared" si="533"/>
        <v>1</v>
      </c>
      <c r="O896" s="110">
        <f t="shared" si="535"/>
        <v>1.00005995</v>
      </c>
      <c r="P896" s="110">
        <f t="shared" si="516"/>
        <v>927.05986194000002</v>
      </c>
      <c r="Q896" s="148">
        <f t="shared" si="527"/>
        <v>0</v>
      </c>
      <c r="R896" s="170">
        <f t="shared" si="525"/>
        <v>0</v>
      </c>
      <c r="S896" s="110">
        <f t="shared" si="517"/>
        <v>0</v>
      </c>
      <c r="T896" s="92">
        <f t="shared" si="530"/>
        <v>0</v>
      </c>
      <c r="U896" s="181">
        <f t="shared" si="531"/>
        <v>0</v>
      </c>
      <c r="V896" s="120">
        <f t="shared" si="526"/>
        <v>7.8E-2</v>
      </c>
      <c r="W896" s="118">
        <f t="shared" si="534"/>
        <v>1</v>
      </c>
      <c r="X896" s="118">
        <v>252</v>
      </c>
      <c r="Y896" s="117">
        <f t="shared" si="518"/>
        <v>1.00029809</v>
      </c>
      <c r="Z896" s="110">
        <f t="shared" si="519"/>
        <v>0.27634726999999998</v>
      </c>
      <c r="AA896" s="110">
        <f t="shared" si="520"/>
        <v>0</v>
      </c>
      <c r="AB896" s="121" t="str">
        <f t="shared" si="528"/>
        <v>A+J=</v>
      </c>
      <c r="AC896" s="115">
        <f t="shared" si="529"/>
        <v>45194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9">
        <f t="shared" si="521"/>
        <v>45166</v>
      </c>
      <c r="B897" s="110">
        <f t="shared" si="513"/>
        <v>927.33620920999999</v>
      </c>
      <c r="C897" s="184">
        <f t="shared" si="536"/>
        <v>927.00428804000001</v>
      </c>
      <c r="D897" s="111">
        <f t="shared" si="522"/>
        <v>6659.95</v>
      </c>
      <c r="E897" s="111">
        <f>IF($K897=1,VLOOKUP($A896,$AQ$11:$AU$150,5),E896)</f>
        <v>6667.94</v>
      </c>
      <c r="F897" s="160" t="e">
        <f>IF($K897=1,VLOOKUP($A896,$AQ$11:$AU$135,6),F896)</f>
        <v>#REF!</v>
      </c>
      <c r="G897" s="114">
        <f t="shared" si="514"/>
        <v>1.1997087065218626E-3</v>
      </c>
      <c r="H897" s="115">
        <f t="shared" si="532"/>
        <v>45194</v>
      </c>
      <c r="I897" s="115">
        <f t="shared" si="515"/>
        <v>45194</v>
      </c>
      <c r="J897" s="116">
        <f t="shared" si="523"/>
        <v>20</v>
      </c>
      <c r="K897" s="116">
        <f t="shared" si="537"/>
        <v>1</v>
      </c>
      <c r="L897" s="8">
        <f t="shared" si="524"/>
        <v>1.00005995</v>
      </c>
      <c r="M897" s="117">
        <v>1</v>
      </c>
      <c r="N897" s="117">
        <f t="shared" si="533"/>
        <v>1</v>
      </c>
      <c r="O897" s="110">
        <f t="shared" si="535"/>
        <v>1.00005995</v>
      </c>
      <c r="P897" s="110">
        <f t="shared" si="516"/>
        <v>927.05986194000002</v>
      </c>
      <c r="Q897" s="148">
        <f t="shared" si="527"/>
        <v>0</v>
      </c>
      <c r="R897" s="170">
        <f t="shared" si="525"/>
        <v>0</v>
      </c>
      <c r="S897" s="110">
        <f t="shared" si="517"/>
        <v>0</v>
      </c>
      <c r="T897" s="92">
        <f t="shared" si="530"/>
        <v>0</v>
      </c>
      <c r="U897" s="181">
        <f t="shared" si="531"/>
        <v>0</v>
      </c>
      <c r="V897" s="120">
        <f t="shared" si="526"/>
        <v>7.8E-2</v>
      </c>
      <c r="W897" s="118">
        <f t="shared" si="534"/>
        <v>1</v>
      </c>
      <c r="X897" s="118">
        <v>252</v>
      </c>
      <c r="Y897" s="117">
        <f t="shared" si="518"/>
        <v>1.00029809</v>
      </c>
      <c r="Z897" s="110">
        <f t="shared" si="519"/>
        <v>0.27634726999999998</v>
      </c>
      <c r="AA897" s="110">
        <f t="shared" si="520"/>
        <v>0</v>
      </c>
      <c r="AB897" s="121" t="str">
        <f t="shared" si="528"/>
        <v>A+J=</v>
      </c>
      <c r="AC897" s="115">
        <f t="shared" si="529"/>
        <v>45194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9">
        <f t="shared" si="521"/>
        <v>45167</v>
      </c>
      <c r="B898" s="110">
        <f t="shared" si="513"/>
        <v>927.66824603999999</v>
      </c>
      <c r="C898" s="184">
        <f t="shared" si="536"/>
        <v>927.00428804000001</v>
      </c>
      <c r="D898" s="111">
        <f t="shared" si="522"/>
        <v>6659.95</v>
      </c>
      <c r="E898" s="111">
        <f>IF($K898=1,VLOOKUP($A897,$AQ$11:$AU$150,5),E897)</f>
        <v>6667.94</v>
      </c>
      <c r="F898" s="160" t="e">
        <f>IF($K898=1,VLOOKUP($A897,$AQ$11:$AU$135,6),F897)</f>
        <v>#REF!</v>
      </c>
      <c r="G898" s="114">
        <f t="shared" si="514"/>
        <v>1.1997087065218626E-3</v>
      </c>
      <c r="H898" s="115">
        <f t="shared" si="532"/>
        <v>45194</v>
      </c>
      <c r="I898" s="115">
        <f t="shared" si="515"/>
        <v>45194</v>
      </c>
      <c r="J898" s="116">
        <f t="shared" si="523"/>
        <v>20</v>
      </c>
      <c r="K898" s="116">
        <f t="shared" si="537"/>
        <v>2</v>
      </c>
      <c r="L898" s="8">
        <f t="shared" si="524"/>
        <v>1.0001199000000001</v>
      </c>
      <c r="M898" s="117">
        <v>1</v>
      </c>
      <c r="N898" s="117">
        <f t="shared" si="533"/>
        <v>1</v>
      </c>
      <c r="O898" s="110">
        <f t="shared" si="535"/>
        <v>1.0001199000000001</v>
      </c>
      <c r="P898" s="110">
        <f t="shared" si="516"/>
        <v>927.11543585000004</v>
      </c>
      <c r="Q898" s="148">
        <f t="shared" si="527"/>
        <v>0</v>
      </c>
      <c r="R898" s="170">
        <f t="shared" si="525"/>
        <v>0</v>
      </c>
      <c r="S898" s="110">
        <f t="shared" si="517"/>
        <v>0</v>
      </c>
      <c r="T898" s="92">
        <f t="shared" si="530"/>
        <v>0</v>
      </c>
      <c r="U898" s="181">
        <f t="shared" si="531"/>
        <v>0</v>
      </c>
      <c r="V898" s="120">
        <f t="shared" si="526"/>
        <v>7.8E-2</v>
      </c>
      <c r="W898" s="118">
        <f t="shared" si="534"/>
        <v>2</v>
      </c>
      <c r="X898" s="118">
        <v>252</v>
      </c>
      <c r="Y898" s="117">
        <f t="shared" si="518"/>
        <v>1.0005962690000001</v>
      </c>
      <c r="Z898" s="110">
        <f t="shared" si="519"/>
        <v>0.55281018999999998</v>
      </c>
      <c r="AA898" s="110">
        <f t="shared" si="520"/>
        <v>0</v>
      </c>
      <c r="AB898" s="121" t="str">
        <f t="shared" si="528"/>
        <v>A+J=</v>
      </c>
      <c r="AC898" s="115">
        <f t="shared" si="529"/>
        <v>45194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9">
        <f t="shared" si="521"/>
        <v>45168</v>
      </c>
      <c r="B899" s="110">
        <f t="shared" si="513"/>
        <v>928.00040688000001</v>
      </c>
      <c r="C899" s="184">
        <f t="shared" si="536"/>
        <v>927.00428804000001</v>
      </c>
      <c r="D899" s="111">
        <f t="shared" si="522"/>
        <v>6659.95</v>
      </c>
      <c r="E899" s="111">
        <f>IF($K899=1,VLOOKUP($A898,$AQ$11:$AU$150,5),E898)</f>
        <v>6667.94</v>
      </c>
      <c r="F899" s="160" t="e">
        <f>IF($K899=1,VLOOKUP($A898,$AQ$11:$AU$135,6),F898)</f>
        <v>#REF!</v>
      </c>
      <c r="G899" s="114">
        <f t="shared" si="514"/>
        <v>1.1997087065218626E-3</v>
      </c>
      <c r="H899" s="115">
        <f t="shared" si="532"/>
        <v>45194</v>
      </c>
      <c r="I899" s="115">
        <f t="shared" si="515"/>
        <v>45194</v>
      </c>
      <c r="J899" s="116">
        <f t="shared" si="523"/>
        <v>20</v>
      </c>
      <c r="K899" s="116">
        <f t="shared" si="537"/>
        <v>3</v>
      </c>
      <c r="L899" s="8">
        <f t="shared" si="524"/>
        <v>1.00017986</v>
      </c>
      <c r="M899" s="117">
        <v>1</v>
      </c>
      <c r="N899" s="117">
        <f t="shared" si="533"/>
        <v>1</v>
      </c>
      <c r="O899" s="110">
        <f t="shared" si="535"/>
        <v>1.00017986</v>
      </c>
      <c r="P899" s="110">
        <f t="shared" si="516"/>
        <v>927.17101903000002</v>
      </c>
      <c r="Q899" s="148">
        <f t="shared" si="527"/>
        <v>0</v>
      </c>
      <c r="R899" s="170">
        <f t="shared" si="525"/>
        <v>0</v>
      </c>
      <c r="S899" s="110">
        <f t="shared" si="517"/>
        <v>0</v>
      </c>
      <c r="T899" s="92">
        <f t="shared" si="530"/>
        <v>0</v>
      </c>
      <c r="U899" s="181">
        <f t="shared" si="531"/>
        <v>0</v>
      </c>
      <c r="V899" s="120">
        <f t="shared" si="526"/>
        <v>7.8E-2</v>
      </c>
      <c r="W899" s="118">
        <f t="shared" si="534"/>
        <v>3</v>
      </c>
      <c r="X899" s="118">
        <v>252</v>
      </c>
      <c r="Y899" s="117">
        <f t="shared" si="518"/>
        <v>1.0008945359999999</v>
      </c>
      <c r="Z899" s="110">
        <f t="shared" si="519"/>
        <v>0.82938785000000004</v>
      </c>
      <c r="AA899" s="110">
        <f t="shared" si="520"/>
        <v>0</v>
      </c>
      <c r="AB899" s="121" t="str">
        <f t="shared" si="528"/>
        <v>A+J=</v>
      </c>
      <c r="AC899" s="115">
        <f t="shared" si="529"/>
        <v>45194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9">
        <f t="shared" si="521"/>
        <v>45169</v>
      </c>
      <c r="B900" s="110">
        <f t="shared" si="513"/>
        <v>928.33268432</v>
      </c>
      <c r="C900" s="184">
        <f t="shared" si="536"/>
        <v>927.00428804000001</v>
      </c>
      <c r="D900" s="111">
        <f t="shared" si="522"/>
        <v>6659.95</v>
      </c>
      <c r="E900" s="111">
        <f>IF($K900=1,VLOOKUP($A899,$AQ$11:$AU$150,5),E899)</f>
        <v>6667.94</v>
      </c>
      <c r="F900" s="160" t="e">
        <f>IF($K900=1,VLOOKUP($A899,$AQ$11:$AU$135,6),F899)</f>
        <v>#REF!</v>
      </c>
      <c r="G900" s="114">
        <f t="shared" si="514"/>
        <v>1.1997087065218626E-3</v>
      </c>
      <c r="H900" s="115">
        <f t="shared" si="532"/>
        <v>45194</v>
      </c>
      <c r="I900" s="115">
        <f t="shared" si="515"/>
        <v>45194</v>
      </c>
      <c r="J900" s="116">
        <f t="shared" si="523"/>
        <v>20</v>
      </c>
      <c r="K900" s="116">
        <f t="shared" si="537"/>
        <v>4</v>
      </c>
      <c r="L900" s="8">
        <f t="shared" si="524"/>
        <v>1.00023982</v>
      </c>
      <c r="M900" s="117">
        <v>1</v>
      </c>
      <c r="N900" s="117">
        <f t="shared" si="533"/>
        <v>1</v>
      </c>
      <c r="O900" s="110">
        <f t="shared" si="535"/>
        <v>1.00023982</v>
      </c>
      <c r="P900" s="110">
        <f t="shared" si="516"/>
        <v>927.2266022</v>
      </c>
      <c r="Q900" s="148">
        <f t="shared" si="527"/>
        <v>0</v>
      </c>
      <c r="R900" s="170">
        <f t="shared" si="525"/>
        <v>0</v>
      </c>
      <c r="S900" s="110">
        <f t="shared" si="517"/>
        <v>0</v>
      </c>
      <c r="T900" s="92">
        <f t="shared" si="530"/>
        <v>0</v>
      </c>
      <c r="U900" s="181">
        <f t="shared" si="531"/>
        <v>0</v>
      </c>
      <c r="V900" s="120">
        <f t="shared" si="526"/>
        <v>7.8E-2</v>
      </c>
      <c r="W900" s="118">
        <f t="shared" si="534"/>
        <v>4</v>
      </c>
      <c r="X900" s="118">
        <v>252</v>
      </c>
      <c r="Y900" s="117">
        <f t="shared" si="518"/>
        <v>1.001192893</v>
      </c>
      <c r="Z900" s="110">
        <f t="shared" si="519"/>
        <v>1.1060821199999999</v>
      </c>
      <c r="AA900" s="110">
        <f t="shared" si="520"/>
        <v>0</v>
      </c>
      <c r="AB900" s="121" t="str">
        <f t="shared" si="528"/>
        <v>A+J=</v>
      </c>
      <c r="AC900" s="115">
        <f t="shared" si="529"/>
        <v>45194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9">
        <f t="shared" si="521"/>
        <v>45170</v>
      </c>
      <c r="B901" s="110">
        <f t="shared" si="513"/>
        <v>928.66508675</v>
      </c>
      <c r="C901" s="184">
        <f t="shared" si="536"/>
        <v>927.00428804000001</v>
      </c>
      <c r="D901" s="111">
        <f t="shared" si="522"/>
        <v>6659.95</v>
      </c>
      <c r="E901" s="111">
        <f>IF($K901=1,VLOOKUP($A900,$AQ$11:$AU$150,5),E900)</f>
        <v>6667.94</v>
      </c>
      <c r="F901" s="160" t="e">
        <f>IF($K901=1,VLOOKUP($A900,$AQ$11:$AU$135,6),F900)</f>
        <v>#REF!</v>
      </c>
      <c r="G901" s="114">
        <f t="shared" si="514"/>
        <v>1.1997087065218626E-3</v>
      </c>
      <c r="H901" s="115">
        <f t="shared" si="532"/>
        <v>45194</v>
      </c>
      <c r="I901" s="115">
        <f t="shared" si="515"/>
        <v>45194</v>
      </c>
      <c r="J901" s="116">
        <f t="shared" si="523"/>
        <v>20</v>
      </c>
      <c r="K901" s="116">
        <f t="shared" si="537"/>
        <v>5</v>
      </c>
      <c r="L901" s="8">
        <f t="shared" si="524"/>
        <v>1.0002997899999999</v>
      </c>
      <c r="M901" s="117">
        <v>1</v>
      </c>
      <c r="N901" s="117">
        <f t="shared" si="533"/>
        <v>1</v>
      </c>
      <c r="O901" s="110">
        <f t="shared" si="535"/>
        <v>1.0002997899999999</v>
      </c>
      <c r="P901" s="110">
        <f t="shared" si="516"/>
        <v>927.28219464999995</v>
      </c>
      <c r="Q901" s="148">
        <f t="shared" si="527"/>
        <v>0</v>
      </c>
      <c r="R901" s="170">
        <f t="shared" si="525"/>
        <v>0</v>
      </c>
      <c r="S901" s="110">
        <f t="shared" si="517"/>
        <v>0</v>
      </c>
      <c r="T901" s="92">
        <f t="shared" si="530"/>
        <v>0</v>
      </c>
      <c r="U901" s="181">
        <f t="shared" si="531"/>
        <v>0</v>
      </c>
      <c r="V901" s="120">
        <f t="shared" si="526"/>
        <v>7.8E-2</v>
      </c>
      <c r="W901" s="118">
        <f t="shared" si="534"/>
        <v>5</v>
      </c>
      <c r="X901" s="118">
        <v>252</v>
      </c>
      <c r="Y901" s="117">
        <f t="shared" si="518"/>
        <v>1.001491339</v>
      </c>
      <c r="Z901" s="110">
        <f t="shared" si="519"/>
        <v>1.3828921000000001</v>
      </c>
      <c r="AA901" s="110">
        <f t="shared" si="520"/>
        <v>0</v>
      </c>
      <c r="AB901" s="121" t="str">
        <f t="shared" si="528"/>
        <v>A+J=</v>
      </c>
      <c r="AC901" s="115">
        <f t="shared" si="529"/>
        <v>45194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9">
        <f t="shared" si="521"/>
        <v>45171</v>
      </c>
      <c r="B902" s="110">
        <f t="shared" si="513"/>
        <v>928.99760395999999</v>
      </c>
      <c r="C902" s="184">
        <f t="shared" si="536"/>
        <v>927.00428804000001</v>
      </c>
      <c r="D902" s="111">
        <f t="shared" si="522"/>
        <v>6659.95</v>
      </c>
      <c r="E902" s="111">
        <f>IF($K902=1,VLOOKUP($A901,$AQ$11:$AU$150,5),E901)</f>
        <v>6667.94</v>
      </c>
      <c r="F902" s="160" t="e">
        <f>IF($K902=1,VLOOKUP($A901,$AQ$11:$AU$135,6),F901)</f>
        <v>#REF!</v>
      </c>
      <c r="G902" s="114">
        <f t="shared" si="514"/>
        <v>1.1997087065218626E-3</v>
      </c>
      <c r="H902" s="115">
        <f t="shared" si="532"/>
        <v>45194</v>
      </c>
      <c r="I902" s="115">
        <f t="shared" si="515"/>
        <v>45194</v>
      </c>
      <c r="J902" s="116">
        <f t="shared" si="523"/>
        <v>20</v>
      </c>
      <c r="K902" s="116">
        <f t="shared" si="537"/>
        <v>6</v>
      </c>
      <c r="L902" s="8">
        <f t="shared" si="524"/>
        <v>1.00035976</v>
      </c>
      <c r="M902" s="117">
        <v>1</v>
      </c>
      <c r="N902" s="117">
        <f t="shared" si="533"/>
        <v>1</v>
      </c>
      <c r="O902" s="110">
        <f t="shared" si="535"/>
        <v>1.00035976</v>
      </c>
      <c r="P902" s="110">
        <f t="shared" si="516"/>
        <v>927.33778710000001</v>
      </c>
      <c r="Q902" s="148">
        <f t="shared" si="527"/>
        <v>0</v>
      </c>
      <c r="R902" s="170">
        <f t="shared" si="525"/>
        <v>0</v>
      </c>
      <c r="S902" s="110">
        <f t="shared" si="517"/>
        <v>0</v>
      </c>
      <c r="T902" s="92">
        <f t="shared" si="530"/>
        <v>0</v>
      </c>
      <c r="U902" s="181">
        <f t="shared" si="531"/>
        <v>0</v>
      </c>
      <c r="V902" s="120">
        <f t="shared" si="526"/>
        <v>7.8E-2</v>
      </c>
      <c r="W902" s="118">
        <f t="shared" si="534"/>
        <v>6</v>
      </c>
      <c r="X902" s="118">
        <v>252</v>
      </c>
      <c r="Y902" s="117">
        <f t="shared" si="518"/>
        <v>1.0017898730000001</v>
      </c>
      <c r="Z902" s="110">
        <f t="shared" si="519"/>
        <v>1.6598168600000001</v>
      </c>
      <c r="AA902" s="110">
        <f t="shared" si="520"/>
        <v>0</v>
      </c>
      <c r="AB902" s="121" t="str">
        <f t="shared" si="528"/>
        <v>A+J=</v>
      </c>
      <c r="AC902" s="115">
        <f t="shared" si="529"/>
        <v>45194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9">
        <f t="shared" si="521"/>
        <v>45172</v>
      </c>
      <c r="B903" s="110">
        <f t="shared" si="513"/>
        <v>928.99760395999999</v>
      </c>
      <c r="C903" s="184">
        <f t="shared" si="536"/>
        <v>927.00428804000001</v>
      </c>
      <c r="D903" s="111">
        <f t="shared" si="522"/>
        <v>6659.95</v>
      </c>
      <c r="E903" s="111">
        <f>IF($K903=1,VLOOKUP($A902,$AQ$11:$AU$150,5),E902)</f>
        <v>6667.94</v>
      </c>
      <c r="F903" s="160" t="e">
        <f>IF($K903=1,VLOOKUP($A902,$AQ$11:$AU$135,6),F902)</f>
        <v>#REF!</v>
      </c>
      <c r="G903" s="114">
        <f t="shared" si="514"/>
        <v>1.1997087065218626E-3</v>
      </c>
      <c r="H903" s="115">
        <f t="shared" si="532"/>
        <v>45194</v>
      </c>
      <c r="I903" s="115">
        <f t="shared" si="515"/>
        <v>45194</v>
      </c>
      <c r="J903" s="116">
        <f t="shared" si="523"/>
        <v>20</v>
      </c>
      <c r="K903" s="116">
        <f t="shared" si="537"/>
        <v>6</v>
      </c>
      <c r="L903" s="8">
        <f t="shared" si="524"/>
        <v>1.00035976</v>
      </c>
      <c r="M903" s="117">
        <v>1</v>
      </c>
      <c r="N903" s="117">
        <f t="shared" si="533"/>
        <v>1</v>
      </c>
      <c r="O903" s="110">
        <f t="shared" si="535"/>
        <v>1.00035976</v>
      </c>
      <c r="P903" s="110">
        <f t="shared" si="516"/>
        <v>927.33778710000001</v>
      </c>
      <c r="Q903" s="148">
        <f t="shared" si="527"/>
        <v>0</v>
      </c>
      <c r="R903" s="170">
        <f t="shared" si="525"/>
        <v>0</v>
      </c>
      <c r="S903" s="110">
        <f t="shared" si="517"/>
        <v>0</v>
      </c>
      <c r="T903" s="92">
        <f t="shared" si="530"/>
        <v>0</v>
      </c>
      <c r="U903" s="181">
        <f t="shared" si="531"/>
        <v>0</v>
      </c>
      <c r="V903" s="120">
        <f t="shared" si="526"/>
        <v>7.8E-2</v>
      </c>
      <c r="W903" s="118">
        <f t="shared" si="534"/>
        <v>6</v>
      </c>
      <c r="X903" s="118">
        <v>252</v>
      </c>
      <c r="Y903" s="117">
        <f t="shared" si="518"/>
        <v>1.0017898730000001</v>
      </c>
      <c r="Z903" s="110">
        <f t="shared" si="519"/>
        <v>1.6598168600000001</v>
      </c>
      <c r="AA903" s="110">
        <f t="shared" si="520"/>
        <v>0</v>
      </c>
      <c r="AB903" s="121" t="str">
        <f t="shared" si="528"/>
        <v>A+J=</v>
      </c>
      <c r="AC903" s="115">
        <f t="shared" si="529"/>
        <v>45194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9">
        <f t="shared" si="521"/>
        <v>45173</v>
      </c>
      <c r="B904" s="110">
        <f t="shared" si="513"/>
        <v>928.99760395999999</v>
      </c>
      <c r="C904" s="184">
        <f t="shared" si="536"/>
        <v>927.00428804000001</v>
      </c>
      <c r="D904" s="111">
        <f t="shared" si="522"/>
        <v>6659.95</v>
      </c>
      <c r="E904" s="111">
        <f>IF($K904=1,VLOOKUP($A903,$AQ$11:$AU$150,5),E903)</f>
        <v>6667.94</v>
      </c>
      <c r="F904" s="160" t="e">
        <f>IF($K904=1,VLOOKUP($A903,$AQ$11:$AU$135,6),F903)</f>
        <v>#REF!</v>
      </c>
      <c r="G904" s="114">
        <f t="shared" si="514"/>
        <v>1.1997087065218626E-3</v>
      </c>
      <c r="H904" s="115">
        <f t="shared" si="532"/>
        <v>45194</v>
      </c>
      <c r="I904" s="115">
        <f t="shared" si="515"/>
        <v>45194</v>
      </c>
      <c r="J904" s="116">
        <f t="shared" si="523"/>
        <v>20</v>
      </c>
      <c r="K904" s="116">
        <f t="shared" si="537"/>
        <v>6</v>
      </c>
      <c r="L904" s="8">
        <f t="shared" si="524"/>
        <v>1.00035976</v>
      </c>
      <c r="M904" s="117">
        <v>1</v>
      </c>
      <c r="N904" s="117">
        <f t="shared" si="533"/>
        <v>1</v>
      </c>
      <c r="O904" s="110">
        <f t="shared" si="535"/>
        <v>1.00035976</v>
      </c>
      <c r="P904" s="110">
        <f t="shared" si="516"/>
        <v>927.33778710000001</v>
      </c>
      <c r="Q904" s="148">
        <f t="shared" si="527"/>
        <v>0</v>
      </c>
      <c r="R904" s="170">
        <f t="shared" si="525"/>
        <v>0</v>
      </c>
      <c r="S904" s="110">
        <f t="shared" si="517"/>
        <v>0</v>
      </c>
      <c r="T904" s="92">
        <f t="shared" si="530"/>
        <v>0</v>
      </c>
      <c r="U904" s="181">
        <f t="shared" si="531"/>
        <v>0</v>
      </c>
      <c r="V904" s="120">
        <f t="shared" si="526"/>
        <v>7.8E-2</v>
      </c>
      <c r="W904" s="118">
        <f t="shared" si="534"/>
        <v>6</v>
      </c>
      <c r="X904" s="118">
        <v>252</v>
      </c>
      <c r="Y904" s="117">
        <f t="shared" si="518"/>
        <v>1.0017898730000001</v>
      </c>
      <c r="Z904" s="110">
        <f t="shared" si="519"/>
        <v>1.6598168600000001</v>
      </c>
      <c r="AA904" s="110">
        <f t="shared" si="520"/>
        <v>0</v>
      </c>
      <c r="AB904" s="121" t="str">
        <f t="shared" si="528"/>
        <v>A+J=</v>
      </c>
      <c r="AC904" s="115">
        <f t="shared" si="529"/>
        <v>45194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9">
        <f t="shared" si="521"/>
        <v>45174</v>
      </c>
      <c r="B905" s="110">
        <f t="shared" si="513"/>
        <v>929.33023689999993</v>
      </c>
      <c r="C905" s="184">
        <f t="shared" si="536"/>
        <v>927.00428804000001</v>
      </c>
      <c r="D905" s="111">
        <f t="shared" si="522"/>
        <v>6659.95</v>
      </c>
      <c r="E905" s="111">
        <f>IF($K905=1,VLOOKUP($A904,$AQ$11:$AU$150,5),E904)</f>
        <v>6667.94</v>
      </c>
      <c r="F905" s="160" t="e">
        <f>IF($K905=1,VLOOKUP($A904,$AQ$11:$AU$135,6),F904)</f>
        <v>#REF!</v>
      </c>
      <c r="G905" s="114">
        <f t="shared" si="514"/>
        <v>1.1997087065218626E-3</v>
      </c>
      <c r="H905" s="115">
        <f t="shared" si="532"/>
        <v>45194</v>
      </c>
      <c r="I905" s="115">
        <f t="shared" si="515"/>
        <v>45194</v>
      </c>
      <c r="J905" s="116">
        <f t="shared" si="523"/>
        <v>20</v>
      </c>
      <c r="K905" s="116">
        <f t="shared" si="537"/>
        <v>7</v>
      </c>
      <c r="L905" s="8">
        <f t="shared" si="524"/>
        <v>1.00041973</v>
      </c>
      <c r="M905" s="117">
        <v>1</v>
      </c>
      <c r="N905" s="117">
        <f t="shared" si="533"/>
        <v>1</v>
      </c>
      <c r="O905" s="110">
        <f t="shared" si="535"/>
        <v>1.00041973</v>
      </c>
      <c r="P905" s="110">
        <f t="shared" si="516"/>
        <v>927.39337953999996</v>
      </c>
      <c r="Q905" s="148">
        <f t="shared" si="527"/>
        <v>0</v>
      </c>
      <c r="R905" s="170">
        <f t="shared" si="525"/>
        <v>0</v>
      </c>
      <c r="S905" s="110">
        <f t="shared" si="517"/>
        <v>0</v>
      </c>
      <c r="T905" s="92">
        <f t="shared" si="530"/>
        <v>0</v>
      </c>
      <c r="U905" s="181">
        <f t="shared" si="531"/>
        <v>0</v>
      </c>
      <c r="V905" s="120">
        <f t="shared" si="526"/>
        <v>7.8E-2</v>
      </c>
      <c r="W905" s="118">
        <f t="shared" si="534"/>
        <v>7</v>
      </c>
      <c r="X905" s="118">
        <v>252</v>
      </c>
      <c r="Y905" s="117">
        <f t="shared" si="518"/>
        <v>1.0020884960000001</v>
      </c>
      <c r="Z905" s="110">
        <f t="shared" si="519"/>
        <v>1.9368573600000001</v>
      </c>
      <c r="AA905" s="110">
        <f t="shared" si="520"/>
        <v>0</v>
      </c>
      <c r="AB905" s="121" t="str">
        <f t="shared" si="528"/>
        <v>A+J=</v>
      </c>
      <c r="AC905" s="115">
        <f t="shared" si="529"/>
        <v>45194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9">
        <f t="shared" si="521"/>
        <v>45175</v>
      </c>
      <c r="B906" s="110">
        <f t="shared" si="513"/>
        <v>929.66299580999998</v>
      </c>
      <c r="C906" s="184">
        <f t="shared" si="536"/>
        <v>927.00428804000001</v>
      </c>
      <c r="D906" s="111">
        <f t="shared" si="522"/>
        <v>6659.95</v>
      </c>
      <c r="E906" s="111">
        <f>IF($K906=1,VLOOKUP($A905,$AQ$11:$AU$150,5),E905)</f>
        <v>6667.94</v>
      </c>
      <c r="F906" s="160" t="e">
        <f>IF($K906=1,VLOOKUP($A905,$AQ$11:$AU$135,6),F905)</f>
        <v>#REF!</v>
      </c>
      <c r="G906" s="114">
        <f t="shared" si="514"/>
        <v>1.1997087065218626E-3</v>
      </c>
      <c r="H906" s="115">
        <f t="shared" si="532"/>
        <v>45194</v>
      </c>
      <c r="I906" s="115">
        <f t="shared" si="515"/>
        <v>45194</v>
      </c>
      <c r="J906" s="116">
        <f t="shared" si="523"/>
        <v>20</v>
      </c>
      <c r="K906" s="116">
        <f t="shared" si="537"/>
        <v>8</v>
      </c>
      <c r="L906" s="8">
        <f t="shared" si="524"/>
        <v>1.00047971</v>
      </c>
      <c r="M906" s="117">
        <v>1</v>
      </c>
      <c r="N906" s="117">
        <f t="shared" si="533"/>
        <v>1</v>
      </c>
      <c r="O906" s="110">
        <f t="shared" si="535"/>
        <v>1.00047971</v>
      </c>
      <c r="P906" s="110">
        <f t="shared" si="516"/>
        <v>927.44898125999998</v>
      </c>
      <c r="Q906" s="148">
        <f t="shared" si="527"/>
        <v>0</v>
      </c>
      <c r="R906" s="170">
        <f t="shared" si="525"/>
        <v>0</v>
      </c>
      <c r="S906" s="110">
        <f t="shared" si="517"/>
        <v>0</v>
      </c>
      <c r="T906" s="92">
        <f t="shared" si="530"/>
        <v>0</v>
      </c>
      <c r="U906" s="181">
        <f t="shared" si="531"/>
        <v>0</v>
      </c>
      <c r="V906" s="120">
        <f t="shared" si="526"/>
        <v>7.8E-2</v>
      </c>
      <c r="W906" s="118">
        <f t="shared" si="534"/>
        <v>8</v>
      </c>
      <c r="X906" s="118">
        <v>252</v>
      </c>
      <c r="Y906" s="117">
        <f t="shared" si="518"/>
        <v>1.0023872089999999</v>
      </c>
      <c r="Z906" s="110">
        <f t="shared" si="519"/>
        <v>2.2140145499999999</v>
      </c>
      <c r="AA906" s="110">
        <f t="shared" si="520"/>
        <v>0</v>
      </c>
      <c r="AB906" s="121" t="str">
        <f t="shared" si="528"/>
        <v>A+J=</v>
      </c>
      <c r="AC906" s="115">
        <f t="shared" si="529"/>
        <v>45194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9">
        <f t="shared" si="521"/>
        <v>45176</v>
      </c>
      <c r="B907" s="110">
        <f t="shared" ref="B907:B970" si="538">(P907+Z907)</f>
        <v>929.99587049000002</v>
      </c>
      <c r="C907" s="184">
        <f t="shared" si="536"/>
        <v>927.00428804000001</v>
      </c>
      <c r="D907" s="111">
        <f t="shared" si="522"/>
        <v>6659.95</v>
      </c>
      <c r="E907" s="111">
        <f>IF($K907=1,VLOOKUP($A906,$AQ$11:$AU$150,5),E906)</f>
        <v>6667.94</v>
      </c>
      <c r="F907" s="160" t="e">
        <f>IF($K907=1,VLOOKUP($A906,$AQ$11:$AU$135,6),F906)</f>
        <v>#REF!</v>
      </c>
      <c r="G907" s="114">
        <f t="shared" ref="G907:G970" si="539">(E907/D907)-1</f>
        <v>1.1997087065218626E-3</v>
      </c>
      <c r="H907" s="115">
        <f t="shared" si="532"/>
        <v>45194</v>
      </c>
      <c r="I907" s="115">
        <f t="shared" ref="I907:I970" si="540">IF(A907&gt;I906,H907,I906)</f>
        <v>45194</v>
      </c>
      <c r="J907" s="116">
        <f t="shared" si="523"/>
        <v>20</v>
      </c>
      <c r="K907" s="116">
        <f t="shared" si="537"/>
        <v>9</v>
      </c>
      <c r="L907" s="8">
        <f t="shared" si="524"/>
        <v>1.0005396900000001</v>
      </c>
      <c r="M907" s="117">
        <v>1</v>
      </c>
      <c r="N907" s="117">
        <f t="shared" si="533"/>
        <v>1</v>
      </c>
      <c r="O907" s="110">
        <f t="shared" si="535"/>
        <v>1.0005396900000001</v>
      </c>
      <c r="P907" s="110">
        <f t="shared" ref="P907:P970" si="541">TRUNC(C907*O907,8)</f>
        <v>927.50458298000001</v>
      </c>
      <c r="Q907" s="148">
        <f t="shared" si="527"/>
        <v>0</v>
      </c>
      <c r="R907" s="170">
        <f t="shared" si="525"/>
        <v>0</v>
      </c>
      <c r="S907" s="110">
        <f t="shared" ref="S907:S970" si="542">IF(R907&gt;0,TRUNC(R907*P907,8),0)</f>
        <v>0</v>
      </c>
      <c r="T907" s="92">
        <f t="shared" si="530"/>
        <v>0</v>
      </c>
      <c r="U907" s="181">
        <f t="shared" si="531"/>
        <v>0</v>
      </c>
      <c r="V907" s="120">
        <f t="shared" si="526"/>
        <v>7.8E-2</v>
      </c>
      <c r="W907" s="118">
        <f t="shared" si="534"/>
        <v>9</v>
      </c>
      <c r="X907" s="118">
        <v>252</v>
      </c>
      <c r="Y907" s="117">
        <f t="shared" ref="Y907:Y970" si="543">ROUND((1+V907)^TRUNC((W907/X907),9),9)</f>
        <v>1.002686011</v>
      </c>
      <c r="Z907" s="110">
        <f t="shared" ref="Z907:Z970" si="544">TRUNC((P907*(Y907-1)),8)</f>
        <v>2.4912875099999998</v>
      </c>
      <c r="AA907" s="110">
        <f t="shared" ref="AA907:AA970" si="545">IF(Q907&gt;0,S907+Z907,0)</f>
        <v>0</v>
      </c>
      <c r="AB907" s="121" t="str">
        <f t="shared" si="528"/>
        <v>A+J=</v>
      </c>
      <c r="AC907" s="115">
        <f t="shared" si="529"/>
        <v>45194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9">
        <f t="shared" ref="A908:A971" si="546">(A907+1)</f>
        <v>45177</v>
      </c>
      <c r="B908" s="110">
        <f t="shared" si="538"/>
        <v>929.99587049000002</v>
      </c>
      <c r="C908" s="184">
        <f t="shared" si="536"/>
        <v>927.00428804000001</v>
      </c>
      <c r="D908" s="111">
        <f t="shared" ref="D908:D971" si="547">IF(E908=E907,D907,E907)</f>
        <v>6659.95</v>
      </c>
      <c r="E908" s="111">
        <f>IF($K908=1,VLOOKUP($A907,$AQ$11:$AU$150,5),E907)</f>
        <v>6667.94</v>
      </c>
      <c r="F908" s="160" t="e">
        <f>IF($K908=1,VLOOKUP($A907,$AQ$11:$AU$135,6),F907)</f>
        <v>#REF!</v>
      </c>
      <c r="G908" s="114">
        <f t="shared" si="539"/>
        <v>1.1997087065218626E-3</v>
      </c>
      <c r="H908" s="115">
        <f t="shared" si="532"/>
        <v>45194</v>
      </c>
      <c r="I908" s="115">
        <f t="shared" si="540"/>
        <v>45194</v>
      </c>
      <c r="J908" s="116">
        <f t="shared" ref="J908:J971" si="548">IF(I908=I907,J907,NETWORKDAYS(I907,I908,$AF$149:$AF$503)-1)</f>
        <v>20</v>
      </c>
      <c r="K908" s="116">
        <f t="shared" si="537"/>
        <v>9</v>
      </c>
      <c r="L908" s="8">
        <f t="shared" ref="L908:L971" si="549">TRUNC((E908/D908)^TRUNC((K908/J908),9),8)</f>
        <v>1.0005396900000001</v>
      </c>
      <c r="M908" s="117">
        <v>1</v>
      </c>
      <c r="N908" s="117">
        <f t="shared" si="533"/>
        <v>1</v>
      </c>
      <c r="O908" s="110">
        <f t="shared" si="535"/>
        <v>1.0005396900000001</v>
      </c>
      <c r="P908" s="110">
        <f t="shared" si="541"/>
        <v>927.50458298000001</v>
      </c>
      <c r="Q908" s="148">
        <f t="shared" si="527"/>
        <v>0</v>
      </c>
      <c r="R908" s="170">
        <f t="shared" ref="R908:R971" si="550">IF(Q908&gt;0,VLOOKUP($A908,$AF$11:$AK$141,6),0)</f>
        <v>0</v>
      </c>
      <c r="S908" s="110">
        <f t="shared" si="542"/>
        <v>0</v>
      </c>
      <c r="T908" s="92">
        <f t="shared" si="530"/>
        <v>0</v>
      </c>
      <c r="U908" s="181">
        <f t="shared" si="531"/>
        <v>0</v>
      </c>
      <c r="V908" s="120">
        <f t="shared" ref="V908:V971" si="551">(V907)</f>
        <v>7.8E-2</v>
      </c>
      <c r="W908" s="118">
        <f t="shared" si="534"/>
        <v>9</v>
      </c>
      <c r="X908" s="118">
        <v>252</v>
      </c>
      <c r="Y908" s="117">
        <f t="shared" si="543"/>
        <v>1.002686011</v>
      </c>
      <c r="Z908" s="110">
        <f t="shared" si="544"/>
        <v>2.4912875099999998</v>
      </c>
      <c r="AA908" s="110">
        <f t="shared" si="545"/>
        <v>0</v>
      </c>
      <c r="AB908" s="121" t="str">
        <f t="shared" si="528"/>
        <v>A+J=</v>
      </c>
      <c r="AC908" s="115">
        <f t="shared" si="529"/>
        <v>45194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9">
        <f t="shared" si="546"/>
        <v>45178</v>
      </c>
      <c r="B909" s="110">
        <f t="shared" si="538"/>
        <v>930.32886002000009</v>
      </c>
      <c r="C909" s="184">
        <f t="shared" si="536"/>
        <v>927.00428804000001</v>
      </c>
      <c r="D909" s="111">
        <f t="shared" si="547"/>
        <v>6659.95</v>
      </c>
      <c r="E909" s="111">
        <f>IF($K909=1,VLOOKUP($A908,$AQ$11:$AU$150,5),E908)</f>
        <v>6667.94</v>
      </c>
      <c r="F909" s="160" t="e">
        <f>IF($K909=1,VLOOKUP($A908,$AQ$11:$AU$135,6),F908)</f>
        <v>#REF!</v>
      </c>
      <c r="G909" s="114">
        <f t="shared" si="539"/>
        <v>1.1997087065218626E-3</v>
      </c>
      <c r="H909" s="115">
        <f t="shared" si="532"/>
        <v>45194</v>
      </c>
      <c r="I909" s="115">
        <f t="shared" si="540"/>
        <v>45194</v>
      </c>
      <c r="J909" s="116">
        <f t="shared" si="548"/>
        <v>20</v>
      </c>
      <c r="K909" s="116">
        <f t="shared" si="537"/>
        <v>10</v>
      </c>
      <c r="L909" s="8">
        <f t="shared" si="549"/>
        <v>1.0005996699999999</v>
      </c>
      <c r="M909" s="117">
        <v>1</v>
      </c>
      <c r="N909" s="117">
        <f t="shared" si="533"/>
        <v>1</v>
      </c>
      <c r="O909" s="110">
        <f t="shared" si="535"/>
        <v>1.0005996699999999</v>
      </c>
      <c r="P909" s="110">
        <f t="shared" si="541"/>
        <v>927.56018470000004</v>
      </c>
      <c r="Q909" s="148">
        <f t="shared" ref="Q909:Q972" si="552">IF(VLOOKUP(A909,AF$11:AM$141,8)=VLOOKUP(A908,AF$11:AM$141,8),0,VLOOKUP(A909,AF$11:AM$141,8))</f>
        <v>0</v>
      </c>
      <c r="R909" s="170">
        <f t="shared" si="550"/>
        <v>0</v>
      </c>
      <c r="S909" s="110">
        <f t="shared" si="542"/>
        <v>0</v>
      </c>
      <c r="T909" s="92">
        <f t="shared" si="530"/>
        <v>0</v>
      </c>
      <c r="U909" s="181">
        <f t="shared" si="531"/>
        <v>0</v>
      </c>
      <c r="V909" s="120">
        <f t="shared" si="551"/>
        <v>7.8E-2</v>
      </c>
      <c r="W909" s="118">
        <f t="shared" si="534"/>
        <v>10</v>
      </c>
      <c r="X909" s="118">
        <v>252</v>
      </c>
      <c r="Y909" s="117">
        <f t="shared" si="543"/>
        <v>1.002984901</v>
      </c>
      <c r="Z909" s="110">
        <f t="shared" si="544"/>
        <v>2.7686753199999998</v>
      </c>
      <c r="AA909" s="110">
        <f t="shared" si="545"/>
        <v>0</v>
      </c>
      <c r="AB909" s="121" t="str">
        <f t="shared" ref="AB909:AB972" si="553">IF($Q908&gt;0,VLOOKUP($A908,$AF$11:$AO$141,9),AB908)</f>
        <v>A+J=</v>
      </c>
      <c r="AC909" s="115">
        <f t="shared" ref="AC909:AC972" si="554">IF($Q908&gt;0,VLOOKUP($A908,$AF$11:$AO$141,10),AC908)</f>
        <v>45194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9">
        <f t="shared" si="546"/>
        <v>45179</v>
      </c>
      <c r="B910" s="110">
        <f t="shared" si="538"/>
        <v>930.32886002000009</v>
      </c>
      <c r="C910" s="184">
        <f t="shared" si="536"/>
        <v>927.00428804000001</v>
      </c>
      <c r="D910" s="111">
        <f t="shared" si="547"/>
        <v>6659.95</v>
      </c>
      <c r="E910" s="111">
        <f>IF($K910=1,VLOOKUP($A909,$AQ$11:$AU$150,5),E909)</f>
        <v>6667.94</v>
      </c>
      <c r="F910" s="160" t="e">
        <f>IF($K910=1,VLOOKUP($A909,$AQ$11:$AU$135,6),F909)</f>
        <v>#REF!</v>
      </c>
      <c r="G910" s="114">
        <f t="shared" si="539"/>
        <v>1.1997087065218626E-3</v>
      </c>
      <c r="H910" s="115">
        <f t="shared" si="532"/>
        <v>45194</v>
      </c>
      <c r="I910" s="115">
        <f t="shared" si="540"/>
        <v>45194</v>
      </c>
      <c r="J910" s="116">
        <f t="shared" si="548"/>
        <v>20</v>
      </c>
      <c r="K910" s="116">
        <f t="shared" si="537"/>
        <v>10</v>
      </c>
      <c r="L910" s="8">
        <f t="shared" si="549"/>
        <v>1.0005996699999999</v>
      </c>
      <c r="M910" s="117">
        <v>1</v>
      </c>
      <c r="N910" s="117">
        <f t="shared" si="533"/>
        <v>1</v>
      </c>
      <c r="O910" s="110">
        <f t="shared" si="535"/>
        <v>1.0005996699999999</v>
      </c>
      <c r="P910" s="110">
        <f t="shared" si="541"/>
        <v>927.56018470000004</v>
      </c>
      <c r="Q910" s="148">
        <f t="shared" si="552"/>
        <v>0</v>
      </c>
      <c r="R910" s="170">
        <f t="shared" si="550"/>
        <v>0</v>
      </c>
      <c r="S910" s="110">
        <f t="shared" si="542"/>
        <v>0</v>
      </c>
      <c r="T910" s="92">
        <f t="shared" si="530"/>
        <v>0</v>
      </c>
      <c r="U910" s="181">
        <f t="shared" si="531"/>
        <v>0</v>
      </c>
      <c r="V910" s="120">
        <f t="shared" si="551"/>
        <v>7.8E-2</v>
      </c>
      <c r="W910" s="118">
        <f t="shared" si="534"/>
        <v>10</v>
      </c>
      <c r="X910" s="118">
        <v>252</v>
      </c>
      <c r="Y910" s="117">
        <f t="shared" si="543"/>
        <v>1.002984901</v>
      </c>
      <c r="Z910" s="110">
        <f t="shared" si="544"/>
        <v>2.7686753199999998</v>
      </c>
      <c r="AA910" s="110">
        <f t="shared" si="545"/>
        <v>0</v>
      </c>
      <c r="AB910" s="121" t="str">
        <f t="shared" si="553"/>
        <v>A+J=</v>
      </c>
      <c r="AC910" s="115">
        <f t="shared" si="554"/>
        <v>45194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9">
        <f t="shared" si="546"/>
        <v>45180</v>
      </c>
      <c r="B911" s="110">
        <f t="shared" si="538"/>
        <v>930.32886002000009</v>
      </c>
      <c r="C911" s="184">
        <f t="shared" si="536"/>
        <v>927.00428804000001</v>
      </c>
      <c r="D911" s="111">
        <f t="shared" si="547"/>
        <v>6659.95</v>
      </c>
      <c r="E911" s="111">
        <f>IF($K911=1,VLOOKUP($A910,$AQ$11:$AU$150,5),E910)</f>
        <v>6667.94</v>
      </c>
      <c r="F911" s="160" t="e">
        <f>IF($K911=1,VLOOKUP($A910,$AQ$11:$AU$135,6),F910)</f>
        <v>#REF!</v>
      </c>
      <c r="G911" s="114">
        <f t="shared" si="539"/>
        <v>1.1997087065218626E-3</v>
      </c>
      <c r="H911" s="115">
        <f t="shared" si="532"/>
        <v>45194</v>
      </c>
      <c r="I911" s="115">
        <f t="shared" si="540"/>
        <v>45194</v>
      </c>
      <c r="J911" s="116">
        <f t="shared" si="548"/>
        <v>20</v>
      </c>
      <c r="K911" s="116">
        <f t="shared" si="537"/>
        <v>10</v>
      </c>
      <c r="L911" s="8">
        <f t="shared" si="549"/>
        <v>1.0005996699999999</v>
      </c>
      <c r="M911" s="117">
        <v>1</v>
      </c>
      <c r="N911" s="117">
        <f t="shared" si="533"/>
        <v>1</v>
      </c>
      <c r="O911" s="110">
        <f t="shared" si="535"/>
        <v>1.0005996699999999</v>
      </c>
      <c r="P911" s="110">
        <f t="shared" si="541"/>
        <v>927.56018470000004</v>
      </c>
      <c r="Q911" s="148">
        <f t="shared" si="552"/>
        <v>0</v>
      </c>
      <c r="R911" s="170">
        <f t="shared" si="550"/>
        <v>0</v>
      </c>
      <c r="S911" s="110">
        <f t="shared" si="542"/>
        <v>0</v>
      </c>
      <c r="T911" s="92">
        <f t="shared" si="530"/>
        <v>0</v>
      </c>
      <c r="U911" s="181">
        <f t="shared" si="531"/>
        <v>0</v>
      </c>
      <c r="V911" s="120">
        <f t="shared" si="551"/>
        <v>7.8E-2</v>
      </c>
      <c r="W911" s="118">
        <f t="shared" si="534"/>
        <v>10</v>
      </c>
      <c r="X911" s="118">
        <v>252</v>
      </c>
      <c r="Y911" s="117">
        <f t="shared" si="543"/>
        <v>1.002984901</v>
      </c>
      <c r="Z911" s="110">
        <f t="shared" si="544"/>
        <v>2.7686753199999998</v>
      </c>
      <c r="AA911" s="110">
        <f t="shared" si="545"/>
        <v>0</v>
      </c>
      <c r="AB911" s="121" t="str">
        <f t="shared" si="553"/>
        <v>A+J=</v>
      </c>
      <c r="AC911" s="115">
        <f t="shared" si="554"/>
        <v>45194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9">
        <f t="shared" si="546"/>
        <v>45181</v>
      </c>
      <c r="B912" s="110">
        <f t="shared" si="538"/>
        <v>930.66197555999997</v>
      </c>
      <c r="C912" s="184">
        <f t="shared" si="536"/>
        <v>927.00428804000001</v>
      </c>
      <c r="D912" s="111">
        <f t="shared" si="547"/>
        <v>6659.95</v>
      </c>
      <c r="E912" s="111">
        <f>IF($K912=1,VLOOKUP($A911,$AQ$11:$AU$150,5),E911)</f>
        <v>6667.94</v>
      </c>
      <c r="F912" s="160" t="e">
        <f>IF($K912=1,VLOOKUP($A911,$AQ$11:$AU$135,6),F911)</f>
        <v>#REF!</v>
      </c>
      <c r="G912" s="114">
        <f t="shared" si="539"/>
        <v>1.1997087065218626E-3</v>
      </c>
      <c r="H912" s="115">
        <f t="shared" si="532"/>
        <v>45194</v>
      </c>
      <c r="I912" s="115">
        <f t="shared" si="540"/>
        <v>45194</v>
      </c>
      <c r="J912" s="116">
        <f t="shared" si="548"/>
        <v>20</v>
      </c>
      <c r="K912" s="116">
        <f t="shared" si="537"/>
        <v>11</v>
      </c>
      <c r="L912" s="8">
        <f t="shared" si="549"/>
        <v>1.00065966</v>
      </c>
      <c r="M912" s="117">
        <v>1</v>
      </c>
      <c r="N912" s="117">
        <f t="shared" si="533"/>
        <v>1</v>
      </c>
      <c r="O912" s="110">
        <f t="shared" si="535"/>
        <v>1.00065966</v>
      </c>
      <c r="P912" s="110">
        <f t="shared" si="541"/>
        <v>927.61579568000002</v>
      </c>
      <c r="Q912" s="148">
        <f t="shared" si="552"/>
        <v>0</v>
      </c>
      <c r="R912" s="170">
        <f t="shared" si="550"/>
        <v>0</v>
      </c>
      <c r="S912" s="110">
        <f t="shared" si="542"/>
        <v>0</v>
      </c>
      <c r="T912" s="92">
        <f t="shared" ref="T912:T975" si="555">IF(AND(Q912&gt;0,L912&gt;1),(L912-1)*C912,0)</f>
        <v>0</v>
      </c>
      <c r="U912" s="181">
        <f t="shared" ref="U912:U975" si="556">IF(Q912&gt;0,(S912+T912)/P912,0)</f>
        <v>0</v>
      </c>
      <c r="V912" s="120">
        <f t="shared" si="551"/>
        <v>7.8E-2</v>
      </c>
      <c r="W912" s="118">
        <f t="shared" si="534"/>
        <v>11</v>
      </c>
      <c r="X912" s="118">
        <v>252</v>
      </c>
      <c r="Y912" s="117">
        <f t="shared" si="543"/>
        <v>1.003283881</v>
      </c>
      <c r="Z912" s="110">
        <f t="shared" si="544"/>
        <v>3.04617988</v>
      </c>
      <c r="AA912" s="110">
        <f t="shared" si="545"/>
        <v>0</v>
      </c>
      <c r="AB912" s="121" t="str">
        <f t="shared" si="553"/>
        <v>A+J=</v>
      </c>
      <c r="AC912" s="115">
        <f t="shared" si="554"/>
        <v>45194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9">
        <f t="shared" si="546"/>
        <v>45182</v>
      </c>
      <c r="B913" s="110">
        <f t="shared" si="538"/>
        <v>930.99520692999999</v>
      </c>
      <c r="C913" s="184">
        <f t="shared" si="536"/>
        <v>927.00428804000001</v>
      </c>
      <c r="D913" s="111">
        <f t="shared" si="547"/>
        <v>6659.95</v>
      </c>
      <c r="E913" s="111">
        <f>IF($K913=1,VLOOKUP($A912,$AQ$11:$AU$150,5),E912)</f>
        <v>6667.94</v>
      </c>
      <c r="F913" s="160" t="e">
        <f>IF($K913=1,VLOOKUP($A912,$AQ$11:$AU$135,6),F912)</f>
        <v>#REF!</v>
      </c>
      <c r="G913" s="114">
        <f t="shared" si="539"/>
        <v>1.1997087065218626E-3</v>
      </c>
      <c r="H913" s="115">
        <f t="shared" si="532"/>
        <v>45194</v>
      </c>
      <c r="I913" s="115">
        <f t="shared" si="540"/>
        <v>45194</v>
      </c>
      <c r="J913" s="116">
        <f t="shared" si="548"/>
        <v>20</v>
      </c>
      <c r="K913" s="116">
        <f t="shared" si="537"/>
        <v>12</v>
      </c>
      <c r="L913" s="8">
        <f t="shared" si="549"/>
        <v>1.00071965</v>
      </c>
      <c r="M913" s="117">
        <v>1</v>
      </c>
      <c r="N913" s="117">
        <f t="shared" si="533"/>
        <v>1</v>
      </c>
      <c r="O913" s="110">
        <f t="shared" si="535"/>
        <v>1.00071965</v>
      </c>
      <c r="P913" s="110">
        <f t="shared" si="541"/>
        <v>927.67140667000001</v>
      </c>
      <c r="Q913" s="148">
        <f t="shared" si="552"/>
        <v>0</v>
      </c>
      <c r="R913" s="170">
        <f t="shared" si="550"/>
        <v>0</v>
      </c>
      <c r="S913" s="110">
        <f t="shared" si="542"/>
        <v>0</v>
      </c>
      <c r="T913" s="92">
        <f t="shared" si="555"/>
        <v>0</v>
      </c>
      <c r="U913" s="181">
        <f t="shared" si="556"/>
        <v>0</v>
      </c>
      <c r="V913" s="120">
        <f t="shared" si="551"/>
        <v>7.8E-2</v>
      </c>
      <c r="W913" s="118">
        <f t="shared" si="534"/>
        <v>12</v>
      </c>
      <c r="X913" s="118">
        <v>252</v>
      </c>
      <c r="Y913" s="117">
        <f t="shared" si="543"/>
        <v>1.00358295</v>
      </c>
      <c r="Z913" s="110">
        <f t="shared" si="544"/>
        <v>3.3238002600000001</v>
      </c>
      <c r="AA913" s="110">
        <f t="shared" si="545"/>
        <v>0</v>
      </c>
      <c r="AB913" s="121" t="str">
        <f t="shared" si="553"/>
        <v>A+J=</v>
      </c>
      <c r="AC913" s="115">
        <f t="shared" si="554"/>
        <v>45194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9">
        <f t="shared" si="546"/>
        <v>45183</v>
      </c>
      <c r="B914" s="110">
        <f t="shared" si="538"/>
        <v>931.32855413000004</v>
      </c>
      <c r="C914" s="184">
        <f t="shared" si="536"/>
        <v>927.00428804000001</v>
      </c>
      <c r="D914" s="111">
        <f t="shared" si="547"/>
        <v>6659.95</v>
      </c>
      <c r="E914" s="111">
        <f>IF($K914=1,VLOOKUP($A913,$AQ$11:$AU$150,5),E913)</f>
        <v>6667.94</v>
      </c>
      <c r="F914" s="160" t="e">
        <f>IF($K914=1,VLOOKUP($A913,$AQ$11:$AU$135,6),F913)</f>
        <v>#REF!</v>
      </c>
      <c r="G914" s="114">
        <f t="shared" si="539"/>
        <v>1.1997087065218626E-3</v>
      </c>
      <c r="H914" s="115">
        <f t="shared" si="532"/>
        <v>45194</v>
      </c>
      <c r="I914" s="115">
        <f t="shared" si="540"/>
        <v>45194</v>
      </c>
      <c r="J914" s="116">
        <f t="shared" si="548"/>
        <v>20</v>
      </c>
      <c r="K914" s="116">
        <f t="shared" si="537"/>
        <v>13</v>
      </c>
      <c r="L914" s="8">
        <f t="shared" si="549"/>
        <v>1.00077964</v>
      </c>
      <c r="M914" s="117">
        <v>1</v>
      </c>
      <c r="N914" s="117">
        <f t="shared" si="533"/>
        <v>1</v>
      </c>
      <c r="O914" s="110">
        <f t="shared" si="535"/>
        <v>1.00077964</v>
      </c>
      <c r="P914" s="110">
        <f t="shared" si="541"/>
        <v>927.72701766</v>
      </c>
      <c r="Q914" s="148">
        <f t="shared" si="552"/>
        <v>0</v>
      </c>
      <c r="R914" s="170">
        <f t="shared" si="550"/>
        <v>0</v>
      </c>
      <c r="S914" s="110">
        <f t="shared" si="542"/>
        <v>0</v>
      </c>
      <c r="T914" s="92">
        <f t="shared" si="555"/>
        <v>0</v>
      </c>
      <c r="U914" s="181">
        <f t="shared" si="556"/>
        <v>0</v>
      </c>
      <c r="V914" s="120">
        <f t="shared" si="551"/>
        <v>7.8E-2</v>
      </c>
      <c r="W914" s="118">
        <f t="shared" si="534"/>
        <v>13</v>
      </c>
      <c r="X914" s="118">
        <v>252</v>
      </c>
      <c r="Y914" s="117">
        <f t="shared" si="543"/>
        <v>1.003882108</v>
      </c>
      <c r="Z914" s="110">
        <f t="shared" si="544"/>
        <v>3.6015364700000001</v>
      </c>
      <c r="AA914" s="110">
        <f t="shared" si="545"/>
        <v>0</v>
      </c>
      <c r="AB914" s="121" t="str">
        <f t="shared" si="553"/>
        <v>A+J=</v>
      </c>
      <c r="AC914" s="115">
        <f t="shared" si="554"/>
        <v>45194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9">
        <f t="shared" si="546"/>
        <v>45184</v>
      </c>
      <c r="B915" s="110">
        <f t="shared" si="538"/>
        <v>931.6620264899999</v>
      </c>
      <c r="C915" s="184">
        <f t="shared" si="536"/>
        <v>927.00428804000001</v>
      </c>
      <c r="D915" s="111">
        <f t="shared" si="547"/>
        <v>6659.95</v>
      </c>
      <c r="E915" s="111">
        <f>IF($K915=1,VLOOKUP($A914,$AQ$11:$AU$150,5),E914)</f>
        <v>6667.94</v>
      </c>
      <c r="F915" s="160" t="e">
        <f>IF($K915=1,VLOOKUP($A914,$AQ$11:$AU$135,6),F914)</f>
        <v>#REF!</v>
      </c>
      <c r="G915" s="114">
        <f t="shared" si="539"/>
        <v>1.1997087065218626E-3</v>
      </c>
      <c r="H915" s="115">
        <f t="shared" ref="H915:H978" si="557">IF(Q914&gt;0,VLOOKUP(A915,AJ$119:AP$451,4),H914)</f>
        <v>45194</v>
      </c>
      <c r="I915" s="115">
        <f t="shared" si="540"/>
        <v>45194</v>
      </c>
      <c r="J915" s="116">
        <f t="shared" si="548"/>
        <v>20</v>
      </c>
      <c r="K915" s="116">
        <f t="shared" si="537"/>
        <v>14</v>
      </c>
      <c r="L915" s="8">
        <f t="shared" si="549"/>
        <v>1.0008396399999999</v>
      </c>
      <c r="M915" s="117">
        <v>1</v>
      </c>
      <c r="N915" s="117">
        <f t="shared" si="533"/>
        <v>1</v>
      </c>
      <c r="O915" s="110">
        <f t="shared" si="535"/>
        <v>1.0008396399999999</v>
      </c>
      <c r="P915" s="110">
        <f t="shared" si="541"/>
        <v>927.78263791999996</v>
      </c>
      <c r="Q915" s="148">
        <f t="shared" si="552"/>
        <v>0</v>
      </c>
      <c r="R915" s="170">
        <f t="shared" si="550"/>
        <v>0</v>
      </c>
      <c r="S915" s="110">
        <f t="shared" si="542"/>
        <v>0</v>
      </c>
      <c r="T915" s="92">
        <f t="shared" si="555"/>
        <v>0</v>
      </c>
      <c r="U915" s="181">
        <f t="shared" si="556"/>
        <v>0</v>
      </c>
      <c r="V915" s="120">
        <f t="shared" si="551"/>
        <v>7.8E-2</v>
      </c>
      <c r="W915" s="118">
        <f t="shared" si="534"/>
        <v>14</v>
      </c>
      <c r="X915" s="118">
        <v>252</v>
      </c>
      <c r="Y915" s="117">
        <f t="shared" si="543"/>
        <v>1.0041813550000001</v>
      </c>
      <c r="Z915" s="110">
        <f t="shared" si="544"/>
        <v>3.8793885700000001</v>
      </c>
      <c r="AA915" s="110">
        <f t="shared" si="545"/>
        <v>0</v>
      </c>
      <c r="AB915" s="121" t="str">
        <f t="shared" si="553"/>
        <v>A+J=</v>
      </c>
      <c r="AC915" s="115">
        <f t="shared" si="554"/>
        <v>45194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9">
        <f t="shared" si="546"/>
        <v>45185</v>
      </c>
      <c r="B916" s="110">
        <f t="shared" si="538"/>
        <v>931.99561470000003</v>
      </c>
      <c r="C916" s="184">
        <f t="shared" si="536"/>
        <v>927.00428804000001</v>
      </c>
      <c r="D916" s="111">
        <f t="shared" si="547"/>
        <v>6659.95</v>
      </c>
      <c r="E916" s="111">
        <f>IF($K916=1,VLOOKUP($A915,$AQ$11:$AU$150,5),E915)</f>
        <v>6667.94</v>
      </c>
      <c r="F916" s="160" t="e">
        <f>IF($K916=1,VLOOKUP($A915,$AQ$11:$AU$135,6),F915)</f>
        <v>#REF!</v>
      </c>
      <c r="G916" s="114">
        <f t="shared" si="539"/>
        <v>1.1997087065218626E-3</v>
      </c>
      <c r="H916" s="115">
        <f t="shared" si="557"/>
        <v>45194</v>
      </c>
      <c r="I916" s="115">
        <f t="shared" si="540"/>
        <v>45194</v>
      </c>
      <c r="J916" s="116">
        <f t="shared" si="548"/>
        <v>20</v>
      </c>
      <c r="K916" s="116">
        <f t="shared" si="537"/>
        <v>15</v>
      </c>
      <c r="L916" s="8">
        <f t="shared" si="549"/>
        <v>1.0008996400000001</v>
      </c>
      <c r="M916" s="117">
        <v>1</v>
      </c>
      <c r="N916" s="117">
        <f t="shared" si="533"/>
        <v>1</v>
      </c>
      <c r="O916" s="110">
        <f t="shared" si="535"/>
        <v>1.0008996400000001</v>
      </c>
      <c r="P916" s="110">
        <f t="shared" si="541"/>
        <v>927.83825817000002</v>
      </c>
      <c r="Q916" s="148">
        <f t="shared" si="552"/>
        <v>0</v>
      </c>
      <c r="R916" s="170">
        <f t="shared" si="550"/>
        <v>0</v>
      </c>
      <c r="S916" s="110">
        <f t="shared" si="542"/>
        <v>0</v>
      </c>
      <c r="T916" s="92">
        <f t="shared" si="555"/>
        <v>0</v>
      </c>
      <c r="U916" s="181">
        <f t="shared" si="556"/>
        <v>0</v>
      </c>
      <c r="V916" s="120">
        <f t="shared" si="551"/>
        <v>7.8E-2</v>
      </c>
      <c r="W916" s="118">
        <f t="shared" si="534"/>
        <v>15</v>
      </c>
      <c r="X916" s="118">
        <v>252</v>
      </c>
      <c r="Y916" s="117">
        <f t="shared" si="543"/>
        <v>1.0044806909999999</v>
      </c>
      <c r="Z916" s="110">
        <f t="shared" si="544"/>
        <v>4.1573565300000004</v>
      </c>
      <c r="AA916" s="110">
        <f t="shared" si="545"/>
        <v>0</v>
      </c>
      <c r="AB916" s="121" t="str">
        <f t="shared" si="553"/>
        <v>A+J=</v>
      </c>
      <c r="AC916" s="115">
        <f t="shared" si="554"/>
        <v>45194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9">
        <f t="shared" si="546"/>
        <v>45186</v>
      </c>
      <c r="B917" s="110">
        <f t="shared" si="538"/>
        <v>931.99561470000003</v>
      </c>
      <c r="C917" s="184">
        <f t="shared" si="536"/>
        <v>927.00428804000001</v>
      </c>
      <c r="D917" s="111">
        <f t="shared" si="547"/>
        <v>6659.95</v>
      </c>
      <c r="E917" s="111">
        <f>IF($K917=1,VLOOKUP($A916,$AQ$11:$AU$150,5),E916)</f>
        <v>6667.94</v>
      </c>
      <c r="F917" s="160" t="e">
        <f>IF($K917=1,VLOOKUP($A916,$AQ$11:$AU$135,6),F916)</f>
        <v>#REF!</v>
      </c>
      <c r="G917" s="114">
        <f t="shared" si="539"/>
        <v>1.1997087065218626E-3</v>
      </c>
      <c r="H917" s="115">
        <f t="shared" si="557"/>
        <v>45194</v>
      </c>
      <c r="I917" s="115">
        <f t="shared" si="540"/>
        <v>45194</v>
      </c>
      <c r="J917" s="116">
        <f t="shared" si="548"/>
        <v>20</v>
      </c>
      <c r="K917" s="116">
        <f t="shared" si="537"/>
        <v>15</v>
      </c>
      <c r="L917" s="8">
        <f t="shared" si="549"/>
        <v>1.0008996400000001</v>
      </c>
      <c r="M917" s="117">
        <v>1</v>
      </c>
      <c r="N917" s="117">
        <f t="shared" si="533"/>
        <v>1</v>
      </c>
      <c r="O917" s="110">
        <f t="shared" si="535"/>
        <v>1.0008996400000001</v>
      </c>
      <c r="P917" s="110">
        <f t="shared" si="541"/>
        <v>927.83825817000002</v>
      </c>
      <c r="Q917" s="148">
        <f t="shared" si="552"/>
        <v>0</v>
      </c>
      <c r="R917" s="170">
        <f t="shared" si="550"/>
        <v>0</v>
      </c>
      <c r="S917" s="110">
        <f t="shared" si="542"/>
        <v>0</v>
      </c>
      <c r="T917" s="92">
        <f t="shared" si="555"/>
        <v>0</v>
      </c>
      <c r="U917" s="181">
        <f t="shared" si="556"/>
        <v>0</v>
      </c>
      <c r="V917" s="120">
        <f t="shared" si="551"/>
        <v>7.8E-2</v>
      </c>
      <c r="W917" s="118">
        <f t="shared" si="534"/>
        <v>15</v>
      </c>
      <c r="X917" s="118">
        <v>252</v>
      </c>
      <c r="Y917" s="117">
        <f t="shared" si="543"/>
        <v>1.0044806909999999</v>
      </c>
      <c r="Z917" s="110">
        <f t="shared" si="544"/>
        <v>4.1573565300000004</v>
      </c>
      <c r="AA917" s="110">
        <f t="shared" si="545"/>
        <v>0</v>
      </c>
      <c r="AB917" s="121" t="str">
        <f t="shared" si="553"/>
        <v>A+J=</v>
      </c>
      <c r="AC917" s="115">
        <f t="shared" si="554"/>
        <v>45194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9">
        <f t="shared" si="546"/>
        <v>45187</v>
      </c>
      <c r="B918" s="110">
        <f t="shared" si="538"/>
        <v>931.99561470000003</v>
      </c>
      <c r="C918" s="184">
        <f t="shared" si="536"/>
        <v>927.00428804000001</v>
      </c>
      <c r="D918" s="111">
        <f t="shared" si="547"/>
        <v>6659.95</v>
      </c>
      <c r="E918" s="111">
        <f>IF($K918=1,VLOOKUP($A917,$AQ$11:$AU$150,5),E917)</f>
        <v>6667.94</v>
      </c>
      <c r="F918" s="160" t="e">
        <f>IF($K918=1,VLOOKUP($A917,$AQ$11:$AU$135,6),F917)</f>
        <v>#REF!</v>
      </c>
      <c r="G918" s="114">
        <f t="shared" si="539"/>
        <v>1.1997087065218626E-3</v>
      </c>
      <c r="H918" s="115">
        <f t="shared" si="557"/>
        <v>45194</v>
      </c>
      <c r="I918" s="115">
        <f t="shared" si="540"/>
        <v>45194</v>
      </c>
      <c r="J918" s="116">
        <f t="shared" si="548"/>
        <v>20</v>
      </c>
      <c r="K918" s="116">
        <f t="shared" si="537"/>
        <v>15</v>
      </c>
      <c r="L918" s="8">
        <f t="shared" si="549"/>
        <v>1.0008996400000001</v>
      </c>
      <c r="M918" s="117">
        <v>1</v>
      </c>
      <c r="N918" s="117">
        <f t="shared" si="533"/>
        <v>1</v>
      </c>
      <c r="O918" s="110">
        <f t="shared" si="535"/>
        <v>1.0008996400000001</v>
      </c>
      <c r="P918" s="110">
        <f t="shared" si="541"/>
        <v>927.83825817000002</v>
      </c>
      <c r="Q918" s="148">
        <f t="shared" si="552"/>
        <v>0</v>
      </c>
      <c r="R918" s="170">
        <f t="shared" si="550"/>
        <v>0</v>
      </c>
      <c r="S918" s="110">
        <f t="shared" si="542"/>
        <v>0</v>
      </c>
      <c r="T918" s="92">
        <f t="shared" si="555"/>
        <v>0</v>
      </c>
      <c r="U918" s="181">
        <f t="shared" si="556"/>
        <v>0</v>
      </c>
      <c r="V918" s="120">
        <f t="shared" si="551"/>
        <v>7.8E-2</v>
      </c>
      <c r="W918" s="118">
        <f t="shared" si="534"/>
        <v>15</v>
      </c>
      <c r="X918" s="118">
        <v>252</v>
      </c>
      <c r="Y918" s="117">
        <f t="shared" si="543"/>
        <v>1.0044806909999999</v>
      </c>
      <c r="Z918" s="110">
        <f t="shared" si="544"/>
        <v>4.1573565300000004</v>
      </c>
      <c r="AA918" s="110">
        <f t="shared" si="545"/>
        <v>0</v>
      </c>
      <c r="AB918" s="121" t="str">
        <f t="shared" si="553"/>
        <v>A+J=</v>
      </c>
      <c r="AC918" s="115">
        <f t="shared" si="554"/>
        <v>45194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9">
        <f t="shared" si="546"/>
        <v>45188</v>
      </c>
      <c r="B919" s="110">
        <f t="shared" si="538"/>
        <v>932.32932904000006</v>
      </c>
      <c r="C919" s="184">
        <f t="shared" si="536"/>
        <v>927.00428804000001</v>
      </c>
      <c r="D919" s="111">
        <f t="shared" si="547"/>
        <v>6659.95</v>
      </c>
      <c r="E919" s="111">
        <f>IF($K919=1,VLOOKUP($A918,$AQ$11:$AU$150,5),E918)</f>
        <v>6667.94</v>
      </c>
      <c r="F919" s="160" t="e">
        <f>IF($K919=1,VLOOKUP($A918,$AQ$11:$AU$135,6),F918)</f>
        <v>#REF!</v>
      </c>
      <c r="G919" s="114">
        <f t="shared" si="539"/>
        <v>1.1997087065218626E-3</v>
      </c>
      <c r="H919" s="115">
        <f t="shared" si="557"/>
        <v>45194</v>
      </c>
      <c r="I919" s="115">
        <f t="shared" si="540"/>
        <v>45194</v>
      </c>
      <c r="J919" s="116">
        <f t="shared" si="548"/>
        <v>20</v>
      </c>
      <c r="K919" s="116">
        <f t="shared" si="537"/>
        <v>16</v>
      </c>
      <c r="L919" s="8">
        <f t="shared" si="549"/>
        <v>1.00095965</v>
      </c>
      <c r="M919" s="117">
        <v>1</v>
      </c>
      <c r="N919" s="117">
        <f t="shared" si="533"/>
        <v>1</v>
      </c>
      <c r="O919" s="110">
        <f t="shared" si="535"/>
        <v>1.00095965</v>
      </c>
      <c r="P919" s="110">
        <f t="shared" si="541"/>
        <v>927.89388770000005</v>
      </c>
      <c r="Q919" s="148">
        <f t="shared" si="552"/>
        <v>0</v>
      </c>
      <c r="R919" s="170">
        <f t="shared" si="550"/>
        <v>0</v>
      </c>
      <c r="S919" s="110">
        <f t="shared" si="542"/>
        <v>0</v>
      </c>
      <c r="T919" s="92">
        <f t="shared" si="555"/>
        <v>0</v>
      </c>
      <c r="U919" s="181">
        <f t="shared" si="556"/>
        <v>0</v>
      </c>
      <c r="V919" s="120">
        <f t="shared" si="551"/>
        <v>7.8E-2</v>
      </c>
      <c r="W919" s="118">
        <f t="shared" si="534"/>
        <v>16</v>
      </c>
      <c r="X919" s="118">
        <v>252</v>
      </c>
      <c r="Y919" s="117">
        <f t="shared" si="543"/>
        <v>1.0047801169999999</v>
      </c>
      <c r="Z919" s="110">
        <f t="shared" si="544"/>
        <v>4.4354413399999997</v>
      </c>
      <c r="AA919" s="110">
        <f t="shared" si="545"/>
        <v>0</v>
      </c>
      <c r="AB919" s="121" t="str">
        <f t="shared" si="553"/>
        <v>A+J=</v>
      </c>
      <c r="AC919" s="115">
        <f t="shared" si="554"/>
        <v>45194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9">
        <f t="shared" si="546"/>
        <v>45189</v>
      </c>
      <c r="B920" s="110">
        <f t="shared" si="538"/>
        <v>932.66315928999995</v>
      </c>
      <c r="C920" s="184">
        <f t="shared" si="536"/>
        <v>927.00428804000001</v>
      </c>
      <c r="D920" s="111">
        <f t="shared" si="547"/>
        <v>6659.95</v>
      </c>
      <c r="E920" s="111">
        <f>IF($K920=1,VLOOKUP($A919,$AQ$11:$AU$150,5),E919)</f>
        <v>6667.94</v>
      </c>
      <c r="F920" s="160" t="e">
        <f>IF($K920=1,VLOOKUP($A919,$AQ$11:$AU$135,6),F919)</f>
        <v>#REF!</v>
      </c>
      <c r="G920" s="114">
        <f t="shared" si="539"/>
        <v>1.1997087065218626E-3</v>
      </c>
      <c r="H920" s="115">
        <f t="shared" si="557"/>
        <v>45194</v>
      </c>
      <c r="I920" s="115">
        <f t="shared" si="540"/>
        <v>45194</v>
      </c>
      <c r="J920" s="116">
        <f t="shared" si="548"/>
        <v>20</v>
      </c>
      <c r="K920" s="116">
        <f t="shared" si="537"/>
        <v>17</v>
      </c>
      <c r="L920" s="8">
        <f t="shared" si="549"/>
        <v>1.0010196600000001</v>
      </c>
      <c r="M920" s="117">
        <v>1</v>
      </c>
      <c r="N920" s="117">
        <f t="shared" si="533"/>
        <v>1</v>
      </c>
      <c r="O920" s="110">
        <f t="shared" si="535"/>
        <v>1.0010196600000001</v>
      </c>
      <c r="P920" s="110">
        <f t="shared" si="541"/>
        <v>927.94951722999997</v>
      </c>
      <c r="Q920" s="148">
        <f t="shared" si="552"/>
        <v>0</v>
      </c>
      <c r="R920" s="170">
        <f t="shared" si="550"/>
        <v>0</v>
      </c>
      <c r="S920" s="110">
        <f t="shared" si="542"/>
        <v>0</v>
      </c>
      <c r="T920" s="92">
        <f t="shared" si="555"/>
        <v>0</v>
      </c>
      <c r="U920" s="181">
        <f t="shared" si="556"/>
        <v>0</v>
      </c>
      <c r="V920" s="120">
        <f t="shared" si="551"/>
        <v>7.8E-2</v>
      </c>
      <c r="W920" s="118">
        <f t="shared" si="534"/>
        <v>17</v>
      </c>
      <c r="X920" s="118">
        <v>252</v>
      </c>
      <c r="Y920" s="117">
        <f t="shared" si="543"/>
        <v>1.0050796319999999</v>
      </c>
      <c r="Z920" s="110">
        <f t="shared" si="544"/>
        <v>4.7136420599999997</v>
      </c>
      <c r="AA920" s="110">
        <f t="shared" si="545"/>
        <v>0</v>
      </c>
      <c r="AB920" s="121" t="str">
        <f t="shared" si="553"/>
        <v>A+J=</v>
      </c>
      <c r="AC920" s="115">
        <f t="shared" si="554"/>
        <v>45194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9">
        <f t="shared" si="546"/>
        <v>45190</v>
      </c>
      <c r="B921" s="110">
        <f t="shared" si="538"/>
        <v>932.99710544000004</v>
      </c>
      <c r="C921" s="184">
        <f t="shared" si="536"/>
        <v>927.00428804000001</v>
      </c>
      <c r="D921" s="111">
        <f t="shared" si="547"/>
        <v>6659.95</v>
      </c>
      <c r="E921" s="111">
        <f>IF($K921=1,VLOOKUP($A920,$AQ$11:$AU$150,5),E920)</f>
        <v>6667.94</v>
      </c>
      <c r="F921" s="160" t="e">
        <f>IF($K921=1,VLOOKUP($A920,$AQ$11:$AU$135,6),F920)</f>
        <v>#REF!</v>
      </c>
      <c r="G921" s="114">
        <f t="shared" si="539"/>
        <v>1.1997087065218626E-3</v>
      </c>
      <c r="H921" s="115">
        <f t="shared" si="557"/>
        <v>45194</v>
      </c>
      <c r="I921" s="115">
        <f t="shared" si="540"/>
        <v>45194</v>
      </c>
      <c r="J921" s="116">
        <f t="shared" si="548"/>
        <v>20</v>
      </c>
      <c r="K921" s="116">
        <f t="shared" si="537"/>
        <v>18</v>
      </c>
      <c r="L921" s="8">
        <f t="shared" si="549"/>
        <v>1.00107967</v>
      </c>
      <c r="M921" s="117">
        <v>1</v>
      </c>
      <c r="N921" s="117">
        <f t="shared" si="533"/>
        <v>1</v>
      </c>
      <c r="O921" s="110">
        <f t="shared" si="535"/>
        <v>1.00107967</v>
      </c>
      <c r="P921" s="110">
        <f t="shared" si="541"/>
        <v>928.00514674999999</v>
      </c>
      <c r="Q921" s="148">
        <f t="shared" si="552"/>
        <v>0</v>
      </c>
      <c r="R921" s="170">
        <f t="shared" si="550"/>
        <v>0</v>
      </c>
      <c r="S921" s="110">
        <f t="shared" si="542"/>
        <v>0</v>
      </c>
      <c r="T921" s="92">
        <f t="shared" si="555"/>
        <v>0</v>
      </c>
      <c r="U921" s="181">
        <f t="shared" si="556"/>
        <v>0</v>
      </c>
      <c r="V921" s="120">
        <f t="shared" si="551"/>
        <v>7.8E-2</v>
      </c>
      <c r="W921" s="118">
        <f t="shared" si="534"/>
        <v>18</v>
      </c>
      <c r="X921" s="118">
        <v>252</v>
      </c>
      <c r="Y921" s="117">
        <f t="shared" si="543"/>
        <v>1.005379236</v>
      </c>
      <c r="Z921" s="110">
        <f t="shared" si="544"/>
        <v>4.9919586899999997</v>
      </c>
      <c r="AA921" s="110">
        <f t="shared" si="545"/>
        <v>0</v>
      </c>
      <c r="AB921" s="121" t="str">
        <f t="shared" si="553"/>
        <v>A+J=</v>
      </c>
      <c r="AC921" s="115">
        <f t="shared" si="554"/>
        <v>45194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9">
        <f t="shared" si="546"/>
        <v>45191</v>
      </c>
      <c r="B922" s="110">
        <f t="shared" si="538"/>
        <v>933.33116753000002</v>
      </c>
      <c r="C922" s="184">
        <f t="shared" si="536"/>
        <v>927.00428804000001</v>
      </c>
      <c r="D922" s="111">
        <f t="shared" si="547"/>
        <v>6659.95</v>
      </c>
      <c r="E922" s="111">
        <f>IF($K922=1,VLOOKUP($A921,$AQ$11:$AU$150,5),E921)</f>
        <v>6667.94</v>
      </c>
      <c r="F922" s="160" t="e">
        <f>IF($K922=1,VLOOKUP($A921,$AQ$11:$AU$135,6),F921)</f>
        <v>#REF!</v>
      </c>
      <c r="G922" s="114">
        <f t="shared" si="539"/>
        <v>1.1997087065218626E-3</v>
      </c>
      <c r="H922" s="115">
        <f t="shared" si="557"/>
        <v>45194</v>
      </c>
      <c r="I922" s="115">
        <f t="shared" si="540"/>
        <v>45194</v>
      </c>
      <c r="J922" s="116">
        <f t="shared" si="548"/>
        <v>20</v>
      </c>
      <c r="K922" s="116">
        <f t="shared" si="537"/>
        <v>19</v>
      </c>
      <c r="L922" s="8">
        <f t="shared" si="549"/>
        <v>1.0011396800000001</v>
      </c>
      <c r="M922" s="117">
        <v>1</v>
      </c>
      <c r="N922" s="117">
        <f t="shared" si="533"/>
        <v>1</v>
      </c>
      <c r="O922" s="110">
        <f t="shared" si="535"/>
        <v>1.0011396800000001</v>
      </c>
      <c r="P922" s="110">
        <f t="shared" si="541"/>
        <v>928.06077628000003</v>
      </c>
      <c r="Q922" s="148">
        <f t="shared" si="552"/>
        <v>0</v>
      </c>
      <c r="R922" s="170">
        <f t="shared" si="550"/>
        <v>0</v>
      </c>
      <c r="S922" s="110">
        <f t="shared" si="542"/>
        <v>0</v>
      </c>
      <c r="T922" s="92">
        <f t="shared" si="555"/>
        <v>0</v>
      </c>
      <c r="U922" s="181">
        <f t="shared" si="556"/>
        <v>0</v>
      </c>
      <c r="V922" s="120">
        <f t="shared" si="551"/>
        <v>7.8E-2</v>
      </c>
      <c r="W922" s="118">
        <f t="shared" si="534"/>
        <v>19</v>
      </c>
      <c r="X922" s="118">
        <v>252</v>
      </c>
      <c r="Y922" s="117">
        <f t="shared" si="543"/>
        <v>1.0056789290000001</v>
      </c>
      <c r="Z922" s="110">
        <f t="shared" si="544"/>
        <v>5.2703912500000003</v>
      </c>
      <c r="AA922" s="110">
        <f t="shared" si="545"/>
        <v>0</v>
      </c>
      <c r="AB922" s="121" t="str">
        <f t="shared" si="553"/>
        <v>A+J=</v>
      </c>
      <c r="AC922" s="115">
        <f t="shared" si="554"/>
        <v>45194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9">
        <f t="shared" si="546"/>
        <v>45192</v>
      </c>
      <c r="B923" s="110">
        <f t="shared" si="538"/>
        <v>933.66535582000006</v>
      </c>
      <c r="C923" s="184">
        <f t="shared" si="536"/>
        <v>927.00428804000001</v>
      </c>
      <c r="D923" s="111">
        <f t="shared" si="547"/>
        <v>6659.95</v>
      </c>
      <c r="E923" s="111">
        <f>IF($K923=1,VLOOKUP($A922,$AQ$11:$AU$150,5),E922)</f>
        <v>6667.94</v>
      </c>
      <c r="F923" s="160" t="e">
        <f>IF($K923=1,VLOOKUP($A922,$AQ$11:$AU$135,6),F922)</f>
        <v>#REF!</v>
      </c>
      <c r="G923" s="114">
        <f t="shared" si="539"/>
        <v>1.1997087065218626E-3</v>
      </c>
      <c r="H923" s="115">
        <f t="shared" si="557"/>
        <v>45194</v>
      </c>
      <c r="I923" s="115">
        <f t="shared" si="540"/>
        <v>45194</v>
      </c>
      <c r="J923" s="116">
        <f t="shared" si="548"/>
        <v>20</v>
      </c>
      <c r="K923" s="116">
        <f t="shared" si="537"/>
        <v>20</v>
      </c>
      <c r="L923" s="8">
        <f t="shared" si="549"/>
        <v>1.0011996999999999</v>
      </c>
      <c r="M923" s="117">
        <v>1</v>
      </c>
      <c r="N923" s="117">
        <f t="shared" si="533"/>
        <v>1</v>
      </c>
      <c r="O923" s="110">
        <f t="shared" si="535"/>
        <v>1.0011996999999999</v>
      </c>
      <c r="P923" s="110">
        <f t="shared" si="541"/>
        <v>928.11641508000002</v>
      </c>
      <c r="Q923" s="148">
        <f t="shared" si="552"/>
        <v>0</v>
      </c>
      <c r="R923" s="170">
        <f t="shared" si="550"/>
        <v>0</v>
      </c>
      <c r="S923" s="110">
        <f t="shared" si="542"/>
        <v>0</v>
      </c>
      <c r="T923" s="92">
        <f t="shared" si="555"/>
        <v>0</v>
      </c>
      <c r="U923" s="181">
        <f t="shared" si="556"/>
        <v>0</v>
      </c>
      <c r="V923" s="120">
        <f t="shared" si="551"/>
        <v>7.8E-2</v>
      </c>
      <c r="W923" s="118">
        <f t="shared" si="534"/>
        <v>20</v>
      </c>
      <c r="X923" s="118">
        <v>252</v>
      </c>
      <c r="Y923" s="117">
        <f t="shared" si="543"/>
        <v>1.0059787120000001</v>
      </c>
      <c r="Z923" s="110">
        <f t="shared" si="544"/>
        <v>5.5489407399999999</v>
      </c>
      <c r="AA923" s="110">
        <f t="shared" si="545"/>
        <v>0</v>
      </c>
      <c r="AB923" s="121" t="str">
        <f t="shared" si="553"/>
        <v>A+J=</v>
      </c>
      <c r="AC923" s="115">
        <f t="shared" si="554"/>
        <v>45194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9">
        <f t="shared" si="546"/>
        <v>45193</v>
      </c>
      <c r="B924" s="110">
        <f t="shared" si="538"/>
        <v>933.66535582000006</v>
      </c>
      <c r="C924" s="184">
        <f t="shared" si="536"/>
        <v>927.00428804000001</v>
      </c>
      <c r="D924" s="111">
        <f t="shared" si="547"/>
        <v>6659.95</v>
      </c>
      <c r="E924" s="111">
        <f>IF($K924=1,VLOOKUP($A923,$AQ$11:$AU$150,5),E923)</f>
        <v>6667.94</v>
      </c>
      <c r="F924" s="160" t="e">
        <f>IF($K924=1,VLOOKUP($A923,$AQ$11:$AU$135,6),F923)</f>
        <v>#REF!</v>
      </c>
      <c r="G924" s="114">
        <f t="shared" si="539"/>
        <v>1.1997087065218626E-3</v>
      </c>
      <c r="H924" s="115">
        <f t="shared" si="557"/>
        <v>45194</v>
      </c>
      <c r="I924" s="115">
        <f t="shared" si="540"/>
        <v>45194</v>
      </c>
      <c r="J924" s="116">
        <f t="shared" si="548"/>
        <v>20</v>
      </c>
      <c r="K924" s="116">
        <f t="shared" si="537"/>
        <v>20</v>
      </c>
      <c r="L924" s="8">
        <f t="shared" si="549"/>
        <v>1.0011996999999999</v>
      </c>
      <c r="M924" s="117">
        <v>1</v>
      </c>
      <c r="N924" s="117">
        <f t="shared" si="533"/>
        <v>1</v>
      </c>
      <c r="O924" s="110">
        <f t="shared" si="535"/>
        <v>1.0011996999999999</v>
      </c>
      <c r="P924" s="110">
        <f t="shared" si="541"/>
        <v>928.11641508000002</v>
      </c>
      <c r="Q924" s="148">
        <f t="shared" si="552"/>
        <v>0</v>
      </c>
      <c r="R924" s="170">
        <f t="shared" si="550"/>
        <v>0</v>
      </c>
      <c r="S924" s="110">
        <f t="shared" si="542"/>
        <v>0</v>
      </c>
      <c r="T924" s="92">
        <f t="shared" si="555"/>
        <v>0</v>
      </c>
      <c r="U924" s="181">
        <f t="shared" si="556"/>
        <v>0</v>
      </c>
      <c r="V924" s="120">
        <f t="shared" si="551"/>
        <v>7.8E-2</v>
      </c>
      <c r="W924" s="118">
        <f t="shared" si="534"/>
        <v>20</v>
      </c>
      <c r="X924" s="118">
        <v>252</v>
      </c>
      <c r="Y924" s="117">
        <f t="shared" si="543"/>
        <v>1.0059787120000001</v>
      </c>
      <c r="Z924" s="110">
        <f t="shared" si="544"/>
        <v>5.5489407399999999</v>
      </c>
      <c r="AA924" s="110">
        <f t="shared" si="545"/>
        <v>0</v>
      </c>
      <c r="AB924" s="121" t="str">
        <f t="shared" si="553"/>
        <v>A+J=</v>
      </c>
      <c r="AC924" s="115">
        <f t="shared" si="554"/>
        <v>45194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9">
        <f t="shared" si="546"/>
        <v>45194</v>
      </c>
      <c r="B925" s="110">
        <f t="shared" si="538"/>
        <v>933.66535582000006</v>
      </c>
      <c r="C925" s="184">
        <f t="shared" si="536"/>
        <v>927.00428804000001</v>
      </c>
      <c r="D925" s="111">
        <f t="shared" si="547"/>
        <v>6659.95</v>
      </c>
      <c r="E925" s="111">
        <f>IF($K925=1,VLOOKUP($A924,$AQ$11:$AU$150,5),E924)</f>
        <v>6667.94</v>
      </c>
      <c r="F925" s="160" t="e">
        <f>IF($K925=1,VLOOKUP($A924,$AQ$11:$AU$135,6),F924)</f>
        <v>#REF!</v>
      </c>
      <c r="G925" s="114">
        <f t="shared" si="539"/>
        <v>1.1997087065218626E-3</v>
      </c>
      <c r="H925" s="115">
        <f t="shared" si="557"/>
        <v>45194</v>
      </c>
      <c r="I925" s="115">
        <f t="shared" si="540"/>
        <v>45194</v>
      </c>
      <c r="J925" s="116">
        <f t="shared" si="548"/>
        <v>20</v>
      </c>
      <c r="K925" s="116">
        <f t="shared" si="537"/>
        <v>20</v>
      </c>
      <c r="L925" s="8">
        <f t="shared" si="549"/>
        <v>1.0011996999999999</v>
      </c>
      <c r="M925" s="117">
        <v>1</v>
      </c>
      <c r="N925" s="117">
        <f t="shared" si="533"/>
        <v>1</v>
      </c>
      <c r="O925" s="110">
        <f t="shared" si="535"/>
        <v>1.0011996999999999</v>
      </c>
      <c r="P925" s="110">
        <f t="shared" si="541"/>
        <v>928.11641508000002</v>
      </c>
      <c r="Q925" s="148">
        <f t="shared" si="552"/>
        <v>30</v>
      </c>
      <c r="R925" s="170">
        <f t="shared" si="550"/>
        <v>1.2658000000000001E-2</v>
      </c>
      <c r="S925" s="110">
        <f t="shared" si="542"/>
        <v>11.74809758</v>
      </c>
      <c r="T925" s="92">
        <f t="shared" si="555"/>
        <v>1.112127044361509</v>
      </c>
      <c r="U925" s="181">
        <f t="shared" si="556"/>
        <v>1.3856262442306881E-2</v>
      </c>
      <c r="V925" s="120">
        <f t="shared" si="551"/>
        <v>7.8E-2</v>
      </c>
      <c r="W925" s="118">
        <f t="shared" si="534"/>
        <v>20</v>
      </c>
      <c r="X925" s="118">
        <v>252</v>
      </c>
      <c r="Y925" s="117">
        <f t="shared" si="543"/>
        <v>1.0059787120000001</v>
      </c>
      <c r="Z925" s="110">
        <f t="shared" si="544"/>
        <v>5.5489407399999999</v>
      </c>
      <c r="AA925" s="110">
        <f t="shared" si="545"/>
        <v>17.297038319999999</v>
      </c>
      <c r="AB925" s="121" t="str">
        <f t="shared" si="553"/>
        <v>A+J=</v>
      </c>
      <c r="AC925" s="115">
        <f t="shared" si="554"/>
        <v>45194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9">
        <f t="shared" si="546"/>
        <v>45195</v>
      </c>
      <c r="B926" s="110">
        <f t="shared" si="538"/>
        <v>915.62920551000002</v>
      </c>
      <c r="C926" s="184">
        <f t="shared" si="536"/>
        <v>915.25619045563849</v>
      </c>
      <c r="D926" s="111">
        <f t="shared" si="547"/>
        <v>6667.94</v>
      </c>
      <c r="E926" s="111">
        <f>IF($K926=1,VLOOKUP($A925,$AQ$11:$AU$150,5),E925)</f>
        <v>6683.28</v>
      </c>
      <c r="F926" s="160" t="e">
        <f>IF($K926=1,VLOOKUP($A925,$AQ$11:$AU$135,6),F925)</f>
        <v>#REF!</v>
      </c>
      <c r="G926" s="114">
        <f t="shared" si="539"/>
        <v>2.3005605929267148E-3</v>
      </c>
      <c r="H926" s="115">
        <f t="shared" si="557"/>
        <v>45224</v>
      </c>
      <c r="I926" s="115">
        <f t="shared" si="540"/>
        <v>45224</v>
      </c>
      <c r="J926" s="116">
        <f t="shared" si="548"/>
        <v>21</v>
      </c>
      <c r="K926" s="116">
        <f t="shared" si="537"/>
        <v>1</v>
      </c>
      <c r="L926" s="8">
        <f t="shared" si="549"/>
        <v>1.00010943</v>
      </c>
      <c r="M926" s="117">
        <v>1</v>
      </c>
      <c r="N926" s="117">
        <f t="shared" si="533"/>
        <v>1</v>
      </c>
      <c r="O926" s="110">
        <f t="shared" si="535"/>
        <v>1.00010943</v>
      </c>
      <c r="P926" s="110">
        <f t="shared" si="541"/>
        <v>915.35634693999998</v>
      </c>
      <c r="Q926" s="148">
        <f t="shared" si="552"/>
        <v>0</v>
      </c>
      <c r="R926" s="170">
        <f t="shared" si="550"/>
        <v>0</v>
      </c>
      <c r="S926" s="110">
        <f t="shared" si="542"/>
        <v>0</v>
      </c>
      <c r="T926" s="92">
        <f t="shared" si="555"/>
        <v>0</v>
      </c>
      <c r="U926" s="181">
        <f t="shared" si="556"/>
        <v>0</v>
      </c>
      <c r="V926" s="120">
        <f t="shared" si="551"/>
        <v>7.8E-2</v>
      </c>
      <c r="W926" s="118">
        <f t="shared" si="534"/>
        <v>1</v>
      </c>
      <c r="X926" s="118">
        <v>252</v>
      </c>
      <c r="Y926" s="117">
        <f t="shared" si="543"/>
        <v>1.00029809</v>
      </c>
      <c r="Z926" s="110">
        <f t="shared" si="544"/>
        <v>0.27285857000000002</v>
      </c>
      <c r="AA926" s="110">
        <f t="shared" si="545"/>
        <v>0</v>
      </c>
      <c r="AB926" s="121" t="str">
        <f t="shared" si="553"/>
        <v>A+J=</v>
      </c>
      <c r="AC926" s="115">
        <f t="shared" si="554"/>
        <v>45224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9">
        <f t="shared" si="546"/>
        <v>45196</v>
      </c>
      <c r="B927" s="110">
        <f t="shared" si="538"/>
        <v>916.00237089999996</v>
      </c>
      <c r="C927" s="184">
        <f t="shared" si="536"/>
        <v>915.25619045563849</v>
      </c>
      <c r="D927" s="111">
        <f t="shared" si="547"/>
        <v>6667.94</v>
      </c>
      <c r="E927" s="111">
        <f>IF($K927=1,VLOOKUP($A926,$AQ$11:$AU$150,5),E926)</f>
        <v>6683.28</v>
      </c>
      <c r="F927" s="160" t="e">
        <f>IF($K927=1,VLOOKUP($A926,$AQ$11:$AU$135,6),F926)</f>
        <v>#REF!</v>
      </c>
      <c r="G927" s="114">
        <f t="shared" si="539"/>
        <v>2.3005605929267148E-3</v>
      </c>
      <c r="H927" s="115">
        <f t="shared" si="557"/>
        <v>45224</v>
      </c>
      <c r="I927" s="115">
        <f t="shared" si="540"/>
        <v>45224</v>
      </c>
      <c r="J927" s="116">
        <f t="shared" si="548"/>
        <v>21</v>
      </c>
      <c r="K927" s="116">
        <f t="shared" si="537"/>
        <v>2</v>
      </c>
      <c r="L927" s="8">
        <f t="shared" si="549"/>
        <v>1.0002188700000001</v>
      </c>
      <c r="M927" s="117">
        <v>1</v>
      </c>
      <c r="N927" s="117">
        <f t="shared" si="533"/>
        <v>1</v>
      </c>
      <c r="O927" s="110">
        <f t="shared" si="535"/>
        <v>1.0002188700000001</v>
      </c>
      <c r="P927" s="110">
        <f t="shared" si="541"/>
        <v>915.45651256999997</v>
      </c>
      <c r="Q927" s="148">
        <f t="shared" si="552"/>
        <v>0</v>
      </c>
      <c r="R927" s="170">
        <f t="shared" si="550"/>
        <v>0</v>
      </c>
      <c r="S927" s="110">
        <f t="shared" si="542"/>
        <v>0</v>
      </c>
      <c r="T927" s="92">
        <f t="shared" si="555"/>
        <v>0</v>
      </c>
      <c r="U927" s="181">
        <f t="shared" si="556"/>
        <v>0</v>
      </c>
      <c r="V927" s="120">
        <f t="shared" si="551"/>
        <v>7.8E-2</v>
      </c>
      <c r="W927" s="118">
        <f t="shared" si="534"/>
        <v>2</v>
      </c>
      <c r="X927" s="118">
        <v>252</v>
      </c>
      <c r="Y927" s="117">
        <f t="shared" si="543"/>
        <v>1.0005962690000001</v>
      </c>
      <c r="Z927" s="110">
        <f t="shared" si="544"/>
        <v>0.54585832999999995</v>
      </c>
      <c r="AA927" s="110">
        <f t="shared" si="545"/>
        <v>0</v>
      </c>
      <c r="AB927" s="121" t="str">
        <f t="shared" si="553"/>
        <v>A+J=</v>
      </c>
      <c r="AC927" s="115">
        <f t="shared" si="554"/>
        <v>45224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9">
        <f t="shared" si="546"/>
        <v>45197</v>
      </c>
      <c r="B928" s="110">
        <f t="shared" si="538"/>
        <v>916.3756857699999</v>
      </c>
      <c r="C928" s="184">
        <f t="shared" si="536"/>
        <v>915.25619045563849</v>
      </c>
      <c r="D928" s="111">
        <f t="shared" si="547"/>
        <v>6667.94</v>
      </c>
      <c r="E928" s="111">
        <f>IF($K928=1,VLOOKUP($A927,$AQ$11:$AU$150,5),E927)</f>
        <v>6683.28</v>
      </c>
      <c r="F928" s="160" t="e">
        <f>IF($K928=1,VLOOKUP($A927,$AQ$11:$AU$135,6),F927)</f>
        <v>#REF!</v>
      </c>
      <c r="G928" s="114">
        <f t="shared" si="539"/>
        <v>2.3005605929267148E-3</v>
      </c>
      <c r="H928" s="115">
        <f t="shared" si="557"/>
        <v>45224</v>
      </c>
      <c r="I928" s="115">
        <f t="shared" si="540"/>
        <v>45224</v>
      </c>
      <c r="J928" s="116">
        <f t="shared" si="548"/>
        <v>21</v>
      </c>
      <c r="K928" s="116">
        <f t="shared" si="537"/>
        <v>3</v>
      </c>
      <c r="L928" s="8">
        <f t="shared" si="549"/>
        <v>1.0003283199999999</v>
      </c>
      <c r="M928" s="117">
        <v>1</v>
      </c>
      <c r="N928" s="117">
        <f t="shared" ref="N928:N991" si="558">IF(I928&gt;I927,N927*M928,N927)</f>
        <v>1</v>
      </c>
      <c r="O928" s="110">
        <f t="shared" si="535"/>
        <v>1.0003283199999999</v>
      </c>
      <c r="P928" s="110">
        <f t="shared" si="541"/>
        <v>915.55668735999996</v>
      </c>
      <c r="Q928" s="148">
        <f t="shared" si="552"/>
        <v>0</v>
      </c>
      <c r="R928" s="170">
        <f t="shared" si="550"/>
        <v>0</v>
      </c>
      <c r="S928" s="110">
        <f t="shared" si="542"/>
        <v>0</v>
      </c>
      <c r="T928" s="92">
        <f t="shared" si="555"/>
        <v>0</v>
      </c>
      <c r="U928" s="181">
        <f t="shared" si="556"/>
        <v>0</v>
      </c>
      <c r="V928" s="120">
        <f t="shared" si="551"/>
        <v>7.8E-2</v>
      </c>
      <c r="W928" s="118">
        <f t="shared" si="534"/>
        <v>3</v>
      </c>
      <c r="X928" s="118">
        <v>252</v>
      </c>
      <c r="Y928" s="117">
        <f t="shared" si="543"/>
        <v>1.0008945359999999</v>
      </c>
      <c r="Z928" s="110">
        <f t="shared" si="544"/>
        <v>0.81899840999999995</v>
      </c>
      <c r="AA928" s="110">
        <f t="shared" si="545"/>
        <v>0</v>
      </c>
      <c r="AB928" s="121" t="str">
        <f t="shared" si="553"/>
        <v>A+J=</v>
      </c>
      <c r="AC928" s="115">
        <f t="shared" si="554"/>
        <v>45224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9">
        <f t="shared" si="546"/>
        <v>45198</v>
      </c>
      <c r="B929" s="110">
        <f t="shared" si="538"/>
        <v>916.74916114000007</v>
      </c>
      <c r="C929" s="184">
        <f t="shared" si="536"/>
        <v>915.25619045563849</v>
      </c>
      <c r="D929" s="111">
        <f t="shared" si="547"/>
        <v>6667.94</v>
      </c>
      <c r="E929" s="111">
        <f>IF($K929=1,VLOOKUP($A928,$AQ$11:$AU$150,5),E928)</f>
        <v>6683.28</v>
      </c>
      <c r="F929" s="160" t="e">
        <f>IF($K929=1,VLOOKUP($A928,$AQ$11:$AU$135,6),F928)</f>
        <v>#REF!</v>
      </c>
      <c r="G929" s="114">
        <f t="shared" si="539"/>
        <v>2.3005605929267148E-3</v>
      </c>
      <c r="H929" s="115">
        <f t="shared" si="557"/>
        <v>45224</v>
      </c>
      <c r="I929" s="115">
        <f t="shared" si="540"/>
        <v>45224</v>
      </c>
      <c r="J929" s="116">
        <f t="shared" si="548"/>
        <v>21</v>
      </c>
      <c r="K929" s="116">
        <f t="shared" si="537"/>
        <v>4</v>
      </c>
      <c r="L929" s="8">
        <f t="shared" si="549"/>
        <v>1.0004377900000001</v>
      </c>
      <c r="M929" s="117">
        <v>1</v>
      </c>
      <c r="N929" s="117">
        <f t="shared" si="558"/>
        <v>1</v>
      </c>
      <c r="O929" s="110">
        <f t="shared" si="535"/>
        <v>1.0004377900000001</v>
      </c>
      <c r="P929" s="110">
        <f t="shared" si="541"/>
        <v>915.65688046000002</v>
      </c>
      <c r="Q929" s="148">
        <f t="shared" si="552"/>
        <v>0</v>
      </c>
      <c r="R929" s="170">
        <f t="shared" si="550"/>
        <v>0</v>
      </c>
      <c r="S929" s="110">
        <f t="shared" si="542"/>
        <v>0</v>
      </c>
      <c r="T929" s="92">
        <f t="shared" si="555"/>
        <v>0</v>
      </c>
      <c r="U929" s="181">
        <f t="shared" si="556"/>
        <v>0</v>
      </c>
      <c r="V929" s="120">
        <f t="shared" si="551"/>
        <v>7.8E-2</v>
      </c>
      <c r="W929" s="118">
        <f t="shared" si="534"/>
        <v>4</v>
      </c>
      <c r="X929" s="118">
        <v>252</v>
      </c>
      <c r="Y929" s="117">
        <f t="shared" si="543"/>
        <v>1.001192893</v>
      </c>
      <c r="Z929" s="110">
        <f t="shared" si="544"/>
        <v>1.09228068</v>
      </c>
      <c r="AA929" s="110">
        <f t="shared" si="545"/>
        <v>0</v>
      </c>
      <c r="AB929" s="121" t="str">
        <f t="shared" si="553"/>
        <v>A+J=</v>
      </c>
      <c r="AC929" s="115">
        <f t="shared" si="554"/>
        <v>45224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9">
        <f t="shared" si="546"/>
        <v>45199</v>
      </c>
      <c r="B930" s="110">
        <f t="shared" si="538"/>
        <v>917.12278695999998</v>
      </c>
      <c r="C930" s="184">
        <f t="shared" si="536"/>
        <v>915.25619045563849</v>
      </c>
      <c r="D930" s="111">
        <f t="shared" si="547"/>
        <v>6667.94</v>
      </c>
      <c r="E930" s="111">
        <f>IF($K930=1,VLOOKUP($A929,$AQ$11:$AU$150,5),E929)</f>
        <v>6683.28</v>
      </c>
      <c r="F930" s="160" t="e">
        <f>IF($K930=1,VLOOKUP($A929,$AQ$11:$AU$135,6),F929)</f>
        <v>#REF!</v>
      </c>
      <c r="G930" s="114">
        <f t="shared" si="539"/>
        <v>2.3005605929267148E-3</v>
      </c>
      <c r="H930" s="115">
        <f t="shared" si="557"/>
        <v>45224</v>
      </c>
      <c r="I930" s="115">
        <f t="shared" si="540"/>
        <v>45224</v>
      </c>
      <c r="J930" s="116">
        <f t="shared" si="548"/>
        <v>21</v>
      </c>
      <c r="K930" s="116">
        <f t="shared" si="537"/>
        <v>5</v>
      </c>
      <c r="L930" s="8">
        <f t="shared" si="549"/>
        <v>1.00054727</v>
      </c>
      <c r="M930" s="117">
        <v>1</v>
      </c>
      <c r="N930" s="117">
        <f t="shared" si="558"/>
        <v>1</v>
      </c>
      <c r="O930" s="110">
        <f t="shared" si="535"/>
        <v>1.00054727</v>
      </c>
      <c r="P930" s="110">
        <f t="shared" si="541"/>
        <v>915.75708270999996</v>
      </c>
      <c r="Q930" s="148">
        <f t="shared" si="552"/>
        <v>0</v>
      </c>
      <c r="R930" s="170">
        <f t="shared" si="550"/>
        <v>0</v>
      </c>
      <c r="S930" s="110">
        <f t="shared" si="542"/>
        <v>0</v>
      </c>
      <c r="T930" s="92">
        <f t="shared" si="555"/>
        <v>0</v>
      </c>
      <c r="U930" s="181">
        <f t="shared" si="556"/>
        <v>0</v>
      </c>
      <c r="V930" s="120">
        <f t="shared" si="551"/>
        <v>7.8E-2</v>
      </c>
      <c r="W930" s="118">
        <f t="shared" ref="W930:W993" si="559">IF(A929&lt;K$2,0,IF(Q929&gt;0,1,IF(K930=K929,W929,W929+1)))</f>
        <v>5</v>
      </c>
      <c r="X930" s="118">
        <v>252</v>
      </c>
      <c r="Y930" s="117">
        <f t="shared" si="543"/>
        <v>1.001491339</v>
      </c>
      <c r="Z930" s="110">
        <f t="shared" si="544"/>
        <v>1.3657042500000001</v>
      </c>
      <c r="AA930" s="110">
        <f t="shared" si="545"/>
        <v>0</v>
      </c>
      <c r="AB930" s="121" t="str">
        <f t="shared" si="553"/>
        <v>A+J=</v>
      </c>
      <c r="AC930" s="115">
        <f t="shared" si="554"/>
        <v>45224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9">
        <f t="shared" si="546"/>
        <v>45200</v>
      </c>
      <c r="B931" s="110">
        <f t="shared" si="538"/>
        <v>917.12278695999998</v>
      </c>
      <c r="C931" s="184">
        <f t="shared" si="536"/>
        <v>915.25619045563849</v>
      </c>
      <c r="D931" s="111">
        <f t="shared" si="547"/>
        <v>6667.94</v>
      </c>
      <c r="E931" s="111">
        <f>IF($K931=1,VLOOKUP($A930,$AQ$11:$AU$150,5),E930)</f>
        <v>6683.28</v>
      </c>
      <c r="F931" s="160" t="e">
        <f>IF($K931=1,VLOOKUP($A930,$AQ$11:$AU$135,6),F930)</f>
        <v>#REF!</v>
      </c>
      <c r="G931" s="114">
        <f t="shared" si="539"/>
        <v>2.3005605929267148E-3</v>
      </c>
      <c r="H931" s="115">
        <f t="shared" si="557"/>
        <v>45224</v>
      </c>
      <c r="I931" s="115">
        <f t="shared" si="540"/>
        <v>45224</v>
      </c>
      <c r="J931" s="116">
        <f t="shared" si="548"/>
        <v>21</v>
      </c>
      <c r="K931" s="116">
        <f t="shared" si="537"/>
        <v>5</v>
      </c>
      <c r="L931" s="8">
        <f t="shared" si="549"/>
        <v>1.00054727</v>
      </c>
      <c r="M931" s="117">
        <v>1</v>
      </c>
      <c r="N931" s="117">
        <f t="shared" si="558"/>
        <v>1</v>
      </c>
      <c r="O931" s="110">
        <f t="shared" si="535"/>
        <v>1.00054727</v>
      </c>
      <c r="P931" s="110">
        <f t="shared" si="541"/>
        <v>915.75708270999996</v>
      </c>
      <c r="Q931" s="148">
        <f t="shared" si="552"/>
        <v>0</v>
      </c>
      <c r="R931" s="170">
        <f t="shared" si="550"/>
        <v>0</v>
      </c>
      <c r="S931" s="110">
        <f t="shared" si="542"/>
        <v>0</v>
      </c>
      <c r="T931" s="92">
        <f t="shared" si="555"/>
        <v>0</v>
      </c>
      <c r="U931" s="181">
        <f t="shared" si="556"/>
        <v>0</v>
      </c>
      <c r="V931" s="120">
        <f t="shared" si="551"/>
        <v>7.8E-2</v>
      </c>
      <c r="W931" s="118">
        <f t="shared" si="559"/>
        <v>5</v>
      </c>
      <c r="X931" s="118">
        <v>252</v>
      </c>
      <c r="Y931" s="117">
        <f t="shared" si="543"/>
        <v>1.001491339</v>
      </c>
      <c r="Z931" s="110">
        <f t="shared" si="544"/>
        <v>1.3657042500000001</v>
      </c>
      <c r="AA931" s="110">
        <f t="shared" si="545"/>
        <v>0</v>
      </c>
      <c r="AB931" s="121" t="str">
        <f t="shared" si="553"/>
        <v>A+J=</v>
      </c>
      <c r="AC931" s="115">
        <f t="shared" si="554"/>
        <v>45224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9">
        <f t="shared" si="546"/>
        <v>45201</v>
      </c>
      <c r="B932" s="110">
        <f t="shared" si="538"/>
        <v>917.12278695999998</v>
      </c>
      <c r="C932" s="184">
        <f t="shared" si="536"/>
        <v>915.25619045563849</v>
      </c>
      <c r="D932" s="111">
        <f t="shared" si="547"/>
        <v>6667.94</v>
      </c>
      <c r="E932" s="111">
        <f>IF($K932=1,VLOOKUP($A931,$AQ$11:$AU$150,5),E931)</f>
        <v>6683.28</v>
      </c>
      <c r="F932" s="160" t="e">
        <f>IF($K932=1,VLOOKUP($A931,$AQ$11:$AU$135,6),F931)</f>
        <v>#REF!</v>
      </c>
      <c r="G932" s="114">
        <f t="shared" si="539"/>
        <v>2.3005605929267148E-3</v>
      </c>
      <c r="H932" s="115">
        <f t="shared" si="557"/>
        <v>45224</v>
      </c>
      <c r="I932" s="115">
        <f t="shared" si="540"/>
        <v>45224</v>
      </c>
      <c r="J932" s="116">
        <f t="shared" si="548"/>
        <v>21</v>
      </c>
      <c r="K932" s="116">
        <f t="shared" si="537"/>
        <v>5</v>
      </c>
      <c r="L932" s="8">
        <f t="shared" si="549"/>
        <v>1.00054727</v>
      </c>
      <c r="M932" s="117">
        <v>1</v>
      </c>
      <c r="N932" s="117">
        <f t="shared" si="558"/>
        <v>1</v>
      </c>
      <c r="O932" s="110">
        <f t="shared" si="535"/>
        <v>1.00054727</v>
      </c>
      <c r="P932" s="110">
        <f t="shared" si="541"/>
        <v>915.75708270999996</v>
      </c>
      <c r="Q932" s="148">
        <f t="shared" si="552"/>
        <v>0</v>
      </c>
      <c r="R932" s="170">
        <f t="shared" si="550"/>
        <v>0</v>
      </c>
      <c r="S932" s="110">
        <f t="shared" si="542"/>
        <v>0</v>
      </c>
      <c r="T932" s="92">
        <f t="shared" si="555"/>
        <v>0</v>
      </c>
      <c r="U932" s="181">
        <f t="shared" si="556"/>
        <v>0</v>
      </c>
      <c r="V932" s="120">
        <f t="shared" si="551"/>
        <v>7.8E-2</v>
      </c>
      <c r="W932" s="118">
        <f t="shared" si="559"/>
        <v>5</v>
      </c>
      <c r="X932" s="118">
        <v>252</v>
      </c>
      <c r="Y932" s="117">
        <f t="shared" si="543"/>
        <v>1.001491339</v>
      </c>
      <c r="Z932" s="110">
        <f t="shared" si="544"/>
        <v>1.3657042500000001</v>
      </c>
      <c r="AA932" s="110">
        <f t="shared" si="545"/>
        <v>0</v>
      </c>
      <c r="AB932" s="121" t="str">
        <f t="shared" si="553"/>
        <v>A+J=</v>
      </c>
      <c r="AC932" s="115">
        <f t="shared" si="554"/>
        <v>45224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9">
        <f t="shared" si="546"/>
        <v>45202</v>
      </c>
      <c r="B933" s="110">
        <f t="shared" si="538"/>
        <v>917.49656234999998</v>
      </c>
      <c r="C933" s="184">
        <f t="shared" si="536"/>
        <v>915.25619045563849</v>
      </c>
      <c r="D933" s="111">
        <f t="shared" si="547"/>
        <v>6667.94</v>
      </c>
      <c r="E933" s="111">
        <f>IF($K933=1,VLOOKUP($A932,$AQ$11:$AU$150,5),E932)</f>
        <v>6683.28</v>
      </c>
      <c r="F933" s="160" t="e">
        <f>IF($K933=1,VLOOKUP($A932,$AQ$11:$AU$135,6),F932)</f>
        <v>#REF!</v>
      </c>
      <c r="G933" s="114">
        <f t="shared" si="539"/>
        <v>2.3005605929267148E-3</v>
      </c>
      <c r="H933" s="115">
        <f t="shared" si="557"/>
        <v>45224</v>
      </c>
      <c r="I933" s="115">
        <f t="shared" si="540"/>
        <v>45224</v>
      </c>
      <c r="J933" s="116">
        <f t="shared" si="548"/>
        <v>21</v>
      </c>
      <c r="K933" s="116">
        <f t="shared" si="537"/>
        <v>6</v>
      </c>
      <c r="L933" s="8">
        <f t="shared" si="549"/>
        <v>1.00065676</v>
      </c>
      <c r="M933" s="117">
        <v>1</v>
      </c>
      <c r="N933" s="117">
        <f t="shared" si="558"/>
        <v>1</v>
      </c>
      <c r="O933" s="110">
        <f t="shared" si="535"/>
        <v>1.00065676</v>
      </c>
      <c r="P933" s="110">
        <f t="shared" si="541"/>
        <v>915.85729411</v>
      </c>
      <c r="Q933" s="148">
        <f t="shared" si="552"/>
        <v>0</v>
      </c>
      <c r="R933" s="170">
        <f t="shared" si="550"/>
        <v>0</v>
      </c>
      <c r="S933" s="110">
        <f t="shared" si="542"/>
        <v>0</v>
      </c>
      <c r="T933" s="92">
        <f t="shared" si="555"/>
        <v>0</v>
      </c>
      <c r="U933" s="181">
        <f t="shared" si="556"/>
        <v>0</v>
      </c>
      <c r="V933" s="120">
        <f t="shared" si="551"/>
        <v>7.8E-2</v>
      </c>
      <c r="W933" s="118">
        <f t="shared" si="559"/>
        <v>6</v>
      </c>
      <c r="X933" s="118">
        <v>252</v>
      </c>
      <c r="Y933" s="117">
        <f t="shared" si="543"/>
        <v>1.0017898730000001</v>
      </c>
      <c r="Z933" s="110">
        <f t="shared" si="544"/>
        <v>1.63926824</v>
      </c>
      <c r="AA933" s="110">
        <f t="shared" si="545"/>
        <v>0</v>
      </c>
      <c r="AB933" s="121" t="str">
        <f t="shared" si="553"/>
        <v>A+J=</v>
      </c>
      <c r="AC933" s="115">
        <f t="shared" si="554"/>
        <v>45224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9">
        <f t="shared" si="546"/>
        <v>45203</v>
      </c>
      <c r="B934" s="110">
        <f t="shared" si="538"/>
        <v>917.87048826</v>
      </c>
      <c r="C934" s="184">
        <f t="shared" si="536"/>
        <v>915.25619045563849</v>
      </c>
      <c r="D934" s="111">
        <f t="shared" si="547"/>
        <v>6667.94</v>
      </c>
      <c r="E934" s="111">
        <f>IF($K934=1,VLOOKUP($A933,$AQ$11:$AU$150,5),E933)</f>
        <v>6683.28</v>
      </c>
      <c r="F934" s="160" t="e">
        <f>IF($K934=1,VLOOKUP($A933,$AQ$11:$AU$135,6),F933)</f>
        <v>#REF!</v>
      </c>
      <c r="G934" s="114">
        <f t="shared" si="539"/>
        <v>2.3005605929267148E-3</v>
      </c>
      <c r="H934" s="115">
        <f t="shared" si="557"/>
        <v>45224</v>
      </c>
      <c r="I934" s="115">
        <f t="shared" si="540"/>
        <v>45224</v>
      </c>
      <c r="J934" s="116">
        <f t="shared" si="548"/>
        <v>21</v>
      </c>
      <c r="K934" s="116">
        <f t="shared" si="537"/>
        <v>7</v>
      </c>
      <c r="L934" s="8">
        <f t="shared" si="549"/>
        <v>1.00076626</v>
      </c>
      <c r="M934" s="117">
        <v>1</v>
      </c>
      <c r="N934" s="117">
        <f t="shared" si="558"/>
        <v>1</v>
      </c>
      <c r="O934" s="110">
        <f t="shared" si="535"/>
        <v>1.00076626</v>
      </c>
      <c r="P934" s="110">
        <f t="shared" si="541"/>
        <v>915.95751466000002</v>
      </c>
      <c r="Q934" s="148">
        <f t="shared" si="552"/>
        <v>0</v>
      </c>
      <c r="R934" s="170">
        <f t="shared" si="550"/>
        <v>0</v>
      </c>
      <c r="S934" s="110">
        <f t="shared" si="542"/>
        <v>0</v>
      </c>
      <c r="T934" s="92">
        <f t="shared" si="555"/>
        <v>0</v>
      </c>
      <c r="U934" s="181">
        <f t="shared" si="556"/>
        <v>0</v>
      </c>
      <c r="V934" s="120">
        <f t="shared" si="551"/>
        <v>7.8E-2</v>
      </c>
      <c r="W934" s="118">
        <f t="shared" si="559"/>
        <v>7</v>
      </c>
      <c r="X934" s="118">
        <v>252</v>
      </c>
      <c r="Y934" s="117">
        <f t="shared" si="543"/>
        <v>1.0020884960000001</v>
      </c>
      <c r="Z934" s="110">
        <f t="shared" si="544"/>
        <v>1.9129735999999999</v>
      </c>
      <c r="AA934" s="110">
        <f t="shared" si="545"/>
        <v>0</v>
      </c>
      <c r="AB934" s="121" t="str">
        <f t="shared" si="553"/>
        <v>A+J=</v>
      </c>
      <c r="AC934" s="115">
        <f t="shared" si="554"/>
        <v>45224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9">
        <f t="shared" si="546"/>
        <v>45204</v>
      </c>
      <c r="B935" s="110">
        <f t="shared" si="538"/>
        <v>918.24457483000003</v>
      </c>
      <c r="C935" s="184">
        <f t="shared" si="536"/>
        <v>915.25619045563849</v>
      </c>
      <c r="D935" s="111">
        <f t="shared" si="547"/>
        <v>6667.94</v>
      </c>
      <c r="E935" s="111">
        <f>IF($K935=1,VLOOKUP($A934,$AQ$11:$AU$150,5),E934)</f>
        <v>6683.28</v>
      </c>
      <c r="F935" s="160" t="e">
        <f>IF($K935=1,VLOOKUP($A934,$AQ$11:$AU$135,6),F934)</f>
        <v>#REF!</v>
      </c>
      <c r="G935" s="114">
        <f t="shared" si="539"/>
        <v>2.3005605929267148E-3</v>
      </c>
      <c r="H935" s="115">
        <f t="shared" si="557"/>
        <v>45224</v>
      </c>
      <c r="I935" s="115">
        <f t="shared" si="540"/>
        <v>45224</v>
      </c>
      <c r="J935" s="116">
        <f t="shared" si="548"/>
        <v>21</v>
      </c>
      <c r="K935" s="116">
        <f t="shared" si="537"/>
        <v>8</v>
      </c>
      <c r="L935" s="8">
        <f t="shared" si="549"/>
        <v>1.0008757800000001</v>
      </c>
      <c r="M935" s="117">
        <v>1</v>
      </c>
      <c r="N935" s="117">
        <f t="shared" si="558"/>
        <v>1</v>
      </c>
      <c r="O935" s="110">
        <f t="shared" si="535"/>
        <v>1.0008757800000001</v>
      </c>
      <c r="P935" s="110">
        <f t="shared" si="541"/>
        <v>916.05775352000001</v>
      </c>
      <c r="Q935" s="148">
        <f t="shared" si="552"/>
        <v>0</v>
      </c>
      <c r="R935" s="170">
        <f t="shared" si="550"/>
        <v>0</v>
      </c>
      <c r="S935" s="110">
        <f t="shared" si="542"/>
        <v>0</v>
      </c>
      <c r="T935" s="92">
        <f t="shared" si="555"/>
        <v>0</v>
      </c>
      <c r="U935" s="181">
        <f t="shared" si="556"/>
        <v>0</v>
      </c>
      <c r="V935" s="120">
        <f t="shared" si="551"/>
        <v>7.8E-2</v>
      </c>
      <c r="W935" s="118">
        <f t="shared" si="559"/>
        <v>8</v>
      </c>
      <c r="X935" s="118">
        <v>252</v>
      </c>
      <c r="Y935" s="117">
        <f t="shared" si="543"/>
        <v>1.0023872089999999</v>
      </c>
      <c r="Z935" s="110">
        <f t="shared" si="544"/>
        <v>2.18682131</v>
      </c>
      <c r="AA935" s="110">
        <f t="shared" si="545"/>
        <v>0</v>
      </c>
      <c r="AB935" s="121" t="str">
        <f t="shared" si="553"/>
        <v>A+J=</v>
      </c>
      <c r="AC935" s="115">
        <f t="shared" si="554"/>
        <v>45224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9">
        <f t="shared" si="546"/>
        <v>45205</v>
      </c>
      <c r="B936" s="110">
        <f t="shared" si="538"/>
        <v>918.61880282000004</v>
      </c>
      <c r="C936" s="184">
        <f t="shared" si="536"/>
        <v>915.25619045563849</v>
      </c>
      <c r="D936" s="111">
        <f t="shared" si="547"/>
        <v>6667.94</v>
      </c>
      <c r="E936" s="111">
        <f>IF($K936=1,VLOOKUP($A935,$AQ$11:$AU$150,5),E935)</f>
        <v>6683.28</v>
      </c>
      <c r="F936" s="160" t="e">
        <f>IF($K936=1,VLOOKUP($A935,$AQ$11:$AU$135,6),F935)</f>
        <v>#REF!</v>
      </c>
      <c r="G936" s="114">
        <f t="shared" si="539"/>
        <v>2.3005605929267148E-3</v>
      </c>
      <c r="H936" s="115">
        <f t="shared" si="557"/>
        <v>45224</v>
      </c>
      <c r="I936" s="115">
        <f t="shared" si="540"/>
        <v>45224</v>
      </c>
      <c r="J936" s="116">
        <f t="shared" si="548"/>
        <v>21</v>
      </c>
      <c r="K936" s="116">
        <f t="shared" si="537"/>
        <v>9</v>
      </c>
      <c r="L936" s="8">
        <f t="shared" si="549"/>
        <v>1.0009853</v>
      </c>
      <c r="M936" s="117">
        <v>1</v>
      </c>
      <c r="N936" s="117">
        <f t="shared" si="558"/>
        <v>1</v>
      </c>
      <c r="O936" s="110">
        <f t="shared" si="535"/>
        <v>1.0009853</v>
      </c>
      <c r="P936" s="110">
        <f t="shared" si="541"/>
        <v>916.15799238</v>
      </c>
      <c r="Q936" s="148">
        <f t="shared" si="552"/>
        <v>0</v>
      </c>
      <c r="R936" s="170">
        <f t="shared" si="550"/>
        <v>0</v>
      </c>
      <c r="S936" s="110">
        <f t="shared" si="542"/>
        <v>0</v>
      </c>
      <c r="T936" s="92">
        <f t="shared" si="555"/>
        <v>0</v>
      </c>
      <c r="U936" s="181">
        <f t="shared" si="556"/>
        <v>0</v>
      </c>
      <c r="V936" s="120">
        <f t="shared" si="551"/>
        <v>7.8E-2</v>
      </c>
      <c r="W936" s="118">
        <f t="shared" si="559"/>
        <v>9</v>
      </c>
      <c r="X936" s="118">
        <v>252</v>
      </c>
      <c r="Y936" s="117">
        <f t="shared" si="543"/>
        <v>1.002686011</v>
      </c>
      <c r="Z936" s="110">
        <f t="shared" si="544"/>
        <v>2.4608104399999999</v>
      </c>
      <c r="AA936" s="110">
        <f t="shared" si="545"/>
        <v>0</v>
      </c>
      <c r="AB936" s="121" t="str">
        <f t="shared" si="553"/>
        <v>A+J=</v>
      </c>
      <c r="AC936" s="115">
        <f t="shared" si="554"/>
        <v>45224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9">
        <f t="shared" si="546"/>
        <v>45206</v>
      </c>
      <c r="B937" s="110">
        <f t="shared" si="538"/>
        <v>918.9931896999999</v>
      </c>
      <c r="C937" s="184">
        <f t="shared" si="536"/>
        <v>915.25619045563849</v>
      </c>
      <c r="D937" s="111">
        <f t="shared" si="547"/>
        <v>6667.94</v>
      </c>
      <c r="E937" s="111">
        <f>IF($K937=1,VLOOKUP($A936,$AQ$11:$AU$150,5),E936)</f>
        <v>6683.28</v>
      </c>
      <c r="F937" s="160" t="e">
        <f>IF($K937=1,VLOOKUP($A936,$AQ$11:$AU$135,6),F936)</f>
        <v>#REF!</v>
      </c>
      <c r="G937" s="114">
        <f t="shared" si="539"/>
        <v>2.3005605929267148E-3</v>
      </c>
      <c r="H937" s="115">
        <f t="shared" si="557"/>
        <v>45224</v>
      </c>
      <c r="I937" s="115">
        <f t="shared" si="540"/>
        <v>45224</v>
      </c>
      <c r="J937" s="116">
        <f t="shared" si="548"/>
        <v>21</v>
      </c>
      <c r="K937" s="116">
        <f t="shared" si="537"/>
        <v>10</v>
      </c>
      <c r="L937" s="8">
        <f t="shared" si="549"/>
        <v>1.0010948399999999</v>
      </c>
      <c r="M937" s="117">
        <v>1</v>
      </c>
      <c r="N937" s="117">
        <f t="shared" si="558"/>
        <v>1</v>
      </c>
      <c r="O937" s="110">
        <f t="shared" si="535"/>
        <v>1.0010948399999999</v>
      </c>
      <c r="P937" s="110">
        <f t="shared" si="541"/>
        <v>916.25824953999995</v>
      </c>
      <c r="Q937" s="148">
        <f t="shared" si="552"/>
        <v>0</v>
      </c>
      <c r="R937" s="170">
        <f t="shared" si="550"/>
        <v>0</v>
      </c>
      <c r="S937" s="110">
        <f t="shared" si="542"/>
        <v>0</v>
      </c>
      <c r="T937" s="92">
        <f t="shared" si="555"/>
        <v>0</v>
      </c>
      <c r="U937" s="181">
        <f t="shared" si="556"/>
        <v>0</v>
      </c>
      <c r="V937" s="120">
        <f t="shared" si="551"/>
        <v>7.8E-2</v>
      </c>
      <c r="W937" s="118">
        <f t="shared" si="559"/>
        <v>10</v>
      </c>
      <c r="X937" s="118">
        <v>252</v>
      </c>
      <c r="Y937" s="117">
        <f t="shared" si="543"/>
        <v>1.002984901</v>
      </c>
      <c r="Z937" s="110">
        <f t="shared" si="544"/>
        <v>2.7349401599999998</v>
      </c>
      <c r="AA937" s="110">
        <f t="shared" si="545"/>
        <v>0</v>
      </c>
      <c r="AB937" s="121" t="str">
        <f t="shared" si="553"/>
        <v>A+J=</v>
      </c>
      <c r="AC937" s="115">
        <f t="shared" si="554"/>
        <v>45224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9">
        <f t="shared" si="546"/>
        <v>45207</v>
      </c>
      <c r="B938" s="110">
        <f t="shared" si="538"/>
        <v>918.9931896999999</v>
      </c>
      <c r="C938" s="184">
        <f t="shared" si="536"/>
        <v>915.25619045563849</v>
      </c>
      <c r="D938" s="111">
        <f t="shared" si="547"/>
        <v>6667.94</v>
      </c>
      <c r="E938" s="111">
        <f>IF($K938=1,VLOOKUP($A937,$AQ$11:$AU$150,5),E937)</f>
        <v>6683.28</v>
      </c>
      <c r="F938" s="160" t="e">
        <f>IF($K938=1,VLOOKUP($A937,$AQ$11:$AU$135,6),F937)</f>
        <v>#REF!</v>
      </c>
      <c r="G938" s="114">
        <f t="shared" si="539"/>
        <v>2.3005605929267148E-3</v>
      </c>
      <c r="H938" s="115">
        <f t="shared" si="557"/>
        <v>45224</v>
      </c>
      <c r="I938" s="115">
        <f t="shared" si="540"/>
        <v>45224</v>
      </c>
      <c r="J938" s="116">
        <f t="shared" si="548"/>
        <v>21</v>
      </c>
      <c r="K938" s="116">
        <f t="shared" si="537"/>
        <v>10</v>
      </c>
      <c r="L938" s="8">
        <f t="shared" si="549"/>
        <v>1.0010948399999999</v>
      </c>
      <c r="M938" s="117">
        <v>1</v>
      </c>
      <c r="N938" s="117">
        <f t="shared" si="558"/>
        <v>1</v>
      </c>
      <c r="O938" s="110">
        <f t="shared" ref="O938:O1001" si="560">TRUNC(TRUNC((L938*N938),15),8)</f>
        <v>1.0010948399999999</v>
      </c>
      <c r="P938" s="110">
        <f t="shared" si="541"/>
        <v>916.25824953999995</v>
      </c>
      <c r="Q938" s="148">
        <f t="shared" si="552"/>
        <v>0</v>
      </c>
      <c r="R938" s="170">
        <f t="shared" si="550"/>
        <v>0</v>
      </c>
      <c r="S938" s="110">
        <f t="shared" si="542"/>
        <v>0</v>
      </c>
      <c r="T938" s="92">
        <f t="shared" si="555"/>
        <v>0</v>
      </c>
      <c r="U938" s="181">
        <f t="shared" si="556"/>
        <v>0</v>
      </c>
      <c r="V938" s="120">
        <f t="shared" si="551"/>
        <v>7.8E-2</v>
      </c>
      <c r="W938" s="118">
        <f t="shared" si="559"/>
        <v>10</v>
      </c>
      <c r="X938" s="118">
        <v>252</v>
      </c>
      <c r="Y938" s="117">
        <f t="shared" si="543"/>
        <v>1.002984901</v>
      </c>
      <c r="Z938" s="110">
        <f t="shared" si="544"/>
        <v>2.7349401599999998</v>
      </c>
      <c r="AA938" s="110">
        <f t="shared" si="545"/>
        <v>0</v>
      </c>
      <c r="AB938" s="121" t="str">
        <f t="shared" si="553"/>
        <v>A+J=</v>
      </c>
      <c r="AC938" s="115">
        <f t="shared" si="554"/>
        <v>45224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9">
        <f t="shared" si="546"/>
        <v>45208</v>
      </c>
      <c r="B939" s="110">
        <f t="shared" si="538"/>
        <v>918.9931896999999</v>
      </c>
      <c r="C939" s="184">
        <f t="shared" si="536"/>
        <v>915.25619045563849</v>
      </c>
      <c r="D939" s="111">
        <f t="shared" si="547"/>
        <v>6667.94</v>
      </c>
      <c r="E939" s="111">
        <f>IF($K939=1,VLOOKUP($A938,$AQ$11:$AU$150,5),E938)</f>
        <v>6683.28</v>
      </c>
      <c r="F939" s="160" t="e">
        <f>IF($K939=1,VLOOKUP($A938,$AQ$11:$AU$135,6),F938)</f>
        <v>#REF!</v>
      </c>
      <c r="G939" s="114">
        <f t="shared" si="539"/>
        <v>2.3005605929267148E-3</v>
      </c>
      <c r="H939" s="115">
        <f t="shared" si="557"/>
        <v>45224</v>
      </c>
      <c r="I939" s="115">
        <f t="shared" si="540"/>
        <v>45224</v>
      </c>
      <c r="J939" s="116">
        <f t="shared" si="548"/>
        <v>21</v>
      </c>
      <c r="K939" s="116">
        <f t="shared" si="537"/>
        <v>10</v>
      </c>
      <c r="L939" s="8">
        <f t="shared" si="549"/>
        <v>1.0010948399999999</v>
      </c>
      <c r="M939" s="117">
        <v>1</v>
      </c>
      <c r="N939" s="117">
        <f t="shared" si="558"/>
        <v>1</v>
      </c>
      <c r="O939" s="110">
        <f t="shared" si="560"/>
        <v>1.0010948399999999</v>
      </c>
      <c r="P939" s="110">
        <f t="shared" si="541"/>
        <v>916.25824953999995</v>
      </c>
      <c r="Q939" s="148">
        <f t="shared" si="552"/>
        <v>0</v>
      </c>
      <c r="R939" s="170">
        <f t="shared" si="550"/>
        <v>0</v>
      </c>
      <c r="S939" s="110">
        <f t="shared" si="542"/>
        <v>0</v>
      </c>
      <c r="T939" s="92">
        <f t="shared" si="555"/>
        <v>0</v>
      </c>
      <c r="U939" s="181">
        <f t="shared" si="556"/>
        <v>0</v>
      </c>
      <c r="V939" s="120">
        <f t="shared" si="551"/>
        <v>7.8E-2</v>
      </c>
      <c r="W939" s="118">
        <f t="shared" si="559"/>
        <v>10</v>
      </c>
      <c r="X939" s="118">
        <v>252</v>
      </c>
      <c r="Y939" s="117">
        <f t="shared" si="543"/>
        <v>1.002984901</v>
      </c>
      <c r="Z939" s="110">
        <f t="shared" si="544"/>
        <v>2.7349401599999998</v>
      </c>
      <c r="AA939" s="110">
        <f t="shared" si="545"/>
        <v>0</v>
      </c>
      <c r="AB939" s="121" t="str">
        <f t="shared" si="553"/>
        <v>A+J=</v>
      </c>
      <c r="AC939" s="115">
        <f t="shared" si="554"/>
        <v>45224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9">
        <f t="shared" si="546"/>
        <v>45209</v>
      </c>
      <c r="B940" s="110">
        <f t="shared" si="538"/>
        <v>919.36772815999996</v>
      </c>
      <c r="C940" s="184">
        <f t="shared" si="536"/>
        <v>915.25619045563849</v>
      </c>
      <c r="D940" s="111">
        <f t="shared" si="547"/>
        <v>6667.94</v>
      </c>
      <c r="E940" s="111">
        <f>IF($K940=1,VLOOKUP($A939,$AQ$11:$AU$150,5),E939)</f>
        <v>6683.28</v>
      </c>
      <c r="F940" s="160" t="e">
        <f>IF($K940=1,VLOOKUP($A939,$AQ$11:$AU$135,6),F939)</f>
        <v>#REF!</v>
      </c>
      <c r="G940" s="114">
        <f t="shared" si="539"/>
        <v>2.3005605929267148E-3</v>
      </c>
      <c r="H940" s="115">
        <f t="shared" si="557"/>
        <v>45224</v>
      </c>
      <c r="I940" s="115">
        <f t="shared" si="540"/>
        <v>45224</v>
      </c>
      <c r="J940" s="116">
        <f t="shared" si="548"/>
        <v>21</v>
      </c>
      <c r="K940" s="116">
        <f t="shared" si="537"/>
        <v>11</v>
      </c>
      <c r="L940" s="8">
        <f t="shared" si="549"/>
        <v>1.0012043900000001</v>
      </c>
      <c r="M940" s="117">
        <v>1</v>
      </c>
      <c r="N940" s="117">
        <f t="shared" si="558"/>
        <v>1</v>
      </c>
      <c r="O940" s="110">
        <f t="shared" si="560"/>
        <v>1.0012043900000001</v>
      </c>
      <c r="P940" s="110">
        <f t="shared" si="541"/>
        <v>916.35851585</v>
      </c>
      <c r="Q940" s="148">
        <f t="shared" si="552"/>
        <v>0</v>
      </c>
      <c r="R940" s="170">
        <f t="shared" si="550"/>
        <v>0</v>
      </c>
      <c r="S940" s="110">
        <f t="shared" si="542"/>
        <v>0</v>
      </c>
      <c r="T940" s="92">
        <f t="shared" si="555"/>
        <v>0</v>
      </c>
      <c r="U940" s="181">
        <f t="shared" si="556"/>
        <v>0</v>
      </c>
      <c r="V940" s="120">
        <f t="shared" si="551"/>
        <v>7.8E-2</v>
      </c>
      <c r="W940" s="118">
        <f t="shared" si="559"/>
        <v>11</v>
      </c>
      <c r="X940" s="118">
        <v>252</v>
      </c>
      <c r="Y940" s="117">
        <f t="shared" si="543"/>
        <v>1.003283881</v>
      </c>
      <c r="Z940" s="110">
        <f t="shared" si="544"/>
        <v>3.0092123100000001</v>
      </c>
      <c r="AA940" s="110">
        <f t="shared" si="545"/>
        <v>0</v>
      </c>
      <c r="AB940" s="121" t="str">
        <f t="shared" si="553"/>
        <v>A+J=</v>
      </c>
      <c r="AC940" s="115">
        <f t="shared" si="554"/>
        <v>45224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9">
        <f t="shared" si="546"/>
        <v>45210</v>
      </c>
      <c r="B941" s="110">
        <f t="shared" si="538"/>
        <v>919.74241734000009</v>
      </c>
      <c r="C941" s="184">
        <f t="shared" ref="C941:C1004" si="561">IF(Q940&gt;0,P940-S940-T940,C940)</f>
        <v>915.25619045563849</v>
      </c>
      <c r="D941" s="111">
        <f t="shared" si="547"/>
        <v>6667.94</v>
      </c>
      <c r="E941" s="111">
        <f>IF($K941=1,VLOOKUP($A940,$AQ$11:$AU$150,5),E940)</f>
        <v>6683.28</v>
      </c>
      <c r="F941" s="160" t="e">
        <f>IF($K941=1,VLOOKUP($A940,$AQ$11:$AU$135,6),F940)</f>
        <v>#REF!</v>
      </c>
      <c r="G941" s="114">
        <f t="shared" si="539"/>
        <v>2.3005605929267148E-3</v>
      </c>
      <c r="H941" s="115">
        <f t="shared" si="557"/>
        <v>45224</v>
      </c>
      <c r="I941" s="115">
        <f t="shared" si="540"/>
        <v>45224</v>
      </c>
      <c r="J941" s="116">
        <f t="shared" si="548"/>
        <v>21</v>
      </c>
      <c r="K941" s="116">
        <f t="shared" si="537"/>
        <v>12</v>
      </c>
      <c r="L941" s="8">
        <f t="shared" si="549"/>
        <v>1.0013139499999999</v>
      </c>
      <c r="M941" s="117">
        <v>1</v>
      </c>
      <c r="N941" s="117">
        <f t="shared" si="558"/>
        <v>1</v>
      </c>
      <c r="O941" s="110">
        <f t="shared" si="560"/>
        <v>1.0013139499999999</v>
      </c>
      <c r="P941" s="110">
        <f t="shared" si="541"/>
        <v>916.45879132000005</v>
      </c>
      <c r="Q941" s="148">
        <f t="shared" si="552"/>
        <v>0</v>
      </c>
      <c r="R941" s="170">
        <f t="shared" si="550"/>
        <v>0</v>
      </c>
      <c r="S941" s="110">
        <f t="shared" si="542"/>
        <v>0</v>
      </c>
      <c r="T941" s="92">
        <f t="shared" si="555"/>
        <v>0</v>
      </c>
      <c r="U941" s="181">
        <f t="shared" si="556"/>
        <v>0</v>
      </c>
      <c r="V941" s="120">
        <f t="shared" si="551"/>
        <v>7.8E-2</v>
      </c>
      <c r="W941" s="118">
        <f t="shared" si="559"/>
        <v>12</v>
      </c>
      <c r="X941" s="118">
        <v>252</v>
      </c>
      <c r="Y941" s="117">
        <f t="shared" si="543"/>
        <v>1.00358295</v>
      </c>
      <c r="Z941" s="110">
        <f t="shared" si="544"/>
        <v>3.2836260199999998</v>
      </c>
      <c r="AA941" s="110">
        <f t="shared" si="545"/>
        <v>0</v>
      </c>
      <c r="AB941" s="121" t="str">
        <f t="shared" si="553"/>
        <v>A+J=</v>
      </c>
      <c r="AC941" s="115">
        <f t="shared" si="554"/>
        <v>45224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9">
        <f t="shared" si="546"/>
        <v>45211</v>
      </c>
      <c r="B942" s="110">
        <f t="shared" si="538"/>
        <v>920.11726644999999</v>
      </c>
      <c r="C942" s="184">
        <f t="shared" si="561"/>
        <v>915.25619045563849</v>
      </c>
      <c r="D942" s="111">
        <f t="shared" si="547"/>
        <v>6667.94</v>
      </c>
      <c r="E942" s="111">
        <f>IF($K942=1,VLOOKUP($A941,$AQ$11:$AU$150,5),E941)</f>
        <v>6683.28</v>
      </c>
      <c r="F942" s="160" t="e">
        <f>IF($K942=1,VLOOKUP($A941,$AQ$11:$AU$135,6),F941)</f>
        <v>#REF!</v>
      </c>
      <c r="G942" s="114">
        <f t="shared" si="539"/>
        <v>2.3005605929267148E-3</v>
      </c>
      <c r="H942" s="115">
        <f t="shared" si="557"/>
        <v>45224</v>
      </c>
      <c r="I942" s="115">
        <f t="shared" si="540"/>
        <v>45224</v>
      </c>
      <c r="J942" s="116">
        <f t="shared" si="548"/>
        <v>21</v>
      </c>
      <c r="K942" s="116">
        <f t="shared" si="537"/>
        <v>13</v>
      </c>
      <c r="L942" s="8">
        <f t="shared" si="549"/>
        <v>1.0014235300000001</v>
      </c>
      <c r="M942" s="117">
        <v>1</v>
      </c>
      <c r="N942" s="117">
        <f t="shared" si="558"/>
        <v>1</v>
      </c>
      <c r="O942" s="110">
        <f t="shared" si="560"/>
        <v>1.0014235300000001</v>
      </c>
      <c r="P942" s="110">
        <f t="shared" si="541"/>
        <v>916.55908509999995</v>
      </c>
      <c r="Q942" s="148">
        <f t="shared" si="552"/>
        <v>0</v>
      </c>
      <c r="R942" s="170">
        <f t="shared" si="550"/>
        <v>0</v>
      </c>
      <c r="S942" s="110">
        <f t="shared" si="542"/>
        <v>0</v>
      </c>
      <c r="T942" s="92">
        <f t="shared" si="555"/>
        <v>0</v>
      </c>
      <c r="U942" s="181">
        <f t="shared" si="556"/>
        <v>0</v>
      </c>
      <c r="V942" s="120">
        <f t="shared" si="551"/>
        <v>7.8E-2</v>
      </c>
      <c r="W942" s="118">
        <f t="shared" si="559"/>
        <v>13</v>
      </c>
      <c r="X942" s="118">
        <v>252</v>
      </c>
      <c r="Y942" s="117">
        <f t="shared" si="543"/>
        <v>1.003882108</v>
      </c>
      <c r="Z942" s="110">
        <f t="shared" si="544"/>
        <v>3.5581813499999999</v>
      </c>
      <c r="AA942" s="110">
        <f t="shared" si="545"/>
        <v>0</v>
      </c>
      <c r="AB942" s="121" t="str">
        <f t="shared" si="553"/>
        <v>A+J=</v>
      </c>
      <c r="AC942" s="115">
        <f t="shared" si="554"/>
        <v>45224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9">
        <f t="shared" si="546"/>
        <v>45212</v>
      </c>
      <c r="B943" s="110">
        <f t="shared" si="538"/>
        <v>920.11726644999999</v>
      </c>
      <c r="C943" s="184">
        <f t="shared" si="561"/>
        <v>915.25619045563849</v>
      </c>
      <c r="D943" s="111">
        <f t="shared" si="547"/>
        <v>6667.94</v>
      </c>
      <c r="E943" s="111">
        <f>IF($K943=1,VLOOKUP($A942,$AQ$11:$AU$150,5),E942)</f>
        <v>6683.28</v>
      </c>
      <c r="F943" s="160" t="e">
        <f>IF($K943=1,VLOOKUP($A942,$AQ$11:$AU$135,6),F942)</f>
        <v>#REF!</v>
      </c>
      <c r="G943" s="114">
        <f t="shared" si="539"/>
        <v>2.3005605929267148E-3</v>
      </c>
      <c r="H943" s="115">
        <f t="shared" si="557"/>
        <v>45224</v>
      </c>
      <c r="I943" s="115">
        <f t="shared" si="540"/>
        <v>45224</v>
      </c>
      <c r="J943" s="116">
        <f t="shared" si="548"/>
        <v>21</v>
      </c>
      <c r="K943" s="116">
        <f t="shared" ref="K943:K1006" si="562">(J943-(NETWORKDAYS(A943,I943,AF$149:AF$503)-1))</f>
        <v>13</v>
      </c>
      <c r="L943" s="8">
        <f t="shared" si="549"/>
        <v>1.0014235300000001</v>
      </c>
      <c r="M943" s="117">
        <v>1</v>
      </c>
      <c r="N943" s="117">
        <f t="shared" si="558"/>
        <v>1</v>
      </c>
      <c r="O943" s="110">
        <f t="shared" si="560"/>
        <v>1.0014235300000001</v>
      </c>
      <c r="P943" s="110">
        <f t="shared" si="541"/>
        <v>916.55908509999995</v>
      </c>
      <c r="Q943" s="148">
        <f t="shared" si="552"/>
        <v>0</v>
      </c>
      <c r="R943" s="170">
        <f t="shared" si="550"/>
        <v>0</v>
      </c>
      <c r="S943" s="110">
        <f t="shared" si="542"/>
        <v>0</v>
      </c>
      <c r="T943" s="92">
        <f t="shared" si="555"/>
        <v>0</v>
      </c>
      <c r="U943" s="181">
        <f t="shared" si="556"/>
        <v>0</v>
      </c>
      <c r="V943" s="120">
        <f t="shared" si="551"/>
        <v>7.8E-2</v>
      </c>
      <c r="W943" s="118">
        <f t="shared" si="559"/>
        <v>13</v>
      </c>
      <c r="X943" s="118">
        <v>252</v>
      </c>
      <c r="Y943" s="117">
        <f t="shared" si="543"/>
        <v>1.003882108</v>
      </c>
      <c r="Z943" s="110">
        <f t="shared" si="544"/>
        <v>3.5581813499999999</v>
      </c>
      <c r="AA943" s="110">
        <f t="shared" si="545"/>
        <v>0</v>
      </c>
      <c r="AB943" s="121" t="str">
        <f t="shared" si="553"/>
        <v>A+J=</v>
      </c>
      <c r="AC943" s="115">
        <f t="shared" si="554"/>
        <v>45224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9">
        <f t="shared" si="546"/>
        <v>45213</v>
      </c>
      <c r="B944" s="110">
        <f t="shared" si="538"/>
        <v>920.49225713999999</v>
      </c>
      <c r="C944" s="184">
        <f t="shared" si="561"/>
        <v>915.25619045563849</v>
      </c>
      <c r="D944" s="111">
        <f t="shared" si="547"/>
        <v>6667.94</v>
      </c>
      <c r="E944" s="111">
        <f>IF($K944=1,VLOOKUP($A943,$AQ$11:$AU$150,5),E943)</f>
        <v>6683.28</v>
      </c>
      <c r="F944" s="160" t="e">
        <f>IF($K944=1,VLOOKUP($A943,$AQ$11:$AU$135,6),F943)</f>
        <v>#REF!</v>
      </c>
      <c r="G944" s="114">
        <f t="shared" si="539"/>
        <v>2.3005605929267148E-3</v>
      </c>
      <c r="H944" s="115">
        <f t="shared" si="557"/>
        <v>45224</v>
      </c>
      <c r="I944" s="115">
        <f t="shared" si="540"/>
        <v>45224</v>
      </c>
      <c r="J944" s="116">
        <f t="shared" si="548"/>
        <v>21</v>
      </c>
      <c r="K944" s="116">
        <f t="shared" si="562"/>
        <v>14</v>
      </c>
      <c r="L944" s="8">
        <f t="shared" si="549"/>
        <v>1.00153311</v>
      </c>
      <c r="M944" s="117">
        <v>1</v>
      </c>
      <c r="N944" s="117">
        <f t="shared" si="558"/>
        <v>1</v>
      </c>
      <c r="O944" s="110">
        <f t="shared" si="560"/>
        <v>1.00153311</v>
      </c>
      <c r="P944" s="110">
        <f t="shared" si="541"/>
        <v>916.65937886999995</v>
      </c>
      <c r="Q944" s="148">
        <f t="shared" si="552"/>
        <v>0</v>
      </c>
      <c r="R944" s="170">
        <f t="shared" si="550"/>
        <v>0</v>
      </c>
      <c r="S944" s="110">
        <f t="shared" si="542"/>
        <v>0</v>
      </c>
      <c r="T944" s="92">
        <f t="shared" si="555"/>
        <v>0</v>
      </c>
      <c r="U944" s="181">
        <f t="shared" si="556"/>
        <v>0</v>
      </c>
      <c r="V944" s="120">
        <f t="shared" si="551"/>
        <v>7.8E-2</v>
      </c>
      <c r="W944" s="118">
        <f t="shared" si="559"/>
        <v>14</v>
      </c>
      <c r="X944" s="118">
        <v>252</v>
      </c>
      <c r="Y944" s="117">
        <f t="shared" si="543"/>
        <v>1.0041813550000001</v>
      </c>
      <c r="Z944" s="110">
        <f t="shared" si="544"/>
        <v>3.8328782700000001</v>
      </c>
      <c r="AA944" s="110">
        <f t="shared" si="545"/>
        <v>0</v>
      </c>
      <c r="AB944" s="121" t="str">
        <f t="shared" si="553"/>
        <v>A+J=</v>
      </c>
      <c r="AC944" s="115">
        <f t="shared" si="554"/>
        <v>45224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9">
        <f t="shared" si="546"/>
        <v>45214</v>
      </c>
      <c r="B945" s="110">
        <f t="shared" si="538"/>
        <v>920.49225713999999</v>
      </c>
      <c r="C945" s="184">
        <f t="shared" si="561"/>
        <v>915.25619045563849</v>
      </c>
      <c r="D945" s="111">
        <f t="shared" si="547"/>
        <v>6667.94</v>
      </c>
      <c r="E945" s="111">
        <f>IF($K945=1,VLOOKUP($A944,$AQ$11:$AU$150,5),E944)</f>
        <v>6683.28</v>
      </c>
      <c r="F945" s="160" t="e">
        <f>IF($K945=1,VLOOKUP($A944,$AQ$11:$AU$135,6),F944)</f>
        <v>#REF!</v>
      </c>
      <c r="G945" s="114">
        <f t="shared" si="539"/>
        <v>2.3005605929267148E-3</v>
      </c>
      <c r="H945" s="115">
        <f t="shared" si="557"/>
        <v>45224</v>
      </c>
      <c r="I945" s="115">
        <f t="shared" si="540"/>
        <v>45224</v>
      </c>
      <c r="J945" s="116">
        <f t="shared" si="548"/>
        <v>21</v>
      </c>
      <c r="K945" s="116">
        <f t="shared" si="562"/>
        <v>14</v>
      </c>
      <c r="L945" s="8">
        <f t="shared" si="549"/>
        <v>1.00153311</v>
      </c>
      <c r="M945" s="117">
        <v>1</v>
      </c>
      <c r="N945" s="117">
        <f t="shared" si="558"/>
        <v>1</v>
      </c>
      <c r="O945" s="110">
        <f t="shared" si="560"/>
        <v>1.00153311</v>
      </c>
      <c r="P945" s="110">
        <f t="shared" si="541"/>
        <v>916.65937886999995</v>
      </c>
      <c r="Q945" s="148">
        <f t="shared" si="552"/>
        <v>0</v>
      </c>
      <c r="R945" s="170">
        <f t="shared" si="550"/>
        <v>0</v>
      </c>
      <c r="S945" s="110">
        <f t="shared" si="542"/>
        <v>0</v>
      </c>
      <c r="T945" s="92">
        <f t="shared" si="555"/>
        <v>0</v>
      </c>
      <c r="U945" s="181">
        <f t="shared" si="556"/>
        <v>0</v>
      </c>
      <c r="V945" s="120">
        <f t="shared" si="551"/>
        <v>7.8E-2</v>
      </c>
      <c r="W945" s="118">
        <f t="shared" si="559"/>
        <v>14</v>
      </c>
      <c r="X945" s="118">
        <v>252</v>
      </c>
      <c r="Y945" s="117">
        <f t="shared" si="543"/>
        <v>1.0041813550000001</v>
      </c>
      <c r="Z945" s="110">
        <f t="shared" si="544"/>
        <v>3.8328782700000001</v>
      </c>
      <c r="AA945" s="110">
        <f t="shared" si="545"/>
        <v>0</v>
      </c>
      <c r="AB945" s="121" t="str">
        <f t="shared" si="553"/>
        <v>A+J=</v>
      </c>
      <c r="AC945" s="115">
        <f t="shared" si="554"/>
        <v>45224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9">
        <f t="shared" si="546"/>
        <v>45215</v>
      </c>
      <c r="B946" s="110">
        <f t="shared" si="538"/>
        <v>920.49225713999999</v>
      </c>
      <c r="C946" s="184">
        <f t="shared" si="561"/>
        <v>915.25619045563849</v>
      </c>
      <c r="D946" s="111">
        <f t="shared" si="547"/>
        <v>6667.94</v>
      </c>
      <c r="E946" s="111">
        <f>IF($K946=1,VLOOKUP($A945,$AQ$11:$AU$150,5),E945)</f>
        <v>6683.28</v>
      </c>
      <c r="F946" s="160" t="e">
        <f>IF($K946=1,VLOOKUP($A945,$AQ$11:$AU$135,6),F945)</f>
        <v>#REF!</v>
      </c>
      <c r="G946" s="114">
        <f t="shared" si="539"/>
        <v>2.3005605929267148E-3</v>
      </c>
      <c r="H946" s="115">
        <f t="shared" si="557"/>
        <v>45224</v>
      </c>
      <c r="I946" s="115">
        <f t="shared" si="540"/>
        <v>45224</v>
      </c>
      <c r="J946" s="116">
        <f t="shared" si="548"/>
        <v>21</v>
      </c>
      <c r="K946" s="116">
        <f t="shared" si="562"/>
        <v>14</v>
      </c>
      <c r="L946" s="8">
        <f t="shared" si="549"/>
        <v>1.00153311</v>
      </c>
      <c r="M946" s="117">
        <v>1</v>
      </c>
      <c r="N946" s="117">
        <f t="shared" si="558"/>
        <v>1</v>
      </c>
      <c r="O946" s="110">
        <f t="shared" si="560"/>
        <v>1.00153311</v>
      </c>
      <c r="P946" s="110">
        <f t="shared" si="541"/>
        <v>916.65937886999995</v>
      </c>
      <c r="Q946" s="148">
        <f t="shared" si="552"/>
        <v>0</v>
      </c>
      <c r="R946" s="170">
        <f t="shared" si="550"/>
        <v>0</v>
      </c>
      <c r="S946" s="110">
        <f t="shared" si="542"/>
        <v>0</v>
      </c>
      <c r="T946" s="92">
        <f t="shared" si="555"/>
        <v>0</v>
      </c>
      <c r="U946" s="181">
        <f t="shared" si="556"/>
        <v>0</v>
      </c>
      <c r="V946" s="120">
        <f t="shared" si="551"/>
        <v>7.8E-2</v>
      </c>
      <c r="W946" s="118">
        <f t="shared" si="559"/>
        <v>14</v>
      </c>
      <c r="X946" s="118">
        <v>252</v>
      </c>
      <c r="Y946" s="117">
        <f t="shared" si="543"/>
        <v>1.0041813550000001</v>
      </c>
      <c r="Z946" s="110">
        <f t="shared" si="544"/>
        <v>3.8328782700000001</v>
      </c>
      <c r="AA946" s="110">
        <f t="shared" si="545"/>
        <v>0</v>
      </c>
      <c r="AB946" s="121" t="str">
        <f t="shared" si="553"/>
        <v>A+J=</v>
      </c>
      <c r="AC946" s="115">
        <f t="shared" si="554"/>
        <v>45224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9">
        <f t="shared" si="546"/>
        <v>45216</v>
      </c>
      <c r="B947" s="110">
        <f t="shared" si="538"/>
        <v>920.86740784000006</v>
      </c>
      <c r="C947" s="184">
        <f t="shared" si="561"/>
        <v>915.25619045563849</v>
      </c>
      <c r="D947" s="111">
        <f t="shared" si="547"/>
        <v>6667.94</v>
      </c>
      <c r="E947" s="111">
        <f>IF($K947=1,VLOOKUP($A946,$AQ$11:$AU$150,5),E946)</f>
        <v>6683.28</v>
      </c>
      <c r="F947" s="160" t="e">
        <f>IF($K947=1,VLOOKUP($A946,$AQ$11:$AU$135,6),F946)</f>
        <v>#REF!</v>
      </c>
      <c r="G947" s="114">
        <f t="shared" si="539"/>
        <v>2.3005605929267148E-3</v>
      </c>
      <c r="H947" s="115">
        <f t="shared" si="557"/>
        <v>45224</v>
      </c>
      <c r="I947" s="115">
        <f t="shared" si="540"/>
        <v>45224</v>
      </c>
      <c r="J947" s="116">
        <f t="shared" si="548"/>
        <v>21</v>
      </c>
      <c r="K947" s="116">
        <f t="shared" si="562"/>
        <v>15</v>
      </c>
      <c r="L947" s="8">
        <f t="shared" si="549"/>
        <v>1.00164271</v>
      </c>
      <c r="M947" s="117">
        <v>1</v>
      </c>
      <c r="N947" s="117">
        <f t="shared" si="558"/>
        <v>1</v>
      </c>
      <c r="O947" s="110">
        <f t="shared" si="560"/>
        <v>1.00164271</v>
      </c>
      <c r="P947" s="110">
        <f t="shared" si="541"/>
        <v>916.75969095000005</v>
      </c>
      <c r="Q947" s="148">
        <f t="shared" si="552"/>
        <v>0</v>
      </c>
      <c r="R947" s="170">
        <f t="shared" si="550"/>
        <v>0</v>
      </c>
      <c r="S947" s="110">
        <f t="shared" si="542"/>
        <v>0</v>
      </c>
      <c r="T947" s="92">
        <f t="shared" si="555"/>
        <v>0</v>
      </c>
      <c r="U947" s="181">
        <f t="shared" si="556"/>
        <v>0</v>
      </c>
      <c r="V947" s="120">
        <f t="shared" si="551"/>
        <v>7.8E-2</v>
      </c>
      <c r="W947" s="118">
        <f t="shared" si="559"/>
        <v>15</v>
      </c>
      <c r="X947" s="118">
        <v>252</v>
      </c>
      <c r="Y947" s="117">
        <f t="shared" si="543"/>
        <v>1.0044806909999999</v>
      </c>
      <c r="Z947" s="110">
        <f t="shared" si="544"/>
        <v>4.1077168899999998</v>
      </c>
      <c r="AA947" s="110">
        <f t="shared" si="545"/>
        <v>0</v>
      </c>
      <c r="AB947" s="121" t="str">
        <f t="shared" si="553"/>
        <v>A+J=</v>
      </c>
      <c r="AC947" s="115">
        <f t="shared" si="554"/>
        <v>45224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9">
        <f t="shared" si="546"/>
        <v>45217</v>
      </c>
      <c r="B948" s="110">
        <f t="shared" si="538"/>
        <v>921.24271031000001</v>
      </c>
      <c r="C948" s="184">
        <f t="shared" si="561"/>
        <v>915.25619045563849</v>
      </c>
      <c r="D948" s="111">
        <f t="shared" si="547"/>
        <v>6667.94</v>
      </c>
      <c r="E948" s="111">
        <f>IF($K948=1,VLOOKUP($A947,$AQ$11:$AU$150,5),E947)</f>
        <v>6683.28</v>
      </c>
      <c r="F948" s="160" t="e">
        <f>IF($K948=1,VLOOKUP($A947,$AQ$11:$AU$135,6),F947)</f>
        <v>#REF!</v>
      </c>
      <c r="G948" s="114">
        <f t="shared" si="539"/>
        <v>2.3005605929267148E-3</v>
      </c>
      <c r="H948" s="115">
        <f t="shared" si="557"/>
        <v>45224</v>
      </c>
      <c r="I948" s="115">
        <f t="shared" si="540"/>
        <v>45224</v>
      </c>
      <c r="J948" s="116">
        <f t="shared" si="548"/>
        <v>21</v>
      </c>
      <c r="K948" s="116">
        <f t="shared" si="562"/>
        <v>16</v>
      </c>
      <c r="L948" s="8">
        <f t="shared" si="549"/>
        <v>1.00175232</v>
      </c>
      <c r="M948" s="117">
        <v>1</v>
      </c>
      <c r="N948" s="117">
        <f t="shared" si="558"/>
        <v>1</v>
      </c>
      <c r="O948" s="110">
        <f t="shared" si="560"/>
        <v>1.00175232</v>
      </c>
      <c r="P948" s="110">
        <f t="shared" si="541"/>
        <v>916.86001218000001</v>
      </c>
      <c r="Q948" s="148">
        <f t="shared" si="552"/>
        <v>0</v>
      </c>
      <c r="R948" s="170">
        <f t="shared" si="550"/>
        <v>0</v>
      </c>
      <c r="S948" s="110">
        <f t="shared" si="542"/>
        <v>0</v>
      </c>
      <c r="T948" s="92">
        <f t="shared" si="555"/>
        <v>0</v>
      </c>
      <c r="U948" s="181">
        <f t="shared" si="556"/>
        <v>0</v>
      </c>
      <c r="V948" s="120">
        <f t="shared" si="551"/>
        <v>7.8E-2</v>
      </c>
      <c r="W948" s="118">
        <f t="shared" si="559"/>
        <v>16</v>
      </c>
      <c r="X948" s="118">
        <v>252</v>
      </c>
      <c r="Y948" s="117">
        <f t="shared" si="543"/>
        <v>1.0047801169999999</v>
      </c>
      <c r="Z948" s="110">
        <f t="shared" si="544"/>
        <v>4.3826981299999996</v>
      </c>
      <c r="AA948" s="110">
        <f t="shared" si="545"/>
        <v>0</v>
      </c>
      <c r="AB948" s="121" t="str">
        <f t="shared" si="553"/>
        <v>A+J=</v>
      </c>
      <c r="AC948" s="115">
        <f t="shared" si="554"/>
        <v>45224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9">
        <f t="shared" si="546"/>
        <v>45218</v>
      </c>
      <c r="B949" s="110">
        <f t="shared" si="538"/>
        <v>921.61817285000006</v>
      </c>
      <c r="C949" s="184">
        <f t="shared" si="561"/>
        <v>915.25619045563849</v>
      </c>
      <c r="D949" s="111">
        <f t="shared" si="547"/>
        <v>6667.94</v>
      </c>
      <c r="E949" s="111">
        <f>IF($K949=1,VLOOKUP($A948,$AQ$11:$AU$150,5),E948)</f>
        <v>6683.28</v>
      </c>
      <c r="F949" s="160" t="e">
        <f>IF($K949=1,VLOOKUP($A948,$AQ$11:$AU$135,6),F948)</f>
        <v>#REF!</v>
      </c>
      <c r="G949" s="114">
        <f t="shared" si="539"/>
        <v>2.3005605929267148E-3</v>
      </c>
      <c r="H949" s="115">
        <f t="shared" si="557"/>
        <v>45224</v>
      </c>
      <c r="I949" s="115">
        <f t="shared" si="540"/>
        <v>45224</v>
      </c>
      <c r="J949" s="116">
        <f t="shared" si="548"/>
        <v>21</v>
      </c>
      <c r="K949" s="116">
        <f t="shared" si="562"/>
        <v>17</v>
      </c>
      <c r="L949" s="8">
        <f t="shared" si="549"/>
        <v>1.0018619499999999</v>
      </c>
      <c r="M949" s="117">
        <v>1</v>
      </c>
      <c r="N949" s="117">
        <f t="shared" si="558"/>
        <v>1</v>
      </c>
      <c r="O949" s="110">
        <f t="shared" si="560"/>
        <v>1.0018619499999999</v>
      </c>
      <c r="P949" s="110">
        <f t="shared" si="541"/>
        <v>916.96035171000005</v>
      </c>
      <c r="Q949" s="148">
        <f t="shared" si="552"/>
        <v>0</v>
      </c>
      <c r="R949" s="170">
        <f t="shared" si="550"/>
        <v>0</v>
      </c>
      <c r="S949" s="110">
        <f t="shared" si="542"/>
        <v>0</v>
      </c>
      <c r="T949" s="92">
        <f t="shared" si="555"/>
        <v>0</v>
      </c>
      <c r="U949" s="181">
        <f t="shared" si="556"/>
        <v>0</v>
      </c>
      <c r="V949" s="120">
        <f t="shared" si="551"/>
        <v>7.8E-2</v>
      </c>
      <c r="W949" s="118">
        <f t="shared" si="559"/>
        <v>17</v>
      </c>
      <c r="X949" s="118">
        <v>252</v>
      </c>
      <c r="Y949" s="117">
        <f t="shared" si="543"/>
        <v>1.0050796319999999</v>
      </c>
      <c r="Z949" s="110">
        <f t="shared" si="544"/>
        <v>4.6578211400000002</v>
      </c>
      <c r="AA949" s="110">
        <f t="shared" si="545"/>
        <v>0</v>
      </c>
      <c r="AB949" s="121" t="str">
        <f t="shared" si="553"/>
        <v>A+J=</v>
      </c>
      <c r="AC949" s="115">
        <f t="shared" si="554"/>
        <v>45224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9">
        <f t="shared" si="546"/>
        <v>45219</v>
      </c>
      <c r="B950" s="110">
        <f t="shared" si="538"/>
        <v>921.99377713000001</v>
      </c>
      <c r="C950" s="184">
        <f t="shared" si="561"/>
        <v>915.25619045563849</v>
      </c>
      <c r="D950" s="111">
        <f t="shared" si="547"/>
        <v>6667.94</v>
      </c>
      <c r="E950" s="111">
        <f>IF($K950=1,VLOOKUP($A949,$AQ$11:$AU$150,5),E949)</f>
        <v>6683.28</v>
      </c>
      <c r="F950" s="160" t="e">
        <f>IF($K950=1,VLOOKUP($A949,$AQ$11:$AU$135,6),F949)</f>
        <v>#REF!</v>
      </c>
      <c r="G950" s="114">
        <f t="shared" si="539"/>
        <v>2.3005605929267148E-3</v>
      </c>
      <c r="H950" s="115">
        <f t="shared" si="557"/>
        <v>45224</v>
      </c>
      <c r="I950" s="115">
        <f t="shared" si="540"/>
        <v>45224</v>
      </c>
      <c r="J950" s="116">
        <f t="shared" si="548"/>
        <v>21</v>
      </c>
      <c r="K950" s="116">
        <f t="shared" si="562"/>
        <v>18</v>
      </c>
      <c r="L950" s="8">
        <f t="shared" si="549"/>
        <v>1.00197158</v>
      </c>
      <c r="M950" s="117">
        <v>1</v>
      </c>
      <c r="N950" s="117">
        <f t="shared" si="558"/>
        <v>1</v>
      </c>
      <c r="O950" s="110">
        <f t="shared" si="560"/>
        <v>1.00197158</v>
      </c>
      <c r="P950" s="110">
        <f t="shared" si="541"/>
        <v>917.06069124999999</v>
      </c>
      <c r="Q950" s="148">
        <f t="shared" si="552"/>
        <v>0</v>
      </c>
      <c r="R950" s="170">
        <f t="shared" si="550"/>
        <v>0</v>
      </c>
      <c r="S950" s="110">
        <f t="shared" si="542"/>
        <v>0</v>
      </c>
      <c r="T950" s="92">
        <f t="shared" si="555"/>
        <v>0</v>
      </c>
      <c r="U950" s="181">
        <f t="shared" si="556"/>
        <v>0</v>
      </c>
      <c r="V950" s="120">
        <f t="shared" si="551"/>
        <v>7.8E-2</v>
      </c>
      <c r="W950" s="118">
        <f t="shared" si="559"/>
        <v>18</v>
      </c>
      <c r="X950" s="118">
        <v>252</v>
      </c>
      <c r="Y950" s="117">
        <f t="shared" si="543"/>
        <v>1.005379236</v>
      </c>
      <c r="Z950" s="110">
        <f t="shared" si="544"/>
        <v>4.9330858800000001</v>
      </c>
      <c r="AA950" s="110">
        <f t="shared" si="545"/>
        <v>0</v>
      </c>
      <c r="AB950" s="121" t="str">
        <f t="shared" si="553"/>
        <v>A+J=</v>
      </c>
      <c r="AC950" s="115">
        <f t="shared" si="554"/>
        <v>45224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9">
        <f t="shared" si="546"/>
        <v>45220</v>
      </c>
      <c r="B951" s="110">
        <f t="shared" si="538"/>
        <v>922.36954156000002</v>
      </c>
      <c r="C951" s="184">
        <f t="shared" si="561"/>
        <v>915.25619045563849</v>
      </c>
      <c r="D951" s="111">
        <f t="shared" si="547"/>
        <v>6667.94</v>
      </c>
      <c r="E951" s="111">
        <f>IF($K951=1,VLOOKUP($A950,$AQ$11:$AU$150,5),E950)</f>
        <v>6683.28</v>
      </c>
      <c r="F951" s="160" t="e">
        <f>IF($K951=1,VLOOKUP($A950,$AQ$11:$AU$135,6),F950)</f>
        <v>#REF!</v>
      </c>
      <c r="G951" s="114">
        <f t="shared" si="539"/>
        <v>2.3005605929267148E-3</v>
      </c>
      <c r="H951" s="115">
        <f t="shared" si="557"/>
        <v>45224</v>
      </c>
      <c r="I951" s="115">
        <f t="shared" si="540"/>
        <v>45224</v>
      </c>
      <c r="J951" s="116">
        <f t="shared" si="548"/>
        <v>21</v>
      </c>
      <c r="K951" s="116">
        <f t="shared" si="562"/>
        <v>19</v>
      </c>
      <c r="L951" s="8">
        <f t="shared" si="549"/>
        <v>1.0020812299999999</v>
      </c>
      <c r="M951" s="117">
        <v>1</v>
      </c>
      <c r="N951" s="117">
        <f t="shared" si="558"/>
        <v>1</v>
      </c>
      <c r="O951" s="110">
        <f t="shared" si="560"/>
        <v>1.0020812299999999</v>
      </c>
      <c r="P951" s="110">
        <f t="shared" si="541"/>
        <v>917.16104909000001</v>
      </c>
      <c r="Q951" s="148">
        <f t="shared" si="552"/>
        <v>0</v>
      </c>
      <c r="R951" s="170">
        <f t="shared" si="550"/>
        <v>0</v>
      </c>
      <c r="S951" s="110">
        <f t="shared" si="542"/>
        <v>0</v>
      </c>
      <c r="T951" s="92">
        <f t="shared" si="555"/>
        <v>0</v>
      </c>
      <c r="U951" s="181">
        <f t="shared" si="556"/>
        <v>0</v>
      </c>
      <c r="V951" s="120">
        <f t="shared" si="551"/>
        <v>7.8E-2</v>
      </c>
      <c r="W951" s="118">
        <f t="shared" si="559"/>
        <v>19</v>
      </c>
      <c r="X951" s="118">
        <v>252</v>
      </c>
      <c r="Y951" s="117">
        <f t="shared" si="543"/>
        <v>1.0056789290000001</v>
      </c>
      <c r="Z951" s="110">
        <f t="shared" si="544"/>
        <v>5.2084924700000004</v>
      </c>
      <c r="AA951" s="110">
        <f t="shared" si="545"/>
        <v>0</v>
      </c>
      <c r="AB951" s="121" t="str">
        <f t="shared" si="553"/>
        <v>A+J=</v>
      </c>
      <c r="AC951" s="115">
        <f t="shared" si="554"/>
        <v>45224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9">
        <f t="shared" si="546"/>
        <v>45221</v>
      </c>
      <c r="B952" s="110">
        <f t="shared" si="538"/>
        <v>922.36954156000002</v>
      </c>
      <c r="C952" s="184">
        <f t="shared" si="561"/>
        <v>915.25619045563849</v>
      </c>
      <c r="D952" s="111">
        <f t="shared" si="547"/>
        <v>6667.94</v>
      </c>
      <c r="E952" s="111">
        <f>IF($K952=1,VLOOKUP($A951,$AQ$11:$AU$150,5),E951)</f>
        <v>6683.28</v>
      </c>
      <c r="F952" s="160" t="e">
        <f>IF($K952=1,VLOOKUP($A951,$AQ$11:$AU$135,6),F951)</f>
        <v>#REF!</v>
      </c>
      <c r="G952" s="114">
        <f t="shared" si="539"/>
        <v>2.3005605929267148E-3</v>
      </c>
      <c r="H952" s="115">
        <f t="shared" si="557"/>
        <v>45224</v>
      </c>
      <c r="I952" s="115">
        <f t="shared" si="540"/>
        <v>45224</v>
      </c>
      <c r="J952" s="116">
        <f t="shared" si="548"/>
        <v>21</v>
      </c>
      <c r="K952" s="116">
        <f t="shared" si="562"/>
        <v>19</v>
      </c>
      <c r="L952" s="8">
        <f t="shared" si="549"/>
        <v>1.0020812299999999</v>
      </c>
      <c r="M952" s="117">
        <v>1</v>
      </c>
      <c r="N952" s="117">
        <f t="shared" si="558"/>
        <v>1</v>
      </c>
      <c r="O952" s="110">
        <f t="shared" si="560"/>
        <v>1.0020812299999999</v>
      </c>
      <c r="P952" s="110">
        <f t="shared" si="541"/>
        <v>917.16104909000001</v>
      </c>
      <c r="Q952" s="148">
        <f t="shared" si="552"/>
        <v>0</v>
      </c>
      <c r="R952" s="170">
        <f t="shared" si="550"/>
        <v>0</v>
      </c>
      <c r="S952" s="110">
        <f t="shared" si="542"/>
        <v>0</v>
      </c>
      <c r="T952" s="92">
        <f t="shared" si="555"/>
        <v>0</v>
      </c>
      <c r="U952" s="181">
        <f t="shared" si="556"/>
        <v>0</v>
      </c>
      <c r="V952" s="120">
        <f t="shared" si="551"/>
        <v>7.8E-2</v>
      </c>
      <c r="W952" s="118">
        <f t="shared" si="559"/>
        <v>19</v>
      </c>
      <c r="X952" s="118">
        <v>252</v>
      </c>
      <c r="Y952" s="117">
        <f t="shared" si="543"/>
        <v>1.0056789290000001</v>
      </c>
      <c r="Z952" s="110">
        <f t="shared" si="544"/>
        <v>5.2084924700000004</v>
      </c>
      <c r="AA952" s="110">
        <f t="shared" si="545"/>
        <v>0</v>
      </c>
      <c r="AB952" s="121" t="str">
        <f t="shared" si="553"/>
        <v>A+J=</v>
      </c>
      <c r="AC952" s="115">
        <f t="shared" si="554"/>
        <v>45224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9">
        <f t="shared" si="546"/>
        <v>45222</v>
      </c>
      <c r="B953" s="110">
        <f t="shared" si="538"/>
        <v>922.36954156000002</v>
      </c>
      <c r="C953" s="184">
        <f t="shared" si="561"/>
        <v>915.25619045563849</v>
      </c>
      <c r="D953" s="111">
        <f t="shared" si="547"/>
        <v>6667.94</v>
      </c>
      <c r="E953" s="111">
        <f>IF($K953=1,VLOOKUP($A952,$AQ$11:$AU$150,5),E952)</f>
        <v>6683.28</v>
      </c>
      <c r="F953" s="160" t="e">
        <f>IF($K953=1,VLOOKUP($A952,$AQ$11:$AU$135,6),F952)</f>
        <v>#REF!</v>
      </c>
      <c r="G953" s="114">
        <f t="shared" si="539"/>
        <v>2.3005605929267148E-3</v>
      </c>
      <c r="H953" s="115">
        <f t="shared" si="557"/>
        <v>45224</v>
      </c>
      <c r="I953" s="115">
        <f t="shared" si="540"/>
        <v>45224</v>
      </c>
      <c r="J953" s="116">
        <f t="shared" si="548"/>
        <v>21</v>
      </c>
      <c r="K953" s="116">
        <f t="shared" si="562"/>
        <v>19</v>
      </c>
      <c r="L953" s="8">
        <f t="shared" si="549"/>
        <v>1.0020812299999999</v>
      </c>
      <c r="M953" s="117">
        <v>1</v>
      </c>
      <c r="N953" s="117">
        <f t="shared" si="558"/>
        <v>1</v>
      </c>
      <c r="O953" s="110">
        <f t="shared" si="560"/>
        <v>1.0020812299999999</v>
      </c>
      <c r="P953" s="110">
        <f t="shared" si="541"/>
        <v>917.16104909000001</v>
      </c>
      <c r="Q953" s="148">
        <f t="shared" si="552"/>
        <v>0</v>
      </c>
      <c r="R953" s="170">
        <f t="shared" si="550"/>
        <v>0</v>
      </c>
      <c r="S953" s="110">
        <f t="shared" si="542"/>
        <v>0</v>
      </c>
      <c r="T953" s="92">
        <f t="shared" si="555"/>
        <v>0</v>
      </c>
      <c r="U953" s="181">
        <f t="shared" si="556"/>
        <v>0</v>
      </c>
      <c r="V953" s="120">
        <f t="shared" si="551"/>
        <v>7.8E-2</v>
      </c>
      <c r="W953" s="118">
        <f t="shared" si="559"/>
        <v>19</v>
      </c>
      <c r="X953" s="118">
        <v>252</v>
      </c>
      <c r="Y953" s="117">
        <f t="shared" si="543"/>
        <v>1.0056789290000001</v>
      </c>
      <c r="Z953" s="110">
        <f t="shared" si="544"/>
        <v>5.2084924700000004</v>
      </c>
      <c r="AA953" s="110">
        <f t="shared" si="545"/>
        <v>0</v>
      </c>
      <c r="AB953" s="121" t="str">
        <f t="shared" si="553"/>
        <v>A+J=</v>
      </c>
      <c r="AC953" s="115">
        <f t="shared" si="554"/>
        <v>45224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9">
        <f t="shared" si="546"/>
        <v>45223</v>
      </c>
      <c r="B954" s="110">
        <f t="shared" si="538"/>
        <v>922.74545792000004</v>
      </c>
      <c r="C954" s="184">
        <f t="shared" si="561"/>
        <v>915.25619045563849</v>
      </c>
      <c r="D954" s="111">
        <f t="shared" si="547"/>
        <v>6667.94</v>
      </c>
      <c r="E954" s="111">
        <f>IF($K954=1,VLOOKUP($A953,$AQ$11:$AU$150,5),E953)</f>
        <v>6683.28</v>
      </c>
      <c r="F954" s="160" t="e">
        <f>IF($K954=1,VLOOKUP($A953,$AQ$11:$AU$135,6),F953)</f>
        <v>#REF!</v>
      </c>
      <c r="G954" s="114">
        <f t="shared" si="539"/>
        <v>2.3005605929267148E-3</v>
      </c>
      <c r="H954" s="115">
        <f t="shared" si="557"/>
        <v>45224</v>
      </c>
      <c r="I954" s="115">
        <f t="shared" si="540"/>
        <v>45224</v>
      </c>
      <c r="J954" s="116">
        <f t="shared" si="548"/>
        <v>21</v>
      </c>
      <c r="K954" s="116">
        <f t="shared" si="562"/>
        <v>20</v>
      </c>
      <c r="L954" s="8">
        <f t="shared" si="549"/>
        <v>1.0021908900000001</v>
      </c>
      <c r="M954" s="117">
        <v>1</v>
      </c>
      <c r="N954" s="117">
        <f t="shared" si="558"/>
        <v>1</v>
      </c>
      <c r="O954" s="110">
        <f t="shared" si="560"/>
        <v>1.0021908900000001</v>
      </c>
      <c r="P954" s="110">
        <f t="shared" si="541"/>
        <v>917.26141609000001</v>
      </c>
      <c r="Q954" s="148">
        <f t="shared" si="552"/>
        <v>0</v>
      </c>
      <c r="R954" s="170">
        <f t="shared" si="550"/>
        <v>0</v>
      </c>
      <c r="S954" s="110">
        <f t="shared" si="542"/>
        <v>0</v>
      </c>
      <c r="T954" s="92">
        <f t="shared" si="555"/>
        <v>0</v>
      </c>
      <c r="U954" s="181">
        <f t="shared" si="556"/>
        <v>0</v>
      </c>
      <c r="V954" s="120">
        <f t="shared" si="551"/>
        <v>7.8E-2</v>
      </c>
      <c r="W954" s="118">
        <f t="shared" si="559"/>
        <v>20</v>
      </c>
      <c r="X954" s="118">
        <v>252</v>
      </c>
      <c r="Y954" s="117">
        <f t="shared" si="543"/>
        <v>1.0059787120000001</v>
      </c>
      <c r="Z954" s="110">
        <f t="shared" si="544"/>
        <v>5.4840418299999998</v>
      </c>
      <c r="AA954" s="110">
        <f t="shared" si="545"/>
        <v>0</v>
      </c>
      <c r="AB954" s="121" t="str">
        <f t="shared" si="553"/>
        <v>A+J=</v>
      </c>
      <c r="AC954" s="115">
        <f t="shared" si="554"/>
        <v>45224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9">
        <f t="shared" si="546"/>
        <v>45224</v>
      </c>
      <c r="B955" s="110">
        <f t="shared" si="538"/>
        <v>923.12152530000003</v>
      </c>
      <c r="C955" s="184">
        <f t="shared" si="561"/>
        <v>915.25619045563849</v>
      </c>
      <c r="D955" s="111">
        <f t="shared" si="547"/>
        <v>6667.94</v>
      </c>
      <c r="E955" s="111">
        <f>IF($K955=1,VLOOKUP($A954,$AQ$11:$AU$150,5),E954)</f>
        <v>6683.28</v>
      </c>
      <c r="F955" s="160" t="e">
        <f>IF($K955=1,VLOOKUP($A954,$AQ$11:$AU$135,6),F954)</f>
        <v>#REF!</v>
      </c>
      <c r="G955" s="114">
        <f t="shared" si="539"/>
        <v>2.3005605929267148E-3</v>
      </c>
      <c r="H955" s="115">
        <f t="shared" si="557"/>
        <v>45224</v>
      </c>
      <c r="I955" s="115">
        <f t="shared" si="540"/>
        <v>45224</v>
      </c>
      <c r="J955" s="116">
        <f t="shared" si="548"/>
        <v>21</v>
      </c>
      <c r="K955" s="116">
        <f t="shared" si="562"/>
        <v>21</v>
      </c>
      <c r="L955" s="8">
        <f t="shared" si="549"/>
        <v>1.0023005599999999</v>
      </c>
      <c r="M955" s="117">
        <v>1</v>
      </c>
      <c r="N955" s="117">
        <f t="shared" si="558"/>
        <v>1</v>
      </c>
      <c r="O955" s="110">
        <f t="shared" si="560"/>
        <v>1.0023005599999999</v>
      </c>
      <c r="P955" s="110">
        <f t="shared" si="541"/>
        <v>917.36179222999999</v>
      </c>
      <c r="Q955" s="148">
        <f t="shared" si="552"/>
        <v>31</v>
      </c>
      <c r="R955" s="170">
        <f t="shared" si="550"/>
        <v>1.2821000000000001E-2</v>
      </c>
      <c r="S955" s="110">
        <f t="shared" si="542"/>
        <v>11.761495529999999</v>
      </c>
      <c r="T955" s="92">
        <f t="shared" si="555"/>
        <v>2.1056017815145287</v>
      </c>
      <c r="U955" s="181">
        <f t="shared" si="556"/>
        <v>1.5116279562728707E-2</v>
      </c>
      <c r="V955" s="120">
        <f t="shared" si="551"/>
        <v>7.8E-2</v>
      </c>
      <c r="W955" s="118">
        <f t="shared" si="559"/>
        <v>21</v>
      </c>
      <c r="X955" s="118">
        <v>252</v>
      </c>
      <c r="Y955" s="117">
        <f t="shared" si="543"/>
        <v>1.0062785839999999</v>
      </c>
      <c r="Z955" s="110">
        <f t="shared" si="544"/>
        <v>5.7597330700000002</v>
      </c>
      <c r="AA955" s="110">
        <f t="shared" si="545"/>
        <v>17.521228600000001</v>
      </c>
      <c r="AB955" s="121" t="str">
        <f t="shared" si="553"/>
        <v>A+J=</v>
      </c>
      <c r="AC955" s="115">
        <f t="shared" si="554"/>
        <v>45224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9">
        <f t="shared" si="546"/>
        <v>45225</v>
      </c>
      <c r="B956" s="110">
        <f t="shared" si="538"/>
        <v>903.87579518000007</v>
      </c>
      <c r="C956" s="184">
        <f t="shared" si="561"/>
        <v>903.49469491848538</v>
      </c>
      <c r="D956" s="111">
        <f t="shared" si="547"/>
        <v>6683.28</v>
      </c>
      <c r="E956" s="111">
        <f>IF($K956=1,VLOOKUP($A955,$AQ$11:$AU$150,5),E955)</f>
        <v>6700.66</v>
      </c>
      <c r="F956" s="160" t="e">
        <f>IF($K956=1,VLOOKUP($A955,$AQ$11:$AU$135,6),F955)</f>
        <v>#REF!</v>
      </c>
      <c r="G956" s="114">
        <f t="shared" si="539"/>
        <v>2.60051950539264E-3</v>
      </c>
      <c r="H956" s="115">
        <f t="shared" si="557"/>
        <v>45257</v>
      </c>
      <c r="I956" s="115">
        <f t="shared" si="540"/>
        <v>45257</v>
      </c>
      <c r="J956" s="116">
        <f t="shared" si="548"/>
        <v>21</v>
      </c>
      <c r="K956" s="116">
        <f t="shared" si="562"/>
        <v>1</v>
      </c>
      <c r="L956" s="8">
        <f t="shared" si="549"/>
        <v>1.00012368</v>
      </c>
      <c r="M956" s="117">
        <v>1</v>
      </c>
      <c r="N956" s="117">
        <f t="shared" si="558"/>
        <v>1</v>
      </c>
      <c r="O956" s="110">
        <f t="shared" si="560"/>
        <v>1.00012368</v>
      </c>
      <c r="P956" s="110">
        <f t="shared" si="541"/>
        <v>903.60643914000002</v>
      </c>
      <c r="Q956" s="148">
        <f t="shared" si="552"/>
        <v>0</v>
      </c>
      <c r="R956" s="170">
        <f t="shared" si="550"/>
        <v>0</v>
      </c>
      <c r="S956" s="110">
        <f t="shared" si="542"/>
        <v>0</v>
      </c>
      <c r="T956" s="92">
        <f t="shared" si="555"/>
        <v>0</v>
      </c>
      <c r="U956" s="181">
        <f t="shared" si="556"/>
        <v>0</v>
      </c>
      <c r="V956" s="120">
        <f t="shared" si="551"/>
        <v>7.8E-2</v>
      </c>
      <c r="W956" s="118">
        <f t="shared" si="559"/>
        <v>1</v>
      </c>
      <c r="X956" s="118">
        <v>252</v>
      </c>
      <c r="Y956" s="117">
        <f t="shared" si="543"/>
        <v>1.00029809</v>
      </c>
      <c r="Z956" s="110">
        <f t="shared" si="544"/>
        <v>0.26935604000000002</v>
      </c>
      <c r="AA956" s="110">
        <f t="shared" si="545"/>
        <v>0</v>
      </c>
      <c r="AB956" s="121" t="str">
        <f t="shared" si="553"/>
        <v>A+J=</v>
      </c>
      <c r="AC956" s="115">
        <f t="shared" si="554"/>
        <v>45257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9">
        <f t="shared" si="546"/>
        <v>45226</v>
      </c>
      <c r="B957" s="110">
        <f t="shared" si="538"/>
        <v>904.25705154000002</v>
      </c>
      <c r="C957" s="184">
        <f t="shared" si="561"/>
        <v>903.49469491848538</v>
      </c>
      <c r="D957" s="111">
        <f t="shared" si="547"/>
        <v>6683.28</v>
      </c>
      <c r="E957" s="111">
        <f>IF($K957=1,VLOOKUP($A956,$AQ$11:$AU$150,5),E956)</f>
        <v>6700.66</v>
      </c>
      <c r="F957" s="160" t="e">
        <f>IF($K957=1,VLOOKUP($A956,$AQ$11:$AU$135,6),F956)</f>
        <v>#REF!</v>
      </c>
      <c r="G957" s="114">
        <f t="shared" si="539"/>
        <v>2.60051950539264E-3</v>
      </c>
      <c r="H957" s="115">
        <f t="shared" si="557"/>
        <v>45257</v>
      </c>
      <c r="I957" s="115">
        <f t="shared" si="540"/>
        <v>45257</v>
      </c>
      <c r="J957" s="116">
        <f t="shared" si="548"/>
        <v>21</v>
      </c>
      <c r="K957" s="116">
        <f t="shared" si="562"/>
        <v>2</v>
      </c>
      <c r="L957" s="8">
        <f t="shared" si="549"/>
        <v>1.0002473700000001</v>
      </c>
      <c r="M957" s="117">
        <v>1</v>
      </c>
      <c r="N957" s="117">
        <f t="shared" si="558"/>
        <v>1</v>
      </c>
      <c r="O957" s="110">
        <f t="shared" si="560"/>
        <v>1.0002473700000001</v>
      </c>
      <c r="P957" s="110">
        <f t="shared" si="541"/>
        <v>903.71819240000002</v>
      </c>
      <c r="Q957" s="148">
        <f t="shared" si="552"/>
        <v>0</v>
      </c>
      <c r="R957" s="170">
        <f t="shared" si="550"/>
        <v>0</v>
      </c>
      <c r="S957" s="110">
        <f t="shared" si="542"/>
        <v>0</v>
      </c>
      <c r="T957" s="92">
        <f t="shared" si="555"/>
        <v>0</v>
      </c>
      <c r="U957" s="181">
        <f t="shared" si="556"/>
        <v>0</v>
      </c>
      <c r="V957" s="120">
        <f t="shared" si="551"/>
        <v>7.8E-2</v>
      </c>
      <c r="W957" s="118">
        <f t="shared" si="559"/>
        <v>2</v>
      </c>
      <c r="X957" s="118">
        <v>252</v>
      </c>
      <c r="Y957" s="117">
        <f t="shared" si="543"/>
        <v>1.0005962690000001</v>
      </c>
      <c r="Z957" s="110">
        <f t="shared" si="544"/>
        <v>0.53885914000000001</v>
      </c>
      <c r="AA957" s="110">
        <f t="shared" si="545"/>
        <v>0</v>
      </c>
      <c r="AB957" s="121" t="str">
        <f t="shared" si="553"/>
        <v>A+J=</v>
      </c>
      <c r="AC957" s="115">
        <f t="shared" si="554"/>
        <v>45257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9">
        <f t="shared" si="546"/>
        <v>45227</v>
      </c>
      <c r="B958" s="110">
        <f t="shared" si="538"/>
        <v>904.63847215999999</v>
      </c>
      <c r="C958" s="184">
        <f t="shared" si="561"/>
        <v>903.49469491848538</v>
      </c>
      <c r="D958" s="111">
        <f t="shared" si="547"/>
        <v>6683.28</v>
      </c>
      <c r="E958" s="111">
        <f>IF($K958=1,VLOOKUP($A957,$AQ$11:$AU$150,5),E957)</f>
        <v>6700.66</v>
      </c>
      <c r="F958" s="160" t="e">
        <f>IF($K958=1,VLOOKUP($A957,$AQ$11:$AU$135,6),F957)</f>
        <v>#REF!</v>
      </c>
      <c r="G958" s="114">
        <f t="shared" si="539"/>
        <v>2.60051950539264E-3</v>
      </c>
      <c r="H958" s="115">
        <f t="shared" si="557"/>
        <v>45257</v>
      </c>
      <c r="I958" s="115">
        <f t="shared" si="540"/>
        <v>45257</v>
      </c>
      <c r="J958" s="116">
        <f t="shared" si="548"/>
        <v>21</v>
      </c>
      <c r="K958" s="116">
        <f t="shared" si="562"/>
        <v>3</v>
      </c>
      <c r="L958" s="8">
        <f t="shared" si="549"/>
        <v>1.0003710800000001</v>
      </c>
      <c r="M958" s="117">
        <v>1</v>
      </c>
      <c r="N958" s="117">
        <f t="shared" si="558"/>
        <v>1</v>
      </c>
      <c r="O958" s="110">
        <f t="shared" si="560"/>
        <v>1.0003710800000001</v>
      </c>
      <c r="P958" s="110">
        <f t="shared" si="541"/>
        <v>903.82996372000002</v>
      </c>
      <c r="Q958" s="148">
        <f t="shared" si="552"/>
        <v>0</v>
      </c>
      <c r="R958" s="170">
        <f t="shared" si="550"/>
        <v>0</v>
      </c>
      <c r="S958" s="110">
        <f t="shared" si="542"/>
        <v>0</v>
      </c>
      <c r="T958" s="92">
        <f t="shared" si="555"/>
        <v>0</v>
      </c>
      <c r="U958" s="181">
        <f t="shared" si="556"/>
        <v>0</v>
      </c>
      <c r="V958" s="120">
        <f t="shared" si="551"/>
        <v>7.8E-2</v>
      </c>
      <c r="W958" s="118">
        <f t="shared" si="559"/>
        <v>3</v>
      </c>
      <c r="X958" s="118">
        <v>252</v>
      </c>
      <c r="Y958" s="117">
        <f t="shared" si="543"/>
        <v>1.0008945359999999</v>
      </c>
      <c r="Z958" s="110">
        <f t="shared" si="544"/>
        <v>0.80850843999999999</v>
      </c>
      <c r="AA958" s="110">
        <f t="shared" si="545"/>
        <v>0</v>
      </c>
      <c r="AB958" s="121" t="str">
        <f t="shared" si="553"/>
        <v>A+J=</v>
      </c>
      <c r="AC958" s="115">
        <f t="shared" si="554"/>
        <v>45257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9">
        <f t="shared" si="546"/>
        <v>45228</v>
      </c>
      <c r="B959" s="110">
        <f t="shared" si="538"/>
        <v>904.63847215999999</v>
      </c>
      <c r="C959" s="184">
        <f t="shared" si="561"/>
        <v>903.49469491848538</v>
      </c>
      <c r="D959" s="111">
        <f t="shared" si="547"/>
        <v>6683.28</v>
      </c>
      <c r="E959" s="111">
        <f>IF($K959=1,VLOOKUP($A958,$AQ$11:$AU$150,5),E958)</f>
        <v>6700.66</v>
      </c>
      <c r="F959" s="160" t="e">
        <f>IF($K959=1,VLOOKUP($A958,$AQ$11:$AU$135,6),F958)</f>
        <v>#REF!</v>
      </c>
      <c r="G959" s="114">
        <f t="shared" si="539"/>
        <v>2.60051950539264E-3</v>
      </c>
      <c r="H959" s="115">
        <f t="shared" si="557"/>
        <v>45257</v>
      </c>
      <c r="I959" s="115">
        <f t="shared" si="540"/>
        <v>45257</v>
      </c>
      <c r="J959" s="116">
        <f t="shared" si="548"/>
        <v>21</v>
      </c>
      <c r="K959" s="116">
        <f t="shared" si="562"/>
        <v>3</v>
      </c>
      <c r="L959" s="8">
        <f t="shared" si="549"/>
        <v>1.0003710800000001</v>
      </c>
      <c r="M959" s="117">
        <v>1</v>
      </c>
      <c r="N959" s="117">
        <f t="shared" si="558"/>
        <v>1</v>
      </c>
      <c r="O959" s="110">
        <f t="shared" si="560"/>
        <v>1.0003710800000001</v>
      </c>
      <c r="P959" s="110">
        <f t="shared" si="541"/>
        <v>903.82996372000002</v>
      </c>
      <c r="Q959" s="148">
        <f t="shared" si="552"/>
        <v>0</v>
      </c>
      <c r="R959" s="170">
        <f t="shared" si="550"/>
        <v>0</v>
      </c>
      <c r="S959" s="110">
        <f t="shared" si="542"/>
        <v>0</v>
      </c>
      <c r="T959" s="92">
        <f t="shared" si="555"/>
        <v>0</v>
      </c>
      <c r="U959" s="181">
        <f t="shared" si="556"/>
        <v>0</v>
      </c>
      <c r="V959" s="120">
        <f t="shared" si="551"/>
        <v>7.8E-2</v>
      </c>
      <c r="W959" s="118">
        <f t="shared" si="559"/>
        <v>3</v>
      </c>
      <c r="X959" s="118">
        <v>252</v>
      </c>
      <c r="Y959" s="117">
        <f t="shared" si="543"/>
        <v>1.0008945359999999</v>
      </c>
      <c r="Z959" s="110">
        <f t="shared" si="544"/>
        <v>0.80850843999999999</v>
      </c>
      <c r="AA959" s="110">
        <f t="shared" si="545"/>
        <v>0</v>
      </c>
      <c r="AB959" s="121" t="str">
        <f t="shared" si="553"/>
        <v>A+J=</v>
      </c>
      <c r="AC959" s="115">
        <f t="shared" si="554"/>
        <v>45257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9">
        <f t="shared" si="546"/>
        <v>45229</v>
      </c>
      <c r="B960" s="110">
        <f t="shared" si="538"/>
        <v>904.63847215999999</v>
      </c>
      <c r="C960" s="184">
        <f t="shared" si="561"/>
        <v>903.49469491848538</v>
      </c>
      <c r="D960" s="111">
        <f t="shared" si="547"/>
        <v>6683.28</v>
      </c>
      <c r="E960" s="111">
        <f>IF($K960=1,VLOOKUP($A959,$AQ$11:$AU$150,5),E959)</f>
        <v>6700.66</v>
      </c>
      <c r="F960" s="160" t="e">
        <f>IF($K960=1,VLOOKUP($A959,$AQ$11:$AU$135,6),F959)</f>
        <v>#REF!</v>
      </c>
      <c r="G960" s="114">
        <f t="shared" si="539"/>
        <v>2.60051950539264E-3</v>
      </c>
      <c r="H960" s="115">
        <f t="shared" si="557"/>
        <v>45257</v>
      </c>
      <c r="I960" s="115">
        <f t="shared" si="540"/>
        <v>45257</v>
      </c>
      <c r="J960" s="116">
        <f t="shared" si="548"/>
        <v>21</v>
      </c>
      <c r="K960" s="116">
        <f t="shared" si="562"/>
        <v>3</v>
      </c>
      <c r="L960" s="8">
        <f t="shared" si="549"/>
        <v>1.0003710800000001</v>
      </c>
      <c r="M960" s="117">
        <v>1</v>
      </c>
      <c r="N960" s="117">
        <f t="shared" si="558"/>
        <v>1</v>
      </c>
      <c r="O960" s="110">
        <f t="shared" si="560"/>
        <v>1.0003710800000001</v>
      </c>
      <c r="P960" s="110">
        <f t="shared" si="541"/>
        <v>903.82996372000002</v>
      </c>
      <c r="Q960" s="148">
        <f t="shared" si="552"/>
        <v>0</v>
      </c>
      <c r="R960" s="170">
        <f t="shared" si="550"/>
        <v>0</v>
      </c>
      <c r="S960" s="110">
        <f t="shared" si="542"/>
        <v>0</v>
      </c>
      <c r="T960" s="92">
        <f t="shared" si="555"/>
        <v>0</v>
      </c>
      <c r="U960" s="181">
        <f t="shared" si="556"/>
        <v>0</v>
      </c>
      <c r="V960" s="120">
        <f t="shared" si="551"/>
        <v>7.8E-2</v>
      </c>
      <c r="W960" s="118">
        <f t="shared" si="559"/>
        <v>3</v>
      </c>
      <c r="X960" s="118">
        <v>252</v>
      </c>
      <c r="Y960" s="117">
        <f t="shared" si="543"/>
        <v>1.0008945359999999</v>
      </c>
      <c r="Z960" s="110">
        <f t="shared" si="544"/>
        <v>0.80850843999999999</v>
      </c>
      <c r="AA960" s="110">
        <f t="shared" si="545"/>
        <v>0</v>
      </c>
      <c r="AB960" s="121" t="str">
        <f t="shared" si="553"/>
        <v>A+J=</v>
      </c>
      <c r="AC960" s="115">
        <f t="shared" si="554"/>
        <v>45257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9">
        <f t="shared" si="546"/>
        <v>45230</v>
      </c>
      <c r="B961" s="110">
        <f t="shared" si="538"/>
        <v>905.02005890000009</v>
      </c>
      <c r="C961" s="184">
        <f t="shared" si="561"/>
        <v>903.49469491848538</v>
      </c>
      <c r="D961" s="111">
        <f t="shared" si="547"/>
        <v>6683.28</v>
      </c>
      <c r="E961" s="111">
        <f>IF($K961=1,VLOOKUP($A960,$AQ$11:$AU$150,5),E960)</f>
        <v>6700.66</v>
      </c>
      <c r="F961" s="160" t="e">
        <f>IF($K961=1,VLOOKUP($A960,$AQ$11:$AU$135,6),F960)</f>
        <v>#REF!</v>
      </c>
      <c r="G961" s="114">
        <f t="shared" si="539"/>
        <v>2.60051950539264E-3</v>
      </c>
      <c r="H961" s="115">
        <f t="shared" si="557"/>
        <v>45257</v>
      </c>
      <c r="I961" s="115">
        <f t="shared" si="540"/>
        <v>45257</v>
      </c>
      <c r="J961" s="116">
        <f t="shared" si="548"/>
        <v>21</v>
      </c>
      <c r="K961" s="116">
        <f t="shared" si="562"/>
        <v>4</v>
      </c>
      <c r="L961" s="8">
        <f t="shared" si="549"/>
        <v>1.00049481</v>
      </c>
      <c r="M961" s="117">
        <v>1</v>
      </c>
      <c r="N961" s="117">
        <f t="shared" si="558"/>
        <v>1</v>
      </c>
      <c r="O961" s="110">
        <f t="shared" si="560"/>
        <v>1.00049481</v>
      </c>
      <c r="P961" s="110">
        <f t="shared" si="541"/>
        <v>903.94175312000004</v>
      </c>
      <c r="Q961" s="148">
        <f t="shared" si="552"/>
        <v>0</v>
      </c>
      <c r="R961" s="170">
        <f t="shared" si="550"/>
        <v>0</v>
      </c>
      <c r="S961" s="110">
        <f t="shared" si="542"/>
        <v>0</v>
      </c>
      <c r="T961" s="92">
        <f t="shared" si="555"/>
        <v>0</v>
      </c>
      <c r="U961" s="181">
        <f t="shared" si="556"/>
        <v>0</v>
      </c>
      <c r="V961" s="120">
        <f t="shared" si="551"/>
        <v>7.8E-2</v>
      </c>
      <c r="W961" s="118">
        <f t="shared" si="559"/>
        <v>4</v>
      </c>
      <c r="X961" s="118">
        <v>252</v>
      </c>
      <c r="Y961" s="117">
        <f t="shared" si="543"/>
        <v>1.001192893</v>
      </c>
      <c r="Z961" s="110">
        <f t="shared" si="544"/>
        <v>1.07830578</v>
      </c>
      <c r="AA961" s="110">
        <f t="shared" si="545"/>
        <v>0</v>
      </c>
      <c r="AB961" s="121" t="str">
        <f t="shared" si="553"/>
        <v>A+J=</v>
      </c>
      <c r="AC961" s="115">
        <f t="shared" si="554"/>
        <v>45257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9">
        <f t="shared" si="546"/>
        <v>45231</v>
      </c>
      <c r="B962" s="110">
        <f t="shared" si="538"/>
        <v>905.40180186999999</v>
      </c>
      <c r="C962" s="184">
        <f t="shared" si="561"/>
        <v>903.49469491848538</v>
      </c>
      <c r="D962" s="111">
        <f t="shared" si="547"/>
        <v>6683.28</v>
      </c>
      <c r="E962" s="111">
        <f>IF($K962=1,VLOOKUP($A961,$AQ$11:$AU$150,5),E961)</f>
        <v>6700.66</v>
      </c>
      <c r="F962" s="160" t="e">
        <f>IF($K962=1,VLOOKUP($A961,$AQ$11:$AU$135,6),F961)</f>
        <v>#REF!</v>
      </c>
      <c r="G962" s="114">
        <f t="shared" si="539"/>
        <v>2.60051950539264E-3</v>
      </c>
      <c r="H962" s="115">
        <f t="shared" si="557"/>
        <v>45257</v>
      </c>
      <c r="I962" s="115">
        <f t="shared" si="540"/>
        <v>45257</v>
      </c>
      <c r="J962" s="116">
        <f t="shared" si="548"/>
        <v>21</v>
      </c>
      <c r="K962" s="116">
        <f t="shared" si="562"/>
        <v>5</v>
      </c>
      <c r="L962" s="8">
        <f t="shared" si="549"/>
        <v>1.00061855</v>
      </c>
      <c r="M962" s="117">
        <v>1</v>
      </c>
      <c r="N962" s="117">
        <f t="shared" si="558"/>
        <v>1</v>
      </c>
      <c r="O962" s="110">
        <f t="shared" si="560"/>
        <v>1.00061855</v>
      </c>
      <c r="P962" s="110">
        <f t="shared" si="541"/>
        <v>904.05355155999996</v>
      </c>
      <c r="Q962" s="148">
        <f t="shared" si="552"/>
        <v>0</v>
      </c>
      <c r="R962" s="170">
        <f t="shared" si="550"/>
        <v>0</v>
      </c>
      <c r="S962" s="110">
        <f t="shared" si="542"/>
        <v>0</v>
      </c>
      <c r="T962" s="92">
        <f t="shared" si="555"/>
        <v>0</v>
      </c>
      <c r="U962" s="181">
        <f t="shared" si="556"/>
        <v>0</v>
      </c>
      <c r="V962" s="120">
        <f t="shared" si="551"/>
        <v>7.8E-2</v>
      </c>
      <c r="W962" s="118">
        <f t="shared" si="559"/>
        <v>5</v>
      </c>
      <c r="X962" s="118">
        <v>252</v>
      </c>
      <c r="Y962" s="117">
        <f t="shared" si="543"/>
        <v>1.001491339</v>
      </c>
      <c r="Z962" s="110">
        <f t="shared" si="544"/>
        <v>1.3482503100000001</v>
      </c>
      <c r="AA962" s="110">
        <f t="shared" si="545"/>
        <v>0</v>
      </c>
      <c r="AB962" s="121" t="str">
        <f t="shared" si="553"/>
        <v>A+J=</v>
      </c>
      <c r="AC962" s="115">
        <f t="shared" si="554"/>
        <v>45257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9">
        <f t="shared" si="546"/>
        <v>45232</v>
      </c>
      <c r="B963" s="110">
        <f t="shared" si="538"/>
        <v>905.78370923</v>
      </c>
      <c r="C963" s="184">
        <f t="shared" si="561"/>
        <v>903.49469491848538</v>
      </c>
      <c r="D963" s="111">
        <f t="shared" si="547"/>
        <v>6683.28</v>
      </c>
      <c r="E963" s="111">
        <f>IF($K963=1,VLOOKUP($A962,$AQ$11:$AU$150,5),E962)</f>
        <v>6700.66</v>
      </c>
      <c r="F963" s="160" t="e">
        <f>IF($K963=1,VLOOKUP($A962,$AQ$11:$AU$135,6),F962)</f>
        <v>#REF!</v>
      </c>
      <c r="G963" s="114">
        <f t="shared" si="539"/>
        <v>2.60051950539264E-3</v>
      </c>
      <c r="H963" s="115">
        <f t="shared" si="557"/>
        <v>45257</v>
      </c>
      <c r="I963" s="115">
        <f t="shared" si="540"/>
        <v>45257</v>
      </c>
      <c r="J963" s="116">
        <f t="shared" si="548"/>
        <v>21</v>
      </c>
      <c r="K963" s="116">
        <f t="shared" si="562"/>
        <v>6</v>
      </c>
      <c r="L963" s="8">
        <f t="shared" si="549"/>
        <v>1.0007423099999999</v>
      </c>
      <c r="M963" s="117">
        <v>1</v>
      </c>
      <c r="N963" s="117">
        <f t="shared" si="558"/>
        <v>1</v>
      </c>
      <c r="O963" s="110">
        <f t="shared" si="560"/>
        <v>1.0007423099999999</v>
      </c>
      <c r="P963" s="110">
        <f t="shared" si="541"/>
        <v>904.16536805999999</v>
      </c>
      <c r="Q963" s="148">
        <f t="shared" si="552"/>
        <v>0</v>
      </c>
      <c r="R963" s="170">
        <f t="shared" si="550"/>
        <v>0</v>
      </c>
      <c r="S963" s="110">
        <f t="shared" si="542"/>
        <v>0</v>
      </c>
      <c r="T963" s="92">
        <f t="shared" si="555"/>
        <v>0</v>
      </c>
      <c r="U963" s="181">
        <f t="shared" si="556"/>
        <v>0</v>
      </c>
      <c r="V963" s="120">
        <f t="shared" si="551"/>
        <v>7.8E-2</v>
      </c>
      <c r="W963" s="118">
        <f t="shared" si="559"/>
        <v>6</v>
      </c>
      <c r="X963" s="118">
        <v>252</v>
      </c>
      <c r="Y963" s="117">
        <f t="shared" si="543"/>
        <v>1.0017898730000001</v>
      </c>
      <c r="Z963" s="110">
        <f t="shared" si="544"/>
        <v>1.6183411700000001</v>
      </c>
      <c r="AA963" s="110">
        <f t="shared" si="545"/>
        <v>0</v>
      </c>
      <c r="AB963" s="121" t="str">
        <f t="shared" si="553"/>
        <v>A+J=</v>
      </c>
      <c r="AC963" s="115">
        <f t="shared" si="554"/>
        <v>45257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9">
        <f t="shared" si="546"/>
        <v>45233</v>
      </c>
      <c r="B964" s="110">
        <f t="shared" si="538"/>
        <v>905.78370923</v>
      </c>
      <c r="C964" s="184">
        <f t="shared" si="561"/>
        <v>903.49469491848538</v>
      </c>
      <c r="D964" s="111">
        <f t="shared" si="547"/>
        <v>6683.28</v>
      </c>
      <c r="E964" s="111">
        <f>IF($K964=1,VLOOKUP($A963,$AQ$11:$AU$150,5),E963)</f>
        <v>6700.66</v>
      </c>
      <c r="F964" s="160" t="e">
        <f>IF($K964=1,VLOOKUP($A963,$AQ$11:$AU$135,6),F963)</f>
        <v>#REF!</v>
      </c>
      <c r="G964" s="114">
        <f t="shared" si="539"/>
        <v>2.60051950539264E-3</v>
      </c>
      <c r="H964" s="115">
        <f t="shared" si="557"/>
        <v>45257</v>
      </c>
      <c r="I964" s="115">
        <f t="shared" si="540"/>
        <v>45257</v>
      </c>
      <c r="J964" s="116">
        <f t="shared" si="548"/>
        <v>21</v>
      </c>
      <c r="K964" s="116">
        <f t="shared" si="562"/>
        <v>6</v>
      </c>
      <c r="L964" s="8">
        <f t="shared" si="549"/>
        <v>1.0007423099999999</v>
      </c>
      <c r="M964" s="117">
        <v>1</v>
      </c>
      <c r="N964" s="117">
        <f t="shared" si="558"/>
        <v>1</v>
      </c>
      <c r="O964" s="110">
        <f t="shared" si="560"/>
        <v>1.0007423099999999</v>
      </c>
      <c r="P964" s="110">
        <f t="shared" si="541"/>
        <v>904.16536805999999</v>
      </c>
      <c r="Q964" s="148">
        <f t="shared" si="552"/>
        <v>0</v>
      </c>
      <c r="R964" s="170">
        <f t="shared" si="550"/>
        <v>0</v>
      </c>
      <c r="S964" s="110">
        <f t="shared" si="542"/>
        <v>0</v>
      </c>
      <c r="T964" s="92">
        <f t="shared" si="555"/>
        <v>0</v>
      </c>
      <c r="U964" s="181">
        <f t="shared" si="556"/>
        <v>0</v>
      </c>
      <c r="V964" s="120">
        <f t="shared" si="551"/>
        <v>7.8E-2</v>
      </c>
      <c r="W964" s="118">
        <f t="shared" si="559"/>
        <v>6</v>
      </c>
      <c r="X964" s="118">
        <v>252</v>
      </c>
      <c r="Y964" s="117">
        <f t="shared" si="543"/>
        <v>1.0017898730000001</v>
      </c>
      <c r="Z964" s="110">
        <f t="shared" si="544"/>
        <v>1.6183411700000001</v>
      </c>
      <c r="AA964" s="110">
        <f t="shared" si="545"/>
        <v>0</v>
      </c>
      <c r="AB964" s="121" t="str">
        <f t="shared" si="553"/>
        <v>A+J=</v>
      </c>
      <c r="AC964" s="115">
        <f t="shared" si="554"/>
        <v>45257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9">
        <f t="shared" si="546"/>
        <v>45234</v>
      </c>
      <c r="B965" s="110">
        <f t="shared" si="538"/>
        <v>906.16577289999998</v>
      </c>
      <c r="C965" s="184">
        <f t="shared" si="561"/>
        <v>903.49469491848538</v>
      </c>
      <c r="D965" s="111">
        <f t="shared" si="547"/>
        <v>6683.28</v>
      </c>
      <c r="E965" s="111">
        <f>IF($K965=1,VLOOKUP($A964,$AQ$11:$AU$150,5),E964)</f>
        <v>6700.66</v>
      </c>
      <c r="F965" s="160" t="e">
        <f>IF($K965=1,VLOOKUP($A964,$AQ$11:$AU$135,6),F964)</f>
        <v>#REF!</v>
      </c>
      <c r="G965" s="114">
        <f t="shared" si="539"/>
        <v>2.60051950539264E-3</v>
      </c>
      <c r="H965" s="115">
        <f t="shared" si="557"/>
        <v>45257</v>
      </c>
      <c r="I965" s="115">
        <f t="shared" si="540"/>
        <v>45257</v>
      </c>
      <c r="J965" s="116">
        <f t="shared" si="548"/>
        <v>21</v>
      </c>
      <c r="K965" s="116">
        <f t="shared" si="562"/>
        <v>7</v>
      </c>
      <c r="L965" s="8">
        <f t="shared" si="549"/>
        <v>1.00086608</v>
      </c>
      <c r="M965" s="117">
        <v>1</v>
      </c>
      <c r="N965" s="117">
        <f t="shared" si="558"/>
        <v>1</v>
      </c>
      <c r="O965" s="110">
        <f t="shared" si="560"/>
        <v>1.00086608</v>
      </c>
      <c r="P965" s="110">
        <f t="shared" si="541"/>
        <v>904.27719360000003</v>
      </c>
      <c r="Q965" s="148">
        <f t="shared" si="552"/>
        <v>0</v>
      </c>
      <c r="R965" s="170">
        <f t="shared" si="550"/>
        <v>0</v>
      </c>
      <c r="S965" s="110">
        <f t="shared" si="542"/>
        <v>0</v>
      </c>
      <c r="T965" s="92">
        <f t="shared" si="555"/>
        <v>0</v>
      </c>
      <c r="U965" s="181">
        <f t="shared" si="556"/>
        <v>0</v>
      </c>
      <c r="V965" s="120">
        <f t="shared" si="551"/>
        <v>7.8E-2</v>
      </c>
      <c r="W965" s="118">
        <f t="shared" si="559"/>
        <v>7</v>
      </c>
      <c r="X965" s="118">
        <v>252</v>
      </c>
      <c r="Y965" s="117">
        <f t="shared" si="543"/>
        <v>1.0020884960000001</v>
      </c>
      <c r="Z965" s="110">
        <f t="shared" si="544"/>
        <v>1.8885793</v>
      </c>
      <c r="AA965" s="110">
        <f t="shared" si="545"/>
        <v>0</v>
      </c>
      <c r="AB965" s="121" t="str">
        <f t="shared" si="553"/>
        <v>A+J=</v>
      </c>
      <c r="AC965" s="115">
        <f t="shared" si="554"/>
        <v>45257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9">
        <f t="shared" si="546"/>
        <v>45235</v>
      </c>
      <c r="B966" s="110">
        <f t="shared" si="538"/>
        <v>906.16577289999998</v>
      </c>
      <c r="C966" s="184">
        <f t="shared" si="561"/>
        <v>903.49469491848538</v>
      </c>
      <c r="D966" s="111">
        <f t="shared" si="547"/>
        <v>6683.28</v>
      </c>
      <c r="E966" s="111">
        <f>IF($K966=1,VLOOKUP($A965,$AQ$11:$AU$150,5),E965)</f>
        <v>6700.66</v>
      </c>
      <c r="F966" s="160" t="e">
        <f>IF($K966=1,VLOOKUP($A965,$AQ$11:$AU$135,6),F965)</f>
        <v>#REF!</v>
      </c>
      <c r="G966" s="114">
        <f t="shared" si="539"/>
        <v>2.60051950539264E-3</v>
      </c>
      <c r="H966" s="115">
        <f t="shared" si="557"/>
        <v>45257</v>
      </c>
      <c r="I966" s="115">
        <f t="shared" si="540"/>
        <v>45257</v>
      </c>
      <c r="J966" s="116">
        <f t="shared" si="548"/>
        <v>21</v>
      </c>
      <c r="K966" s="116">
        <f t="shared" si="562"/>
        <v>7</v>
      </c>
      <c r="L966" s="8">
        <f t="shared" si="549"/>
        <v>1.00086608</v>
      </c>
      <c r="M966" s="117">
        <v>1</v>
      </c>
      <c r="N966" s="117">
        <f t="shared" si="558"/>
        <v>1</v>
      </c>
      <c r="O966" s="110">
        <f t="shared" si="560"/>
        <v>1.00086608</v>
      </c>
      <c r="P966" s="110">
        <f t="shared" si="541"/>
        <v>904.27719360000003</v>
      </c>
      <c r="Q966" s="148">
        <f t="shared" si="552"/>
        <v>0</v>
      </c>
      <c r="R966" s="170">
        <f t="shared" si="550"/>
        <v>0</v>
      </c>
      <c r="S966" s="110">
        <f t="shared" si="542"/>
        <v>0</v>
      </c>
      <c r="T966" s="92">
        <f t="shared" si="555"/>
        <v>0</v>
      </c>
      <c r="U966" s="181">
        <f t="shared" si="556"/>
        <v>0</v>
      </c>
      <c r="V966" s="120">
        <f t="shared" si="551"/>
        <v>7.8E-2</v>
      </c>
      <c r="W966" s="118">
        <f t="shared" si="559"/>
        <v>7</v>
      </c>
      <c r="X966" s="118">
        <v>252</v>
      </c>
      <c r="Y966" s="117">
        <f t="shared" si="543"/>
        <v>1.0020884960000001</v>
      </c>
      <c r="Z966" s="110">
        <f t="shared" si="544"/>
        <v>1.8885793</v>
      </c>
      <c r="AA966" s="110">
        <f t="shared" si="545"/>
        <v>0</v>
      </c>
      <c r="AB966" s="121" t="str">
        <f t="shared" si="553"/>
        <v>A+J=</v>
      </c>
      <c r="AC966" s="115">
        <f t="shared" si="554"/>
        <v>45257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9">
        <f t="shared" si="546"/>
        <v>45236</v>
      </c>
      <c r="B967" s="110">
        <f t="shared" si="538"/>
        <v>906.16577289999998</v>
      </c>
      <c r="C967" s="184">
        <f t="shared" si="561"/>
        <v>903.49469491848538</v>
      </c>
      <c r="D967" s="111">
        <f t="shared" si="547"/>
        <v>6683.28</v>
      </c>
      <c r="E967" s="111">
        <f>IF($K967=1,VLOOKUP($A966,$AQ$11:$AU$150,5),E966)</f>
        <v>6700.66</v>
      </c>
      <c r="F967" s="160" t="e">
        <f>IF($K967=1,VLOOKUP($A966,$AQ$11:$AU$135,6),F966)</f>
        <v>#REF!</v>
      </c>
      <c r="G967" s="114">
        <f t="shared" si="539"/>
        <v>2.60051950539264E-3</v>
      </c>
      <c r="H967" s="115">
        <f t="shared" si="557"/>
        <v>45257</v>
      </c>
      <c r="I967" s="115">
        <f t="shared" si="540"/>
        <v>45257</v>
      </c>
      <c r="J967" s="116">
        <f t="shared" si="548"/>
        <v>21</v>
      </c>
      <c r="K967" s="116">
        <f t="shared" si="562"/>
        <v>7</v>
      </c>
      <c r="L967" s="8">
        <f t="shared" si="549"/>
        <v>1.00086608</v>
      </c>
      <c r="M967" s="117">
        <v>1</v>
      </c>
      <c r="N967" s="117">
        <f t="shared" si="558"/>
        <v>1</v>
      </c>
      <c r="O967" s="110">
        <f t="shared" si="560"/>
        <v>1.00086608</v>
      </c>
      <c r="P967" s="110">
        <f t="shared" si="541"/>
        <v>904.27719360000003</v>
      </c>
      <c r="Q967" s="148">
        <f t="shared" si="552"/>
        <v>0</v>
      </c>
      <c r="R967" s="170">
        <f t="shared" si="550"/>
        <v>0</v>
      </c>
      <c r="S967" s="110">
        <f t="shared" si="542"/>
        <v>0</v>
      </c>
      <c r="T967" s="92">
        <f t="shared" si="555"/>
        <v>0</v>
      </c>
      <c r="U967" s="181">
        <f t="shared" si="556"/>
        <v>0</v>
      </c>
      <c r="V967" s="120">
        <f t="shared" si="551"/>
        <v>7.8E-2</v>
      </c>
      <c r="W967" s="118">
        <f t="shared" si="559"/>
        <v>7</v>
      </c>
      <c r="X967" s="118">
        <v>252</v>
      </c>
      <c r="Y967" s="117">
        <f t="shared" si="543"/>
        <v>1.0020884960000001</v>
      </c>
      <c r="Z967" s="110">
        <f t="shared" si="544"/>
        <v>1.8885793</v>
      </c>
      <c r="AA967" s="110">
        <f t="shared" si="545"/>
        <v>0</v>
      </c>
      <c r="AB967" s="121" t="str">
        <f t="shared" si="553"/>
        <v>A+J=</v>
      </c>
      <c r="AC967" s="115">
        <f t="shared" si="554"/>
        <v>45257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9">
        <f t="shared" si="546"/>
        <v>45237</v>
      </c>
      <c r="B968" s="110">
        <f t="shared" si="538"/>
        <v>906.54800284999999</v>
      </c>
      <c r="C968" s="184">
        <f t="shared" si="561"/>
        <v>903.49469491848538</v>
      </c>
      <c r="D968" s="111">
        <f t="shared" si="547"/>
        <v>6683.28</v>
      </c>
      <c r="E968" s="111">
        <f>IF($K968=1,VLOOKUP($A967,$AQ$11:$AU$150,5),E967)</f>
        <v>6700.66</v>
      </c>
      <c r="F968" s="160" t="e">
        <f>IF($K968=1,VLOOKUP($A967,$AQ$11:$AU$135,6),F967)</f>
        <v>#REF!</v>
      </c>
      <c r="G968" s="114">
        <f t="shared" si="539"/>
        <v>2.60051950539264E-3</v>
      </c>
      <c r="H968" s="115">
        <f t="shared" si="557"/>
        <v>45257</v>
      </c>
      <c r="I968" s="115">
        <f t="shared" si="540"/>
        <v>45257</v>
      </c>
      <c r="J968" s="116">
        <f t="shared" si="548"/>
        <v>21</v>
      </c>
      <c r="K968" s="116">
        <f t="shared" si="562"/>
        <v>8</v>
      </c>
      <c r="L968" s="8">
        <f t="shared" si="549"/>
        <v>1.0009898699999999</v>
      </c>
      <c r="M968" s="117">
        <v>1</v>
      </c>
      <c r="N968" s="117">
        <f t="shared" si="558"/>
        <v>1</v>
      </c>
      <c r="O968" s="110">
        <f t="shared" si="560"/>
        <v>1.0009898699999999</v>
      </c>
      <c r="P968" s="110">
        <f t="shared" si="541"/>
        <v>904.38903720999997</v>
      </c>
      <c r="Q968" s="148">
        <f t="shared" si="552"/>
        <v>0</v>
      </c>
      <c r="R968" s="170">
        <f t="shared" si="550"/>
        <v>0</v>
      </c>
      <c r="S968" s="110">
        <f t="shared" si="542"/>
        <v>0</v>
      </c>
      <c r="T968" s="92">
        <f t="shared" si="555"/>
        <v>0</v>
      </c>
      <c r="U968" s="181">
        <f t="shared" si="556"/>
        <v>0</v>
      </c>
      <c r="V968" s="120">
        <f t="shared" si="551"/>
        <v>7.8E-2</v>
      </c>
      <c r="W968" s="118">
        <f t="shared" si="559"/>
        <v>8</v>
      </c>
      <c r="X968" s="118">
        <v>252</v>
      </c>
      <c r="Y968" s="117">
        <f t="shared" si="543"/>
        <v>1.0023872089999999</v>
      </c>
      <c r="Z968" s="110">
        <f t="shared" si="544"/>
        <v>2.1589656399999999</v>
      </c>
      <c r="AA968" s="110">
        <f t="shared" si="545"/>
        <v>0</v>
      </c>
      <c r="AB968" s="121" t="str">
        <f t="shared" si="553"/>
        <v>A+J=</v>
      </c>
      <c r="AC968" s="115">
        <f t="shared" si="554"/>
        <v>45257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9">
        <f t="shared" si="546"/>
        <v>45238</v>
      </c>
      <c r="B969" s="110">
        <f t="shared" si="538"/>
        <v>906.93039825000005</v>
      </c>
      <c r="C969" s="184">
        <f t="shared" si="561"/>
        <v>903.49469491848538</v>
      </c>
      <c r="D969" s="111">
        <f t="shared" si="547"/>
        <v>6683.28</v>
      </c>
      <c r="E969" s="111">
        <f>IF($K969=1,VLOOKUP($A968,$AQ$11:$AU$150,5),E968)</f>
        <v>6700.66</v>
      </c>
      <c r="F969" s="160" t="e">
        <f>IF($K969=1,VLOOKUP($A968,$AQ$11:$AU$135,6),F968)</f>
        <v>#REF!</v>
      </c>
      <c r="G969" s="114">
        <f t="shared" si="539"/>
        <v>2.60051950539264E-3</v>
      </c>
      <c r="H969" s="115">
        <f t="shared" si="557"/>
        <v>45257</v>
      </c>
      <c r="I969" s="115">
        <f t="shared" si="540"/>
        <v>45257</v>
      </c>
      <c r="J969" s="116">
        <f t="shared" si="548"/>
        <v>21</v>
      </c>
      <c r="K969" s="116">
        <f t="shared" si="562"/>
        <v>9</v>
      </c>
      <c r="L969" s="8">
        <f t="shared" si="549"/>
        <v>1.00111368</v>
      </c>
      <c r="M969" s="117">
        <v>1</v>
      </c>
      <c r="N969" s="117">
        <f t="shared" si="558"/>
        <v>1</v>
      </c>
      <c r="O969" s="110">
        <f t="shared" si="560"/>
        <v>1.00111368</v>
      </c>
      <c r="P969" s="110">
        <f t="shared" si="541"/>
        <v>904.50089889000003</v>
      </c>
      <c r="Q969" s="148">
        <f t="shared" si="552"/>
        <v>0</v>
      </c>
      <c r="R969" s="170">
        <f t="shared" si="550"/>
        <v>0</v>
      </c>
      <c r="S969" s="110">
        <f t="shared" si="542"/>
        <v>0</v>
      </c>
      <c r="T969" s="92">
        <f t="shared" si="555"/>
        <v>0</v>
      </c>
      <c r="U969" s="181">
        <f t="shared" si="556"/>
        <v>0</v>
      </c>
      <c r="V969" s="120">
        <f t="shared" si="551"/>
        <v>7.8E-2</v>
      </c>
      <c r="W969" s="118">
        <f t="shared" si="559"/>
        <v>9</v>
      </c>
      <c r="X969" s="118">
        <v>252</v>
      </c>
      <c r="Y969" s="117">
        <f t="shared" si="543"/>
        <v>1.002686011</v>
      </c>
      <c r="Z969" s="110">
        <f t="shared" si="544"/>
        <v>2.4294993599999999</v>
      </c>
      <c r="AA969" s="110">
        <f t="shared" si="545"/>
        <v>0</v>
      </c>
      <c r="AB969" s="121" t="str">
        <f t="shared" si="553"/>
        <v>A+J=</v>
      </c>
      <c r="AC969" s="115">
        <f t="shared" si="554"/>
        <v>45257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9">
        <f t="shared" si="546"/>
        <v>45239</v>
      </c>
      <c r="B970" s="110">
        <f t="shared" si="538"/>
        <v>907.31294916000002</v>
      </c>
      <c r="C970" s="184">
        <f t="shared" si="561"/>
        <v>903.49469491848538</v>
      </c>
      <c r="D970" s="111">
        <f t="shared" si="547"/>
        <v>6683.28</v>
      </c>
      <c r="E970" s="111">
        <f>IF($K970=1,VLOOKUP($A969,$AQ$11:$AU$150,5),E969)</f>
        <v>6700.66</v>
      </c>
      <c r="F970" s="160" t="e">
        <f>IF($K970=1,VLOOKUP($A969,$AQ$11:$AU$135,6),F969)</f>
        <v>#REF!</v>
      </c>
      <c r="G970" s="114">
        <f t="shared" si="539"/>
        <v>2.60051950539264E-3</v>
      </c>
      <c r="H970" s="115">
        <f t="shared" si="557"/>
        <v>45257</v>
      </c>
      <c r="I970" s="115">
        <f t="shared" si="540"/>
        <v>45257</v>
      </c>
      <c r="J970" s="116">
        <f t="shared" si="548"/>
        <v>21</v>
      </c>
      <c r="K970" s="116">
        <f t="shared" si="562"/>
        <v>10</v>
      </c>
      <c r="L970" s="8">
        <f t="shared" si="549"/>
        <v>1.0012375</v>
      </c>
      <c r="M970" s="117">
        <v>1</v>
      </c>
      <c r="N970" s="117">
        <f t="shared" si="558"/>
        <v>1</v>
      </c>
      <c r="O970" s="110">
        <f t="shared" si="560"/>
        <v>1.0012375</v>
      </c>
      <c r="P970" s="110">
        <f t="shared" si="541"/>
        <v>904.61276959999998</v>
      </c>
      <c r="Q970" s="148">
        <f t="shared" si="552"/>
        <v>0</v>
      </c>
      <c r="R970" s="170">
        <f t="shared" si="550"/>
        <v>0</v>
      </c>
      <c r="S970" s="110">
        <f t="shared" si="542"/>
        <v>0</v>
      </c>
      <c r="T970" s="92">
        <f t="shared" si="555"/>
        <v>0</v>
      </c>
      <c r="U970" s="181">
        <f t="shared" si="556"/>
        <v>0</v>
      </c>
      <c r="V970" s="120">
        <f t="shared" si="551"/>
        <v>7.8E-2</v>
      </c>
      <c r="W970" s="118">
        <f t="shared" si="559"/>
        <v>10</v>
      </c>
      <c r="X970" s="118">
        <v>252</v>
      </c>
      <c r="Y970" s="117">
        <f t="shared" si="543"/>
        <v>1.002984901</v>
      </c>
      <c r="Z970" s="110">
        <f t="shared" si="544"/>
        <v>2.70017956</v>
      </c>
      <c r="AA970" s="110">
        <f t="shared" si="545"/>
        <v>0</v>
      </c>
      <c r="AB970" s="121" t="str">
        <f t="shared" si="553"/>
        <v>A+J=</v>
      </c>
      <c r="AC970" s="115">
        <f t="shared" si="554"/>
        <v>45257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9">
        <f t="shared" si="546"/>
        <v>45240</v>
      </c>
      <c r="B971" s="110">
        <f t="shared" ref="B971:B1034" si="563">(P971+Z971)</f>
        <v>907.6956574300001</v>
      </c>
      <c r="C971" s="184">
        <f t="shared" si="561"/>
        <v>903.49469491848538</v>
      </c>
      <c r="D971" s="111">
        <f t="shared" si="547"/>
        <v>6683.28</v>
      </c>
      <c r="E971" s="111">
        <f>IF($K971=1,VLOOKUP($A970,$AQ$11:$AU$150,5),E970)</f>
        <v>6700.66</v>
      </c>
      <c r="F971" s="160" t="e">
        <f>IF($K971=1,VLOOKUP($A970,$AQ$11:$AU$135,6),F970)</f>
        <v>#REF!</v>
      </c>
      <c r="G971" s="114">
        <f t="shared" ref="G971:G1034" si="564">(E971/D971)-1</f>
        <v>2.60051950539264E-3</v>
      </c>
      <c r="H971" s="115">
        <f t="shared" si="557"/>
        <v>45257</v>
      </c>
      <c r="I971" s="115">
        <f t="shared" ref="I971:I1034" si="565">IF(A971&gt;I970,H971,I970)</f>
        <v>45257</v>
      </c>
      <c r="J971" s="116">
        <f t="shared" si="548"/>
        <v>21</v>
      </c>
      <c r="K971" s="116">
        <f t="shared" si="562"/>
        <v>11</v>
      </c>
      <c r="L971" s="8">
        <f t="shared" si="549"/>
        <v>1.0013613299999999</v>
      </c>
      <c r="M971" s="117">
        <v>1</v>
      </c>
      <c r="N971" s="117">
        <f t="shared" si="558"/>
        <v>1</v>
      </c>
      <c r="O971" s="110">
        <f t="shared" si="560"/>
        <v>1.0013613299999999</v>
      </c>
      <c r="P971" s="110">
        <f t="shared" ref="P971:P1034" si="566">TRUNC(C971*O971,8)</f>
        <v>904.72464935000005</v>
      </c>
      <c r="Q971" s="148">
        <f t="shared" si="552"/>
        <v>0</v>
      </c>
      <c r="R971" s="170">
        <f t="shared" si="550"/>
        <v>0</v>
      </c>
      <c r="S971" s="110">
        <f t="shared" ref="S971:S1034" si="567">IF(R971&gt;0,TRUNC(R971*P971,8),0)</f>
        <v>0</v>
      </c>
      <c r="T971" s="92">
        <f t="shared" si="555"/>
        <v>0</v>
      </c>
      <c r="U971" s="181">
        <f t="shared" si="556"/>
        <v>0</v>
      </c>
      <c r="V971" s="120">
        <f t="shared" si="551"/>
        <v>7.8E-2</v>
      </c>
      <c r="W971" s="118">
        <f t="shared" si="559"/>
        <v>11</v>
      </c>
      <c r="X971" s="118">
        <v>252</v>
      </c>
      <c r="Y971" s="117">
        <f t="shared" ref="Y971:Y1034" si="568">ROUND((1+V971)^TRUNC((W971/X971),9),9)</f>
        <v>1.003283881</v>
      </c>
      <c r="Z971" s="110">
        <f t="shared" ref="Z971:Z1034" si="569">TRUNC((P971*(Y971-1)),8)</f>
        <v>2.9710080799999998</v>
      </c>
      <c r="AA971" s="110">
        <f t="shared" ref="AA971:AA1034" si="570">IF(Q971&gt;0,S971+Z971,0)</f>
        <v>0</v>
      </c>
      <c r="AB971" s="121" t="str">
        <f t="shared" si="553"/>
        <v>A+J=</v>
      </c>
      <c r="AC971" s="115">
        <f t="shared" si="554"/>
        <v>45257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9">
        <f t="shared" ref="A972:A1035" si="571">(A971+1)</f>
        <v>45241</v>
      </c>
      <c r="B972" s="110">
        <f t="shared" si="563"/>
        <v>908.07853125999998</v>
      </c>
      <c r="C972" s="184">
        <f t="shared" si="561"/>
        <v>903.49469491848538</v>
      </c>
      <c r="D972" s="111">
        <f t="shared" ref="D972:D1035" si="572">IF(E972=E971,D971,E971)</f>
        <v>6683.28</v>
      </c>
      <c r="E972" s="111">
        <f>IF($K972=1,VLOOKUP($A971,$AQ$11:$AU$150,5),E971)</f>
        <v>6700.66</v>
      </c>
      <c r="F972" s="160" t="e">
        <f>IF($K972=1,VLOOKUP($A971,$AQ$11:$AU$135,6),F971)</f>
        <v>#REF!</v>
      </c>
      <c r="G972" s="114">
        <f t="shared" si="564"/>
        <v>2.60051950539264E-3</v>
      </c>
      <c r="H972" s="115">
        <f t="shared" si="557"/>
        <v>45257</v>
      </c>
      <c r="I972" s="115">
        <f t="shared" si="565"/>
        <v>45257</v>
      </c>
      <c r="J972" s="116">
        <f t="shared" ref="J972:J1035" si="573">IF(I972=I971,J971,NETWORKDAYS(I971,I972,$AF$149:$AF$503)-1)</f>
        <v>21</v>
      </c>
      <c r="K972" s="116">
        <f t="shared" si="562"/>
        <v>12</v>
      </c>
      <c r="L972" s="8">
        <f t="shared" ref="L972:L1035" si="574">TRUNC((E972/D972)^TRUNC((K972/J972),9),8)</f>
        <v>1.00148518</v>
      </c>
      <c r="M972" s="117">
        <v>1</v>
      </c>
      <c r="N972" s="117">
        <f t="shared" si="558"/>
        <v>1</v>
      </c>
      <c r="O972" s="110">
        <f t="shared" si="560"/>
        <v>1.00148518</v>
      </c>
      <c r="P972" s="110">
        <f t="shared" si="566"/>
        <v>904.83654716000001</v>
      </c>
      <c r="Q972" s="148">
        <f t="shared" si="552"/>
        <v>0</v>
      </c>
      <c r="R972" s="170">
        <f t="shared" ref="R972:R1035" si="575">IF(Q972&gt;0,VLOOKUP($A972,$AF$11:$AK$141,6),0)</f>
        <v>0</v>
      </c>
      <c r="S972" s="110">
        <f t="shared" si="567"/>
        <v>0</v>
      </c>
      <c r="T972" s="92">
        <f t="shared" si="555"/>
        <v>0</v>
      </c>
      <c r="U972" s="181">
        <f t="shared" si="556"/>
        <v>0</v>
      </c>
      <c r="V972" s="120">
        <f t="shared" ref="V972:V1035" si="576">(V971)</f>
        <v>7.8E-2</v>
      </c>
      <c r="W972" s="118">
        <f t="shared" si="559"/>
        <v>12</v>
      </c>
      <c r="X972" s="118">
        <v>252</v>
      </c>
      <c r="Y972" s="117">
        <f t="shared" si="568"/>
        <v>1.00358295</v>
      </c>
      <c r="Z972" s="110">
        <f t="shared" si="569"/>
        <v>3.2419840999999998</v>
      </c>
      <c r="AA972" s="110">
        <f t="shared" si="570"/>
        <v>0</v>
      </c>
      <c r="AB972" s="121" t="str">
        <f t="shared" si="553"/>
        <v>A+J=</v>
      </c>
      <c r="AC972" s="115">
        <f t="shared" si="554"/>
        <v>45257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9">
        <f t="shared" si="571"/>
        <v>45242</v>
      </c>
      <c r="B973" s="110">
        <f t="shared" si="563"/>
        <v>908.07853125999998</v>
      </c>
      <c r="C973" s="184">
        <f t="shared" si="561"/>
        <v>903.49469491848538</v>
      </c>
      <c r="D973" s="111">
        <f t="shared" si="572"/>
        <v>6683.28</v>
      </c>
      <c r="E973" s="111">
        <f>IF($K973=1,VLOOKUP($A972,$AQ$11:$AU$150,5),E972)</f>
        <v>6700.66</v>
      </c>
      <c r="F973" s="160" t="e">
        <f>IF($K973=1,VLOOKUP($A972,$AQ$11:$AU$135,6),F972)</f>
        <v>#REF!</v>
      </c>
      <c r="G973" s="114">
        <f t="shared" si="564"/>
        <v>2.60051950539264E-3</v>
      </c>
      <c r="H973" s="115">
        <f t="shared" si="557"/>
        <v>45257</v>
      </c>
      <c r="I973" s="115">
        <f t="shared" si="565"/>
        <v>45257</v>
      </c>
      <c r="J973" s="116">
        <f t="shared" si="573"/>
        <v>21</v>
      </c>
      <c r="K973" s="116">
        <f t="shared" si="562"/>
        <v>12</v>
      </c>
      <c r="L973" s="8">
        <f t="shared" si="574"/>
        <v>1.00148518</v>
      </c>
      <c r="M973" s="117">
        <v>1</v>
      </c>
      <c r="N973" s="117">
        <f t="shared" si="558"/>
        <v>1</v>
      </c>
      <c r="O973" s="110">
        <f t="shared" si="560"/>
        <v>1.00148518</v>
      </c>
      <c r="P973" s="110">
        <f t="shared" si="566"/>
        <v>904.83654716000001</v>
      </c>
      <c r="Q973" s="148">
        <f t="shared" ref="Q973:Q1036" si="577">IF(VLOOKUP(A973,AF$11:AM$141,8)=VLOOKUP(A972,AF$11:AM$141,8),0,VLOOKUP(A973,AF$11:AM$141,8))</f>
        <v>0</v>
      </c>
      <c r="R973" s="170">
        <f t="shared" si="575"/>
        <v>0</v>
      </c>
      <c r="S973" s="110">
        <f t="shared" si="567"/>
        <v>0</v>
      </c>
      <c r="T973" s="92">
        <f t="shared" si="555"/>
        <v>0</v>
      </c>
      <c r="U973" s="181">
        <f t="shared" si="556"/>
        <v>0</v>
      </c>
      <c r="V973" s="120">
        <f t="shared" si="576"/>
        <v>7.8E-2</v>
      </c>
      <c r="W973" s="118">
        <f t="shared" si="559"/>
        <v>12</v>
      </c>
      <c r="X973" s="118">
        <v>252</v>
      </c>
      <c r="Y973" s="117">
        <f t="shared" si="568"/>
        <v>1.00358295</v>
      </c>
      <c r="Z973" s="110">
        <f t="shared" si="569"/>
        <v>3.2419840999999998</v>
      </c>
      <c r="AA973" s="110">
        <f t="shared" si="570"/>
        <v>0</v>
      </c>
      <c r="AB973" s="121" t="str">
        <f t="shared" ref="AB973:AB1036" si="578">IF($Q972&gt;0,VLOOKUP($A972,$AF$11:$AO$141,9),AB972)</f>
        <v>A+J=</v>
      </c>
      <c r="AC973" s="115">
        <f t="shared" ref="AC973:AC1036" si="579">IF($Q972&gt;0,VLOOKUP($A972,$AF$11:$AO$141,10),AC972)</f>
        <v>45257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9">
        <f t="shared" si="571"/>
        <v>45243</v>
      </c>
      <c r="B974" s="110">
        <f t="shared" si="563"/>
        <v>908.07853125999998</v>
      </c>
      <c r="C974" s="184">
        <f t="shared" si="561"/>
        <v>903.49469491848538</v>
      </c>
      <c r="D974" s="111">
        <f t="shared" si="572"/>
        <v>6683.28</v>
      </c>
      <c r="E974" s="111">
        <f>IF($K974=1,VLOOKUP($A973,$AQ$11:$AU$150,5),E973)</f>
        <v>6700.66</v>
      </c>
      <c r="F974" s="160" t="e">
        <f>IF($K974=1,VLOOKUP($A973,$AQ$11:$AU$135,6),F973)</f>
        <v>#REF!</v>
      </c>
      <c r="G974" s="114">
        <f t="shared" si="564"/>
        <v>2.60051950539264E-3</v>
      </c>
      <c r="H974" s="115">
        <f t="shared" si="557"/>
        <v>45257</v>
      </c>
      <c r="I974" s="115">
        <f t="shared" si="565"/>
        <v>45257</v>
      </c>
      <c r="J974" s="116">
        <f t="shared" si="573"/>
        <v>21</v>
      </c>
      <c r="K974" s="116">
        <f t="shared" si="562"/>
        <v>12</v>
      </c>
      <c r="L974" s="8">
        <f t="shared" si="574"/>
        <v>1.00148518</v>
      </c>
      <c r="M974" s="117">
        <v>1</v>
      </c>
      <c r="N974" s="117">
        <f t="shared" si="558"/>
        <v>1</v>
      </c>
      <c r="O974" s="110">
        <f t="shared" si="560"/>
        <v>1.00148518</v>
      </c>
      <c r="P974" s="110">
        <f t="shared" si="566"/>
        <v>904.83654716000001</v>
      </c>
      <c r="Q974" s="148">
        <f t="shared" si="577"/>
        <v>0</v>
      </c>
      <c r="R974" s="170">
        <f t="shared" si="575"/>
        <v>0</v>
      </c>
      <c r="S974" s="110">
        <f t="shared" si="567"/>
        <v>0</v>
      </c>
      <c r="T974" s="92">
        <f t="shared" si="555"/>
        <v>0</v>
      </c>
      <c r="U974" s="181">
        <f t="shared" si="556"/>
        <v>0</v>
      </c>
      <c r="V974" s="120">
        <f t="shared" si="576"/>
        <v>7.8E-2</v>
      </c>
      <c r="W974" s="118">
        <f t="shared" si="559"/>
        <v>12</v>
      </c>
      <c r="X974" s="118">
        <v>252</v>
      </c>
      <c r="Y974" s="117">
        <f t="shared" si="568"/>
        <v>1.00358295</v>
      </c>
      <c r="Z974" s="110">
        <f t="shared" si="569"/>
        <v>3.2419840999999998</v>
      </c>
      <c r="AA974" s="110">
        <f t="shared" si="570"/>
        <v>0</v>
      </c>
      <c r="AB974" s="121" t="str">
        <f t="shared" si="578"/>
        <v>A+J=</v>
      </c>
      <c r="AC974" s="115">
        <f t="shared" si="579"/>
        <v>45257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9">
        <f t="shared" si="571"/>
        <v>45244</v>
      </c>
      <c r="B975" s="110">
        <f t="shared" si="563"/>
        <v>908.46156165000002</v>
      </c>
      <c r="C975" s="184">
        <f t="shared" si="561"/>
        <v>903.49469491848538</v>
      </c>
      <c r="D975" s="111">
        <f t="shared" si="572"/>
        <v>6683.28</v>
      </c>
      <c r="E975" s="111">
        <f>IF($K975=1,VLOOKUP($A974,$AQ$11:$AU$150,5),E974)</f>
        <v>6700.66</v>
      </c>
      <c r="F975" s="160" t="e">
        <f>IF($K975=1,VLOOKUP($A974,$AQ$11:$AU$135,6),F974)</f>
        <v>#REF!</v>
      </c>
      <c r="G975" s="114">
        <f t="shared" si="564"/>
        <v>2.60051950539264E-3</v>
      </c>
      <c r="H975" s="115">
        <f t="shared" si="557"/>
        <v>45257</v>
      </c>
      <c r="I975" s="115">
        <f t="shared" si="565"/>
        <v>45257</v>
      </c>
      <c r="J975" s="116">
        <f t="shared" si="573"/>
        <v>21</v>
      </c>
      <c r="K975" s="116">
        <f t="shared" si="562"/>
        <v>13</v>
      </c>
      <c r="L975" s="8">
        <f t="shared" si="574"/>
        <v>1.00160904</v>
      </c>
      <c r="M975" s="117">
        <v>1</v>
      </c>
      <c r="N975" s="117">
        <f t="shared" si="558"/>
        <v>1</v>
      </c>
      <c r="O975" s="110">
        <f t="shared" si="560"/>
        <v>1.00160904</v>
      </c>
      <c r="P975" s="110">
        <f t="shared" si="566"/>
        <v>904.94845401999999</v>
      </c>
      <c r="Q975" s="148">
        <f t="shared" si="577"/>
        <v>0</v>
      </c>
      <c r="R975" s="170">
        <f t="shared" si="575"/>
        <v>0</v>
      </c>
      <c r="S975" s="110">
        <f t="shared" si="567"/>
        <v>0</v>
      </c>
      <c r="T975" s="92">
        <f t="shared" si="555"/>
        <v>0</v>
      </c>
      <c r="U975" s="181">
        <f t="shared" si="556"/>
        <v>0</v>
      </c>
      <c r="V975" s="120">
        <f t="shared" si="576"/>
        <v>7.8E-2</v>
      </c>
      <c r="W975" s="118">
        <f t="shared" si="559"/>
        <v>13</v>
      </c>
      <c r="X975" s="118">
        <v>252</v>
      </c>
      <c r="Y975" s="117">
        <f t="shared" si="568"/>
        <v>1.003882108</v>
      </c>
      <c r="Z975" s="110">
        <f t="shared" si="569"/>
        <v>3.5131076299999999</v>
      </c>
      <c r="AA975" s="110">
        <f t="shared" si="570"/>
        <v>0</v>
      </c>
      <c r="AB975" s="121" t="str">
        <f t="shared" si="578"/>
        <v>A+J=</v>
      </c>
      <c r="AC975" s="115">
        <f t="shared" si="579"/>
        <v>45257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9">
        <f t="shared" si="571"/>
        <v>45245</v>
      </c>
      <c r="B976" s="110">
        <f t="shared" si="563"/>
        <v>908.84475767999993</v>
      </c>
      <c r="C976" s="184">
        <f t="shared" si="561"/>
        <v>903.49469491848538</v>
      </c>
      <c r="D976" s="111">
        <f t="shared" si="572"/>
        <v>6683.28</v>
      </c>
      <c r="E976" s="111">
        <f>IF($K976=1,VLOOKUP($A975,$AQ$11:$AU$150,5),E975)</f>
        <v>6700.66</v>
      </c>
      <c r="F976" s="160" t="e">
        <f>IF($K976=1,VLOOKUP($A975,$AQ$11:$AU$135,6),F975)</f>
        <v>#REF!</v>
      </c>
      <c r="G976" s="114">
        <f t="shared" si="564"/>
        <v>2.60051950539264E-3</v>
      </c>
      <c r="H976" s="115">
        <f t="shared" si="557"/>
        <v>45257</v>
      </c>
      <c r="I976" s="115">
        <f t="shared" si="565"/>
        <v>45257</v>
      </c>
      <c r="J976" s="116">
        <f t="shared" si="573"/>
        <v>21</v>
      </c>
      <c r="K976" s="116">
        <f t="shared" si="562"/>
        <v>14</v>
      </c>
      <c r="L976" s="8">
        <f t="shared" si="574"/>
        <v>1.00173292</v>
      </c>
      <c r="M976" s="117">
        <v>1</v>
      </c>
      <c r="N976" s="117">
        <f t="shared" si="558"/>
        <v>1</v>
      </c>
      <c r="O976" s="110">
        <f t="shared" si="560"/>
        <v>1.00173292</v>
      </c>
      <c r="P976" s="110">
        <f t="shared" si="566"/>
        <v>905.06037893999996</v>
      </c>
      <c r="Q976" s="148">
        <f t="shared" si="577"/>
        <v>0</v>
      </c>
      <c r="R976" s="170">
        <f t="shared" si="575"/>
        <v>0</v>
      </c>
      <c r="S976" s="110">
        <f t="shared" si="567"/>
        <v>0</v>
      </c>
      <c r="T976" s="92">
        <f t="shared" ref="T976:T1039" si="580">IF(AND(Q976&gt;0,L976&gt;1),(L976-1)*C976,0)</f>
        <v>0</v>
      </c>
      <c r="U976" s="181">
        <f t="shared" ref="U976:U1039" si="581">IF(Q976&gt;0,(S976+T976)/P976,0)</f>
        <v>0</v>
      </c>
      <c r="V976" s="120">
        <f t="shared" si="576"/>
        <v>7.8E-2</v>
      </c>
      <c r="W976" s="118">
        <f t="shared" si="559"/>
        <v>14</v>
      </c>
      <c r="X976" s="118">
        <v>252</v>
      </c>
      <c r="Y976" s="117">
        <f t="shared" si="568"/>
        <v>1.0041813550000001</v>
      </c>
      <c r="Z976" s="110">
        <f t="shared" si="569"/>
        <v>3.7843787400000002</v>
      </c>
      <c r="AA976" s="110">
        <f t="shared" si="570"/>
        <v>0</v>
      </c>
      <c r="AB976" s="121" t="str">
        <f t="shared" si="578"/>
        <v>A+J=</v>
      </c>
      <c r="AC976" s="115">
        <f t="shared" si="579"/>
        <v>45257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9">
        <f t="shared" si="571"/>
        <v>45246</v>
      </c>
      <c r="B977" s="110">
        <f t="shared" si="563"/>
        <v>908.84475767999993</v>
      </c>
      <c r="C977" s="184">
        <f t="shared" si="561"/>
        <v>903.49469491848538</v>
      </c>
      <c r="D977" s="111">
        <f t="shared" si="572"/>
        <v>6683.28</v>
      </c>
      <c r="E977" s="111">
        <f>IF($K977=1,VLOOKUP($A976,$AQ$11:$AU$150,5),E976)</f>
        <v>6700.66</v>
      </c>
      <c r="F977" s="160" t="e">
        <f>IF($K977=1,VLOOKUP($A976,$AQ$11:$AU$135,6),F976)</f>
        <v>#REF!</v>
      </c>
      <c r="G977" s="114">
        <f t="shared" si="564"/>
        <v>2.60051950539264E-3</v>
      </c>
      <c r="H977" s="115">
        <f t="shared" si="557"/>
        <v>45257</v>
      </c>
      <c r="I977" s="115">
        <f t="shared" si="565"/>
        <v>45257</v>
      </c>
      <c r="J977" s="116">
        <f t="shared" si="573"/>
        <v>21</v>
      </c>
      <c r="K977" s="116">
        <f t="shared" si="562"/>
        <v>14</v>
      </c>
      <c r="L977" s="8">
        <f t="shared" si="574"/>
        <v>1.00173292</v>
      </c>
      <c r="M977" s="117">
        <v>1</v>
      </c>
      <c r="N977" s="117">
        <f t="shared" si="558"/>
        <v>1</v>
      </c>
      <c r="O977" s="110">
        <f t="shared" si="560"/>
        <v>1.00173292</v>
      </c>
      <c r="P977" s="110">
        <f t="shared" si="566"/>
        <v>905.06037893999996</v>
      </c>
      <c r="Q977" s="148">
        <f t="shared" si="577"/>
        <v>0</v>
      </c>
      <c r="R977" s="170">
        <f t="shared" si="575"/>
        <v>0</v>
      </c>
      <c r="S977" s="110">
        <f t="shared" si="567"/>
        <v>0</v>
      </c>
      <c r="T977" s="92">
        <f t="shared" si="580"/>
        <v>0</v>
      </c>
      <c r="U977" s="181">
        <f t="shared" si="581"/>
        <v>0</v>
      </c>
      <c r="V977" s="120">
        <f t="shared" si="576"/>
        <v>7.8E-2</v>
      </c>
      <c r="W977" s="118">
        <f t="shared" si="559"/>
        <v>14</v>
      </c>
      <c r="X977" s="118">
        <v>252</v>
      </c>
      <c r="Y977" s="117">
        <f t="shared" si="568"/>
        <v>1.0041813550000001</v>
      </c>
      <c r="Z977" s="110">
        <f t="shared" si="569"/>
        <v>3.7843787400000002</v>
      </c>
      <c r="AA977" s="110">
        <f t="shared" si="570"/>
        <v>0</v>
      </c>
      <c r="AB977" s="121" t="str">
        <f t="shared" si="578"/>
        <v>A+J=</v>
      </c>
      <c r="AC977" s="115">
        <f t="shared" si="579"/>
        <v>45257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9">
        <f t="shared" si="571"/>
        <v>45247</v>
      </c>
      <c r="B978" s="110">
        <f t="shared" si="563"/>
        <v>909.22811939999997</v>
      </c>
      <c r="C978" s="184">
        <f t="shared" si="561"/>
        <v>903.49469491848538</v>
      </c>
      <c r="D978" s="111">
        <f t="shared" si="572"/>
        <v>6683.28</v>
      </c>
      <c r="E978" s="111">
        <f>IF($K978=1,VLOOKUP($A977,$AQ$11:$AU$150,5),E977)</f>
        <v>6700.66</v>
      </c>
      <c r="F978" s="160" t="e">
        <f>IF($K978=1,VLOOKUP($A977,$AQ$11:$AU$135,6),F977)</f>
        <v>#REF!</v>
      </c>
      <c r="G978" s="114">
        <f t="shared" si="564"/>
        <v>2.60051950539264E-3</v>
      </c>
      <c r="H978" s="115">
        <f t="shared" si="557"/>
        <v>45257</v>
      </c>
      <c r="I978" s="115">
        <f t="shared" si="565"/>
        <v>45257</v>
      </c>
      <c r="J978" s="116">
        <f t="shared" si="573"/>
        <v>21</v>
      </c>
      <c r="K978" s="116">
        <f t="shared" si="562"/>
        <v>15</v>
      </c>
      <c r="L978" s="8">
        <f t="shared" si="574"/>
        <v>1.00185682</v>
      </c>
      <c r="M978" s="117">
        <v>1</v>
      </c>
      <c r="N978" s="117">
        <f t="shared" si="558"/>
        <v>1</v>
      </c>
      <c r="O978" s="110">
        <f t="shared" si="560"/>
        <v>1.00185682</v>
      </c>
      <c r="P978" s="110">
        <f t="shared" si="566"/>
        <v>905.17232192999995</v>
      </c>
      <c r="Q978" s="148">
        <f t="shared" si="577"/>
        <v>0</v>
      </c>
      <c r="R978" s="170">
        <f t="shared" si="575"/>
        <v>0</v>
      </c>
      <c r="S978" s="110">
        <f t="shared" si="567"/>
        <v>0</v>
      </c>
      <c r="T978" s="92">
        <f t="shared" si="580"/>
        <v>0</v>
      </c>
      <c r="U978" s="181">
        <f t="shared" si="581"/>
        <v>0</v>
      </c>
      <c r="V978" s="120">
        <f t="shared" si="576"/>
        <v>7.8E-2</v>
      </c>
      <c r="W978" s="118">
        <f t="shared" si="559"/>
        <v>15</v>
      </c>
      <c r="X978" s="118">
        <v>252</v>
      </c>
      <c r="Y978" s="117">
        <f t="shared" si="568"/>
        <v>1.0044806909999999</v>
      </c>
      <c r="Z978" s="110">
        <f t="shared" si="569"/>
        <v>4.0557974699999999</v>
      </c>
      <c r="AA978" s="110">
        <f t="shared" si="570"/>
        <v>0</v>
      </c>
      <c r="AB978" s="121" t="str">
        <f t="shared" si="578"/>
        <v>A+J=</v>
      </c>
      <c r="AC978" s="115">
        <f t="shared" si="579"/>
        <v>45257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9">
        <f t="shared" si="571"/>
        <v>45248</v>
      </c>
      <c r="B979" s="110">
        <f t="shared" si="563"/>
        <v>909.61163869999996</v>
      </c>
      <c r="C979" s="184">
        <f t="shared" si="561"/>
        <v>903.49469491848538</v>
      </c>
      <c r="D979" s="111">
        <f t="shared" si="572"/>
        <v>6683.28</v>
      </c>
      <c r="E979" s="111">
        <f>IF($K979=1,VLOOKUP($A978,$AQ$11:$AU$150,5),E978)</f>
        <v>6700.66</v>
      </c>
      <c r="F979" s="160" t="e">
        <f>IF($K979=1,VLOOKUP($A978,$AQ$11:$AU$135,6),F978)</f>
        <v>#REF!</v>
      </c>
      <c r="G979" s="114">
        <f t="shared" si="564"/>
        <v>2.60051950539264E-3</v>
      </c>
      <c r="H979" s="115">
        <f t="shared" ref="H979:H1042" si="582">IF(Q978&gt;0,VLOOKUP(A979,AJ$119:AP$451,4),H978)</f>
        <v>45257</v>
      </c>
      <c r="I979" s="115">
        <f t="shared" si="565"/>
        <v>45257</v>
      </c>
      <c r="J979" s="116">
        <f t="shared" si="573"/>
        <v>21</v>
      </c>
      <c r="K979" s="116">
        <f t="shared" si="562"/>
        <v>16</v>
      </c>
      <c r="L979" s="8">
        <f t="shared" si="574"/>
        <v>1.0019807300000001</v>
      </c>
      <c r="M979" s="117">
        <v>1</v>
      </c>
      <c r="N979" s="117">
        <f t="shared" si="558"/>
        <v>1</v>
      </c>
      <c r="O979" s="110">
        <f t="shared" si="560"/>
        <v>1.0019807300000001</v>
      </c>
      <c r="P979" s="110">
        <f t="shared" si="566"/>
        <v>905.28427395999995</v>
      </c>
      <c r="Q979" s="148">
        <f t="shared" si="577"/>
        <v>0</v>
      </c>
      <c r="R979" s="170">
        <f t="shared" si="575"/>
        <v>0</v>
      </c>
      <c r="S979" s="110">
        <f t="shared" si="567"/>
        <v>0</v>
      </c>
      <c r="T979" s="92">
        <f t="shared" si="580"/>
        <v>0</v>
      </c>
      <c r="U979" s="181">
        <f t="shared" si="581"/>
        <v>0</v>
      </c>
      <c r="V979" s="120">
        <f t="shared" si="576"/>
        <v>7.8E-2</v>
      </c>
      <c r="W979" s="118">
        <f t="shared" si="559"/>
        <v>16</v>
      </c>
      <c r="X979" s="118">
        <v>252</v>
      </c>
      <c r="Y979" s="117">
        <f t="shared" si="568"/>
        <v>1.0047801169999999</v>
      </c>
      <c r="Z979" s="110">
        <f t="shared" si="569"/>
        <v>4.3273647400000002</v>
      </c>
      <c r="AA979" s="110">
        <f t="shared" si="570"/>
        <v>0</v>
      </c>
      <c r="AB979" s="121" t="str">
        <f t="shared" si="578"/>
        <v>A+J=</v>
      </c>
      <c r="AC979" s="115">
        <f t="shared" si="579"/>
        <v>45257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9">
        <f t="shared" si="571"/>
        <v>45249</v>
      </c>
      <c r="B980" s="110">
        <f t="shared" si="563"/>
        <v>909.61163869999996</v>
      </c>
      <c r="C980" s="184">
        <f t="shared" si="561"/>
        <v>903.49469491848538</v>
      </c>
      <c r="D980" s="111">
        <f t="shared" si="572"/>
        <v>6683.28</v>
      </c>
      <c r="E980" s="111">
        <f>IF($K980=1,VLOOKUP($A979,$AQ$11:$AU$150,5),E979)</f>
        <v>6700.66</v>
      </c>
      <c r="F980" s="160" t="e">
        <f>IF($K980=1,VLOOKUP($A979,$AQ$11:$AU$135,6),F979)</f>
        <v>#REF!</v>
      </c>
      <c r="G980" s="114">
        <f t="shared" si="564"/>
        <v>2.60051950539264E-3</v>
      </c>
      <c r="H980" s="115">
        <f t="shared" si="582"/>
        <v>45257</v>
      </c>
      <c r="I980" s="115">
        <f t="shared" si="565"/>
        <v>45257</v>
      </c>
      <c r="J980" s="116">
        <f t="shared" si="573"/>
        <v>21</v>
      </c>
      <c r="K980" s="116">
        <f t="shared" si="562"/>
        <v>16</v>
      </c>
      <c r="L980" s="8">
        <f t="shared" si="574"/>
        <v>1.0019807300000001</v>
      </c>
      <c r="M980" s="117">
        <v>1</v>
      </c>
      <c r="N980" s="117">
        <f t="shared" si="558"/>
        <v>1</v>
      </c>
      <c r="O980" s="110">
        <f t="shared" si="560"/>
        <v>1.0019807300000001</v>
      </c>
      <c r="P980" s="110">
        <f t="shared" si="566"/>
        <v>905.28427395999995</v>
      </c>
      <c r="Q980" s="148">
        <f t="shared" si="577"/>
        <v>0</v>
      </c>
      <c r="R980" s="170">
        <f t="shared" si="575"/>
        <v>0</v>
      </c>
      <c r="S980" s="110">
        <f t="shared" si="567"/>
        <v>0</v>
      </c>
      <c r="T980" s="92">
        <f t="shared" si="580"/>
        <v>0</v>
      </c>
      <c r="U980" s="181">
        <f t="shared" si="581"/>
        <v>0</v>
      </c>
      <c r="V980" s="120">
        <f t="shared" si="576"/>
        <v>7.8E-2</v>
      </c>
      <c r="W980" s="118">
        <f t="shared" si="559"/>
        <v>16</v>
      </c>
      <c r="X980" s="118">
        <v>252</v>
      </c>
      <c r="Y980" s="117">
        <f t="shared" si="568"/>
        <v>1.0047801169999999</v>
      </c>
      <c r="Z980" s="110">
        <f t="shared" si="569"/>
        <v>4.3273647400000002</v>
      </c>
      <c r="AA980" s="110">
        <f t="shared" si="570"/>
        <v>0</v>
      </c>
      <c r="AB980" s="121" t="str">
        <f t="shared" si="578"/>
        <v>A+J=</v>
      </c>
      <c r="AC980" s="115">
        <f t="shared" si="579"/>
        <v>45257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9">
        <f t="shared" si="571"/>
        <v>45250</v>
      </c>
      <c r="B981" s="110">
        <f t="shared" si="563"/>
        <v>909.61163869999996</v>
      </c>
      <c r="C981" s="184">
        <f t="shared" si="561"/>
        <v>903.49469491848538</v>
      </c>
      <c r="D981" s="111">
        <f t="shared" si="572"/>
        <v>6683.28</v>
      </c>
      <c r="E981" s="111">
        <f>IF($K981=1,VLOOKUP($A980,$AQ$11:$AU$150,5),E980)</f>
        <v>6700.66</v>
      </c>
      <c r="F981" s="160" t="e">
        <f>IF($K981=1,VLOOKUP($A980,$AQ$11:$AU$135,6),F980)</f>
        <v>#REF!</v>
      </c>
      <c r="G981" s="114">
        <f t="shared" si="564"/>
        <v>2.60051950539264E-3</v>
      </c>
      <c r="H981" s="115">
        <f t="shared" si="582"/>
        <v>45257</v>
      </c>
      <c r="I981" s="115">
        <f t="shared" si="565"/>
        <v>45257</v>
      </c>
      <c r="J981" s="116">
        <f t="shared" si="573"/>
        <v>21</v>
      </c>
      <c r="K981" s="116">
        <f t="shared" si="562"/>
        <v>16</v>
      </c>
      <c r="L981" s="8">
        <f t="shared" si="574"/>
        <v>1.0019807300000001</v>
      </c>
      <c r="M981" s="117">
        <v>1</v>
      </c>
      <c r="N981" s="117">
        <f t="shared" si="558"/>
        <v>1</v>
      </c>
      <c r="O981" s="110">
        <f t="shared" si="560"/>
        <v>1.0019807300000001</v>
      </c>
      <c r="P981" s="110">
        <f t="shared" si="566"/>
        <v>905.28427395999995</v>
      </c>
      <c r="Q981" s="148">
        <f t="shared" si="577"/>
        <v>0</v>
      </c>
      <c r="R981" s="170">
        <f t="shared" si="575"/>
        <v>0</v>
      </c>
      <c r="S981" s="110">
        <f t="shared" si="567"/>
        <v>0</v>
      </c>
      <c r="T981" s="92">
        <f t="shared" si="580"/>
        <v>0</v>
      </c>
      <c r="U981" s="181">
        <f t="shared" si="581"/>
        <v>0</v>
      </c>
      <c r="V981" s="120">
        <f t="shared" si="576"/>
        <v>7.8E-2</v>
      </c>
      <c r="W981" s="118">
        <f t="shared" si="559"/>
        <v>16</v>
      </c>
      <c r="X981" s="118">
        <v>252</v>
      </c>
      <c r="Y981" s="117">
        <f t="shared" si="568"/>
        <v>1.0047801169999999</v>
      </c>
      <c r="Z981" s="110">
        <f t="shared" si="569"/>
        <v>4.3273647400000002</v>
      </c>
      <c r="AA981" s="110">
        <f t="shared" si="570"/>
        <v>0</v>
      </c>
      <c r="AB981" s="121" t="str">
        <f t="shared" si="578"/>
        <v>A+J=</v>
      </c>
      <c r="AC981" s="115">
        <f t="shared" si="579"/>
        <v>45257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9">
        <f t="shared" si="571"/>
        <v>45251</v>
      </c>
      <c r="B982" s="110">
        <f t="shared" si="563"/>
        <v>909.99532378999993</v>
      </c>
      <c r="C982" s="184">
        <f t="shared" si="561"/>
        <v>903.49469491848538</v>
      </c>
      <c r="D982" s="111">
        <f t="shared" si="572"/>
        <v>6683.28</v>
      </c>
      <c r="E982" s="111">
        <f>IF($K982=1,VLOOKUP($A981,$AQ$11:$AU$150,5),E981)</f>
        <v>6700.66</v>
      </c>
      <c r="F982" s="160" t="e">
        <f>IF($K982=1,VLOOKUP($A981,$AQ$11:$AU$135,6),F981)</f>
        <v>#REF!</v>
      </c>
      <c r="G982" s="114">
        <f t="shared" si="564"/>
        <v>2.60051950539264E-3</v>
      </c>
      <c r="H982" s="115">
        <f t="shared" si="582"/>
        <v>45257</v>
      </c>
      <c r="I982" s="115">
        <f t="shared" si="565"/>
        <v>45257</v>
      </c>
      <c r="J982" s="116">
        <f t="shared" si="573"/>
        <v>21</v>
      </c>
      <c r="K982" s="116">
        <f t="shared" si="562"/>
        <v>17</v>
      </c>
      <c r="L982" s="8">
        <f t="shared" si="574"/>
        <v>1.0021046600000001</v>
      </c>
      <c r="M982" s="117">
        <v>1</v>
      </c>
      <c r="N982" s="117">
        <f t="shared" si="558"/>
        <v>1</v>
      </c>
      <c r="O982" s="110">
        <f t="shared" si="560"/>
        <v>1.0021046600000001</v>
      </c>
      <c r="P982" s="110">
        <f t="shared" si="566"/>
        <v>905.39624405999996</v>
      </c>
      <c r="Q982" s="148">
        <f t="shared" si="577"/>
        <v>0</v>
      </c>
      <c r="R982" s="170">
        <f t="shared" si="575"/>
        <v>0</v>
      </c>
      <c r="S982" s="110">
        <f t="shared" si="567"/>
        <v>0</v>
      </c>
      <c r="T982" s="92">
        <f t="shared" si="580"/>
        <v>0</v>
      </c>
      <c r="U982" s="181">
        <f t="shared" si="581"/>
        <v>0</v>
      </c>
      <c r="V982" s="120">
        <f t="shared" si="576"/>
        <v>7.8E-2</v>
      </c>
      <c r="W982" s="118">
        <f t="shared" si="559"/>
        <v>17</v>
      </c>
      <c r="X982" s="118">
        <v>252</v>
      </c>
      <c r="Y982" s="117">
        <f t="shared" si="568"/>
        <v>1.0050796319999999</v>
      </c>
      <c r="Z982" s="110">
        <f t="shared" si="569"/>
        <v>4.5990797299999997</v>
      </c>
      <c r="AA982" s="110">
        <f t="shared" si="570"/>
        <v>0</v>
      </c>
      <c r="AB982" s="121" t="str">
        <f t="shared" si="578"/>
        <v>A+J=</v>
      </c>
      <c r="AC982" s="115">
        <f t="shared" si="579"/>
        <v>45257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9">
        <f t="shared" si="571"/>
        <v>45252</v>
      </c>
      <c r="B983" s="110">
        <f t="shared" si="563"/>
        <v>910.37916561999998</v>
      </c>
      <c r="C983" s="184">
        <f t="shared" si="561"/>
        <v>903.49469491848538</v>
      </c>
      <c r="D983" s="111">
        <f t="shared" si="572"/>
        <v>6683.28</v>
      </c>
      <c r="E983" s="111">
        <f>IF($K983=1,VLOOKUP($A982,$AQ$11:$AU$150,5),E982)</f>
        <v>6700.66</v>
      </c>
      <c r="F983" s="160" t="e">
        <f>IF($K983=1,VLOOKUP($A982,$AQ$11:$AU$135,6),F982)</f>
        <v>#REF!</v>
      </c>
      <c r="G983" s="114">
        <f t="shared" si="564"/>
        <v>2.60051950539264E-3</v>
      </c>
      <c r="H983" s="115">
        <f t="shared" si="582"/>
        <v>45257</v>
      </c>
      <c r="I983" s="115">
        <f t="shared" si="565"/>
        <v>45257</v>
      </c>
      <c r="J983" s="116">
        <f t="shared" si="573"/>
        <v>21</v>
      </c>
      <c r="K983" s="116">
        <f t="shared" si="562"/>
        <v>18</v>
      </c>
      <c r="L983" s="8">
        <f t="shared" si="574"/>
        <v>1.0022286</v>
      </c>
      <c r="M983" s="117">
        <v>1</v>
      </c>
      <c r="N983" s="117">
        <f t="shared" si="558"/>
        <v>1</v>
      </c>
      <c r="O983" s="110">
        <f t="shared" si="560"/>
        <v>1.0022286</v>
      </c>
      <c r="P983" s="110">
        <f t="shared" si="566"/>
        <v>905.50822318999997</v>
      </c>
      <c r="Q983" s="148">
        <f t="shared" si="577"/>
        <v>0</v>
      </c>
      <c r="R983" s="170">
        <f t="shared" si="575"/>
        <v>0</v>
      </c>
      <c r="S983" s="110">
        <f t="shared" si="567"/>
        <v>0</v>
      </c>
      <c r="T983" s="92">
        <f t="shared" si="580"/>
        <v>0</v>
      </c>
      <c r="U983" s="181">
        <f t="shared" si="581"/>
        <v>0</v>
      </c>
      <c r="V983" s="120">
        <f t="shared" si="576"/>
        <v>7.8E-2</v>
      </c>
      <c r="W983" s="118">
        <f t="shared" si="559"/>
        <v>18</v>
      </c>
      <c r="X983" s="118">
        <v>252</v>
      </c>
      <c r="Y983" s="117">
        <f t="shared" si="568"/>
        <v>1.005379236</v>
      </c>
      <c r="Z983" s="110">
        <f t="shared" si="569"/>
        <v>4.8709424300000004</v>
      </c>
      <c r="AA983" s="110">
        <f t="shared" si="570"/>
        <v>0</v>
      </c>
      <c r="AB983" s="121" t="str">
        <f t="shared" si="578"/>
        <v>A+J=</v>
      </c>
      <c r="AC983" s="115">
        <f t="shared" si="579"/>
        <v>45257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9">
        <f t="shared" si="571"/>
        <v>45253</v>
      </c>
      <c r="B984" s="110">
        <f t="shared" si="563"/>
        <v>910.76316424000004</v>
      </c>
      <c r="C984" s="184">
        <f t="shared" si="561"/>
        <v>903.49469491848538</v>
      </c>
      <c r="D984" s="111">
        <f t="shared" si="572"/>
        <v>6683.28</v>
      </c>
      <c r="E984" s="111">
        <f>IF($K984=1,VLOOKUP($A983,$AQ$11:$AU$150,5),E983)</f>
        <v>6700.66</v>
      </c>
      <c r="F984" s="160" t="e">
        <f>IF($K984=1,VLOOKUP($A983,$AQ$11:$AU$135,6),F983)</f>
        <v>#REF!</v>
      </c>
      <c r="G984" s="114">
        <f t="shared" si="564"/>
        <v>2.60051950539264E-3</v>
      </c>
      <c r="H984" s="115">
        <f t="shared" si="582"/>
        <v>45257</v>
      </c>
      <c r="I984" s="115">
        <f t="shared" si="565"/>
        <v>45257</v>
      </c>
      <c r="J984" s="116">
        <f t="shared" si="573"/>
        <v>21</v>
      </c>
      <c r="K984" s="116">
        <f t="shared" si="562"/>
        <v>19</v>
      </c>
      <c r="L984" s="8">
        <f t="shared" si="574"/>
        <v>1.0023525499999999</v>
      </c>
      <c r="M984" s="117">
        <v>1</v>
      </c>
      <c r="N984" s="117">
        <f t="shared" si="558"/>
        <v>1</v>
      </c>
      <c r="O984" s="110">
        <f t="shared" si="560"/>
        <v>1.0023525499999999</v>
      </c>
      <c r="P984" s="110">
        <f t="shared" si="566"/>
        <v>905.62021135999998</v>
      </c>
      <c r="Q984" s="148">
        <f t="shared" si="577"/>
        <v>0</v>
      </c>
      <c r="R984" s="170">
        <f t="shared" si="575"/>
        <v>0</v>
      </c>
      <c r="S984" s="110">
        <f t="shared" si="567"/>
        <v>0</v>
      </c>
      <c r="T984" s="92">
        <f t="shared" si="580"/>
        <v>0</v>
      </c>
      <c r="U984" s="181">
        <f t="shared" si="581"/>
        <v>0</v>
      </c>
      <c r="V984" s="120">
        <f t="shared" si="576"/>
        <v>7.8E-2</v>
      </c>
      <c r="W984" s="118">
        <f t="shared" si="559"/>
        <v>19</v>
      </c>
      <c r="X984" s="118">
        <v>252</v>
      </c>
      <c r="Y984" s="117">
        <f t="shared" si="568"/>
        <v>1.0056789290000001</v>
      </c>
      <c r="Z984" s="110">
        <f t="shared" si="569"/>
        <v>5.1429528800000002</v>
      </c>
      <c r="AA984" s="110">
        <f t="shared" si="570"/>
        <v>0</v>
      </c>
      <c r="AB984" s="121" t="str">
        <f t="shared" si="578"/>
        <v>A+J=</v>
      </c>
      <c r="AC984" s="115">
        <f t="shared" si="579"/>
        <v>45257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9">
        <f t="shared" si="571"/>
        <v>45254</v>
      </c>
      <c r="B985" s="110">
        <f t="shared" si="563"/>
        <v>911.14733876000003</v>
      </c>
      <c r="C985" s="184">
        <f t="shared" si="561"/>
        <v>903.49469491848538</v>
      </c>
      <c r="D985" s="111">
        <f t="shared" si="572"/>
        <v>6683.28</v>
      </c>
      <c r="E985" s="111">
        <f>IF($K985=1,VLOOKUP($A984,$AQ$11:$AU$150,5),E984)</f>
        <v>6700.66</v>
      </c>
      <c r="F985" s="160" t="e">
        <f>IF($K985=1,VLOOKUP($A984,$AQ$11:$AU$135,6),F984)</f>
        <v>#REF!</v>
      </c>
      <c r="G985" s="114">
        <f t="shared" si="564"/>
        <v>2.60051950539264E-3</v>
      </c>
      <c r="H985" s="115">
        <f t="shared" si="582"/>
        <v>45257</v>
      </c>
      <c r="I985" s="115">
        <f t="shared" si="565"/>
        <v>45257</v>
      </c>
      <c r="J985" s="116">
        <f t="shared" si="573"/>
        <v>21</v>
      </c>
      <c r="K985" s="116">
        <f t="shared" si="562"/>
        <v>20</v>
      </c>
      <c r="L985" s="8">
        <f t="shared" si="574"/>
        <v>1.00247653</v>
      </c>
      <c r="M985" s="117">
        <v>1</v>
      </c>
      <c r="N985" s="117">
        <f t="shared" si="558"/>
        <v>1</v>
      </c>
      <c r="O985" s="110">
        <f t="shared" si="560"/>
        <v>1.00247653</v>
      </c>
      <c r="P985" s="110">
        <f t="shared" si="566"/>
        <v>905.73222663000001</v>
      </c>
      <c r="Q985" s="148">
        <f t="shared" si="577"/>
        <v>0</v>
      </c>
      <c r="R985" s="170">
        <f t="shared" si="575"/>
        <v>0</v>
      </c>
      <c r="S985" s="110">
        <f t="shared" si="567"/>
        <v>0</v>
      </c>
      <c r="T985" s="92">
        <f t="shared" si="580"/>
        <v>0</v>
      </c>
      <c r="U985" s="181">
        <f t="shared" si="581"/>
        <v>0</v>
      </c>
      <c r="V985" s="120">
        <f t="shared" si="576"/>
        <v>7.8E-2</v>
      </c>
      <c r="W985" s="118">
        <f t="shared" si="559"/>
        <v>20</v>
      </c>
      <c r="X985" s="118">
        <v>252</v>
      </c>
      <c r="Y985" s="117">
        <f t="shared" si="568"/>
        <v>1.0059787120000001</v>
      </c>
      <c r="Z985" s="110">
        <f t="shared" si="569"/>
        <v>5.4151121299999998</v>
      </c>
      <c r="AA985" s="110">
        <f t="shared" si="570"/>
        <v>0</v>
      </c>
      <c r="AB985" s="121" t="str">
        <f t="shared" si="578"/>
        <v>A+J=</v>
      </c>
      <c r="AC985" s="115">
        <f t="shared" si="579"/>
        <v>45257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9">
        <f t="shared" si="571"/>
        <v>45255</v>
      </c>
      <c r="B986" s="110">
        <f t="shared" si="563"/>
        <v>911.53166106000003</v>
      </c>
      <c r="C986" s="184">
        <f t="shared" si="561"/>
        <v>903.49469491848538</v>
      </c>
      <c r="D986" s="111">
        <f t="shared" si="572"/>
        <v>6683.28</v>
      </c>
      <c r="E986" s="111">
        <f>IF($K986=1,VLOOKUP($A985,$AQ$11:$AU$150,5),E985)</f>
        <v>6700.66</v>
      </c>
      <c r="F986" s="160" t="e">
        <f>IF($K986=1,VLOOKUP($A985,$AQ$11:$AU$135,6),F985)</f>
        <v>#REF!</v>
      </c>
      <c r="G986" s="114">
        <f t="shared" si="564"/>
        <v>2.60051950539264E-3</v>
      </c>
      <c r="H986" s="115">
        <f t="shared" si="582"/>
        <v>45257</v>
      </c>
      <c r="I986" s="115">
        <f t="shared" si="565"/>
        <v>45257</v>
      </c>
      <c r="J986" s="116">
        <f t="shared" si="573"/>
        <v>21</v>
      </c>
      <c r="K986" s="116">
        <f t="shared" si="562"/>
        <v>21</v>
      </c>
      <c r="L986" s="8">
        <f t="shared" si="574"/>
        <v>1.0026005099999999</v>
      </c>
      <c r="M986" s="117">
        <v>1</v>
      </c>
      <c r="N986" s="117">
        <f t="shared" si="558"/>
        <v>1</v>
      </c>
      <c r="O986" s="110">
        <f t="shared" si="560"/>
        <v>1.0026005099999999</v>
      </c>
      <c r="P986" s="110">
        <f t="shared" si="566"/>
        <v>905.84424190000004</v>
      </c>
      <c r="Q986" s="148">
        <f t="shared" si="577"/>
        <v>0</v>
      </c>
      <c r="R986" s="170">
        <f t="shared" si="575"/>
        <v>0</v>
      </c>
      <c r="S986" s="110">
        <f t="shared" si="567"/>
        <v>0</v>
      </c>
      <c r="T986" s="92">
        <f t="shared" si="580"/>
        <v>0</v>
      </c>
      <c r="U986" s="181">
        <f t="shared" si="581"/>
        <v>0</v>
      </c>
      <c r="V986" s="120">
        <f t="shared" si="576"/>
        <v>7.8E-2</v>
      </c>
      <c r="W986" s="118">
        <f t="shared" si="559"/>
        <v>21</v>
      </c>
      <c r="X986" s="118">
        <v>252</v>
      </c>
      <c r="Y986" s="117">
        <f t="shared" si="568"/>
        <v>1.0062785839999999</v>
      </c>
      <c r="Z986" s="110">
        <f t="shared" si="569"/>
        <v>5.6874191600000001</v>
      </c>
      <c r="AA986" s="110">
        <f t="shared" si="570"/>
        <v>0</v>
      </c>
      <c r="AB986" s="121" t="str">
        <f t="shared" si="578"/>
        <v>A+J=</v>
      </c>
      <c r="AC986" s="115">
        <f t="shared" si="579"/>
        <v>45257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9">
        <f t="shared" si="571"/>
        <v>45256</v>
      </c>
      <c r="B987" s="110">
        <f t="shared" si="563"/>
        <v>911.53166106000003</v>
      </c>
      <c r="C987" s="184">
        <f t="shared" si="561"/>
        <v>903.49469491848538</v>
      </c>
      <c r="D987" s="111">
        <f t="shared" si="572"/>
        <v>6683.28</v>
      </c>
      <c r="E987" s="111">
        <f>IF($K987=1,VLOOKUP($A986,$AQ$11:$AU$150,5),E986)</f>
        <v>6700.66</v>
      </c>
      <c r="F987" s="160" t="e">
        <f>IF($K987=1,VLOOKUP($A986,$AQ$11:$AU$135,6),F986)</f>
        <v>#REF!</v>
      </c>
      <c r="G987" s="114">
        <f t="shared" si="564"/>
        <v>2.60051950539264E-3</v>
      </c>
      <c r="H987" s="115">
        <f t="shared" si="582"/>
        <v>45257</v>
      </c>
      <c r="I987" s="115">
        <f t="shared" si="565"/>
        <v>45257</v>
      </c>
      <c r="J987" s="116">
        <f t="shared" si="573"/>
        <v>21</v>
      </c>
      <c r="K987" s="116">
        <f t="shared" si="562"/>
        <v>21</v>
      </c>
      <c r="L987" s="8">
        <f t="shared" si="574"/>
        <v>1.0026005099999999</v>
      </c>
      <c r="M987" s="117">
        <v>1</v>
      </c>
      <c r="N987" s="117">
        <f t="shared" si="558"/>
        <v>1</v>
      </c>
      <c r="O987" s="110">
        <f t="shared" si="560"/>
        <v>1.0026005099999999</v>
      </c>
      <c r="P987" s="110">
        <f t="shared" si="566"/>
        <v>905.84424190000004</v>
      </c>
      <c r="Q987" s="148">
        <f t="shared" si="577"/>
        <v>0</v>
      </c>
      <c r="R987" s="170">
        <f t="shared" si="575"/>
        <v>0</v>
      </c>
      <c r="S987" s="110">
        <f t="shared" si="567"/>
        <v>0</v>
      </c>
      <c r="T987" s="92">
        <f t="shared" si="580"/>
        <v>0</v>
      </c>
      <c r="U987" s="181">
        <f t="shared" si="581"/>
        <v>0</v>
      </c>
      <c r="V987" s="120">
        <f t="shared" si="576"/>
        <v>7.8E-2</v>
      </c>
      <c r="W987" s="118">
        <f t="shared" si="559"/>
        <v>21</v>
      </c>
      <c r="X987" s="118">
        <v>252</v>
      </c>
      <c r="Y987" s="117">
        <f t="shared" si="568"/>
        <v>1.0062785839999999</v>
      </c>
      <c r="Z987" s="110">
        <f t="shared" si="569"/>
        <v>5.6874191600000001</v>
      </c>
      <c r="AA987" s="110">
        <f t="shared" si="570"/>
        <v>0</v>
      </c>
      <c r="AB987" s="121" t="str">
        <f t="shared" si="578"/>
        <v>A+J=</v>
      </c>
      <c r="AC987" s="115">
        <f t="shared" si="579"/>
        <v>45257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9">
        <f t="shared" si="571"/>
        <v>45257</v>
      </c>
      <c r="B988" s="110">
        <f t="shared" si="563"/>
        <v>911.53166106000003</v>
      </c>
      <c r="C988" s="184">
        <f t="shared" si="561"/>
        <v>903.49469491848538</v>
      </c>
      <c r="D988" s="111">
        <f t="shared" si="572"/>
        <v>6683.28</v>
      </c>
      <c r="E988" s="111">
        <f>IF($K988=1,VLOOKUP($A987,$AQ$11:$AU$150,5),E987)</f>
        <v>6700.66</v>
      </c>
      <c r="F988" s="160" t="e">
        <f>IF($K988=1,VLOOKUP($A987,$AQ$11:$AU$135,6),F987)</f>
        <v>#REF!</v>
      </c>
      <c r="G988" s="114">
        <f t="shared" si="564"/>
        <v>2.60051950539264E-3</v>
      </c>
      <c r="H988" s="115">
        <f t="shared" si="582"/>
        <v>45257</v>
      </c>
      <c r="I988" s="115">
        <f t="shared" si="565"/>
        <v>45257</v>
      </c>
      <c r="J988" s="116">
        <f t="shared" si="573"/>
        <v>21</v>
      </c>
      <c r="K988" s="116">
        <f t="shared" si="562"/>
        <v>21</v>
      </c>
      <c r="L988" s="8">
        <f t="shared" si="574"/>
        <v>1.0026005099999999</v>
      </c>
      <c r="M988" s="117">
        <v>1</v>
      </c>
      <c r="N988" s="117">
        <f t="shared" si="558"/>
        <v>1</v>
      </c>
      <c r="O988" s="110">
        <f t="shared" si="560"/>
        <v>1.0026005099999999</v>
      </c>
      <c r="P988" s="110">
        <f t="shared" si="566"/>
        <v>905.84424190000004</v>
      </c>
      <c r="Q988" s="148">
        <f t="shared" si="577"/>
        <v>32</v>
      </c>
      <c r="R988" s="170">
        <f t="shared" si="575"/>
        <v>1.2987E-2</v>
      </c>
      <c r="S988" s="110">
        <f t="shared" si="567"/>
        <v>11.76419916</v>
      </c>
      <c r="T988" s="92">
        <f t="shared" si="580"/>
        <v>2.3495469890824205</v>
      </c>
      <c r="U988" s="181">
        <f t="shared" si="581"/>
        <v>1.5580764877942996E-2</v>
      </c>
      <c r="V988" s="120">
        <f t="shared" si="576"/>
        <v>7.8E-2</v>
      </c>
      <c r="W988" s="118">
        <f t="shared" si="559"/>
        <v>21</v>
      </c>
      <c r="X988" s="118">
        <v>252</v>
      </c>
      <c r="Y988" s="117">
        <f t="shared" si="568"/>
        <v>1.0062785839999999</v>
      </c>
      <c r="Z988" s="110">
        <f t="shared" si="569"/>
        <v>5.6874191600000001</v>
      </c>
      <c r="AA988" s="110">
        <f t="shared" si="570"/>
        <v>17.451618320000001</v>
      </c>
      <c r="AB988" s="121" t="str">
        <f t="shared" si="578"/>
        <v>A+J=</v>
      </c>
      <c r="AC988" s="115">
        <f t="shared" si="579"/>
        <v>45257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9">
        <f t="shared" si="571"/>
        <v>45258</v>
      </c>
      <c r="B989" s="110">
        <f t="shared" si="563"/>
        <v>892.10321744999999</v>
      </c>
      <c r="C989" s="184">
        <f t="shared" si="561"/>
        <v>891.73049575091761</v>
      </c>
      <c r="D989" s="111">
        <f t="shared" si="572"/>
        <v>6700.66</v>
      </c>
      <c r="E989" s="111">
        <f>IF($K989=1,VLOOKUP($A988,$AQ$11:$AU$150,5),E988)</f>
        <v>6716.74</v>
      </c>
      <c r="F989" s="160" t="e">
        <f>IF($K989=1,VLOOKUP($A988,$AQ$11:$AU$135,6),F988)</f>
        <v>#REF!</v>
      </c>
      <c r="G989" s="114">
        <f t="shared" si="564"/>
        <v>2.3997636053760818E-3</v>
      </c>
      <c r="H989" s="115">
        <f t="shared" si="582"/>
        <v>45286</v>
      </c>
      <c r="I989" s="115">
        <f t="shared" si="565"/>
        <v>45286</v>
      </c>
      <c r="J989" s="116">
        <f t="shared" si="573"/>
        <v>20</v>
      </c>
      <c r="K989" s="116">
        <f t="shared" si="562"/>
        <v>1</v>
      </c>
      <c r="L989" s="8">
        <f t="shared" si="574"/>
        <v>1.0001198499999999</v>
      </c>
      <c r="M989" s="117">
        <v>1</v>
      </c>
      <c r="N989" s="117">
        <f t="shared" si="558"/>
        <v>1</v>
      </c>
      <c r="O989" s="110">
        <f t="shared" si="560"/>
        <v>1.0001198499999999</v>
      </c>
      <c r="P989" s="110">
        <f t="shared" si="566"/>
        <v>891.83736965000003</v>
      </c>
      <c r="Q989" s="148">
        <f t="shared" si="577"/>
        <v>0</v>
      </c>
      <c r="R989" s="170">
        <f t="shared" si="575"/>
        <v>0</v>
      </c>
      <c r="S989" s="110">
        <f t="shared" si="567"/>
        <v>0</v>
      </c>
      <c r="T989" s="92">
        <f t="shared" si="580"/>
        <v>0</v>
      </c>
      <c r="U989" s="181">
        <f t="shared" si="581"/>
        <v>0</v>
      </c>
      <c r="V989" s="120">
        <f t="shared" si="576"/>
        <v>7.8E-2</v>
      </c>
      <c r="W989" s="118">
        <f t="shared" si="559"/>
        <v>1</v>
      </c>
      <c r="X989" s="118">
        <v>252</v>
      </c>
      <c r="Y989" s="117">
        <f t="shared" si="568"/>
        <v>1.00029809</v>
      </c>
      <c r="Z989" s="110">
        <f t="shared" si="569"/>
        <v>0.26584780000000002</v>
      </c>
      <c r="AA989" s="110">
        <f t="shared" si="570"/>
        <v>0</v>
      </c>
      <c r="AB989" s="121" t="str">
        <f t="shared" si="578"/>
        <v>A+J=</v>
      </c>
      <c r="AC989" s="115">
        <f t="shared" si="579"/>
        <v>45286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9">
        <f t="shared" si="571"/>
        <v>45259</v>
      </c>
      <c r="B990" s="110">
        <f t="shared" si="563"/>
        <v>892.47609116000001</v>
      </c>
      <c r="C990" s="184">
        <f t="shared" si="561"/>
        <v>891.73049575091761</v>
      </c>
      <c r="D990" s="111">
        <f t="shared" si="572"/>
        <v>6700.66</v>
      </c>
      <c r="E990" s="111">
        <f>IF($K990=1,VLOOKUP($A989,$AQ$11:$AU$150,5),E989)</f>
        <v>6716.74</v>
      </c>
      <c r="F990" s="160" t="e">
        <f>IF($K990=1,VLOOKUP($A989,$AQ$11:$AU$135,6),F989)</f>
        <v>#REF!</v>
      </c>
      <c r="G990" s="114">
        <f t="shared" si="564"/>
        <v>2.3997636053760818E-3</v>
      </c>
      <c r="H990" s="115">
        <f t="shared" si="582"/>
        <v>45286</v>
      </c>
      <c r="I990" s="115">
        <f t="shared" si="565"/>
        <v>45286</v>
      </c>
      <c r="J990" s="116">
        <f t="shared" si="573"/>
        <v>20</v>
      </c>
      <c r="K990" s="116">
        <f t="shared" si="562"/>
        <v>2</v>
      </c>
      <c r="L990" s="8">
        <f t="shared" si="574"/>
        <v>1.00023971</v>
      </c>
      <c r="M990" s="117">
        <v>1</v>
      </c>
      <c r="N990" s="117">
        <f t="shared" si="558"/>
        <v>1</v>
      </c>
      <c r="O990" s="110">
        <f t="shared" si="560"/>
        <v>1.00023971</v>
      </c>
      <c r="P990" s="110">
        <f t="shared" si="566"/>
        <v>891.94425246000003</v>
      </c>
      <c r="Q990" s="148">
        <f t="shared" si="577"/>
        <v>0</v>
      </c>
      <c r="R990" s="170">
        <f t="shared" si="575"/>
        <v>0</v>
      </c>
      <c r="S990" s="110">
        <f t="shared" si="567"/>
        <v>0</v>
      </c>
      <c r="T990" s="92">
        <f t="shared" si="580"/>
        <v>0</v>
      </c>
      <c r="U990" s="181">
        <f t="shared" si="581"/>
        <v>0</v>
      </c>
      <c r="V990" s="120">
        <f t="shared" si="576"/>
        <v>7.8E-2</v>
      </c>
      <c r="W990" s="118">
        <f t="shared" si="559"/>
        <v>2</v>
      </c>
      <c r="X990" s="118">
        <v>252</v>
      </c>
      <c r="Y990" s="117">
        <f t="shared" si="568"/>
        <v>1.0005962690000001</v>
      </c>
      <c r="Z990" s="110">
        <f t="shared" si="569"/>
        <v>0.5318387</v>
      </c>
      <c r="AA990" s="110">
        <f t="shared" si="570"/>
        <v>0</v>
      </c>
      <c r="AB990" s="121" t="str">
        <f t="shared" si="578"/>
        <v>A+J=</v>
      </c>
      <c r="AC990" s="115">
        <f t="shared" si="579"/>
        <v>45286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9">
        <f t="shared" si="571"/>
        <v>45260</v>
      </c>
      <c r="B991" s="110">
        <f t="shared" si="563"/>
        <v>892.84912497999994</v>
      </c>
      <c r="C991" s="184">
        <f t="shared" si="561"/>
        <v>891.73049575091761</v>
      </c>
      <c r="D991" s="111">
        <f t="shared" si="572"/>
        <v>6700.66</v>
      </c>
      <c r="E991" s="111">
        <f>IF($K991=1,VLOOKUP($A990,$AQ$11:$AU$150,5),E990)</f>
        <v>6716.74</v>
      </c>
      <c r="F991" s="160" t="e">
        <f>IF($K991=1,VLOOKUP($A990,$AQ$11:$AU$135,6),F990)</f>
        <v>#REF!</v>
      </c>
      <c r="G991" s="114">
        <f t="shared" si="564"/>
        <v>2.3997636053760818E-3</v>
      </c>
      <c r="H991" s="115">
        <f t="shared" si="582"/>
        <v>45286</v>
      </c>
      <c r="I991" s="115">
        <f t="shared" si="565"/>
        <v>45286</v>
      </c>
      <c r="J991" s="116">
        <f t="shared" si="573"/>
        <v>20</v>
      </c>
      <c r="K991" s="116">
        <f t="shared" si="562"/>
        <v>3</v>
      </c>
      <c r="L991" s="8">
        <f t="shared" si="574"/>
        <v>1.00035959</v>
      </c>
      <c r="M991" s="117">
        <v>1</v>
      </c>
      <c r="N991" s="117">
        <f t="shared" si="558"/>
        <v>1</v>
      </c>
      <c r="O991" s="110">
        <f t="shared" si="560"/>
        <v>1.00035959</v>
      </c>
      <c r="P991" s="110">
        <f t="shared" si="566"/>
        <v>892.05115310999997</v>
      </c>
      <c r="Q991" s="148">
        <f t="shared" si="577"/>
        <v>0</v>
      </c>
      <c r="R991" s="170">
        <f t="shared" si="575"/>
        <v>0</v>
      </c>
      <c r="S991" s="110">
        <f t="shared" si="567"/>
        <v>0</v>
      </c>
      <c r="T991" s="92">
        <f t="shared" si="580"/>
        <v>0</v>
      </c>
      <c r="U991" s="181">
        <f t="shared" si="581"/>
        <v>0</v>
      </c>
      <c r="V991" s="120">
        <f t="shared" si="576"/>
        <v>7.8E-2</v>
      </c>
      <c r="W991" s="118">
        <f t="shared" si="559"/>
        <v>3</v>
      </c>
      <c r="X991" s="118">
        <v>252</v>
      </c>
      <c r="Y991" s="117">
        <f t="shared" si="568"/>
        <v>1.0008945359999999</v>
      </c>
      <c r="Z991" s="110">
        <f t="shared" si="569"/>
        <v>0.79797187000000003</v>
      </c>
      <c r="AA991" s="110">
        <f t="shared" si="570"/>
        <v>0</v>
      </c>
      <c r="AB991" s="121" t="str">
        <f t="shared" si="578"/>
        <v>A+J=</v>
      </c>
      <c r="AC991" s="115">
        <f t="shared" si="579"/>
        <v>45286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9">
        <f t="shared" si="571"/>
        <v>45261</v>
      </c>
      <c r="B992" s="110">
        <f t="shared" si="563"/>
        <v>893.22232070999996</v>
      </c>
      <c r="C992" s="184">
        <f t="shared" si="561"/>
        <v>891.73049575091761</v>
      </c>
      <c r="D992" s="111">
        <f t="shared" si="572"/>
        <v>6700.66</v>
      </c>
      <c r="E992" s="111">
        <f>IF($K992=1,VLOOKUP($A991,$AQ$11:$AU$150,5),E991)</f>
        <v>6716.74</v>
      </c>
      <c r="F992" s="160" t="e">
        <f>IF($K992=1,VLOOKUP($A991,$AQ$11:$AU$135,6),F991)</f>
        <v>#REF!</v>
      </c>
      <c r="G992" s="114">
        <f t="shared" si="564"/>
        <v>2.3997636053760818E-3</v>
      </c>
      <c r="H992" s="115">
        <f t="shared" si="582"/>
        <v>45286</v>
      </c>
      <c r="I992" s="115">
        <f t="shared" si="565"/>
        <v>45286</v>
      </c>
      <c r="J992" s="116">
        <f t="shared" si="573"/>
        <v>20</v>
      </c>
      <c r="K992" s="116">
        <f t="shared" si="562"/>
        <v>4</v>
      </c>
      <c r="L992" s="8">
        <f t="shared" si="574"/>
        <v>1.00047949</v>
      </c>
      <c r="M992" s="117">
        <v>1</v>
      </c>
      <c r="N992" s="117">
        <f t="shared" ref="N992:N1055" si="583">IF(I992&gt;I991,N991*M992,N991)</f>
        <v>1</v>
      </c>
      <c r="O992" s="110">
        <f t="shared" si="560"/>
        <v>1.00047949</v>
      </c>
      <c r="P992" s="110">
        <f t="shared" si="566"/>
        <v>892.15807159999997</v>
      </c>
      <c r="Q992" s="148">
        <f t="shared" si="577"/>
        <v>0</v>
      </c>
      <c r="R992" s="170">
        <f t="shared" si="575"/>
        <v>0</v>
      </c>
      <c r="S992" s="110">
        <f t="shared" si="567"/>
        <v>0</v>
      </c>
      <c r="T992" s="92">
        <f t="shared" si="580"/>
        <v>0</v>
      </c>
      <c r="U992" s="181">
        <f t="shared" si="581"/>
        <v>0</v>
      </c>
      <c r="V992" s="120">
        <f t="shared" si="576"/>
        <v>7.8E-2</v>
      </c>
      <c r="W992" s="118">
        <f t="shared" si="559"/>
        <v>4</v>
      </c>
      <c r="X992" s="118">
        <v>252</v>
      </c>
      <c r="Y992" s="117">
        <f t="shared" si="568"/>
        <v>1.001192893</v>
      </c>
      <c r="Z992" s="110">
        <f t="shared" si="569"/>
        <v>1.06424911</v>
      </c>
      <c r="AA992" s="110">
        <f t="shared" si="570"/>
        <v>0</v>
      </c>
      <c r="AB992" s="121" t="str">
        <f t="shared" si="578"/>
        <v>A+J=</v>
      </c>
      <c r="AC992" s="115">
        <f t="shared" si="579"/>
        <v>45286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9">
        <f t="shared" si="571"/>
        <v>45262</v>
      </c>
      <c r="B993" s="110">
        <f t="shared" si="563"/>
        <v>893.59566859999995</v>
      </c>
      <c r="C993" s="184">
        <f t="shared" si="561"/>
        <v>891.73049575091761</v>
      </c>
      <c r="D993" s="111">
        <f t="shared" si="572"/>
        <v>6700.66</v>
      </c>
      <c r="E993" s="111">
        <f>IF($K993=1,VLOOKUP($A992,$AQ$11:$AU$150,5),E992)</f>
        <v>6716.74</v>
      </c>
      <c r="F993" s="160" t="e">
        <f>IF($K993=1,VLOOKUP($A992,$AQ$11:$AU$135,6),F992)</f>
        <v>#REF!</v>
      </c>
      <c r="G993" s="114">
        <f t="shared" si="564"/>
        <v>2.3997636053760818E-3</v>
      </c>
      <c r="H993" s="115">
        <f t="shared" si="582"/>
        <v>45286</v>
      </c>
      <c r="I993" s="115">
        <f t="shared" si="565"/>
        <v>45286</v>
      </c>
      <c r="J993" s="116">
        <f t="shared" si="573"/>
        <v>20</v>
      </c>
      <c r="K993" s="116">
        <f t="shared" si="562"/>
        <v>5</v>
      </c>
      <c r="L993" s="8">
        <f t="shared" si="574"/>
        <v>1.0005994</v>
      </c>
      <c r="M993" s="117">
        <v>1</v>
      </c>
      <c r="N993" s="117">
        <f t="shared" si="583"/>
        <v>1</v>
      </c>
      <c r="O993" s="110">
        <f t="shared" si="560"/>
        <v>1.0005994</v>
      </c>
      <c r="P993" s="110">
        <f t="shared" si="566"/>
        <v>892.26499901</v>
      </c>
      <c r="Q993" s="148">
        <f t="shared" si="577"/>
        <v>0</v>
      </c>
      <c r="R993" s="170">
        <f t="shared" si="575"/>
        <v>0</v>
      </c>
      <c r="S993" s="110">
        <f t="shared" si="567"/>
        <v>0</v>
      </c>
      <c r="T993" s="92">
        <f t="shared" si="580"/>
        <v>0</v>
      </c>
      <c r="U993" s="181">
        <f t="shared" si="581"/>
        <v>0</v>
      </c>
      <c r="V993" s="120">
        <f t="shared" si="576"/>
        <v>7.8E-2</v>
      </c>
      <c r="W993" s="118">
        <f t="shared" si="559"/>
        <v>5</v>
      </c>
      <c r="X993" s="118">
        <v>252</v>
      </c>
      <c r="Y993" s="117">
        <f t="shared" si="568"/>
        <v>1.001491339</v>
      </c>
      <c r="Z993" s="110">
        <f t="shared" si="569"/>
        <v>1.3306695900000001</v>
      </c>
      <c r="AA993" s="110">
        <f t="shared" si="570"/>
        <v>0</v>
      </c>
      <c r="AB993" s="121" t="str">
        <f t="shared" si="578"/>
        <v>A+J=</v>
      </c>
      <c r="AC993" s="115">
        <f t="shared" si="579"/>
        <v>45286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9">
        <f t="shared" si="571"/>
        <v>45263</v>
      </c>
      <c r="B994" s="110">
        <f t="shared" si="563"/>
        <v>893.59566859999995</v>
      </c>
      <c r="C994" s="184">
        <f t="shared" si="561"/>
        <v>891.73049575091761</v>
      </c>
      <c r="D994" s="111">
        <f t="shared" si="572"/>
        <v>6700.66</v>
      </c>
      <c r="E994" s="111">
        <f>IF($K994=1,VLOOKUP($A993,$AQ$11:$AU$150,5),E993)</f>
        <v>6716.74</v>
      </c>
      <c r="F994" s="160" t="e">
        <f>IF($K994=1,VLOOKUP($A993,$AQ$11:$AU$135,6),F993)</f>
        <v>#REF!</v>
      </c>
      <c r="G994" s="114">
        <f t="shared" si="564"/>
        <v>2.3997636053760818E-3</v>
      </c>
      <c r="H994" s="115">
        <f t="shared" si="582"/>
        <v>45286</v>
      </c>
      <c r="I994" s="115">
        <f t="shared" si="565"/>
        <v>45286</v>
      </c>
      <c r="J994" s="116">
        <f t="shared" si="573"/>
        <v>20</v>
      </c>
      <c r="K994" s="116">
        <f t="shared" si="562"/>
        <v>5</v>
      </c>
      <c r="L994" s="8">
        <f t="shared" si="574"/>
        <v>1.0005994</v>
      </c>
      <c r="M994" s="117">
        <v>1</v>
      </c>
      <c r="N994" s="117">
        <f t="shared" si="583"/>
        <v>1</v>
      </c>
      <c r="O994" s="110">
        <f t="shared" si="560"/>
        <v>1.0005994</v>
      </c>
      <c r="P994" s="110">
        <f t="shared" si="566"/>
        <v>892.26499901</v>
      </c>
      <c r="Q994" s="148">
        <f t="shared" si="577"/>
        <v>0</v>
      </c>
      <c r="R994" s="170">
        <f t="shared" si="575"/>
        <v>0</v>
      </c>
      <c r="S994" s="110">
        <f t="shared" si="567"/>
        <v>0</v>
      </c>
      <c r="T994" s="92">
        <f t="shared" si="580"/>
        <v>0</v>
      </c>
      <c r="U994" s="181">
        <f t="shared" si="581"/>
        <v>0</v>
      </c>
      <c r="V994" s="120">
        <f t="shared" si="576"/>
        <v>7.8E-2</v>
      </c>
      <c r="W994" s="118">
        <f t="shared" ref="W994:W1057" si="584">IF(A993&lt;K$2,0,IF(Q993&gt;0,1,IF(K994=K993,W993,W993+1)))</f>
        <v>5</v>
      </c>
      <c r="X994" s="118">
        <v>252</v>
      </c>
      <c r="Y994" s="117">
        <f t="shared" si="568"/>
        <v>1.001491339</v>
      </c>
      <c r="Z994" s="110">
        <f t="shared" si="569"/>
        <v>1.3306695900000001</v>
      </c>
      <c r="AA994" s="110">
        <f t="shared" si="570"/>
        <v>0</v>
      </c>
      <c r="AB994" s="121" t="str">
        <f t="shared" si="578"/>
        <v>A+J=</v>
      </c>
      <c r="AC994" s="115">
        <f t="shared" si="579"/>
        <v>45286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9">
        <f t="shared" si="571"/>
        <v>45264</v>
      </c>
      <c r="B995" s="110">
        <f t="shared" si="563"/>
        <v>893.59566859999995</v>
      </c>
      <c r="C995" s="184">
        <f t="shared" si="561"/>
        <v>891.73049575091761</v>
      </c>
      <c r="D995" s="111">
        <f t="shared" si="572"/>
        <v>6700.66</v>
      </c>
      <c r="E995" s="111">
        <f>IF($K995=1,VLOOKUP($A994,$AQ$11:$AU$150,5),E994)</f>
        <v>6716.74</v>
      </c>
      <c r="F995" s="160" t="e">
        <f>IF($K995=1,VLOOKUP($A994,$AQ$11:$AU$135,6),F994)</f>
        <v>#REF!</v>
      </c>
      <c r="G995" s="114">
        <f t="shared" si="564"/>
        <v>2.3997636053760818E-3</v>
      </c>
      <c r="H995" s="115">
        <f t="shared" si="582"/>
        <v>45286</v>
      </c>
      <c r="I995" s="115">
        <f t="shared" si="565"/>
        <v>45286</v>
      </c>
      <c r="J995" s="116">
        <f t="shared" si="573"/>
        <v>20</v>
      </c>
      <c r="K995" s="116">
        <f t="shared" si="562"/>
        <v>5</v>
      </c>
      <c r="L995" s="8">
        <f t="shared" si="574"/>
        <v>1.0005994</v>
      </c>
      <c r="M995" s="117">
        <v>1</v>
      </c>
      <c r="N995" s="117">
        <f t="shared" si="583"/>
        <v>1</v>
      </c>
      <c r="O995" s="110">
        <f t="shared" si="560"/>
        <v>1.0005994</v>
      </c>
      <c r="P995" s="110">
        <f t="shared" si="566"/>
        <v>892.26499901</v>
      </c>
      <c r="Q995" s="148">
        <f t="shared" si="577"/>
        <v>0</v>
      </c>
      <c r="R995" s="170">
        <f t="shared" si="575"/>
        <v>0</v>
      </c>
      <c r="S995" s="110">
        <f t="shared" si="567"/>
        <v>0</v>
      </c>
      <c r="T995" s="92">
        <f t="shared" si="580"/>
        <v>0</v>
      </c>
      <c r="U995" s="181">
        <f t="shared" si="581"/>
        <v>0</v>
      </c>
      <c r="V995" s="120">
        <f t="shared" si="576"/>
        <v>7.8E-2</v>
      </c>
      <c r="W995" s="118">
        <f t="shared" si="584"/>
        <v>5</v>
      </c>
      <c r="X995" s="118">
        <v>252</v>
      </c>
      <c r="Y995" s="117">
        <f t="shared" si="568"/>
        <v>1.001491339</v>
      </c>
      <c r="Z995" s="110">
        <f t="shared" si="569"/>
        <v>1.3306695900000001</v>
      </c>
      <c r="AA995" s="110">
        <f t="shared" si="570"/>
        <v>0</v>
      </c>
      <c r="AB995" s="121" t="str">
        <f t="shared" si="578"/>
        <v>A+J=</v>
      </c>
      <c r="AC995" s="115">
        <f t="shared" si="579"/>
        <v>45286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9">
        <f t="shared" si="571"/>
        <v>45265</v>
      </c>
      <c r="B996" s="110">
        <f t="shared" si="563"/>
        <v>893.96916776</v>
      </c>
      <c r="C996" s="184">
        <f t="shared" si="561"/>
        <v>891.73049575091761</v>
      </c>
      <c r="D996" s="111">
        <f t="shared" si="572"/>
        <v>6700.66</v>
      </c>
      <c r="E996" s="111">
        <f>IF($K996=1,VLOOKUP($A995,$AQ$11:$AU$150,5),E995)</f>
        <v>6716.74</v>
      </c>
      <c r="F996" s="160" t="e">
        <f>IF($K996=1,VLOOKUP($A995,$AQ$11:$AU$135,6),F995)</f>
        <v>#REF!</v>
      </c>
      <c r="G996" s="114">
        <f t="shared" si="564"/>
        <v>2.3997636053760818E-3</v>
      </c>
      <c r="H996" s="115">
        <f t="shared" si="582"/>
        <v>45286</v>
      </c>
      <c r="I996" s="115">
        <f t="shared" si="565"/>
        <v>45286</v>
      </c>
      <c r="J996" s="116">
        <f t="shared" si="573"/>
        <v>20</v>
      </c>
      <c r="K996" s="116">
        <f t="shared" si="562"/>
        <v>6</v>
      </c>
      <c r="L996" s="8">
        <f t="shared" si="574"/>
        <v>1.00071932</v>
      </c>
      <c r="M996" s="117">
        <v>1</v>
      </c>
      <c r="N996" s="117">
        <f t="shared" si="583"/>
        <v>1</v>
      </c>
      <c r="O996" s="110">
        <f t="shared" si="560"/>
        <v>1.00071932</v>
      </c>
      <c r="P996" s="110">
        <f t="shared" si="566"/>
        <v>892.37193533000004</v>
      </c>
      <c r="Q996" s="148">
        <f t="shared" si="577"/>
        <v>0</v>
      </c>
      <c r="R996" s="170">
        <f t="shared" si="575"/>
        <v>0</v>
      </c>
      <c r="S996" s="110">
        <f t="shared" si="567"/>
        <v>0</v>
      </c>
      <c r="T996" s="92">
        <f t="shared" si="580"/>
        <v>0</v>
      </c>
      <c r="U996" s="181">
        <f t="shared" si="581"/>
        <v>0</v>
      </c>
      <c r="V996" s="120">
        <f t="shared" si="576"/>
        <v>7.8E-2</v>
      </c>
      <c r="W996" s="118">
        <f t="shared" si="584"/>
        <v>6</v>
      </c>
      <c r="X996" s="118">
        <v>252</v>
      </c>
      <c r="Y996" s="117">
        <f t="shared" si="568"/>
        <v>1.0017898730000001</v>
      </c>
      <c r="Z996" s="110">
        <f t="shared" si="569"/>
        <v>1.59723243</v>
      </c>
      <c r="AA996" s="110">
        <f t="shared" si="570"/>
        <v>0</v>
      </c>
      <c r="AB996" s="121" t="str">
        <f t="shared" si="578"/>
        <v>A+J=</v>
      </c>
      <c r="AC996" s="115">
        <f t="shared" si="579"/>
        <v>45286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9">
        <f t="shared" si="571"/>
        <v>45266</v>
      </c>
      <c r="B997" s="110">
        <f t="shared" si="563"/>
        <v>894.34282807</v>
      </c>
      <c r="C997" s="184">
        <f t="shared" si="561"/>
        <v>891.73049575091761</v>
      </c>
      <c r="D997" s="111">
        <f t="shared" si="572"/>
        <v>6700.66</v>
      </c>
      <c r="E997" s="111">
        <f>IF($K997=1,VLOOKUP($A996,$AQ$11:$AU$150,5),E996)</f>
        <v>6716.74</v>
      </c>
      <c r="F997" s="160" t="e">
        <f>IF($K997=1,VLOOKUP($A996,$AQ$11:$AU$135,6),F996)</f>
        <v>#REF!</v>
      </c>
      <c r="G997" s="114">
        <f t="shared" si="564"/>
        <v>2.3997636053760818E-3</v>
      </c>
      <c r="H997" s="115">
        <f t="shared" si="582"/>
        <v>45286</v>
      </c>
      <c r="I997" s="115">
        <f t="shared" si="565"/>
        <v>45286</v>
      </c>
      <c r="J997" s="116">
        <f t="shared" si="573"/>
        <v>20</v>
      </c>
      <c r="K997" s="116">
        <f t="shared" si="562"/>
        <v>7</v>
      </c>
      <c r="L997" s="8">
        <f t="shared" si="574"/>
        <v>1.00083926</v>
      </c>
      <c r="M997" s="117">
        <v>1</v>
      </c>
      <c r="N997" s="117">
        <f t="shared" si="583"/>
        <v>1</v>
      </c>
      <c r="O997" s="110">
        <f t="shared" si="560"/>
        <v>1.00083926</v>
      </c>
      <c r="P997" s="110">
        <f t="shared" si="566"/>
        <v>892.47888948000002</v>
      </c>
      <c r="Q997" s="148">
        <f t="shared" si="577"/>
        <v>0</v>
      </c>
      <c r="R997" s="170">
        <f t="shared" si="575"/>
        <v>0</v>
      </c>
      <c r="S997" s="110">
        <f t="shared" si="567"/>
        <v>0</v>
      </c>
      <c r="T997" s="92">
        <f t="shared" si="580"/>
        <v>0</v>
      </c>
      <c r="U997" s="181">
        <f t="shared" si="581"/>
        <v>0</v>
      </c>
      <c r="V997" s="120">
        <f t="shared" si="576"/>
        <v>7.8E-2</v>
      </c>
      <c r="W997" s="118">
        <f t="shared" si="584"/>
        <v>7</v>
      </c>
      <c r="X997" s="118">
        <v>252</v>
      </c>
      <c r="Y997" s="117">
        <f t="shared" si="568"/>
        <v>1.0020884960000001</v>
      </c>
      <c r="Z997" s="110">
        <f t="shared" si="569"/>
        <v>1.8639385900000001</v>
      </c>
      <c r="AA997" s="110">
        <f t="shared" si="570"/>
        <v>0</v>
      </c>
      <c r="AB997" s="121" t="str">
        <f t="shared" si="578"/>
        <v>A+J=</v>
      </c>
      <c r="AC997" s="115">
        <f t="shared" si="579"/>
        <v>45286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9">
        <f t="shared" si="571"/>
        <v>45267</v>
      </c>
      <c r="B998" s="110">
        <f t="shared" si="563"/>
        <v>894.71664153000006</v>
      </c>
      <c r="C998" s="184">
        <f t="shared" si="561"/>
        <v>891.73049575091761</v>
      </c>
      <c r="D998" s="111">
        <f t="shared" si="572"/>
        <v>6700.66</v>
      </c>
      <c r="E998" s="111">
        <f>IF($K998=1,VLOOKUP($A997,$AQ$11:$AU$150,5),E997)</f>
        <v>6716.74</v>
      </c>
      <c r="F998" s="160" t="e">
        <f>IF($K998=1,VLOOKUP($A997,$AQ$11:$AU$135,6),F997)</f>
        <v>#REF!</v>
      </c>
      <c r="G998" s="114">
        <f t="shared" si="564"/>
        <v>2.3997636053760818E-3</v>
      </c>
      <c r="H998" s="115">
        <f t="shared" si="582"/>
        <v>45286</v>
      </c>
      <c r="I998" s="115">
        <f t="shared" si="565"/>
        <v>45286</v>
      </c>
      <c r="J998" s="116">
        <f t="shared" si="573"/>
        <v>20</v>
      </c>
      <c r="K998" s="116">
        <f t="shared" si="562"/>
        <v>8</v>
      </c>
      <c r="L998" s="8">
        <f t="shared" si="574"/>
        <v>1.00095921</v>
      </c>
      <c r="M998" s="117">
        <v>1</v>
      </c>
      <c r="N998" s="117">
        <f t="shared" si="583"/>
        <v>1</v>
      </c>
      <c r="O998" s="110">
        <f t="shared" si="560"/>
        <v>1.00095921</v>
      </c>
      <c r="P998" s="110">
        <f t="shared" si="566"/>
        <v>892.58585255000003</v>
      </c>
      <c r="Q998" s="148">
        <f t="shared" si="577"/>
        <v>0</v>
      </c>
      <c r="R998" s="170">
        <f t="shared" si="575"/>
        <v>0</v>
      </c>
      <c r="S998" s="110">
        <f t="shared" si="567"/>
        <v>0</v>
      </c>
      <c r="T998" s="92">
        <f t="shared" si="580"/>
        <v>0</v>
      </c>
      <c r="U998" s="181">
        <f t="shared" si="581"/>
        <v>0</v>
      </c>
      <c r="V998" s="120">
        <f t="shared" si="576"/>
        <v>7.8E-2</v>
      </c>
      <c r="W998" s="118">
        <f t="shared" si="584"/>
        <v>8</v>
      </c>
      <c r="X998" s="118">
        <v>252</v>
      </c>
      <c r="Y998" s="117">
        <f t="shared" si="568"/>
        <v>1.0023872089999999</v>
      </c>
      <c r="Z998" s="110">
        <f t="shared" si="569"/>
        <v>2.1307889800000002</v>
      </c>
      <c r="AA998" s="110">
        <f t="shared" si="570"/>
        <v>0</v>
      </c>
      <c r="AB998" s="121" t="str">
        <f t="shared" si="578"/>
        <v>A+J=</v>
      </c>
      <c r="AC998" s="115">
        <f t="shared" si="579"/>
        <v>45286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9">
        <f t="shared" si="571"/>
        <v>45268</v>
      </c>
      <c r="B999" s="110">
        <f t="shared" si="563"/>
        <v>895.09061623000002</v>
      </c>
      <c r="C999" s="184">
        <f t="shared" si="561"/>
        <v>891.73049575091761</v>
      </c>
      <c r="D999" s="111">
        <f t="shared" si="572"/>
        <v>6700.66</v>
      </c>
      <c r="E999" s="111">
        <f>IF($K999=1,VLOOKUP($A998,$AQ$11:$AU$150,5),E998)</f>
        <v>6716.74</v>
      </c>
      <c r="F999" s="160" t="e">
        <f>IF($K999=1,VLOOKUP($A998,$AQ$11:$AU$135,6),F998)</f>
        <v>#REF!</v>
      </c>
      <c r="G999" s="114">
        <f t="shared" si="564"/>
        <v>2.3997636053760818E-3</v>
      </c>
      <c r="H999" s="115">
        <f t="shared" si="582"/>
        <v>45286</v>
      </c>
      <c r="I999" s="115">
        <f t="shared" si="565"/>
        <v>45286</v>
      </c>
      <c r="J999" s="116">
        <f t="shared" si="573"/>
        <v>20</v>
      </c>
      <c r="K999" s="116">
        <f t="shared" si="562"/>
        <v>9</v>
      </c>
      <c r="L999" s="8">
        <f t="shared" si="574"/>
        <v>1.0010791800000001</v>
      </c>
      <c r="M999" s="117">
        <v>1</v>
      </c>
      <c r="N999" s="117">
        <f t="shared" si="583"/>
        <v>1</v>
      </c>
      <c r="O999" s="110">
        <f t="shared" si="560"/>
        <v>1.0010791800000001</v>
      </c>
      <c r="P999" s="110">
        <f t="shared" si="566"/>
        <v>892.69283345999997</v>
      </c>
      <c r="Q999" s="148">
        <f t="shared" si="577"/>
        <v>0</v>
      </c>
      <c r="R999" s="170">
        <f t="shared" si="575"/>
        <v>0</v>
      </c>
      <c r="S999" s="110">
        <f t="shared" si="567"/>
        <v>0</v>
      </c>
      <c r="T999" s="92">
        <f t="shared" si="580"/>
        <v>0</v>
      </c>
      <c r="U999" s="181">
        <f t="shared" si="581"/>
        <v>0</v>
      </c>
      <c r="V999" s="120">
        <f t="shared" si="576"/>
        <v>7.8E-2</v>
      </c>
      <c r="W999" s="118">
        <f t="shared" si="584"/>
        <v>9</v>
      </c>
      <c r="X999" s="118">
        <v>252</v>
      </c>
      <c r="Y999" s="117">
        <f t="shared" si="568"/>
        <v>1.002686011</v>
      </c>
      <c r="Z999" s="110">
        <f t="shared" si="569"/>
        <v>2.3977827700000001</v>
      </c>
      <c r="AA999" s="110">
        <f t="shared" si="570"/>
        <v>0</v>
      </c>
      <c r="AB999" s="121" t="str">
        <f t="shared" si="578"/>
        <v>A+J=</v>
      </c>
      <c r="AC999" s="115">
        <f t="shared" si="579"/>
        <v>45286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9">
        <f t="shared" si="571"/>
        <v>45269</v>
      </c>
      <c r="B1000" s="110">
        <f t="shared" si="563"/>
        <v>895.46474236999995</v>
      </c>
      <c r="C1000" s="184">
        <f t="shared" si="561"/>
        <v>891.73049575091761</v>
      </c>
      <c r="D1000" s="111">
        <f t="shared" si="572"/>
        <v>6700.66</v>
      </c>
      <c r="E1000" s="111">
        <f>IF($K1000=1,VLOOKUP($A999,$AQ$11:$AU$150,5),E999)</f>
        <v>6716.74</v>
      </c>
      <c r="F1000" s="160" t="e">
        <f>IF($K1000=1,VLOOKUP($A999,$AQ$11:$AU$135,6),F999)</f>
        <v>#REF!</v>
      </c>
      <c r="G1000" s="114">
        <f t="shared" si="564"/>
        <v>2.3997636053760818E-3</v>
      </c>
      <c r="H1000" s="115">
        <f t="shared" si="582"/>
        <v>45286</v>
      </c>
      <c r="I1000" s="115">
        <f t="shared" si="565"/>
        <v>45286</v>
      </c>
      <c r="J1000" s="116">
        <f t="shared" si="573"/>
        <v>20</v>
      </c>
      <c r="K1000" s="116">
        <f t="shared" si="562"/>
        <v>10</v>
      </c>
      <c r="L1000" s="8">
        <f t="shared" si="574"/>
        <v>1.0011991600000001</v>
      </c>
      <c r="M1000" s="117">
        <v>1</v>
      </c>
      <c r="N1000" s="117">
        <f t="shared" si="583"/>
        <v>1</v>
      </c>
      <c r="O1000" s="110">
        <f t="shared" si="560"/>
        <v>1.0011991600000001</v>
      </c>
      <c r="P1000" s="110">
        <f t="shared" si="566"/>
        <v>892.79982328999995</v>
      </c>
      <c r="Q1000" s="148">
        <f t="shared" si="577"/>
        <v>0</v>
      </c>
      <c r="R1000" s="170">
        <f t="shared" si="575"/>
        <v>0</v>
      </c>
      <c r="S1000" s="110">
        <f t="shared" si="567"/>
        <v>0</v>
      </c>
      <c r="T1000" s="92">
        <f t="shared" si="580"/>
        <v>0</v>
      </c>
      <c r="U1000" s="181">
        <f t="shared" si="581"/>
        <v>0</v>
      </c>
      <c r="V1000" s="120">
        <f t="shared" si="576"/>
        <v>7.8E-2</v>
      </c>
      <c r="W1000" s="118">
        <f t="shared" si="584"/>
        <v>10</v>
      </c>
      <c r="X1000" s="118">
        <v>252</v>
      </c>
      <c r="Y1000" s="117">
        <f t="shared" si="568"/>
        <v>1.002984901</v>
      </c>
      <c r="Z1000" s="110">
        <f t="shared" si="569"/>
        <v>2.6649190800000002</v>
      </c>
      <c r="AA1000" s="110">
        <f t="shared" si="570"/>
        <v>0</v>
      </c>
      <c r="AB1000" s="121" t="str">
        <f t="shared" si="578"/>
        <v>A+J=</v>
      </c>
      <c r="AC1000" s="115">
        <f t="shared" si="579"/>
        <v>45286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9">
        <f t="shared" si="571"/>
        <v>45270</v>
      </c>
      <c r="B1001" s="110">
        <f t="shared" si="563"/>
        <v>895.46474236999995</v>
      </c>
      <c r="C1001" s="184">
        <f t="shared" si="561"/>
        <v>891.73049575091761</v>
      </c>
      <c r="D1001" s="111">
        <f t="shared" si="572"/>
        <v>6700.66</v>
      </c>
      <c r="E1001" s="111">
        <f>IF($K1001=1,VLOOKUP($A1000,$AQ$11:$AU$150,5),E1000)</f>
        <v>6716.74</v>
      </c>
      <c r="F1001" s="160" t="e">
        <f>IF($K1001=1,VLOOKUP($A1000,$AQ$11:$AU$135,6),F1000)</f>
        <v>#REF!</v>
      </c>
      <c r="G1001" s="114">
        <f t="shared" si="564"/>
        <v>2.3997636053760818E-3</v>
      </c>
      <c r="H1001" s="115">
        <f t="shared" si="582"/>
        <v>45286</v>
      </c>
      <c r="I1001" s="115">
        <f t="shared" si="565"/>
        <v>45286</v>
      </c>
      <c r="J1001" s="116">
        <f t="shared" si="573"/>
        <v>20</v>
      </c>
      <c r="K1001" s="116">
        <f t="shared" si="562"/>
        <v>10</v>
      </c>
      <c r="L1001" s="8">
        <f t="shared" si="574"/>
        <v>1.0011991600000001</v>
      </c>
      <c r="M1001" s="117">
        <v>1</v>
      </c>
      <c r="N1001" s="117">
        <f t="shared" si="583"/>
        <v>1</v>
      </c>
      <c r="O1001" s="110">
        <f t="shared" si="560"/>
        <v>1.0011991600000001</v>
      </c>
      <c r="P1001" s="110">
        <f t="shared" si="566"/>
        <v>892.79982328999995</v>
      </c>
      <c r="Q1001" s="148">
        <f t="shared" si="577"/>
        <v>0</v>
      </c>
      <c r="R1001" s="170">
        <f t="shared" si="575"/>
        <v>0</v>
      </c>
      <c r="S1001" s="110">
        <f t="shared" si="567"/>
        <v>0</v>
      </c>
      <c r="T1001" s="92">
        <f t="shared" si="580"/>
        <v>0</v>
      </c>
      <c r="U1001" s="181">
        <f t="shared" si="581"/>
        <v>0</v>
      </c>
      <c r="V1001" s="120">
        <f t="shared" si="576"/>
        <v>7.8E-2</v>
      </c>
      <c r="W1001" s="118">
        <f t="shared" si="584"/>
        <v>10</v>
      </c>
      <c r="X1001" s="118">
        <v>252</v>
      </c>
      <c r="Y1001" s="117">
        <f t="shared" si="568"/>
        <v>1.002984901</v>
      </c>
      <c r="Z1001" s="110">
        <f t="shared" si="569"/>
        <v>2.6649190800000002</v>
      </c>
      <c r="AA1001" s="110">
        <f t="shared" si="570"/>
        <v>0</v>
      </c>
      <c r="AB1001" s="121" t="str">
        <f t="shared" si="578"/>
        <v>A+J=</v>
      </c>
      <c r="AC1001" s="115">
        <f t="shared" si="579"/>
        <v>45286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9">
        <f t="shared" si="571"/>
        <v>45271</v>
      </c>
      <c r="B1002" s="110">
        <f t="shared" si="563"/>
        <v>895.46474236999995</v>
      </c>
      <c r="C1002" s="184">
        <f t="shared" si="561"/>
        <v>891.73049575091761</v>
      </c>
      <c r="D1002" s="111">
        <f t="shared" si="572"/>
        <v>6700.66</v>
      </c>
      <c r="E1002" s="111">
        <f>IF($K1002=1,VLOOKUP($A1001,$AQ$11:$AU$150,5),E1001)</f>
        <v>6716.74</v>
      </c>
      <c r="F1002" s="160" t="e">
        <f>IF($K1002=1,VLOOKUP($A1001,$AQ$11:$AU$135,6),F1001)</f>
        <v>#REF!</v>
      </c>
      <c r="G1002" s="114">
        <f t="shared" si="564"/>
        <v>2.3997636053760818E-3</v>
      </c>
      <c r="H1002" s="115">
        <f t="shared" si="582"/>
        <v>45286</v>
      </c>
      <c r="I1002" s="115">
        <f t="shared" si="565"/>
        <v>45286</v>
      </c>
      <c r="J1002" s="116">
        <f t="shared" si="573"/>
        <v>20</v>
      </c>
      <c r="K1002" s="116">
        <f t="shared" si="562"/>
        <v>10</v>
      </c>
      <c r="L1002" s="8">
        <f t="shared" si="574"/>
        <v>1.0011991600000001</v>
      </c>
      <c r="M1002" s="117">
        <v>1</v>
      </c>
      <c r="N1002" s="117">
        <f t="shared" si="583"/>
        <v>1</v>
      </c>
      <c r="O1002" s="110">
        <f t="shared" ref="O1002:O1065" si="585">TRUNC(TRUNC((L1002*N1002),15),8)</f>
        <v>1.0011991600000001</v>
      </c>
      <c r="P1002" s="110">
        <f t="shared" si="566"/>
        <v>892.79982328999995</v>
      </c>
      <c r="Q1002" s="148">
        <f t="shared" si="577"/>
        <v>0</v>
      </c>
      <c r="R1002" s="170">
        <f t="shared" si="575"/>
        <v>0</v>
      </c>
      <c r="S1002" s="110">
        <f t="shared" si="567"/>
        <v>0</v>
      </c>
      <c r="T1002" s="92">
        <f t="shared" si="580"/>
        <v>0</v>
      </c>
      <c r="U1002" s="181">
        <f t="shared" si="581"/>
        <v>0</v>
      </c>
      <c r="V1002" s="120">
        <f t="shared" si="576"/>
        <v>7.8E-2</v>
      </c>
      <c r="W1002" s="118">
        <f t="shared" si="584"/>
        <v>10</v>
      </c>
      <c r="X1002" s="118">
        <v>252</v>
      </c>
      <c r="Y1002" s="117">
        <f t="shared" si="568"/>
        <v>1.002984901</v>
      </c>
      <c r="Z1002" s="110">
        <f t="shared" si="569"/>
        <v>2.6649190800000002</v>
      </c>
      <c r="AA1002" s="110">
        <f t="shared" si="570"/>
        <v>0</v>
      </c>
      <c r="AB1002" s="121" t="str">
        <f t="shared" si="578"/>
        <v>A+J=</v>
      </c>
      <c r="AC1002" s="115">
        <f t="shared" si="579"/>
        <v>45286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9">
        <f t="shared" si="571"/>
        <v>45272</v>
      </c>
      <c r="B1003" s="110">
        <f t="shared" si="563"/>
        <v>895.83902176999993</v>
      </c>
      <c r="C1003" s="184">
        <f t="shared" si="561"/>
        <v>891.73049575091761</v>
      </c>
      <c r="D1003" s="111">
        <f t="shared" si="572"/>
        <v>6700.66</v>
      </c>
      <c r="E1003" s="111">
        <f>IF($K1003=1,VLOOKUP($A1002,$AQ$11:$AU$150,5),E1002)</f>
        <v>6716.74</v>
      </c>
      <c r="F1003" s="160" t="e">
        <f>IF($K1003=1,VLOOKUP($A1002,$AQ$11:$AU$135,6),F1002)</f>
        <v>#REF!</v>
      </c>
      <c r="G1003" s="114">
        <f t="shared" si="564"/>
        <v>2.3997636053760818E-3</v>
      </c>
      <c r="H1003" s="115">
        <f t="shared" si="582"/>
        <v>45286</v>
      </c>
      <c r="I1003" s="115">
        <f t="shared" si="565"/>
        <v>45286</v>
      </c>
      <c r="J1003" s="116">
        <f t="shared" si="573"/>
        <v>20</v>
      </c>
      <c r="K1003" s="116">
        <f t="shared" si="562"/>
        <v>11</v>
      </c>
      <c r="L1003" s="8">
        <f t="shared" si="574"/>
        <v>1.00131915</v>
      </c>
      <c r="M1003" s="117">
        <v>1</v>
      </c>
      <c r="N1003" s="117">
        <f t="shared" si="583"/>
        <v>1</v>
      </c>
      <c r="O1003" s="110">
        <f t="shared" si="585"/>
        <v>1.00131915</v>
      </c>
      <c r="P1003" s="110">
        <f t="shared" si="566"/>
        <v>892.90682202999994</v>
      </c>
      <c r="Q1003" s="148">
        <f t="shared" si="577"/>
        <v>0</v>
      </c>
      <c r="R1003" s="170">
        <f t="shared" si="575"/>
        <v>0</v>
      </c>
      <c r="S1003" s="110">
        <f t="shared" si="567"/>
        <v>0</v>
      </c>
      <c r="T1003" s="92">
        <f t="shared" si="580"/>
        <v>0</v>
      </c>
      <c r="U1003" s="181">
        <f t="shared" si="581"/>
        <v>0</v>
      </c>
      <c r="V1003" s="120">
        <f t="shared" si="576"/>
        <v>7.8E-2</v>
      </c>
      <c r="W1003" s="118">
        <f t="shared" si="584"/>
        <v>11</v>
      </c>
      <c r="X1003" s="118">
        <v>252</v>
      </c>
      <c r="Y1003" s="117">
        <f t="shared" si="568"/>
        <v>1.003283881</v>
      </c>
      <c r="Z1003" s="110">
        <f t="shared" si="569"/>
        <v>2.9321997400000002</v>
      </c>
      <c r="AA1003" s="110">
        <f t="shared" si="570"/>
        <v>0</v>
      </c>
      <c r="AB1003" s="121" t="str">
        <f t="shared" si="578"/>
        <v>A+J=</v>
      </c>
      <c r="AC1003" s="115">
        <f t="shared" si="579"/>
        <v>45286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9">
        <f t="shared" si="571"/>
        <v>45273</v>
      </c>
      <c r="B1004" s="110">
        <f t="shared" si="563"/>
        <v>896.21346254000002</v>
      </c>
      <c r="C1004" s="184">
        <f t="shared" si="561"/>
        <v>891.73049575091761</v>
      </c>
      <c r="D1004" s="111">
        <f t="shared" si="572"/>
        <v>6700.66</v>
      </c>
      <c r="E1004" s="111">
        <f>IF($K1004=1,VLOOKUP($A1003,$AQ$11:$AU$150,5),E1003)</f>
        <v>6716.74</v>
      </c>
      <c r="F1004" s="160" t="e">
        <f>IF($K1004=1,VLOOKUP($A1003,$AQ$11:$AU$135,6),F1003)</f>
        <v>#REF!</v>
      </c>
      <c r="G1004" s="114">
        <f t="shared" si="564"/>
        <v>2.3997636053760818E-3</v>
      </c>
      <c r="H1004" s="115">
        <f t="shared" si="582"/>
        <v>45286</v>
      </c>
      <c r="I1004" s="115">
        <f t="shared" si="565"/>
        <v>45286</v>
      </c>
      <c r="J1004" s="116">
        <f t="shared" si="573"/>
        <v>20</v>
      </c>
      <c r="K1004" s="116">
        <f t="shared" si="562"/>
        <v>12</v>
      </c>
      <c r="L1004" s="8">
        <f t="shared" si="574"/>
        <v>1.0014391600000001</v>
      </c>
      <c r="M1004" s="117">
        <v>1</v>
      </c>
      <c r="N1004" s="117">
        <f t="shared" si="583"/>
        <v>1</v>
      </c>
      <c r="O1004" s="110">
        <f t="shared" si="585"/>
        <v>1.0014391600000001</v>
      </c>
      <c r="P1004" s="110">
        <f t="shared" si="566"/>
        <v>893.01383860999999</v>
      </c>
      <c r="Q1004" s="148">
        <f t="shared" si="577"/>
        <v>0</v>
      </c>
      <c r="R1004" s="170">
        <f t="shared" si="575"/>
        <v>0</v>
      </c>
      <c r="S1004" s="110">
        <f t="shared" si="567"/>
        <v>0</v>
      </c>
      <c r="T1004" s="92">
        <f t="shared" si="580"/>
        <v>0</v>
      </c>
      <c r="U1004" s="181">
        <f t="shared" si="581"/>
        <v>0</v>
      </c>
      <c r="V1004" s="120">
        <f t="shared" si="576"/>
        <v>7.8E-2</v>
      </c>
      <c r="W1004" s="118">
        <f t="shared" si="584"/>
        <v>12</v>
      </c>
      <c r="X1004" s="118">
        <v>252</v>
      </c>
      <c r="Y1004" s="117">
        <f t="shared" si="568"/>
        <v>1.00358295</v>
      </c>
      <c r="Z1004" s="110">
        <f t="shared" si="569"/>
        <v>3.19962393</v>
      </c>
      <c r="AA1004" s="110">
        <f t="shared" si="570"/>
        <v>0</v>
      </c>
      <c r="AB1004" s="121" t="str">
        <f t="shared" si="578"/>
        <v>A+J=</v>
      </c>
      <c r="AC1004" s="115">
        <f t="shared" si="579"/>
        <v>45286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9">
        <f t="shared" si="571"/>
        <v>45274</v>
      </c>
      <c r="B1005" s="110">
        <f t="shared" si="563"/>
        <v>896.58806470000002</v>
      </c>
      <c r="C1005" s="184">
        <f t="shared" ref="C1005:C1068" si="586">IF(Q1004&gt;0,P1004-S1004-T1004,C1004)</f>
        <v>891.73049575091761</v>
      </c>
      <c r="D1005" s="111">
        <f t="shared" si="572"/>
        <v>6700.66</v>
      </c>
      <c r="E1005" s="111">
        <f>IF($K1005=1,VLOOKUP($A1004,$AQ$11:$AU$150,5),E1004)</f>
        <v>6716.74</v>
      </c>
      <c r="F1005" s="160" t="e">
        <f>IF($K1005=1,VLOOKUP($A1004,$AQ$11:$AU$135,6),F1004)</f>
        <v>#REF!</v>
      </c>
      <c r="G1005" s="114">
        <f t="shared" si="564"/>
        <v>2.3997636053760818E-3</v>
      </c>
      <c r="H1005" s="115">
        <f t="shared" si="582"/>
        <v>45286</v>
      </c>
      <c r="I1005" s="115">
        <f t="shared" si="565"/>
        <v>45286</v>
      </c>
      <c r="J1005" s="116">
        <f t="shared" si="573"/>
        <v>20</v>
      </c>
      <c r="K1005" s="116">
        <f t="shared" si="562"/>
        <v>13</v>
      </c>
      <c r="L1005" s="8">
        <f t="shared" si="574"/>
        <v>1.00155919</v>
      </c>
      <c r="M1005" s="117">
        <v>1</v>
      </c>
      <c r="N1005" s="117">
        <f t="shared" si="583"/>
        <v>1</v>
      </c>
      <c r="O1005" s="110">
        <f t="shared" si="585"/>
        <v>1.00155919</v>
      </c>
      <c r="P1005" s="110">
        <f t="shared" si="566"/>
        <v>893.12087301999998</v>
      </c>
      <c r="Q1005" s="148">
        <f t="shared" si="577"/>
        <v>0</v>
      </c>
      <c r="R1005" s="170">
        <f t="shared" si="575"/>
        <v>0</v>
      </c>
      <c r="S1005" s="110">
        <f t="shared" si="567"/>
        <v>0</v>
      </c>
      <c r="T1005" s="92">
        <f t="shared" si="580"/>
        <v>0</v>
      </c>
      <c r="U1005" s="181">
        <f t="shared" si="581"/>
        <v>0</v>
      </c>
      <c r="V1005" s="120">
        <f t="shared" si="576"/>
        <v>7.8E-2</v>
      </c>
      <c r="W1005" s="118">
        <f t="shared" si="584"/>
        <v>13</v>
      </c>
      <c r="X1005" s="118">
        <v>252</v>
      </c>
      <c r="Y1005" s="117">
        <f t="shared" si="568"/>
        <v>1.003882108</v>
      </c>
      <c r="Z1005" s="110">
        <f t="shared" si="569"/>
        <v>3.46719168</v>
      </c>
      <c r="AA1005" s="110">
        <f t="shared" si="570"/>
        <v>0</v>
      </c>
      <c r="AB1005" s="121" t="str">
        <f t="shared" si="578"/>
        <v>A+J=</v>
      </c>
      <c r="AC1005" s="115">
        <f t="shared" si="579"/>
        <v>45286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9">
        <f t="shared" si="571"/>
        <v>45275</v>
      </c>
      <c r="B1006" s="110">
        <f t="shared" si="563"/>
        <v>896.96281936000003</v>
      </c>
      <c r="C1006" s="184">
        <f t="shared" si="586"/>
        <v>891.73049575091761</v>
      </c>
      <c r="D1006" s="111">
        <f t="shared" si="572"/>
        <v>6700.66</v>
      </c>
      <c r="E1006" s="111">
        <f>IF($K1006=1,VLOOKUP($A1005,$AQ$11:$AU$150,5),E1005)</f>
        <v>6716.74</v>
      </c>
      <c r="F1006" s="160" t="e">
        <f>IF($K1006=1,VLOOKUP($A1005,$AQ$11:$AU$135,6),F1005)</f>
        <v>#REF!</v>
      </c>
      <c r="G1006" s="114">
        <f t="shared" si="564"/>
        <v>2.3997636053760818E-3</v>
      </c>
      <c r="H1006" s="115">
        <f t="shared" si="582"/>
        <v>45286</v>
      </c>
      <c r="I1006" s="115">
        <f t="shared" si="565"/>
        <v>45286</v>
      </c>
      <c r="J1006" s="116">
        <f t="shared" si="573"/>
        <v>20</v>
      </c>
      <c r="K1006" s="116">
        <f t="shared" si="562"/>
        <v>14</v>
      </c>
      <c r="L1006" s="8">
        <f t="shared" si="574"/>
        <v>1.0016792299999999</v>
      </c>
      <c r="M1006" s="117">
        <v>1</v>
      </c>
      <c r="N1006" s="117">
        <f t="shared" si="583"/>
        <v>1</v>
      </c>
      <c r="O1006" s="110">
        <f t="shared" si="585"/>
        <v>1.0016792299999999</v>
      </c>
      <c r="P1006" s="110">
        <f t="shared" si="566"/>
        <v>893.22791634999999</v>
      </c>
      <c r="Q1006" s="148">
        <f t="shared" si="577"/>
        <v>0</v>
      </c>
      <c r="R1006" s="170">
        <f t="shared" si="575"/>
        <v>0</v>
      </c>
      <c r="S1006" s="110">
        <f t="shared" si="567"/>
        <v>0</v>
      </c>
      <c r="T1006" s="92">
        <f t="shared" si="580"/>
        <v>0</v>
      </c>
      <c r="U1006" s="181">
        <f t="shared" si="581"/>
        <v>0</v>
      </c>
      <c r="V1006" s="120">
        <f t="shared" si="576"/>
        <v>7.8E-2</v>
      </c>
      <c r="W1006" s="118">
        <f t="shared" si="584"/>
        <v>14</v>
      </c>
      <c r="X1006" s="118">
        <v>252</v>
      </c>
      <c r="Y1006" s="117">
        <f t="shared" si="568"/>
        <v>1.0041813550000001</v>
      </c>
      <c r="Z1006" s="110">
        <f t="shared" si="569"/>
        <v>3.73490301</v>
      </c>
      <c r="AA1006" s="110">
        <f t="shared" si="570"/>
        <v>0</v>
      </c>
      <c r="AB1006" s="121" t="str">
        <f t="shared" si="578"/>
        <v>A+J=</v>
      </c>
      <c r="AC1006" s="115">
        <f t="shared" si="579"/>
        <v>45286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9">
        <f t="shared" si="571"/>
        <v>45276</v>
      </c>
      <c r="B1007" s="110">
        <f t="shared" si="563"/>
        <v>897.33772654000006</v>
      </c>
      <c r="C1007" s="184">
        <f t="shared" si="586"/>
        <v>891.73049575091761</v>
      </c>
      <c r="D1007" s="111">
        <f t="shared" si="572"/>
        <v>6700.66</v>
      </c>
      <c r="E1007" s="111">
        <f>IF($K1007=1,VLOOKUP($A1006,$AQ$11:$AU$150,5),E1006)</f>
        <v>6716.74</v>
      </c>
      <c r="F1007" s="160" t="e">
        <f>IF($K1007=1,VLOOKUP($A1006,$AQ$11:$AU$135,6),F1006)</f>
        <v>#REF!</v>
      </c>
      <c r="G1007" s="114">
        <f t="shared" si="564"/>
        <v>2.3997636053760818E-3</v>
      </c>
      <c r="H1007" s="115">
        <f t="shared" si="582"/>
        <v>45286</v>
      </c>
      <c r="I1007" s="115">
        <f t="shared" si="565"/>
        <v>45286</v>
      </c>
      <c r="J1007" s="116">
        <f t="shared" si="573"/>
        <v>20</v>
      </c>
      <c r="K1007" s="116">
        <f t="shared" ref="K1007:K1070" si="587">(J1007-(NETWORKDAYS(A1007,I1007,AF$149:AF$503)-1))</f>
        <v>15</v>
      </c>
      <c r="L1007" s="8">
        <f t="shared" si="574"/>
        <v>1.00179928</v>
      </c>
      <c r="M1007" s="117">
        <v>1</v>
      </c>
      <c r="N1007" s="117">
        <f t="shared" si="583"/>
        <v>1</v>
      </c>
      <c r="O1007" s="110">
        <f t="shared" si="585"/>
        <v>1.00179928</v>
      </c>
      <c r="P1007" s="110">
        <f t="shared" si="566"/>
        <v>893.33496859000002</v>
      </c>
      <c r="Q1007" s="148">
        <f t="shared" si="577"/>
        <v>0</v>
      </c>
      <c r="R1007" s="170">
        <f t="shared" si="575"/>
        <v>0</v>
      </c>
      <c r="S1007" s="110">
        <f t="shared" si="567"/>
        <v>0</v>
      </c>
      <c r="T1007" s="92">
        <f t="shared" si="580"/>
        <v>0</v>
      </c>
      <c r="U1007" s="181">
        <f t="shared" si="581"/>
        <v>0</v>
      </c>
      <c r="V1007" s="120">
        <f t="shared" si="576"/>
        <v>7.8E-2</v>
      </c>
      <c r="W1007" s="118">
        <f t="shared" si="584"/>
        <v>15</v>
      </c>
      <c r="X1007" s="118">
        <v>252</v>
      </c>
      <c r="Y1007" s="117">
        <f t="shared" si="568"/>
        <v>1.0044806909999999</v>
      </c>
      <c r="Z1007" s="110">
        <f t="shared" si="569"/>
        <v>4.0027579500000003</v>
      </c>
      <c r="AA1007" s="110">
        <f t="shared" si="570"/>
        <v>0</v>
      </c>
      <c r="AB1007" s="121" t="str">
        <f t="shared" si="578"/>
        <v>A+J=</v>
      </c>
      <c r="AC1007" s="115">
        <f t="shared" si="579"/>
        <v>45286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9">
        <f t="shared" si="571"/>
        <v>45277</v>
      </c>
      <c r="B1008" s="110">
        <f t="shared" si="563"/>
        <v>897.33772654000006</v>
      </c>
      <c r="C1008" s="184">
        <f t="shared" si="586"/>
        <v>891.73049575091761</v>
      </c>
      <c r="D1008" s="111">
        <f t="shared" si="572"/>
        <v>6700.66</v>
      </c>
      <c r="E1008" s="111">
        <f>IF($K1008=1,VLOOKUP($A1007,$AQ$11:$AU$150,5),E1007)</f>
        <v>6716.74</v>
      </c>
      <c r="F1008" s="160" t="e">
        <f>IF($K1008=1,VLOOKUP($A1007,$AQ$11:$AU$135,6),F1007)</f>
        <v>#REF!</v>
      </c>
      <c r="G1008" s="114">
        <f t="shared" si="564"/>
        <v>2.3997636053760818E-3</v>
      </c>
      <c r="H1008" s="115">
        <f t="shared" si="582"/>
        <v>45286</v>
      </c>
      <c r="I1008" s="115">
        <f t="shared" si="565"/>
        <v>45286</v>
      </c>
      <c r="J1008" s="116">
        <f t="shared" si="573"/>
        <v>20</v>
      </c>
      <c r="K1008" s="116">
        <f t="shared" si="587"/>
        <v>15</v>
      </c>
      <c r="L1008" s="8">
        <f t="shared" si="574"/>
        <v>1.00179928</v>
      </c>
      <c r="M1008" s="117">
        <v>1</v>
      </c>
      <c r="N1008" s="117">
        <f t="shared" si="583"/>
        <v>1</v>
      </c>
      <c r="O1008" s="110">
        <f t="shared" si="585"/>
        <v>1.00179928</v>
      </c>
      <c r="P1008" s="110">
        <f t="shared" si="566"/>
        <v>893.33496859000002</v>
      </c>
      <c r="Q1008" s="148">
        <f t="shared" si="577"/>
        <v>0</v>
      </c>
      <c r="R1008" s="170">
        <f t="shared" si="575"/>
        <v>0</v>
      </c>
      <c r="S1008" s="110">
        <f t="shared" si="567"/>
        <v>0</v>
      </c>
      <c r="T1008" s="92">
        <f t="shared" si="580"/>
        <v>0</v>
      </c>
      <c r="U1008" s="181">
        <f t="shared" si="581"/>
        <v>0</v>
      </c>
      <c r="V1008" s="120">
        <f t="shared" si="576"/>
        <v>7.8E-2</v>
      </c>
      <c r="W1008" s="118">
        <f t="shared" si="584"/>
        <v>15</v>
      </c>
      <c r="X1008" s="118">
        <v>252</v>
      </c>
      <c r="Y1008" s="117">
        <f t="shared" si="568"/>
        <v>1.0044806909999999</v>
      </c>
      <c r="Z1008" s="110">
        <f t="shared" si="569"/>
        <v>4.0027579500000003</v>
      </c>
      <c r="AA1008" s="110">
        <f t="shared" si="570"/>
        <v>0</v>
      </c>
      <c r="AB1008" s="121" t="str">
        <f t="shared" si="578"/>
        <v>A+J=</v>
      </c>
      <c r="AC1008" s="115">
        <f t="shared" si="579"/>
        <v>45286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9">
        <f t="shared" si="571"/>
        <v>45278</v>
      </c>
      <c r="B1009" s="110">
        <f t="shared" si="563"/>
        <v>897.33772654000006</v>
      </c>
      <c r="C1009" s="184">
        <f t="shared" si="586"/>
        <v>891.73049575091761</v>
      </c>
      <c r="D1009" s="111">
        <f t="shared" si="572"/>
        <v>6700.66</v>
      </c>
      <c r="E1009" s="111">
        <f>IF($K1009=1,VLOOKUP($A1008,$AQ$11:$AU$150,5),E1008)</f>
        <v>6716.74</v>
      </c>
      <c r="F1009" s="160" t="e">
        <f>IF($K1009=1,VLOOKUP($A1008,$AQ$11:$AU$135,6),F1008)</f>
        <v>#REF!</v>
      </c>
      <c r="G1009" s="114">
        <f t="shared" si="564"/>
        <v>2.3997636053760818E-3</v>
      </c>
      <c r="H1009" s="115">
        <f t="shared" si="582"/>
        <v>45286</v>
      </c>
      <c r="I1009" s="115">
        <f t="shared" si="565"/>
        <v>45286</v>
      </c>
      <c r="J1009" s="116">
        <f t="shared" si="573"/>
        <v>20</v>
      </c>
      <c r="K1009" s="116">
        <f t="shared" si="587"/>
        <v>15</v>
      </c>
      <c r="L1009" s="8">
        <f t="shared" si="574"/>
        <v>1.00179928</v>
      </c>
      <c r="M1009" s="117">
        <v>1</v>
      </c>
      <c r="N1009" s="117">
        <f t="shared" si="583"/>
        <v>1</v>
      </c>
      <c r="O1009" s="110">
        <f t="shared" si="585"/>
        <v>1.00179928</v>
      </c>
      <c r="P1009" s="110">
        <f t="shared" si="566"/>
        <v>893.33496859000002</v>
      </c>
      <c r="Q1009" s="148">
        <f t="shared" si="577"/>
        <v>0</v>
      </c>
      <c r="R1009" s="170">
        <f t="shared" si="575"/>
        <v>0</v>
      </c>
      <c r="S1009" s="110">
        <f t="shared" si="567"/>
        <v>0</v>
      </c>
      <c r="T1009" s="92">
        <f t="shared" si="580"/>
        <v>0</v>
      </c>
      <c r="U1009" s="181">
        <f t="shared" si="581"/>
        <v>0</v>
      </c>
      <c r="V1009" s="120">
        <f t="shared" si="576"/>
        <v>7.8E-2</v>
      </c>
      <c r="W1009" s="118">
        <f t="shared" si="584"/>
        <v>15</v>
      </c>
      <c r="X1009" s="118">
        <v>252</v>
      </c>
      <c r="Y1009" s="117">
        <f t="shared" si="568"/>
        <v>1.0044806909999999</v>
      </c>
      <c r="Z1009" s="110">
        <f t="shared" si="569"/>
        <v>4.0027579500000003</v>
      </c>
      <c r="AA1009" s="110">
        <f t="shared" si="570"/>
        <v>0</v>
      </c>
      <c r="AB1009" s="121" t="str">
        <f t="shared" si="578"/>
        <v>A+J=</v>
      </c>
      <c r="AC1009" s="115">
        <f t="shared" si="579"/>
        <v>45286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9">
        <f t="shared" si="571"/>
        <v>45279</v>
      </c>
      <c r="B1010" s="110">
        <f t="shared" si="563"/>
        <v>897.71279614000002</v>
      </c>
      <c r="C1010" s="184">
        <f t="shared" si="586"/>
        <v>891.73049575091761</v>
      </c>
      <c r="D1010" s="111">
        <f t="shared" si="572"/>
        <v>6700.66</v>
      </c>
      <c r="E1010" s="111">
        <f>IF($K1010=1,VLOOKUP($A1009,$AQ$11:$AU$150,5),E1009)</f>
        <v>6716.74</v>
      </c>
      <c r="F1010" s="160" t="e">
        <f>IF($K1010=1,VLOOKUP($A1009,$AQ$11:$AU$135,6),F1009)</f>
        <v>#REF!</v>
      </c>
      <c r="G1010" s="114">
        <f t="shared" si="564"/>
        <v>2.3997636053760818E-3</v>
      </c>
      <c r="H1010" s="115">
        <f t="shared" si="582"/>
        <v>45286</v>
      </c>
      <c r="I1010" s="115">
        <f t="shared" si="565"/>
        <v>45286</v>
      </c>
      <c r="J1010" s="116">
        <f t="shared" si="573"/>
        <v>20</v>
      </c>
      <c r="K1010" s="116">
        <f t="shared" si="587"/>
        <v>16</v>
      </c>
      <c r="L1010" s="8">
        <f t="shared" si="574"/>
        <v>1.0019193500000001</v>
      </c>
      <c r="M1010" s="117">
        <v>1</v>
      </c>
      <c r="N1010" s="117">
        <f t="shared" si="583"/>
        <v>1</v>
      </c>
      <c r="O1010" s="110">
        <f t="shared" si="585"/>
        <v>1.0019193500000001</v>
      </c>
      <c r="P1010" s="110">
        <f t="shared" si="566"/>
        <v>893.44203866999999</v>
      </c>
      <c r="Q1010" s="148">
        <f t="shared" si="577"/>
        <v>0</v>
      </c>
      <c r="R1010" s="170">
        <f t="shared" si="575"/>
        <v>0</v>
      </c>
      <c r="S1010" s="110">
        <f t="shared" si="567"/>
        <v>0</v>
      </c>
      <c r="T1010" s="92">
        <f t="shared" si="580"/>
        <v>0</v>
      </c>
      <c r="U1010" s="181">
        <f t="shared" si="581"/>
        <v>0</v>
      </c>
      <c r="V1010" s="120">
        <f t="shared" si="576"/>
        <v>7.8E-2</v>
      </c>
      <c r="W1010" s="118">
        <f t="shared" si="584"/>
        <v>16</v>
      </c>
      <c r="X1010" s="118">
        <v>252</v>
      </c>
      <c r="Y1010" s="117">
        <f t="shared" si="568"/>
        <v>1.0047801169999999</v>
      </c>
      <c r="Z1010" s="110">
        <f t="shared" si="569"/>
        <v>4.2707574700000004</v>
      </c>
      <c r="AA1010" s="110">
        <f t="shared" si="570"/>
        <v>0</v>
      </c>
      <c r="AB1010" s="121" t="str">
        <f t="shared" si="578"/>
        <v>A+J=</v>
      </c>
      <c r="AC1010" s="115">
        <f t="shared" si="579"/>
        <v>45286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9">
        <f t="shared" si="571"/>
        <v>45280</v>
      </c>
      <c r="B1011" s="110">
        <f t="shared" si="563"/>
        <v>898.08801835999998</v>
      </c>
      <c r="C1011" s="184">
        <f t="shared" si="586"/>
        <v>891.73049575091761</v>
      </c>
      <c r="D1011" s="111">
        <f t="shared" si="572"/>
        <v>6700.66</v>
      </c>
      <c r="E1011" s="111">
        <f>IF($K1011=1,VLOOKUP($A1010,$AQ$11:$AU$150,5),E1010)</f>
        <v>6716.74</v>
      </c>
      <c r="F1011" s="160" t="e">
        <f>IF($K1011=1,VLOOKUP($A1010,$AQ$11:$AU$135,6),F1010)</f>
        <v>#REF!</v>
      </c>
      <c r="G1011" s="114">
        <f t="shared" si="564"/>
        <v>2.3997636053760818E-3</v>
      </c>
      <c r="H1011" s="115">
        <f t="shared" si="582"/>
        <v>45286</v>
      </c>
      <c r="I1011" s="115">
        <f t="shared" si="565"/>
        <v>45286</v>
      </c>
      <c r="J1011" s="116">
        <f t="shared" si="573"/>
        <v>20</v>
      </c>
      <c r="K1011" s="116">
        <f t="shared" si="587"/>
        <v>17</v>
      </c>
      <c r="L1011" s="8">
        <f t="shared" si="574"/>
        <v>1.00203943</v>
      </c>
      <c r="M1011" s="117">
        <v>1</v>
      </c>
      <c r="N1011" s="117">
        <f t="shared" si="583"/>
        <v>1</v>
      </c>
      <c r="O1011" s="110">
        <f t="shared" si="585"/>
        <v>1.00203943</v>
      </c>
      <c r="P1011" s="110">
        <f t="shared" si="566"/>
        <v>893.54911766999999</v>
      </c>
      <c r="Q1011" s="148">
        <f t="shared" si="577"/>
        <v>0</v>
      </c>
      <c r="R1011" s="170">
        <f t="shared" si="575"/>
        <v>0</v>
      </c>
      <c r="S1011" s="110">
        <f t="shared" si="567"/>
        <v>0</v>
      </c>
      <c r="T1011" s="92">
        <f t="shared" si="580"/>
        <v>0</v>
      </c>
      <c r="U1011" s="181">
        <f t="shared" si="581"/>
        <v>0</v>
      </c>
      <c r="V1011" s="120">
        <f t="shared" si="576"/>
        <v>7.8E-2</v>
      </c>
      <c r="W1011" s="118">
        <f t="shared" si="584"/>
        <v>17</v>
      </c>
      <c r="X1011" s="118">
        <v>252</v>
      </c>
      <c r="Y1011" s="117">
        <f t="shared" si="568"/>
        <v>1.0050796319999999</v>
      </c>
      <c r="Z1011" s="110">
        <f t="shared" si="569"/>
        <v>4.5389006900000002</v>
      </c>
      <c r="AA1011" s="110">
        <f t="shared" si="570"/>
        <v>0</v>
      </c>
      <c r="AB1011" s="121" t="str">
        <f t="shared" si="578"/>
        <v>A+J=</v>
      </c>
      <c r="AC1011" s="115">
        <f t="shared" si="579"/>
        <v>45286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9">
        <f t="shared" si="571"/>
        <v>45281</v>
      </c>
      <c r="B1012" s="110">
        <f t="shared" si="563"/>
        <v>898.46339322000006</v>
      </c>
      <c r="C1012" s="184">
        <f t="shared" si="586"/>
        <v>891.73049575091761</v>
      </c>
      <c r="D1012" s="111">
        <f t="shared" si="572"/>
        <v>6700.66</v>
      </c>
      <c r="E1012" s="111">
        <f>IF($K1012=1,VLOOKUP($A1011,$AQ$11:$AU$150,5),E1011)</f>
        <v>6716.74</v>
      </c>
      <c r="F1012" s="160" t="e">
        <f>IF($K1012=1,VLOOKUP($A1011,$AQ$11:$AU$135,6),F1011)</f>
        <v>#REF!</v>
      </c>
      <c r="G1012" s="114">
        <f t="shared" si="564"/>
        <v>2.3997636053760818E-3</v>
      </c>
      <c r="H1012" s="115">
        <f t="shared" si="582"/>
        <v>45286</v>
      </c>
      <c r="I1012" s="115">
        <f t="shared" si="565"/>
        <v>45286</v>
      </c>
      <c r="J1012" s="116">
        <f t="shared" si="573"/>
        <v>20</v>
      </c>
      <c r="K1012" s="116">
        <f t="shared" si="587"/>
        <v>18</v>
      </c>
      <c r="L1012" s="8">
        <f t="shared" si="574"/>
        <v>1.00215952</v>
      </c>
      <c r="M1012" s="117">
        <v>1</v>
      </c>
      <c r="N1012" s="117">
        <f t="shared" si="583"/>
        <v>1</v>
      </c>
      <c r="O1012" s="110">
        <f t="shared" si="585"/>
        <v>1.00215952</v>
      </c>
      <c r="P1012" s="110">
        <f t="shared" si="566"/>
        <v>893.65620559000001</v>
      </c>
      <c r="Q1012" s="148">
        <f t="shared" si="577"/>
        <v>0</v>
      </c>
      <c r="R1012" s="170">
        <f t="shared" si="575"/>
        <v>0</v>
      </c>
      <c r="S1012" s="110">
        <f t="shared" si="567"/>
        <v>0</v>
      </c>
      <c r="T1012" s="92">
        <f t="shared" si="580"/>
        <v>0</v>
      </c>
      <c r="U1012" s="181">
        <f t="shared" si="581"/>
        <v>0</v>
      </c>
      <c r="V1012" s="120">
        <f t="shared" si="576"/>
        <v>7.8E-2</v>
      </c>
      <c r="W1012" s="118">
        <f t="shared" si="584"/>
        <v>18</v>
      </c>
      <c r="X1012" s="118">
        <v>252</v>
      </c>
      <c r="Y1012" s="117">
        <f t="shared" si="568"/>
        <v>1.005379236</v>
      </c>
      <c r="Z1012" s="110">
        <f t="shared" si="569"/>
        <v>4.8071876299999996</v>
      </c>
      <c r="AA1012" s="110">
        <f t="shared" si="570"/>
        <v>0</v>
      </c>
      <c r="AB1012" s="121" t="str">
        <f t="shared" si="578"/>
        <v>A+J=</v>
      </c>
      <c r="AC1012" s="115">
        <f t="shared" si="579"/>
        <v>45286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9">
        <f t="shared" si="571"/>
        <v>45282</v>
      </c>
      <c r="B1013" s="110">
        <f t="shared" si="563"/>
        <v>898.83892972000001</v>
      </c>
      <c r="C1013" s="184">
        <f t="shared" si="586"/>
        <v>891.73049575091761</v>
      </c>
      <c r="D1013" s="111">
        <f t="shared" si="572"/>
        <v>6700.66</v>
      </c>
      <c r="E1013" s="111">
        <f>IF($K1013=1,VLOOKUP($A1012,$AQ$11:$AU$150,5),E1012)</f>
        <v>6716.74</v>
      </c>
      <c r="F1013" s="160" t="e">
        <f>IF($K1013=1,VLOOKUP($A1012,$AQ$11:$AU$135,6),F1012)</f>
        <v>#REF!</v>
      </c>
      <c r="G1013" s="114">
        <f t="shared" si="564"/>
        <v>2.3997636053760818E-3</v>
      </c>
      <c r="H1013" s="115">
        <f t="shared" si="582"/>
        <v>45286</v>
      </c>
      <c r="I1013" s="115">
        <f t="shared" si="565"/>
        <v>45286</v>
      </c>
      <c r="J1013" s="116">
        <f t="shared" si="573"/>
        <v>20</v>
      </c>
      <c r="K1013" s="116">
        <f t="shared" si="587"/>
        <v>19</v>
      </c>
      <c r="L1013" s="8">
        <f t="shared" si="574"/>
        <v>1.0022796300000001</v>
      </c>
      <c r="M1013" s="117">
        <v>1</v>
      </c>
      <c r="N1013" s="117">
        <f t="shared" si="583"/>
        <v>1</v>
      </c>
      <c r="O1013" s="110">
        <f t="shared" si="585"/>
        <v>1.0022796300000001</v>
      </c>
      <c r="P1013" s="110">
        <f t="shared" si="566"/>
        <v>893.76331133999997</v>
      </c>
      <c r="Q1013" s="148">
        <f t="shared" si="577"/>
        <v>0</v>
      </c>
      <c r="R1013" s="170">
        <f t="shared" si="575"/>
        <v>0</v>
      </c>
      <c r="S1013" s="110">
        <f t="shared" si="567"/>
        <v>0</v>
      </c>
      <c r="T1013" s="92">
        <f t="shared" si="580"/>
        <v>0</v>
      </c>
      <c r="U1013" s="181">
        <f t="shared" si="581"/>
        <v>0</v>
      </c>
      <c r="V1013" s="120">
        <f t="shared" si="576"/>
        <v>7.8E-2</v>
      </c>
      <c r="W1013" s="118">
        <f t="shared" si="584"/>
        <v>19</v>
      </c>
      <c r="X1013" s="118">
        <v>252</v>
      </c>
      <c r="Y1013" s="117">
        <f t="shared" si="568"/>
        <v>1.0056789290000001</v>
      </c>
      <c r="Z1013" s="110">
        <f t="shared" si="569"/>
        <v>5.0756183799999999</v>
      </c>
      <c r="AA1013" s="110">
        <f t="shared" si="570"/>
        <v>0</v>
      </c>
      <c r="AB1013" s="121" t="str">
        <f t="shared" si="578"/>
        <v>A+J=</v>
      </c>
      <c r="AC1013" s="115">
        <f t="shared" si="579"/>
        <v>45286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9">
        <f t="shared" si="571"/>
        <v>45283</v>
      </c>
      <c r="B1014" s="110">
        <f t="shared" si="563"/>
        <v>899.21462881000002</v>
      </c>
      <c r="C1014" s="184">
        <f t="shared" si="586"/>
        <v>891.73049575091761</v>
      </c>
      <c r="D1014" s="111">
        <f t="shared" si="572"/>
        <v>6700.66</v>
      </c>
      <c r="E1014" s="111">
        <f>IF($K1014=1,VLOOKUP($A1013,$AQ$11:$AU$150,5),E1013)</f>
        <v>6716.74</v>
      </c>
      <c r="F1014" s="160" t="e">
        <f>IF($K1014=1,VLOOKUP($A1013,$AQ$11:$AU$135,6),F1013)</f>
        <v>#REF!</v>
      </c>
      <c r="G1014" s="114">
        <f t="shared" si="564"/>
        <v>2.3997636053760818E-3</v>
      </c>
      <c r="H1014" s="115">
        <f t="shared" si="582"/>
        <v>45286</v>
      </c>
      <c r="I1014" s="115">
        <f t="shared" si="565"/>
        <v>45286</v>
      </c>
      <c r="J1014" s="116">
        <f t="shared" si="573"/>
        <v>20</v>
      </c>
      <c r="K1014" s="116">
        <f t="shared" si="587"/>
        <v>20</v>
      </c>
      <c r="L1014" s="8">
        <f t="shared" si="574"/>
        <v>1.0023997600000001</v>
      </c>
      <c r="M1014" s="117">
        <v>1</v>
      </c>
      <c r="N1014" s="117">
        <f t="shared" si="583"/>
        <v>1</v>
      </c>
      <c r="O1014" s="110">
        <f t="shared" si="585"/>
        <v>1.0023997600000001</v>
      </c>
      <c r="P1014" s="110">
        <f t="shared" si="566"/>
        <v>893.87043491999998</v>
      </c>
      <c r="Q1014" s="148">
        <f t="shared" si="577"/>
        <v>0</v>
      </c>
      <c r="R1014" s="170">
        <f t="shared" si="575"/>
        <v>0</v>
      </c>
      <c r="S1014" s="110">
        <f t="shared" si="567"/>
        <v>0</v>
      </c>
      <c r="T1014" s="92">
        <f t="shared" si="580"/>
        <v>0</v>
      </c>
      <c r="U1014" s="181">
        <f t="shared" si="581"/>
        <v>0</v>
      </c>
      <c r="V1014" s="120">
        <f t="shared" si="576"/>
        <v>7.8E-2</v>
      </c>
      <c r="W1014" s="118">
        <f t="shared" si="584"/>
        <v>20</v>
      </c>
      <c r="X1014" s="118">
        <v>252</v>
      </c>
      <c r="Y1014" s="117">
        <f t="shared" si="568"/>
        <v>1.0059787120000001</v>
      </c>
      <c r="Z1014" s="110">
        <f t="shared" si="569"/>
        <v>5.3441938899999997</v>
      </c>
      <c r="AA1014" s="110">
        <f t="shared" si="570"/>
        <v>0</v>
      </c>
      <c r="AB1014" s="121" t="str">
        <f t="shared" si="578"/>
        <v>A+J=</v>
      </c>
      <c r="AC1014" s="115">
        <f t="shared" si="579"/>
        <v>45286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9">
        <f t="shared" si="571"/>
        <v>45284</v>
      </c>
      <c r="B1015" s="110">
        <f t="shared" si="563"/>
        <v>899.21462881000002</v>
      </c>
      <c r="C1015" s="184">
        <f t="shared" si="586"/>
        <v>891.73049575091761</v>
      </c>
      <c r="D1015" s="111">
        <f t="shared" si="572"/>
        <v>6700.66</v>
      </c>
      <c r="E1015" s="111">
        <f>IF($K1015=1,VLOOKUP($A1014,$AQ$11:$AU$150,5),E1014)</f>
        <v>6716.74</v>
      </c>
      <c r="F1015" s="160" t="e">
        <f>IF($K1015=1,VLOOKUP($A1014,$AQ$11:$AU$135,6),F1014)</f>
        <v>#REF!</v>
      </c>
      <c r="G1015" s="114">
        <f t="shared" si="564"/>
        <v>2.3997636053760818E-3</v>
      </c>
      <c r="H1015" s="115">
        <f t="shared" si="582"/>
        <v>45286</v>
      </c>
      <c r="I1015" s="115">
        <f t="shared" si="565"/>
        <v>45286</v>
      </c>
      <c r="J1015" s="116">
        <f t="shared" si="573"/>
        <v>20</v>
      </c>
      <c r="K1015" s="116">
        <f t="shared" si="587"/>
        <v>20</v>
      </c>
      <c r="L1015" s="8">
        <f t="shared" si="574"/>
        <v>1.0023997600000001</v>
      </c>
      <c r="M1015" s="117">
        <v>1</v>
      </c>
      <c r="N1015" s="117">
        <f t="shared" si="583"/>
        <v>1</v>
      </c>
      <c r="O1015" s="110">
        <f t="shared" si="585"/>
        <v>1.0023997600000001</v>
      </c>
      <c r="P1015" s="110">
        <f t="shared" si="566"/>
        <v>893.87043491999998</v>
      </c>
      <c r="Q1015" s="148">
        <f t="shared" si="577"/>
        <v>0</v>
      </c>
      <c r="R1015" s="170">
        <f t="shared" si="575"/>
        <v>0</v>
      </c>
      <c r="S1015" s="110">
        <f t="shared" si="567"/>
        <v>0</v>
      </c>
      <c r="T1015" s="92">
        <f t="shared" si="580"/>
        <v>0</v>
      </c>
      <c r="U1015" s="181">
        <f t="shared" si="581"/>
        <v>0</v>
      </c>
      <c r="V1015" s="120">
        <f t="shared" si="576"/>
        <v>7.8E-2</v>
      </c>
      <c r="W1015" s="118">
        <f t="shared" si="584"/>
        <v>20</v>
      </c>
      <c r="X1015" s="118">
        <v>252</v>
      </c>
      <c r="Y1015" s="117">
        <f t="shared" si="568"/>
        <v>1.0059787120000001</v>
      </c>
      <c r="Z1015" s="110">
        <f t="shared" si="569"/>
        <v>5.3441938899999997</v>
      </c>
      <c r="AA1015" s="110">
        <f t="shared" si="570"/>
        <v>0</v>
      </c>
      <c r="AB1015" s="121" t="str">
        <f t="shared" si="578"/>
        <v>A+J=</v>
      </c>
      <c r="AC1015" s="115">
        <f t="shared" si="579"/>
        <v>45286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9">
        <f t="shared" si="571"/>
        <v>45285</v>
      </c>
      <c r="B1016" s="110">
        <f t="shared" si="563"/>
        <v>899.21462881000002</v>
      </c>
      <c r="C1016" s="184">
        <f t="shared" si="586"/>
        <v>891.73049575091761</v>
      </c>
      <c r="D1016" s="111">
        <f t="shared" si="572"/>
        <v>6700.66</v>
      </c>
      <c r="E1016" s="111">
        <f>IF($K1016=1,VLOOKUP($A1015,$AQ$11:$AU$150,5),E1015)</f>
        <v>6716.74</v>
      </c>
      <c r="F1016" s="160" t="e">
        <f>IF($K1016=1,VLOOKUP($A1015,$AQ$11:$AU$135,6),F1015)</f>
        <v>#REF!</v>
      </c>
      <c r="G1016" s="114">
        <f t="shared" si="564"/>
        <v>2.3997636053760818E-3</v>
      </c>
      <c r="H1016" s="115">
        <f t="shared" si="582"/>
        <v>45286</v>
      </c>
      <c r="I1016" s="115">
        <f t="shared" si="565"/>
        <v>45286</v>
      </c>
      <c r="J1016" s="116">
        <f t="shared" si="573"/>
        <v>20</v>
      </c>
      <c r="K1016" s="116">
        <f t="shared" si="587"/>
        <v>20</v>
      </c>
      <c r="L1016" s="8">
        <f t="shared" si="574"/>
        <v>1.0023997600000001</v>
      </c>
      <c r="M1016" s="117">
        <v>1</v>
      </c>
      <c r="N1016" s="117">
        <f t="shared" si="583"/>
        <v>1</v>
      </c>
      <c r="O1016" s="110">
        <f t="shared" si="585"/>
        <v>1.0023997600000001</v>
      </c>
      <c r="P1016" s="110">
        <f t="shared" si="566"/>
        <v>893.87043491999998</v>
      </c>
      <c r="Q1016" s="148">
        <f t="shared" si="577"/>
        <v>0</v>
      </c>
      <c r="R1016" s="170">
        <f t="shared" si="575"/>
        <v>0</v>
      </c>
      <c r="S1016" s="110">
        <f t="shared" si="567"/>
        <v>0</v>
      </c>
      <c r="T1016" s="92">
        <f t="shared" si="580"/>
        <v>0</v>
      </c>
      <c r="U1016" s="181">
        <f t="shared" si="581"/>
        <v>0</v>
      </c>
      <c r="V1016" s="120">
        <f t="shared" si="576"/>
        <v>7.8E-2</v>
      </c>
      <c r="W1016" s="118">
        <f t="shared" si="584"/>
        <v>20</v>
      </c>
      <c r="X1016" s="118">
        <v>252</v>
      </c>
      <c r="Y1016" s="117">
        <f t="shared" si="568"/>
        <v>1.0059787120000001</v>
      </c>
      <c r="Z1016" s="110">
        <f t="shared" si="569"/>
        <v>5.3441938899999997</v>
      </c>
      <c r="AA1016" s="110">
        <f t="shared" si="570"/>
        <v>0</v>
      </c>
      <c r="AB1016" s="121" t="str">
        <f t="shared" si="578"/>
        <v>A+J=</v>
      </c>
      <c r="AC1016" s="115">
        <f t="shared" si="579"/>
        <v>45286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9">
        <f t="shared" si="571"/>
        <v>45286</v>
      </c>
      <c r="B1017" s="110">
        <f t="shared" si="563"/>
        <v>899.21462881000002</v>
      </c>
      <c r="C1017" s="184">
        <f t="shared" si="586"/>
        <v>891.73049575091761</v>
      </c>
      <c r="D1017" s="111">
        <f t="shared" si="572"/>
        <v>6700.66</v>
      </c>
      <c r="E1017" s="111">
        <f>IF($K1017=1,VLOOKUP($A1016,$AQ$11:$AU$150,5),E1016)</f>
        <v>6716.74</v>
      </c>
      <c r="F1017" s="160" t="e">
        <f>IF($K1017=1,VLOOKUP($A1016,$AQ$11:$AU$135,6),F1016)</f>
        <v>#REF!</v>
      </c>
      <c r="G1017" s="114">
        <f t="shared" si="564"/>
        <v>2.3997636053760818E-3</v>
      </c>
      <c r="H1017" s="115">
        <f t="shared" si="582"/>
        <v>45286</v>
      </c>
      <c r="I1017" s="115">
        <f t="shared" si="565"/>
        <v>45286</v>
      </c>
      <c r="J1017" s="116">
        <f t="shared" si="573"/>
        <v>20</v>
      </c>
      <c r="K1017" s="116">
        <f t="shared" si="587"/>
        <v>20</v>
      </c>
      <c r="L1017" s="8">
        <f t="shared" si="574"/>
        <v>1.0023997600000001</v>
      </c>
      <c r="M1017" s="117">
        <v>1</v>
      </c>
      <c r="N1017" s="117">
        <f t="shared" si="583"/>
        <v>1</v>
      </c>
      <c r="O1017" s="110">
        <f t="shared" si="585"/>
        <v>1.0023997600000001</v>
      </c>
      <c r="P1017" s="110">
        <f t="shared" si="566"/>
        <v>893.87043491999998</v>
      </c>
      <c r="Q1017" s="148">
        <f t="shared" si="577"/>
        <v>33</v>
      </c>
      <c r="R1017" s="170">
        <f t="shared" si="575"/>
        <v>1.3158E-2</v>
      </c>
      <c r="S1017" s="110">
        <f t="shared" si="567"/>
        <v>11.761547180000001</v>
      </c>
      <c r="T1017" s="92">
        <f t="shared" si="580"/>
        <v>2.1399391744832972</v>
      </c>
      <c r="U1017" s="181">
        <f t="shared" si="581"/>
        <v>1.5552014935729986E-2</v>
      </c>
      <c r="V1017" s="120">
        <f t="shared" si="576"/>
        <v>7.8E-2</v>
      </c>
      <c r="W1017" s="118">
        <f t="shared" si="584"/>
        <v>20</v>
      </c>
      <c r="X1017" s="118">
        <v>252</v>
      </c>
      <c r="Y1017" s="117">
        <f t="shared" si="568"/>
        <v>1.0059787120000001</v>
      </c>
      <c r="Z1017" s="110">
        <f t="shared" si="569"/>
        <v>5.3441938899999997</v>
      </c>
      <c r="AA1017" s="110">
        <f t="shared" si="570"/>
        <v>17.105741070000001</v>
      </c>
      <c r="AB1017" s="121" t="str">
        <f t="shared" si="578"/>
        <v>A+J=</v>
      </c>
      <c r="AC1017" s="115">
        <f t="shared" si="579"/>
        <v>45286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9">
        <f t="shared" si="571"/>
        <v>45287</v>
      </c>
      <c r="B1018" s="110">
        <f t="shared" si="563"/>
        <v>880.34847890000003</v>
      </c>
      <c r="C1018" s="184">
        <f t="shared" si="586"/>
        <v>879.96894856551671</v>
      </c>
      <c r="D1018" s="111">
        <f t="shared" si="572"/>
        <v>6716.74</v>
      </c>
      <c r="E1018" s="111">
        <f>IF($K1018=1,VLOOKUP($A1017,$AQ$11:$AU$150,5),E1017)</f>
        <v>6735.55</v>
      </c>
      <c r="F1018" s="160" t="e">
        <f>IF($K1018=1,VLOOKUP($A1017,$AQ$11:$AU$135,6),F1017)</f>
        <v>#REF!</v>
      </c>
      <c r="G1018" s="114">
        <f t="shared" si="564"/>
        <v>2.8004657021114543E-3</v>
      </c>
      <c r="H1018" s="115">
        <f t="shared" si="582"/>
        <v>45316</v>
      </c>
      <c r="I1018" s="115">
        <f t="shared" si="565"/>
        <v>45316</v>
      </c>
      <c r="J1018" s="116">
        <f t="shared" si="573"/>
        <v>21</v>
      </c>
      <c r="K1018" s="116">
        <f t="shared" si="587"/>
        <v>1</v>
      </c>
      <c r="L1018" s="8">
        <f t="shared" si="574"/>
        <v>1.00013317</v>
      </c>
      <c r="M1018" s="117">
        <v>1</v>
      </c>
      <c r="N1018" s="117">
        <f t="shared" si="583"/>
        <v>1</v>
      </c>
      <c r="O1018" s="110">
        <f t="shared" si="585"/>
        <v>1.00013317</v>
      </c>
      <c r="P1018" s="110">
        <f t="shared" si="566"/>
        <v>880.08613403000004</v>
      </c>
      <c r="Q1018" s="148">
        <f t="shared" si="577"/>
        <v>0</v>
      </c>
      <c r="R1018" s="170">
        <f t="shared" si="575"/>
        <v>0</v>
      </c>
      <c r="S1018" s="110">
        <f t="shared" si="567"/>
        <v>0</v>
      </c>
      <c r="T1018" s="92">
        <f t="shared" si="580"/>
        <v>0</v>
      </c>
      <c r="U1018" s="181">
        <f t="shared" si="581"/>
        <v>0</v>
      </c>
      <c r="V1018" s="120">
        <f t="shared" si="576"/>
        <v>7.8E-2</v>
      </c>
      <c r="W1018" s="118">
        <f t="shared" si="584"/>
        <v>1</v>
      </c>
      <c r="X1018" s="118">
        <v>252</v>
      </c>
      <c r="Y1018" s="117">
        <f t="shared" si="568"/>
        <v>1.00029809</v>
      </c>
      <c r="Z1018" s="110">
        <f t="shared" si="569"/>
        <v>0.26234487000000001</v>
      </c>
      <c r="AA1018" s="110">
        <f t="shared" si="570"/>
        <v>0</v>
      </c>
      <c r="AB1018" s="121" t="str">
        <f t="shared" si="578"/>
        <v>A+J=</v>
      </c>
      <c r="AC1018" s="115">
        <f t="shared" si="579"/>
        <v>45316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9">
        <f t="shared" si="571"/>
        <v>45288</v>
      </c>
      <c r="B1019" s="110">
        <f t="shared" si="563"/>
        <v>880.72818385000005</v>
      </c>
      <c r="C1019" s="184">
        <f t="shared" si="586"/>
        <v>879.96894856551671</v>
      </c>
      <c r="D1019" s="111">
        <f t="shared" si="572"/>
        <v>6716.74</v>
      </c>
      <c r="E1019" s="111">
        <f>IF($K1019=1,VLOOKUP($A1018,$AQ$11:$AU$150,5),E1018)</f>
        <v>6735.55</v>
      </c>
      <c r="F1019" s="160" t="e">
        <f>IF($K1019=1,VLOOKUP($A1018,$AQ$11:$AU$135,6),F1018)</f>
        <v>#REF!</v>
      </c>
      <c r="G1019" s="114">
        <f t="shared" si="564"/>
        <v>2.8004657021114543E-3</v>
      </c>
      <c r="H1019" s="115">
        <f t="shared" si="582"/>
        <v>45316</v>
      </c>
      <c r="I1019" s="115">
        <f t="shared" si="565"/>
        <v>45316</v>
      </c>
      <c r="J1019" s="116">
        <f t="shared" si="573"/>
        <v>21</v>
      </c>
      <c r="K1019" s="116">
        <f t="shared" si="587"/>
        <v>2</v>
      </c>
      <c r="L1019" s="8">
        <f t="shared" si="574"/>
        <v>1.0002663700000001</v>
      </c>
      <c r="M1019" s="117">
        <v>1</v>
      </c>
      <c r="N1019" s="117">
        <f t="shared" si="583"/>
        <v>1</v>
      </c>
      <c r="O1019" s="110">
        <f t="shared" si="585"/>
        <v>1.0002663700000001</v>
      </c>
      <c r="P1019" s="110">
        <f t="shared" si="566"/>
        <v>880.20334589000004</v>
      </c>
      <c r="Q1019" s="148">
        <f t="shared" si="577"/>
        <v>0</v>
      </c>
      <c r="R1019" s="170">
        <f t="shared" si="575"/>
        <v>0</v>
      </c>
      <c r="S1019" s="110">
        <f t="shared" si="567"/>
        <v>0</v>
      </c>
      <c r="T1019" s="92">
        <f t="shared" si="580"/>
        <v>0</v>
      </c>
      <c r="U1019" s="181">
        <f t="shared" si="581"/>
        <v>0</v>
      </c>
      <c r="V1019" s="120">
        <f t="shared" si="576"/>
        <v>7.8E-2</v>
      </c>
      <c r="W1019" s="118">
        <f t="shared" si="584"/>
        <v>2</v>
      </c>
      <c r="X1019" s="118">
        <v>252</v>
      </c>
      <c r="Y1019" s="117">
        <f t="shared" si="568"/>
        <v>1.0005962690000001</v>
      </c>
      <c r="Z1019" s="110">
        <f t="shared" si="569"/>
        <v>0.52483796000000005</v>
      </c>
      <c r="AA1019" s="110">
        <f t="shared" si="570"/>
        <v>0</v>
      </c>
      <c r="AB1019" s="121" t="str">
        <f t="shared" si="578"/>
        <v>A+J=</v>
      </c>
      <c r="AC1019" s="115">
        <f t="shared" si="579"/>
        <v>45316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9">
        <f t="shared" si="571"/>
        <v>45289</v>
      </c>
      <c r="B1020" s="110">
        <f t="shared" si="563"/>
        <v>881.10804497999993</v>
      </c>
      <c r="C1020" s="184">
        <f t="shared" si="586"/>
        <v>879.96894856551671</v>
      </c>
      <c r="D1020" s="111">
        <f t="shared" si="572"/>
        <v>6716.74</v>
      </c>
      <c r="E1020" s="111">
        <f>IF($K1020=1,VLOOKUP($A1019,$AQ$11:$AU$150,5),E1019)</f>
        <v>6735.55</v>
      </c>
      <c r="F1020" s="160" t="e">
        <f>IF($K1020=1,VLOOKUP($A1019,$AQ$11:$AU$135,6),F1019)</f>
        <v>#REF!</v>
      </c>
      <c r="G1020" s="114">
        <f t="shared" si="564"/>
        <v>2.8004657021114543E-3</v>
      </c>
      <c r="H1020" s="115">
        <f t="shared" si="582"/>
        <v>45316</v>
      </c>
      <c r="I1020" s="115">
        <f t="shared" si="565"/>
        <v>45316</v>
      </c>
      <c r="J1020" s="116">
        <f t="shared" si="573"/>
        <v>21</v>
      </c>
      <c r="K1020" s="116">
        <f t="shared" si="587"/>
        <v>3</v>
      </c>
      <c r="L1020" s="8">
        <f t="shared" si="574"/>
        <v>1.0003995800000001</v>
      </c>
      <c r="M1020" s="117">
        <v>1</v>
      </c>
      <c r="N1020" s="117">
        <f t="shared" si="583"/>
        <v>1</v>
      </c>
      <c r="O1020" s="110">
        <f t="shared" si="585"/>
        <v>1.0003995800000001</v>
      </c>
      <c r="P1020" s="110">
        <f t="shared" si="566"/>
        <v>880.32056654999997</v>
      </c>
      <c r="Q1020" s="148">
        <f t="shared" si="577"/>
        <v>0</v>
      </c>
      <c r="R1020" s="170">
        <f t="shared" si="575"/>
        <v>0</v>
      </c>
      <c r="S1020" s="110">
        <f t="shared" si="567"/>
        <v>0</v>
      </c>
      <c r="T1020" s="92">
        <f t="shared" si="580"/>
        <v>0</v>
      </c>
      <c r="U1020" s="181">
        <f t="shared" si="581"/>
        <v>0</v>
      </c>
      <c r="V1020" s="120">
        <f t="shared" si="576"/>
        <v>7.8E-2</v>
      </c>
      <c r="W1020" s="118">
        <f t="shared" si="584"/>
        <v>3</v>
      </c>
      <c r="X1020" s="118">
        <v>252</v>
      </c>
      <c r="Y1020" s="117">
        <f t="shared" si="568"/>
        <v>1.0008945359999999</v>
      </c>
      <c r="Z1020" s="110">
        <f t="shared" si="569"/>
        <v>0.78747842999999995</v>
      </c>
      <c r="AA1020" s="110">
        <f t="shared" si="570"/>
        <v>0</v>
      </c>
      <c r="AB1020" s="121" t="str">
        <f t="shared" si="578"/>
        <v>A+J=</v>
      </c>
      <c r="AC1020" s="115">
        <f t="shared" si="579"/>
        <v>45316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9">
        <f t="shared" si="571"/>
        <v>45290</v>
      </c>
      <c r="B1021" s="110">
        <f t="shared" si="563"/>
        <v>881.48807291000003</v>
      </c>
      <c r="C1021" s="184">
        <f t="shared" si="586"/>
        <v>879.96894856551671</v>
      </c>
      <c r="D1021" s="111">
        <f t="shared" si="572"/>
        <v>6716.74</v>
      </c>
      <c r="E1021" s="111">
        <f>IF($K1021=1,VLOOKUP($A1020,$AQ$11:$AU$150,5),E1020)</f>
        <v>6735.55</v>
      </c>
      <c r="F1021" s="160" t="e">
        <f>IF($K1021=1,VLOOKUP($A1020,$AQ$11:$AU$135,6),F1020)</f>
        <v>#REF!</v>
      </c>
      <c r="G1021" s="114">
        <f t="shared" si="564"/>
        <v>2.8004657021114543E-3</v>
      </c>
      <c r="H1021" s="115">
        <f t="shared" si="582"/>
        <v>45316</v>
      </c>
      <c r="I1021" s="115">
        <f t="shared" si="565"/>
        <v>45316</v>
      </c>
      <c r="J1021" s="116">
        <f t="shared" si="573"/>
        <v>21</v>
      </c>
      <c r="K1021" s="116">
        <f t="shared" si="587"/>
        <v>4</v>
      </c>
      <c r="L1021" s="8">
        <f t="shared" si="574"/>
        <v>1.0005328099999999</v>
      </c>
      <c r="M1021" s="117">
        <v>1</v>
      </c>
      <c r="N1021" s="117">
        <f t="shared" si="583"/>
        <v>1</v>
      </c>
      <c r="O1021" s="110">
        <f t="shared" si="585"/>
        <v>1.0005328099999999</v>
      </c>
      <c r="P1021" s="110">
        <f t="shared" si="566"/>
        <v>880.43780482</v>
      </c>
      <c r="Q1021" s="148">
        <f t="shared" si="577"/>
        <v>0</v>
      </c>
      <c r="R1021" s="170">
        <f t="shared" si="575"/>
        <v>0</v>
      </c>
      <c r="S1021" s="110">
        <f t="shared" si="567"/>
        <v>0</v>
      </c>
      <c r="T1021" s="92">
        <f t="shared" si="580"/>
        <v>0</v>
      </c>
      <c r="U1021" s="181">
        <f t="shared" si="581"/>
        <v>0</v>
      </c>
      <c r="V1021" s="120">
        <f t="shared" si="576"/>
        <v>7.8E-2</v>
      </c>
      <c r="W1021" s="118">
        <f t="shared" si="584"/>
        <v>4</v>
      </c>
      <c r="X1021" s="118">
        <v>252</v>
      </c>
      <c r="Y1021" s="117">
        <f t="shared" si="568"/>
        <v>1.001192893</v>
      </c>
      <c r="Z1021" s="110">
        <f t="shared" si="569"/>
        <v>1.0502680900000001</v>
      </c>
      <c r="AA1021" s="110">
        <f t="shared" si="570"/>
        <v>0</v>
      </c>
      <c r="AB1021" s="121" t="str">
        <f t="shared" si="578"/>
        <v>A+J=</v>
      </c>
      <c r="AC1021" s="115">
        <f t="shared" si="579"/>
        <v>45316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9">
        <f t="shared" si="571"/>
        <v>45291</v>
      </c>
      <c r="B1022" s="110">
        <f t="shared" si="563"/>
        <v>881.48807291000003</v>
      </c>
      <c r="C1022" s="184">
        <f t="shared" si="586"/>
        <v>879.96894856551671</v>
      </c>
      <c r="D1022" s="111">
        <f t="shared" si="572"/>
        <v>6716.74</v>
      </c>
      <c r="E1022" s="111">
        <f>IF($K1022=1,VLOOKUP($A1021,$AQ$11:$AU$150,5),E1021)</f>
        <v>6735.55</v>
      </c>
      <c r="F1022" s="160" t="e">
        <f>IF($K1022=1,VLOOKUP($A1021,$AQ$11:$AU$135,6),F1021)</f>
        <v>#REF!</v>
      </c>
      <c r="G1022" s="114">
        <f t="shared" si="564"/>
        <v>2.8004657021114543E-3</v>
      </c>
      <c r="H1022" s="115">
        <f t="shared" si="582"/>
        <v>45316</v>
      </c>
      <c r="I1022" s="115">
        <f t="shared" si="565"/>
        <v>45316</v>
      </c>
      <c r="J1022" s="116">
        <f t="shared" si="573"/>
        <v>21</v>
      </c>
      <c r="K1022" s="116">
        <f t="shared" si="587"/>
        <v>4</v>
      </c>
      <c r="L1022" s="8">
        <f t="shared" si="574"/>
        <v>1.0005328099999999</v>
      </c>
      <c r="M1022" s="117">
        <v>1</v>
      </c>
      <c r="N1022" s="117">
        <f t="shared" si="583"/>
        <v>1</v>
      </c>
      <c r="O1022" s="110">
        <f t="shared" si="585"/>
        <v>1.0005328099999999</v>
      </c>
      <c r="P1022" s="110">
        <f t="shared" si="566"/>
        <v>880.43780482</v>
      </c>
      <c r="Q1022" s="148">
        <f t="shared" si="577"/>
        <v>0</v>
      </c>
      <c r="R1022" s="170">
        <f t="shared" si="575"/>
        <v>0</v>
      </c>
      <c r="S1022" s="110">
        <f t="shared" si="567"/>
        <v>0</v>
      </c>
      <c r="T1022" s="92">
        <f t="shared" si="580"/>
        <v>0</v>
      </c>
      <c r="U1022" s="181">
        <f t="shared" si="581"/>
        <v>0</v>
      </c>
      <c r="V1022" s="120">
        <f t="shared" si="576"/>
        <v>7.8E-2</v>
      </c>
      <c r="W1022" s="118">
        <f t="shared" si="584"/>
        <v>4</v>
      </c>
      <c r="X1022" s="118">
        <v>252</v>
      </c>
      <c r="Y1022" s="117">
        <f t="shared" si="568"/>
        <v>1.001192893</v>
      </c>
      <c r="Z1022" s="110">
        <f t="shared" si="569"/>
        <v>1.0502680900000001</v>
      </c>
      <c r="AA1022" s="110">
        <f t="shared" si="570"/>
        <v>0</v>
      </c>
      <c r="AB1022" s="121" t="str">
        <f t="shared" si="578"/>
        <v>A+J=</v>
      </c>
      <c r="AC1022" s="115">
        <f t="shared" si="579"/>
        <v>45316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9">
        <f t="shared" si="571"/>
        <v>45292</v>
      </c>
      <c r="B1023" s="110">
        <f t="shared" si="563"/>
        <v>881.48807291000003</v>
      </c>
      <c r="C1023" s="184">
        <f t="shared" si="586"/>
        <v>879.96894856551671</v>
      </c>
      <c r="D1023" s="111">
        <f t="shared" si="572"/>
        <v>6716.74</v>
      </c>
      <c r="E1023" s="111">
        <f>IF($K1023=1,VLOOKUP($A1022,$AQ$11:$AU$150,5),E1022)</f>
        <v>6735.55</v>
      </c>
      <c r="F1023" s="160" t="e">
        <f>IF($K1023=1,VLOOKUP($A1022,$AQ$11:$AU$135,6),F1022)</f>
        <v>#REF!</v>
      </c>
      <c r="G1023" s="114">
        <f t="shared" si="564"/>
        <v>2.8004657021114543E-3</v>
      </c>
      <c r="H1023" s="115">
        <f t="shared" si="582"/>
        <v>45316</v>
      </c>
      <c r="I1023" s="115">
        <f t="shared" si="565"/>
        <v>45316</v>
      </c>
      <c r="J1023" s="116">
        <f t="shared" si="573"/>
        <v>21</v>
      </c>
      <c r="K1023" s="116">
        <f t="shared" si="587"/>
        <v>4</v>
      </c>
      <c r="L1023" s="8">
        <f t="shared" si="574"/>
        <v>1.0005328099999999</v>
      </c>
      <c r="M1023" s="117">
        <v>1</v>
      </c>
      <c r="N1023" s="117">
        <f t="shared" si="583"/>
        <v>1</v>
      </c>
      <c r="O1023" s="110">
        <f t="shared" si="585"/>
        <v>1.0005328099999999</v>
      </c>
      <c r="P1023" s="110">
        <f t="shared" si="566"/>
        <v>880.43780482</v>
      </c>
      <c r="Q1023" s="148">
        <f t="shared" si="577"/>
        <v>0</v>
      </c>
      <c r="R1023" s="170">
        <f t="shared" si="575"/>
        <v>0</v>
      </c>
      <c r="S1023" s="110">
        <f t="shared" si="567"/>
        <v>0</v>
      </c>
      <c r="T1023" s="92">
        <f t="shared" si="580"/>
        <v>0</v>
      </c>
      <c r="U1023" s="181">
        <f t="shared" si="581"/>
        <v>0</v>
      </c>
      <c r="V1023" s="120">
        <f t="shared" si="576"/>
        <v>7.8E-2</v>
      </c>
      <c r="W1023" s="118">
        <f t="shared" si="584"/>
        <v>4</v>
      </c>
      <c r="X1023" s="118">
        <v>252</v>
      </c>
      <c r="Y1023" s="117">
        <f t="shared" si="568"/>
        <v>1.001192893</v>
      </c>
      <c r="Z1023" s="110">
        <f t="shared" si="569"/>
        <v>1.0502680900000001</v>
      </c>
      <c r="AA1023" s="110">
        <f t="shared" si="570"/>
        <v>0</v>
      </c>
      <c r="AB1023" s="121" t="str">
        <f t="shared" si="578"/>
        <v>A+J=</v>
      </c>
      <c r="AC1023" s="115">
        <f t="shared" si="579"/>
        <v>45316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9">
        <f t="shared" si="571"/>
        <v>45293</v>
      </c>
      <c r="B1024" s="110">
        <f t="shared" si="563"/>
        <v>881.48807291000003</v>
      </c>
      <c r="C1024" s="184">
        <f t="shared" si="586"/>
        <v>879.96894856551671</v>
      </c>
      <c r="D1024" s="111">
        <f t="shared" si="572"/>
        <v>6716.74</v>
      </c>
      <c r="E1024" s="111">
        <f>IF($K1024=1,VLOOKUP($A1023,$AQ$11:$AU$150,5),E1023)</f>
        <v>6735.55</v>
      </c>
      <c r="F1024" s="160" t="e">
        <f>IF($K1024=1,VLOOKUP($A1023,$AQ$11:$AU$135,6),F1023)</f>
        <v>#REF!</v>
      </c>
      <c r="G1024" s="114">
        <f t="shared" si="564"/>
        <v>2.8004657021114543E-3</v>
      </c>
      <c r="H1024" s="115">
        <f t="shared" si="582"/>
        <v>45316</v>
      </c>
      <c r="I1024" s="115">
        <f t="shared" si="565"/>
        <v>45316</v>
      </c>
      <c r="J1024" s="116">
        <f t="shared" si="573"/>
        <v>21</v>
      </c>
      <c r="K1024" s="116">
        <f t="shared" si="587"/>
        <v>4</v>
      </c>
      <c r="L1024" s="8">
        <f t="shared" si="574"/>
        <v>1.0005328099999999</v>
      </c>
      <c r="M1024" s="117">
        <v>1</v>
      </c>
      <c r="N1024" s="117">
        <f t="shared" si="583"/>
        <v>1</v>
      </c>
      <c r="O1024" s="110">
        <f t="shared" si="585"/>
        <v>1.0005328099999999</v>
      </c>
      <c r="P1024" s="110">
        <f t="shared" si="566"/>
        <v>880.43780482</v>
      </c>
      <c r="Q1024" s="148">
        <f t="shared" si="577"/>
        <v>0</v>
      </c>
      <c r="R1024" s="170">
        <f t="shared" si="575"/>
        <v>0</v>
      </c>
      <c r="S1024" s="110">
        <f t="shared" si="567"/>
        <v>0</v>
      </c>
      <c r="T1024" s="92">
        <f t="shared" si="580"/>
        <v>0</v>
      </c>
      <c r="U1024" s="181">
        <f t="shared" si="581"/>
        <v>0</v>
      </c>
      <c r="V1024" s="120">
        <f t="shared" si="576"/>
        <v>7.8E-2</v>
      </c>
      <c r="W1024" s="118">
        <f t="shared" si="584"/>
        <v>4</v>
      </c>
      <c r="X1024" s="118">
        <v>252</v>
      </c>
      <c r="Y1024" s="117">
        <f t="shared" si="568"/>
        <v>1.001192893</v>
      </c>
      <c r="Z1024" s="110">
        <f t="shared" si="569"/>
        <v>1.0502680900000001</v>
      </c>
      <c r="AA1024" s="110">
        <f t="shared" si="570"/>
        <v>0</v>
      </c>
      <c r="AB1024" s="121" t="str">
        <f t="shared" si="578"/>
        <v>A+J=</v>
      </c>
      <c r="AC1024" s="115">
        <f t="shared" si="579"/>
        <v>45316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9">
        <f t="shared" si="571"/>
        <v>45294</v>
      </c>
      <c r="B1025" s="110">
        <f t="shared" si="563"/>
        <v>881.86826678</v>
      </c>
      <c r="C1025" s="184">
        <f t="shared" si="586"/>
        <v>879.96894856551671</v>
      </c>
      <c r="D1025" s="111">
        <f t="shared" si="572"/>
        <v>6716.74</v>
      </c>
      <c r="E1025" s="111">
        <f>IF($K1025=1,VLOOKUP($A1024,$AQ$11:$AU$150,5),E1024)</f>
        <v>6735.55</v>
      </c>
      <c r="F1025" s="160" t="e">
        <f>IF($K1025=1,VLOOKUP($A1024,$AQ$11:$AU$135,6),F1024)</f>
        <v>#REF!</v>
      </c>
      <c r="G1025" s="114">
        <f t="shared" si="564"/>
        <v>2.8004657021114543E-3</v>
      </c>
      <c r="H1025" s="115">
        <f t="shared" si="582"/>
        <v>45316</v>
      </c>
      <c r="I1025" s="115">
        <f t="shared" si="565"/>
        <v>45316</v>
      </c>
      <c r="J1025" s="116">
        <f t="shared" si="573"/>
        <v>21</v>
      </c>
      <c r="K1025" s="116">
        <f t="shared" si="587"/>
        <v>5</v>
      </c>
      <c r="L1025" s="8">
        <f t="shared" si="574"/>
        <v>1.0006660599999999</v>
      </c>
      <c r="M1025" s="117">
        <v>1</v>
      </c>
      <c r="N1025" s="117">
        <f t="shared" si="583"/>
        <v>1</v>
      </c>
      <c r="O1025" s="110">
        <f t="shared" si="585"/>
        <v>1.0006660599999999</v>
      </c>
      <c r="P1025" s="110">
        <f t="shared" si="566"/>
        <v>880.55506068</v>
      </c>
      <c r="Q1025" s="148">
        <f t="shared" si="577"/>
        <v>0</v>
      </c>
      <c r="R1025" s="170">
        <f t="shared" si="575"/>
        <v>0</v>
      </c>
      <c r="S1025" s="110">
        <f t="shared" si="567"/>
        <v>0</v>
      </c>
      <c r="T1025" s="92">
        <f t="shared" si="580"/>
        <v>0</v>
      </c>
      <c r="U1025" s="181">
        <f t="shared" si="581"/>
        <v>0</v>
      </c>
      <c r="V1025" s="120">
        <f t="shared" si="576"/>
        <v>7.8E-2</v>
      </c>
      <c r="W1025" s="118">
        <f t="shared" si="584"/>
        <v>5</v>
      </c>
      <c r="X1025" s="118">
        <v>252</v>
      </c>
      <c r="Y1025" s="117">
        <f t="shared" si="568"/>
        <v>1.001491339</v>
      </c>
      <c r="Z1025" s="110">
        <f t="shared" si="569"/>
        <v>1.3132060999999999</v>
      </c>
      <c r="AA1025" s="110">
        <f t="shared" si="570"/>
        <v>0</v>
      </c>
      <c r="AB1025" s="121" t="str">
        <f t="shared" si="578"/>
        <v>A+J=</v>
      </c>
      <c r="AC1025" s="115">
        <f t="shared" si="579"/>
        <v>45316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9">
        <f t="shared" si="571"/>
        <v>45295</v>
      </c>
      <c r="B1026" s="110">
        <f t="shared" si="563"/>
        <v>882.24862576999999</v>
      </c>
      <c r="C1026" s="184">
        <f t="shared" si="586"/>
        <v>879.96894856551671</v>
      </c>
      <c r="D1026" s="111">
        <f t="shared" si="572"/>
        <v>6716.74</v>
      </c>
      <c r="E1026" s="111">
        <f>IF($K1026=1,VLOOKUP($A1025,$AQ$11:$AU$150,5),E1025)</f>
        <v>6735.55</v>
      </c>
      <c r="F1026" s="160" t="e">
        <f>IF($K1026=1,VLOOKUP($A1025,$AQ$11:$AU$135,6),F1025)</f>
        <v>#REF!</v>
      </c>
      <c r="G1026" s="114">
        <f t="shared" si="564"/>
        <v>2.8004657021114543E-3</v>
      </c>
      <c r="H1026" s="115">
        <f t="shared" si="582"/>
        <v>45316</v>
      </c>
      <c r="I1026" s="115">
        <f t="shared" si="565"/>
        <v>45316</v>
      </c>
      <c r="J1026" s="116">
        <f t="shared" si="573"/>
        <v>21</v>
      </c>
      <c r="K1026" s="116">
        <f t="shared" si="587"/>
        <v>6</v>
      </c>
      <c r="L1026" s="8">
        <f t="shared" si="574"/>
        <v>1.00079933</v>
      </c>
      <c r="M1026" s="117">
        <v>1</v>
      </c>
      <c r="N1026" s="117">
        <f t="shared" si="583"/>
        <v>1</v>
      </c>
      <c r="O1026" s="110">
        <f t="shared" si="585"/>
        <v>1.00079933</v>
      </c>
      <c r="P1026" s="110">
        <f t="shared" si="566"/>
        <v>880.67233413999998</v>
      </c>
      <c r="Q1026" s="148">
        <f t="shared" si="577"/>
        <v>0</v>
      </c>
      <c r="R1026" s="170">
        <f t="shared" si="575"/>
        <v>0</v>
      </c>
      <c r="S1026" s="110">
        <f t="shared" si="567"/>
        <v>0</v>
      </c>
      <c r="T1026" s="92">
        <f t="shared" si="580"/>
        <v>0</v>
      </c>
      <c r="U1026" s="181">
        <f t="shared" si="581"/>
        <v>0</v>
      </c>
      <c r="V1026" s="120">
        <f t="shared" si="576"/>
        <v>7.8E-2</v>
      </c>
      <c r="W1026" s="118">
        <f t="shared" si="584"/>
        <v>6</v>
      </c>
      <c r="X1026" s="118">
        <v>252</v>
      </c>
      <c r="Y1026" s="117">
        <f t="shared" si="568"/>
        <v>1.0017898730000001</v>
      </c>
      <c r="Z1026" s="110">
        <f t="shared" si="569"/>
        <v>1.5762916300000001</v>
      </c>
      <c r="AA1026" s="110">
        <f t="shared" si="570"/>
        <v>0</v>
      </c>
      <c r="AB1026" s="121" t="str">
        <f t="shared" si="578"/>
        <v>A+J=</v>
      </c>
      <c r="AC1026" s="115">
        <f t="shared" si="579"/>
        <v>45316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9">
        <f t="shared" si="571"/>
        <v>45296</v>
      </c>
      <c r="B1027" s="110">
        <f t="shared" si="563"/>
        <v>882.62914198999999</v>
      </c>
      <c r="C1027" s="184">
        <f t="shared" si="586"/>
        <v>879.96894856551671</v>
      </c>
      <c r="D1027" s="111">
        <f t="shared" si="572"/>
        <v>6716.74</v>
      </c>
      <c r="E1027" s="111">
        <f>IF($K1027=1,VLOOKUP($A1026,$AQ$11:$AU$150,5),E1026)</f>
        <v>6735.55</v>
      </c>
      <c r="F1027" s="160" t="e">
        <f>IF($K1027=1,VLOOKUP($A1026,$AQ$11:$AU$135,6),F1026)</f>
        <v>#REF!</v>
      </c>
      <c r="G1027" s="114">
        <f t="shared" si="564"/>
        <v>2.8004657021114543E-3</v>
      </c>
      <c r="H1027" s="115">
        <f t="shared" si="582"/>
        <v>45316</v>
      </c>
      <c r="I1027" s="115">
        <f t="shared" si="565"/>
        <v>45316</v>
      </c>
      <c r="J1027" s="116">
        <f t="shared" si="573"/>
        <v>21</v>
      </c>
      <c r="K1027" s="116">
        <f t="shared" si="587"/>
        <v>7</v>
      </c>
      <c r="L1027" s="8">
        <f t="shared" si="574"/>
        <v>1.00093261</v>
      </c>
      <c r="M1027" s="117">
        <v>1</v>
      </c>
      <c r="N1027" s="117">
        <f t="shared" si="583"/>
        <v>1</v>
      </c>
      <c r="O1027" s="110">
        <f t="shared" si="585"/>
        <v>1.00093261</v>
      </c>
      <c r="P1027" s="110">
        <f t="shared" si="566"/>
        <v>880.7896164</v>
      </c>
      <c r="Q1027" s="148">
        <f t="shared" si="577"/>
        <v>0</v>
      </c>
      <c r="R1027" s="170">
        <f t="shared" si="575"/>
        <v>0</v>
      </c>
      <c r="S1027" s="110">
        <f t="shared" si="567"/>
        <v>0</v>
      </c>
      <c r="T1027" s="92">
        <f t="shared" si="580"/>
        <v>0</v>
      </c>
      <c r="U1027" s="181">
        <f t="shared" si="581"/>
        <v>0</v>
      </c>
      <c r="V1027" s="120">
        <f t="shared" si="576"/>
        <v>7.8E-2</v>
      </c>
      <c r="W1027" s="118">
        <f t="shared" si="584"/>
        <v>7</v>
      </c>
      <c r="X1027" s="118">
        <v>252</v>
      </c>
      <c r="Y1027" s="117">
        <f t="shared" si="568"/>
        <v>1.0020884960000001</v>
      </c>
      <c r="Z1027" s="110">
        <f t="shared" si="569"/>
        <v>1.83952559</v>
      </c>
      <c r="AA1027" s="110">
        <f t="shared" si="570"/>
        <v>0</v>
      </c>
      <c r="AB1027" s="121" t="str">
        <f t="shared" si="578"/>
        <v>A+J=</v>
      </c>
      <c r="AC1027" s="115">
        <f t="shared" si="579"/>
        <v>45316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9">
        <f t="shared" si="571"/>
        <v>45297</v>
      </c>
      <c r="B1028" s="110">
        <f t="shared" si="563"/>
        <v>883.00983399000006</v>
      </c>
      <c r="C1028" s="184">
        <f t="shared" si="586"/>
        <v>879.96894856551671</v>
      </c>
      <c r="D1028" s="111">
        <f t="shared" si="572"/>
        <v>6716.74</v>
      </c>
      <c r="E1028" s="111">
        <f>IF($K1028=1,VLOOKUP($A1027,$AQ$11:$AU$150,5),E1027)</f>
        <v>6735.55</v>
      </c>
      <c r="F1028" s="160" t="e">
        <f>IF($K1028=1,VLOOKUP($A1027,$AQ$11:$AU$135,6),F1027)</f>
        <v>#REF!</v>
      </c>
      <c r="G1028" s="114">
        <f t="shared" si="564"/>
        <v>2.8004657021114543E-3</v>
      </c>
      <c r="H1028" s="115">
        <f t="shared" si="582"/>
        <v>45316</v>
      </c>
      <c r="I1028" s="115">
        <f t="shared" si="565"/>
        <v>45316</v>
      </c>
      <c r="J1028" s="116">
        <f t="shared" si="573"/>
        <v>21</v>
      </c>
      <c r="K1028" s="116">
        <f t="shared" si="587"/>
        <v>8</v>
      </c>
      <c r="L1028" s="8">
        <f t="shared" si="574"/>
        <v>1.0010659200000001</v>
      </c>
      <c r="M1028" s="117">
        <v>1</v>
      </c>
      <c r="N1028" s="117">
        <f t="shared" si="583"/>
        <v>1</v>
      </c>
      <c r="O1028" s="110">
        <f t="shared" si="585"/>
        <v>1.0010659200000001</v>
      </c>
      <c r="P1028" s="110">
        <f t="shared" si="566"/>
        <v>880.90692506000005</v>
      </c>
      <c r="Q1028" s="148">
        <f t="shared" si="577"/>
        <v>0</v>
      </c>
      <c r="R1028" s="170">
        <f t="shared" si="575"/>
        <v>0</v>
      </c>
      <c r="S1028" s="110">
        <f t="shared" si="567"/>
        <v>0</v>
      </c>
      <c r="T1028" s="92">
        <f t="shared" si="580"/>
        <v>0</v>
      </c>
      <c r="U1028" s="181">
        <f t="shared" si="581"/>
        <v>0</v>
      </c>
      <c r="V1028" s="120">
        <f t="shared" si="576"/>
        <v>7.8E-2</v>
      </c>
      <c r="W1028" s="118">
        <f t="shared" si="584"/>
        <v>8</v>
      </c>
      <c r="X1028" s="118">
        <v>252</v>
      </c>
      <c r="Y1028" s="117">
        <f t="shared" si="568"/>
        <v>1.0023872089999999</v>
      </c>
      <c r="Z1028" s="110">
        <f t="shared" si="569"/>
        <v>2.1029089299999999</v>
      </c>
      <c r="AA1028" s="110">
        <f t="shared" si="570"/>
        <v>0</v>
      </c>
      <c r="AB1028" s="121" t="str">
        <f t="shared" si="578"/>
        <v>A+J=</v>
      </c>
      <c r="AC1028" s="115">
        <f t="shared" si="579"/>
        <v>45316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9">
        <f t="shared" si="571"/>
        <v>45298</v>
      </c>
      <c r="B1029" s="110">
        <f t="shared" si="563"/>
        <v>883.00983399000006</v>
      </c>
      <c r="C1029" s="184">
        <f t="shared" si="586"/>
        <v>879.96894856551671</v>
      </c>
      <c r="D1029" s="111">
        <f t="shared" si="572"/>
        <v>6716.74</v>
      </c>
      <c r="E1029" s="111">
        <f>IF($K1029=1,VLOOKUP($A1028,$AQ$11:$AU$150,5),E1028)</f>
        <v>6735.55</v>
      </c>
      <c r="F1029" s="160" t="e">
        <f>IF($K1029=1,VLOOKUP($A1028,$AQ$11:$AU$135,6),F1028)</f>
        <v>#REF!</v>
      </c>
      <c r="G1029" s="114">
        <f t="shared" si="564"/>
        <v>2.8004657021114543E-3</v>
      </c>
      <c r="H1029" s="115">
        <f t="shared" si="582"/>
        <v>45316</v>
      </c>
      <c r="I1029" s="115">
        <f t="shared" si="565"/>
        <v>45316</v>
      </c>
      <c r="J1029" s="116">
        <f t="shared" si="573"/>
        <v>21</v>
      </c>
      <c r="K1029" s="116">
        <f t="shared" si="587"/>
        <v>8</v>
      </c>
      <c r="L1029" s="8">
        <f t="shared" si="574"/>
        <v>1.0010659200000001</v>
      </c>
      <c r="M1029" s="117">
        <v>1</v>
      </c>
      <c r="N1029" s="117">
        <f t="shared" si="583"/>
        <v>1</v>
      </c>
      <c r="O1029" s="110">
        <f t="shared" si="585"/>
        <v>1.0010659200000001</v>
      </c>
      <c r="P1029" s="110">
        <f t="shared" si="566"/>
        <v>880.90692506000005</v>
      </c>
      <c r="Q1029" s="148">
        <f t="shared" si="577"/>
        <v>0</v>
      </c>
      <c r="R1029" s="170">
        <f t="shared" si="575"/>
        <v>0</v>
      </c>
      <c r="S1029" s="110">
        <f t="shared" si="567"/>
        <v>0</v>
      </c>
      <c r="T1029" s="92">
        <f t="shared" si="580"/>
        <v>0</v>
      </c>
      <c r="U1029" s="181">
        <f t="shared" si="581"/>
        <v>0</v>
      </c>
      <c r="V1029" s="120">
        <f t="shared" si="576"/>
        <v>7.8E-2</v>
      </c>
      <c r="W1029" s="118">
        <f t="shared" si="584"/>
        <v>8</v>
      </c>
      <c r="X1029" s="118">
        <v>252</v>
      </c>
      <c r="Y1029" s="117">
        <f t="shared" si="568"/>
        <v>1.0023872089999999</v>
      </c>
      <c r="Z1029" s="110">
        <f t="shared" si="569"/>
        <v>2.1029089299999999</v>
      </c>
      <c r="AA1029" s="110">
        <f t="shared" si="570"/>
        <v>0</v>
      </c>
      <c r="AB1029" s="121" t="str">
        <f t="shared" si="578"/>
        <v>A+J=</v>
      </c>
      <c r="AC1029" s="115">
        <f t="shared" si="579"/>
        <v>45316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9">
        <f t="shared" si="571"/>
        <v>45299</v>
      </c>
      <c r="B1030" s="110">
        <f t="shared" si="563"/>
        <v>883.00983399000006</v>
      </c>
      <c r="C1030" s="184">
        <f t="shared" si="586"/>
        <v>879.96894856551671</v>
      </c>
      <c r="D1030" s="111">
        <f t="shared" si="572"/>
        <v>6716.74</v>
      </c>
      <c r="E1030" s="111">
        <f>IF($K1030=1,VLOOKUP($A1029,$AQ$11:$AU$150,5),E1029)</f>
        <v>6735.55</v>
      </c>
      <c r="F1030" s="160" t="e">
        <f>IF($K1030=1,VLOOKUP($A1029,$AQ$11:$AU$135,6),F1029)</f>
        <v>#REF!</v>
      </c>
      <c r="G1030" s="114">
        <f t="shared" si="564"/>
        <v>2.8004657021114543E-3</v>
      </c>
      <c r="H1030" s="115">
        <f t="shared" si="582"/>
        <v>45316</v>
      </c>
      <c r="I1030" s="115">
        <f t="shared" si="565"/>
        <v>45316</v>
      </c>
      <c r="J1030" s="116">
        <f t="shared" si="573"/>
        <v>21</v>
      </c>
      <c r="K1030" s="116">
        <f t="shared" si="587"/>
        <v>8</v>
      </c>
      <c r="L1030" s="8">
        <f t="shared" si="574"/>
        <v>1.0010659200000001</v>
      </c>
      <c r="M1030" s="117">
        <v>1</v>
      </c>
      <c r="N1030" s="117">
        <f t="shared" si="583"/>
        <v>1</v>
      </c>
      <c r="O1030" s="110">
        <f t="shared" si="585"/>
        <v>1.0010659200000001</v>
      </c>
      <c r="P1030" s="110">
        <f t="shared" si="566"/>
        <v>880.90692506000005</v>
      </c>
      <c r="Q1030" s="148">
        <f t="shared" si="577"/>
        <v>0</v>
      </c>
      <c r="R1030" s="170">
        <f t="shared" si="575"/>
        <v>0</v>
      </c>
      <c r="S1030" s="110">
        <f t="shared" si="567"/>
        <v>0</v>
      </c>
      <c r="T1030" s="92">
        <f t="shared" si="580"/>
        <v>0</v>
      </c>
      <c r="U1030" s="181">
        <f t="shared" si="581"/>
        <v>0</v>
      </c>
      <c r="V1030" s="120">
        <f t="shared" si="576"/>
        <v>7.8E-2</v>
      </c>
      <c r="W1030" s="118">
        <f t="shared" si="584"/>
        <v>8</v>
      </c>
      <c r="X1030" s="118">
        <v>252</v>
      </c>
      <c r="Y1030" s="117">
        <f t="shared" si="568"/>
        <v>1.0023872089999999</v>
      </c>
      <c r="Z1030" s="110">
        <f t="shared" si="569"/>
        <v>2.1029089299999999</v>
      </c>
      <c r="AA1030" s="110">
        <f t="shared" si="570"/>
        <v>0</v>
      </c>
      <c r="AB1030" s="121" t="str">
        <f t="shared" si="578"/>
        <v>A+J=</v>
      </c>
      <c r="AC1030" s="115">
        <f t="shared" si="579"/>
        <v>45316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9">
        <f t="shared" si="571"/>
        <v>45300</v>
      </c>
      <c r="B1031" s="110">
        <f t="shared" si="563"/>
        <v>883.39068331999999</v>
      </c>
      <c r="C1031" s="184">
        <f t="shared" si="586"/>
        <v>879.96894856551671</v>
      </c>
      <c r="D1031" s="111">
        <f t="shared" si="572"/>
        <v>6716.74</v>
      </c>
      <c r="E1031" s="111">
        <f>IF($K1031=1,VLOOKUP($A1030,$AQ$11:$AU$150,5),E1030)</f>
        <v>6735.55</v>
      </c>
      <c r="F1031" s="160" t="e">
        <f>IF($K1031=1,VLOOKUP($A1030,$AQ$11:$AU$135,6),F1030)</f>
        <v>#REF!</v>
      </c>
      <c r="G1031" s="114">
        <f t="shared" si="564"/>
        <v>2.8004657021114543E-3</v>
      </c>
      <c r="H1031" s="115">
        <f t="shared" si="582"/>
        <v>45316</v>
      </c>
      <c r="I1031" s="115">
        <f t="shared" si="565"/>
        <v>45316</v>
      </c>
      <c r="J1031" s="116">
        <f t="shared" si="573"/>
        <v>21</v>
      </c>
      <c r="K1031" s="116">
        <f t="shared" si="587"/>
        <v>9</v>
      </c>
      <c r="L1031" s="8">
        <f t="shared" si="574"/>
        <v>1.00119924</v>
      </c>
      <c r="M1031" s="117">
        <v>1</v>
      </c>
      <c r="N1031" s="117">
        <f t="shared" si="583"/>
        <v>1</v>
      </c>
      <c r="O1031" s="110">
        <f t="shared" si="585"/>
        <v>1.00119924</v>
      </c>
      <c r="P1031" s="110">
        <f t="shared" si="566"/>
        <v>881.02424252000003</v>
      </c>
      <c r="Q1031" s="148">
        <f t="shared" si="577"/>
        <v>0</v>
      </c>
      <c r="R1031" s="170">
        <f t="shared" si="575"/>
        <v>0</v>
      </c>
      <c r="S1031" s="110">
        <f t="shared" si="567"/>
        <v>0</v>
      </c>
      <c r="T1031" s="92">
        <f t="shared" si="580"/>
        <v>0</v>
      </c>
      <c r="U1031" s="181">
        <f t="shared" si="581"/>
        <v>0</v>
      </c>
      <c r="V1031" s="120">
        <f t="shared" si="576"/>
        <v>7.8E-2</v>
      </c>
      <c r="W1031" s="118">
        <f t="shared" si="584"/>
        <v>9</v>
      </c>
      <c r="X1031" s="118">
        <v>252</v>
      </c>
      <c r="Y1031" s="117">
        <f t="shared" si="568"/>
        <v>1.002686011</v>
      </c>
      <c r="Z1031" s="110">
        <f t="shared" si="569"/>
        <v>2.3664407999999999</v>
      </c>
      <c r="AA1031" s="110">
        <f t="shared" si="570"/>
        <v>0</v>
      </c>
      <c r="AB1031" s="121" t="str">
        <f t="shared" si="578"/>
        <v>A+J=</v>
      </c>
      <c r="AC1031" s="115">
        <f t="shared" si="579"/>
        <v>45316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9">
        <f t="shared" si="571"/>
        <v>45301</v>
      </c>
      <c r="B1032" s="110">
        <f t="shared" si="563"/>
        <v>883.77168911999991</v>
      </c>
      <c r="C1032" s="184">
        <f t="shared" si="586"/>
        <v>879.96894856551671</v>
      </c>
      <c r="D1032" s="111">
        <f t="shared" si="572"/>
        <v>6716.74</v>
      </c>
      <c r="E1032" s="111">
        <f>IF($K1032=1,VLOOKUP($A1031,$AQ$11:$AU$150,5),E1031)</f>
        <v>6735.55</v>
      </c>
      <c r="F1032" s="160" t="e">
        <f>IF($K1032=1,VLOOKUP($A1031,$AQ$11:$AU$135,6),F1031)</f>
        <v>#REF!</v>
      </c>
      <c r="G1032" s="114">
        <f t="shared" si="564"/>
        <v>2.8004657021114543E-3</v>
      </c>
      <c r="H1032" s="115">
        <f t="shared" si="582"/>
        <v>45316</v>
      </c>
      <c r="I1032" s="115">
        <f t="shared" si="565"/>
        <v>45316</v>
      </c>
      <c r="J1032" s="116">
        <f t="shared" si="573"/>
        <v>21</v>
      </c>
      <c r="K1032" s="116">
        <f t="shared" si="587"/>
        <v>10</v>
      </c>
      <c r="L1032" s="8">
        <f t="shared" si="574"/>
        <v>1.00133257</v>
      </c>
      <c r="M1032" s="117">
        <v>1</v>
      </c>
      <c r="N1032" s="117">
        <f t="shared" si="583"/>
        <v>1</v>
      </c>
      <c r="O1032" s="110">
        <f t="shared" si="585"/>
        <v>1.00133257</v>
      </c>
      <c r="P1032" s="110">
        <f t="shared" si="566"/>
        <v>881.14156877999994</v>
      </c>
      <c r="Q1032" s="148">
        <f t="shared" si="577"/>
        <v>0</v>
      </c>
      <c r="R1032" s="170">
        <f t="shared" si="575"/>
        <v>0</v>
      </c>
      <c r="S1032" s="110">
        <f t="shared" si="567"/>
        <v>0</v>
      </c>
      <c r="T1032" s="92">
        <f t="shared" si="580"/>
        <v>0</v>
      </c>
      <c r="U1032" s="181">
        <f t="shared" si="581"/>
        <v>0</v>
      </c>
      <c r="V1032" s="120">
        <f t="shared" si="576"/>
        <v>7.8E-2</v>
      </c>
      <c r="W1032" s="118">
        <f t="shared" si="584"/>
        <v>10</v>
      </c>
      <c r="X1032" s="118">
        <v>252</v>
      </c>
      <c r="Y1032" s="117">
        <f t="shared" si="568"/>
        <v>1.002984901</v>
      </c>
      <c r="Z1032" s="110">
        <f t="shared" si="569"/>
        <v>2.6301203399999999</v>
      </c>
      <c r="AA1032" s="110">
        <f t="shared" si="570"/>
        <v>0</v>
      </c>
      <c r="AB1032" s="121" t="str">
        <f t="shared" si="578"/>
        <v>A+J=</v>
      </c>
      <c r="AC1032" s="115">
        <f t="shared" si="579"/>
        <v>45316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9">
        <f t="shared" si="571"/>
        <v>45302</v>
      </c>
      <c r="B1033" s="110">
        <f t="shared" si="563"/>
        <v>884.15287086000001</v>
      </c>
      <c r="C1033" s="184">
        <f t="shared" si="586"/>
        <v>879.96894856551671</v>
      </c>
      <c r="D1033" s="111">
        <f t="shared" si="572"/>
        <v>6716.74</v>
      </c>
      <c r="E1033" s="111">
        <f>IF($K1033=1,VLOOKUP($A1032,$AQ$11:$AU$150,5),E1032)</f>
        <v>6735.55</v>
      </c>
      <c r="F1033" s="160" t="e">
        <f>IF($K1033=1,VLOOKUP($A1032,$AQ$11:$AU$135,6),F1032)</f>
        <v>#REF!</v>
      </c>
      <c r="G1033" s="114">
        <f t="shared" si="564"/>
        <v>2.8004657021114543E-3</v>
      </c>
      <c r="H1033" s="115">
        <f t="shared" si="582"/>
        <v>45316</v>
      </c>
      <c r="I1033" s="115">
        <f t="shared" si="565"/>
        <v>45316</v>
      </c>
      <c r="J1033" s="116">
        <f t="shared" si="573"/>
        <v>21</v>
      </c>
      <c r="K1033" s="116">
        <f t="shared" si="587"/>
        <v>11</v>
      </c>
      <c r="L1033" s="8">
        <f t="shared" si="574"/>
        <v>1.0014659299999999</v>
      </c>
      <c r="M1033" s="117">
        <v>1</v>
      </c>
      <c r="N1033" s="117">
        <f t="shared" si="583"/>
        <v>1</v>
      </c>
      <c r="O1033" s="110">
        <f t="shared" si="585"/>
        <v>1.0014659299999999</v>
      </c>
      <c r="P1033" s="110">
        <f t="shared" si="566"/>
        <v>881.25892143999999</v>
      </c>
      <c r="Q1033" s="148">
        <f t="shared" si="577"/>
        <v>0</v>
      </c>
      <c r="R1033" s="170">
        <f t="shared" si="575"/>
        <v>0</v>
      </c>
      <c r="S1033" s="110">
        <f t="shared" si="567"/>
        <v>0</v>
      </c>
      <c r="T1033" s="92">
        <f t="shared" si="580"/>
        <v>0</v>
      </c>
      <c r="U1033" s="181">
        <f t="shared" si="581"/>
        <v>0</v>
      </c>
      <c r="V1033" s="120">
        <f t="shared" si="576"/>
        <v>7.8E-2</v>
      </c>
      <c r="W1033" s="118">
        <f t="shared" si="584"/>
        <v>11</v>
      </c>
      <c r="X1033" s="118">
        <v>252</v>
      </c>
      <c r="Y1033" s="117">
        <f t="shared" si="568"/>
        <v>1.003283881</v>
      </c>
      <c r="Z1033" s="110">
        <f t="shared" si="569"/>
        <v>2.8939494200000002</v>
      </c>
      <c r="AA1033" s="110">
        <f t="shared" si="570"/>
        <v>0</v>
      </c>
      <c r="AB1033" s="121" t="str">
        <f t="shared" si="578"/>
        <v>A+J=</v>
      </c>
      <c r="AC1033" s="115">
        <f t="shared" si="579"/>
        <v>45316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9">
        <f t="shared" si="571"/>
        <v>45303</v>
      </c>
      <c r="B1034" s="110">
        <f t="shared" si="563"/>
        <v>884.53421004999996</v>
      </c>
      <c r="C1034" s="184">
        <f t="shared" si="586"/>
        <v>879.96894856551671</v>
      </c>
      <c r="D1034" s="111">
        <f t="shared" si="572"/>
        <v>6716.74</v>
      </c>
      <c r="E1034" s="111">
        <f>IF($K1034=1,VLOOKUP($A1033,$AQ$11:$AU$150,5),E1033)</f>
        <v>6735.55</v>
      </c>
      <c r="F1034" s="160" t="e">
        <f>IF($K1034=1,VLOOKUP($A1033,$AQ$11:$AU$135,6),F1033)</f>
        <v>#REF!</v>
      </c>
      <c r="G1034" s="114">
        <f t="shared" si="564"/>
        <v>2.8004657021114543E-3</v>
      </c>
      <c r="H1034" s="115">
        <f t="shared" si="582"/>
        <v>45316</v>
      </c>
      <c r="I1034" s="115">
        <f t="shared" si="565"/>
        <v>45316</v>
      </c>
      <c r="J1034" s="116">
        <f t="shared" si="573"/>
        <v>21</v>
      </c>
      <c r="K1034" s="116">
        <f t="shared" si="587"/>
        <v>12</v>
      </c>
      <c r="L1034" s="8">
        <f t="shared" si="574"/>
        <v>1.0015993000000001</v>
      </c>
      <c r="M1034" s="117">
        <v>1</v>
      </c>
      <c r="N1034" s="117">
        <f t="shared" si="583"/>
        <v>1</v>
      </c>
      <c r="O1034" s="110">
        <f t="shared" si="585"/>
        <v>1.0015993000000001</v>
      </c>
      <c r="P1034" s="110">
        <f t="shared" si="566"/>
        <v>881.37628289999998</v>
      </c>
      <c r="Q1034" s="148">
        <f t="shared" si="577"/>
        <v>0</v>
      </c>
      <c r="R1034" s="170">
        <f t="shared" si="575"/>
        <v>0</v>
      </c>
      <c r="S1034" s="110">
        <f t="shared" si="567"/>
        <v>0</v>
      </c>
      <c r="T1034" s="92">
        <f t="shared" si="580"/>
        <v>0</v>
      </c>
      <c r="U1034" s="181">
        <f t="shared" si="581"/>
        <v>0</v>
      </c>
      <c r="V1034" s="120">
        <f t="shared" si="576"/>
        <v>7.8E-2</v>
      </c>
      <c r="W1034" s="118">
        <f t="shared" si="584"/>
        <v>12</v>
      </c>
      <c r="X1034" s="118">
        <v>252</v>
      </c>
      <c r="Y1034" s="117">
        <f t="shared" si="568"/>
        <v>1.00358295</v>
      </c>
      <c r="Z1034" s="110">
        <f t="shared" si="569"/>
        <v>3.1579271499999999</v>
      </c>
      <c r="AA1034" s="110">
        <f t="shared" si="570"/>
        <v>0</v>
      </c>
      <c r="AB1034" s="121" t="str">
        <f t="shared" si="578"/>
        <v>A+J=</v>
      </c>
      <c r="AC1034" s="115">
        <f t="shared" si="579"/>
        <v>45316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9">
        <f t="shared" si="571"/>
        <v>45304</v>
      </c>
      <c r="B1035" s="110">
        <f t="shared" ref="B1035:B1098" si="588">(P1035+Z1035)</f>
        <v>884.91571555000007</v>
      </c>
      <c r="C1035" s="184">
        <f t="shared" si="586"/>
        <v>879.96894856551671</v>
      </c>
      <c r="D1035" s="111">
        <f t="shared" si="572"/>
        <v>6716.74</v>
      </c>
      <c r="E1035" s="111">
        <f>IF($K1035=1,VLOOKUP($A1034,$AQ$11:$AU$150,5),E1034)</f>
        <v>6735.55</v>
      </c>
      <c r="F1035" s="160" t="e">
        <f>IF($K1035=1,VLOOKUP($A1034,$AQ$11:$AU$135,6),F1034)</f>
        <v>#REF!</v>
      </c>
      <c r="G1035" s="114">
        <f t="shared" ref="G1035:G1098" si="589">(E1035/D1035)-1</f>
        <v>2.8004657021114543E-3</v>
      </c>
      <c r="H1035" s="115">
        <f t="shared" si="582"/>
        <v>45316</v>
      </c>
      <c r="I1035" s="115">
        <f t="shared" ref="I1035:I1098" si="590">IF(A1035&gt;I1034,H1035,I1034)</f>
        <v>45316</v>
      </c>
      <c r="J1035" s="116">
        <f t="shared" si="573"/>
        <v>21</v>
      </c>
      <c r="K1035" s="116">
        <f t="shared" si="587"/>
        <v>13</v>
      </c>
      <c r="L1035" s="8">
        <f t="shared" si="574"/>
        <v>1.0017326900000001</v>
      </c>
      <c r="M1035" s="117">
        <v>1</v>
      </c>
      <c r="N1035" s="117">
        <f t="shared" si="583"/>
        <v>1</v>
      </c>
      <c r="O1035" s="110">
        <f t="shared" si="585"/>
        <v>1.0017326900000001</v>
      </c>
      <c r="P1035" s="110">
        <f t="shared" ref="P1035:P1098" si="591">TRUNC(C1035*O1035,8)</f>
        <v>881.49366196000005</v>
      </c>
      <c r="Q1035" s="148">
        <f t="shared" si="577"/>
        <v>0</v>
      </c>
      <c r="R1035" s="170">
        <f t="shared" si="575"/>
        <v>0</v>
      </c>
      <c r="S1035" s="110">
        <f t="shared" ref="S1035:S1098" si="592">IF(R1035&gt;0,TRUNC(R1035*P1035,8),0)</f>
        <v>0</v>
      </c>
      <c r="T1035" s="92">
        <f t="shared" si="580"/>
        <v>0</v>
      </c>
      <c r="U1035" s="181">
        <f t="shared" si="581"/>
        <v>0</v>
      </c>
      <c r="V1035" s="120">
        <f t="shared" si="576"/>
        <v>7.8E-2</v>
      </c>
      <c r="W1035" s="118">
        <f t="shared" si="584"/>
        <v>13</v>
      </c>
      <c r="X1035" s="118">
        <v>252</v>
      </c>
      <c r="Y1035" s="117">
        <f t="shared" ref="Y1035:Y1098" si="593">ROUND((1+V1035)^TRUNC((W1035/X1035),9),9)</f>
        <v>1.003882108</v>
      </c>
      <c r="Z1035" s="110">
        <f t="shared" ref="Z1035:Z1098" si="594">TRUNC((P1035*(Y1035-1)),8)</f>
        <v>3.42205359</v>
      </c>
      <c r="AA1035" s="110">
        <f t="shared" ref="AA1035:AA1098" si="595">IF(Q1035&gt;0,S1035+Z1035,0)</f>
        <v>0</v>
      </c>
      <c r="AB1035" s="121" t="str">
        <f t="shared" si="578"/>
        <v>A+J=</v>
      </c>
      <c r="AC1035" s="115">
        <f t="shared" si="579"/>
        <v>45316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9">
        <f t="shared" ref="A1036:A1099" si="596">(A1035+1)</f>
        <v>45305</v>
      </c>
      <c r="B1036" s="110">
        <f t="shared" si="588"/>
        <v>884.91571555000007</v>
      </c>
      <c r="C1036" s="184">
        <f t="shared" si="586"/>
        <v>879.96894856551671</v>
      </c>
      <c r="D1036" s="111">
        <f t="shared" ref="D1036:D1099" si="597">IF(E1036=E1035,D1035,E1035)</f>
        <v>6716.74</v>
      </c>
      <c r="E1036" s="111">
        <f>IF($K1036=1,VLOOKUP($A1035,$AQ$11:$AU$150,5),E1035)</f>
        <v>6735.55</v>
      </c>
      <c r="F1036" s="160" t="e">
        <f>IF($K1036=1,VLOOKUP($A1035,$AQ$11:$AU$135,6),F1035)</f>
        <v>#REF!</v>
      </c>
      <c r="G1036" s="114">
        <f t="shared" si="589"/>
        <v>2.8004657021114543E-3</v>
      </c>
      <c r="H1036" s="115">
        <f t="shared" si="582"/>
        <v>45316</v>
      </c>
      <c r="I1036" s="115">
        <f t="shared" si="590"/>
        <v>45316</v>
      </c>
      <c r="J1036" s="116">
        <f t="shared" ref="J1036:J1099" si="598">IF(I1036=I1035,J1035,NETWORKDAYS(I1035,I1036,$AF$149:$AF$503)-1)</f>
        <v>21</v>
      </c>
      <c r="K1036" s="116">
        <f t="shared" si="587"/>
        <v>13</v>
      </c>
      <c r="L1036" s="8">
        <f t="shared" ref="L1036:L1099" si="599">TRUNC((E1036/D1036)^TRUNC((K1036/J1036),9),8)</f>
        <v>1.0017326900000001</v>
      </c>
      <c r="M1036" s="117">
        <v>1</v>
      </c>
      <c r="N1036" s="117">
        <f t="shared" si="583"/>
        <v>1</v>
      </c>
      <c r="O1036" s="110">
        <f t="shared" si="585"/>
        <v>1.0017326900000001</v>
      </c>
      <c r="P1036" s="110">
        <f t="shared" si="591"/>
        <v>881.49366196000005</v>
      </c>
      <c r="Q1036" s="148">
        <f t="shared" si="577"/>
        <v>0</v>
      </c>
      <c r="R1036" s="170">
        <f t="shared" ref="R1036:R1099" si="600">IF(Q1036&gt;0,VLOOKUP($A1036,$AF$11:$AK$141,6),0)</f>
        <v>0</v>
      </c>
      <c r="S1036" s="110">
        <f t="shared" si="592"/>
        <v>0</v>
      </c>
      <c r="T1036" s="92">
        <f t="shared" si="580"/>
        <v>0</v>
      </c>
      <c r="U1036" s="181">
        <f t="shared" si="581"/>
        <v>0</v>
      </c>
      <c r="V1036" s="120">
        <f t="shared" ref="V1036:V1099" si="601">(V1035)</f>
        <v>7.8E-2</v>
      </c>
      <c r="W1036" s="118">
        <f t="shared" si="584"/>
        <v>13</v>
      </c>
      <c r="X1036" s="118">
        <v>252</v>
      </c>
      <c r="Y1036" s="117">
        <f t="shared" si="593"/>
        <v>1.003882108</v>
      </c>
      <c r="Z1036" s="110">
        <f t="shared" si="594"/>
        <v>3.42205359</v>
      </c>
      <c r="AA1036" s="110">
        <f t="shared" si="595"/>
        <v>0</v>
      </c>
      <c r="AB1036" s="121" t="str">
        <f t="shared" si="578"/>
        <v>A+J=</v>
      </c>
      <c r="AC1036" s="115">
        <f t="shared" si="579"/>
        <v>45316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9">
        <f t="shared" si="596"/>
        <v>45306</v>
      </c>
      <c r="B1037" s="110">
        <f t="shared" si="588"/>
        <v>884.91571555000007</v>
      </c>
      <c r="C1037" s="184">
        <f t="shared" si="586"/>
        <v>879.96894856551671</v>
      </c>
      <c r="D1037" s="111">
        <f t="shared" si="597"/>
        <v>6716.74</v>
      </c>
      <c r="E1037" s="111">
        <f>IF($K1037=1,VLOOKUP($A1036,$AQ$11:$AU$150,5),E1036)</f>
        <v>6735.55</v>
      </c>
      <c r="F1037" s="160" t="e">
        <f>IF($K1037=1,VLOOKUP($A1036,$AQ$11:$AU$135,6),F1036)</f>
        <v>#REF!</v>
      </c>
      <c r="G1037" s="114">
        <f t="shared" si="589"/>
        <v>2.8004657021114543E-3</v>
      </c>
      <c r="H1037" s="115">
        <f t="shared" si="582"/>
        <v>45316</v>
      </c>
      <c r="I1037" s="115">
        <f t="shared" si="590"/>
        <v>45316</v>
      </c>
      <c r="J1037" s="116">
        <f t="shared" si="598"/>
        <v>21</v>
      </c>
      <c r="K1037" s="116">
        <f t="shared" si="587"/>
        <v>13</v>
      </c>
      <c r="L1037" s="8">
        <f t="shared" si="599"/>
        <v>1.0017326900000001</v>
      </c>
      <c r="M1037" s="117">
        <v>1</v>
      </c>
      <c r="N1037" s="117">
        <f t="shared" si="583"/>
        <v>1</v>
      </c>
      <c r="O1037" s="110">
        <f t="shared" si="585"/>
        <v>1.0017326900000001</v>
      </c>
      <c r="P1037" s="110">
        <f t="shared" si="591"/>
        <v>881.49366196000005</v>
      </c>
      <c r="Q1037" s="148">
        <f t="shared" ref="Q1037:Q1100" si="602">IF(VLOOKUP(A1037,AF$11:AM$141,8)=VLOOKUP(A1036,AF$11:AM$141,8),0,VLOOKUP(A1037,AF$11:AM$141,8))</f>
        <v>0</v>
      </c>
      <c r="R1037" s="170">
        <f t="shared" si="600"/>
        <v>0</v>
      </c>
      <c r="S1037" s="110">
        <f t="shared" si="592"/>
        <v>0</v>
      </c>
      <c r="T1037" s="92">
        <f t="shared" si="580"/>
        <v>0</v>
      </c>
      <c r="U1037" s="181">
        <f t="shared" si="581"/>
        <v>0</v>
      </c>
      <c r="V1037" s="120">
        <f t="shared" si="601"/>
        <v>7.8E-2</v>
      </c>
      <c r="W1037" s="118">
        <f t="shared" si="584"/>
        <v>13</v>
      </c>
      <c r="X1037" s="118">
        <v>252</v>
      </c>
      <c r="Y1037" s="117">
        <f t="shared" si="593"/>
        <v>1.003882108</v>
      </c>
      <c r="Z1037" s="110">
        <f t="shared" si="594"/>
        <v>3.42205359</v>
      </c>
      <c r="AA1037" s="110">
        <f t="shared" si="595"/>
        <v>0</v>
      </c>
      <c r="AB1037" s="121" t="str">
        <f t="shared" ref="AB1037:AB1100" si="603">IF($Q1036&gt;0,VLOOKUP($A1036,$AF$11:$AO$141,9),AB1036)</f>
        <v>A+J=</v>
      </c>
      <c r="AC1037" s="115">
        <f t="shared" ref="AC1037:AC1100" si="604">IF($Q1036&gt;0,VLOOKUP($A1036,$AF$11:$AO$141,10),AC1036)</f>
        <v>45316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9">
        <f t="shared" si="596"/>
        <v>45307</v>
      </c>
      <c r="B1038" s="110">
        <f t="shared" si="588"/>
        <v>885.29738741999995</v>
      </c>
      <c r="C1038" s="184">
        <f t="shared" si="586"/>
        <v>879.96894856551671</v>
      </c>
      <c r="D1038" s="111">
        <f t="shared" si="597"/>
        <v>6716.74</v>
      </c>
      <c r="E1038" s="111">
        <f>IF($K1038=1,VLOOKUP($A1037,$AQ$11:$AU$150,5),E1037)</f>
        <v>6735.55</v>
      </c>
      <c r="F1038" s="160" t="e">
        <f>IF($K1038=1,VLOOKUP($A1037,$AQ$11:$AU$135,6),F1037)</f>
        <v>#REF!</v>
      </c>
      <c r="G1038" s="114">
        <f t="shared" si="589"/>
        <v>2.8004657021114543E-3</v>
      </c>
      <c r="H1038" s="115">
        <f t="shared" si="582"/>
        <v>45316</v>
      </c>
      <c r="I1038" s="115">
        <f t="shared" si="590"/>
        <v>45316</v>
      </c>
      <c r="J1038" s="116">
        <f t="shared" si="598"/>
        <v>21</v>
      </c>
      <c r="K1038" s="116">
        <f t="shared" si="587"/>
        <v>14</v>
      </c>
      <c r="L1038" s="8">
        <f t="shared" si="599"/>
        <v>1.0018661</v>
      </c>
      <c r="M1038" s="117">
        <v>1</v>
      </c>
      <c r="N1038" s="117">
        <f t="shared" si="583"/>
        <v>1</v>
      </c>
      <c r="O1038" s="110">
        <f t="shared" si="585"/>
        <v>1.0018661</v>
      </c>
      <c r="P1038" s="110">
        <f t="shared" si="591"/>
        <v>881.61105861999999</v>
      </c>
      <c r="Q1038" s="148">
        <f t="shared" si="602"/>
        <v>0</v>
      </c>
      <c r="R1038" s="170">
        <f t="shared" si="600"/>
        <v>0</v>
      </c>
      <c r="S1038" s="110">
        <f t="shared" si="592"/>
        <v>0</v>
      </c>
      <c r="T1038" s="92">
        <f t="shared" si="580"/>
        <v>0</v>
      </c>
      <c r="U1038" s="181">
        <f t="shared" si="581"/>
        <v>0</v>
      </c>
      <c r="V1038" s="120">
        <f t="shared" si="601"/>
        <v>7.8E-2</v>
      </c>
      <c r="W1038" s="118">
        <f t="shared" si="584"/>
        <v>14</v>
      </c>
      <c r="X1038" s="118">
        <v>252</v>
      </c>
      <c r="Y1038" s="117">
        <f t="shared" si="593"/>
        <v>1.0041813550000001</v>
      </c>
      <c r="Z1038" s="110">
        <f t="shared" si="594"/>
        <v>3.6863288000000001</v>
      </c>
      <c r="AA1038" s="110">
        <f t="shared" si="595"/>
        <v>0</v>
      </c>
      <c r="AB1038" s="121" t="str">
        <f t="shared" si="603"/>
        <v>A+J=</v>
      </c>
      <c r="AC1038" s="115">
        <f t="shared" si="604"/>
        <v>45316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9">
        <f t="shared" si="596"/>
        <v>45308</v>
      </c>
      <c r="B1039" s="110">
        <f t="shared" si="588"/>
        <v>885.67922570000007</v>
      </c>
      <c r="C1039" s="184">
        <f t="shared" si="586"/>
        <v>879.96894856551671</v>
      </c>
      <c r="D1039" s="111">
        <f t="shared" si="597"/>
        <v>6716.74</v>
      </c>
      <c r="E1039" s="111">
        <f>IF($K1039=1,VLOOKUP($A1038,$AQ$11:$AU$150,5),E1038)</f>
        <v>6735.55</v>
      </c>
      <c r="F1039" s="160" t="e">
        <f>IF($K1039=1,VLOOKUP($A1038,$AQ$11:$AU$135,6),F1038)</f>
        <v>#REF!</v>
      </c>
      <c r="G1039" s="114">
        <f t="shared" si="589"/>
        <v>2.8004657021114543E-3</v>
      </c>
      <c r="H1039" s="115">
        <f t="shared" si="582"/>
        <v>45316</v>
      </c>
      <c r="I1039" s="115">
        <f t="shared" si="590"/>
        <v>45316</v>
      </c>
      <c r="J1039" s="116">
        <f t="shared" si="598"/>
        <v>21</v>
      </c>
      <c r="K1039" s="116">
        <f t="shared" si="587"/>
        <v>15</v>
      </c>
      <c r="L1039" s="8">
        <f t="shared" si="599"/>
        <v>1.00199953</v>
      </c>
      <c r="M1039" s="117">
        <v>1</v>
      </c>
      <c r="N1039" s="117">
        <f t="shared" si="583"/>
        <v>1</v>
      </c>
      <c r="O1039" s="110">
        <f t="shared" si="585"/>
        <v>1.00199953</v>
      </c>
      <c r="P1039" s="110">
        <f t="shared" si="591"/>
        <v>881.72847287000002</v>
      </c>
      <c r="Q1039" s="148">
        <f t="shared" si="602"/>
        <v>0</v>
      </c>
      <c r="R1039" s="170">
        <f t="shared" si="600"/>
        <v>0</v>
      </c>
      <c r="S1039" s="110">
        <f t="shared" si="592"/>
        <v>0</v>
      </c>
      <c r="T1039" s="92">
        <f t="shared" si="580"/>
        <v>0</v>
      </c>
      <c r="U1039" s="181">
        <f t="shared" si="581"/>
        <v>0</v>
      </c>
      <c r="V1039" s="120">
        <f t="shared" si="601"/>
        <v>7.8E-2</v>
      </c>
      <c r="W1039" s="118">
        <f t="shared" si="584"/>
        <v>15</v>
      </c>
      <c r="X1039" s="118">
        <v>252</v>
      </c>
      <c r="Y1039" s="117">
        <f t="shared" si="593"/>
        <v>1.0044806909999999</v>
      </c>
      <c r="Z1039" s="110">
        <f t="shared" si="594"/>
        <v>3.9507528299999999</v>
      </c>
      <c r="AA1039" s="110">
        <f t="shared" si="595"/>
        <v>0</v>
      </c>
      <c r="AB1039" s="121" t="str">
        <f t="shared" si="603"/>
        <v>A+J=</v>
      </c>
      <c r="AC1039" s="115">
        <f t="shared" si="604"/>
        <v>45316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9">
        <f t="shared" si="596"/>
        <v>45309</v>
      </c>
      <c r="B1040" s="110">
        <f t="shared" si="588"/>
        <v>886.06122247999997</v>
      </c>
      <c r="C1040" s="184">
        <f t="shared" si="586"/>
        <v>879.96894856551671</v>
      </c>
      <c r="D1040" s="111">
        <f t="shared" si="597"/>
        <v>6716.74</v>
      </c>
      <c r="E1040" s="111">
        <f>IF($K1040=1,VLOOKUP($A1039,$AQ$11:$AU$150,5),E1039)</f>
        <v>6735.55</v>
      </c>
      <c r="F1040" s="160" t="e">
        <f>IF($K1040=1,VLOOKUP($A1039,$AQ$11:$AU$135,6),F1039)</f>
        <v>#REF!</v>
      </c>
      <c r="G1040" s="114">
        <f t="shared" si="589"/>
        <v>2.8004657021114543E-3</v>
      </c>
      <c r="H1040" s="115">
        <f t="shared" si="582"/>
        <v>45316</v>
      </c>
      <c r="I1040" s="115">
        <f t="shared" si="590"/>
        <v>45316</v>
      </c>
      <c r="J1040" s="116">
        <f t="shared" si="598"/>
        <v>21</v>
      </c>
      <c r="K1040" s="116">
        <f t="shared" si="587"/>
        <v>16</v>
      </c>
      <c r="L1040" s="8">
        <f t="shared" si="599"/>
        <v>1.0021329699999999</v>
      </c>
      <c r="M1040" s="117">
        <v>1</v>
      </c>
      <c r="N1040" s="117">
        <f t="shared" si="583"/>
        <v>1</v>
      </c>
      <c r="O1040" s="110">
        <f t="shared" si="585"/>
        <v>1.0021329699999999</v>
      </c>
      <c r="P1040" s="110">
        <f t="shared" si="591"/>
        <v>881.84589592999998</v>
      </c>
      <c r="Q1040" s="148">
        <f t="shared" si="602"/>
        <v>0</v>
      </c>
      <c r="R1040" s="170">
        <f t="shared" si="600"/>
        <v>0</v>
      </c>
      <c r="S1040" s="110">
        <f t="shared" si="592"/>
        <v>0</v>
      </c>
      <c r="T1040" s="92">
        <f t="shared" ref="T1040:T1103" si="605">IF(AND(Q1040&gt;0,L1040&gt;1),(L1040-1)*C1040,0)</f>
        <v>0</v>
      </c>
      <c r="U1040" s="181">
        <f t="shared" ref="U1040:U1103" si="606">IF(Q1040&gt;0,(S1040+T1040)/P1040,0)</f>
        <v>0</v>
      </c>
      <c r="V1040" s="120">
        <f t="shared" si="601"/>
        <v>7.8E-2</v>
      </c>
      <c r="W1040" s="118">
        <f t="shared" si="584"/>
        <v>16</v>
      </c>
      <c r="X1040" s="118">
        <v>252</v>
      </c>
      <c r="Y1040" s="117">
        <f t="shared" si="593"/>
        <v>1.0047801169999999</v>
      </c>
      <c r="Z1040" s="110">
        <f t="shared" si="594"/>
        <v>4.2153265500000003</v>
      </c>
      <c r="AA1040" s="110">
        <f t="shared" si="595"/>
        <v>0</v>
      </c>
      <c r="AB1040" s="121" t="str">
        <f t="shared" si="603"/>
        <v>A+J=</v>
      </c>
      <c r="AC1040" s="115">
        <f t="shared" si="604"/>
        <v>45316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9">
        <f t="shared" si="596"/>
        <v>45310</v>
      </c>
      <c r="B1041" s="110">
        <f t="shared" si="588"/>
        <v>886.44338576000007</v>
      </c>
      <c r="C1041" s="184">
        <f t="shared" si="586"/>
        <v>879.96894856551671</v>
      </c>
      <c r="D1041" s="111">
        <f t="shared" si="597"/>
        <v>6716.74</v>
      </c>
      <c r="E1041" s="111">
        <f>IF($K1041=1,VLOOKUP($A1040,$AQ$11:$AU$150,5),E1040)</f>
        <v>6735.55</v>
      </c>
      <c r="F1041" s="160" t="e">
        <f>IF($K1041=1,VLOOKUP($A1040,$AQ$11:$AU$135,6),F1040)</f>
        <v>#REF!</v>
      </c>
      <c r="G1041" s="114">
        <f t="shared" si="589"/>
        <v>2.8004657021114543E-3</v>
      </c>
      <c r="H1041" s="115">
        <f t="shared" si="582"/>
        <v>45316</v>
      </c>
      <c r="I1041" s="115">
        <f t="shared" si="590"/>
        <v>45316</v>
      </c>
      <c r="J1041" s="116">
        <f t="shared" si="598"/>
        <v>21</v>
      </c>
      <c r="K1041" s="116">
        <f t="shared" si="587"/>
        <v>17</v>
      </c>
      <c r="L1041" s="8">
        <f t="shared" si="599"/>
        <v>1.0022664299999999</v>
      </c>
      <c r="M1041" s="117">
        <v>1</v>
      </c>
      <c r="N1041" s="117">
        <f t="shared" si="583"/>
        <v>1</v>
      </c>
      <c r="O1041" s="110">
        <f t="shared" si="585"/>
        <v>1.0022664299999999</v>
      </c>
      <c r="P1041" s="110">
        <f t="shared" si="591"/>
        <v>881.96333658000003</v>
      </c>
      <c r="Q1041" s="148">
        <f t="shared" si="602"/>
        <v>0</v>
      </c>
      <c r="R1041" s="170">
        <f t="shared" si="600"/>
        <v>0</v>
      </c>
      <c r="S1041" s="110">
        <f t="shared" si="592"/>
        <v>0</v>
      </c>
      <c r="T1041" s="92">
        <f t="shared" si="605"/>
        <v>0</v>
      </c>
      <c r="U1041" s="181">
        <f t="shared" si="606"/>
        <v>0</v>
      </c>
      <c r="V1041" s="120">
        <f t="shared" si="601"/>
        <v>7.8E-2</v>
      </c>
      <c r="W1041" s="118">
        <f t="shared" si="584"/>
        <v>17</v>
      </c>
      <c r="X1041" s="118">
        <v>252</v>
      </c>
      <c r="Y1041" s="117">
        <f t="shared" si="593"/>
        <v>1.0050796319999999</v>
      </c>
      <c r="Z1041" s="110">
        <f t="shared" si="594"/>
        <v>4.48004918</v>
      </c>
      <c r="AA1041" s="110">
        <f t="shared" si="595"/>
        <v>0</v>
      </c>
      <c r="AB1041" s="121" t="str">
        <f t="shared" si="603"/>
        <v>A+J=</v>
      </c>
      <c r="AC1041" s="115">
        <f t="shared" si="604"/>
        <v>45316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9">
        <f t="shared" si="596"/>
        <v>45311</v>
      </c>
      <c r="B1042" s="110">
        <f t="shared" si="588"/>
        <v>886.82571559999997</v>
      </c>
      <c r="C1042" s="184">
        <f t="shared" si="586"/>
        <v>879.96894856551671</v>
      </c>
      <c r="D1042" s="111">
        <f t="shared" si="597"/>
        <v>6716.74</v>
      </c>
      <c r="E1042" s="111">
        <f>IF($K1042=1,VLOOKUP($A1041,$AQ$11:$AU$150,5),E1041)</f>
        <v>6735.55</v>
      </c>
      <c r="F1042" s="160" t="e">
        <f>IF($K1042=1,VLOOKUP($A1041,$AQ$11:$AU$135,6),F1041)</f>
        <v>#REF!</v>
      </c>
      <c r="G1042" s="114">
        <f t="shared" si="589"/>
        <v>2.8004657021114543E-3</v>
      </c>
      <c r="H1042" s="115">
        <f t="shared" si="582"/>
        <v>45316</v>
      </c>
      <c r="I1042" s="115">
        <f t="shared" si="590"/>
        <v>45316</v>
      </c>
      <c r="J1042" s="116">
        <f t="shared" si="598"/>
        <v>21</v>
      </c>
      <c r="K1042" s="116">
        <f t="shared" si="587"/>
        <v>18</v>
      </c>
      <c r="L1042" s="8">
        <f t="shared" si="599"/>
        <v>1.0023999100000001</v>
      </c>
      <c r="M1042" s="117">
        <v>1</v>
      </c>
      <c r="N1042" s="117">
        <f t="shared" si="583"/>
        <v>1</v>
      </c>
      <c r="O1042" s="110">
        <f t="shared" si="585"/>
        <v>1.0023999100000001</v>
      </c>
      <c r="P1042" s="110">
        <f t="shared" si="591"/>
        <v>882.08079483999995</v>
      </c>
      <c r="Q1042" s="148">
        <f t="shared" si="602"/>
        <v>0</v>
      </c>
      <c r="R1042" s="170">
        <f t="shared" si="600"/>
        <v>0</v>
      </c>
      <c r="S1042" s="110">
        <f t="shared" si="592"/>
        <v>0</v>
      </c>
      <c r="T1042" s="92">
        <f t="shared" si="605"/>
        <v>0</v>
      </c>
      <c r="U1042" s="181">
        <f t="shared" si="606"/>
        <v>0</v>
      </c>
      <c r="V1042" s="120">
        <f t="shared" si="601"/>
        <v>7.8E-2</v>
      </c>
      <c r="W1042" s="118">
        <f t="shared" si="584"/>
        <v>18</v>
      </c>
      <c r="X1042" s="118">
        <v>252</v>
      </c>
      <c r="Y1042" s="117">
        <f t="shared" si="593"/>
        <v>1.005379236</v>
      </c>
      <c r="Z1042" s="110">
        <f t="shared" si="594"/>
        <v>4.7449207600000003</v>
      </c>
      <c r="AA1042" s="110">
        <f t="shared" si="595"/>
        <v>0</v>
      </c>
      <c r="AB1042" s="121" t="str">
        <f t="shared" si="603"/>
        <v>A+J=</v>
      </c>
      <c r="AC1042" s="115">
        <f t="shared" si="604"/>
        <v>45316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9">
        <f t="shared" si="596"/>
        <v>45312</v>
      </c>
      <c r="B1043" s="110">
        <f t="shared" si="588"/>
        <v>886.82571559999997</v>
      </c>
      <c r="C1043" s="184">
        <f t="shared" si="586"/>
        <v>879.96894856551671</v>
      </c>
      <c r="D1043" s="111">
        <f t="shared" si="597"/>
        <v>6716.74</v>
      </c>
      <c r="E1043" s="111">
        <f>IF($K1043=1,VLOOKUP($A1042,$AQ$11:$AU$150,5),E1042)</f>
        <v>6735.55</v>
      </c>
      <c r="F1043" s="160" t="e">
        <f>IF($K1043=1,VLOOKUP($A1042,$AQ$11:$AU$135,6),F1042)</f>
        <v>#REF!</v>
      </c>
      <c r="G1043" s="114">
        <f t="shared" si="589"/>
        <v>2.8004657021114543E-3</v>
      </c>
      <c r="H1043" s="115">
        <f t="shared" ref="H1043:H1101" si="607">IF(Q1042&gt;0,VLOOKUP(A1043,AJ$119:AP$451,4),H1042)</f>
        <v>45316</v>
      </c>
      <c r="I1043" s="115">
        <f t="shared" si="590"/>
        <v>45316</v>
      </c>
      <c r="J1043" s="116">
        <f t="shared" si="598"/>
        <v>21</v>
      </c>
      <c r="K1043" s="116">
        <f t="shared" si="587"/>
        <v>18</v>
      </c>
      <c r="L1043" s="8">
        <f t="shared" si="599"/>
        <v>1.0023999100000001</v>
      </c>
      <c r="M1043" s="117">
        <v>1</v>
      </c>
      <c r="N1043" s="117">
        <f t="shared" si="583"/>
        <v>1</v>
      </c>
      <c r="O1043" s="110">
        <f t="shared" si="585"/>
        <v>1.0023999100000001</v>
      </c>
      <c r="P1043" s="110">
        <f t="shared" si="591"/>
        <v>882.08079483999995</v>
      </c>
      <c r="Q1043" s="148">
        <f t="shared" si="602"/>
        <v>0</v>
      </c>
      <c r="R1043" s="170">
        <f t="shared" si="600"/>
        <v>0</v>
      </c>
      <c r="S1043" s="110">
        <f t="shared" si="592"/>
        <v>0</v>
      </c>
      <c r="T1043" s="92">
        <f t="shared" si="605"/>
        <v>0</v>
      </c>
      <c r="U1043" s="181">
        <f t="shared" si="606"/>
        <v>0</v>
      </c>
      <c r="V1043" s="120">
        <f t="shared" si="601"/>
        <v>7.8E-2</v>
      </c>
      <c r="W1043" s="118">
        <f t="shared" si="584"/>
        <v>18</v>
      </c>
      <c r="X1043" s="118">
        <v>252</v>
      </c>
      <c r="Y1043" s="117">
        <f t="shared" si="593"/>
        <v>1.005379236</v>
      </c>
      <c r="Z1043" s="110">
        <f t="shared" si="594"/>
        <v>4.7449207600000003</v>
      </c>
      <c r="AA1043" s="110">
        <f t="shared" si="595"/>
        <v>0</v>
      </c>
      <c r="AB1043" s="121" t="str">
        <f t="shared" si="603"/>
        <v>A+J=</v>
      </c>
      <c r="AC1043" s="115">
        <f t="shared" si="604"/>
        <v>45316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9">
        <f t="shared" si="596"/>
        <v>45313</v>
      </c>
      <c r="B1044" s="110">
        <f t="shared" si="588"/>
        <v>886.82571559999997</v>
      </c>
      <c r="C1044" s="184">
        <f t="shared" si="586"/>
        <v>879.96894856551671</v>
      </c>
      <c r="D1044" s="111">
        <f t="shared" si="597"/>
        <v>6716.74</v>
      </c>
      <c r="E1044" s="111">
        <f>IF($K1044=1,VLOOKUP($A1043,$AQ$11:$AU$150,5),E1043)</f>
        <v>6735.55</v>
      </c>
      <c r="F1044" s="160" t="e">
        <f>IF($K1044=1,VLOOKUP($A1043,$AQ$11:$AU$135,6),F1043)</f>
        <v>#REF!</v>
      </c>
      <c r="G1044" s="114">
        <f t="shared" si="589"/>
        <v>2.8004657021114543E-3</v>
      </c>
      <c r="H1044" s="115">
        <f t="shared" si="607"/>
        <v>45316</v>
      </c>
      <c r="I1044" s="115">
        <f t="shared" si="590"/>
        <v>45316</v>
      </c>
      <c r="J1044" s="116">
        <f t="shared" si="598"/>
        <v>21</v>
      </c>
      <c r="K1044" s="116">
        <f t="shared" si="587"/>
        <v>18</v>
      </c>
      <c r="L1044" s="8">
        <f t="shared" si="599"/>
        <v>1.0023999100000001</v>
      </c>
      <c r="M1044" s="117">
        <v>1</v>
      </c>
      <c r="N1044" s="117">
        <f t="shared" si="583"/>
        <v>1</v>
      </c>
      <c r="O1044" s="110">
        <f t="shared" si="585"/>
        <v>1.0023999100000001</v>
      </c>
      <c r="P1044" s="110">
        <f t="shared" si="591"/>
        <v>882.08079483999995</v>
      </c>
      <c r="Q1044" s="148">
        <f t="shared" si="602"/>
        <v>0</v>
      </c>
      <c r="R1044" s="170">
        <f t="shared" si="600"/>
        <v>0</v>
      </c>
      <c r="S1044" s="110">
        <f t="shared" si="592"/>
        <v>0</v>
      </c>
      <c r="T1044" s="92">
        <f t="shared" si="605"/>
        <v>0</v>
      </c>
      <c r="U1044" s="181">
        <f t="shared" si="606"/>
        <v>0</v>
      </c>
      <c r="V1044" s="120">
        <f t="shared" si="601"/>
        <v>7.8E-2</v>
      </c>
      <c r="W1044" s="118">
        <f t="shared" si="584"/>
        <v>18</v>
      </c>
      <c r="X1044" s="118">
        <v>252</v>
      </c>
      <c r="Y1044" s="117">
        <f t="shared" si="593"/>
        <v>1.005379236</v>
      </c>
      <c r="Z1044" s="110">
        <f t="shared" si="594"/>
        <v>4.7449207600000003</v>
      </c>
      <c r="AA1044" s="110">
        <f t="shared" si="595"/>
        <v>0</v>
      </c>
      <c r="AB1044" s="121" t="str">
        <f t="shared" si="603"/>
        <v>A+J=</v>
      </c>
      <c r="AC1044" s="115">
        <f t="shared" si="604"/>
        <v>45316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9">
        <f t="shared" si="596"/>
        <v>45314</v>
      </c>
      <c r="B1045" s="110">
        <f t="shared" si="588"/>
        <v>887.20821202999991</v>
      </c>
      <c r="C1045" s="184">
        <f t="shared" si="586"/>
        <v>879.96894856551671</v>
      </c>
      <c r="D1045" s="111">
        <f t="shared" si="597"/>
        <v>6716.74</v>
      </c>
      <c r="E1045" s="111">
        <f>IF($K1045=1,VLOOKUP($A1044,$AQ$11:$AU$150,5),E1044)</f>
        <v>6735.55</v>
      </c>
      <c r="F1045" s="160" t="e">
        <f>IF($K1045=1,VLOOKUP($A1044,$AQ$11:$AU$135,6),F1044)</f>
        <v>#REF!</v>
      </c>
      <c r="G1045" s="114">
        <f t="shared" si="589"/>
        <v>2.8004657021114543E-3</v>
      </c>
      <c r="H1045" s="115">
        <f t="shared" si="607"/>
        <v>45316</v>
      </c>
      <c r="I1045" s="115">
        <f t="shared" si="590"/>
        <v>45316</v>
      </c>
      <c r="J1045" s="116">
        <f t="shared" si="598"/>
        <v>21</v>
      </c>
      <c r="K1045" s="116">
        <f t="shared" si="587"/>
        <v>19</v>
      </c>
      <c r="L1045" s="8">
        <f t="shared" si="599"/>
        <v>1.0025334100000001</v>
      </c>
      <c r="M1045" s="117">
        <v>1</v>
      </c>
      <c r="N1045" s="117">
        <f t="shared" si="583"/>
        <v>1</v>
      </c>
      <c r="O1045" s="110">
        <f t="shared" si="585"/>
        <v>1.0025334100000001</v>
      </c>
      <c r="P1045" s="110">
        <f t="shared" si="591"/>
        <v>882.19827068999996</v>
      </c>
      <c r="Q1045" s="148">
        <f t="shared" si="602"/>
        <v>0</v>
      </c>
      <c r="R1045" s="170">
        <f t="shared" si="600"/>
        <v>0</v>
      </c>
      <c r="S1045" s="110">
        <f t="shared" si="592"/>
        <v>0</v>
      </c>
      <c r="T1045" s="92">
        <f t="shared" si="605"/>
        <v>0</v>
      </c>
      <c r="U1045" s="181">
        <f t="shared" si="606"/>
        <v>0</v>
      </c>
      <c r="V1045" s="120">
        <f t="shared" si="601"/>
        <v>7.8E-2</v>
      </c>
      <c r="W1045" s="118">
        <f t="shared" si="584"/>
        <v>19</v>
      </c>
      <c r="X1045" s="118">
        <v>252</v>
      </c>
      <c r="Y1045" s="117">
        <f t="shared" si="593"/>
        <v>1.0056789290000001</v>
      </c>
      <c r="Z1045" s="110">
        <f t="shared" si="594"/>
        <v>5.0099413400000001</v>
      </c>
      <c r="AA1045" s="110">
        <f t="shared" si="595"/>
        <v>0</v>
      </c>
      <c r="AB1045" s="121" t="str">
        <f t="shared" si="603"/>
        <v>A+J=</v>
      </c>
      <c r="AC1045" s="115">
        <f t="shared" si="604"/>
        <v>45316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9">
        <f t="shared" si="596"/>
        <v>45315</v>
      </c>
      <c r="B1046" s="110">
        <f t="shared" si="588"/>
        <v>887.59087598999997</v>
      </c>
      <c r="C1046" s="184">
        <f t="shared" si="586"/>
        <v>879.96894856551671</v>
      </c>
      <c r="D1046" s="111">
        <f t="shared" si="597"/>
        <v>6716.74</v>
      </c>
      <c r="E1046" s="111">
        <f>IF($K1046=1,VLOOKUP($A1045,$AQ$11:$AU$150,5),E1045)</f>
        <v>6735.55</v>
      </c>
      <c r="F1046" s="160" t="e">
        <f>IF($K1046=1,VLOOKUP($A1045,$AQ$11:$AU$135,6),F1045)</f>
        <v>#REF!</v>
      </c>
      <c r="G1046" s="114">
        <f t="shared" si="589"/>
        <v>2.8004657021114543E-3</v>
      </c>
      <c r="H1046" s="115">
        <f t="shared" si="607"/>
        <v>45316</v>
      </c>
      <c r="I1046" s="115">
        <f t="shared" si="590"/>
        <v>45316</v>
      </c>
      <c r="J1046" s="116">
        <f t="shared" si="598"/>
        <v>21</v>
      </c>
      <c r="K1046" s="116">
        <f t="shared" si="587"/>
        <v>20</v>
      </c>
      <c r="L1046" s="8">
        <f t="shared" si="599"/>
        <v>1.00266693</v>
      </c>
      <c r="M1046" s="117">
        <v>1</v>
      </c>
      <c r="N1046" s="117">
        <f t="shared" si="583"/>
        <v>1</v>
      </c>
      <c r="O1046" s="110">
        <f t="shared" si="585"/>
        <v>1.00266693</v>
      </c>
      <c r="P1046" s="110">
        <f t="shared" si="591"/>
        <v>882.31576414999995</v>
      </c>
      <c r="Q1046" s="148">
        <f t="shared" si="602"/>
        <v>0</v>
      </c>
      <c r="R1046" s="170">
        <f t="shared" si="600"/>
        <v>0</v>
      </c>
      <c r="S1046" s="110">
        <f t="shared" si="592"/>
        <v>0</v>
      </c>
      <c r="T1046" s="92">
        <f t="shared" si="605"/>
        <v>0</v>
      </c>
      <c r="U1046" s="181">
        <f t="shared" si="606"/>
        <v>0</v>
      </c>
      <c r="V1046" s="120">
        <f t="shared" si="601"/>
        <v>7.8E-2</v>
      </c>
      <c r="W1046" s="118">
        <f t="shared" si="584"/>
        <v>20</v>
      </c>
      <c r="X1046" s="118">
        <v>252</v>
      </c>
      <c r="Y1046" s="117">
        <f t="shared" si="593"/>
        <v>1.0059787120000001</v>
      </c>
      <c r="Z1046" s="110">
        <f t="shared" si="594"/>
        <v>5.2751118400000001</v>
      </c>
      <c r="AA1046" s="110">
        <f t="shared" si="595"/>
        <v>0</v>
      </c>
      <c r="AB1046" s="121" t="str">
        <f t="shared" si="603"/>
        <v>A+J=</v>
      </c>
      <c r="AC1046" s="115">
        <f t="shared" si="604"/>
        <v>45316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9">
        <f t="shared" si="596"/>
        <v>45316</v>
      </c>
      <c r="B1047" s="110">
        <f t="shared" si="588"/>
        <v>887.97369777999995</v>
      </c>
      <c r="C1047" s="184">
        <f t="shared" si="586"/>
        <v>879.96894856551671</v>
      </c>
      <c r="D1047" s="111">
        <f t="shared" si="597"/>
        <v>6716.74</v>
      </c>
      <c r="E1047" s="111">
        <f>IF($K1047=1,VLOOKUP($A1046,$AQ$11:$AU$150,5),E1046)</f>
        <v>6735.55</v>
      </c>
      <c r="F1047" s="160" t="e">
        <f>IF($K1047=1,VLOOKUP($A1046,$AQ$11:$AU$135,6),F1046)</f>
        <v>#REF!</v>
      </c>
      <c r="G1047" s="114">
        <f t="shared" si="589"/>
        <v>2.8004657021114543E-3</v>
      </c>
      <c r="H1047" s="115">
        <f t="shared" si="607"/>
        <v>45316</v>
      </c>
      <c r="I1047" s="115">
        <f t="shared" si="590"/>
        <v>45316</v>
      </c>
      <c r="J1047" s="116">
        <f t="shared" si="598"/>
        <v>21</v>
      </c>
      <c r="K1047" s="116">
        <f t="shared" si="587"/>
        <v>21</v>
      </c>
      <c r="L1047" s="8">
        <f t="shared" si="599"/>
        <v>1.00280046</v>
      </c>
      <c r="M1047" s="117">
        <v>1</v>
      </c>
      <c r="N1047" s="117">
        <f t="shared" si="583"/>
        <v>1</v>
      </c>
      <c r="O1047" s="110">
        <f t="shared" si="585"/>
        <v>1.00280046</v>
      </c>
      <c r="P1047" s="110">
        <f t="shared" si="591"/>
        <v>882.43326639999998</v>
      </c>
      <c r="Q1047" s="148">
        <f t="shared" si="602"/>
        <v>34</v>
      </c>
      <c r="R1047" s="170">
        <f t="shared" si="600"/>
        <v>1.3332999999999999E-2</v>
      </c>
      <c r="S1047" s="110">
        <f t="shared" si="592"/>
        <v>11.765482739999999</v>
      </c>
      <c r="T1047" s="92">
        <f t="shared" si="605"/>
        <v>2.4643178416997911</v>
      </c>
      <c r="U1047" s="181">
        <f t="shared" si="606"/>
        <v>1.6125639324265383E-2</v>
      </c>
      <c r="V1047" s="120">
        <f t="shared" si="601"/>
        <v>7.8E-2</v>
      </c>
      <c r="W1047" s="118">
        <f t="shared" si="584"/>
        <v>21</v>
      </c>
      <c r="X1047" s="118">
        <v>252</v>
      </c>
      <c r="Y1047" s="117">
        <f t="shared" si="593"/>
        <v>1.0062785839999999</v>
      </c>
      <c r="Z1047" s="110">
        <f t="shared" si="594"/>
        <v>5.5404313800000002</v>
      </c>
      <c r="AA1047" s="110">
        <f t="shared" si="595"/>
        <v>17.305914120000001</v>
      </c>
      <c r="AB1047" s="121" t="str">
        <f t="shared" si="603"/>
        <v>A+J=</v>
      </c>
      <c r="AC1047" s="115">
        <f t="shared" si="604"/>
        <v>45316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9">
        <f t="shared" si="596"/>
        <v>45317</v>
      </c>
      <c r="B1048" s="110">
        <f t="shared" si="588"/>
        <v>868.70479535000004</v>
      </c>
      <c r="C1048" s="184">
        <f t="shared" si="586"/>
        <v>868.20346581830017</v>
      </c>
      <c r="D1048" s="111">
        <f t="shared" si="597"/>
        <v>6735.55</v>
      </c>
      <c r="E1048" s="111">
        <f>IF($K1048=1,VLOOKUP($A1047,$AQ$11:$AU$150,5),E1047)</f>
        <v>6773.27</v>
      </c>
      <c r="F1048" s="160" t="e">
        <f>IF($K1048=1,VLOOKUP($A1047,$AQ$11:$AU$135,6),F1047)</f>
        <v>#REF!</v>
      </c>
      <c r="G1048" s="114">
        <f t="shared" si="589"/>
        <v>5.6001365886972909E-3</v>
      </c>
      <c r="H1048" s="115">
        <f t="shared" si="607"/>
        <v>45348</v>
      </c>
      <c r="I1048" s="115">
        <f t="shared" si="590"/>
        <v>45348</v>
      </c>
      <c r="J1048" s="116">
        <f t="shared" si="598"/>
        <v>20</v>
      </c>
      <c r="K1048" s="116">
        <f t="shared" si="587"/>
        <v>1</v>
      </c>
      <c r="L1048" s="8">
        <f t="shared" si="599"/>
        <v>1.0002792599999999</v>
      </c>
      <c r="M1048" s="117">
        <v>1</v>
      </c>
      <c r="N1048" s="117">
        <f t="shared" si="583"/>
        <v>1</v>
      </c>
      <c r="O1048" s="110">
        <f t="shared" si="585"/>
        <v>1.0002792599999999</v>
      </c>
      <c r="P1048" s="110">
        <f t="shared" si="591"/>
        <v>868.44592031000002</v>
      </c>
      <c r="Q1048" s="148">
        <f t="shared" si="602"/>
        <v>0</v>
      </c>
      <c r="R1048" s="170">
        <f t="shared" si="600"/>
        <v>0</v>
      </c>
      <c r="S1048" s="110">
        <f t="shared" si="592"/>
        <v>0</v>
      </c>
      <c r="T1048" s="92">
        <f t="shared" si="605"/>
        <v>0</v>
      </c>
      <c r="U1048" s="181">
        <f t="shared" si="606"/>
        <v>0</v>
      </c>
      <c r="V1048" s="120">
        <f t="shared" si="601"/>
        <v>7.8E-2</v>
      </c>
      <c r="W1048" s="118">
        <f t="shared" si="584"/>
        <v>1</v>
      </c>
      <c r="X1048" s="118">
        <v>252</v>
      </c>
      <c r="Y1048" s="117">
        <f t="shared" si="593"/>
        <v>1.00029809</v>
      </c>
      <c r="Z1048" s="110">
        <f t="shared" si="594"/>
        <v>0.25887504</v>
      </c>
      <c r="AA1048" s="110">
        <f t="shared" si="595"/>
        <v>0</v>
      </c>
      <c r="AB1048" s="121" t="str">
        <f t="shared" si="603"/>
        <v>A+J=</v>
      </c>
      <c r="AC1048" s="115">
        <f t="shared" si="604"/>
        <v>45348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9">
        <f t="shared" si="596"/>
        <v>45318</v>
      </c>
      <c r="B1049" s="110">
        <f t="shared" si="588"/>
        <v>869.20641624999996</v>
      </c>
      <c r="C1049" s="184">
        <f t="shared" si="586"/>
        <v>868.20346581830017</v>
      </c>
      <c r="D1049" s="111">
        <f t="shared" si="597"/>
        <v>6735.55</v>
      </c>
      <c r="E1049" s="111">
        <f>IF($K1049=1,VLOOKUP($A1048,$AQ$11:$AU$150,5),E1048)</f>
        <v>6773.27</v>
      </c>
      <c r="F1049" s="160" t="e">
        <f>IF($K1049=1,VLOOKUP($A1048,$AQ$11:$AU$135,6),F1048)</f>
        <v>#REF!</v>
      </c>
      <c r="G1049" s="114">
        <f t="shared" si="589"/>
        <v>5.6001365886972909E-3</v>
      </c>
      <c r="H1049" s="115">
        <f t="shared" si="607"/>
        <v>45348</v>
      </c>
      <c r="I1049" s="115">
        <f t="shared" si="590"/>
        <v>45348</v>
      </c>
      <c r="J1049" s="116">
        <f t="shared" si="598"/>
        <v>20</v>
      </c>
      <c r="K1049" s="116">
        <f t="shared" si="587"/>
        <v>2</v>
      </c>
      <c r="L1049" s="8">
        <f t="shared" si="599"/>
        <v>1.0005586</v>
      </c>
      <c r="M1049" s="117">
        <v>1</v>
      </c>
      <c r="N1049" s="117">
        <f t="shared" si="583"/>
        <v>1</v>
      </c>
      <c r="O1049" s="110">
        <f t="shared" si="585"/>
        <v>1.0005586</v>
      </c>
      <c r="P1049" s="110">
        <f t="shared" si="591"/>
        <v>868.68844426999999</v>
      </c>
      <c r="Q1049" s="148">
        <f t="shared" si="602"/>
        <v>0</v>
      </c>
      <c r="R1049" s="170">
        <f t="shared" si="600"/>
        <v>0</v>
      </c>
      <c r="S1049" s="110">
        <f t="shared" si="592"/>
        <v>0</v>
      </c>
      <c r="T1049" s="92">
        <f t="shared" si="605"/>
        <v>0</v>
      </c>
      <c r="U1049" s="181">
        <f t="shared" si="606"/>
        <v>0</v>
      </c>
      <c r="V1049" s="120">
        <f t="shared" si="601"/>
        <v>7.8E-2</v>
      </c>
      <c r="W1049" s="118">
        <f t="shared" si="584"/>
        <v>2</v>
      </c>
      <c r="X1049" s="118">
        <v>252</v>
      </c>
      <c r="Y1049" s="117">
        <f t="shared" si="593"/>
        <v>1.0005962690000001</v>
      </c>
      <c r="Z1049" s="110">
        <f t="shared" si="594"/>
        <v>0.51797198</v>
      </c>
      <c r="AA1049" s="110">
        <f t="shared" si="595"/>
        <v>0</v>
      </c>
      <c r="AB1049" s="121" t="str">
        <f t="shared" si="603"/>
        <v>A+J=</v>
      </c>
      <c r="AC1049" s="115">
        <f t="shared" si="604"/>
        <v>45348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9">
        <f t="shared" si="596"/>
        <v>45319</v>
      </c>
      <c r="B1050" s="110">
        <f t="shared" si="588"/>
        <v>869.20641624999996</v>
      </c>
      <c r="C1050" s="184">
        <f t="shared" si="586"/>
        <v>868.20346581830017</v>
      </c>
      <c r="D1050" s="111">
        <f t="shared" si="597"/>
        <v>6735.55</v>
      </c>
      <c r="E1050" s="111">
        <f>IF($K1050=1,VLOOKUP($A1049,$AQ$11:$AU$150,5),E1049)</f>
        <v>6773.27</v>
      </c>
      <c r="F1050" s="160" t="e">
        <f>IF($K1050=1,VLOOKUP($A1049,$AQ$11:$AU$135,6),F1049)</f>
        <v>#REF!</v>
      </c>
      <c r="G1050" s="114">
        <f t="shared" si="589"/>
        <v>5.6001365886972909E-3</v>
      </c>
      <c r="H1050" s="115">
        <f t="shared" si="607"/>
        <v>45348</v>
      </c>
      <c r="I1050" s="115">
        <f t="shared" si="590"/>
        <v>45348</v>
      </c>
      <c r="J1050" s="116">
        <f t="shared" si="598"/>
        <v>20</v>
      </c>
      <c r="K1050" s="116">
        <f t="shared" si="587"/>
        <v>2</v>
      </c>
      <c r="L1050" s="8">
        <f t="shared" si="599"/>
        <v>1.0005586</v>
      </c>
      <c r="M1050" s="117">
        <v>1</v>
      </c>
      <c r="N1050" s="117">
        <f t="shared" si="583"/>
        <v>1</v>
      </c>
      <c r="O1050" s="110">
        <f t="shared" si="585"/>
        <v>1.0005586</v>
      </c>
      <c r="P1050" s="110">
        <f t="shared" si="591"/>
        <v>868.68844426999999</v>
      </c>
      <c r="Q1050" s="148">
        <f t="shared" si="602"/>
        <v>0</v>
      </c>
      <c r="R1050" s="170">
        <f t="shared" si="600"/>
        <v>0</v>
      </c>
      <c r="S1050" s="110">
        <f t="shared" si="592"/>
        <v>0</v>
      </c>
      <c r="T1050" s="92">
        <f t="shared" si="605"/>
        <v>0</v>
      </c>
      <c r="U1050" s="181">
        <f t="shared" si="606"/>
        <v>0</v>
      </c>
      <c r="V1050" s="120">
        <f t="shared" si="601"/>
        <v>7.8E-2</v>
      </c>
      <c r="W1050" s="118">
        <f t="shared" si="584"/>
        <v>2</v>
      </c>
      <c r="X1050" s="118">
        <v>252</v>
      </c>
      <c r="Y1050" s="117">
        <f t="shared" si="593"/>
        <v>1.0005962690000001</v>
      </c>
      <c r="Z1050" s="110">
        <f t="shared" si="594"/>
        <v>0.51797198</v>
      </c>
      <c r="AA1050" s="110">
        <f t="shared" si="595"/>
        <v>0</v>
      </c>
      <c r="AB1050" s="121" t="str">
        <f t="shared" si="603"/>
        <v>A+J=</v>
      </c>
      <c r="AC1050" s="115">
        <f t="shared" si="604"/>
        <v>45348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9">
        <f t="shared" si="596"/>
        <v>45320</v>
      </c>
      <c r="B1051" s="110">
        <f t="shared" si="588"/>
        <v>869.20641624999996</v>
      </c>
      <c r="C1051" s="184">
        <f t="shared" si="586"/>
        <v>868.20346581830017</v>
      </c>
      <c r="D1051" s="111">
        <f t="shared" si="597"/>
        <v>6735.55</v>
      </c>
      <c r="E1051" s="111">
        <f>IF($K1051=1,VLOOKUP($A1050,$AQ$11:$AU$150,5),E1050)</f>
        <v>6773.27</v>
      </c>
      <c r="F1051" s="160" t="e">
        <f>IF($K1051=1,VLOOKUP($A1050,$AQ$11:$AU$135,6),F1050)</f>
        <v>#REF!</v>
      </c>
      <c r="G1051" s="114">
        <f t="shared" si="589"/>
        <v>5.6001365886972909E-3</v>
      </c>
      <c r="H1051" s="115">
        <f t="shared" si="607"/>
        <v>45348</v>
      </c>
      <c r="I1051" s="115">
        <f t="shared" si="590"/>
        <v>45348</v>
      </c>
      <c r="J1051" s="116">
        <f t="shared" si="598"/>
        <v>20</v>
      </c>
      <c r="K1051" s="116">
        <f t="shared" si="587"/>
        <v>2</v>
      </c>
      <c r="L1051" s="8">
        <f t="shared" si="599"/>
        <v>1.0005586</v>
      </c>
      <c r="M1051" s="117">
        <v>1</v>
      </c>
      <c r="N1051" s="117">
        <f t="shared" si="583"/>
        <v>1</v>
      </c>
      <c r="O1051" s="110">
        <f t="shared" si="585"/>
        <v>1.0005586</v>
      </c>
      <c r="P1051" s="110">
        <f t="shared" si="591"/>
        <v>868.68844426999999</v>
      </c>
      <c r="Q1051" s="148">
        <f t="shared" si="602"/>
        <v>0</v>
      </c>
      <c r="R1051" s="170">
        <f t="shared" si="600"/>
        <v>0</v>
      </c>
      <c r="S1051" s="110">
        <f t="shared" si="592"/>
        <v>0</v>
      </c>
      <c r="T1051" s="92">
        <f t="shared" si="605"/>
        <v>0</v>
      </c>
      <c r="U1051" s="181">
        <f t="shared" si="606"/>
        <v>0</v>
      </c>
      <c r="V1051" s="120">
        <f t="shared" si="601"/>
        <v>7.8E-2</v>
      </c>
      <c r="W1051" s="118">
        <f t="shared" si="584"/>
        <v>2</v>
      </c>
      <c r="X1051" s="118">
        <v>252</v>
      </c>
      <c r="Y1051" s="117">
        <f t="shared" si="593"/>
        <v>1.0005962690000001</v>
      </c>
      <c r="Z1051" s="110">
        <f t="shared" si="594"/>
        <v>0.51797198</v>
      </c>
      <c r="AA1051" s="110">
        <f t="shared" si="595"/>
        <v>0</v>
      </c>
      <c r="AB1051" s="121" t="str">
        <f t="shared" si="603"/>
        <v>A+J=</v>
      </c>
      <c r="AC1051" s="115">
        <f t="shared" si="604"/>
        <v>45348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9">
        <f t="shared" si="596"/>
        <v>45321</v>
      </c>
      <c r="B1052" s="110">
        <f t="shared" si="588"/>
        <v>869.70832776999998</v>
      </c>
      <c r="C1052" s="184">
        <f t="shared" si="586"/>
        <v>868.20346581830017</v>
      </c>
      <c r="D1052" s="111">
        <f t="shared" si="597"/>
        <v>6735.55</v>
      </c>
      <c r="E1052" s="111">
        <f>IF($K1052=1,VLOOKUP($A1051,$AQ$11:$AU$150,5),E1051)</f>
        <v>6773.27</v>
      </c>
      <c r="F1052" s="160" t="e">
        <f>IF($K1052=1,VLOOKUP($A1051,$AQ$11:$AU$135,6),F1051)</f>
        <v>#REF!</v>
      </c>
      <c r="G1052" s="114">
        <f t="shared" si="589"/>
        <v>5.6001365886972909E-3</v>
      </c>
      <c r="H1052" s="115">
        <f t="shared" si="607"/>
        <v>45348</v>
      </c>
      <c r="I1052" s="115">
        <f t="shared" si="590"/>
        <v>45348</v>
      </c>
      <c r="J1052" s="116">
        <f t="shared" si="598"/>
        <v>20</v>
      </c>
      <c r="K1052" s="116">
        <f t="shared" si="587"/>
        <v>3</v>
      </c>
      <c r="L1052" s="8">
        <f t="shared" si="599"/>
        <v>1.00083802</v>
      </c>
      <c r="M1052" s="117">
        <v>1</v>
      </c>
      <c r="N1052" s="117">
        <f t="shared" si="583"/>
        <v>1</v>
      </c>
      <c r="O1052" s="110">
        <f t="shared" si="585"/>
        <v>1.00083802</v>
      </c>
      <c r="P1052" s="110">
        <f t="shared" si="591"/>
        <v>868.93103768000003</v>
      </c>
      <c r="Q1052" s="148">
        <f t="shared" si="602"/>
        <v>0</v>
      </c>
      <c r="R1052" s="170">
        <f t="shared" si="600"/>
        <v>0</v>
      </c>
      <c r="S1052" s="110">
        <f t="shared" si="592"/>
        <v>0</v>
      </c>
      <c r="T1052" s="92">
        <f t="shared" si="605"/>
        <v>0</v>
      </c>
      <c r="U1052" s="181">
        <f t="shared" si="606"/>
        <v>0</v>
      </c>
      <c r="V1052" s="120">
        <f t="shared" si="601"/>
        <v>7.8E-2</v>
      </c>
      <c r="W1052" s="118">
        <f t="shared" si="584"/>
        <v>3</v>
      </c>
      <c r="X1052" s="118">
        <v>252</v>
      </c>
      <c r="Y1052" s="117">
        <f t="shared" si="593"/>
        <v>1.0008945359999999</v>
      </c>
      <c r="Z1052" s="110">
        <f t="shared" si="594"/>
        <v>0.77729009000000004</v>
      </c>
      <c r="AA1052" s="110">
        <f t="shared" si="595"/>
        <v>0</v>
      </c>
      <c r="AB1052" s="121" t="str">
        <f t="shared" si="603"/>
        <v>A+J=</v>
      </c>
      <c r="AC1052" s="115">
        <f t="shared" si="604"/>
        <v>45348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9">
        <f t="shared" si="596"/>
        <v>45322</v>
      </c>
      <c r="B1053" s="110">
        <f t="shared" si="588"/>
        <v>870.21053176999999</v>
      </c>
      <c r="C1053" s="184">
        <f t="shared" si="586"/>
        <v>868.20346581830017</v>
      </c>
      <c r="D1053" s="111">
        <f t="shared" si="597"/>
        <v>6735.55</v>
      </c>
      <c r="E1053" s="111">
        <f>IF($K1053=1,VLOOKUP($A1052,$AQ$11:$AU$150,5),E1052)</f>
        <v>6773.27</v>
      </c>
      <c r="F1053" s="160" t="e">
        <f>IF($K1053=1,VLOOKUP($A1052,$AQ$11:$AU$135,6),F1052)</f>
        <v>#REF!</v>
      </c>
      <c r="G1053" s="114">
        <f t="shared" si="589"/>
        <v>5.6001365886972909E-3</v>
      </c>
      <c r="H1053" s="115">
        <f t="shared" si="607"/>
        <v>45348</v>
      </c>
      <c r="I1053" s="115">
        <f t="shared" si="590"/>
        <v>45348</v>
      </c>
      <c r="J1053" s="116">
        <f t="shared" si="598"/>
        <v>20</v>
      </c>
      <c r="K1053" s="116">
        <f t="shared" si="587"/>
        <v>4</v>
      </c>
      <c r="L1053" s="8">
        <f t="shared" si="599"/>
        <v>1.00111752</v>
      </c>
      <c r="M1053" s="117">
        <v>1</v>
      </c>
      <c r="N1053" s="117">
        <f t="shared" si="583"/>
        <v>1</v>
      </c>
      <c r="O1053" s="110">
        <f t="shared" si="585"/>
        <v>1.00111752</v>
      </c>
      <c r="P1053" s="110">
        <f t="shared" si="591"/>
        <v>869.17370055000004</v>
      </c>
      <c r="Q1053" s="148">
        <f t="shared" si="602"/>
        <v>0</v>
      </c>
      <c r="R1053" s="170">
        <f t="shared" si="600"/>
        <v>0</v>
      </c>
      <c r="S1053" s="110">
        <f t="shared" si="592"/>
        <v>0</v>
      </c>
      <c r="T1053" s="92">
        <f t="shared" si="605"/>
        <v>0</v>
      </c>
      <c r="U1053" s="181">
        <f t="shared" si="606"/>
        <v>0</v>
      </c>
      <c r="V1053" s="120">
        <f t="shared" si="601"/>
        <v>7.8E-2</v>
      </c>
      <c r="W1053" s="118">
        <f t="shared" si="584"/>
        <v>4</v>
      </c>
      <c r="X1053" s="118">
        <v>252</v>
      </c>
      <c r="Y1053" s="117">
        <f t="shared" si="593"/>
        <v>1.001192893</v>
      </c>
      <c r="Z1053" s="110">
        <f t="shared" si="594"/>
        <v>1.0368312200000001</v>
      </c>
      <c r="AA1053" s="110">
        <f t="shared" si="595"/>
        <v>0</v>
      </c>
      <c r="AB1053" s="121" t="str">
        <f t="shared" si="603"/>
        <v>A+J=</v>
      </c>
      <c r="AC1053" s="115">
        <f t="shared" si="604"/>
        <v>45348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9">
        <f t="shared" si="596"/>
        <v>45323</v>
      </c>
      <c r="B1054" s="110">
        <f t="shared" si="588"/>
        <v>870.71302750999996</v>
      </c>
      <c r="C1054" s="184">
        <f t="shared" si="586"/>
        <v>868.20346581830017</v>
      </c>
      <c r="D1054" s="111">
        <f t="shared" si="597"/>
        <v>6735.55</v>
      </c>
      <c r="E1054" s="111">
        <f>IF($K1054=1,VLOOKUP($A1053,$AQ$11:$AU$150,5),E1053)</f>
        <v>6773.27</v>
      </c>
      <c r="F1054" s="160" t="e">
        <f>IF($K1054=1,VLOOKUP($A1053,$AQ$11:$AU$135,6),F1053)</f>
        <v>#REF!</v>
      </c>
      <c r="G1054" s="114">
        <f t="shared" si="589"/>
        <v>5.6001365886972909E-3</v>
      </c>
      <c r="H1054" s="115">
        <f t="shared" si="607"/>
        <v>45348</v>
      </c>
      <c r="I1054" s="115">
        <f t="shared" si="590"/>
        <v>45348</v>
      </c>
      <c r="J1054" s="116">
        <f t="shared" si="598"/>
        <v>20</v>
      </c>
      <c r="K1054" s="116">
        <f t="shared" si="587"/>
        <v>5</v>
      </c>
      <c r="L1054" s="8">
        <f t="shared" si="599"/>
        <v>1.0013970999999999</v>
      </c>
      <c r="M1054" s="117">
        <v>1</v>
      </c>
      <c r="N1054" s="117">
        <f t="shared" si="583"/>
        <v>1</v>
      </c>
      <c r="O1054" s="110">
        <f t="shared" si="585"/>
        <v>1.0013970999999999</v>
      </c>
      <c r="P1054" s="110">
        <f t="shared" si="591"/>
        <v>869.41643288</v>
      </c>
      <c r="Q1054" s="148">
        <f t="shared" si="602"/>
        <v>0</v>
      </c>
      <c r="R1054" s="170">
        <f t="shared" si="600"/>
        <v>0</v>
      </c>
      <c r="S1054" s="110">
        <f t="shared" si="592"/>
        <v>0</v>
      </c>
      <c r="T1054" s="92">
        <f t="shared" si="605"/>
        <v>0</v>
      </c>
      <c r="U1054" s="181">
        <f t="shared" si="606"/>
        <v>0</v>
      </c>
      <c r="V1054" s="120">
        <f t="shared" si="601"/>
        <v>7.8E-2</v>
      </c>
      <c r="W1054" s="118">
        <f t="shared" si="584"/>
        <v>5</v>
      </c>
      <c r="X1054" s="118">
        <v>252</v>
      </c>
      <c r="Y1054" s="117">
        <f t="shared" si="593"/>
        <v>1.001491339</v>
      </c>
      <c r="Z1054" s="110">
        <f t="shared" si="594"/>
        <v>1.29659463</v>
      </c>
      <c r="AA1054" s="110">
        <f t="shared" si="595"/>
        <v>0</v>
      </c>
      <c r="AB1054" s="121" t="str">
        <f t="shared" si="603"/>
        <v>A+J=</v>
      </c>
      <c r="AC1054" s="115">
        <f t="shared" si="604"/>
        <v>45348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9">
        <f t="shared" si="596"/>
        <v>45324</v>
      </c>
      <c r="B1055" s="110">
        <f t="shared" si="588"/>
        <v>871.21580553000001</v>
      </c>
      <c r="C1055" s="184">
        <f t="shared" si="586"/>
        <v>868.20346581830017</v>
      </c>
      <c r="D1055" s="111">
        <f t="shared" si="597"/>
        <v>6735.55</v>
      </c>
      <c r="E1055" s="111">
        <f>IF($K1055=1,VLOOKUP($A1054,$AQ$11:$AU$150,5),E1054)</f>
        <v>6773.27</v>
      </c>
      <c r="F1055" s="160" t="e">
        <f>IF($K1055=1,VLOOKUP($A1054,$AQ$11:$AU$135,6),F1054)</f>
        <v>#REF!</v>
      </c>
      <c r="G1055" s="114">
        <f t="shared" si="589"/>
        <v>5.6001365886972909E-3</v>
      </c>
      <c r="H1055" s="115">
        <f t="shared" si="607"/>
        <v>45348</v>
      </c>
      <c r="I1055" s="115">
        <f t="shared" si="590"/>
        <v>45348</v>
      </c>
      <c r="J1055" s="116">
        <f t="shared" si="598"/>
        <v>20</v>
      </c>
      <c r="K1055" s="116">
        <f t="shared" si="587"/>
        <v>6</v>
      </c>
      <c r="L1055" s="8">
        <f t="shared" si="599"/>
        <v>1.0016767499999999</v>
      </c>
      <c r="M1055" s="117">
        <v>1</v>
      </c>
      <c r="N1055" s="117">
        <f t="shared" si="583"/>
        <v>1</v>
      </c>
      <c r="O1055" s="110">
        <f t="shared" si="585"/>
        <v>1.0016767499999999</v>
      </c>
      <c r="P1055" s="110">
        <f t="shared" si="591"/>
        <v>869.65922596999997</v>
      </c>
      <c r="Q1055" s="148">
        <f t="shared" si="602"/>
        <v>0</v>
      </c>
      <c r="R1055" s="170">
        <f t="shared" si="600"/>
        <v>0</v>
      </c>
      <c r="S1055" s="110">
        <f t="shared" si="592"/>
        <v>0</v>
      </c>
      <c r="T1055" s="92">
        <f t="shared" si="605"/>
        <v>0</v>
      </c>
      <c r="U1055" s="181">
        <f t="shared" si="606"/>
        <v>0</v>
      </c>
      <c r="V1055" s="120">
        <f t="shared" si="601"/>
        <v>7.8E-2</v>
      </c>
      <c r="W1055" s="118">
        <f t="shared" si="584"/>
        <v>6</v>
      </c>
      <c r="X1055" s="118">
        <v>252</v>
      </c>
      <c r="Y1055" s="117">
        <f t="shared" si="593"/>
        <v>1.0017898730000001</v>
      </c>
      <c r="Z1055" s="110">
        <f t="shared" si="594"/>
        <v>1.5565795600000001</v>
      </c>
      <c r="AA1055" s="110">
        <f t="shared" si="595"/>
        <v>0</v>
      </c>
      <c r="AB1055" s="121" t="str">
        <f t="shared" si="603"/>
        <v>A+J=</v>
      </c>
      <c r="AC1055" s="115">
        <f t="shared" si="604"/>
        <v>45348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9">
        <f t="shared" si="596"/>
        <v>45325</v>
      </c>
      <c r="B1056" s="110">
        <f t="shared" si="588"/>
        <v>871.71888425999998</v>
      </c>
      <c r="C1056" s="184">
        <f t="shared" si="586"/>
        <v>868.20346581830017</v>
      </c>
      <c r="D1056" s="111">
        <f t="shared" si="597"/>
        <v>6735.55</v>
      </c>
      <c r="E1056" s="111">
        <f>IF($K1056=1,VLOOKUP($A1055,$AQ$11:$AU$150,5),E1055)</f>
        <v>6773.27</v>
      </c>
      <c r="F1056" s="160" t="e">
        <f>IF($K1056=1,VLOOKUP($A1055,$AQ$11:$AU$135,6),F1055)</f>
        <v>#REF!</v>
      </c>
      <c r="G1056" s="114">
        <f t="shared" si="589"/>
        <v>5.6001365886972909E-3</v>
      </c>
      <c r="H1056" s="115">
        <f t="shared" si="607"/>
        <v>45348</v>
      </c>
      <c r="I1056" s="115">
        <f t="shared" si="590"/>
        <v>45348</v>
      </c>
      <c r="J1056" s="116">
        <f t="shared" si="598"/>
        <v>20</v>
      </c>
      <c r="K1056" s="116">
        <f t="shared" si="587"/>
        <v>7</v>
      </c>
      <c r="L1056" s="8">
        <f t="shared" si="599"/>
        <v>1.00195649</v>
      </c>
      <c r="M1056" s="117">
        <v>1</v>
      </c>
      <c r="N1056" s="117">
        <f t="shared" ref="N1056:N1101" si="608">IF(I1056&gt;I1055,N1055*M1056,N1055)</f>
        <v>1</v>
      </c>
      <c r="O1056" s="110">
        <f t="shared" si="585"/>
        <v>1.00195649</v>
      </c>
      <c r="P1056" s="110">
        <f t="shared" si="591"/>
        <v>869.90209720999997</v>
      </c>
      <c r="Q1056" s="148">
        <f t="shared" si="602"/>
        <v>0</v>
      </c>
      <c r="R1056" s="170">
        <f t="shared" si="600"/>
        <v>0</v>
      </c>
      <c r="S1056" s="110">
        <f t="shared" si="592"/>
        <v>0</v>
      </c>
      <c r="T1056" s="92">
        <f t="shared" si="605"/>
        <v>0</v>
      </c>
      <c r="U1056" s="181">
        <f t="shared" si="606"/>
        <v>0</v>
      </c>
      <c r="V1056" s="120">
        <f t="shared" si="601"/>
        <v>7.8E-2</v>
      </c>
      <c r="W1056" s="118">
        <f t="shared" si="584"/>
        <v>7</v>
      </c>
      <c r="X1056" s="118">
        <v>252</v>
      </c>
      <c r="Y1056" s="117">
        <f t="shared" si="593"/>
        <v>1.0020884960000001</v>
      </c>
      <c r="Z1056" s="110">
        <f t="shared" si="594"/>
        <v>1.8167870500000001</v>
      </c>
      <c r="AA1056" s="110">
        <f t="shared" si="595"/>
        <v>0</v>
      </c>
      <c r="AB1056" s="121" t="str">
        <f t="shared" si="603"/>
        <v>A+J=</v>
      </c>
      <c r="AC1056" s="115">
        <f t="shared" si="604"/>
        <v>45348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9">
        <f t="shared" si="596"/>
        <v>45326</v>
      </c>
      <c r="B1057" s="110">
        <f t="shared" si="588"/>
        <v>871.71888425999998</v>
      </c>
      <c r="C1057" s="184">
        <f t="shared" si="586"/>
        <v>868.20346581830017</v>
      </c>
      <c r="D1057" s="111">
        <f t="shared" si="597"/>
        <v>6735.55</v>
      </c>
      <c r="E1057" s="111">
        <f>IF($K1057=1,VLOOKUP($A1056,$AQ$11:$AU$150,5),E1056)</f>
        <v>6773.27</v>
      </c>
      <c r="F1057" s="160" t="e">
        <f>IF($K1057=1,VLOOKUP($A1056,$AQ$11:$AU$135,6),F1056)</f>
        <v>#REF!</v>
      </c>
      <c r="G1057" s="114">
        <f t="shared" si="589"/>
        <v>5.6001365886972909E-3</v>
      </c>
      <c r="H1057" s="115">
        <f t="shared" si="607"/>
        <v>45348</v>
      </c>
      <c r="I1057" s="115">
        <f t="shared" si="590"/>
        <v>45348</v>
      </c>
      <c r="J1057" s="116">
        <f t="shared" si="598"/>
        <v>20</v>
      </c>
      <c r="K1057" s="116">
        <f t="shared" si="587"/>
        <v>7</v>
      </c>
      <c r="L1057" s="8">
        <f t="shared" si="599"/>
        <v>1.00195649</v>
      </c>
      <c r="M1057" s="117">
        <v>1</v>
      </c>
      <c r="N1057" s="117">
        <f t="shared" si="608"/>
        <v>1</v>
      </c>
      <c r="O1057" s="110">
        <f t="shared" si="585"/>
        <v>1.00195649</v>
      </c>
      <c r="P1057" s="110">
        <f t="shared" si="591"/>
        <v>869.90209720999997</v>
      </c>
      <c r="Q1057" s="148">
        <f t="shared" si="602"/>
        <v>0</v>
      </c>
      <c r="R1057" s="170">
        <f t="shared" si="600"/>
        <v>0</v>
      </c>
      <c r="S1057" s="110">
        <f t="shared" si="592"/>
        <v>0</v>
      </c>
      <c r="T1057" s="92">
        <f t="shared" si="605"/>
        <v>0</v>
      </c>
      <c r="U1057" s="181">
        <f t="shared" si="606"/>
        <v>0</v>
      </c>
      <c r="V1057" s="120">
        <f t="shared" si="601"/>
        <v>7.8E-2</v>
      </c>
      <c r="W1057" s="118">
        <f t="shared" si="584"/>
        <v>7</v>
      </c>
      <c r="X1057" s="118">
        <v>252</v>
      </c>
      <c r="Y1057" s="117">
        <f t="shared" si="593"/>
        <v>1.0020884960000001</v>
      </c>
      <c r="Z1057" s="110">
        <f t="shared" si="594"/>
        <v>1.8167870500000001</v>
      </c>
      <c r="AA1057" s="110">
        <f t="shared" si="595"/>
        <v>0</v>
      </c>
      <c r="AB1057" s="121" t="str">
        <f t="shared" si="603"/>
        <v>A+J=</v>
      </c>
      <c r="AC1057" s="115">
        <f t="shared" si="604"/>
        <v>45348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9">
        <f t="shared" si="596"/>
        <v>45327</v>
      </c>
      <c r="B1058" s="110">
        <f t="shared" si="588"/>
        <v>871.71888425999998</v>
      </c>
      <c r="C1058" s="184">
        <f t="shared" si="586"/>
        <v>868.20346581830017</v>
      </c>
      <c r="D1058" s="111">
        <f t="shared" si="597"/>
        <v>6735.55</v>
      </c>
      <c r="E1058" s="111">
        <f>IF($K1058=1,VLOOKUP($A1057,$AQ$11:$AU$150,5),E1057)</f>
        <v>6773.27</v>
      </c>
      <c r="F1058" s="160" t="e">
        <f>IF($K1058=1,VLOOKUP($A1057,$AQ$11:$AU$135,6),F1057)</f>
        <v>#REF!</v>
      </c>
      <c r="G1058" s="114">
        <f t="shared" si="589"/>
        <v>5.6001365886972909E-3</v>
      </c>
      <c r="H1058" s="115">
        <f t="shared" si="607"/>
        <v>45348</v>
      </c>
      <c r="I1058" s="115">
        <f t="shared" si="590"/>
        <v>45348</v>
      </c>
      <c r="J1058" s="116">
        <f t="shared" si="598"/>
        <v>20</v>
      </c>
      <c r="K1058" s="116">
        <f t="shared" si="587"/>
        <v>7</v>
      </c>
      <c r="L1058" s="8">
        <f t="shared" si="599"/>
        <v>1.00195649</v>
      </c>
      <c r="M1058" s="117">
        <v>1</v>
      </c>
      <c r="N1058" s="117">
        <f t="shared" si="608"/>
        <v>1</v>
      </c>
      <c r="O1058" s="110">
        <f t="shared" si="585"/>
        <v>1.00195649</v>
      </c>
      <c r="P1058" s="110">
        <f t="shared" si="591"/>
        <v>869.90209720999997</v>
      </c>
      <c r="Q1058" s="148">
        <f t="shared" si="602"/>
        <v>0</v>
      </c>
      <c r="R1058" s="170">
        <f t="shared" si="600"/>
        <v>0</v>
      </c>
      <c r="S1058" s="110">
        <f t="shared" si="592"/>
        <v>0</v>
      </c>
      <c r="T1058" s="92">
        <f t="shared" si="605"/>
        <v>0</v>
      </c>
      <c r="U1058" s="181">
        <f t="shared" si="606"/>
        <v>0</v>
      </c>
      <c r="V1058" s="120">
        <f t="shared" si="601"/>
        <v>7.8E-2</v>
      </c>
      <c r="W1058" s="118">
        <f t="shared" ref="W1058:W1101" si="609">IF(A1057&lt;K$2,0,IF(Q1057&gt;0,1,IF(K1058=K1057,W1057,W1057+1)))</f>
        <v>7</v>
      </c>
      <c r="X1058" s="118">
        <v>252</v>
      </c>
      <c r="Y1058" s="117">
        <f t="shared" si="593"/>
        <v>1.0020884960000001</v>
      </c>
      <c r="Z1058" s="110">
        <f t="shared" si="594"/>
        <v>1.8167870500000001</v>
      </c>
      <c r="AA1058" s="110">
        <f t="shared" si="595"/>
        <v>0</v>
      </c>
      <c r="AB1058" s="121" t="str">
        <f t="shared" si="603"/>
        <v>A+J=</v>
      </c>
      <c r="AC1058" s="115">
        <f t="shared" si="604"/>
        <v>45348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9">
        <f t="shared" si="596"/>
        <v>45328</v>
      </c>
      <c r="B1059" s="110">
        <f t="shared" si="588"/>
        <v>872.22224726000002</v>
      </c>
      <c r="C1059" s="184">
        <f t="shared" si="586"/>
        <v>868.20346581830017</v>
      </c>
      <c r="D1059" s="111">
        <f t="shared" si="597"/>
        <v>6735.55</v>
      </c>
      <c r="E1059" s="111">
        <f>IF($K1059=1,VLOOKUP($A1058,$AQ$11:$AU$150,5),E1058)</f>
        <v>6773.27</v>
      </c>
      <c r="F1059" s="160" t="e">
        <f>IF($K1059=1,VLOOKUP($A1058,$AQ$11:$AU$135,6),F1058)</f>
        <v>#REF!</v>
      </c>
      <c r="G1059" s="114">
        <f t="shared" si="589"/>
        <v>5.6001365886972909E-3</v>
      </c>
      <c r="H1059" s="115">
        <f t="shared" si="607"/>
        <v>45348</v>
      </c>
      <c r="I1059" s="115">
        <f t="shared" si="590"/>
        <v>45348</v>
      </c>
      <c r="J1059" s="116">
        <f t="shared" si="598"/>
        <v>20</v>
      </c>
      <c r="K1059" s="116">
        <f t="shared" si="587"/>
        <v>8</v>
      </c>
      <c r="L1059" s="8">
        <f t="shared" si="599"/>
        <v>1.0022363000000001</v>
      </c>
      <c r="M1059" s="117">
        <v>1</v>
      </c>
      <c r="N1059" s="117">
        <f t="shared" si="608"/>
        <v>1</v>
      </c>
      <c r="O1059" s="110">
        <f t="shared" si="585"/>
        <v>1.0022363000000001</v>
      </c>
      <c r="P1059" s="110">
        <f t="shared" si="591"/>
        <v>870.14502921999997</v>
      </c>
      <c r="Q1059" s="148">
        <f t="shared" si="602"/>
        <v>0</v>
      </c>
      <c r="R1059" s="170">
        <f t="shared" si="600"/>
        <v>0</v>
      </c>
      <c r="S1059" s="110">
        <f t="shared" si="592"/>
        <v>0</v>
      </c>
      <c r="T1059" s="92">
        <f t="shared" si="605"/>
        <v>0</v>
      </c>
      <c r="U1059" s="181">
        <f t="shared" si="606"/>
        <v>0</v>
      </c>
      <c r="V1059" s="120">
        <f t="shared" si="601"/>
        <v>7.8E-2</v>
      </c>
      <c r="W1059" s="118">
        <f t="shared" si="609"/>
        <v>8</v>
      </c>
      <c r="X1059" s="118">
        <v>252</v>
      </c>
      <c r="Y1059" s="117">
        <f t="shared" si="593"/>
        <v>1.0023872089999999</v>
      </c>
      <c r="Z1059" s="110">
        <f t="shared" si="594"/>
        <v>2.07721804</v>
      </c>
      <c r="AA1059" s="110">
        <f t="shared" si="595"/>
        <v>0</v>
      </c>
      <c r="AB1059" s="121" t="str">
        <f t="shared" si="603"/>
        <v>A+J=</v>
      </c>
      <c r="AC1059" s="115">
        <f t="shared" si="604"/>
        <v>45348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9">
        <f t="shared" si="596"/>
        <v>45329</v>
      </c>
      <c r="B1060" s="110">
        <f t="shared" si="588"/>
        <v>872.72590251000008</v>
      </c>
      <c r="C1060" s="184">
        <f t="shared" si="586"/>
        <v>868.20346581830017</v>
      </c>
      <c r="D1060" s="111">
        <f t="shared" si="597"/>
        <v>6735.55</v>
      </c>
      <c r="E1060" s="111">
        <f>IF($K1060=1,VLOOKUP($A1059,$AQ$11:$AU$150,5),E1059)</f>
        <v>6773.27</v>
      </c>
      <c r="F1060" s="160" t="e">
        <f>IF($K1060=1,VLOOKUP($A1059,$AQ$11:$AU$135,6),F1059)</f>
        <v>#REF!</v>
      </c>
      <c r="G1060" s="114">
        <f t="shared" si="589"/>
        <v>5.6001365886972909E-3</v>
      </c>
      <c r="H1060" s="115">
        <f t="shared" si="607"/>
        <v>45348</v>
      </c>
      <c r="I1060" s="115">
        <f t="shared" si="590"/>
        <v>45348</v>
      </c>
      <c r="J1060" s="116">
        <f t="shared" si="598"/>
        <v>20</v>
      </c>
      <c r="K1060" s="116">
        <f t="shared" si="587"/>
        <v>9</v>
      </c>
      <c r="L1060" s="8">
        <f t="shared" si="599"/>
        <v>1.0025161899999999</v>
      </c>
      <c r="M1060" s="117">
        <v>1</v>
      </c>
      <c r="N1060" s="117">
        <f t="shared" si="608"/>
        <v>1</v>
      </c>
      <c r="O1060" s="110">
        <f t="shared" si="585"/>
        <v>1.0025161899999999</v>
      </c>
      <c r="P1060" s="110">
        <f t="shared" si="591"/>
        <v>870.38803069000005</v>
      </c>
      <c r="Q1060" s="148">
        <f t="shared" si="602"/>
        <v>0</v>
      </c>
      <c r="R1060" s="170">
        <f t="shared" si="600"/>
        <v>0</v>
      </c>
      <c r="S1060" s="110">
        <f t="shared" si="592"/>
        <v>0</v>
      </c>
      <c r="T1060" s="92">
        <f t="shared" si="605"/>
        <v>0</v>
      </c>
      <c r="U1060" s="181">
        <f t="shared" si="606"/>
        <v>0</v>
      </c>
      <c r="V1060" s="120">
        <f t="shared" si="601"/>
        <v>7.8E-2</v>
      </c>
      <c r="W1060" s="118">
        <f t="shared" si="609"/>
        <v>9</v>
      </c>
      <c r="X1060" s="118">
        <v>252</v>
      </c>
      <c r="Y1060" s="117">
        <f t="shared" si="593"/>
        <v>1.002686011</v>
      </c>
      <c r="Z1060" s="110">
        <f t="shared" si="594"/>
        <v>2.3378718200000002</v>
      </c>
      <c r="AA1060" s="110">
        <f t="shared" si="595"/>
        <v>0</v>
      </c>
      <c r="AB1060" s="121" t="str">
        <f t="shared" si="603"/>
        <v>A+J=</v>
      </c>
      <c r="AC1060" s="115">
        <f t="shared" si="604"/>
        <v>45348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9">
        <f t="shared" si="596"/>
        <v>45330</v>
      </c>
      <c r="B1061" s="110">
        <f t="shared" si="588"/>
        <v>873.22984054000005</v>
      </c>
      <c r="C1061" s="184">
        <f t="shared" si="586"/>
        <v>868.20346581830017</v>
      </c>
      <c r="D1061" s="111">
        <f t="shared" si="597"/>
        <v>6735.55</v>
      </c>
      <c r="E1061" s="111">
        <f>IF($K1061=1,VLOOKUP($A1060,$AQ$11:$AU$150,5),E1060)</f>
        <v>6773.27</v>
      </c>
      <c r="F1061" s="160" t="e">
        <f>IF($K1061=1,VLOOKUP($A1060,$AQ$11:$AU$135,6),F1060)</f>
        <v>#REF!</v>
      </c>
      <c r="G1061" s="114">
        <f t="shared" si="589"/>
        <v>5.6001365886972909E-3</v>
      </c>
      <c r="H1061" s="115">
        <f t="shared" si="607"/>
        <v>45348</v>
      </c>
      <c r="I1061" s="115">
        <f t="shared" si="590"/>
        <v>45348</v>
      </c>
      <c r="J1061" s="116">
        <f t="shared" si="598"/>
        <v>20</v>
      </c>
      <c r="K1061" s="116">
        <f t="shared" si="587"/>
        <v>10</v>
      </c>
      <c r="L1061" s="8">
        <f t="shared" si="599"/>
        <v>1.00279615</v>
      </c>
      <c r="M1061" s="117">
        <v>1</v>
      </c>
      <c r="N1061" s="117">
        <f t="shared" si="608"/>
        <v>1</v>
      </c>
      <c r="O1061" s="110">
        <f t="shared" si="585"/>
        <v>1.00279615</v>
      </c>
      <c r="P1061" s="110">
        <f t="shared" si="591"/>
        <v>870.63109293000002</v>
      </c>
      <c r="Q1061" s="148">
        <f t="shared" si="602"/>
        <v>0</v>
      </c>
      <c r="R1061" s="170">
        <f t="shared" si="600"/>
        <v>0</v>
      </c>
      <c r="S1061" s="110">
        <f t="shared" si="592"/>
        <v>0</v>
      </c>
      <c r="T1061" s="92">
        <f t="shared" si="605"/>
        <v>0</v>
      </c>
      <c r="U1061" s="181">
        <f t="shared" si="606"/>
        <v>0</v>
      </c>
      <c r="V1061" s="120">
        <f t="shared" si="601"/>
        <v>7.8E-2</v>
      </c>
      <c r="W1061" s="118">
        <f t="shared" si="609"/>
        <v>10</v>
      </c>
      <c r="X1061" s="118">
        <v>252</v>
      </c>
      <c r="Y1061" s="117">
        <f t="shared" si="593"/>
        <v>1.002984901</v>
      </c>
      <c r="Z1061" s="110">
        <f t="shared" si="594"/>
        <v>2.5987476100000002</v>
      </c>
      <c r="AA1061" s="110">
        <f t="shared" si="595"/>
        <v>0</v>
      </c>
      <c r="AB1061" s="121" t="str">
        <f t="shared" si="603"/>
        <v>A+J=</v>
      </c>
      <c r="AC1061" s="115">
        <f t="shared" si="604"/>
        <v>45348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9">
        <f t="shared" si="596"/>
        <v>45331</v>
      </c>
      <c r="B1062" s="110">
        <f t="shared" si="588"/>
        <v>873.73408065000001</v>
      </c>
      <c r="C1062" s="184">
        <f t="shared" si="586"/>
        <v>868.20346581830017</v>
      </c>
      <c r="D1062" s="111">
        <f t="shared" si="597"/>
        <v>6735.55</v>
      </c>
      <c r="E1062" s="111">
        <f>IF($K1062=1,VLOOKUP($A1061,$AQ$11:$AU$150,5),E1061)</f>
        <v>6773.27</v>
      </c>
      <c r="F1062" s="160" t="e">
        <f>IF($K1062=1,VLOOKUP($A1061,$AQ$11:$AU$135,6),F1061)</f>
        <v>#REF!</v>
      </c>
      <c r="G1062" s="114">
        <f t="shared" si="589"/>
        <v>5.6001365886972909E-3</v>
      </c>
      <c r="H1062" s="115">
        <f t="shared" si="607"/>
        <v>45348</v>
      </c>
      <c r="I1062" s="115">
        <f t="shared" si="590"/>
        <v>45348</v>
      </c>
      <c r="J1062" s="116">
        <f t="shared" si="598"/>
        <v>20</v>
      </c>
      <c r="K1062" s="116">
        <f t="shared" si="587"/>
        <v>11</v>
      </c>
      <c r="L1062" s="8">
        <f t="shared" si="599"/>
        <v>1.0030762</v>
      </c>
      <c r="M1062" s="117">
        <v>1</v>
      </c>
      <c r="N1062" s="117">
        <f t="shared" si="608"/>
        <v>1</v>
      </c>
      <c r="O1062" s="110">
        <f t="shared" si="585"/>
        <v>1.0030762</v>
      </c>
      <c r="P1062" s="110">
        <f t="shared" si="591"/>
        <v>870.87423331000002</v>
      </c>
      <c r="Q1062" s="148">
        <f t="shared" si="602"/>
        <v>0</v>
      </c>
      <c r="R1062" s="170">
        <f t="shared" si="600"/>
        <v>0</v>
      </c>
      <c r="S1062" s="110">
        <f t="shared" si="592"/>
        <v>0</v>
      </c>
      <c r="T1062" s="92">
        <f t="shared" si="605"/>
        <v>0</v>
      </c>
      <c r="U1062" s="181">
        <f t="shared" si="606"/>
        <v>0</v>
      </c>
      <c r="V1062" s="120">
        <f t="shared" si="601"/>
        <v>7.8E-2</v>
      </c>
      <c r="W1062" s="118">
        <f t="shared" si="609"/>
        <v>11</v>
      </c>
      <c r="X1062" s="118">
        <v>252</v>
      </c>
      <c r="Y1062" s="117">
        <f t="shared" si="593"/>
        <v>1.003283881</v>
      </c>
      <c r="Z1062" s="110">
        <f t="shared" si="594"/>
        <v>2.85984734</v>
      </c>
      <c r="AA1062" s="110">
        <f t="shared" si="595"/>
        <v>0</v>
      </c>
      <c r="AB1062" s="121" t="str">
        <f t="shared" si="603"/>
        <v>A+J=</v>
      </c>
      <c r="AC1062" s="115">
        <f t="shared" si="604"/>
        <v>45348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9">
        <f t="shared" si="596"/>
        <v>45332</v>
      </c>
      <c r="B1063" s="110">
        <f t="shared" si="588"/>
        <v>874.23860467999998</v>
      </c>
      <c r="C1063" s="184">
        <f t="shared" si="586"/>
        <v>868.20346581830017</v>
      </c>
      <c r="D1063" s="111">
        <f t="shared" si="597"/>
        <v>6735.55</v>
      </c>
      <c r="E1063" s="111">
        <f>IF($K1063=1,VLOOKUP($A1062,$AQ$11:$AU$150,5),E1062)</f>
        <v>6773.27</v>
      </c>
      <c r="F1063" s="160" t="e">
        <f>IF($K1063=1,VLOOKUP($A1062,$AQ$11:$AU$135,6),F1062)</f>
        <v>#REF!</v>
      </c>
      <c r="G1063" s="114">
        <f t="shared" si="589"/>
        <v>5.6001365886972909E-3</v>
      </c>
      <c r="H1063" s="115">
        <f t="shared" si="607"/>
        <v>45348</v>
      </c>
      <c r="I1063" s="115">
        <f t="shared" si="590"/>
        <v>45348</v>
      </c>
      <c r="J1063" s="116">
        <f t="shared" si="598"/>
        <v>20</v>
      </c>
      <c r="K1063" s="116">
        <f t="shared" si="587"/>
        <v>12</v>
      </c>
      <c r="L1063" s="8">
        <f t="shared" si="599"/>
        <v>1.00335632</v>
      </c>
      <c r="M1063" s="117">
        <v>1</v>
      </c>
      <c r="N1063" s="117">
        <f t="shared" si="608"/>
        <v>1</v>
      </c>
      <c r="O1063" s="110">
        <f t="shared" si="585"/>
        <v>1.00335632</v>
      </c>
      <c r="P1063" s="110">
        <f t="shared" si="591"/>
        <v>871.11743447000003</v>
      </c>
      <c r="Q1063" s="148">
        <f t="shared" si="602"/>
        <v>0</v>
      </c>
      <c r="R1063" s="170">
        <f t="shared" si="600"/>
        <v>0</v>
      </c>
      <c r="S1063" s="110">
        <f t="shared" si="592"/>
        <v>0</v>
      </c>
      <c r="T1063" s="92">
        <f t="shared" si="605"/>
        <v>0</v>
      </c>
      <c r="U1063" s="181">
        <f t="shared" si="606"/>
        <v>0</v>
      </c>
      <c r="V1063" s="120">
        <f t="shared" si="601"/>
        <v>7.8E-2</v>
      </c>
      <c r="W1063" s="118">
        <f t="shared" si="609"/>
        <v>12</v>
      </c>
      <c r="X1063" s="118">
        <v>252</v>
      </c>
      <c r="Y1063" s="117">
        <f t="shared" si="593"/>
        <v>1.00358295</v>
      </c>
      <c r="Z1063" s="110">
        <f t="shared" si="594"/>
        <v>3.1211702099999998</v>
      </c>
      <c r="AA1063" s="110">
        <f t="shared" si="595"/>
        <v>0</v>
      </c>
      <c r="AB1063" s="121" t="str">
        <f t="shared" si="603"/>
        <v>A+J=</v>
      </c>
      <c r="AC1063" s="115">
        <f t="shared" si="604"/>
        <v>45348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9">
        <f t="shared" si="596"/>
        <v>45333</v>
      </c>
      <c r="B1064" s="110">
        <f t="shared" si="588"/>
        <v>874.23860467999998</v>
      </c>
      <c r="C1064" s="184">
        <f t="shared" si="586"/>
        <v>868.20346581830017</v>
      </c>
      <c r="D1064" s="111">
        <f t="shared" si="597"/>
        <v>6735.55</v>
      </c>
      <c r="E1064" s="111">
        <f>IF($K1064=1,VLOOKUP($A1063,$AQ$11:$AU$150,5),E1063)</f>
        <v>6773.27</v>
      </c>
      <c r="F1064" s="160" t="e">
        <f>IF($K1064=1,VLOOKUP($A1063,$AQ$11:$AU$135,6),F1063)</f>
        <v>#REF!</v>
      </c>
      <c r="G1064" s="114">
        <f t="shared" si="589"/>
        <v>5.6001365886972909E-3</v>
      </c>
      <c r="H1064" s="115">
        <f t="shared" si="607"/>
        <v>45348</v>
      </c>
      <c r="I1064" s="115">
        <f t="shared" si="590"/>
        <v>45348</v>
      </c>
      <c r="J1064" s="116">
        <f t="shared" si="598"/>
        <v>20</v>
      </c>
      <c r="K1064" s="116">
        <f t="shared" si="587"/>
        <v>12</v>
      </c>
      <c r="L1064" s="8">
        <f t="shared" si="599"/>
        <v>1.00335632</v>
      </c>
      <c r="M1064" s="117">
        <v>1</v>
      </c>
      <c r="N1064" s="117">
        <f t="shared" si="608"/>
        <v>1</v>
      </c>
      <c r="O1064" s="110">
        <f t="shared" si="585"/>
        <v>1.00335632</v>
      </c>
      <c r="P1064" s="110">
        <f t="shared" si="591"/>
        <v>871.11743447000003</v>
      </c>
      <c r="Q1064" s="148">
        <f t="shared" si="602"/>
        <v>0</v>
      </c>
      <c r="R1064" s="170">
        <f t="shared" si="600"/>
        <v>0</v>
      </c>
      <c r="S1064" s="110">
        <f t="shared" si="592"/>
        <v>0</v>
      </c>
      <c r="T1064" s="92">
        <f t="shared" si="605"/>
        <v>0</v>
      </c>
      <c r="U1064" s="181">
        <f t="shared" si="606"/>
        <v>0</v>
      </c>
      <c r="V1064" s="120">
        <f t="shared" si="601"/>
        <v>7.8E-2</v>
      </c>
      <c r="W1064" s="118">
        <f t="shared" si="609"/>
        <v>12</v>
      </c>
      <c r="X1064" s="118">
        <v>252</v>
      </c>
      <c r="Y1064" s="117">
        <f t="shared" si="593"/>
        <v>1.00358295</v>
      </c>
      <c r="Z1064" s="110">
        <f t="shared" si="594"/>
        <v>3.1211702099999998</v>
      </c>
      <c r="AA1064" s="110">
        <f t="shared" si="595"/>
        <v>0</v>
      </c>
      <c r="AB1064" s="121" t="str">
        <f t="shared" si="603"/>
        <v>A+J=</v>
      </c>
      <c r="AC1064" s="115">
        <f t="shared" si="604"/>
        <v>45348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9">
        <f t="shared" si="596"/>
        <v>45334</v>
      </c>
      <c r="B1065" s="110">
        <f t="shared" si="588"/>
        <v>874.23860467999998</v>
      </c>
      <c r="C1065" s="184">
        <f t="shared" si="586"/>
        <v>868.20346581830017</v>
      </c>
      <c r="D1065" s="111">
        <f t="shared" si="597"/>
        <v>6735.55</v>
      </c>
      <c r="E1065" s="111">
        <f>IF($K1065=1,VLOOKUP($A1064,$AQ$11:$AU$150,5),E1064)</f>
        <v>6773.27</v>
      </c>
      <c r="F1065" s="160" t="e">
        <f>IF($K1065=1,VLOOKUP($A1064,$AQ$11:$AU$135,6),F1064)</f>
        <v>#REF!</v>
      </c>
      <c r="G1065" s="114">
        <f t="shared" si="589"/>
        <v>5.6001365886972909E-3</v>
      </c>
      <c r="H1065" s="115">
        <f t="shared" si="607"/>
        <v>45348</v>
      </c>
      <c r="I1065" s="115">
        <f t="shared" si="590"/>
        <v>45348</v>
      </c>
      <c r="J1065" s="116">
        <f t="shared" si="598"/>
        <v>20</v>
      </c>
      <c r="K1065" s="116">
        <f t="shared" si="587"/>
        <v>12</v>
      </c>
      <c r="L1065" s="8">
        <f t="shared" si="599"/>
        <v>1.00335632</v>
      </c>
      <c r="M1065" s="117">
        <v>1</v>
      </c>
      <c r="N1065" s="117">
        <f t="shared" si="608"/>
        <v>1</v>
      </c>
      <c r="O1065" s="110">
        <f t="shared" si="585"/>
        <v>1.00335632</v>
      </c>
      <c r="P1065" s="110">
        <f t="shared" si="591"/>
        <v>871.11743447000003</v>
      </c>
      <c r="Q1065" s="148">
        <f t="shared" si="602"/>
        <v>0</v>
      </c>
      <c r="R1065" s="170">
        <f t="shared" si="600"/>
        <v>0</v>
      </c>
      <c r="S1065" s="110">
        <f t="shared" si="592"/>
        <v>0</v>
      </c>
      <c r="T1065" s="92">
        <f t="shared" si="605"/>
        <v>0</v>
      </c>
      <c r="U1065" s="181">
        <f t="shared" si="606"/>
        <v>0</v>
      </c>
      <c r="V1065" s="120">
        <f t="shared" si="601"/>
        <v>7.8E-2</v>
      </c>
      <c r="W1065" s="118">
        <f t="shared" si="609"/>
        <v>12</v>
      </c>
      <c r="X1065" s="118">
        <v>252</v>
      </c>
      <c r="Y1065" s="117">
        <f t="shared" si="593"/>
        <v>1.00358295</v>
      </c>
      <c r="Z1065" s="110">
        <f t="shared" si="594"/>
        <v>3.1211702099999998</v>
      </c>
      <c r="AA1065" s="110">
        <f t="shared" si="595"/>
        <v>0</v>
      </c>
      <c r="AB1065" s="121" t="str">
        <f t="shared" si="603"/>
        <v>A+J=</v>
      </c>
      <c r="AC1065" s="115">
        <f t="shared" si="604"/>
        <v>45348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9">
        <f t="shared" si="596"/>
        <v>45335</v>
      </c>
      <c r="B1066" s="110">
        <f t="shared" si="588"/>
        <v>874.23860467999998</v>
      </c>
      <c r="C1066" s="184">
        <f t="shared" si="586"/>
        <v>868.20346581830017</v>
      </c>
      <c r="D1066" s="111">
        <f t="shared" si="597"/>
        <v>6735.55</v>
      </c>
      <c r="E1066" s="111">
        <f>IF($K1066=1,VLOOKUP($A1065,$AQ$11:$AU$150,5),E1065)</f>
        <v>6773.27</v>
      </c>
      <c r="F1066" s="160" t="e">
        <f>IF($K1066=1,VLOOKUP($A1065,$AQ$11:$AU$135,6),F1065)</f>
        <v>#REF!</v>
      </c>
      <c r="G1066" s="114">
        <f t="shared" si="589"/>
        <v>5.6001365886972909E-3</v>
      </c>
      <c r="H1066" s="115">
        <f t="shared" si="607"/>
        <v>45348</v>
      </c>
      <c r="I1066" s="115">
        <f t="shared" si="590"/>
        <v>45348</v>
      </c>
      <c r="J1066" s="116">
        <f t="shared" si="598"/>
        <v>20</v>
      </c>
      <c r="K1066" s="116">
        <f t="shared" si="587"/>
        <v>12</v>
      </c>
      <c r="L1066" s="8">
        <f t="shared" si="599"/>
        <v>1.00335632</v>
      </c>
      <c r="M1066" s="117">
        <v>1</v>
      </c>
      <c r="N1066" s="117">
        <f t="shared" si="608"/>
        <v>1</v>
      </c>
      <c r="O1066" s="110">
        <f t="shared" ref="O1066:O1101" si="610">TRUNC(TRUNC((L1066*N1066),15),8)</f>
        <v>1.00335632</v>
      </c>
      <c r="P1066" s="110">
        <f t="shared" si="591"/>
        <v>871.11743447000003</v>
      </c>
      <c r="Q1066" s="148">
        <f t="shared" si="602"/>
        <v>0</v>
      </c>
      <c r="R1066" s="170">
        <f t="shared" si="600"/>
        <v>0</v>
      </c>
      <c r="S1066" s="110">
        <f t="shared" si="592"/>
        <v>0</v>
      </c>
      <c r="T1066" s="92">
        <f t="shared" si="605"/>
        <v>0</v>
      </c>
      <c r="U1066" s="181">
        <f t="shared" si="606"/>
        <v>0</v>
      </c>
      <c r="V1066" s="120">
        <f t="shared" si="601"/>
        <v>7.8E-2</v>
      </c>
      <c r="W1066" s="118">
        <f t="shared" si="609"/>
        <v>12</v>
      </c>
      <c r="X1066" s="118">
        <v>252</v>
      </c>
      <c r="Y1066" s="117">
        <f t="shared" si="593"/>
        <v>1.00358295</v>
      </c>
      <c r="Z1066" s="110">
        <f t="shared" si="594"/>
        <v>3.1211702099999998</v>
      </c>
      <c r="AA1066" s="110">
        <f t="shared" si="595"/>
        <v>0</v>
      </c>
      <c r="AB1066" s="121" t="str">
        <f t="shared" si="603"/>
        <v>A+J=</v>
      </c>
      <c r="AC1066" s="115">
        <f t="shared" si="604"/>
        <v>45348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9">
        <f t="shared" si="596"/>
        <v>45336</v>
      </c>
      <c r="B1067" s="110">
        <f t="shared" si="588"/>
        <v>874.23860467999998</v>
      </c>
      <c r="C1067" s="184">
        <f t="shared" si="586"/>
        <v>868.20346581830017</v>
      </c>
      <c r="D1067" s="111">
        <f t="shared" si="597"/>
        <v>6735.55</v>
      </c>
      <c r="E1067" s="111">
        <f>IF($K1067=1,VLOOKUP($A1066,$AQ$11:$AU$150,5),E1066)</f>
        <v>6773.27</v>
      </c>
      <c r="F1067" s="160" t="e">
        <f>IF($K1067=1,VLOOKUP($A1066,$AQ$11:$AU$135,6),F1066)</f>
        <v>#REF!</v>
      </c>
      <c r="G1067" s="114">
        <f t="shared" si="589"/>
        <v>5.6001365886972909E-3</v>
      </c>
      <c r="H1067" s="115">
        <f t="shared" si="607"/>
        <v>45348</v>
      </c>
      <c r="I1067" s="115">
        <f t="shared" si="590"/>
        <v>45348</v>
      </c>
      <c r="J1067" s="116">
        <f t="shared" si="598"/>
        <v>20</v>
      </c>
      <c r="K1067" s="116">
        <f t="shared" si="587"/>
        <v>12</v>
      </c>
      <c r="L1067" s="8">
        <f t="shared" si="599"/>
        <v>1.00335632</v>
      </c>
      <c r="M1067" s="117">
        <v>1</v>
      </c>
      <c r="N1067" s="117">
        <f t="shared" si="608"/>
        <v>1</v>
      </c>
      <c r="O1067" s="110">
        <f t="shared" si="610"/>
        <v>1.00335632</v>
      </c>
      <c r="P1067" s="110">
        <f t="shared" si="591"/>
        <v>871.11743447000003</v>
      </c>
      <c r="Q1067" s="148">
        <f t="shared" si="602"/>
        <v>0</v>
      </c>
      <c r="R1067" s="170">
        <f t="shared" si="600"/>
        <v>0</v>
      </c>
      <c r="S1067" s="110">
        <f t="shared" si="592"/>
        <v>0</v>
      </c>
      <c r="T1067" s="92">
        <f t="shared" si="605"/>
        <v>0</v>
      </c>
      <c r="U1067" s="181">
        <f t="shared" si="606"/>
        <v>0</v>
      </c>
      <c r="V1067" s="120">
        <f t="shared" si="601"/>
        <v>7.8E-2</v>
      </c>
      <c r="W1067" s="118">
        <f t="shared" si="609"/>
        <v>12</v>
      </c>
      <c r="X1067" s="118">
        <v>252</v>
      </c>
      <c r="Y1067" s="117">
        <f t="shared" si="593"/>
        <v>1.00358295</v>
      </c>
      <c r="Z1067" s="110">
        <f t="shared" si="594"/>
        <v>3.1211702099999998</v>
      </c>
      <c r="AA1067" s="110">
        <f t="shared" si="595"/>
        <v>0</v>
      </c>
      <c r="AB1067" s="121" t="str">
        <f t="shared" si="603"/>
        <v>A+J=</v>
      </c>
      <c r="AC1067" s="115">
        <f t="shared" si="604"/>
        <v>45348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9">
        <f t="shared" si="596"/>
        <v>45337</v>
      </c>
      <c r="B1068" s="110">
        <f t="shared" si="588"/>
        <v>874.74343014999999</v>
      </c>
      <c r="C1068" s="184">
        <f t="shared" si="586"/>
        <v>868.20346581830017</v>
      </c>
      <c r="D1068" s="111">
        <f t="shared" si="597"/>
        <v>6735.55</v>
      </c>
      <c r="E1068" s="111">
        <f>IF($K1068=1,VLOOKUP($A1067,$AQ$11:$AU$150,5),E1067)</f>
        <v>6773.27</v>
      </c>
      <c r="F1068" s="160" t="e">
        <f>IF($K1068=1,VLOOKUP($A1067,$AQ$11:$AU$135,6),F1067)</f>
        <v>#REF!</v>
      </c>
      <c r="G1068" s="114">
        <f t="shared" si="589"/>
        <v>5.6001365886972909E-3</v>
      </c>
      <c r="H1068" s="115">
        <f t="shared" si="607"/>
        <v>45348</v>
      </c>
      <c r="I1068" s="115">
        <f t="shared" si="590"/>
        <v>45348</v>
      </c>
      <c r="J1068" s="116">
        <f t="shared" si="598"/>
        <v>20</v>
      </c>
      <c r="K1068" s="116">
        <f t="shared" si="587"/>
        <v>13</v>
      </c>
      <c r="L1068" s="8">
        <f t="shared" si="599"/>
        <v>1.0036365300000001</v>
      </c>
      <c r="M1068" s="117">
        <v>1</v>
      </c>
      <c r="N1068" s="117">
        <f t="shared" si="608"/>
        <v>1</v>
      </c>
      <c r="O1068" s="110">
        <f t="shared" si="610"/>
        <v>1.0036365300000001</v>
      </c>
      <c r="P1068" s="110">
        <f t="shared" si="591"/>
        <v>871.36071375999995</v>
      </c>
      <c r="Q1068" s="148">
        <f t="shared" si="602"/>
        <v>0</v>
      </c>
      <c r="R1068" s="170">
        <f t="shared" si="600"/>
        <v>0</v>
      </c>
      <c r="S1068" s="110">
        <f t="shared" si="592"/>
        <v>0</v>
      </c>
      <c r="T1068" s="92">
        <f t="shared" si="605"/>
        <v>0</v>
      </c>
      <c r="U1068" s="181">
        <f t="shared" si="606"/>
        <v>0</v>
      </c>
      <c r="V1068" s="120">
        <f t="shared" si="601"/>
        <v>7.8E-2</v>
      </c>
      <c r="W1068" s="118">
        <f t="shared" si="609"/>
        <v>13</v>
      </c>
      <c r="X1068" s="118">
        <v>252</v>
      </c>
      <c r="Y1068" s="117">
        <f t="shared" si="593"/>
        <v>1.003882108</v>
      </c>
      <c r="Z1068" s="110">
        <f t="shared" si="594"/>
        <v>3.3827163900000001</v>
      </c>
      <c r="AA1068" s="110">
        <f t="shared" si="595"/>
        <v>0</v>
      </c>
      <c r="AB1068" s="121" t="str">
        <f t="shared" si="603"/>
        <v>A+J=</v>
      </c>
      <c r="AC1068" s="115">
        <f t="shared" si="604"/>
        <v>45348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9">
        <f t="shared" si="596"/>
        <v>45338</v>
      </c>
      <c r="B1069" s="110">
        <f t="shared" si="588"/>
        <v>875.24853979</v>
      </c>
      <c r="C1069" s="184">
        <f t="shared" ref="C1069:C1132" si="611">IF(Q1068&gt;0,P1068-S1068-T1068,C1068)</f>
        <v>868.20346581830017</v>
      </c>
      <c r="D1069" s="111">
        <f t="shared" si="597"/>
        <v>6735.55</v>
      </c>
      <c r="E1069" s="111">
        <f>IF($K1069=1,VLOOKUP($A1068,$AQ$11:$AU$150,5),E1068)</f>
        <v>6773.27</v>
      </c>
      <c r="F1069" s="160" t="e">
        <f>IF($K1069=1,VLOOKUP($A1068,$AQ$11:$AU$135,6),F1068)</f>
        <v>#REF!</v>
      </c>
      <c r="G1069" s="114">
        <f t="shared" si="589"/>
        <v>5.6001365886972909E-3</v>
      </c>
      <c r="H1069" s="115">
        <f t="shared" si="607"/>
        <v>45348</v>
      </c>
      <c r="I1069" s="115">
        <f t="shared" si="590"/>
        <v>45348</v>
      </c>
      <c r="J1069" s="116">
        <f t="shared" si="598"/>
        <v>20</v>
      </c>
      <c r="K1069" s="116">
        <f t="shared" si="587"/>
        <v>14</v>
      </c>
      <c r="L1069" s="8">
        <f t="shared" si="599"/>
        <v>1.00391681</v>
      </c>
      <c r="M1069" s="117">
        <v>1</v>
      </c>
      <c r="N1069" s="117">
        <f t="shared" si="608"/>
        <v>1</v>
      </c>
      <c r="O1069" s="110">
        <f t="shared" si="610"/>
        <v>1.00391681</v>
      </c>
      <c r="P1069" s="110">
        <f t="shared" si="591"/>
        <v>871.60405383</v>
      </c>
      <c r="Q1069" s="148">
        <f t="shared" si="602"/>
        <v>0</v>
      </c>
      <c r="R1069" s="170">
        <f t="shared" si="600"/>
        <v>0</v>
      </c>
      <c r="S1069" s="110">
        <f t="shared" si="592"/>
        <v>0</v>
      </c>
      <c r="T1069" s="92">
        <f t="shared" si="605"/>
        <v>0</v>
      </c>
      <c r="U1069" s="181">
        <f t="shared" si="606"/>
        <v>0</v>
      </c>
      <c r="V1069" s="120">
        <f t="shared" si="601"/>
        <v>7.8E-2</v>
      </c>
      <c r="W1069" s="118">
        <f t="shared" si="609"/>
        <v>14</v>
      </c>
      <c r="X1069" s="118">
        <v>252</v>
      </c>
      <c r="Y1069" s="117">
        <f t="shared" si="593"/>
        <v>1.0041813550000001</v>
      </c>
      <c r="Z1069" s="110">
        <f t="shared" si="594"/>
        <v>3.6444859599999999</v>
      </c>
      <c r="AA1069" s="110">
        <f t="shared" si="595"/>
        <v>0</v>
      </c>
      <c r="AB1069" s="121" t="str">
        <f t="shared" si="603"/>
        <v>A+J=</v>
      </c>
      <c r="AC1069" s="115">
        <f t="shared" si="604"/>
        <v>45348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9">
        <f t="shared" si="596"/>
        <v>45339</v>
      </c>
      <c r="B1070" s="110">
        <f t="shared" si="588"/>
        <v>875.75393371000007</v>
      </c>
      <c r="C1070" s="184">
        <f t="shared" si="611"/>
        <v>868.20346581830017</v>
      </c>
      <c r="D1070" s="111">
        <f t="shared" si="597"/>
        <v>6735.55</v>
      </c>
      <c r="E1070" s="111">
        <f>IF($K1070=1,VLOOKUP($A1069,$AQ$11:$AU$150,5),E1069)</f>
        <v>6773.27</v>
      </c>
      <c r="F1070" s="160" t="e">
        <f>IF($K1070=1,VLOOKUP($A1069,$AQ$11:$AU$135,6),F1069)</f>
        <v>#REF!</v>
      </c>
      <c r="G1070" s="114">
        <f t="shared" si="589"/>
        <v>5.6001365886972909E-3</v>
      </c>
      <c r="H1070" s="115">
        <f t="shared" si="607"/>
        <v>45348</v>
      </c>
      <c r="I1070" s="115">
        <f t="shared" si="590"/>
        <v>45348</v>
      </c>
      <c r="J1070" s="116">
        <f t="shared" si="598"/>
        <v>20</v>
      </c>
      <c r="K1070" s="116">
        <f t="shared" si="587"/>
        <v>15</v>
      </c>
      <c r="L1070" s="8">
        <f t="shared" si="599"/>
        <v>1.0041971599999999</v>
      </c>
      <c r="M1070" s="117">
        <v>1</v>
      </c>
      <c r="N1070" s="117">
        <f t="shared" si="608"/>
        <v>1</v>
      </c>
      <c r="O1070" s="110">
        <f t="shared" si="610"/>
        <v>1.0041971599999999</v>
      </c>
      <c r="P1070" s="110">
        <f t="shared" si="591"/>
        <v>871.84745467000005</v>
      </c>
      <c r="Q1070" s="148">
        <f t="shared" si="602"/>
        <v>0</v>
      </c>
      <c r="R1070" s="170">
        <f t="shared" si="600"/>
        <v>0</v>
      </c>
      <c r="S1070" s="110">
        <f t="shared" si="592"/>
        <v>0</v>
      </c>
      <c r="T1070" s="92">
        <f t="shared" si="605"/>
        <v>0</v>
      </c>
      <c r="U1070" s="181">
        <f t="shared" si="606"/>
        <v>0</v>
      </c>
      <c r="V1070" s="120">
        <f t="shared" si="601"/>
        <v>7.8E-2</v>
      </c>
      <c r="W1070" s="118">
        <f t="shared" si="609"/>
        <v>15</v>
      </c>
      <c r="X1070" s="118">
        <v>252</v>
      </c>
      <c r="Y1070" s="117">
        <f t="shared" si="593"/>
        <v>1.0044806909999999</v>
      </c>
      <c r="Z1070" s="110">
        <f t="shared" si="594"/>
        <v>3.9064790399999998</v>
      </c>
      <c r="AA1070" s="110">
        <f t="shared" si="595"/>
        <v>0</v>
      </c>
      <c r="AB1070" s="121" t="str">
        <f t="shared" si="603"/>
        <v>A+J=</v>
      </c>
      <c r="AC1070" s="115">
        <f t="shared" si="604"/>
        <v>45348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9">
        <f t="shared" si="596"/>
        <v>45340</v>
      </c>
      <c r="B1071" s="110">
        <f t="shared" si="588"/>
        <v>875.75393371000007</v>
      </c>
      <c r="C1071" s="184">
        <f t="shared" si="611"/>
        <v>868.20346581830017</v>
      </c>
      <c r="D1071" s="111">
        <f t="shared" si="597"/>
        <v>6735.55</v>
      </c>
      <c r="E1071" s="111">
        <f>IF($K1071=1,VLOOKUP($A1070,$AQ$11:$AU$150,5),E1070)</f>
        <v>6773.27</v>
      </c>
      <c r="F1071" s="160" t="e">
        <f>IF($K1071=1,VLOOKUP($A1070,$AQ$11:$AU$135,6),F1070)</f>
        <v>#REF!</v>
      </c>
      <c r="G1071" s="114">
        <f t="shared" si="589"/>
        <v>5.6001365886972909E-3</v>
      </c>
      <c r="H1071" s="115">
        <f t="shared" si="607"/>
        <v>45348</v>
      </c>
      <c r="I1071" s="115">
        <f t="shared" si="590"/>
        <v>45348</v>
      </c>
      <c r="J1071" s="116">
        <f t="shared" si="598"/>
        <v>20</v>
      </c>
      <c r="K1071" s="116">
        <f t="shared" ref="K1071:K1101" si="612">(J1071-(NETWORKDAYS(A1071,I1071,AF$149:AF$503)-1))</f>
        <v>15</v>
      </c>
      <c r="L1071" s="8">
        <f t="shared" si="599"/>
        <v>1.0041971599999999</v>
      </c>
      <c r="M1071" s="117">
        <v>1</v>
      </c>
      <c r="N1071" s="117">
        <f t="shared" si="608"/>
        <v>1</v>
      </c>
      <c r="O1071" s="110">
        <f t="shared" si="610"/>
        <v>1.0041971599999999</v>
      </c>
      <c r="P1071" s="110">
        <f t="shared" si="591"/>
        <v>871.84745467000005</v>
      </c>
      <c r="Q1071" s="148">
        <f t="shared" si="602"/>
        <v>0</v>
      </c>
      <c r="R1071" s="170">
        <f t="shared" si="600"/>
        <v>0</v>
      </c>
      <c r="S1071" s="110">
        <f t="shared" si="592"/>
        <v>0</v>
      </c>
      <c r="T1071" s="92">
        <f t="shared" si="605"/>
        <v>0</v>
      </c>
      <c r="U1071" s="181">
        <f t="shared" si="606"/>
        <v>0</v>
      </c>
      <c r="V1071" s="120">
        <f t="shared" si="601"/>
        <v>7.8E-2</v>
      </c>
      <c r="W1071" s="118">
        <f t="shared" si="609"/>
        <v>15</v>
      </c>
      <c r="X1071" s="118">
        <v>252</v>
      </c>
      <c r="Y1071" s="117">
        <f t="shared" si="593"/>
        <v>1.0044806909999999</v>
      </c>
      <c r="Z1071" s="110">
        <f t="shared" si="594"/>
        <v>3.9064790399999998</v>
      </c>
      <c r="AA1071" s="110">
        <f t="shared" si="595"/>
        <v>0</v>
      </c>
      <c r="AB1071" s="121" t="str">
        <f t="shared" si="603"/>
        <v>A+J=</v>
      </c>
      <c r="AC1071" s="115">
        <f t="shared" si="604"/>
        <v>45348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9">
        <f t="shared" si="596"/>
        <v>45341</v>
      </c>
      <c r="B1072" s="110">
        <f t="shared" si="588"/>
        <v>875.75393371000007</v>
      </c>
      <c r="C1072" s="184">
        <f t="shared" si="611"/>
        <v>868.20346581830017</v>
      </c>
      <c r="D1072" s="111">
        <f t="shared" si="597"/>
        <v>6735.55</v>
      </c>
      <c r="E1072" s="111">
        <f>IF($K1072=1,VLOOKUP($A1071,$AQ$11:$AU$150,5),E1071)</f>
        <v>6773.27</v>
      </c>
      <c r="F1072" s="160" t="e">
        <f>IF($K1072=1,VLOOKUP($A1071,$AQ$11:$AU$135,6),F1071)</f>
        <v>#REF!</v>
      </c>
      <c r="G1072" s="114">
        <f t="shared" si="589"/>
        <v>5.6001365886972909E-3</v>
      </c>
      <c r="H1072" s="115">
        <f t="shared" si="607"/>
        <v>45348</v>
      </c>
      <c r="I1072" s="115">
        <f t="shared" si="590"/>
        <v>45348</v>
      </c>
      <c r="J1072" s="116">
        <f t="shared" si="598"/>
        <v>20</v>
      </c>
      <c r="K1072" s="116">
        <f t="shared" si="612"/>
        <v>15</v>
      </c>
      <c r="L1072" s="8">
        <f t="shared" si="599"/>
        <v>1.0041971599999999</v>
      </c>
      <c r="M1072" s="117">
        <v>1</v>
      </c>
      <c r="N1072" s="117">
        <f t="shared" si="608"/>
        <v>1</v>
      </c>
      <c r="O1072" s="110">
        <f t="shared" si="610"/>
        <v>1.0041971599999999</v>
      </c>
      <c r="P1072" s="110">
        <f t="shared" si="591"/>
        <v>871.84745467000005</v>
      </c>
      <c r="Q1072" s="148">
        <f t="shared" si="602"/>
        <v>0</v>
      </c>
      <c r="R1072" s="170">
        <f t="shared" si="600"/>
        <v>0</v>
      </c>
      <c r="S1072" s="110">
        <f t="shared" si="592"/>
        <v>0</v>
      </c>
      <c r="T1072" s="92">
        <f t="shared" si="605"/>
        <v>0</v>
      </c>
      <c r="U1072" s="181">
        <f t="shared" si="606"/>
        <v>0</v>
      </c>
      <c r="V1072" s="120">
        <f t="shared" si="601"/>
        <v>7.8E-2</v>
      </c>
      <c r="W1072" s="118">
        <f t="shared" si="609"/>
        <v>15</v>
      </c>
      <c r="X1072" s="118">
        <v>252</v>
      </c>
      <c r="Y1072" s="117">
        <f t="shared" si="593"/>
        <v>1.0044806909999999</v>
      </c>
      <c r="Z1072" s="110">
        <f t="shared" si="594"/>
        <v>3.9064790399999998</v>
      </c>
      <c r="AA1072" s="110">
        <f t="shared" si="595"/>
        <v>0</v>
      </c>
      <c r="AB1072" s="121" t="str">
        <f t="shared" si="603"/>
        <v>A+J=</v>
      </c>
      <c r="AC1072" s="115">
        <f t="shared" si="604"/>
        <v>45348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9">
        <f t="shared" si="596"/>
        <v>45342</v>
      </c>
      <c r="B1073" s="110">
        <f t="shared" si="588"/>
        <v>876.25963034000006</v>
      </c>
      <c r="C1073" s="184">
        <f t="shared" si="611"/>
        <v>868.20346581830017</v>
      </c>
      <c r="D1073" s="111">
        <f t="shared" si="597"/>
        <v>6735.55</v>
      </c>
      <c r="E1073" s="111">
        <f>IF($K1073=1,VLOOKUP($A1072,$AQ$11:$AU$150,5),E1072)</f>
        <v>6773.27</v>
      </c>
      <c r="F1073" s="160" t="e">
        <f>IF($K1073=1,VLOOKUP($A1072,$AQ$11:$AU$135,6),F1072)</f>
        <v>#REF!</v>
      </c>
      <c r="G1073" s="114">
        <f t="shared" si="589"/>
        <v>5.6001365886972909E-3</v>
      </c>
      <c r="H1073" s="115">
        <f t="shared" si="607"/>
        <v>45348</v>
      </c>
      <c r="I1073" s="115">
        <f t="shared" si="590"/>
        <v>45348</v>
      </c>
      <c r="J1073" s="116">
        <f t="shared" si="598"/>
        <v>20</v>
      </c>
      <c r="K1073" s="116">
        <f t="shared" si="612"/>
        <v>16</v>
      </c>
      <c r="L1073" s="8">
        <f t="shared" si="599"/>
        <v>1.0044776</v>
      </c>
      <c r="M1073" s="117">
        <v>1</v>
      </c>
      <c r="N1073" s="117">
        <f t="shared" si="608"/>
        <v>1</v>
      </c>
      <c r="O1073" s="110">
        <f t="shared" si="610"/>
        <v>1.0044776</v>
      </c>
      <c r="P1073" s="110">
        <f t="shared" si="591"/>
        <v>872.09093365000001</v>
      </c>
      <c r="Q1073" s="148">
        <f t="shared" si="602"/>
        <v>0</v>
      </c>
      <c r="R1073" s="170">
        <f t="shared" si="600"/>
        <v>0</v>
      </c>
      <c r="S1073" s="110">
        <f t="shared" si="592"/>
        <v>0</v>
      </c>
      <c r="T1073" s="92">
        <f t="shared" si="605"/>
        <v>0</v>
      </c>
      <c r="U1073" s="181">
        <f t="shared" si="606"/>
        <v>0</v>
      </c>
      <c r="V1073" s="120">
        <f t="shared" si="601"/>
        <v>7.8E-2</v>
      </c>
      <c r="W1073" s="118">
        <f t="shared" si="609"/>
        <v>16</v>
      </c>
      <c r="X1073" s="118">
        <v>252</v>
      </c>
      <c r="Y1073" s="117">
        <f t="shared" si="593"/>
        <v>1.0047801169999999</v>
      </c>
      <c r="Z1073" s="110">
        <f t="shared" si="594"/>
        <v>4.16869669</v>
      </c>
      <c r="AA1073" s="110">
        <f t="shared" si="595"/>
        <v>0</v>
      </c>
      <c r="AB1073" s="121" t="str">
        <f t="shared" si="603"/>
        <v>A+J=</v>
      </c>
      <c r="AC1073" s="115">
        <f t="shared" si="604"/>
        <v>45348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9">
        <f t="shared" si="596"/>
        <v>45343</v>
      </c>
      <c r="B1074" s="110">
        <f t="shared" si="588"/>
        <v>876.76562023000008</v>
      </c>
      <c r="C1074" s="184">
        <f t="shared" si="611"/>
        <v>868.20346581830017</v>
      </c>
      <c r="D1074" s="111">
        <f t="shared" si="597"/>
        <v>6735.55</v>
      </c>
      <c r="E1074" s="111">
        <f>IF($K1074=1,VLOOKUP($A1073,$AQ$11:$AU$150,5),E1073)</f>
        <v>6773.27</v>
      </c>
      <c r="F1074" s="160" t="e">
        <f>IF($K1074=1,VLOOKUP($A1073,$AQ$11:$AU$135,6),F1073)</f>
        <v>#REF!</v>
      </c>
      <c r="G1074" s="114">
        <f t="shared" si="589"/>
        <v>5.6001365886972909E-3</v>
      </c>
      <c r="H1074" s="115">
        <f t="shared" si="607"/>
        <v>45348</v>
      </c>
      <c r="I1074" s="115">
        <f t="shared" si="590"/>
        <v>45348</v>
      </c>
      <c r="J1074" s="116">
        <f t="shared" si="598"/>
        <v>20</v>
      </c>
      <c r="K1074" s="116">
        <f t="shared" si="612"/>
        <v>17</v>
      </c>
      <c r="L1074" s="8">
        <f t="shared" si="599"/>
        <v>1.00475812</v>
      </c>
      <c r="M1074" s="117">
        <v>1</v>
      </c>
      <c r="N1074" s="117">
        <f t="shared" si="608"/>
        <v>1</v>
      </c>
      <c r="O1074" s="110">
        <f t="shared" si="610"/>
        <v>1.00475812</v>
      </c>
      <c r="P1074" s="110">
        <f t="shared" si="591"/>
        <v>872.33448209000005</v>
      </c>
      <c r="Q1074" s="148">
        <f t="shared" si="602"/>
        <v>0</v>
      </c>
      <c r="R1074" s="170">
        <f t="shared" si="600"/>
        <v>0</v>
      </c>
      <c r="S1074" s="110">
        <f t="shared" si="592"/>
        <v>0</v>
      </c>
      <c r="T1074" s="92">
        <f t="shared" si="605"/>
        <v>0</v>
      </c>
      <c r="U1074" s="181">
        <f t="shared" si="606"/>
        <v>0</v>
      </c>
      <c r="V1074" s="120">
        <f t="shared" si="601"/>
        <v>7.8E-2</v>
      </c>
      <c r="W1074" s="118">
        <f t="shared" si="609"/>
        <v>17</v>
      </c>
      <c r="X1074" s="118">
        <v>252</v>
      </c>
      <c r="Y1074" s="117">
        <f t="shared" si="593"/>
        <v>1.0050796319999999</v>
      </c>
      <c r="Z1074" s="110">
        <f t="shared" si="594"/>
        <v>4.4311381399999998</v>
      </c>
      <c r="AA1074" s="110">
        <f t="shared" si="595"/>
        <v>0</v>
      </c>
      <c r="AB1074" s="121" t="str">
        <f t="shared" si="603"/>
        <v>A+J=</v>
      </c>
      <c r="AC1074" s="115">
        <f t="shared" si="604"/>
        <v>45348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9">
        <f t="shared" si="596"/>
        <v>45344</v>
      </c>
      <c r="B1075" s="110">
        <f t="shared" si="588"/>
        <v>877.27189478000003</v>
      </c>
      <c r="C1075" s="184">
        <f t="shared" si="611"/>
        <v>868.20346581830017</v>
      </c>
      <c r="D1075" s="111">
        <f t="shared" si="597"/>
        <v>6735.55</v>
      </c>
      <c r="E1075" s="111">
        <f>IF($K1075=1,VLOOKUP($A1074,$AQ$11:$AU$150,5),E1074)</f>
        <v>6773.27</v>
      </c>
      <c r="F1075" s="160" t="e">
        <f>IF($K1075=1,VLOOKUP($A1074,$AQ$11:$AU$135,6),F1074)</f>
        <v>#REF!</v>
      </c>
      <c r="G1075" s="114">
        <f t="shared" si="589"/>
        <v>5.6001365886972909E-3</v>
      </c>
      <c r="H1075" s="115">
        <f t="shared" si="607"/>
        <v>45348</v>
      </c>
      <c r="I1075" s="115">
        <f t="shared" si="590"/>
        <v>45348</v>
      </c>
      <c r="J1075" s="116">
        <f t="shared" si="598"/>
        <v>20</v>
      </c>
      <c r="K1075" s="116">
        <f t="shared" si="612"/>
        <v>18</v>
      </c>
      <c r="L1075" s="8">
        <f t="shared" si="599"/>
        <v>1.00503871</v>
      </c>
      <c r="M1075" s="117">
        <v>1</v>
      </c>
      <c r="N1075" s="117">
        <f t="shared" si="608"/>
        <v>1</v>
      </c>
      <c r="O1075" s="110">
        <f t="shared" si="610"/>
        <v>1.00503871</v>
      </c>
      <c r="P1075" s="110">
        <f t="shared" si="591"/>
        <v>872.57809129999998</v>
      </c>
      <c r="Q1075" s="148">
        <f t="shared" si="602"/>
        <v>0</v>
      </c>
      <c r="R1075" s="170">
        <f t="shared" si="600"/>
        <v>0</v>
      </c>
      <c r="S1075" s="110">
        <f t="shared" si="592"/>
        <v>0</v>
      </c>
      <c r="T1075" s="92">
        <f t="shared" si="605"/>
        <v>0</v>
      </c>
      <c r="U1075" s="181">
        <f t="shared" si="606"/>
        <v>0</v>
      </c>
      <c r="V1075" s="120">
        <f t="shared" si="601"/>
        <v>7.8E-2</v>
      </c>
      <c r="W1075" s="118">
        <f t="shared" si="609"/>
        <v>18</v>
      </c>
      <c r="X1075" s="118">
        <v>252</v>
      </c>
      <c r="Y1075" s="117">
        <f t="shared" si="593"/>
        <v>1.005379236</v>
      </c>
      <c r="Z1075" s="110">
        <f t="shared" si="594"/>
        <v>4.6938034799999997</v>
      </c>
      <c r="AA1075" s="110">
        <f t="shared" si="595"/>
        <v>0</v>
      </c>
      <c r="AB1075" s="121" t="str">
        <f t="shared" si="603"/>
        <v>A+J=</v>
      </c>
      <c r="AC1075" s="115">
        <f t="shared" si="604"/>
        <v>45348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9">
        <f t="shared" si="596"/>
        <v>45345</v>
      </c>
      <c r="B1076" s="110">
        <f t="shared" si="588"/>
        <v>877.77846282999997</v>
      </c>
      <c r="C1076" s="184">
        <f t="shared" si="611"/>
        <v>868.20346581830017</v>
      </c>
      <c r="D1076" s="111">
        <f t="shared" si="597"/>
        <v>6735.55</v>
      </c>
      <c r="E1076" s="111">
        <f>IF($K1076=1,VLOOKUP($A1075,$AQ$11:$AU$150,5),E1075)</f>
        <v>6773.27</v>
      </c>
      <c r="F1076" s="160" t="e">
        <f>IF($K1076=1,VLOOKUP($A1075,$AQ$11:$AU$135,6),F1075)</f>
        <v>#REF!</v>
      </c>
      <c r="G1076" s="114">
        <f t="shared" si="589"/>
        <v>5.6001365886972909E-3</v>
      </c>
      <c r="H1076" s="115">
        <f t="shared" si="607"/>
        <v>45348</v>
      </c>
      <c r="I1076" s="115">
        <f t="shared" si="590"/>
        <v>45348</v>
      </c>
      <c r="J1076" s="116">
        <f t="shared" si="598"/>
        <v>20</v>
      </c>
      <c r="K1076" s="116">
        <f t="shared" si="612"/>
        <v>19</v>
      </c>
      <c r="L1076" s="8">
        <f t="shared" si="599"/>
        <v>1.00531938</v>
      </c>
      <c r="M1076" s="117">
        <v>1</v>
      </c>
      <c r="N1076" s="117">
        <f t="shared" si="608"/>
        <v>1</v>
      </c>
      <c r="O1076" s="110">
        <f t="shared" si="610"/>
        <v>1.00531938</v>
      </c>
      <c r="P1076" s="110">
        <f t="shared" si="591"/>
        <v>872.82176996999999</v>
      </c>
      <c r="Q1076" s="148">
        <f t="shared" si="602"/>
        <v>0</v>
      </c>
      <c r="R1076" s="170">
        <f t="shared" si="600"/>
        <v>0</v>
      </c>
      <c r="S1076" s="110">
        <f t="shared" si="592"/>
        <v>0</v>
      </c>
      <c r="T1076" s="92">
        <f t="shared" si="605"/>
        <v>0</v>
      </c>
      <c r="U1076" s="181">
        <f t="shared" si="606"/>
        <v>0</v>
      </c>
      <c r="V1076" s="120">
        <f t="shared" si="601"/>
        <v>7.8E-2</v>
      </c>
      <c r="W1076" s="118">
        <f t="shared" si="609"/>
        <v>19</v>
      </c>
      <c r="X1076" s="118">
        <v>252</v>
      </c>
      <c r="Y1076" s="117">
        <f t="shared" si="593"/>
        <v>1.0056789290000001</v>
      </c>
      <c r="Z1076" s="110">
        <f t="shared" si="594"/>
        <v>4.9566928600000004</v>
      </c>
      <c r="AA1076" s="110">
        <f t="shared" si="595"/>
        <v>0</v>
      </c>
      <c r="AB1076" s="121" t="str">
        <f t="shared" si="603"/>
        <v>A+J=</v>
      </c>
      <c r="AC1076" s="115">
        <f t="shared" si="604"/>
        <v>45348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9">
        <f t="shared" si="596"/>
        <v>45346</v>
      </c>
      <c r="B1077" s="110">
        <f t="shared" si="588"/>
        <v>878.28532537000001</v>
      </c>
      <c r="C1077" s="184">
        <f t="shared" si="611"/>
        <v>868.20346581830017</v>
      </c>
      <c r="D1077" s="111">
        <f t="shared" si="597"/>
        <v>6735.55</v>
      </c>
      <c r="E1077" s="111">
        <f>IF($K1077=1,VLOOKUP($A1076,$AQ$11:$AU$150,5),E1076)</f>
        <v>6773.27</v>
      </c>
      <c r="F1077" s="160" t="e">
        <f>IF($K1077=1,VLOOKUP($A1076,$AQ$11:$AU$135,6),F1076)</f>
        <v>#REF!</v>
      </c>
      <c r="G1077" s="114">
        <f t="shared" si="589"/>
        <v>5.6001365886972909E-3</v>
      </c>
      <c r="H1077" s="115">
        <f t="shared" si="607"/>
        <v>45348</v>
      </c>
      <c r="I1077" s="115">
        <f t="shared" si="590"/>
        <v>45348</v>
      </c>
      <c r="J1077" s="116">
        <f t="shared" si="598"/>
        <v>20</v>
      </c>
      <c r="K1077" s="116">
        <f t="shared" si="612"/>
        <v>20</v>
      </c>
      <c r="L1077" s="8">
        <f t="shared" si="599"/>
        <v>1.0056001299999999</v>
      </c>
      <c r="M1077" s="117">
        <v>1</v>
      </c>
      <c r="N1077" s="117">
        <f t="shared" si="608"/>
        <v>1</v>
      </c>
      <c r="O1077" s="110">
        <f t="shared" si="610"/>
        <v>1.0056001299999999</v>
      </c>
      <c r="P1077" s="110">
        <f t="shared" si="591"/>
        <v>873.06551808999996</v>
      </c>
      <c r="Q1077" s="148">
        <f t="shared" si="602"/>
        <v>0</v>
      </c>
      <c r="R1077" s="170">
        <f t="shared" si="600"/>
        <v>0</v>
      </c>
      <c r="S1077" s="110">
        <f t="shared" si="592"/>
        <v>0</v>
      </c>
      <c r="T1077" s="92">
        <f t="shared" si="605"/>
        <v>0</v>
      </c>
      <c r="U1077" s="181">
        <f t="shared" si="606"/>
        <v>0</v>
      </c>
      <c r="V1077" s="120">
        <f t="shared" si="601"/>
        <v>7.8E-2</v>
      </c>
      <c r="W1077" s="118">
        <f t="shared" si="609"/>
        <v>20</v>
      </c>
      <c r="X1077" s="118">
        <v>252</v>
      </c>
      <c r="Y1077" s="117">
        <f t="shared" si="593"/>
        <v>1.0059787120000001</v>
      </c>
      <c r="Z1077" s="110">
        <f t="shared" si="594"/>
        <v>5.2198072800000004</v>
      </c>
      <c r="AA1077" s="110">
        <f t="shared" si="595"/>
        <v>0</v>
      </c>
      <c r="AB1077" s="121" t="str">
        <f t="shared" si="603"/>
        <v>A+J=</v>
      </c>
      <c r="AC1077" s="115">
        <f t="shared" si="604"/>
        <v>45348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9">
        <f t="shared" si="596"/>
        <v>45347</v>
      </c>
      <c r="B1078" s="110">
        <f t="shared" si="588"/>
        <v>878.28532537000001</v>
      </c>
      <c r="C1078" s="184">
        <f t="shared" si="611"/>
        <v>868.20346581830017</v>
      </c>
      <c r="D1078" s="111">
        <f t="shared" si="597"/>
        <v>6735.55</v>
      </c>
      <c r="E1078" s="111">
        <f>IF($K1078=1,VLOOKUP($A1077,$AQ$11:$AU$150,5),E1077)</f>
        <v>6773.27</v>
      </c>
      <c r="F1078" s="160" t="e">
        <f>IF($K1078=1,VLOOKUP($A1077,$AQ$11:$AU$135,6),F1077)</f>
        <v>#REF!</v>
      </c>
      <c r="G1078" s="114">
        <f t="shared" si="589"/>
        <v>5.6001365886972909E-3</v>
      </c>
      <c r="H1078" s="115">
        <f t="shared" si="607"/>
        <v>45348</v>
      </c>
      <c r="I1078" s="115">
        <f t="shared" si="590"/>
        <v>45348</v>
      </c>
      <c r="J1078" s="116">
        <f t="shared" si="598"/>
        <v>20</v>
      </c>
      <c r="K1078" s="116">
        <f t="shared" si="612"/>
        <v>20</v>
      </c>
      <c r="L1078" s="8">
        <f t="shared" si="599"/>
        <v>1.0056001299999999</v>
      </c>
      <c r="M1078" s="117">
        <v>1</v>
      </c>
      <c r="N1078" s="117">
        <f t="shared" si="608"/>
        <v>1</v>
      </c>
      <c r="O1078" s="110">
        <f t="shared" si="610"/>
        <v>1.0056001299999999</v>
      </c>
      <c r="P1078" s="110">
        <f t="shared" si="591"/>
        <v>873.06551808999996</v>
      </c>
      <c r="Q1078" s="148">
        <f t="shared" si="602"/>
        <v>0</v>
      </c>
      <c r="R1078" s="170">
        <f t="shared" si="600"/>
        <v>0</v>
      </c>
      <c r="S1078" s="110">
        <f t="shared" si="592"/>
        <v>0</v>
      </c>
      <c r="T1078" s="92">
        <f t="shared" si="605"/>
        <v>0</v>
      </c>
      <c r="U1078" s="181">
        <f t="shared" si="606"/>
        <v>0</v>
      </c>
      <c r="V1078" s="120">
        <f t="shared" si="601"/>
        <v>7.8E-2</v>
      </c>
      <c r="W1078" s="118">
        <f t="shared" si="609"/>
        <v>20</v>
      </c>
      <c r="X1078" s="118">
        <v>252</v>
      </c>
      <c r="Y1078" s="117">
        <f t="shared" si="593"/>
        <v>1.0059787120000001</v>
      </c>
      <c r="Z1078" s="110">
        <f t="shared" si="594"/>
        <v>5.2198072800000004</v>
      </c>
      <c r="AA1078" s="110">
        <f t="shared" si="595"/>
        <v>0</v>
      </c>
      <c r="AB1078" s="121" t="str">
        <f t="shared" si="603"/>
        <v>A+J=</v>
      </c>
      <c r="AC1078" s="115">
        <f t="shared" si="604"/>
        <v>45348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9">
        <f t="shared" si="596"/>
        <v>45348</v>
      </c>
      <c r="B1079" s="110">
        <f t="shared" si="588"/>
        <v>878.28532537000001</v>
      </c>
      <c r="C1079" s="184">
        <f t="shared" si="611"/>
        <v>868.20346581830017</v>
      </c>
      <c r="D1079" s="111">
        <f t="shared" si="597"/>
        <v>6735.55</v>
      </c>
      <c r="E1079" s="111">
        <f>IF($K1079=1,VLOOKUP($A1078,$AQ$11:$AU$150,5),E1078)</f>
        <v>6773.27</v>
      </c>
      <c r="F1079" s="160" t="e">
        <f>IF($K1079=1,VLOOKUP($A1078,$AQ$11:$AU$135,6),F1078)</f>
        <v>#REF!</v>
      </c>
      <c r="G1079" s="114">
        <f t="shared" si="589"/>
        <v>5.6001365886972909E-3</v>
      </c>
      <c r="H1079" s="115">
        <f t="shared" si="607"/>
        <v>45348</v>
      </c>
      <c r="I1079" s="115">
        <f t="shared" si="590"/>
        <v>45348</v>
      </c>
      <c r="J1079" s="116">
        <f t="shared" si="598"/>
        <v>20</v>
      </c>
      <c r="K1079" s="116">
        <f t="shared" si="612"/>
        <v>20</v>
      </c>
      <c r="L1079" s="8">
        <f t="shared" si="599"/>
        <v>1.0056001299999999</v>
      </c>
      <c r="M1079" s="117">
        <v>1</v>
      </c>
      <c r="N1079" s="117">
        <f t="shared" si="608"/>
        <v>1</v>
      </c>
      <c r="O1079" s="110">
        <f t="shared" si="610"/>
        <v>1.0056001299999999</v>
      </c>
      <c r="P1079" s="110">
        <f t="shared" si="591"/>
        <v>873.06551808999996</v>
      </c>
      <c r="Q1079" s="148">
        <f t="shared" si="602"/>
        <v>35</v>
      </c>
      <c r="R1079" s="170">
        <f t="shared" si="600"/>
        <v>1.3514E-2</v>
      </c>
      <c r="S1079" s="110">
        <f t="shared" si="592"/>
        <v>11.798607410000001</v>
      </c>
      <c r="T1079" s="92">
        <f t="shared" si="605"/>
        <v>4.8620522750329727</v>
      </c>
      <c r="U1079" s="181">
        <f t="shared" si="606"/>
        <v>1.9082943192489606E-2</v>
      </c>
      <c r="V1079" s="120">
        <f t="shared" si="601"/>
        <v>7.8E-2</v>
      </c>
      <c r="W1079" s="118">
        <f t="shared" si="609"/>
        <v>20</v>
      </c>
      <c r="X1079" s="118">
        <v>252</v>
      </c>
      <c r="Y1079" s="117">
        <f t="shared" si="593"/>
        <v>1.0059787120000001</v>
      </c>
      <c r="Z1079" s="110">
        <f t="shared" si="594"/>
        <v>5.2198072800000004</v>
      </c>
      <c r="AA1079" s="110">
        <f t="shared" si="595"/>
        <v>17.01841469</v>
      </c>
      <c r="AB1079" s="121" t="str">
        <f t="shared" si="603"/>
        <v>A+J=</v>
      </c>
      <c r="AC1079" s="115">
        <f t="shared" si="604"/>
        <v>45348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9">
        <f t="shared" si="596"/>
        <v>45349</v>
      </c>
      <c r="B1080" s="110">
        <f t="shared" si="588"/>
        <v>856.83969150999997</v>
      </c>
      <c r="C1080" s="184">
        <f t="shared" si="611"/>
        <v>856.40485840496694</v>
      </c>
      <c r="D1080" s="111">
        <f t="shared" si="597"/>
        <v>6773.27</v>
      </c>
      <c r="E1080" s="111">
        <f>IF($K1080=1,VLOOKUP($A1079,$AQ$11:$AU$150,5),E1079)</f>
        <v>6801.72</v>
      </c>
      <c r="F1080" s="160" t="e">
        <f>IF($K1080=1,VLOOKUP($A1079,$AQ$11:$AU$135,6),F1079)</f>
        <v>#REF!</v>
      </c>
      <c r="G1080" s="114">
        <f t="shared" si="589"/>
        <v>4.2003345503722755E-3</v>
      </c>
      <c r="H1080" s="115">
        <f t="shared" si="607"/>
        <v>45376</v>
      </c>
      <c r="I1080" s="115">
        <f t="shared" si="590"/>
        <v>45376</v>
      </c>
      <c r="J1080" s="116">
        <f t="shared" si="598"/>
        <v>20</v>
      </c>
      <c r="K1080" s="116">
        <f t="shared" si="612"/>
        <v>1</v>
      </c>
      <c r="L1080" s="8">
        <f t="shared" si="599"/>
        <v>1.0002095900000001</v>
      </c>
      <c r="M1080" s="117">
        <v>1</v>
      </c>
      <c r="N1080" s="117">
        <f t="shared" si="608"/>
        <v>1</v>
      </c>
      <c r="O1080" s="110">
        <f t="shared" si="610"/>
        <v>1.0002095900000001</v>
      </c>
      <c r="P1080" s="110">
        <f t="shared" si="591"/>
        <v>856.58435228999997</v>
      </c>
      <c r="Q1080" s="148">
        <f t="shared" si="602"/>
        <v>0</v>
      </c>
      <c r="R1080" s="170">
        <f t="shared" si="600"/>
        <v>0</v>
      </c>
      <c r="S1080" s="110">
        <f t="shared" si="592"/>
        <v>0</v>
      </c>
      <c r="T1080" s="92">
        <f t="shared" si="605"/>
        <v>0</v>
      </c>
      <c r="U1080" s="181">
        <f t="shared" si="606"/>
        <v>0</v>
      </c>
      <c r="V1080" s="120">
        <f t="shared" si="601"/>
        <v>7.8E-2</v>
      </c>
      <c r="W1080" s="118">
        <f t="shared" si="609"/>
        <v>1</v>
      </c>
      <c r="X1080" s="118">
        <v>252</v>
      </c>
      <c r="Y1080" s="117">
        <f t="shared" si="593"/>
        <v>1.00029809</v>
      </c>
      <c r="Z1080" s="110">
        <f t="shared" si="594"/>
        <v>0.25533921999999998</v>
      </c>
      <c r="AA1080" s="110">
        <f t="shared" si="595"/>
        <v>0</v>
      </c>
      <c r="AB1080" s="121" t="str">
        <f t="shared" si="603"/>
        <v>A+J=</v>
      </c>
      <c r="AC1080" s="115">
        <f t="shared" si="604"/>
        <v>45376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9">
        <f t="shared" si="596"/>
        <v>45350</v>
      </c>
      <c r="B1081" s="110">
        <f t="shared" si="588"/>
        <v>857.27475932000004</v>
      </c>
      <c r="C1081" s="184">
        <f t="shared" si="611"/>
        <v>856.40485840496694</v>
      </c>
      <c r="D1081" s="111">
        <f t="shared" si="597"/>
        <v>6773.27</v>
      </c>
      <c r="E1081" s="111">
        <f>IF($K1081=1,VLOOKUP($A1080,$AQ$11:$AU$150,5),E1080)</f>
        <v>6801.72</v>
      </c>
      <c r="F1081" s="160" t="e">
        <f>IF($K1081=1,VLOOKUP($A1080,$AQ$11:$AU$135,6),F1080)</f>
        <v>#REF!</v>
      </c>
      <c r="G1081" s="114">
        <f t="shared" si="589"/>
        <v>4.2003345503722755E-3</v>
      </c>
      <c r="H1081" s="115">
        <f t="shared" si="607"/>
        <v>45376</v>
      </c>
      <c r="I1081" s="115">
        <f t="shared" si="590"/>
        <v>45376</v>
      </c>
      <c r="J1081" s="116">
        <f t="shared" si="598"/>
        <v>20</v>
      </c>
      <c r="K1081" s="116">
        <f t="shared" si="612"/>
        <v>2</v>
      </c>
      <c r="L1081" s="8">
        <f t="shared" si="599"/>
        <v>1.00041924</v>
      </c>
      <c r="M1081" s="117">
        <v>1</v>
      </c>
      <c r="N1081" s="117">
        <f t="shared" si="608"/>
        <v>1</v>
      </c>
      <c r="O1081" s="110">
        <f t="shared" si="610"/>
        <v>1.00041924</v>
      </c>
      <c r="P1081" s="110">
        <f t="shared" si="591"/>
        <v>856.76389757000004</v>
      </c>
      <c r="Q1081" s="148">
        <f t="shared" si="602"/>
        <v>0</v>
      </c>
      <c r="R1081" s="170">
        <f t="shared" si="600"/>
        <v>0</v>
      </c>
      <c r="S1081" s="110">
        <f t="shared" si="592"/>
        <v>0</v>
      </c>
      <c r="T1081" s="92">
        <f t="shared" si="605"/>
        <v>0</v>
      </c>
      <c r="U1081" s="181">
        <f t="shared" si="606"/>
        <v>0</v>
      </c>
      <c r="V1081" s="120">
        <f t="shared" si="601"/>
        <v>7.8E-2</v>
      </c>
      <c r="W1081" s="118">
        <f t="shared" si="609"/>
        <v>2</v>
      </c>
      <c r="X1081" s="118">
        <v>252</v>
      </c>
      <c r="Y1081" s="117">
        <f t="shared" si="593"/>
        <v>1.0005962690000001</v>
      </c>
      <c r="Z1081" s="110">
        <f t="shared" si="594"/>
        <v>0.51086175</v>
      </c>
      <c r="AA1081" s="110">
        <f t="shared" si="595"/>
        <v>0</v>
      </c>
      <c r="AB1081" s="121" t="str">
        <f t="shared" si="603"/>
        <v>A+J=</v>
      </c>
      <c r="AC1081" s="115">
        <f t="shared" si="604"/>
        <v>45376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9">
        <f t="shared" si="596"/>
        <v>45351</v>
      </c>
      <c r="B1082" s="110">
        <f t="shared" si="588"/>
        <v>857.71003531999997</v>
      </c>
      <c r="C1082" s="184">
        <f t="shared" si="611"/>
        <v>856.40485840496694</v>
      </c>
      <c r="D1082" s="111">
        <f t="shared" si="597"/>
        <v>6773.27</v>
      </c>
      <c r="E1082" s="111">
        <f>IF($K1082=1,VLOOKUP($A1081,$AQ$11:$AU$150,5),E1081)</f>
        <v>6801.72</v>
      </c>
      <c r="F1082" s="160" t="e">
        <f>IF($K1082=1,VLOOKUP($A1081,$AQ$11:$AU$135,6),F1081)</f>
        <v>#REF!</v>
      </c>
      <c r="G1082" s="114">
        <f t="shared" si="589"/>
        <v>4.2003345503722755E-3</v>
      </c>
      <c r="H1082" s="115">
        <f t="shared" si="607"/>
        <v>45376</v>
      </c>
      <c r="I1082" s="115">
        <f t="shared" si="590"/>
        <v>45376</v>
      </c>
      <c r="J1082" s="116">
        <f t="shared" si="598"/>
        <v>20</v>
      </c>
      <c r="K1082" s="116">
        <f t="shared" si="612"/>
        <v>3</v>
      </c>
      <c r="L1082" s="8">
        <f t="shared" si="599"/>
        <v>1.00062892</v>
      </c>
      <c r="M1082" s="117">
        <v>1</v>
      </c>
      <c r="N1082" s="117">
        <f t="shared" si="608"/>
        <v>1</v>
      </c>
      <c r="O1082" s="110">
        <f t="shared" si="610"/>
        <v>1.00062892</v>
      </c>
      <c r="P1082" s="110">
        <f t="shared" si="591"/>
        <v>856.94346854000003</v>
      </c>
      <c r="Q1082" s="148">
        <f t="shared" si="602"/>
        <v>0</v>
      </c>
      <c r="R1082" s="170">
        <f t="shared" si="600"/>
        <v>0</v>
      </c>
      <c r="S1082" s="110">
        <f t="shared" si="592"/>
        <v>0</v>
      </c>
      <c r="T1082" s="92">
        <f t="shared" si="605"/>
        <v>0</v>
      </c>
      <c r="U1082" s="181">
        <f t="shared" si="606"/>
        <v>0</v>
      </c>
      <c r="V1082" s="120">
        <f t="shared" si="601"/>
        <v>7.8E-2</v>
      </c>
      <c r="W1082" s="118">
        <f t="shared" si="609"/>
        <v>3</v>
      </c>
      <c r="X1082" s="118">
        <v>252</v>
      </c>
      <c r="Y1082" s="117">
        <f t="shared" si="593"/>
        <v>1.0008945359999999</v>
      </c>
      <c r="Z1082" s="110">
        <f t="shared" si="594"/>
        <v>0.76656678</v>
      </c>
      <c r="AA1082" s="110">
        <f t="shared" si="595"/>
        <v>0</v>
      </c>
      <c r="AB1082" s="121" t="str">
        <f t="shared" si="603"/>
        <v>A+J=</v>
      </c>
      <c r="AC1082" s="115">
        <f t="shared" si="604"/>
        <v>45376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9">
        <f t="shared" si="596"/>
        <v>45352</v>
      </c>
      <c r="B1083" s="110">
        <f t="shared" si="588"/>
        <v>858.14553845</v>
      </c>
      <c r="C1083" s="184">
        <f t="shared" si="611"/>
        <v>856.40485840496694</v>
      </c>
      <c r="D1083" s="111">
        <f t="shared" si="597"/>
        <v>6773.27</v>
      </c>
      <c r="E1083" s="111">
        <f>IF($K1083=1,VLOOKUP($A1082,$AQ$11:$AU$150,5),E1082)</f>
        <v>6801.72</v>
      </c>
      <c r="F1083" s="160" t="e">
        <f>IF($K1083=1,VLOOKUP($A1082,$AQ$11:$AU$135,6),F1082)</f>
        <v>#REF!</v>
      </c>
      <c r="G1083" s="114">
        <f t="shared" si="589"/>
        <v>4.2003345503722755E-3</v>
      </c>
      <c r="H1083" s="115">
        <f t="shared" si="607"/>
        <v>45376</v>
      </c>
      <c r="I1083" s="115">
        <f t="shared" si="590"/>
        <v>45376</v>
      </c>
      <c r="J1083" s="116">
        <f t="shared" si="598"/>
        <v>20</v>
      </c>
      <c r="K1083" s="116">
        <f t="shared" si="612"/>
        <v>4</v>
      </c>
      <c r="L1083" s="8">
        <f t="shared" si="599"/>
        <v>1.0008386499999999</v>
      </c>
      <c r="M1083" s="117">
        <v>1</v>
      </c>
      <c r="N1083" s="117">
        <f t="shared" si="608"/>
        <v>1</v>
      </c>
      <c r="O1083" s="110">
        <f t="shared" si="610"/>
        <v>1.0008386499999999</v>
      </c>
      <c r="P1083" s="110">
        <f t="shared" si="591"/>
        <v>857.12308232999999</v>
      </c>
      <c r="Q1083" s="148">
        <f t="shared" si="602"/>
        <v>0</v>
      </c>
      <c r="R1083" s="170">
        <f t="shared" si="600"/>
        <v>0</v>
      </c>
      <c r="S1083" s="110">
        <f t="shared" si="592"/>
        <v>0</v>
      </c>
      <c r="T1083" s="92">
        <f t="shared" si="605"/>
        <v>0</v>
      </c>
      <c r="U1083" s="181">
        <f t="shared" si="606"/>
        <v>0</v>
      </c>
      <c r="V1083" s="120">
        <f t="shared" si="601"/>
        <v>7.8E-2</v>
      </c>
      <c r="W1083" s="118">
        <f t="shared" si="609"/>
        <v>4</v>
      </c>
      <c r="X1083" s="118">
        <v>252</v>
      </c>
      <c r="Y1083" s="117">
        <f t="shared" si="593"/>
        <v>1.001192893</v>
      </c>
      <c r="Z1083" s="110">
        <f t="shared" si="594"/>
        <v>1.02245612</v>
      </c>
      <c r="AA1083" s="110">
        <f t="shared" si="595"/>
        <v>0</v>
      </c>
      <c r="AB1083" s="121" t="str">
        <f t="shared" si="603"/>
        <v>A+J=</v>
      </c>
      <c r="AC1083" s="115">
        <f t="shared" si="604"/>
        <v>45376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9">
        <f t="shared" si="596"/>
        <v>45353</v>
      </c>
      <c r="B1084" s="110">
        <f t="shared" si="588"/>
        <v>858.5812679500001</v>
      </c>
      <c r="C1084" s="184">
        <f t="shared" si="611"/>
        <v>856.40485840496694</v>
      </c>
      <c r="D1084" s="111">
        <f t="shared" si="597"/>
        <v>6773.27</v>
      </c>
      <c r="E1084" s="111">
        <f>IF($K1084=1,VLOOKUP($A1083,$AQ$11:$AU$150,5),E1083)</f>
        <v>6801.72</v>
      </c>
      <c r="F1084" s="160" t="e">
        <f>IF($K1084=1,VLOOKUP($A1083,$AQ$11:$AU$135,6),F1083)</f>
        <v>#REF!</v>
      </c>
      <c r="G1084" s="114">
        <f t="shared" si="589"/>
        <v>4.2003345503722755E-3</v>
      </c>
      <c r="H1084" s="115">
        <f t="shared" si="607"/>
        <v>45376</v>
      </c>
      <c r="I1084" s="115">
        <f t="shared" si="590"/>
        <v>45376</v>
      </c>
      <c r="J1084" s="116">
        <f t="shared" si="598"/>
        <v>20</v>
      </c>
      <c r="K1084" s="116">
        <f t="shared" si="612"/>
        <v>5</v>
      </c>
      <c r="L1084" s="8">
        <f t="shared" si="599"/>
        <v>1.00104843</v>
      </c>
      <c r="M1084" s="117">
        <v>1</v>
      </c>
      <c r="N1084" s="117">
        <f t="shared" si="608"/>
        <v>1</v>
      </c>
      <c r="O1084" s="110">
        <f t="shared" si="610"/>
        <v>1.00104843</v>
      </c>
      <c r="P1084" s="110">
        <f t="shared" si="591"/>
        <v>857.30273895000005</v>
      </c>
      <c r="Q1084" s="148">
        <f t="shared" si="602"/>
        <v>0</v>
      </c>
      <c r="R1084" s="170">
        <f t="shared" si="600"/>
        <v>0</v>
      </c>
      <c r="S1084" s="110">
        <f t="shared" si="592"/>
        <v>0</v>
      </c>
      <c r="T1084" s="92">
        <f t="shared" si="605"/>
        <v>0</v>
      </c>
      <c r="U1084" s="181">
        <f t="shared" si="606"/>
        <v>0</v>
      </c>
      <c r="V1084" s="120">
        <f t="shared" si="601"/>
        <v>7.8E-2</v>
      </c>
      <c r="W1084" s="118">
        <f t="shared" si="609"/>
        <v>5</v>
      </c>
      <c r="X1084" s="118">
        <v>252</v>
      </c>
      <c r="Y1084" s="117">
        <f t="shared" si="593"/>
        <v>1.001491339</v>
      </c>
      <c r="Z1084" s="110">
        <f t="shared" si="594"/>
        <v>1.278529</v>
      </c>
      <c r="AA1084" s="110">
        <f t="shared" si="595"/>
        <v>0</v>
      </c>
      <c r="AB1084" s="121" t="str">
        <f t="shared" si="603"/>
        <v>A+J=</v>
      </c>
      <c r="AC1084" s="115">
        <f t="shared" si="604"/>
        <v>45376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9">
        <f t="shared" si="596"/>
        <v>45354</v>
      </c>
      <c r="B1085" s="110">
        <f t="shared" si="588"/>
        <v>858.5812679500001</v>
      </c>
      <c r="C1085" s="184">
        <f t="shared" si="611"/>
        <v>856.40485840496694</v>
      </c>
      <c r="D1085" s="111">
        <f t="shared" si="597"/>
        <v>6773.27</v>
      </c>
      <c r="E1085" s="111">
        <f>IF($K1085=1,VLOOKUP($A1084,$AQ$11:$AU$150,5),E1084)</f>
        <v>6801.72</v>
      </c>
      <c r="F1085" s="160" t="e">
        <f>IF($K1085=1,VLOOKUP($A1084,$AQ$11:$AU$135,6),F1084)</f>
        <v>#REF!</v>
      </c>
      <c r="G1085" s="114">
        <f t="shared" si="589"/>
        <v>4.2003345503722755E-3</v>
      </c>
      <c r="H1085" s="115">
        <f t="shared" si="607"/>
        <v>45376</v>
      </c>
      <c r="I1085" s="115">
        <f t="shared" si="590"/>
        <v>45376</v>
      </c>
      <c r="J1085" s="116">
        <f t="shared" si="598"/>
        <v>20</v>
      </c>
      <c r="K1085" s="116">
        <f t="shared" si="612"/>
        <v>5</v>
      </c>
      <c r="L1085" s="8">
        <f t="shared" si="599"/>
        <v>1.00104843</v>
      </c>
      <c r="M1085" s="117">
        <v>1</v>
      </c>
      <c r="N1085" s="117">
        <f t="shared" si="608"/>
        <v>1</v>
      </c>
      <c r="O1085" s="110">
        <f t="shared" si="610"/>
        <v>1.00104843</v>
      </c>
      <c r="P1085" s="110">
        <f t="shared" si="591"/>
        <v>857.30273895000005</v>
      </c>
      <c r="Q1085" s="148">
        <f t="shared" si="602"/>
        <v>0</v>
      </c>
      <c r="R1085" s="170">
        <f t="shared" si="600"/>
        <v>0</v>
      </c>
      <c r="S1085" s="110">
        <f t="shared" si="592"/>
        <v>0</v>
      </c>
      <c r="T1085" s="92">
        <f t="shared" si="605"/>
        <v>0</v>
      </c>
      <c r="U1085" s="181">
        <f t="shared" si="606"/>
        <v>0</v>
      </c>
      <c r="V1085" s="120">
        <f t="shared" si="601"/>
        <v>7.8E-2</v>
      </c>
      <c r="W1085" s="118">
        <f t="shared" si="609"/>
        <v>5</v>
      </c>
      <c r="X1085" s="118">
        <v>252</v>
      </c>
      <c r="Y1085" s="117">
        <f t="shared" si="593"/>
        <v>1.001491339</v>
      </c>
      <c r="Z1085" s="110">
        <f t="shared" si="594"/>
        <v>1.278529</v>
      </c>
      <c r="AA1085" s="110">
        <f t="shared" si="595"/>
        <v>0</v>
      </c>
      <c r="AB1085" s="121" t="str">
        <f t="shared" si="603"/>
        <v>A+J=</v>
      </c>
      <c r="AC1085" s="115">
        <f t="shared" si="604"/>
        <v>45376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9">
        <f t="shared" si="596"/>
        <v>45355</v>
      </c>
      <c r="B1086" s="110">
        <f t="shared" si="588"/>
        <v>858.5812679500001</v>
      </c>
      <c r="C1086" s="184">
        <f t="shared" si="611"/>
        <v>856.40485840496694</v>
      </c>
      <c r="D1086" s="111">
        <f t="shared" si="597"/>
        <v>6773.27</v>
      </c>
      <c r="E1086" s="111">
        <f>IF($K1086=1,VLOOKUP($A1085,$AQ$11:$AU$150,5),E1085)</f>
        <v>6801.72</v>
      </c>
      <c r="F1086" s="160" t="e">
        <f>IF($K1086=1,VLOOKUP($A1085,$AQ$11:$AU$135,6),F1085)</f>
        <v>#REF!</v>
      </c>
      <c r="G1086" s="114">
        <f t="shared" si="589"/>
        <v>4.2003345503722755E-3</v>
      </c>
      <c r="H1086" s="115">
        <f t="shared" si="607"/>
        <v>45376</v>
      </c>
      <c r="I1086" s="115">
        <f t="shared" si="590"/>
        <v>45376</v>
      </c>
      <c r="J1086" s="116">
        <f t="shared" si="598"/>
        <v>20</v>
      </c>
      <c r="K1086" s="116">
        <f t="shared" si="612"/>
        <v>5</v>
      </c>
      <c r="L1086" s="8">
        <f t="shared" si="599"/>
        <v>1.00104843</v>
      </c>
      <c r="M1086" s="117">
        <v>1</v>
      </c>
      <c r="N1086" s="117">
        <f t="shared" si="608"/>
        <v>1</v>
      </c>
      <c r="O1086" s="110">
        <f t="shared" si="610"/>
        <v>1.00104843</v>
      </c>
      <c r="P1086" s="110">
        <f t="shared" si="591"/>
        <v>857.30273895000005</v>
      </c>
      <c r="Q1086" s="148">
        <f t="shared" si="602"/>
        <v>0</v>
      </c>
      <c r="R1086" s="170">
        <f t="shared" si="600"/>
        <v>0</v>
      </c>
      <c r="S1086" s="110">
        <f t="shared" si="592"/>
        <v>0</v>
      </c>
      <c r="T1086" s="92">
        <f t="shared" si="605"/>
        <v>0</v>
      </c>
      <c r="U1086" s="181">
        <f t="shared" si="606"/>
        <v>0</v>
      </c>
      <c r="V1086" s="120">
        <f t="shared" si="601"/>
        <v>7.8E-2</v>
      </c>
      <c r="W1086" s="118">
        <f t="shared" si="609"/>
        <v>5</v>
      </c>
      <c r="X1086" s="118">
        <v>252</v>
      </c>
      <c r="Y1086" s="117">
        <f t="shared" si="593"/>
        <v>1.001491339</v>
      </c>
      <c r="Z1086" s="110">
        <f t="shared" si="594"/>
        <v>1.278529</v>
      </c>
      <c r="AA1086" s="110">
        <f t="shared" si="595"/>
        <v>0</v>
      </c>
      <c r="AB1086" s="121" t="str">
        <f t="shared" si="603"/>
        <v>A+J=</v>
      </c>
      <c r="AC1086" s="115">
        <f t="shared" si="604"/>
        <v>45376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9">
        <f t="shared" si="596"/>
        <v>45356</v>
      </c>
      <c r="B1087" s="110">
        <f t="shared" si="588"/>
        <v>859.01721444999998</v>
      </c>
      <c r="C1087" s="184">
        <f t="shared" si="611"/>
        <v>856.40485840496694</v>
      </c>
      <c r="D1087" s="111">
        <f t="shared" si="597"/>
        <v>6773.27</v>
      </c>
      <c r="E1087" s="111">
        <f>IF($K1087=1,VLOOKUP($A1086,$AQ$11:$AU$150,5),E1086)</f>
        <v>6801.72</v>
      </c>
      <c r="F1087" s="160" t="e">
        <f>IF($K1087=1,VLOOKUP($A1086,$AQ$11:$AU$135,6),F1086)</f>
        <v>#REF!</v>
      </c>
      <c r="G1087" s="114">
        <f t="shared" si="589"/>
        <v>4.2003345503722755E-3</v>
      </c>
      <c r="H1087" s="115">
        <f t="shared" si="607"/>
        <v>45376</v>
      </c>
      <c r="I1087" s="115">
        <f t="shared" si="590"/>
        <v>45376</v>
      </c>
      <c r="J1087" s="116">
        <f t="shared" si="598"/>
        <v>20</v>
      </c>
      <c r="K1087" s="116">
        <f t="shared" si="612"/>
        <v>6</v>
      </c>
      <c r="L1087" s="8">
        <f t="shared" si="599"/>
        <v>1.00125825</v>
      </c>
      <c r="M1087" s="117">
        <v>1</v>
      </c>
      <c r="N1087" s="117">
        <f t="shared" si="608"/>
        <v>1</v>
      </c>
      <c r="O1087" s="110">
        <f t="shared" si="610"/>
        <v>1.00125825</v>
      </c>
      <c r="P1087" s="110">
        <f t="shared" si="591"/>
        <v>857.48242980999999</v>
      </c>
      <c r="Q1087" s="148">
        <f t="shared" si="602"/>
        <v>0</v>
      </c>
      <c r="R1087" s="170">
        <f t="shared" si="600"/>
        <v>0</v>
      </c>
      <c r="S1087" s="110">
        <f t="shared" si="592"/>
        <v>0</v>
      </c>
      <c r="T1087" s="92">
        <f t="shared" si="605"/>
        <v>0</v>
      </c>
      <c r="U1087" s="181">
        <f t="shared" si="606"/>
        <v>0</v>
      </c>
      <c r="V1087" s="120">
        <f t="shared" si="601"/>
        <v>7.8E-2</v>
      </c>
      <c r="W1087" s="118">
        <f t="shared" si="609"/>
        <v>6</v>
      </c>
      <c r="X1087" s="118">
        <v>252</v>
      </c>
      <c r="Y1087" s="117">
        <f t="shared" si="593"/>
        <v>1.0017898730000001</v>
      </c>
      <c r="Z1087" s="110">
        <f t="shared" si="594"/>
        <v>1.53478464</v>
      </c>
      <c r="AA1087" s="110">
        <f t="shared" si="595"/>
        <v>0</v>
      </c>
      <c r="AB1087" s="121" t="str">
        <f t="shared" si="603"/>
        <v>A+J=</v>
      </c>
      <c r="AC1087" s="115">
        <f t="shared" si="604"/>
        <v>45376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9">
        <f t="shared" si="596"/>
        <v>45357</v>
      </c>
      <c r="B1088" s="110">
        <f t="shared" si="588"/>
        <v>859.45337891000008</v>
      </c>
      <c r="C1088" s="184">
        <f t="shared" si="611"/>
        <v>856.40485840496694</v>
      </c>
      <c r="D1088" s="111">
        <f t="shared" si="597"/>
        <v>6773.27</v>
      </c>
      <c r="E1088" s="111">
        <f>IF($K1088=1,VLOOKUP($A1087,$AQ$11:$AU$150,5),E1087)</f>
        <v>6801.72</v>
      </c>
      <c r="F1088" s="160" t="e">
        <f>IF($K1088=1,VLOOKUP($A1087,$AQ$11:$AU$135,6),F1087)</f>
        <v>#REF!</v>
      </c>
      <c r="G1088" s="114">
        <f t="shared" si="589"/>
        <v>4.2003345503722755E-3</v>
      </c>
      <c r="H1088" s="115">
        <f t="shared" si="607"/>
        <v>45376</v>
      </c>
      <c r="I1088" s="115">
        <f t="shared" si="590"/>
        <v>45376</v>
      </c>
      <c r="J1088" s="116">
        <f t="shared" si="598"/>
        <v>20</v>
      </c>
      <c r="K1088" s="116">
        <f t="shared" si="612"/>
        <v>7</v>
      </c>
      <c r="L1088" s="8">
        <f t="shared" si="599"/>
        <v>1.00146811</v>
      </c>
      <c r="M1088" s="117">
        <v>1</v>
      </c>
      <c r="N1088" s="117">
        <f t="shared" si="608"/>
        <v>1</v>
      </c>
      <c r="O1088" s="110">
        <f t="shared" si="610"/>
        <v>1.00146811</v>
      </c>
      <c r="P1088" s="110">
        <f t="shared" si="591"/>
        <v>857.66215494000005</v>
      </c>
      <c r="Q1088" s="148">
        <f t="shared" si="602"/>
        <v>0</v>
      </c>
      <c r="R1088" s="170">
        <f t="shared" si="600"/>
        <v>0</v>
      </c>
      <c r="S1088" s="110">
        <f t="shared" si="592"/>
        <v>0</v>
      </c>
      <c r="T1088" s="92">
        <f t="shared" si="605"/>
        <v>0</v>
      </c>
      <c r="U1088" s="181">
        <f t="shared" si="606"/>
        <v>0</v>
      </c>
      <c r="V1088" s="120">
        <f t="shared" si="601"/>
        <v>7.8E-2</v>
      </c>
      <c r="W1088" s="118">
        <f t="shared" si="609"/>
        <v>7</v>
      </c>
      <c r="X1088" s="118">
        <v>252</v>
      </c>
      <c r="Y1088" s="117">
        <f t="shared" si="593"/>
        <v>1.0020884960000001</v>
      </c>
      <c r="Z1088" s="110">
        <f t="shared" si="594"/>
        <v>1.7912239700000001</v>
      </c>
      <c r="AA1088" s="110">
        <f t="shared" si="595"/>
        <v>0</v>
      </c>
      <c r="AB1088" s="121" t="str">
        <f t="shared" si="603"/>
        <v>A+J=</v>
      </c>
      <c r="AC1088" s="115">
        <f t="shared" si="604"/>
        <v>45376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9">
        <f t="shared" si="596"/>
        <v>45358</v>
      </c>
      <c r="B1089" s="110">
        <f t="shared" si="588"/>
        <v>859.88977082999997</v>
      </c>
      <c r="C1089" s="184">
        <f t="shared" si="611"/>
        <v>856.40485840496694</v>
      </c>
      <c r="D1089" s="111">
        <f t="shared" si="597"/>
        <v>6773.27</v>
      </c>
      <c r="E1089" s="111">
        <f>IF($K1089=1,VLOOKUP($A1088,$AQ$11:$AU$150,5),E1088)</f>
        <v>6801.72</v>
      </c>
      <c r="F1089" s="160" t="e">
        <f>IF($K1089=1,VLOOKUP($A1088,$AQ$11:$AU$135,6),F1088)</f>
        <v>#REF!</v>
      </c>
      <c r="G1089" s="114">
        <f t="shared" si="589"/>
        <v>4.2003345503722755E-3</v>
      </c>
      <c r="H1089" s="115">
        <f t="shared" si="607"/>
        <v>45376</v>
      </c>
      <c r="I1089" s="115">
        <f t="shared" si="590"/>
        <v>45376</v>
      </c>
      <c r="J1089" s="116">
        <f t="shared" si="598"/>
        <v>20</v>
      </c>
      <c r="K1089" s="116">
        <f t="shared" si="612"/>
        <v>8</v>
      </c>
      <c r="L1089" s="8">
        <f t="shared" si="599"/>
        <v>1.0016780199999999</v>
      </c>
      <c r="M1089" s="117">
        <v>1</v>
      </c>
      <c r="N1089" s="117">
        <f t="shared" si="608"/>
        <v>1</v>
      </c>
      <c r="O1089" s="110">
        <f t="shared" si="610"/>
        <v>1.0016780199999999</v>
      </c>
      <c r="P1089" s="110">
        <f t="shared" si="591"/>
        <v>857.84192287999997</v>
      </c>
      <c r="Q1089" s="148">
        <f t="shared" si="602"/>
        <v>0</v>
      </c>
      <c r="R1089" s="170">
        <f t="shared" si="600"/>
        <v>0</v>
      </c>
      <c r="S1089" s="110">
        <f t="shared" si="592"/>
        <v>0</v>
      </c>
      <c r="T1089" s="92">
        <f t="shared" si="605"/>
        <v>0</v>
      </c>
      <c r="U1089" s="181">
        <f t="shared" si="606"/>
        <v>0</v>
      </c>
      <c r="V1089" s="120">
        <f t="shared" si="601"/>
        <v>7.8E-2</v>
      </c>
      <c r="W1089" s="118">
        <f t="shared" si="609"/>
        <v>8</v>
      </c>
      <c r="X1089" s="118">
        <v>252</v>
      </c>
      <c r="Y1089" s="117">
        <f t="shared" si="593"/>
        <v>1.0023872089999999</v>
      </c>
      <c r="Z1089" s="110">
        <f t="shared" si="594"/>
        <v>2.04784795</v>
      </c>
      <c r="AA1089" s="110">
        <f t="shared" si="595"/>
        <v>0</v>
      </c>
      <c r="AB1089" s="121" t="str">
        <f t="shared" si="603"/>
        <v>A+J=</v>
      </c>
      <c r="AC1089" s="115">
        <f t="shared" si="604"/>
        <v>45376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9">
        <f t="shared" si="596"/>
        <v>45359</v>
      </c>
      <c r="B1090" s="110">
        <f t="shared" si="588"/>
        <v>860.32638086999998</v>
      </c>
      <c r="C1090" s="184">
        <f t="shared" si="611"/>
        <v>856.40485840496694</v>
      </c>
      <c r="D1090" s="111">
        <f t="shared" si="597"/>
        <v>6773.27</v>
      </c>
      <c r="E1090" s="111">
        <f>IF($K1090=1,VLOOKUP($A1089,$AQ$11:$AU$150,5),E1089)</f>
        <v>6801.72</v>
      </c>
      <c r="F1090" s="160" t="e">
        <f>IF($K1090=1,VLOOKUP($A1089,$AQ$11:$AU$135,6),F1089)</f>
        <v>#REF!</v>
      </c>
      <c r="G1090" s="114">
        <f t="shared" si="589"/>
        <v>4.2003345503722755E-3</v>
      </c>
      <c r="H1090" s="115">
        <f t="shared" si="607"/>
        <v>45376</v>
      </c>
      <c r="I1090" s="115">
        <f t="shared" si="590"/>
        <v>45376</v>
      </c>
      <c r="J1090" s="116">
        <f t="shared" si="598"/>
        <v>20</v>
      </c>
      <c r="K1090" s="116">
        <f t="shared" si="612"/>
        <v>9</v>
      </c>
      <c r="L1090" s="8">
        <f t="shared" si="599"/>
        <v>1.0018879700000001</v>
      </c>
      <c r="M1090" s="117">
        <v>1</v>
      </c>
      <c r="N1090" s="117">
        <f t="shared" si="608"/>
        <v>1</v>
      </c>
      <c r="O1090" s="110">
        <f t="shared" si="610"/>
        <v>1.0018879700000001</v>
      </c>
      <c r="P1090" s="110">
        <f t="shared" si="591"/>
        <v>858.02172508000001</v>
      </c>
      <c r="Q1090" s="148">
        <f t="shared" si="602"/>
        <v>0</v>
      </c>
      <c r="R1090" s="170">
        <f t="shared" si="600"/>
        <v>0</v>
      </c>
      <c r="S1090" s="110">
        <f t="shared" si="592"/>
        <v>0</v>
      </c>
      <c r="T1090" s="92">
        <f t="shared" si="605"/>
        <v>0</v>
      </c>
      <c r="U1090" s="181">
        <f t="shared" si="606"/>
        <v>0</v>
      </c>
      <c r="V1090" s="120">
        <f t="shared" si="601"/>
        <v>7.8E-2</v>
      </c>
      <c r="W1090" s="118">
        <f t="shared" si="609"/>
        <v>9</v>
      </c>
      <c r="X1090" s="118">
        <v>252</v>
      </c>
      <c r="Y1090" s="117">
        <f t="shared" si="593"/>
        <v>1.002686011</v>
      </c>
      <c r="Z1090" s="110">
        <f t="shared" si="594"/>
        <v>2.30465579</v>
      </c>
      <c r="AA1090" s="110">
        <f t="shared" si="595"/>
        <v>0</v>
      </c>
      <c r="AB1090" s="121" t="str">
        <f t="shared" si="603"/>
        <v>A+J=</v>
      </c>
      <c r="AC1090" s="115">
        <f t="shared" si="604"/>
        <v>45376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9">
        <f t="shared" si="596"/>
        <v>45360</v>
      </c>
      <c r="B1091" s="110">
        <f t="shared" si="588"/>
        <v>860.76320822999992</v>
      </c>
      <c r="C1091" s="184">
        <f t="shared" si="611"/>
        <v>856.40485840496694</v>
      </c>
      <c r="D1091" s="111">
        <f t="shared" si="597"/>
        <v>6773.27</v>
      </c>
      <c r="E1091" s="111">
        <f>IF($K1091=1,VLOOKUP($A1090,$AQ$11:$AU$150,5),E1090)</f>
        <v>6801.72</v>
      </c>
      <c r="F1091" s="160" t="e">
        <f>IF($K1091=1,VLOOKUP($A1090,$AQ$11:$AU$135,6),F1090)</f>
        <v>#REF!</v>
      </c>
      <c r="G1091" s="114">
        <f t="shared" si="589"/>
        <v>4.2003345503722755E-3</v>
      </c>
      <c r="H1091" s="115">
        <f t="shared" si="607"/>
        <v>45376</v>
      </c>
      <c r="I1091" s="115">
        <f t="shared" si="590"/>
        <v>45376</v>
      </c>
      <c r="J1091" s="116">
        <f t="shared" si="598"/>
        <v>20</v>
      </c>
      <c r="K1091" s="116">
        <f t="shared" si="612"/>
        <v>10</v>
      </c>
      <c r="L1091" s="8">
        <f t="shared" si="599"/>
        <v>1.00209796</v>
      </c>
      <c r="M1091" s="117">
        <v>1</v>
      </c>
      <c r="N1091" s="117">
        <f t="shared" si="608"/>
        <v>1</v>
      </c>
      <c r="O1091" s="110">
        <f t="shared" si="610"/>
        <v>1.00209796</v>
      </c>
      <c r="P1091" s="110">
        <f t="shared" si="591"/>
        <v>858.20156153999994</v>
      </c>
      <c r="Q1091" s="148">
        <f t="shared" si="602"/>
        <v>0</v>
      </c>
      <c r="R1091" s="170">
        <f t="shared" si="600"/>
        <v>0</v>
      </c>
      <c r="S1091" s="110">
        <f t="shared" si="592"/>
        <v>0</v>
      </c>
      <c r="T1091" s="92">
        <f t="shared" si="605"/>
        <v>0</v>
      </c>
      <c r="U1091" s="181">
        <f t="shared" si="606"/>
        <v>0</v>
      </c>
      <c r="V1091" s="120">
        <f t="shared" si="601"/>
        <v>7.8E-2</v>
      </c>
      <c r="W1091" s="118">
        <f t="shared" si="609"/>
        <v>10</v>
      </c>
      <c r="X1091" s="118">
        <v>252</v>
      </c>
      <c r="Y1091" s="117">
        <f t="shared" si="593"/>
        <v>1.002984901</v>
      </c>
      <c r="Z1091" s="110">
        <f t="shared" si="594"/>
        <v>2.5616466899999999</v>
      </c>
      <c r="AA1091" s="110">
        <f t="shared" si="595"/>
        <v>0</v>
      </c>
      <c r="AB1091" s="121" t="str">
        <f t="shared" si="603"/>
        <v>A+J=</v>
      </c>
      <c r="AC1091" s="115">
        <f t="shared" si="604"/>
        <v>45376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9">
        <f t="shared" si="596"/>
        <v>45361</v>
      </c>
      <c r="B1092" s="110">
        <f t="shared" si="588"/>
        <v>860.76320822999992</v>
      </c>
      <c r="C1092" s="184">
        <f t="shared" si="611"/>
        <v>856.40485840496694</v>
      </c>
      <c r="D1092" s="111">
        <f t="shared" si="597"/>
        <v>6773.27</v>
      </c>
      <c r="E1092" s="111">
        <f>IF($K1092=1,VLOOKUP($A1091,$AQ$11:$AU$150,5),E1091)</f>
        <v>6801.72</v>
      </c>
      <c r="F1092" s="160" t="e">
        <f>IF($K1092=1,VLOOKUP($A1091,$AQ$11:$AU$135,6),F1091)</f>
        <v>#REF!</v>
      </c>
      <c r="G1092" s="114">
        <f t="shared" si="589"/>
        <v>4.2003345503722755E-3</v>
      </c>
      <c r="H1092" s="115">
        <f t="shared" si="607"/>
        <v>45376</v>
      </c>
      <c r="I1092" s="115">
        <f t="shared" si="590"/>
        <v>45376</v>
      </c>
      <c r="J1092" s="116">
        <f t="shared" si="598"/>
        <v>20</v>
      </c>
      <c r="K1092" s="116">
        <f t="shared" si="612"/>
        <v>10</v>
      </c>
      <c r="L1092" s="8">
        <f t="shared" si="599"/>
        <v>1.00209796</v>
      </c>
      <c r="M1092" s="117">
        <v>1</v>
      </c>
      <c r="N1092" s="117">
        <f t="shared" si="608"/>
        <v>1</v>
      </c>
      <c r="O1092" s="110">
        <f t="shared" si="610"/>
        <v>1.00209796</v>
      </c>
      <c r="P1092" s="110">
        <f t="shared" si="591"/>
        <v>858.20156153999994</v>
      </c>
      <c r="Q1092" s="148">
        <f t="shared" si="602"/>
        <v>0</v>
      </c>
      <c r="R1092" s="170">
        <f t="shared" si="600"/>
        <v>0</v>
      </c>
      <c r="S1092" s="110">
        <f t="shared" si="592"/>
        <v>0</v>
      </c>
      <c r="T1092" s="92">
        <f t="shared" si="605"/>
        <v>0</v>
      </c>
      <c r="U1092" s="181">
        <f t="shared" si="606"/>
        <v>0</v>
      </c>
      <c r="V1092" s="120">
        <f t="shared" si="601"/>
        <v>7.8E-2</v>
      </c>
      <c r="W1092" s="118">
        <f t="shared" si="609"/>
        <v>10</v>
      </c>
      <c r="X1092" s="118">
        <v>252</v>
      </c>
      <c r="Y1092" s="117">
        <f t="shared" si="593"/>
        <v>1.002984901</v>
      </c>
      <c r="Z1092" s="110">
        <f t="shared" si="594"/>
        <v>2.5616466899999999</v>
      </c>
      <c r="AA1092" s="110">
        <f t="shared" si="595"/>
        <v>0</v>
      </c>
      <c r="AB1092" s="121" t="str">
        <f t="shared" si="603"/>
        <v>A+J=</v>
      </c>
      <c r="AC1092" s="115">
        <f t="shared" si="604"/>
        <v>45376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9">
        <f t="shared" si="596"/>
        <v>45362</v>
      </c>
      <c r="B1093" s="110">
        <f t="shared" si="588"/>
        <v>860.76320822999992</v>
      </c>
      <c r="C1093" s="184">
        <f t="shared" si="611"/>
        <v>856.40485840496694</v>
      </c>
      <c r="D1093" s="111">
        <f t="shared" si="597"/>
        <v>6773.27</v>
      </c>
      <c r="E1093" s="111">
        <f>IF($K1093=1,VLOOKUP($A1092,$AQ$11:$AU$150,5),E1092)</f>
        <v>6801.72</v>
      </c>
      <c r="F1093" s="160" t="e">
        <f>IF($K1093=1,VLOOKUP($A1092,$AQ$11:$AU$135,6),F1092)</f>
        <v>#REF!</v>
      </c>
      <c r="G1093" s="114">
        <f t="shared" si="589"/>
        <v>4.2003345503722755E-3</v>
      </c>
      <c r="H1093" s="115">
        <f t="shared" si="607"/>
        <v>45376</v>
      </c>
      <c r="I1093" s="115">
        <f t="shared" si="590"/>
        <v>45376</v>
      </c>
      <c r="J1093" s="116">
        <f t="shared" si="598"/>
        <v>20</v>
      </c>
      <c r="K1093" s="116">
        <f t="shared" si="612"/>
        <v>10</v>
      </c>
      <c r="L1093" s="8">
        <f t="shared" si="599"/>
        <v>1.00209796</v>
      </c>
      <c r="M1093" s="117">
        <v>1</v>
      </c>
      <c r="N1093" s="117">
        <f t="shared" si="608"/>
        <v>1</v>
      </c>
      <c r="O1093" s="110">
        <f t="shared" si="610"/>
        <v>1.00209796</v>
      </c>
      <c r="P1093" s="110">
        <f t="shared" si="591"/>
        <v>858.20156153999994</v>
      </c>
      <c r="Q1093" s="148">
        <f t="shared" si="602"/>
        <v>0</v>
      </c>
      <c r="R1093" s="170">
        <f t="shared" si="600"/>
        <v>0</v>
      </c>
      <c r="S1093" s="110">
        <f t="shared" si="592"/>
        <v>0</v>
      </c>
      <c r="T1093" s="92">
        <f t="shared" si="605"/>
        <v>0</v>
      </c>
      <c r="U1093" s="181">
        <f t="shared" si="606"/>
        <v>0</v>
      </c>
      <c r="V1093" s="120">
        <f t="shared" si="601"/>
        <v>7.8E-2</v>
      </c>
      <c r="W1093" s="118">
        <f t="shared" si="609"/>
        <v>10</v>
      </c>
      <c r="X1093" s="118">
        <v>252</v>
      </c>
      <c r="Y1093" s="117">
        <f t="shared" si="593"/>
        <v>1.002984901</v>
      </c>
      <c r="Z1093" s="110">
        <f t="shared" si="594"/>
        <v>2.5616466899999999</v>
      </c>
      <c r="AA1093" s="110">
        <f t="shared" si="595"/>
        <v>0</v>
      </c>
      <c r="AB1093" s="121" t="str">
        <f t="shared" si="603"/>
        <v>A+J=</v>
      </c>
      <c r="AC1093" s="115">
        <f t="shared" si="604"/>
        <v>45376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9">
        <f t="shared" si="596"/>
        <v>45363</v>
      </c>
      <c r="B1094" s="110">
        <f t="shared" si="588"/>
        <v>861.20026330999997</v>
      </c>
      <c r="C1094" s="184">
        <f t="shared" si="611"/>
        <v>856.40485840496694</v>
      </c>
      <c r="D1094" s="111">
        <f t="shared" si="597"/>
        <v>6773.27</v>
      </c>
      <c r="E1094" s="111">
        <f>IF($K1094=1,VLOOKUP($A1093,$AQ$11:$AU$150,5),E1093)</f>
        <v>6801.72</v>
      </c>
      <c r="F1094" s="160" t="e">
        <f>IF($K1094=1,VLOOKUP($A1093,$AQ$11:$AU$135,6),F1093)</f>
        <v>#REF!</v>
      </c>
      <c r="G1094" s="114">
        <f t="shared" si="589"/>
        <v>4.2003345503722755E-3</v>
      </c>
      <c r="H1094" s="115">
        <f t="shared" si="607"/>
        <v>45376</v>
      </c>
      <c r="I1094" s="115">
        <f t="shared" si="590"/>
        <v>45376</v>
      </c>
      <c r="J1094" s="116">
        <f t="shared" si="598"/>
        <v>20</v>
      </c>
      <c r="K1094" s="116">
        <f t="shared" si="612"/>
        <v>11</v>
      </c>
      <c r="L1094" s="8">
        <f t="shared" si="599"/>
        <v>1.002308</v>
      </c>
      <c r="M1094" s="117">
        <v>1</v>
      </c>
      <c r="N1094" s="117">
        <f t="shared" si="608"/>
        <v>1</v>
      </c>
      <c r="O1094" s="110">
        <f t="shared" si="610"/>
        <v>1.002308</v>
      </c>
      <c r="P1094" s="110">
        <f t="shared" si="591"/>
        <v>858.38144080999996</v>
      </c>
      <c r="Q1094" s="148">
        <f t="shared" si="602"/>
        <v>0</v>
      </c>
      <c r="R1094" s="170">
        <f t="shared" si="600"/>
        <v>0</v>
      </c>
      <c r="S1094" s="110">
        <f t="shared" si="592"/>
        <v>0</v>
      </c>
      <c r="T1094" s="92">
        <f t="shared" si="605"/>
        <v>0</v>
      </c>
      <c r="U1094" s="181">
        <f t="shared" si="606"/>
        <v>0</v>
      </c>
      <c r="V1094" s="120">
        <f t="shared" si="601"/>
        <v>7.8E-2</v>
      </c>
      <c r="W1094" s="118">
        <f t="shared" si="609"/>
        <v>11</v>
      </c>
      <c r="X1094" s="118">
        <v>252</v>
      </c>
      <c r="Y1094" s="117">
        <f t="shared" si="593"/>
        <v>1.003283881</v>
      </c>
      <c r="Z1094" s="110">
        <f t="shared" si="594"/>
        <v>2.8188225</v>
      </c>
      <c r="AA1094" s="110">
        <f t="shared" si="595"/>
        <v>0</v>
      </c>
      <c r="AB1094" s="121" t="str">
        <f t="shared" si="603"/>
        <v>A+J=</v>
      </c>
      <c r="AC1094" s="115">
        <f t="shared" si="604"/>
        <v>45376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9">
        <f t="shared" si="596"/>
        <v>45364</v>
      </c>
      <c r="B1095" s="110">
        <f t="shared" si="588"/>
        <v>861.63753674999998</v>
      </c>
      <c r="C1095" s="184">
        <f t="shared" si="611"/>
        <v>856.40485840496694</v>
      </c>
      <c r="D1095" s="111">
        <f t="shared" si="597"/>
        <v>6773.27</v>
      </c>
      <c r="E1095" s="111">
        <f>IF($K1095=1,VLOOKUP($A1094,$AQ$11:$AU$150,5),E1094)</f>
        <v>6801.72</v>
      </c>
      <c r="F1095" s="160" t="e">
        <f>IF($K1095=1,VLOOKUP($A1094,$AQ$11:$AU$135,6),F1094)</f>
        <v>#REF!</v>
      </c>
      <c r="G1095" s="114">
        <f t="shared" si="589"/>
        <v>4.2003345503722755E-3</v>
      </c>
      <c r="H1095" s="115">
        <f t="shared" si="607"/>
        <v>45376</v>
      </c>
      <c r="I1095" s="115">
        <f t="shared" si="590"/>
        <v>45376</v>
      </c>
      <c r="J1095" s="116">
        <f t="shared" si="598"/>
        <v>20</v>
      </c>
      <c r="K1095" s="116">
        <f t="shared" si="612"/>
        <v>12</v>
      </c>
      <c r="L1095" s="8">
        <f t="shared" si="599"/>
        <v>1.00251808</v>
      </c>
      <c r="M1095" s="117">
        <v>1</v>
      </c>
      <c r="N1095" s="117">
        <f t="shared" si="608"/>
        <v>1</v>
      </c>
      <c r="O1095" s="110">
        <f t="shared" si="610"/>
        <v>1.00251808</v>
      </c>
      <c r="P1095" s="110">
        <f t="shared" si="591"/>
        <v>858.56135434999999</v>
      </c>
      <c r="Q1095" s="148">
        <f t="shared" si="602"/>
        <v>0</v>
      </c>
      <c r="R1095" s="170">
        <f t="shared" si="600"/>
        <v>0</v>
      </c>
      <c r="S1095" s="110">
        <f t="shared" si="592"/>
        <v>0</v>
      </c>
      <c r="T1095" s="92">
        <f t="shared" si="605"/>
        <v>0</v>
      </c>
      <c r="U1095" s="181">
        <f t="shared" si="606"/>
        <v>0</v>
      </c>
      <c r="V1095" s="120">
        <f t="shared" si="601"/>
        <v>7.8E-2</v>
      </c>
      <c r="W1095" s="118">
        <f t="shared" si="609"/>
        <v>12</v>
      </c>
      <c r="X1095" s="118">
        <v>252</v>
      </c>
      <c r="Y1095" s="117">
        <f t="shared" si="593"/>
        <v>1.00358295</v>
      </c>
      <c r="Z1095" s="110">
        <f t="shared" si="594"/>
        <v>3.0761824</v>
      </c>
      <c r="AA1095" s="110">
        <f t="shared" si="595"/>
        <v>0</v>
      </c>
      <c r="AB1095" s="121" t="str">
        <f t="shared" si="603"/>
        <v>A+J=</v>
      </c>
      <c r="AC1095" s="115">
        <f t="shared" si="604"/>
        <v>45376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9">
        <f t="shared" si="596"/>
        <v>45365</v>
      </c>
      <c r="B1096" s="110">
        <f t="shared" si="588"/>
        <v>862.07503721</v>
      </c>
      <c r="C1096" s="184">
        <f t="shared" si="611"/>
        <v>856.40485840496694</v>
      </c>
      <c r="D1096" s="111">
        <f t="shared" si="597"/>
        <v>6773.27</v>
      </c>
      <c r="E1096" s="111">
        <f>IF($K1096=1,VLOOKUP($A1095,$AQ$11:$AU$150,5),E1095)</f>
        <v>6801.72</v>
      </c>
      <c r="F1096" s="160" t="e">
        <f>IF($K1096=1,VLOOKUP($A1095,$AQ$11:$AU$135,6),F1095)</f>
        <v>#REF!</v>
      </c>
      <c r="G1096" s="114">
        <f t="shared" si="589"/>
        <v>4.2003345503722755E-3</v>
      </c>
      <c r="H1096" s="115">
        <f t="shared" si="607"/>
        <v>45376</v>
      </c>
      <c r="I1096" s="115">
        <f t="shared" si="590"/>
        <v>45376</v>
      </c>
      <c r="J1096" s="116">
        <f t="shared" si="598"/>
        <v>20</v>
      </c>
      <c r="K1096" s="116">
        <f t="shared" si="612"/>
        <v>13</v>
      </c>
      <c r="L1096" s="8">
        <f t="shared" si="599"/>
        <v>1.0027282099999999</v>
      </c>
      <c r="M1096" s="117">
        <v>1</v>
      </c>
      <c r="N1096" s="117">
        <f t="shared" si="608"/>
        <v>1</v>
      </c>
      <c r="O1096" s="110">
        <f t="shared" si="610"/>
        <v>1.0027282099999999</v>
      </c>
      <c r="P1096" s="110">
        <f t="shared" si="591"/>
        <v>858.74131069999999</v>
      </c>
      <c r="Q1096" s="148">
        <f t="shared" si="602"/>
        <v>0</v>
      </c>
      <c r="R1096" s="170">
        <f t="shared" si="600"/>
        <v>0</v>
      </c>
      <c r="S1096" s="110">
        <f t="shared" si="592"/>
        <v>0</v>
      </c>
      <c r="T1096" s="92">
        <f t="shared" si="605"/>
        <v>0</v>
      </c>
      <c r="U1096" s="181">
        <f t="shared" si="606"/>
        <v>0</v>
      </c>
      <c r="V1096" s="120">
        <f t="shared" si="601"/>
        <v>7.8E-2</v>
      </c>
      <c r="W1096" s="118">
        <f t="shared" si="609"/>
        <v>13</v>
      </c>
      <c r="X1096" s="118">
        <v>252</v>
      </c>
      <c r="Y1096" s="117">
        <f t="shared" si="593"/>
        <v>1.003882108</v>
      </c>
      <c r="Z1096" s="110">
        <f t="shared" si="594"/>
        <v>3.33372651</v>
      </c>
      <c r="AA1096" s="110">
        <f t="shared" si="595"/>
        <v>0</v>
      </c>
      <c r="AB1096" s="121" t="str">
        <f t="shared" si="603"/>
        <v>A+J=</v>
      </c>
      <c r="AC1096" s="115">
        <f t="shared" si="604"/>
        <v>45376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9">
        <f t="shared" si="596"/>
        <v>45366</v>
      </c>
      <c r="B1097" s="110">
        <f t="shared" si="588"/>
        <v>862.51275618</v>
      </c>
      <c r="C1097" s="184">
        <f t="shared" si="611"/>
        <v>856.40485840496694</v>
      </c>
      <c r="D1097" s="111">
        <f t="shared" si="597"/>
        <v>6773.27</v>
      </c>
      <c r="E1097" s="111">
        <f>IF($K1097=1,VLOOKUP($A1096,$AQ$11:$AU$150,5),E1096)</f>
        <v>6801.72</v>
      </c>
      <c r="F1097" s="160" t="e">
        <f>IF($K1097=1,VLOOKUP($A1096,$AQ$11:$AU$135,6),F1096)</f>
        <v>#REF!</v>
      </c>
      <c r="G1097" s="114">
        <f t="shared" si="589"/>
        <v>4.2003345503722755E-3</v>
      </c>
      <c r="H1097" s="115">
        <f t="shared" si="607"/>
        <v>45376</v>
      </c>
      <c r="I1097" s="115">
        <f t="shared" si="590"/>
        <v>45376</v>
      </c>
      <c r="J1097" s="116">
        <f t="shared" si="598"/>
        <v>20</v>
      </c>
      <c r="K1097" s="116">
        <f t="shared" si="612"/>
        <v>14</v>
      </c>
      <c r="L1097" s="8">
        <f t="shared" si="599"/>
        <v>1.00293838</v>
      </c>
      <c r="M1097" s="117">
        <v>1</v>
      </c>
      <c r="N1097" s="117">
        <f t="shared" si="608"/>
        <v>1</v>
      </c>
      <c r="O1097" s="110">
        <f t="shared" si="610"/>
        <v>1.00293838</v>
      </c>
      <c r="P1097" s="110">
        <f t="shared" si="591"/>
        <v>858.92130130999999</v>
      </c>
      <c r="Q1097" s="148">
        <f t="shared" si="602"/>
        <v>0</v>
      </c>
      <c r="R1097" s="170">
        <f t="shared" si="600"/>
        <v>0</v>
      </c>
      <c r="S1097" s="110">
        <f t="shared" si="592"/>
        <v>0</v>
      </c>
      <c r="T1097" s="92">
        <f t="shared" si="605"/>
        <v>0</v>
      </c>
      <c r="U1097" s="181">
        <f t="shared" si="606"/>
        <v>0</v>
      </c>
      <c r="V1097" s="120">
        <f t="shared" si="601"/>
        <v>7.8E-2</v>
      </c>
      <c r="W1097" s="118">
        <f t="shared" si="609"/>
        <v>14</v>
      </c>
      <c r="X1097" s="118">
        <v>252</v>
      </c>
      <c r="Y1097" s="117">
        <f t="shared" si="593"/>
        <v>1.0041813550000001</v>
      </c>
      <c r="Z1097" s="110">
        <f t="shared" si="594"/>
        <v>3.5914548700000002</v>
      </c>
      <c r="AA1097" s="110">
        <f t="shared" si="595"/>
        <v>0</v>
      </c>
      <c r="AB1097" s="121" t="str">
        <f t="shared" si="603"/>
        <v>A+J=</v>
      </c>
      <c r="AC1097" s="115">
        <f t="shared" si="604"/>
        <v>45376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9">
        <f t="shared" si="596"/>
        <v>45367</v>
      </c>
      <c r="B1098" s="110">
        <f t="shared" si="588"/>
        <v>862.95069375000003</v>
      </c>
      <c r="C1098" s="184">
        <f t="shared" si="611"/>
        <v>856.40485840496694</v>
      </c>
      <c r="D1098" s="111">
        <f t="shared" si="597"/>
        <v>6773.27</v>
      </c>
      <c r="E1098" s="111">
        <f>IF($K1098=1,VLOOKUP($A1097,$AQ$11:$AU$150,5),E1097)</f>
        <v>6801.72</v>
      </c>
      <c r="F1098" s="160" t="e">
        <f>IF($K1098=1,VLOOKUP($A1097,$AQ$11:$AU$135,6),F1097)</f>
        <v>#REF!</v>
      </c>
      <c r="G1098" s="114">
        <f t="shared" si="589"/>
        <v>4.2003345503722755E-3</v>
      </c>
      <c r="H1098" s="115">
        <f t="shared" si="607"/>
        <v>45376</v>
      </c>
      <c r="I1098" s="115">
        <f t="shared" si="590"/>
        <v>45376</v>
      </c>
      <c r="J1098" s="116">
        <f t="shared" si="598"/>
        <v>20</v>
      </c>
      <c r="K1098" s="116">
        <f t="shared" si="612"/>
        <v>15</v>
      </c>
      <c r="L1098" s="8">
        <f t="shared" si="599"/>
        <v>1.0031485899999999</v>
      </c>
      <c r="M1098" s="117">
        <v>1</v>
      </c>
      <c r="N1098" s="117">
        <f t="shared" si="608"/>
        <v>1</v>
      </c>
      <c r="O1098" s="110">
        <f t="shared" si="610"/>
        <v>1.0031485899999999</v>
      </c>
      <c r="P1098" s="110">
        <f t="shared" si="591"/>
        <v>859.10132616999999</v>
      </c>
      <c r="Q1098" s="148">
        <f t="shared" si="602"/>
        <v>0</v>
      </c>
      <c r="R1098" s="170">
        <f t="shared" si="600"/>
        <v>0</v>
      </c>
      <c r="S1098" s="110">
        <f t="shared" si="592"/>
        <v>0</v>
      </c>
      <c r="T1098" s="92">
        <f t="shared" si="605"/>
        <v>0</v>
      </c>
      <c r="U1098" s="181">
        <f t="shared" si="606"/>
        <v>0</v>
      </c>
      <c r="V1098" s="120">
        <f t="shared" si="601"/>
        <v>7.8E-2</v>
      </c>
      <c r="W1098" s="118">
        <f t="shared" si="609"/>
        <v>15</v>
      </c>
      <c r="X1098" s="118">
        <v>252</v>
      </c>
      <c r="Y1098" s="117">
        <f t="shared" si="593"/>
        <v>1.0044806909999999</v>
      </c>
      <c r="Z1098" s="110">
        <f t="shared" si="594"/>
        <v>3.84936758</v>
      </c>
      <c r="AA1098" s="110">
        <f t="shared" si="595"/>
        <v>0</v>
      </c>
      <c r="AB1098" s="121" t="str">
        <f t="shared" si="603"/>
        <v>A+J=</v>
      </c>
      <c r="AC1098" s="115">
        <f t="shared" si="604"/>
        <v>45376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9">
        <f t="shared" si="596"/>
        <v>45368</v>
      </c>
      <c r="B1099" s="110">
        <f t="shared" ref="B1099:B1101" si="613">(P1099+Z1099)</f>
        <v>862.95069375000003</v>
      </c>
      <c r="C1099" s="184">
        <f t="shared" si="611"/>
        <v>856.40485840496694</v>
      </c>
      <c r="D1099" s="111">
        <f t="shared" si="597"/>
        <v>6773.27</v>
      </c>
      <c r="E1099" s="111">
        <f>IF($K1099=1,VLOOKUP($A1098,$AQ$11:$AU$150,5),E1098)</f>
        <v>6801.72</v>
      </c>
      <c r="F1099" s="160" t="e">
        <f>IF($K1099=1,VLOOKUP($A1098,$AQ$11:$AU$135,6),F1098)</f>
        <v>#REF!</v>
      </c>
      <c r="G1099" s="114">
        <f t="shared" ref="G1099:G1101" si="614">(E1099/D1099)-1</f>
        <v>4.2003345503722755E-3</v>
      </c>
      <c r="H1099" s="115">
        <f t="shared" si="607"/>
        <v>45376</v>
      </c>
      <c r="I1099" s="115">
        <f t="shared" ref="I1099:I1101" si="615">IF(A1099&gt;I1098,H1099,I1098)</f>
        <v>45376</v>
      </c>
      <c r="J1099" s="116">
        <f t="shared" si="598"/>
        <v>20</v>
      </c>
      <c r="K1099" s="116">
        <f t="shared" si="612"/>
        <v>15</v>
      </c>
      <c r="L1099" s="8">
        <f t="shared" si="599"/>
        <v>1.0031485899999999</v>
      </c>
      <c r="M1099" s="117">
        <v>1</v>
      </c>
      <c r="N1099" s="117">
        <f t="shared" si="608"/>
        <v>1</v>
      </c>
      <c r="O1099" s="110">
        <f t="shared" si="610"/>
        <v>1.0031485899999999</v>
      </c>
      <c r="P1099" s="110">
        <f t="shared" ref="P1099:P1101" si="616">TRUNC(C1099*O1099,8)</f>
        <v>859.10132616999999</v>
      </c>
      <c r="Q1099" s="148">
        <f t="shared" si="602"/>
        <v>0</v>
      </c>
      <c r="R1099" s="170">
        <f t="shared" si="600"/>
        <v>0</v>
      </c>
      <c r="S1099" s="110">
        <f t="shared" ref="S1099:S1101" si="617">IF(R1099&gt;0,TRUNC(R1099*P1099,8),0)</f>
        <v>0</v>
      </c>
      <c r="T1099" s="92">
        <f t="shared" si="605"/>
        <v>0</v>
      </c>
      <c r="U1099" s="181">
        <f t="shared" si="606"/>
        <v>0</v>
      </c>
      <c r="V1099" s="120">
        <f t="shared" si="601"/>
        <v>7.8E-2</v>
      </c>
      <c r="W1099" s="118">
        <f t="shared" si="609"/>
        <v>15</v>
      </c>
      <c r="X1099" s="118">
        <v>252</v>
      </c>
      <c r="Y1099" s="117">
        <f t="shared" ref="Y1099:Y1101" si="618">ROUND((1+V1099)^TRUNC((W1099/X1099),9),9)</f>
        <v>1.0044806909999999</v>
      </c>
      <c r="Z1099" s="110">
        <f t="shared" ref="Z1099:Z1101" si="619">TRUNC((P1099*(Y1099-1)),8)</f>
        <v>3.84936758</v>
      </c>
      <c r="AA1099" s="110">
        <f t="shared" ref="AA1099:AA1101" si="620">IF(Q1099&gt;0,S1099+Z1099,0)</f>
        <v>0</v>
      </c>
      <c r="AB1099" s="121" t="str">
        <f t="shared" si="603"/>
        <v>A+J=</v>
      </c>
      <c r="AC1099" s="115">
        <f t="shared" si="604"/>
        <v>45376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9">
        <f t="shared" ref="A1100:A1163" si="621">(A1099+1)</f>
        <v>45369</v>
      </c>
      <c r="B1100" s="110">
        <f t="shared" si="613"/>
        <v>862.95069375000003</v>
      </c>
      <c r="C1100" s="184">
        <f t="shared" si="611"/>
        <v>856.40485840496694</v>
      </c>
      <c r="D1100" s="111">
        <f t="shared" ref="D1100:D1101" si="622">IF(E1100=E1099,D1099,E1099)</f>
        <v>6773.27</v>
      </c>
      <c r="E1100" s="111">
        <f>IF($K1100=1,VLOOKUP($A1099,$AQ$11:$AU$150,5),E1099)</f>
        <v>6801.72</v>
      </c>
      <c r="F1100" s="160" t="e">
        <f>IF($K1100=1,VLOOKUP($A1099,$AQ$11:$AU$135,6),F1099)</f>
        <v>#REF!</v>
      </c>
      <c r="G1100" s="114">
        <f t="shared" si="614"/>
        <v>4.2003345503722755E-3</v>
      </c>
      <c r="H1100" s="115">
        <f t="shared" si="607"/>
        <v>45376</v>
      </c>
      <c r="I1100" s="115">
        <f t="shared" si="615"/>
        <v>45376</v>
      </c>
      <c r="J1100" s="116">
        <f t="shared" ref="J1100:J1101" si="623">IF(I1100=I1099,J1099,NETWORKDAYS(I1099,I1100,$AF$149:$AF$503)-1)</f>
        <v>20</v>
      </c>
      <c r="K1100" s="116">
        <f t="shared" si="612"/>
        <v>15</v>
      </c>
      <c r="L1100" s="8">
        <f t="shared" ref="L1100:L1101" si="624">TRUNC((E1100/D1100)^TRUNC((K1100/J1100),9),8)</f>
        <v>1.0031485899999999</v>
      </c>
      <c r="M1100" s="117">
        <v>1</v>
      </c>
      <c r="N1100" s="117">
        <f t="shared" si="608"/>
        <v>1</v>
      </c>
      <c r="O1100" s="110">
        <f t="shared" si="610"/>
        <v>1.0031485899999999</v>
      </c>
      <c r="P1100" s="110">
        <f t="shared" si="616"/>
        <v>859.10132616999999</v>
      </c>
      <c r="Q1100" s="148">
        <f t="shared" si="602"/>
        <v>0</v>
      </c>
      <c r="R1100" s="170">
        <f t="shared" ref="R1100:R1101" si="625">IF(Q1100&gt;0,VLOOKUP($A1100,$AF$11:$AK$141,6),0)</f>
        <v>0</v>
      </c>
      <c r="S1100" s="110">
        <f t="shared" si="617"/>
        <v>0</v>
      </c>
      <c r="T1100" s="92">
        <f t="shared" si="605"/>
        <v>0</v>
      </c>
      <c r="U1100" s="181">
        <f t="shared" si="606"/>
        <v>0</v>
      </c>
      <c r="V1100" s="120">
        <f t="shared" ref="V1100:V1163" si="626">(V1099)</f>
        <v>7.8E-2</v>
      </c>
      <c r="W1100" s="118">
        <f t="shared" si="609"/>
        <v>15</v>
      </c>
      <c r="X1100" s="118">
        <v>252</v>
      </c>
      <c r="Y1100" s="117">
        <f t="shared" si="618"/>
        <v>1.0044806909999999</v>
      </c>
      <c r="Z1100" s="110">
        <f t="shared" si="619"/>
        <v>3.84936758</v>
      </c>
      <c r="AA1100" s="110">
        <f t="shared" si="620"/>
        <v>0</v>
      </c>
      <c r="AB1100" s="121" t="str">
        <f t="shared" si="603"/>
        <v>A+J=</v>
      </c>
      <c r="AC1100" s="115">
        <f t="shared" si="604"/>
        <v>45376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9">
        <f t="shared" si="621"/>
        <v>45370</v>
      </c>
      <c r="B1101" s="110">
        <f t="shared" si="613"/>
        <v>863.38885944999993</v>
      </c>
      <c r="C1101" s="184">
        <f t="shared" si="611"/>
        <v>856.40485840496694</v>
      </c>
      <c r="D1101" s="111">
        <f t="shared" si="622"/>
        <v>6773.27</v>
      </c>
      <c r="E1101" s="111">
        <f>IF($K1101=1,VLOOKUP($A1100,$AQ$11:$AU$150,5),E1100)</f>
        <v>6801.72</v>
      </c>
      <c r="F1101" s="160" t="e">
        <f>IF($K1101=1,VLOOKUP($A1100,$AQ$11:$AU$135,6),F1100)</f>
        <v>#REF!</v>
      </c>
      <c r="G1101" s="114">
        <f t="shared" si="614"/>
        <v>4.2003345503722755E-3</v>
      </c>
      <c r="H1101" s="115">
        <f t="shared" si="607"/>
        <v>45376</v>
      </c>
      <c r="I1101" s="115">
        <f t="shared" si="615"/>
        <v>45376</v>
      </c>
      <c r="J1101" s="116">
        <f t="shared" si="623"/>
        <v>20</v>
      </c>
      <c r="K1101" s="116">
        <f t="shared" si="612"/>
        <v>16</v>
      </c>
      <c r="L1101" s="8">
        <f t="shared" si="624"/>
        <v>1.0033588499999999</v>
      </c>
      <c r="M1101" s="117">
        <v>1</v>
      </c>
      <c r="N1101" s="117">
        <f t="shared" si="608"/>
        <v>1</v>
      </c>
      <c r="O1101" s="110">
        <f t="shared" si="610"/>
        <v>1.0033588499999999</v>
      </c>
      <c r="P1101" s="110">
        <f t="shared" si="616"/>
        <v>859.28139385999998</v>
      </c>
      <c r="Q1101" s="148">
        <f t="shared" ref="Q1101" si="627">IF(VLOOKUP(A1101,AF$11:AM$141,8)=VLOOKUP(A1100,AF$11:AM$141,8),0,VLOOKUP(A1101,AF$11:AM$141,8))</f>
        <v>0</v>
      </c>
      <c r="R1101" s="170">
        <f t="shared" si="625"/>
        <v>0</v>
      </c>
      <c r="S1101" s="110">
        <f t="shared" si="617"/>
        <v>0</v>
      </c>
      <c r="T1101" s="92">
        <f t="shared" si="605"/>
        <v>0</v>
      </c>
      <c r="U1101" s="181">
        <f t="shared" si="606"/>
        <v>0</v>
      </c>
      <c r="V1101" s="120">
        <f t="shared" si="626"/>
        <v>7.8E-2</v>
      </c>
      <c r="W1101" s="118">
        <f t="shared" si="609"/>
        <v>16</v>
      </c>
      <c r="X1101" s="118">
        <v>252</v>
      </c>
      <c r="Y1101" s="117">
        <f t="shared" si="618"/>
        <v>1.0047801169999999</v>
      </c>
      <c r="Z1101" s="110">
        <f t="shared" si="619"/>
        <v>4.1074655900000003</v>
      </c>
      <c r="AA1101" s="110">
        <f t="shared" si="620"/>
        <v>0</v>
      </c>
      <c r="AB1101" s="121" t="str">
        <f t="shared" ref="AB1101:AB1164" si="628">IF($Q1100&gt;0,VLOOKUP($A1100,$AF$11:$AO$141,9),AB1100)</f>
        <v>A+J=</v>
      </c>
      <c r="AC1101" s="115">
        <f t="shared" ref="AC1101:AC1164" si="629">IF($Q1100&gt;0,VLOOKUP($A1100,$AF$11:$AO$141,10),AC1100)</f>
        <v>45376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9">
        <f t="shared" si="621"/>
        <v>45371</v>
      </c>
      <c r="B1102" s="110">
        <f t="shared" ref="B1102:B1165" si="630">(P1102+Z1102)</f>
        <v>863.82725252</v>
      </c>
      <c r="C1102" s="184">
        <f t="shared" si="611"/>
        <v>856.40485840496694</v>
      </c>
      <c r="D1102" s="111">
        <f t="shared" ref="D1102:D1165" si="631">IF(E1102=E1101,D1101,E1101)</f>
        <v>6773.27</v>
      </c>
      <c r="E1102" s="111">
        <f>IF($K1102=1,VLOOKUP($A1101,$AQ$11:$AU$150,5),E1101)</f>
        <v>6801.72</v>
      </c>
      <c r="F1102" s="160" t="e">
        <f>IF($K1102=1,VLOOKUP($A1101,$AQ$11:$AU$135,6),F1101)</f>
        <v>#REF!</v>
      </c>
      <c r="G1102" s="114">
        <f t="shared" ref="G1102:G1165" si="632">(E1102/D1102)-1</f>
        <v>4.2003345503722755E-3</v>
      </c>
      <c r="H1102" s="115">
        <f t="shared" ref="H1102:H1165" si="633">IF(Q1101&gt;0,VLOOKUP(A1102,AJ$119:AP$451,4),H1101)</f>
        <v>45376</v>
      </c>
      <c r="I1102" s="115">
        <f t="shared" ref="I1102:I1165" si="634">IF(A1102&gt;I1101,H1102,I1101)</f>
        <v>45376</v>
      </c>
      <c r="J1102" s="116">
        <f t="shared" ref="J1102:J1165" si="635">IF(I1102=I1101,J1101,NETWORKDAYS(I1101,I1102,$AF$149:$AF$503)-1)</f>
        <v>20</v>
      </c>
      <c r="K1102" s="116">
        <f t="shared" ref="K1102:K1165" si="636">(J1102-(NETWORKDAYS(A1102,I1102,AF$149:AF$503)-1))</f>
        <v>17</v>
      </c>
      <c r="L1102" s="8">
        <f t="shared" ref="L1102:L1165" si="637">TRUNC((E1102/D1102)^TRUNC((K1102/J1102),9),8)</f>
        <v>1.0035691600000001</v>
      </c>
      <c r="M1102" s="117">
        <v>1</v>
      </c>
      <c r="N1102" s="117">
        <f t="shared" ref="N1102:N1165" si="638">IF(I1102&gt;I1101,N1101*M1102,N1101)</f>
        <v>1</v>
      </c>
      <c r="O1102" s="110">
        <f t="shared" ref="O1102:O1165" si="639">TRUNC(TRUNC((L1102*N1102),15),8)</f>
        <v>1.0035691600000001</v>
      </c>
      <c r="P1102" s="110">
        <f t="shared" ref="P1102:P1165" si="640">TRUNC(C1102*O1102,8)</f>
        <v>859.46150436000005</v>
      </c>
      <c r="Q1102" s="148">
        <f t="shared" ref="Q1102:Q1165" si="641">IF(VLOOKUP(A1102,AF$11:AM$141,8)=VLOOKUP(A1101,AF$11:AM$141,8),0,VLOOKUP(A1102,AF$11:AM$141,8))</f>
        <v>0</v>
      </c>
      <c r="R1102" s="170">
        <f t="shared" ref="R1102:R1165" si="642">IF(Q1102&gt;0,VLOOKUP($A1102,$AF$11:$AK$141,6),0)</f>
        <v>0</v>
      </c>
      <c r="S1102" s="110">
        <f t="shared" ref="S1102:S1165" si="643">IF(R1102&gt;0,TRUNC(R1102*P1102,8),0)</f>
        <v>0</v>
      </c>
      <c r="T1102" s="92">
        <f t="shared" si="605"/>
        <v>0</v>
      </c>
      <c r="U1102" s="181">
        <f t="shared" si="606"/>
        <v>0</v>
      </c>
      <c r="V1102" s="120">
        <f t="shared" si="626"/>
        <v>7.8E-2</v>
      </c>
      <c r="W1102" s="118">
        <f t="shared" ref="W1102:W1165" si="644">IF(A1101&lt;K$2,0,IF(Q1101&gt;0,1,IF(K1102=K1101,W1101,W1101+1)))</f>
        <v>17</v>
      </c>
      <c r="X1102" s="118">
        <v>252</v>
      </c>
      <c r="Y1102" s="117">
        <f t="shared" ref="Y1102:Y1165" si="645">ROUND((1+V1102)^TRUNC((W1102/X1102),9),9)</f>
        <v>1.0050796319999999</v>
      </c>
      <c r="Z1102" s="110">
        <f t="shared" ref="Z1102:Z1165" si="646">TRUNC((P1102*(Y1102-1)),8)</f>
        <v>4.3657481599999999</v>
      </c>
      <c r="AA1102" s="110">
        <f t="shared" ref="AA1102:AA1165" si="647">IF(Q1102&gt;0,S1102+Z1102,0)</f>
        <v>0</v>
      </c>
      <c r="AB1102" s="121" t="str">
        <f t="shared" si="628"/>
        <v>A+J=</v>
      </c>
      <c r="AC1102" s="115">
        <f t="shared" si="629"/>
        <v>45376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9">
        <f t="shared" si="621"/>
        <v>45372</v>
      </c>
      <c r="B1103" s="110">
        <f t="shared" si="630"/>
        <v>864.26585581000006</v>
      </c>
      <c r="C1103" s="184">
        <f t="shared" si="611"/>
        <v>856.40485840496694</v>
      </c>
      <c r="D1103" s="111">
        <f t="shared" si="631"/>
        <v>6773.27</v>
      </c>
      <c r="E1103" s="111">
        <f>IF($K1103=1,VLOOKUP($A1102,$AQ$11:$AU$150,5),E1102)</f>
        <v>6801.72</v>
      </c>
      <c r="F1103" s="160" t="e">
        <f>IF($K1103=1,VLOOKUP($A1102,$AQ$11:$AU$135,6),F1102)</f>
        <v>#REF!</v>
      </c>
      <c r="G1103" s="114">
        <f t="shared" si="632"/>
        <v>4.2003345503722755E-3</v>
      </c>
      <c r="H1103" s="115">
        <f t="shared" si="633"/>
        <v>45376</v>
      </c>
      <c r="I1103" s="115">
        <f t="shared" si="634"/>
        <v>45376</v>
      </c>
      <c r="J1103" s="116">
        <f t="shared" si="635"/>
        <v>20</v>
      </c>
      <c r="K1103" s="116">
        <f t="shared" si="636"/>
        <v>18</v>
      </c>
      <c r="L1103" s="8">
        <f t="shared" si="637"/>
        <v>1.0037795</v>
      </c>
      <c r="M1103" s="117">
        <v>1</v>
      </c>
      <c r="N1103" s="117">
        <f t="shared" si="638"/>
        <v>1</v>
      </c>
      <c r="O1103" s="110">
        <f t="shared" si="639"/>
        <v>1.0037795</v>
      </c>
      <c r="P1103" s="110">
        <f t="shared" si="640"/>
        <v>859.64164056000004</v>
      </c>
      <c r="Q1103" s="148">
        <f t="shared" si="641"/>
        <v>0</v>
      </c>
      <c r="R1103" s="170">
        <f t="shared" si="642"/>
        <v>0</v>
      </c>
      <c r="S1103" s="110">
        <f t="shared" si="643"/>
        <v>0</v>
      </c>
      <c r="T1103" s="92">
        <f t="shared" si="605"/>
        <v>0</v>
      </c>
      <c r="U1103" s="181">
        <f t="shared" si="606"/>
        <v>0</v>
      </c>
      <c r="V1103" s="120">
        <f t="shared" si="626"/>
        <v>7.8E-2</v>
      </c>
      <c r="W1103" s="118">
        <f t="shared" si="644"/>
        <v>18</v>
      </c>
      <c r="X1103" s="118">
        <v>252</v>
      </c>
      <c r="Y1103" s="117">
        <f t="shared" si="645"/>
        <v>1.005379236</v>
      </c>
      <c r="Z1103" s="110">
        <f t="shared" si="646"/>
        <v>4.6242152499999998</v>
      </c>
      <c r="AA1103" s="110">
        <f t="shared" si="647"/>
        <v>0</v>
      </c>
      <c r="AB1103" s="121" t="str">
        <f t="shared" si="628"/>
        <v>A+J=</v>
      </c>
      <c r="AC1103" s="115">
        <f t="shared" si="629"/>
        <v>45376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9">
        <f t="shared" si="621"/>
        <v>45373</v>
      </c>
      <c r="B1104" s="110">
        <f t="shared" si="630"/>
        <v>864.70468663999998</v>
      </c>
      <c r="C1104" s="184">
        <f t="shared" si="611"/>
        <v>856.40485840496694</v>
      </c>
      <c r="D1104" s="111">
        <f t="shared" si="631"/>
        <v>6773.27</v>
      </c>
      <c r="E1104" s="111">
        <f>IF($K1104=1,VLOOKUP($A1103,$AQ$11:$AU$150,5),E1103)</f>
        <v>6801.72</v>
      </c>
      <c r="F1104" s="160" t="e">
        <f>IF($K1104=1,VLOOKUP($A1103,$AQ$11:$AU$135,6),F1103)</f>
        <v>#REF!</v>
      </c>
      <c r="G1104" s="114">
        <f t="shared" si="632"/>
        <v>4.2003345503722755E-3</v>
      </c>
      <c r="H1104" s="115">
        <f t="shared" si="633"/>
        <v>45376</v>
      </c>
      <c r="I1104" s="115">
        <f t="shared" si="634"/>
        <v>45376</v>
      </c>
      <c r="J1104" s="116">
        <f t="shared" si="635"/>
        <v>20</v>
      </c>
      <c r="K1104" s="116">
        <f t="shared" si="636"/>
        <v>19</v>
      </c>
      <c r="L1104" s="8">
        <f t="shared" si="637"/>
        <v>1.0039898899999999</v>
      </c>
      <c r="M1104" s="117">
        <v>1</v>
      </c>
      <c r="N1104" s="117">
        <f t="shared" si="638"/>
        <v>1</v>
      </c>
      <c r="O1104" s="110">
        <f t="shared" si="639"/>
        <v>1.0039898899999999</v>
      </c>
      <c r="P1104" s="110">
        <f t="shared" si="640"/>
        <v>859.82181958000001</v>
      </c>
      <c r="Q1104" s="148">
        <f t="shared" si="641"/>
        <v>0</v>
      </c>
      <c r="R1104" s="170">
        <f t="shared" si="642"/>
        <v>0</v>
      </c>
      <c r="S1104" s="110">
        <f t="shared" si="643"/>
        <v>0</v>
      </c>
      <c r="T1104" s="92">
        <f t="shared" ref="T1104:T1167" si="648">IF(AND(Q1104&gt;0,L1104&gt;1),(L1104-1)*C1104,0)</f>
        <v>0</v>
      </c>
      <c r="U1104" s="181">
        <f t="shared" ref="U1104:U1167" si="649">IF(Q1104&gt;0,(S1104+T1104)/P1104,0)</f>
        <v>0</v>
      </c>
      <c r="V1104" s="120">
        <f t="shared" si="626"/>
        <v>7.8E-2</v>
      </c>
      <c r="W1104" s="118">
        <f t="shared" si="644"/>
        <v>19</v>
      </c>
      <c r="X1104" s="118">
        <v>252</v>
      </c>
      <c r="Y1104" s="117">
        <f t="shared" si="645"/>
        <v>1.0056789290000001</v>
      </c>
      <c r="Z1104" s="110">
        <f t="shared" si="646"/>
        <v>4.8828670599999997</v>
      </c>
      <c r="AA1104" s="110">
        <f t="shared" si="647"/>
        <v>0</v>
      </c>
      <c r="AB1104" s="121" t="str">
        <f t="shared" si="628"/>
        <v>A+J=</v>
      </c>
      <c r="AC1104" s="115">
        <f t="shared" si="629"/>
        <v>45376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9">
        <f t="shared" si="621"/>
        <v>45374</v>
      </c>
      <c r="B1105" s="110">
        <f t="shared" si="630"/>
        <v>865.14374593999992</v>
      </c>
      <c r="C1105" s="184">
        <f t="shared" si="611"/>
        <v>856.40485840496694</v>
      </c>
      <c r="D1105" s="111">
        <f t="shared" si="631"/>
        <v>6773.27</v>
      </c>
      <c r="E1105" s="111">
        <f>IF($K1105=1,VLOOKUP($A1104,$AQ$11:$AU$150,5),E1104)</f>
        <v>6801.72</v>
      </c>
      <c r="F1105" s="160" t="e">
        <f>IF($K1105=1,VLOOKUP($A1104,$AQ$11:$AU$135,6),F1104)</f>
        <v>#REF!</v>
      </c>
      <c r="G1105" s="114">
        <f t="shared" si="632"/>
        <v>4.2003345503722755E-3</v>
      </c>
      <c r="H1105" s="115">
        <f t="shared" si="633"/>
        <v>45376</v>
      </c>
      <c r="I1105" s="115">
        <f t="shared" si="634"/>
        <v>45376</v>
      </c>
      <c r="J1105" s="116">
        <f t="shared" si="635"/>
        <v>20</v>
      </c>
      <c r="K1105" s="116">
        <f t="shared" si="636"/>
        <v>20</v>
      </c>
      <c r="L1105" s="8">
        <f t="shared" si="637"/>
        <v>1.00420033</v>
      </c>
      <c r="M1105" s="117">
        <v>1</v>
      </c>
      <c r="N1105" s="117">
        <f t="shared" si="638"/>
        <v>1</v>
      </c>
      <c r="O1105" s="110">
        <f t="shared" si="639"/>
        <v>1.00420033</v>
      </c>
      <c r="P1105" s="110">
        <f t="shared" si="640"/>
        <v>860.00204141999995</v>
      </c>
      <c r="Q1105" s="148">
        <f t="shared" si="641"/>
        <v>0</v>
      </c>
      <c r="R1105" s="170">
        <f t="shared" si="642"/>
        <v>0</v>
      </c>
      <c r="S1105" s="110">
        <f t="shared" si="643"/>
        <v>0</v>
      </c>
      <c r="T1105" s="92">
        <f t="shared" si="648"/>
        <v>0</v>
      </c>
      <c r="U1105" s="181">
        <f t="shared" si="649"/>
        <v>0</v>
      </c>
      <c r="V1105" s="120">
        <f t="shared" si="626"/>
        <v>7.8E-2</v>
      </c>
      <c r="W1105" s="118">
        <f t="shared" si="644"/>
        <v>20</v>
      </c>
      <c r="X1105" s="118">
        <v>252</v>
      </c>
      <c r="Y1105" s="117">
        <f t="shared" si="645"/>
        <v>1.0059787120000001</v>
      </c>
      <c r="Z1105" s="110">
        <f t="shared" si="646"/>
        <v>5.1417045200000002</v>
      </c>
      <c r="AA1105" s="110">
        <f t="shared" si="647"/>
        <v>0</v>
      </c>
      <c r="AB1105" s="121" t="str">
        <f t="shared" si="628"/>
        <v>A+J=</v>
      </c>
      <c r="AC1105" s="115">
        <f t="shared" si="629"/>
        <v>45376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9">
        <f t="shared" si="621"/>
        <v>45375</v>
      </c>
      <c r="B1106" s="110">
        <f t="shared" si="630"/>
        <v>865.14374593999992</v>
      </c>
      <c r="C1106" s="184">
        <f t="shared" si="611"/>
        <v>856.40485840496694</v>
      </c>
      <c r="D1106" s="111">
        <f t="shared" si="631"/>
        <v>6773.27</v>
      </c>
      <c r="E1106" s="111">
        <f>IF($K1106=1,VLOOKUP($A1105,$AQ$11:$AU$150,5),E1105)</f>
        <v>6801.72</v>
      </c>
      <c r="F1106" s="160" t="e">
        <f>IF($K1106=1,VLOOKUP($A1105,$AQ$11:$AU$135,6),F1105)</f>
        <v>#REF!</v>
      </c>
      <c r="G1106" s="114">
        <f t="shared" si="632"/>
        <v>4.2003345503722755E-3</v>
      </c>
      <c r="H1106" s="115">
        <f t="shared" si="633"/>
        <v>45376</v>
      </c>
      <c r="I1106" s="115">
        <f t="shared" si="634"/>
        <v>45376</v>
      </c>
      <c r="J1106" s="116">
        <f t="shared" si="635"/>
        <v>20</v>
      </c>
      <c r="K1106" s="116">
        <f t="shared" si="636"/>
        <v>20</v>
      </c>
      <c r="L1106" s="8">
        <f t="shared" si="637"/>
        <v>1.00420033</v>
      </c>
      <c r="M1106" s="117">
        <v>1</v>
      </c>
      <c r="N1106" s="117">
        <f t="shared" si="638"/>
        <v>1</v>
      </c>
      <c r="O1106" s="110">
        <f t="shared" si="639"/>
        <v>1.00420033</v>
      </c>
      <c r="P1106" s="110">
        <f t="shared" si="640"/>
        <v>860.00204141999995</v>
      </c>
      <c r="Q1106" s="148">
        <f t="shared" si="641"/>
        <v>0</v>
      </c>
      <c r="R1106" s="170">
        <f t="shared" si="642"/>
        <v>0</v>
      </c>
      <c r="S1106" s="110">
        <f t="shared" si="643"/>
        <v>0</v>
      </c>
      <c r="T1106" s="92">
        <f t="shared" si="648"/>
        <v>0</v>
      </c>
      <c r="U1106" s="181">
        <f t="shared" si="649"/>
        <v>0</v>
      </c>
      <c r="V1106" s="120">
        <f t="shared" si="626"/>
        <v>7.8E-2</v>
      </c>
      <c r="W1106" s="118">
        <f t="shared" si="644"/>
        <v>20</v>
      </c>
      <c r="X1106" s="118">
        <v>252</v>
      </c>
      <c r="Y1106" s="117">
        <f t="shared" si="645"/>
        <v>1.0059787120000001</v>
      </c>
      <c r="Z1106" s="110">
        <f t="shared" si="646"/>
        <v>5.1417045200000002</v>
      </c>
      <c r="AA1106" s="110">
        <f t="shared" si="647"/>
        <v>0</v>
      </c>
      <c r="AB1106" s="121" t="str">
        <f t="shared" si="628"/>
        <v>A+J=</v>
      </c>
      <c r="AC1106" s="115">
        <f t="shared" si="629"/>
        <v>45376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9">
        <f t="shared" si="621"/>
        <v>45376</v>
      </c>
      <c r="B1107" s="110">
        <f t="shared" si="630"/>
        <v>865.14374593999992</v>
      </c>
      <c r="C1107" s="184">
        <f t="shared" si="611"/>
        <v>856.40485840496694</v>
      </c>
      <c r="D1107" s="111">
        <f t="shared" si="631"/>
        <v>6773.27</v>
      </c>
      <c r="E1107" s="111">
        <f>IF($K1107=1,VLOOKUP($A1106,$AQ$11:$AU$150,5),E1106)</f>
        <v>6801.72</v>
      </c>
      <c r="F1107" s="160" t="e">
        <f>IF($K1107=1,VLOOKUP($A1106,$AQ$11:$AU$135,6),F1106)</f>
        <v>#REF!</v>
      </c>
      <c r="G1107" s="114">
        <f t="shared" si="632"/>
        <v>4.2003345503722755E-3</v>
      </c>
      <c r="H1107" s="115">
        <f t="shared" si="633"/>
        <v>45376</v>
      </c>
      <c r="I1107" s="115">
        <f t="shared" si="634"/>
        <v>45376</v>
      </c>
      <c r="J1107" s="116">
        <f t="shared" si="635"/>
        <v>20</v>
      </c>
      <c r="K1107" s="116">
        <f t="shared" si="636"/>
        <v>20</v>
      </c>
      <c r="L1107" s="8">
        <f t="shared" si="637"/>
        <v>1.00420033</v>
      </c>
      <c r="M1107" s="117">
        <v>1</v>
      </c>
      <c r="N1107" s="117">
        <f t="shared" si="638"/>
        <v>1</v>
      </c>
      <c r="O1107" s="110">
        <f t="shared" si="639"/>
        <v>1.00420033</v>
      </c>
      <c r="P1107" s="110">
        <f t="shared" si="640"/>
        <v>860.00204141999995</v>
      </c>
      <c r="Q1107" s="148">
        <f t="shared" si="641"/>
        <v>36</v>
      </c>
      <c r="R1107" s="170">
        <f t="shared" si="642"/>
        <v>1.3698999999999999E-2</v>
      </c>
      <c r="S1107" s="110">
        <f t="shared" si="643"/>
        <v>11.781167959999999</v>
      </c>
      <c r="T1107" s="92">
        <f t="shared" si="648"/>
        <v>3.5971830189041127</v>
      </c>
      <c r="U1107" s="181">
        <f t="shared" si="649"/>
        <v>1.7881761017115742E-2</v>
      </c>
      <c r="V1107" s="120">
        <f t="shared" si="626"/>
        <v>7.8E-2</v>
      </c>
      <c r="W1107" s="118">
        <f t="shared" si="644"/>
        <v>20</v>
      </c>
      <c r="X1107" s="118">
        <v>252</v>
      </c>
      <c r="Y1107" s="117">
        <f t="shared" si="645"/>
        <v>1.0059787120000001</v>
      </c>
      <c r="Z1107" s="110">
        <f t="shared" si="646"/>
        <v>5.1417045200000002</v>
      </c>
      <c r="AA1107" s="110">
        <f t="shared" si="647"/>
        <v>16.922872479999999</v>
      </c>
      <c r="AB1107" s="121" t="str">
        <f t="shared" si="628"/>
        <v>A+J=</v>
      </c>
      <c r="AC1107" s="115">
        <f t="shared" si="629"/>
        <v>45376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9">
        <f t="shared" si="621"/>
        <v>45377</v>
      </c>
      <c r="B1108" s="110">
        <f t="shared" si="630"/>
        <v>845.19292625999992</v>
      </c>
      <c r="C1108" s="184">
        <f t="shared" si="611"/>
        <v>844.62369044109585</v>
      </c>
      <c r="D1108" s="111">
        <f t="shared" si="631"/>
        <v>6801.72</v>
      </c>
      <c r="E1108" s="111">
        <f>IF($K1108=1,VLOOKUP($A1107,$AQ$11:$AU$150,5),E1107)</f>
        <v>6858.17</v>
      </c>
      <c r="F1108" s="160" t="e">
        <f>IF($K1108=1,VLOOKUP($A1107,$AQ$11:$AU$135,6),F1107)</f>
        <v>#REF!</v>
      </c>
      <c r="G1108" s="114">
        <f t="shared" si="632"/>
        <v>8.2993713354857501E-3</v>
      </c>
      <c r="H1108" s="115">
        <f t="shared" si="633"/>
        <v>45407</v>
      </c>
      <c r="I1108" s="115">
        <f t="shared" si="634"/>
        <v>45407</v>
      </c>
      <c r="J1108" s="116">
        <f t="shared" si="635"/>
        <v>22</v>
      </c>
      <c r="K1108" s="116">
        <f t="shared" si="636"/>
        <v>1</v>
      </c>
      <c r="L1108" s="8">
        <f t="shared" si="637"/>
        <v>1.0003757499999999</v>
      </c>
      <c r="M1108" s="117">
        <v>1</v>
      </c>
      <c r="N1108" s="117">
        <f t="shared" si="638"/>
        <v>1</v>
      </c>
      <c r="O1108" s="110">
        <f t="shared" si="639"/>
        <v>1.0003757499999999</v>
      </c>
      <c r="P1108" s="110">
        <f t="shared" si="640"/>
        <v>844.94105778999995</v>
      </c>
      <c r="Q1108" s="148">
        <f t="shared" si="641"/>
        <v>0</v>
      </c>
      <c r="R1108" s="170">
        <f t="shared" si="642"/>
        <v>0</v>
      </c>
      <c r="S1108" s="110">
        <f t="shared" si="643"/>
        <v>0</v>
      </c>
      <c r="T1108" s="92">
        <f t="shared" si="648"/>
        <v>0</v>
      </c>
      <c r="U1108" s="181">
        <f t="shared" si="649"/>
        <v>0</v>
      </c>
      <c r="V1108" s="120">
        <f t="shared" si="626"/>
        <v>7.8E-2</v>
      </c>
      <c r="W1108" s="118">
        <f t="shared" si="644"/>
        <v>1</v>
      </c>
      <c r="X1108" s="118">
        <v>252</v>
      </c>
      <c r="Y1108" s="117">
        <f t="shared" si="645"/>
        <v>1.00029809</v>
      </c>
      <c r="Z1108" s="110">
        <f t="shared" si="646"/>
        <v>0.25186847000000001</v>
      </c>
      <c r="AA1108" s="110">
        <f t="shared" si="647"/>
        <v>0</v>
      </c>
      <c r="AB1108" s="121" t="str">
        <f t="shared" si="628"/>
        <v>A+J=</v>
      </c>
      <c r="AC1108" s="115">
        <f t="shared" si="629"/>
        <v>45407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9">
        <f t="shared" si="621"/>
        <v>45378</v>
      </c>
      <c r="B1109" s="110">
        <f t="shared" si="630"/>
        <v>845.76255330000004</v>
      </c>
      <c r="C1109" s="184">
        <f t="shared" si="611"/>
        <v>844.62369044109585</v>
      </c>
      <c r="D1109" s="111">
        <f t="shared" si="631"/>
        <v>6801.72</v>
      </c>
      <c r="E1109" s="111">
        <f>IF($K1109=1,VLOOKUP($A1108,$AQ$11:$AU$150,5),E1108)</f>
        <v>6858.17</v>
      </c>
      <c r="F1109" s="160" t="e">
        <f>IF($K1109=1,VLOOKUP($A1108,$AQ$11:$AU$135,6),F1108)</f>
        <v>#REF!</v>
      </c>
      <c r="G1109" s="114">
        <f t="shared" si="632"/>
        <v>8.2993713354857501E-3</v>
      </c>
      <c r="H1109" s="115">
        <f t="shared" si="633"/>
        <v>45407</v>
      </c>
      <c r="I1109" s="115">
        <f t="shared" si="634"/>
        <v>45407</v>
      </c>
      <c r="J1109" s="116">
        <f t="shared" si="635"/>
        <v>22</v>
      </c>
      <c r="K1109" s="116">
        <f t="shared" si="636"/>
        <v>2</v>
      </c>
      <c r="L1109" s="8">
        <f t="shared" si="637"/>
        <v>1.00075165</v>
      </c>
      <c r="M1109" s="117">
        <v>1</v>
      </c>
      <c r="N1109" s="117">
        <f t="shared" si="638"/>
        <v>1</v>
      </c>
      <c r="O1109" s="110">
        <f t="shared" si="639"/>
        <v>1.00075165</v>
      </c>
      <c r="P1109" s="110">
        <f t="shared" si="640"/>
        <v>845.25855182999999</v>
      </c>
      <c r="Q1109" s="148">
        <f t="shared" si="641"/>
        <v>0</v>
      </c>
      <c r="R1109" s="170">
        <f t="shared" si="642"/>
        <v>0</v>
      </c>
      <c r="S1109" s="110">
        <f t="shared" si="643"/>
        <v>0</v>
      </c>
      <c r="T1109" s="92">
        <f t="shared" si="648"/>
        <v>0</v>
      </c>
      <c r="U1109" s="181">
        <f t="shared" si="649"/>
        <v>0</v>
      </c>
      <c r="V1109" s="120">
        <f t="shared" si="626"/>
        <v>7.8E-2</v>
      </c>
      <c r="W1109" s="118">
        <f t="shared" si="644"/>
        <v>2</v>
      </c>
      <c r="X1109" s="118">
        <v>252</v>
      </c>
      <c r="Y1109" s="117">
        <f t="shared" si="645"/>
        <v>1.0005962690000001</v>
      </c>
      <c r="Z1109" s="110">
        <f t="shared" si="646"/>
        <v>0.50400146999999995</v>
      </c>
      <c r="AA1109" s="110">
        <f t="shared" si="647"/>
        <v>0</v>
      </c>
      <c r="AB1109" s="121" t="str">
        <f t="shared" si="628"/>
        <v>A+J=</v>
      </c>
      <c r="AC1109" s="115">
        <f t="shared" si="629"/>
        <v>45407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9">
        <f t="shared" si="621"/>
        <v>45379</v>
      </c>
      <c r="B1110" s="110">
        <f t="shared" si="630"/>
        <v>846.33256244000006</v>
      </c>
      <c r="C1110" s="184">
        <f t="shared" si="611"/>
        <v>844.62369044109585</v>
      </c>
      <c r="D1110" s="111">
        <f t="shared" si="631"/>
        <v>6801.72</v>
      </c>
      <c r="E1110" s="111">
        <f>IF($K1110=1,VLOOKUP($A1109,$AQ$11:$AU$150,5),E1109)</f>
        <v>6858.17</v>
      </c>
      <c r="F1110" s="160" t="e">
        <f>IF($K1110=1,VLOOKUP($A1109,$AQ$11:$AU$135,6),F1109)</f>
        <v>#REF!</v>
      </c>
      <c r="G1110" s="114">
        <f t="shared" si="632"/>
        <v>8.2993713354857501E-3</v>
      </c>
      <c r="H1110" s="115">
        <f t="shared" si="633"/>
        <v>45407</v>
      </c>
      <c r="I1110" s="115">
        <f t="shared" si="634"/>
        <v>45407</v>
      </c>
      <c r="J1110" s="116">
        <f t="shared" si="635"/>
        <v>22</v>
      </c>
      <c r="K1110" s="116">
        <f t="shared" si="636"/>
        <v>3</v>
      </c>
      <c r="L1110" s="8">
        <f t="shared" si="637"/>
        <v>1.0011276899999999</v>
      </c>
      <c r="M1110" s="117">
        <v>1</v>
      </c>
      <c r="N1110" s="117">
        <f t="shared" si="638"/>
        <v>1</v>
      </c>
      <c r="O1110" s="110">
        <f t="shared" si="639"/>
        <v>1.0011276899999999</v>
      </c>
      <c r="P1110" s="110">
        <f t="shared" si="640"/>
        <v>845.57616413000005</v>
      </c>
      <c r="Q1110" s="148">
        <f t="shared" si="641"/>
        <v>0</v>
      </c>
      <c r="R1110" s="170">
        <f t="shared" si="642"/>
        <v>0</v>
      </c>
      <c r="S1110" s="110">
        <f t="shared" si="643"/>
        <v>0</v>
      </c>
      <c r="T1110" s="92">
        <f t="shared" si="648"/>
        <v>0</v>
      </c>
      <c r="U1110" s="181">
        <f t="shared" si="649"/>
        <v>0</v>
      </c>
      <c r="V1110" s="120">
        <f t="shared" si="626"/>
        <v>7.8E-2</v>
      </c>
      <c r="W1110" s="118">
        <f t="shared" si="644"/>
        <v>3</v>
      </c>
      <c r="X1110" s="118">
        <v>252</v>
      </c>
      <c r="Y1110" s="117">
        <f t="shared" si="645"/>
        <v>1.0008945359999999</v>
      </c>
      <c r="Z1110" s="110">
        <f t="shared" si="646"/>
        <v>0.75639831000000002</v>
      </c>
      <c r="AA1110" s="110">
        <f t="shared" si="647"/>
        <v>0</v>
      </c>
      <c r="AB1110" s="121" t="str">
        <f t="shared" si="628"/>
        <v>A+J=</v>
      </c>
      <c r="AC1110" s="115">
        <f t="shared" si="629"/>
        <v>45407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9">
        <f t="shared" si="621"/>
        <v>45380</v>
      </c>
      <c r="B1111" s="110">
        <f t="shared" si="630"/>
        <v>846.90295557000002</v>
      </c>
      <c r="C1111" s="184">
        <f t="shared" si="611"/>
        <v>844.62369044109585</v>
      </c>
      <c r="D1111" s="111">
        <f t="shared" si="631"/>
        <v>6801.72</v>
      </c>
      <c r="E1111" s="111">
        <f>IF($K1111=1,VLOOKUP($A1110,$AQ$11:$AU$150,5),E1110)</f>
        <v>6858.17</v>
      </c>
      <c r="F1111" s="160" t="e">
        <f>IF($K1111=1,VLOOKUP($A1110,$AQ$11:$AU$135,6),F1110)</f>
        <v>#REF!</v>
      </c>
      <c r="G1111" s="114">
        <f t="shared" si="632"/>
        <v>8.2993713354857501E-3</v>
      </c>
      <c r="H1111" s="115">
        <f t="shared" si="633"/>
        <v>45407</v>
      </c>
      <c r="I1111" s="115">
        <f t="shared" si="634"/>
        <v>45407</v>
      </c>
      <c r="J1111" s="116">
        <f t="shared" si="635"/>
        <v>22</v>
      </c>
      <c r="K1111" s="116">
        <f t="shared" si="636"/>
        <v>4</v>
      </c>
      <c r="L1111" s="8">
        <f t="shared" si="637"/>
        <v>1.0015038700000001</v>
      </c>
      <c r="M1111" s="117">
        <v>1</v>
      </c>
      <c r="N1111" s="117">
        <f t="shared" si="638"/>
        <v>1</v>
      </c>
      <c r="O1111" s="110">
        <f t="shared" si="639"/>
        <v>1.0015038700000001</v>
      </c>
      <c r="P1111" s="110">
        <f t="shared" si="640"/>
        <v>845.89389467000001</v>
      </c>
      <c r="Q1111" s="148">
        <f t="shared" si="641"/>
        <v>0</v>
      </c>
      <c r="R1111" s="170">
        <f t="shared" si="642"/>
        <v>0</v>
      </c>
      <c r="S1111" s="110">
        <f t="shared" si="643"/>
        <v>0</v>
      </c>
      <c r="T1111" s="92">
        <f t="shared" si="648"/>
        <v>0</v>
      </c>
      <c r="U1111" s="181">
        <f t="shared" si="649"/>
        <v>0</v>
      </c>
      <c r="V1111" s="120">
        <f t="shared" si="626"/>
        <v>7.8E-2</v>
      </c>
      <c r="W1111" s="118">
        <f t="shared" si="644"/>
        <v>4</v>
      </c>
      <c r="X1111" s="118">
        <v>252</v>
      </c>
      <c r="Y1111" s="117">
        <f t="shared" si="645"/>
        <v>1.001192893</v>
      </c>
      <c r="Z1111" s="110">
        <f t="shared" si="646"/>
        <v>1.0090608999999999</v>
      </c>
      <c r="AA1111" s="110">
        <f t="shared" si="647"/>
        <v>0</v>
      </c>
      <c r="AB1111" s="121" t="str">
        <f t="shared" si="628"/>
        <v>A+J=</v>
      </c>
      <c r="AC1111" s="115">
        <f t="shared" si="629"/>
        <v>45407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9">
        <f t="shared" si="621"/>
        <v>45381</v>
      </c>
      <c r="B1112" s="110">
        <f t="shared" si="630"/>
        <v>846.90295557000002</v>
      </c>
      <c r="C1112" s="184">
        <f t="shared" si="611"/>
        <v>844.62369044109585</v>
      </c>
      <c r="D1112" s="111">
        <f t="shared" si="631"/>
        <v>6801.72</v>
      </c>
      <c r="E1112" s="111">
        <f>IF($K1112=1,VLOOKUP($A1111,$AQ$11:$AU$150,5),E1111)</f>
        <v>6858.17</v>
      </c>
      <c r="F1112" s="160" t="e">
        <f>IF($K1112=1,VLOOKUP($A1111,$AQ$11:$AU$135,6),F1111)</f>
        <v>#REF!</v>
      </c>
      <c r="G1112" s="114">
        <f t="shared" si="632"/>
        <v>8.2993713354857501E-3</v>
      </c>
      <c r="H1112" s="115">
        <f t="shared" si="633"/>
        <v>45407</v>
      </c>
      <c r="I1112" s="115">
        <f t="shared" si="634"/>
        <v>45407</v>
      </c>
      <c r="J1112" s="116">
        <f t="shared" si="635"/>
        <v>22</v>
      </c>
      <c r="K1112" s="116">
        <f t="shared" si="636"/>
        <v>4</v>
      </c>
      <c r="L1112" s="8">
        <f t="shared" si="637"/>
        <v>1.0015038700000001</v>
      </c>
      <c r="M1112" s="117">
        <v>1</v>
      </c>
      <c r="N1112" s="117">
        <f t="shared" si="638"/>
        <v>1</v>
      </c>
      <c r="O1112" s="110">
        <f t="shared" si="639"/>
        <v>1.0015038700000001</v>
      </c>
      <c r="P1112" s="110">
        <f t="shared" si="640"/>
        <v>845.89389467000001</v>
      </c>
      <c r="Q1112" s="148">
        <f t="shared" si="641"/>
        <v>0</v>
      </c>
      <c r="R1112" s="170">
        <f t="shared" si="642"/>
        <v>0</v>
      </c>
      <c r="S1112" s="110">
        <f t="shared" si="643"/>
        <v>0</v>
      </c>
      <c r="T1112" s="92">
        <f t="shared" si="648"/>
        <v>0</v>
      </c>
      <c r="U1112" s="181">
        <f t="shared" si="649"/>
        <v>0</v>
      </c>
      <c r="V1112" s="120">
        <f t="shared" si="626"/>
        <v>7.8E-2</v>
      </c>
      <c r="W1112" s="118">
        <f t="shared" si="644"/>
        <v>4</v>
      </c>
      <c r="X1112" s="118">
        <v>252</v>
      </c>
      <c r="Y1112" s="117">
        <f t="shared" si="645"/>
        <v>1.001192893</v>
      </c>
      <c r="Z1112" s="110">
        <f t="shared" si="646"/>
        <v>1.0090608999999999</v>
      </c>
      <c r="AA1112" s="110">
        <f t="shared" si="647"/>
        <v>0</v>
      </c>
      <c r="AB1112" s="121" t="str">
        <f t="shared" si="628"/>
        <v>A+J=</v>
      </c>
      <c r="AC1112" s="115">
        <f t="shared" si="629"/>
        <v>45407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9">
        <f t="shared" si="621"/>
        <v>45382</v>
      </c>
      <c r="B1113" s="110">
        <f t="shared" si="630"/>
        <v>846.90295557000002</v>
      </c>
      <c r="C1113" s="184">
        <f t="shared" si="611"/>
        <v>844.62369044109585</v>
      </c>
      <c r="D1113" s="111">
        <f t="shared" si="631"/>
        <v>6801.72</v>
      </c>
      <c r="E1113" s="111">
        <f>IF($K1113=1,VLOOKUP($A1112,$AQ$11:$AU$150,5),E1112)</f>
        <v>6858.17</v>
      </c>
      <c r="F1113" s="160" t="e">
        <f>IF($K1113=1,VLOOKUP($A1112,$AQ$11:$AU$135,6),F1112)</f>
        <v>#REF!</v>
      </c>
      <c r="G1113" s="114">
        <f t="shared" si="632"/>
        <v>8.2993713354857501E-3</v>
      </c>
      <c r="H1113" s="115">
        <f t="shared" si="633"/>
        <v>45407</v>
      </c>
      <c r="I1113" s="115">
        <f t="shared" si="634"/>
        <v>45407</v>
      </c>
      <c r="J1113" s="116">
        <f t="shared" si="635"/>
        <v>22</v>
      </c>
      <c r="K1113" s="116">
        <f t="shared" si="636"/>
        <v>4</v>
      </c>
      <c r="L1113" s="8">
        <f t="shared" si="637"/>
        <v>1.0015038700000001</v>
      </c>
      <c r="M1113" s="117">
        <v>1</v>
      </c>
      <c r="N1113" s="117">
        <f t="shared" si="638"/>
        <v>1</v>
      </c>
      <c r="O1113" s="110">
        <f t="shared" si="639"/>
        <v>1.0015038700000001</v>
      </c>
      <c r="P1113" s="110">
        <f t="shared" si="640"/>
        <v>845.89389467000001</v>
      </c>
      <c r="Q1113" s="148">
        <f t="shared" si="641"/>
        <v>0</v>
      </c>
      <c r="R1113" s="170">
        <f t="shared" si="642"/>
        <v>0</v>
      </c>
      <c r="S1113" s="110">
        <f t="shared" si="643"/>
        <v>0</v>
      </c>
      <c r="T1113" s="92">
        <f t="shared" si="648"/>
        <v>0</v>
      </c>
      <c r="U1113" s="181">
        <f t="shared" si="649"/>
        <v>0</v>
      </c>
      <c r="V1113" s="120">
        <f t="shared" si="626"/>
        <v>7.8E-2</v>
      </c>
      <c r="W1113" s="118">
        <f t="shared" si="644"/>
        <v>4</v>
      </c>
      <c r="X1113" s="118">
        <v>252</v>
      </c>
      <c r="Y1113" s="117">
        <f t="shared" si="645"/>
        <v>1.001192893</v>
      </c>
      <c r="Z1113" s="110">
        <f t="shared" si="646"/>
        <v>1.0090608999999999</v>
      </c>
      <c r="AA1113" s="110">
        <f t="shared" si="647"/>
        <v>0</v>
      </c>
      <c r="AB1113" s="121" t="str">
        <f t="shared" si="628"/>
        <v>A+J=</v>
      </c>
      <c r="AC1113" s="115">
        <f t="shared" si="629"/>
        <v>45407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9">
        <f t="shared" si="621"/>
        <v>45383</v>
      </c>
      <c r="B1114" s="110">
        <f t="shared" si="630"/>
        <v>846.90295557000002</v>
      </c>
      <c r="C1114" s="184">
        <f t="shared" si="611"/>
        <v>844.62369044109585</v>
      </c>
      <c r="D1114" s="111">
        <f t="shared" si="631"/>
        <v>6801.72</v>
      </c>
      <c r="E1114" s="111">
        <f>IF($K1114=1,VLOOKUP($A1113,$AQ$11:$AU$150,5),E1113)</f>
        <v>6858.17</v>
      </c>
      <c r="F1114" s="160" t="e">
        <f>IF($K1114=1,VLOOKUP($A1113,$AQ$11:$AU$135,6),F1113)</f>
        <v>#REF!</v>
      </c>
      <c r="G1114" s="114">
        <f t="shared" si="632"/>
        <v>8.2993713354857501E-3</v>
      </c>
      <c r="H1114" s="115">
        <f t="shared" si="633"/>
        <v>45407</v>
      </c>
      <c r="I1114" s="115">
        <f t="shared" si="634"/>
        <v>45407</v>
      </c>
      <c r="J1114" s="116">
        <f t="shared" si="635"/>
        <v>22</v>
      </c>
      <c r="K1114" s="116">
        <f t="shared" si="636"/>
        <v>4</v>
      </c>
      <c r="L1114" s="8">
        <f t="shared" si="637"/>
        <v>1.0015038700000001</v>
      </c>
      <c r="M1114" s="117">
        <v>1</v>
      </c>
      <c r="N1114" s="117">
        <f t="shared" si="638"/>
        <v>1</v>
      </c>
      <c r="O1114" s="110">
        <f t="shared" si="639"/>
        <v>1.0015038700000001</v>
      </c>
      <c r="P1114" s="110">
        <f t="shared" si="640"/>
        <v>845.89389467000001</v>
      </c>
      <c r="Q1114" s="148">
        <f t="shared" si="641"/>
        <v>0</v>
      </c>
      <c r="R1114" s="170">
        <f t="shared" si="642"/>
        <v>0</v>
      </c>
      <c r="S1114" s="110">
        <f t="shared" si="643"/>
        <v>0</v>
      </c>
      <c r="T1114" s="92">
        <f t="shared" si="648"/>
        <v>0</v>
      </c>
      <c r="U1114" s="181">
        <f t="shared" si="649"/>
        <v>0</v>
      </c>
      <c r="V1114" s="120">
        <f t="shared" si="626"/>
        <v>7.8E-2</v>
      </c>
      <c r="W1114" s="118">
        <f t="shared" si="644"/>
        <v>4</v>
      </c>
      <c r="X1114" s="118">
        <v>252</v>
      </c>
      <c r="Y1114" s="117">
        <f t="shared" si="645"/>
        <v>1.001192893</v>
      </c>
      <c r="Z1114" s="110">
        <f t="shared" si="646"/>
        <v>1.0090608999999999</v>
      </c>
      <c r="AA1114" s="110">
        <f t="shared" si="647"/>
        <v>0</v>
      </c>
      <c r="AB1114" s="121" t="str">
        <f t="shared" si="628"/>
        <v>A+J=</v>
      </c>
      <c r="AC1114" s="115">
        <f t="shared" si="629"/>
        <v>45407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9">
        <f t="shared" si="621"/>
        <v>45384</v>
      </c>
      <c r="B1115" s="110">
        <f t="shared" si="630"/>
        <v>847.47374047999995</v>
      </c>
      <c r="C1115" s="184">
        <f t="shared" si="611"/>
        <v>844.62369044109585</v>
      </c>
      <c r="D1115" s="111">
        <f t="shared" si="631"/>
        <v>6801.72</v>
      </c>
      <c r="E1115" s="111">
        <f>IF($K1115=1,VLOOKUP($A1114,$AQ$11:$AU$150,5),E1114)</f>
        <v>6858.17</v>
      </c>
      <c r="F1115" s="160" t="e">
        <f>IF($K1115=1,VLOOKUP($A1114,$AQ$11:$AU$135,6),F1114)</f>
        <v>#REF!</v>
      </c>
      <c r="G1115" s="114">
        <f t="shared" si="632"/>
        <v>8.2993713354857501E-3</v>
      </c>
      <c r="H1115" s="115">
        <f t="shared" si="633"/>
        <v>45407</v>
      </c>
      <c r="I1115" s="115">
        <f t="shared" si="634"/>
        <v>45407</v>
      </c>
      <c r="J1115" s="116">
        <f t="shared" si="635"/>
        <v>22</v>
      </c>
      <c r="K1115" s="116">
        <f t="shared" si="636"/>
        <v>5</v>
      </c>
      <c r="L1115" s="8">
        <f t="shared" si="637"/>
        <v>1.0018802</v>
      </c>
      <c r="M1115" s="117">
        <v>1</v>
      </c>
      <c r="N1115" s="117">
        <f t="shared" si="638"/>
        <v>1</v>
      </c>
      <c r="O1115" s="110">
        <f t="shared" si="639"/>
        <v>1.0018802</v>
      </c>
      <c r="P1115" s="110">
        <f t="shared" si="640"/>
        <v>846.21175189999997</v>
      </c>
      <c r="Q1115" s="148">
        <f t="shared" si="641"/>
        <v>0</v>
      </c>
      <c r="R1115" s="170">
        <f t="shared" si="642"/>
        <v>0</v>
      </c>
      <c r="S1115" s="110">
        <f t="shared" si="643"/>
        <v>0</v>
      </c>
      <c r="T1115" s="92">
        <f t="shared" si="648"/>
        <v>0</v>
      </c>
      <c r="U1115" s="181">
        <f t="shared" si="649"/>
        <v>0</v>
      </c>
      <c r="V1115" s="120">
        <f t="shared" si="626"/>
        <v>7.8E-2</v>
      </c>
      <c r="W1115" s="118">
        <f t="shared" si="644"/>
        <v>5</v>
      </c>
      <c r="X1115" s="118">
        <v>252</v>
      </c>
      <c r="Y1115" s="117">
        <f t="shared" si="645"/>
        <v>1.001491339</v>
      </c>
      <c r="Z1115" s="110">
        <f t="shared" si="646"/>
        <v>1.2619885799999999</v>
      </c>
      <c r="AA1115" s="110">
        <f t="shared" si="647"/>
        <v>0</v>
      </c>
      <c r="AB1115" s="121" t="str">
        <f t="shared" si="628"/>
        <v>A+J=</v>
      </c>
      <c r="AC1115" s="115">
        <f t="shared" si="629"/>
        <v>45407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9">
        <f t="shared" si="621"/>
        <v>45385</v>
      </c>
      <c r="B1116" s="110">
        <f t="shared" si="630"/>
        <v>848.0448996099999</v>
      </c>
      <c r="C1116" s="184">
        <f t="shared" si="611"/>
        <v>844.62369044109585</v>
      </c>
      <c r="D1116" s="111">
        <f t="shared" si="631"/>
        <v>6801.72</v>
      </c>
      <c r="E1116" s="111">
        <f>IF($K1116=1,VLOOKUP($A1115,$AQ$11:$AU$150,5),E1115)</f>
        <v>6858.17</v>
      </c>
      <c r="F1116" s="160" t="e">
        <f>IF($K1116=1,VLOOKUP($A1115,$AQ$11:$AU$135,6),F1115)</f>
        <v>#REF!</v>
      </c>
      <c r="G1116" s="114">
        <f t="shared" si="632"/>
        <v>8.2993713354857501E-3</v>
      </c>
      <c r="H1116" s="115">
        <f t="shared" si="633"/>
        <v>45407</v>
      </c>
      <c r="I1116" s="115">
        <f t="shared" si="634"/>
        <v>45407</v>
      </c>
      <c r="J1116" s="116">
        <f t="shared" si="635"/>
        <v>22</v>
      </c>
      <c r="K1116" s="116">
        <f t="shared" si="636"/>
        <v>6</v>
      </c>
      <c r="L1116" s="8">
        <f t="shared" si="637"/>
        <v>1.00225666</v>
      </c>
      <c r="M1116" s="117">
        <v>1</v>
      </c>
      <c r="N1116" s="117">
        <f t="shared" si="638"/>
        <v>1</v>
      </c>
      <c r="O1116" s="110">
        <f t="shared" si="639"/>
        <v>1.00225666</v>
      </c>
      <c r="P1116" s="110">
        <f t="shared" si="640"/>
        <v>846.52971892999994</v>
      </c>
      <c r="Q1116" s="148">
        <f t="shared" si="641"/>
        <v>0</v>
      </c>
      <c r="R1116" s="170">
        <f t="shared" si="642"/>
        <v>0</v>
      </c>
      <c r="S1116" s="110">
        <f t="shared" si="643"/>
        <v>0</v>
      </c>
      <c r="T1116" s="92">
        <f t="shared" si="648"/>
        <v>0</v>
      </c>
      <c r="U1116" s="181">
        <f t="shared" si="649"/>
        <v>0</v>
      </c>
      <c r="V1116" s="120">
        <f t="shared" si="626"/>
        <v>7.8E-2</v>
      </c>
      <c r="W1116" s="118">
        <f t="shared" si="644"/>
        <v>6</v>
      </c>
      <c r="X1116" s="118">
        <v>252</v>
      </c>
      <c r="Y1116" s="117">
        <f t="shared" si="645"/>
        <v>1.0017898730000001</v>
      </c>
      <c r="Z1116" s="110">
        <f t="shared" si="646"/>
        <v>1.5151806800000001</v>
      </c>
      <c r="AA1116" s="110">
        <f t="shared" si="647"/>
        <v>0</v>
      </c>
      <c r="AB1116" s="121" t="str">
        <f t="shared" si="628"/>
        <v>A+J=</v>
      </c>
      <c r="AC1116" s="115">
        <f t="shared" si="629"/>
        <v>45407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9">
        <f t="shared" si="621"/>
        <v>45386</v>
      </c>
      <c r="B1117" s="110">
        <f t="shared" si="630"/>
        <v>848.61645092000003</v>
      </c>
      <c r="C1117" s="184">
        <f t="shared" si="611"/>
        <v>844.62369044109585</v>
      </c>
      <c r="D1117" s="111">
        <f t="shared" si="631"/>
        <v>6801.72</v>
      </c>
      <c r="E1117" s="111">
        <f>IF($K1117=1,VLOOKUP($A1116,$AQ$11:$AU$150,5),E1116)</f>
        <v>6858.17</v>
      </c>
      <c r="F1117" s="160" t="e">
        <f>IF($K1117=1,VLOOKUP($A1116,$AQ$11:$AU$135,6),F1116)</f>
        <v>#REF!</v>
      </c>
      <c r="G1117" s="114">
        <f t="shared" si="632"/>
        <v>8.2993713354857501E-3</v>
      </c>
      <c r="H1117" s="115">
        <f t="shared" si="633"/>
        <v>45407</v>
      </c>
      <c r="I1117" s="115">
        <f t="shared" si="634"/>
        <v>45407</v>
      </c>
      <c r="J1117" s="116">
        <f t="shared" si="635"/>
        <v>22</v>
      </c>
      <c r="K1117" s="116">
        <f t="shared" si="636"/>
        <v>7</v>
      </c>
      <c r="L1117" s="8">
        <f t="shared" si="637"/>
        <v>1.00263327</v>
      </c>
      <c r="M1117" s="117">
        <v>1</v>
      </c>
      <c r="N1117" s="117">
        <f t="shared" si="638"/>
        <v>1</v>
      </c>
      <c r="O1117" s="110">
        <f t="shared" si="639"/>
        <v>1.00263327</v>
      </c>
      <c r="P1117" s="110">
        <f t="shared" si="640"/>
        <v>846.84781266000005</v>
      </c>
      <c r="Q1117" s="148">
        <f t="shared" si="641"/>
        <v>0</v>
      </c>
      <c r="R1117" s="170">
        <f t="shared" si="642"/>
        <v>0</v>
      </c>
      <c r="S1117" s="110">
        <f t="shared" si="643"/>
        <v>0</v>
      </c>
      <c r="T1117" s="92">
        <f t="shared" si="648"/>
        <v>0</v>
      </c>
      <c r="U1117" s="181">
        <f t="shared" si="649"/>
        <v>0</v>
      </c>
      <c r="V1117" s="120">
        <f t="shared" si="626"/>
        <v>7.8E-2</v>
      </c>
      <c r="W1117" s="118">
        <f t="shared" si="644"/>
        <v>7</v>
      </c>
      <c r="X1117" s="118">
        <v>252</v>
      </c>
      <c r="Y1117" s="117">
        <f t="shared" si="645"/>
        <v>1.0020884960000001</v>
      </c>
      <c r="Z1117" s="110">
        <f t="shared" si="646"/>
        <v>1.7686382599999999</v>
      </c>
      <c r="AA1117" s="110">
        <f t="shared" si="647"/>
        <v>0</v>
      </c>
      <c r="AB1117" s="121" t="str">
        <f t="shared" si="628"/>
        <v>A+J=</v>
      </c>
      <c r="AC1117" s="115">
        <f t="shared" si="629"/>
        <v>45407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9">
        <f t="shared" si="621"/>
        <v>45387</v>
      </c>
      <c r="B1118" s="110">
        <f t="shared" si="630"/>
        <v>849.18837852000001</v>
      </c>
      <c r="C1118" s="184">
        <f t="shared" si="611"/>
        <v>844.62369044109585</v>
      </c>
      <c r="D1118" s="111">
        <f t="shared" si="631"/>
        <v>6801.72</v>
      </c>
      <c r="E1118" s="111">
        <f>IF($K1118=1,VLOOKUP($A1117,$AQ$11:$AU$150,5),E1117)</f>
        <v>6858.17</v>
      </c>
      <c r="F1118" s="160" t="e">
        <f>IF($K1118=1,VLOOKUP($A1117,$AQ$11:$AU$135,6),F1117)</f>
        <v>#REF!</v>
      </c>
      <c r="G1118" s="114">
        <f t="shared" si="632"/>
        <v>8.2993713354857501E-3</v>
      </c>
      <c r="H1118" s="115">
        <f t="shared" si="633"/>
        <v>45407</v>
      </c>
      <c r="I1118" s="115">
        <f t="shared" si="634"/>
        <v>45407</v>
      </c>
      <c r="J1118" s="116">
        <f t="shared" si="635"/>
        <v>22</v>
      </c>
      <c r="K1118" s="116">
        <f t="shared" si="636"/>
        <v>8</v>
      </c>
      <c r="L1118" s="8">
        <f t="shared" si="637"/>
        <v>1.0030100099999999</v>
      </c>
      <c r="M1118" s="117">
        <v>1</v>
      </c>
      <c r="N1118" s="117">
        <f t="shared" si="638"/>
        <v>1</v>
      </c>
      <c r="O1118" s="110">
        <f t="shared" si="639"/>
        <v>1.0030100099999999</v>
      </c>
      <c r="P1118" s="110">
        <f t="shared" si="640"/>
        <v>847.16601619000005</v>
      </c>
      <c r="Q1118" s="148">
        <f t="shared" si="641"/>
        <v>0</v>
      </c>
      <c r="R1118" s="170">
        <f t="shared" si="642"/>
        <v>0</v>
      </c>
      <c r="S1118" s="110">
        <f t="shared" si="643"/>
        <v>0</v>
      </c>
      <c r="T1118" s="92">
        <f t="shared" si="648"/>
        <v>0</v>
      </c>
      <c r="U1118" s="181">
        <f t="shared" si="649"/>
        <v>0</v>
      </c>
      <c r="V1118" s="120">
        <f t="shared" si="626"/>
        <v>7.8E-2</v>
      </c>
      <c r="W1118" s="118">
        <f t="shared" si="644"/>
        <v>8</v>
      </c>
      <c r="X1118" s="118">
        <v>252</v>
      </c>
      <c r="Y1118" s="117">
        <f t="shared" si="645"/>
        <v>1.0023872089999999</v>
      </c>
      <c r="Z1118" s="110">
        <f t="shared" si="646"/>
        <v>2.02236233</v>
      </c>
      <c r="AA1118" s="110">
        <f t="shared" si="647"/>
        <v>0</v>
      </c>
      <c r="AB1118" s="121" t="str">
        <f t="shared" si="628"/>
        <v>A+J=</v>
      </c>
      <c r="AC1118" s="115">
        <f t="shared" si="629"/>
        <v>45407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9">
        <f t="shared" si="621"/>
        <v>45388</v>
      </c>
      <c r="B1119" s="110">
        <f t="shared" si="630"/>
        <v>849.7606986799999</v>
      </c>
      <c r="C1119" s="184">
        <f t="shared" si="611"/>
        <v>844.62369044109585</v>
      </c>
      <c r="D1119" s="111">
        <f t="shared" si="631"/>
        <v>6801.72</v>
      </c>
      <c r="E1119" s="111">
        <f>IF($K1119=1,VLOOKUP($A1118,$AQ$11:$AU$150,5),E1118)</f>
        <v>6858.17</v>
      </c>
      <c r="F1119" s="160" t="e">
        <f>IF($K1119=1,VLOOKUP($A1118,$AQ$11:$AU$135,6),F1118)</f>
        <v>#REF!</v>
      </c>
      <c r="G1119" s="114">
        <f t="shared" si="632"/>
        <v>8.2993713354857501E-3</v>
      </c>
      <c r="H1119" s="115">
        <f t="shared" si="633"/>
        <v>45407</v>
      </c>
      <c r="I1119" s="115">
        <f t="shared" si="634"/>
        <v>45407</v>
      </c>
      <c r="J1119" s="116">
        <f t="shared" si="635"/>
        <v>22</v>
      </c>
      <c r="K1119" s="116">
        <f t="shared" si="636"/>
        <v>9</v>
      </c>
      <c r="L1119" s="8">
        <f t="shared" si="637"/>
        <v>1.0033869</v>
      </c>
      <c r="M1119" s="117">
        <v>1</v>
      </c>
      <c r="N1119" s="117">
        <f t="shared" si="638"/>
        <v>1</v>
      </c>
      <c r="O1119" s="110">
        <f t="shared" si="639"/>
        <v>1.0033869</v>
      </c>
      <c r="P1119" s="110">
        <f t="shared" si="640"/>
        <v>847.48434640999994</v>
      </c>
      <c r="Q1119" s="148">
        <f t="shared" si="641"/>
        <v>0</v>
      </c>
      <c r="R1119" s="170">
        <f t="shared" si="642"/>
        <v>0</v>
      </c>
      <c r="S1119" s="110">
        <f t="shared" si="643"/>
        <v>0</v>
      </c>
      <c r="T1119" s="92">
        <f t="shared" si="648"/>
        <v>0</v>
      </c>
      <c r="U1119" s="181">
        <f t="shared" si="649"/>
        <v>0</v>
      </c>
      <c r="V1119" s="120">
        <f t="shared" si="626"/>
        <v>7.8E-2</v>
      </c>
      <c r="W1119" s="118">
        <f t="shared" si="644"/>
        <v>9</v>
      </c>
      <c r="X1119" s="118">
        <v>252</v>
      </c>
      <c r="Y1119" s="117">
        <f t="shared" si="645"/>
        <v>1.002686011</v>
      </c>
      <c r="Z1119" s="110">
        <f t="shared" si="646"/>
        <v>2.2763522699999998</v>
      </c>
      <c r="AA1119" s="110">
        <f t="shared" si="647"/>
        <v>0</v>
      </c>
      <c r="AB1119" s="121" t="str">
        <f t="shared" si="628"/>
        <v>A+J=</v>
      </c>
      <c r="AC1119" s="115">
        <f t="shared" si="629"/>
        <v>45407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9">
        <f t="shared" si="621"/>
        <v>45389</v>
      </c>
      <c r="B1120" s="110">
        <f t="shared" si="630"/>
        <v>849.7606986799999</v>
      </c>
      <c r="C1120" s="184">
        <f t="shared" si="611"/>
        <v>844.62369044109585</v>
      </c>
      <c r="D1120" s="111">
        <f t="shared" si="631"/>
        <v>6801.72</v>
      </c>
      <c r="E1120" s="111">
        <f>IF($K1120=1,VLOOKUP($A1119,$AQ$11:$AU$150,5),E1119)</f>
        <v>6858.17</v>
      </c>
      <c r="F1120" s="160" t="e">
        <f>IF($K1120=1,VLOOKUP($A1119,$AQ$11:$AU$135,6),F1119)</f>
        <v>#REF!</v>
      </c>
      <c r="G1120" s="114">
        <f t="shared" si="632"/>
        <v>8.2993713354857501E-3</v>
      </c>
      <c r="H1120" s="115">
        <f t="shared" si="633"/>
        <v>45407</v>
      </c>
      <c r="I1120" s="115">
        <f t="shared" si="634"/>
        <v>45407</v>
      </c>
      <c r="J1120" s="116">
        <f t="shared" si="635"/>
        <v>22</v>
      </c>
      <c r="K1120" s="116">
        <f t="shared" si="636"/>
        <v>9</v>
      </c>
      <c r="L1120" s="8">
        <f t="shared" si="637"/>
        <v>1.0033869</v>
      </c>
      <c r="M1120" s="117">
        <v>1</v>
      </c>
      <c r="N1120" s="117">
        <f t="shared" si="638"/>
        <v>1</v>
      </c>
      <c r="O1120" s="110">
        <f t="shared" si="639"/>
        <v>1.0033869</v>
      </c>
      <c r="P1120" s="110">
        <f t="shared" si="640"/>
        <v>847.48434640999994</v>
      </c>
      <c r="Q1120" s="148">
        <f t="shared" si="641"/>
        <v>0</v>
      </c>
      <c r="R1120" s="170">
        <f t="shared" si="642"/>
        <v>0</v>
      </c>
      <c r="S1120" s="110">
        <f t="shared" si="643"/>
        <v>0</v>
      </c>
      <c r="T1120" s="92">
        <f t="shared" si="648"/>
        <v>0</v>
      </c>
      <c r="U1120" s="181">
        <f t="shared" si="649"/>
        <v>0</v>
      </c>
      <c r="V1120" s="120">
        <f t="shared" si="626"/>
        <v>7.8E-2</v>
      </c>
      <c r="W1120" s="118">
        <f t="shared" si="644"/>
        <v>9</v>
      </c>
      <c r="X1120" s="118">
        <v>252</v>
      </c>
      <c r="Y1120" s="117">
        <f t="shared" si="645"/>
        <v>1.002686011</v>
      </c>
      <c r="Z1120" s="110">
        <f t="shared" si="646"/>
        <v>2.2763522699999998</v>
      </c>
      <c r="AA1120" s="110">
        <f t="shared" si="647"/>
        <v>0</v>
      </c>
      <c r="AB1120" s="121" t="str">
        <f t="shared" si="628"/>
        <v>A+J=</v>
      </c>
      <c r="AC1120" s="115">
        <f t="shared" si="629"/>
        <v>45407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9">
        <f t="shared" si="621"/>
        <v>45390</v>
      </c>
      <c r="B1121" s="110">
        <f t="shared" si="630"/>
        <v>849.7606986799999</v>
      </c>
      <c r="C1121" s="184">
        <f t="shared" si="611"/>
        <v>844.62369044109585</v>
      </c>
      <c r="D1121" s="111">
        <f t="shared" si="631"/>
        <v>6801.72</v>
      </c>
      <c r="E1121" s="111">
        <f>IF($K1121=1,VLOOKUP($A1120,$AQ$11:$AU$150,5),E1120)</f>
        <v>6858.17</v>
      </c>
      <c r="F1121" s="160" t="e">
        <f>IF($K1121=1,VLOOKUP($A1120,$AQ$11:$AU$135,6),F1120)</f>
        <v>#REF!</v>
      </c>
      <c r="G1121" s="114">
        <f t="shared" si="632"/>
        <v>8.2993713354857501E-3</v>
      </c>
      <c r="H1121" s="115">
        <f t="shared" si="633"/>
        <v>45407</v>
      </c>
      <c r="I1121" s="115">
        <f t="shared" si="634"/>
        <v>45407</v>
      </c>
      <c r="J1121" s="116">
        <f t="shared" si="635"/>
        <v>22</v>
      </c>
      <c r="K1121" s="116">
        <f t="shared" si="636"/>
        <v>9</v>
      </c>
      <c r="L1121" s="8">
        <f t="shared" si="637"/>
        <v>1.0033869</v>
      </c>
      <c r="M1121" s="117">
        <v>1</v>
      </c>
      <c r="N1121" s="117">
        <f t="shared" si="638"/>
        <v>1</v>
      </c>
      <c r="O1121" s="110">
        <f t="shared" si="639"/>
        <v>1.0033869</v>
      </c>
      <c r="P1121" s="110">
        <f t="shared" si="640"/>
        <v>847.48434640999994</v>
      </c>
      <c r="Q1121" s="148">
        <f t="shared" si="641"/>
        <v>0</v>
      </c>
      <c r="R1121" s="170">
        <f t="shared" si="642"/>
        <v>0</v>
      </c>
      <c r="S1121" s="110">
        <f t="shared" si="643"/>
        <v>0</v>
      </c>
      <c r="T1121" s="92">
        <f t="shared" si="648"/>
        <v>0</v>
      </c>
      <c r="U1121" s="181">
        <f t="shared" si="649"/>
        <v>0</v>
      </c>
      <c r="V1121" s="120">
        <f t="shared" si="626"/>
        <v>7.8E-2</v>
      </c>
      <c r="W1121" s="118">
        <f t="shared" si="644"/>
        <v>9</v>
      </c>
      <c r="X1121" s="118">
        <v>252</v>
      </c>
      <c r="Y1121" s="117">
        <f t="shared" si="645"/>
        <v>1.002686011</v>
      </c>
      <c r="Z1121" s="110">
        <f t="shared" si="646"/>
        <v>2.2763522699999998</v>
      </c>
      <c r="AA1121" s="110">
        <f t="shared" si="647"/>
        <v>0</v>
      </c>
      <c r="AB1121" s="121" t="str">
        <f t="shared" si="628"/>
        <v>A+J=</v>
      </c>
      <c r="AC1121" s="115">
        <f t="shared" si="629"/>
        <v>45407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9">
        <f t="shared" si="621"/>
        <v>45391</v>
      </c>
      <c r="B1122" s="110">
        <f t="shared" si="630"/>
        <v>850.33340228999998</v>
      </c>
      <c r="C1122" s="184">
        <f t="shared" si="611"/>
        <v>844.62369044109585</v>
      </c>
      <c r="D1122" s="111">
        <f t="shared" si="631"/>
        <v>6801.72</v>
      </c>
      <c r="E1122" s="111">
        <f>IF($K1122=1,VLOOKUP($A1121,$AQ$11:$AU$150,5),E1121)</f>
        <v>6858.17</v>
      </c>
      <c r="F1122" s="160" t="e">
        <f>IF($K1122=1,VLOOKUP($A1121,$AQ$11:$AU$135,6),F1121)</f>
        <v>#REF!</v>
      </c>
      <c r="G1122" s="114">
        <f t="shared" si="632"/>
        <v>8.2993713354857501E-3</v>
      </c>
      <c r="H1122" s="115">
        <f t="shared" si="633"/>
        <v>45407</v>
      </c>
      <c r="I1122" s="115">
        <f t="shared" si="634"/>
        <v>45407</v>
      </c>
      <c r="J1122" s="116">
        <f t="shared" si="635"/>
        <v>22</v>
      </c>
      <c r="K1122" s="116">
        <f t="shared" si="636"/>
        <v>10</v>
      </c>
      <c r="L1122" s="8">
        <f t="shared" si="637"/>
        <v>1.0037639300000001</v>
      </c>
      <c r="M1122" s="117">
        <v>1</v>
      </c>
      <c r="N1122" s="117">
        <f t="shared" si="638"/>
        <v>1</v>
      </c>
      <c r="O1122" s="110">
        <f t="shared" si="639"/>
        <v>1.0037639300000001</v>
      </c>
      <c r="P1122" s="110">
        <f t="shared" si="640"/>
        <v>847.80279487999996</v>
      </c>
      <c r="Q1122" s="148">
        <f t="shared" si="641"/>
        <v>0</v>
      </c>
      <c r="R1122" s="170">
        <f t="shared" si="642"/>
        <v>0</v>
      </c>
      <c r="S1122" s="110">
        <f t="shared" si="643"/>
        <v>0</v>
      </c>
      <c r="T1122" s="92">
        <f t="shared" si="648"/>
        <v>0</v>
      </c>
      <c r="U1122" s="181">
        <f t="shared" si="649"/>
        <v>0</v>
      </c>
      <c r="V1122" s="120">
        <f t="shared" si="626"/>
        <v>7.8E-2</v>
      </c>
      <c r="W1122" s="118">
        <f t="shared" si="644"/>
        <v>10</v>
      </c>
      <c r="X1122" s="118">
        <v>252</v>
      </c>
      <c r="Y1122" s="117">
        <f t="shared" si="645"/>
        <v>1.002984901</v>
      </c>
      <c r="Z1122" s="110">
        <f t="shared" si="646"/>
        <v>2.53060741</v>
      </c>
      <c r="AA1122" s="110">
        <f t="shared" si="647"/>
        <v>0</v>
      </c>
      <c r="AB1122" s="121" t="str">
        <f t="shared" si="628"/>
        <v>A+J=</v>
      </c>
      <c r="AC1122" s="115">
        <f t="shared" si="629"/>
        <v>45407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9">
        <f t="shared" si="621"/>
        <v>45392</v>
      </c>
      <c r="B1123" s="110">
        <f t="shared" si="630"/>
        <v>850.90649970000004</v>
      </c>
      <c r="C1123" s="184">
        <f t="shared" si="611"/>
        <v>844.62369044109585</v>
      </c>
      <c r="D1123" s="111">
        <f t="shared" si="631"/>
        <v>6801.72</v>
      </c>
      <c r="E1123" s="111">
        <f>IF($K1123=1,VLOOKUP($A1122,$AQ$11:$AU$150,5),E1122)</f>
        <v>6858.17</v>
      </c>
      <c r="F1123" s="160" t="e">
        <f>IF($K1123=1,VLOOKUP($A1122,$AQ$11:$AU$135,6),F1122)</f>
        <v>#REF!</v>
      </c>
      <c r="G1123" s="114">
        <f t="shared" si="632"/>
        <v>8.2993713354857501E-3</v>
      </c>
      <c r="H1123" s="115">
        <f t="shared" si="633"/>
        <v>45407</v>
      </c>
      <c r="I1123" s="115">
        <f t="shared" si="634"/>
        <v>45407</v>
      </c>
      <c r="J1123" s="116">
        <f t="shared" si="635"/>
        <v>22</v>
      </c>
      <c r="K1123" s="116">
        <f t="shared" si="636"/>
        <v>11</v>
      </c>
      <c r="L1123" s="8">
        <f t="shared" si="637"/>
        <v>1.0041411099999999</v>
      </c>
      <c r="M1123" s="117">
        <v>1</v>
      </c>
      <c r="N1123" s="117">
        <f t="shared" si="638"/>
        <v>1</v>
      </c>
      <c r="O1123" s="110">
        <f t="shared" si="639"/>
        <v>1.0041411099999999</v>
      </c>
      <c r="P1123" s="110">
        <f t="shared" si="640"/>
        <v>848.12137005</v>
      </c>
      <c r="Q1123" s="148">
        <f t="shared" si="641"/>
        <v>0</v>
      </c>
      <c r="R1123" s="170">
        <f t="shared" si="642"/>
        <v>0</v>
      </c>
      <c r="S1123" s="110">
        <f t="shared" si="643"/>
        <v>0</v>
      </c>
      <c r="T1123" s="92">
        <f t="shared" si="648"/>
        <v>0</v>
      </c>
      <c r="U1123" s="181">
        <f t="shared" si="649"/>
        <v>0</v>
      </c>
      <c r="V1123" s="120">
        <f t="shared" si="626"/>
        <v>7.8E-2</v>
      </c>
      <c r="W1123" s="118">
        <f t="shared" si="644"/>
        <v>11</v>
      </c>
      <c r="X1123" s="118">
        <v>252</v>
      </c>
      <c r="Y1123" s="117">
        <f t="shared" si="645"/>
        <v>1.003283881</v>
      </c>
      <c r="Z1123" s="110">
        <f t="shared" si="646"/>
        <v>2.78512965</v>
      </c>
      <c r="AA1123" s="110">
        <f t="shared" si="647"/>
        <v>0</v>
      </c>
      <c r="AB1123" s="121" t="str">
        <f t="shared" si="628"/>
        <v>A+J=</v>
      </c>
      <c r="AC1123" s="115">
        <f t="shared" si="629"/>
        <v>45407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9">
        <f t="shared" si="621"/>
        <v>45393</v>
      </c>
      <c r="B1124" s="110">
        <f t="shared" si="630"/>
        <v>851.47997329999998</v>
      </c>
      <c r="C1124" s="184">
        <f t="shared" si="611"/>
        <v>844.62369044109585</v>
      </c>
      <c r="D1124" s="111">
        <f t="shared" si="631"/>
        <v>6801.72</v>
      </c>
      <c r="E1124" s="111">
        <f>IF($K1124=1,VLOOKUP($A1123,$AQ$11:$AU$150,5),E1123)</f>
        <v>6858.17</v>
      </c>
      <c r="F1124" s="160" t="e">
        <f>IF($K1124=1,VLOOKUP($A1123,$AQ$11:$AU$135,6),F1123)</f>
        <v>#REF!</v>
      </c>
      <c r="G1124" s="114">
        <f t="shared" si="632"/>
        <v>8.2993713354857501E-3</v>
      </c>
      <c r="H1124" s="115">
        <f t="shared" si="633"/>
        <v>45407</v>
      </c>
      <c r="I1124" s="115">
        <f t="shared" si="634"/>
        <v>45407</v>
      </c>
      <c r="J1124" s="116">
        <f t="shared" si="635"/>
        <v>22</v>
      </c>
      <c r="K1124" s="116">
        <f t="shared" si="636"/>
        <v>12</v>
      </c>
      <c r="L1124" s="8">
        <f t="shared" si="637"/>
        <v>1.0045184199999999</v>
      </c>
      <c r="M1124" s="117">
        <v>1</v>
      </c>
      <c r="N1124" s="117">
        <f t="shared" si="638"/>
        <v>1</v>
      </c>
      <c r="O1124" s="110">
        <f t="shared" si="639"/>
        <v>1.0045184199999999</v>
      </c>
      <c r="P1124" s="110">
        <f t="shared" si="640"/>
        <v>848.44005501000004</v>
      </c>
      <c r="Q1124" s="148">
        <f t="shared" si="641"/>
        <v>0</v>
      </c>
      <c r="R1124" s="170">
        <f t="shared" si="642"/>
        <v>0</v>
      </c>
      <c r="S1124" s="110">
        <f t="shared" si="643"/>
        <v>0</v>
      </c>
      <c r="T1124" s="92">
        <f t="shared" si="648"/>
        <v>0</v>
      </c>
      <c r="U1124" s="181">
        <f t="shared" si="649"/>
        <v>0</v>
      </c>
      <c r="V1124" s="120">
        <f t="shared" si="626"/>
        <v>7.8E-2</v>
      </c>
      <c r="W1124" s="118">
        <f t="shared" si="644"/>
        <v>12</v>
      </c>
      <c r="X1124" s="118">
        <v>252</v>
      </c>
      <c r="Y1124" s="117">
        <f t="shared" si="645"/>
        <v>1.00358295</v>
      </c>
      <c r="Z1124" s="110">
        <f t="shared" si="646"/>
        <v>3.0399182900000001</v>
      </c>
      <c r="AA1124" s="110">
        <f t="shared" si="647"/>
        <v>0</v>
      </c>
      <c r="AB1124" s="121" t="str">
        <f t="shared" si="628"/>
        <v>A+J=</v>
      </c>
      <c r="AC1124" s="115">
        <f t="shared" si="629"/>
        <v>45407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9">
        <f t="shared" si="621"/>
        <v>45394</v>
      </c>
      <c r="B1125" s="110">
        <f t="shared" si="630"/>
        <v>852.05384025000001</v>
      </c>
      <c r="C1125" s="184">
        <f t="shared" si="611"/>
        <v>844.62369044109585</v>
      </c>
      <c r="D1125" s="111">
        <f t="shared" si="631"/>
        <v>6801.72</v>
      </c>
      <c r="E1125" s="111">
        <f>IF($K1125=1,VLOOKUP($A1124,$AQ$11:$AU$150,5),E1124)</f>
        <v>6858.17</v>
      </c>
      <c r="F1125" s="160" t="e">
        <f>IF($K1125=1,VLOOKUP($A1124,$AQ$11:$AU$135,6),F1124)</f>
        <v>#REF!</v>
      </c>
      <c r="G1125" s="114">
        <f t="shared" si="632"/>
        <v>8.2993713354857501E-3</v>
      </c>
      <c r="H1125" s="115">
        <f t="shared" si="633"/>
        <v>45407</v>
      </c>
      <c r="I1125" s="115">
        <f t="shared" si="634"/>
        <v>45407</v>
      </c>
      <c r="J1125" s="116">
        <f t="shared" si="635"/>
        <v>22</v>
      </c>
      <c r="K1125" s="116">
        <f t="shared" si="636"/>
        <v>13</v>
      </c>
      <c r="L1125" s="8">
        <f t="shared" si="637"/>
        <v>1.0048958800000001</v>
      </c>
      <c r="M1125" s="117">
        <v>1</v>
      </c>
      <c r="N1125" s="117">
        <f t="shared" si="638"/>
        <v>1</v>
      </c>
      <c r="O1125" s="110">
        <f t="shared" si="639"/>
        <v>1.0048958800000001</v>
      </c>
      <c r="P1125" s="110">
        <f t="shared" si="640"/>
        <v>848.75886666999997</v>
      </c>
      <c r="Q1125" s="148">
        <f t="shared" si="641"/>
        <v>0</v>
      </c>
      <c r="R1125" s="170">
        <f t="shared" si="642"/>
        <v>0</v>
      </c>
      <c r="S1125" s="110">
        <f t="shared" si="643"/>
        <v>0</v>
      </c>
      <c r="T1125" s="92">
        <f t="shared" si="648"/>
        <v>0</v>
      </c>
      <c r="U1125" s="181">
        <f t="shared" si="649"/>
        <v>0</v>
      </c>
      <c r="V1125" s="120">
        <f t="shared" si="626"/>
        <v>7.8E-2</v>
      </c>
      <c r="W1125" s="118">
        <f t="shared" si="644"/>
        <v>13</v>
      </c>
      <c r="X1125" s="118">
        <v>252</v>
      </c>
      <c r="Y1125" s="117">
        <f t="shared" si="645"/>
        <v>1.003882108</v>
      </c>
      <c r="Z1125" s="110">
        <f t="shared" si="646"/>
        <v>3.2949735800000002</v>
      </c>
      <c r="AA1125" s="110">
        <f t="shared" si="647"/>
        <v>0</v>
      </c>
      <c r="AB1125" s="121" t="str">
        <f t="shared" si="628"/>
        <v>A+J=</v>
      </c>
      <c r="AC1125" s="115">
        <f t="shared" si="629"/>
        <v>45407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9">
        <f t="shared" si="621"/>
        <v>45395</v>
      </c>
      <c r="B1126" s="110">
        <f t="shared" si="630"/>
        <v>852.62808378</v>
      </c>
      <c r="C1126" s="184">
        <f t="shared" si="611"/>
        <v>844.62369044109585</v>
      </c>
      <c r="D1126" s="111">
        <f t="shared" si="631"/>
        <v>6801.72</v>
      </c>
      <c r="E1126" s="111">
        <f>IF($K1126=1,VLOOKUP($A1125,$AQ$11:$AU$150,5),E1125)</f>
        <v>6858.17</v>
      </c>
      <c r="F1126" s="160" t="e">
        <f>IF($K1126=1,VLOOKUP($A1125,$AQ$11:$AU$135,6),F1125)</f>
        <v>#REF!</v>
      </c>
      <c r="G1126" s="114">
        <f t="shared" si="632"/>
        <v>8.2993713354857501E-3</v>
      </c>
      <c r="H1126" s="115">
        <f t="shared" si="633"/>
        <v>45407</v>
      </c>
      <c r="I1126" s="115">
        <f t="shared" si="634"/>
        <v>45407</v>
      </c>
      <c r="J1126" s="116">
        <f t="shared" si="635"/>
        <v>22</v>
      </c>
      <c r="K1126" s="116">
        <f t="shared" si="636"/>
        <v>14</v>
      </c>
      <c r="L1126" s="8">
        <f t="shared" si="637"/>
        <v>1.0052734699999999</v>
      </c>
      <c r="M1126" s="117">
        <v>1</v>
      </c>
      <c r="N1126" s="117">
        <f t="shared" si="638"/>
        <v>1</v>
      </c>
      <c r="O1126" s="110">
        <f t="shared" si="639"/>
        <v>1.0052734699999999</v>
      </c>
      <c r="P1126" s="110">
        <f t="shared" si="640"/>
        <v>849.07778813000004</v>
      </c>
      <c r="Q1126" s="148">
        <f t="shared" si="641"/>
        <v>0</v>
      </c>
      <c r="R1126" s="170">
        <f t="shared" si="642"/>
        <v>0</v>
      </c>
      <c r="S1126" s="110">
        <f t="shared" si="643"/>
        <v>0</v>
      </c>
      <c r="T1126" s="92">
        <f t="shared" si="648"/>
        <v>0</v>
      </c>
      <c r="U1126" s="181">
        <f t="shared" si="649"/>
        <v>0</v>
      </c>
      <c r="V1126" s="120">
        <f t="shared" si="626"/>
        <v>7.8E-2</v>
      </c>
      <c r="W1126" s="118">
        <f t="shared" si="644"/>
        <v>14</v>
      </c>
      <c r="X1126" s="118">
        <v>252</v>
      </c>
      <c r="Y1126" s="117">
        <f t="shared" si="645"/>
        <v>1.0041813550000001</v>
      </c>
      <c r="Z1126" s="110">
        <f t="shared" si="646"/>
        <v>3.5502956499999998</v>
      </c>
      <c r="AA1126" s="110">
        <f t="shared" si="647"/>
        <v>0</v>
      </c>
      <c r="AB1126" s="121" t="str">
        <f t="shared" si="628"/>
        <v>A+J=</v>
      </c>
      <c r="AC1126" s="115">
        <f t="shared" si="629"/>
        <v>45407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9">
        <f t="shared" si="621"/>
        <v>45396</v>
      </c>
      <c r="B1127" s="110">
        <f t="shared" si="630"/>
        <v>852.62808378</v>
      </c>
      <c r="C1127" s="184">
        <f t="shared" si="611"/>
        <v>844.62369044109585</v>
      </c>
      <c r="D1127" s="111">
        <f t="shared" si="631"/>
        <v>6801.72</v>
      </c>
      <c r="E1127" s="111">
        <f>IF($K1127=1,VLOOKUP($A1126,$AQ$11:$AU$150,5),E1126)</f>
        <v>6858.17</v>
      </c>
      <c r="F1127" s="160" t="e">
        <f>IF($K1127=1,VLOOKUP($A1126,$AQ$11:$AU$135,6),F1126)</f>
        <v>#REF!</v>
      </c>
      <c r="G1127" s="114">
        <f t="shared" si="632"/>
        <v>8.2993713354857501E-3</v>
      </c>
      <c r="H1127" s="115">
        <f t="shared" si="633"/>
        <v>45407</v>
      </c>
      <c r="I1127" s="115">
        <f t="shared" si="634"/>
        <v>45407</v>
      </c>
      <c r="J1127" s="116">
        <f t="shared" si="635"/>
        <v>22</v>
      </c>
      <c r="K1127" s="116">
        <f t="shared" si="636"/>
        <v>14</v>
      </c>
      <c r="L1127" s="8">
        <f t="shared" si="637"/>
        <v>1.0052734699999999</v>
      </c>
      <c r="M1127" s="117">
        <v>1</v>
      </c>
      <c r="N1127" s="117">
        <f t="shared" si="638"/>
        <v>1</v>
      </c>
      <c r="O1127" s="110">
        <f t="shared" si="639"/>
        <v>1.0052734699999999</v>
      </c>
      <c r="P1127" s="110">
        <f t="shared" si="640"/>
        <v>849.07778813000004</v>
      </c>
      <c r="Q1127" s="148">
        <f t="shared" si="641"/>
        <v>0</v>
      </c>
      <c r="R1127" s="170">
        <f t="shared" si="642"/>
        <v>0</v>
      </c>
      <c r="S1127" s="110">
        <f t="shared" si="643"/>
        <v>0</v>
      </c>
      <c r="T1127" s="92">
        <f t="shared" si="648"/>
        <v>0</v>
      </c>
      <c r="U1127" s="181">
        <f t="shared" si="649"/>
        <v>0</v>
      </c>
      <c r="V1127" s="120">
        <f t="shared" si="626"/>
        <v>7.8E-2</v>
      </c>
      <c r="W1127" s="118">
        <f t="shared" si="644"/>
        <v>14</v>
      </c>
      <c r="X1127" s="118">
        <v>252</v>
      </c>
      <c r="Y1127" s="117">
        <f t="shared" si="645"/>
        <v>1.0041813550000001</v>
      </c>
      <c r="Z1127" s="110">
        <f t="shared" si="646"/>
        <v>3.5502956499999998</v>
      </c>
      <c r="AA1127" s="110">
        <f t="shared" si="647"/>
        <v>0</v>
      </c>
      <c r="AB1127" s="121" t="str">
        <f t="shared" si="628"/>
        <v>A+J=</v>
      </c>
      <c r="AC1127" s="115">
        <f t="shared" si="629"/>
        <v>45407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9">
        <f t="shared" si="621"/>
        <v>45397</v>
      </c>
      <c r="B1128" s="110">
        <f t="shared" si="630"/>
        <v>852.62808378</v>
      </c>
      <c r="C1128" s="184">
        <f t="shared" si="611"/>
        <v>844.62369044109585</v>
      </c>
      <c r="D1128" s="111">
        <f t="shared" si="631"/>
        <v>6801.72</v>
      </c>
      <c r="E1128" s="111">
        <f>IF($K1128=1,VLOOKUP($A1127,$AQ$11:$AU$150,5),E1127)</f>
        <v>6858.17</v>
      </c>
      <c r="F1128" s="160" t="e">
        <f>IF($K1128=1,VLOOKUP($A1127,$AQ$11:$AU$135,6),F1127)</f>
        <v>#REF!</v>
      </c>
      <c r="G1128" s="114">
        <f t="shared" si="632"/>
        <v>8.2993713354857501E-3</v>
      </c>
      <c r="H1128" s="115">
        <f t="shared" si="633"/>
        <v>45407</v>
      </c>
      <c r="I1128" s="115">
        <f t="shared" si="634"/>
        <v>45407</v>
      </c>
      <c r="J1128" s="116">
        <f t="shared" si="635"/>
        <v>22</v>
      </c>
      <c r="K1128" s="116">
        <f t="shared" si="636"/>
        <v>14</v>
      </c>
      <c r="L1128" s="8">
        <f t="shared" si="637"/>
        <v>1.0052734699999999</v>
      </c>
      <c r="M1128" s="117">
        <v>1</v>
      </c>
      <c r="N1128" s="117">
        <f t="shared" si="638"/>
        <v>1</v>
      </c>
      <c r="O1128" s="110">
        <f t="shared" si="639"/>
        <v>1.0052734699999999</v>
      </c>
      <c r="P1128" s="110">
        <f t="shared" si="640"/>
        <v>849.07778813000004</v>
      </c>
      <c r="Q1128" s="148">
        <f t="shared" si="641"/>
        <v>0</v>
      </c>
      <c r="R1128" s="170">
        <f t="shared" si="642"/>
        <v>0</v>
      </c>
      <c r="S1128" s="110">
        <f t="shared" si="643"/>
        <v>0</v>
      </c>
      <c r="T1128" s="92">
        <f t="shared" si="648"/>
        <v>0</v>
      </c>
      <c r="U1128" s="181">
        <f t="shared" si="649"/>
        <v>0</v>
      </c>
      <c r="V1128" s="120">
        <f t="shared" si="626"/>
        <v>7.8E-2</v>
      </c>
      <c r="W1128" s="118">
        <f t="shared" si="644"/>
        <v>14</v>
      </c>
      <c r="X1128" s="118">
        <v>252</v>
      </c>
      <c r="Y1128" s="117">
        <f t="shared" si="645"/>
        <v>1.0041813550000001</v>
      </c>
      <c r="Z1128" s="110">
        <f t="shared" si="646"/>
        <v>3.5502956499999998</v>
      </c>
      <c r="AA1128" s="110">
        <f t="shared" si="647"/>
        <v>0</v>
      </c>
      <c r="AB1128" s="121" t="str">
        <f t="shared" si="628"/>
        <v>A+J=</v>
      </c>
      <c r="AC1128" s="115">
        <f t="shared" si="629"/>
        <v>45407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9">
        <f t="shared" si="621"/>
        <v>45398</v>
      </c>
      <c r="B1129" s="110">
        <f t="shared" si="630"/>
        <v>853.20272103000002</v>
      </c>
      <c r="C1129" s="184">
        <f t="shared" si="611"/>
        <v>844.62369044109585</v>
      </c>
      <c r="D1129" s="111">
        <f t="shared" si="631"/>
        <v>6801.72</v>
      </c>
      <c r="E1129" s="111">
        <f>IF($K1129=1,VLOOKUP($A1128,$AQ$11:$AU$150,5),E1128)</f>
        <v>6858.17</v>
      </c>
      <c r="F1129" s="160" t="e">
        <f>IF($K1129=1,VLOOKUP($A1128,$AQ$11:$AU$135,6),F1128)</f>
        <v>#REF!</v>
      </c>
      <c r="G1129" s="114">
        <f t="shared" si="632"/>
        <v>8.2993713354857501E-3</v>
      </c>
      <c r="H1129" s="115">
        <f t="shared" si="633"/>
        <v>45407</v>
      </c>
      <c r="I1129" s="115">
        <f t="shared" si="634"/>
        <v>45407</v>
      </c>
      <c r="J1129" s="116">
        <f t="shared" si="635"/>
        <v>22</v>
      </c>
      <c r="K1129" s="116">
        <f t="shared" si="636"/>
        <v>15</v>
      </c>
      <c r="L1129" s="8">
        <f t="shared" si="637"/>
        <v>1.0056512099999999</v>
      </c>
      <c r="M1129" s="117">
        <v>1</v>
      </c>
      <c r="N1129" s="117">
        <f t="shared" si="638"/>
        <v>1</v>
      </c>
      <c r="O1129" s="110">
        <f t="shared" si="639"/>
        <v>1.0056512099999999</v>
      </c>
      <c r="P1129" s="110">
        <f t="shared" si="640"/>
        <v>849.39683628</v>
      </c>
      <c r="Q1129" s="148">
        <f t="shared" si="641"/>
        <v>0</v>
      </c>
      <c r="R1129" s="170">
        <f t="shared" si="642"/>
        <v>0</v>
      </c>
      <c r="S1129" s="110">
        <f t="shared" si="643"/>
        <v>0</v>
      </c>
      <c r="T1129" s="92">
        <f t="shared" si="648"/>
        <v>0</v>
      </c>
      <c r="U1129" s="181">
        <f t="shared" si="649"/>
        <v>0</v>
      </c>
      <c r="V1129" s="120">
        <f t="shared" si="626"/>
        <v>7.8E-2</v>
      </c>
      <c r="W1129" s="118">
        <f t="shared" si="644"/>
        <v>15</v>
      </c>
      <c r="X1129" s="118">
        <v>252</v>
      </c>
      <c r="Y1129" s="117">
        <f t="shared" si="645"/>
        <v>1.0044806909999999</v>
      </c>
      <c r="Z1129" s="110">
        <f t="shared" si="646"/>
        <v>3.8058847500000001</v>
      </c>
      <c r="AA1129" s="110">
        <f t="shared" si="647"/>
        <v>0</v>
      </c>
      <c r="AB1129" s="121" t="str">
        <f t="shared" si="628"/>
        <v>A+J=</v>
      </c>
      <c r="AC1129" s="115">
        <f t="shared" si="629"/>
        <v>45407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9">
        <f t="shared" si="621"/>
        <v>45399</v>
      </c>
      <c r="B1130" s="110">
        <f t="shared" si="630"/>
        <v>853.77774457999999</v>
      </c>
      <c r="C1130" s="184">
        <f t="shared" si="611"/>
        <v>844.62369044109585</v>
      </c>
      <c r="D1130" s="111">
        <f t="shared" si="631"/>
        <v>6801.72</v>
      </c>
      <c r="E1130" s="111">
        <f>IF($K1130=1,VLOOKUP($A1129,$AQ$11:$AU$150,5),E1129)</f>
        <v>6858.17</v>
      </c>
      <c r="F1130" s="160" t="e">
        <f>IF($K1130=1,VLOOKUP($A1129,$AQ$11:$AU$135,6),F1129)</f>
        <v>#REF!</v>
      </c>
      <c r="G1130" s="114">
        <f t="shared" si="632"/>
        <v>8.2993713354857501E-3</v>
      </c>
      <c r="H1130" s="115">
        <f t="shared" si="633"/>
        <v>45407</v>
      </c>
      <c r="I1130" s="115">
        <f t="shared" si="634"/>
        <v>45407</v>
      </c>
      <c r="J1130" s="116">
        <f t="shared" si="635"/>
        <v>22</v>
      </c>
      <c r="K1130" s="116">
        <f t="shared" si="636"/>
        <v>16</v>
      </c>
      <c r="L1130" s="8">
        <f t="shared" si="637"/>
        <v>1.00602909</v>
      </c>
      <c r="M1130" s="117">
        <v>1</v>
      </c>
      <c r="N1130" s="117">
        <f t="shared" si="638"/>
        <v>1</v>
      </c>
      <c r="O1130" s="110">
        <f t="shared" si="639"/>
        <v>1.00602909</v>
      </c>
      <c r="P1130" s="110">
        <f t="shared" si="640"/>
        <v>849.71600267999997</v>
      </c>
      <c r="Q1130" s="148">
        <f t="shared" si="641"/>
        <v>0</v>
      </c>
      <c r="R1130" s="170">
        <f t="shared" si="642"/>
        <v>0</v>
      </c>
      <c r="S1130" s="110">
        <f t="shared" si="643"/>
        <v>0</v>
      </c>
      <c r="T1130" s="92">
        <f t="shared" si="648"/>
        <v>0</v>
      </c>
      <c r="U1130" s="181">
        <f t="shared" si="649"/>
        <v>0</v>
      </c>
      <c r="V1130" s="120">
        <f t="shared" si="626"/>
        <v>7.8E-2</v>
      </c>
      <c r="W1130" s="118">
        <f t="shared" si="644"/>
        <v>16</v>
      </c>
      <c r="X1130" s="118">
        <v>252</v>
      </c>
      <c r="Y1130" s="117">
        <f t="shared" si="645"/>
        <v>1.0047801169999999</v>
      </c>
      <c r="Z1130" s="110">
        <f t="shared" si="646"/>
        <v>4.0617419000000003</v>
      </c>
      <c r="AA1130" s="110">
        <f t="shared" si="647"/>
        <v>0</v>
      </c>
      <c r="AB1130" s="121" t="str">
        <f t="shared" si="628"/>
        <v>A+J=</v>
      </c>
      <c r="AC1130" s="115">
        <f t="shared" si="629"/>
        <v>45407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9">
        <f t="shared" si="621"/>
        <v>45400</v>
      </c>
      <c r="B1131" s="110">
        <f t="shared" si="630"/>
        <v>854.35316225999998</v>
      </c>
      <c r="C1131" s="184">
        <f t="shared" si="611"/>
        <v>844.62369044109585</v>
      </c>
      <c r="D1131" s="111">
        <f t="shared" si="631"/>
        <v>6801.72</v>
      </c>
      <c r="E1131" s="111">
        <f>IF($K1131=1,VLOOKUP($A1130,$AQ$11:$AU$150,5),E1130)</f>
        <v>6858.17</v>
      </c>
      <c r="F1131" s="160" t="e">
        <f>IF($K1131=1,VLOOKUP($A1130,$AQ$11:$AU$135,6),F1130)</f>
        <v>#REF!</v>
      </c>
      <c r="G1131" s="114">
        <f t="shared" si="632"/>
        <v>8.2993713354857501E-3</v>
      </c>
      <c r="H1131" s="115">
        <f t="shared" si="633"/>
        <v>45407</v>
      </c>
      <c r="I1131" s="115">
        <f t="shared" si="634"/>
        <v>45407</v>
      </c>
      <c r="J1131" s="116">
        <f t="shared" si="635"/>
        <v>22</v>
      </c>
      <c r="K1131" s="116">
        <f t="shared" si="636"/>
        <v>17</v>
      </c>
      <c r="L1131" s="8">
        <f t="shared" si="637"/>
        <v>1.00640712</v>
      </c>
      <c r="M1131" s="117">
        <v>1</v>
      </c>
      <c r="N1131" s="117">
        <f t="shared" si="638"/>
        <v>1</v>
      </c>
      <c r="O1131" s="110">
        <f t="shared" si="639"/>
        <v>1.00640712</v>
      </c>
      <c r="P1131" s="110">
        <f t="shared" si="640"/>
        <v>850.03529577999996</v>
      </c>
      <c r="Q1131" s="148">
        <f t="shared" si="641"/>
        <v>0</v>
      </c>
      <c r="R1131" s="170">
        <f t="shared" si="642"/>
        <v>0</v>
      </c>
      <c r="S1131" s="110">
        <f t="shared" si="643"/>
        <v>0</v>
      </c>
      <c r="T1131" s="92">
        <f t="shared" si="648"/>
        <v>0</v>
      </c>
      <c r="U1131" s="181">
        <f t="shared" si="649"/>
        <v>0</v>
      </c>
      <c r="V1131" s="120">
        <f t="shared" si="626"/>
        <v>7.8E-2</v>
      </c>
      <c r="W1131" s="118">
        <f t="shared" si="644"/>
        <v>17</v>
      </c>
      <c r="X1131" s="118">
        <v>252</v>
      </c>
      <c r="Y1131" s="117">
        <f t="shared" si="645"/>
        <v>1.0050796319999999</v>
      </c>
      <c r="Z1131" s="110">
        <f t="shared" si="646"/>
        <v>4.3178664800000002</v>
      </c>
      <c r="AA1131" s="110">
        <f t="shared" si="647"/>
        <v>0</v>
      </c>
      <c r="AB1131" s="121" t="str">
        <f t="shared" si="628"/>
        <v>A+J=</v>
      </c>
      <c r="AC1131" s="115">
        <f t="shared" si="629"/>
        <v>45407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9">
        <f t="shared" si="621"/>
        <v>45401</v>
      </c>
      <c r="B1132" s="110">
        <f t="shared" si="630"/>
        <v>854.92895726999996</v>
      </c>
      <c r="C1132" s="184">
        <f t="shared" si="611"/>
        <v>844.62369044109585</v>
      </c>
      <c r="D1132" s="111">
        <f t="shared" si="631"/>
        <v>6801.72</v>
      </c>
      <c r="E1132" s="111">
        <f>IF($K1132=1,VLOOKUP($A1131,$AQ$11:$AU$150,5),E1131)</f>
        <v>6858.17</v>
      </c>
      <c r="F1132" s="160" t="e">
        <f>IF($K1132=1,VLOOKUP($A1131,$AQ$11:$AU$135,6),F1131)</f>
        <v>#REF!</v>
      </c>
      <c r="G1132" s="114">
        <f t="shared" si="632"/>
        <v>8.2993713354857501E-3</v>
      </c>
      <c r="H1132" s="115">
        <f t="shared" si="633"/>
        <v>45407</v>
      </c>
      <c r="I1132" s="115">
        <f t="shared" si="634"/>
        <v>45407</v>
      </c>
      <c r="J1132" s="116">
        <f t="shared" si="635"/>
        <v>22</v>
      </c>
      <c r="K1132" s="116">
        <f t="shared" si="636"/>
        <v>18</v>
      </c>
      <c r="L1132" s="8">
        <f t="shared" si="637"/>
        <v>1.0067852799999999</v>
      </c>
      <c r="M1132" s="117">
        <v>1</v>
      </c>
      <c r="N1132" s="117">
        <f t="shared" si="638"/>
        <v>1</v>
      </c>
      <c r="O1132" s="110">
        <f t="shared" si="639"/>
        <v>1.0067852799999999</v>
      </c>
      <c r="P1132" s="110">
        <f t="shared" si="640"/>
        <v>850.35469866999995</v>
      </c>
      <c r="Q1132" s="148">
        <f t="shared" si="641"/>
        <v>0</v>
      </c>
      <c r="R1132" s="170">
        <f t="shared" si="642"/>
        <v>0</v>
      </c>
      <c r="S1132" s="110">
        <f t="shared" si="643"/>
        <v>0</v>
      </c>
      <c r="T1132" s="92">
        <f t="shared" si="648"/>
        <v>0</v>
      </c>
      <c r="U1132" s="181">
        <f t="shared" si="649"/>
        <v>0</v>
      </c>
      <c r="V1132" s="120">
        <f t="shared" si="626"/>
        <v>7.8E-2</v>
      </c>
      <c r="W1132" s="118">
        <f t="shared" si="644"/>
        <v>18</v>
      </c>
      <c r="X1132" s="118">
        <v>252</v>
      </c>
      <c r="Y1132" s="117">
        <f t="shared" si="645"/>
        <v>1.005379236</v>
      </c>
      <c r="Z1132" s="110">
        <f t="shared" si="646"/>
        <v>4.5742586000000003</v>
      </c>
      <c r="AA1132" s="110">
        <f t="shared" si="647"/>
        <v>0</v>
      </c>
      <c r="AB1132" s="121" t="str">
        <f t="shared" si="628"/>
        <v>A+J=</v>
      </c>
      <c r="AC1132" s="115">
        <f t="shared" si="629"/>
        <v>45407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9">
        <f t="shared" si="621"/>
        <v>45402</v>
      </c>
      <c r="B1133" s="110">
        <f t="shared" si="630"/>
        <v>855.50514679999992</v>
      </c>
      <c r="C1133" s="184">
        <f t="shared" ref="C1133:C1196" si="650">IF(Q1132&gt;0,P1132-S1132-T1132,C1132)</f>
        <v>844.62369044109585</v>
      </c>
      <c r="D1133" s="111">
        <f t="shared" si="631"/>
        <v>6801.72</v>
      </c>
      <c r="E1133" s="111">
        <f>IF($K1133=1,VLOOKUP($A1132,$AQ$11:$AU$150,5),E1132)</f>
        <v>6858.17</v>
      </c>
      <c r="F1133" s="160" t="e">
        <f>IF($K1133=1,VLOOKUP($A1132,$AQ$11:$AU$135,6),F1132)</f>
        <v>#REF!</v>
      </c>
      <c r="G1133" s="114">
        <f t="shared" si="632"/>
        <v>8.2993713354857501E-3</v>
      </c>
      <c r="H1133" s="115">
        <f t="shared" si="633"/>
        <v>45407</v>
      </c>
      <c r="I1133" s="115">
        <f t="shared" si="634"/>
        <v>45407</v>
      </c>
      <c r="J1133" s="116">
        <f t="shared" si="635"/>
        <v>22</v>
      </c>
      <c r="K1133" s="116">
        <f t="shared" si="636"/>
        <v>19</v>
      </c>
      <c r="L1133" s="8">
        <f t="shared" si="637"/>
        <v>1.00716359</v>
      </c>
      <c r="M1133" s="117">
        <v>1</v>
      </c>
      <c r="N1133" s="117">
        <f t="shared" si="638"/>
        <v>1</v>
      </c>
      <c r="O1133" s="110">
        <f t="shared" si="639"/>
        <v>1.00716359</v>
      </c>
      <c r="P1133" s="110">
        <f t="shared" si="640"/>
        <v>850.67422825999995</v>
      </c>
      <c r="Q1133" s="148">
        <f t="shared" si="641"/>
        <v>0</v>
      </c>
      <c r="R1133" s="170">
        <f t="shared" si="642"/>
        <v>0</v>
      </c>
      <c r="S1133" s="110">
        <f t="shared" si="643"/>
        <v>0</v>
      </c>
      <c r="T1133" s="92">
        <f t="shared" si="648"/>
        <v>0</v>
      </c>
      <c r="U1133" s="181">
        <f t="shared" si="649"/>
        <v>0</v>
      </c>
      <c r="V1133" s="120">
        <f t="shared" si="626"/>
        <v>7.8E-2</v>
      </c>
      <c r="W1133" s="118">
        <f t="shared" si="644"/>
        <v>19</v>
      </c>
      <c r="X1133" s="118">
        <v>252</v>
      </c>
      <c r="Y1133" s="117">
        <f t="shared" si="645"/>
        <v>1.0056789290000001</v>
      </c>
      <c r="Z1133" s="110">
        <f t="shared" si="646"/>
        <v>4.8309185399999999</v>
      </c>
      <c r="AA1133" s="110">
        <f t="shared" si="647"/>
        <v>0</v>
      </c>
      <c r="AB1133" s="121" t="str">
        <f t="shared" si="628"/>
        <v>A+J=</v>
      </c>
      <c r="AC1133" s="115">
        <f t="shared" si="629"/>
        <v>45407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9">
        <f t="shared" si="621"/>
        <v>45403</v>
      </c>
      <c r="B1134" s="110">
        <f t="shared" si="630"/>
        <v>855.50514679999992</v>
      </c>
      <c r="C1134" s="184">
        <f t="shared" si="650"/>
        <v>844.62369044109585</v>
      </c>
      <c r="D1134" s="111">
        <f t="shared" si="631"/>
        <v>6801.72</v>
      </c>
      <c r="E1134" s="111">
        <f>IF($K1134=1,VLOOKUP($A1133,$AQ$11:$AU$150,5),E1133)</f>
        <v>6858.17</v>
      </c>
      <c r="F1134" s="160" t="e">
        <f>IF($K1134=1,VLOOKUP($A1133,$AQ$11:$AU$135,6),F1133)</f>
        <v>#REF!</v>
      </c>
      <c r="G1134" s="114">
        <f t="shared" si="632"/>
        <v>8.2993713354857501E-3</v>
      </c>
      <c r="H1134" s="115">
        <f t="shared" si="633"/>
        <v>45407</v>
      </c>
      <c r="I1134" s="115">
        <f t="shared" si="634"/>
        <v>45407</v>
      </c>
      <c r="J1134" s="116">
        <f t="shared" si="635"/>
        <v>22</v>
      </c>
      <c r="K1134" s="116">
        <f t="shared" si="636"/>
        <v>19</v>
      </c>
      <c r="L1134" s="8">
        <f t="shared" si="637"/>
        <v>1.00716359</v>
      </c>
      <c r="M1134" s="117">
        <v>1</v>
      </c>
      <c r="N1134" s="117">
        <f t="shared" si="638"/>
        <v>1</v>
      </c>
      <c r="O1134" s="110">
        <f t="shared" si="639"/>
        <v>1.00716359</v>
      </c>
      <c r="P1134" s="110">
        <f t="shared" si="640"/>
        <v>850.67422825999995</v>
      </c>
      <c r="Q1134" s="148">
        <f t="shared" si="641"/>
        <v>0</v>
      </c>
      <c r="R1134" s="170">
        <f t="shared" si="642"/>
        <v>0</v>
      </c>
      <c r="S1134" s="110">
        <f t="shared" si="643"/>
        <v>0</v>
      </c>
      <c r="T1134" s="92">
        <f t="shared" si="648"/>
        <v>0</v>
      </c>
      <c r="U1134" s="181">
        <f t="shared" si="649"/>
        <v>0</v>
      </c>
      <c r="V1134" s="120">
        <f t="shared" si="626"/>
        <v>7.8E-2</v>
      </c>
      <c r="W1134" s="118">
        <f t="shared" si="644"/>
        <v>19</v>
      </c>
      <c r="X1134" s="118">
        <v>252</v>
      </c>
      <c r="Y1134" s="117">
        <f t="shared" si="645"/>
        <v>1.0056789290000001</v>
      </c>
      <c r="Z1134" s="110">
        <f t="shared" si="646"/>
        <v>4.8309185399999999</v>
      </c>
      <c r="AA1134" s="110">
        <f t="shared" si="647"/>
        <v>0</v>
      </c>
      <c r="AB1134" s="121" t="str">
        <f t="shared" si="628"/>
        <v>A+J=</v>
      </c>
      <c r="AC1134" s="115">
        <f t="shared" si="629"/>
        <v>45407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9">
        <f t="shared" si="621"/>
        <v>45404</v>
      </c>
      <c r="B1135" s="110">
        <f t="shared" si="630"/>
        <v>855.50514679999992</v>
      </c>
      <c r="C1135" s="184">
        <f t="shared" si="650"/>
        <v>844.62369044109585</v>
      </c>
      <c r="D1135" s="111">
        <f t="shared" si="631"/>
        <v>6801.72</v>
      </c>
      <c r="E1135" s="111">
        <f>IF($K1135=1,VLOOKUP($A1134,$AQ$11:$AU$150,5),E1134)</f>
        <v>6858.17</v>
      </c>
      <c r="F1135" s="160" t="e">
        <f>IF($K1135=1,VLOOKUP($A1134,$AQ$11:$AU$135,6),F1134)</f>
        <v>#REF!</v>
      </c>
      <c r="G1135" s="114">
        <f t="shared" si="632"/>
        <v>8.2993713354857501E-3</v>
      </c>
      <c r="H1135" s="115">
        <f t="shared" si="633"/>
        <v>45407</v>
      </c>
      <c r="I1135" s="115">
        <f t="shared" si="634"/>
        <v>45407</v>
      </c>
      <c r="J1135" s="116">
        <f t="shared" si="635"/>
        <v>22</v>
      </c>
      <c r="K1135" s="116">
        <f t="shared" si="636"/>
        <v>19</v>
      </c>
      <c r="L1135" s="8">
        <f t="shared" si="637"/>
        <v>1.00716359</v>
      </c>
      <c r="M1135" s="117">
        <v>1</v>
      </c>
      <c r="N1135" s="117">
        <f t="shared" si="638"/>
        <v>1</v>
      </c>
      <c r="O1135" s="110">
        <f t="shared" si="639"/>
        <v>1.00716359</v>
      </c>
      <c r="P1135" s="110">
        <f t="shared" si="640"/>
        <v>850.67422825999995</v>
      </c>
      <c r="Q1135" s="148">
        <f t="shared" si="641"/>
        <v>0</v>
      </c>
      <c r="R1135" s="170">
        <f t="shared" si="642"/>
        <v>0</v>
      </c>
      <c r="S1135" s="110">
        <f t="shared" si="643"/>
        <v>0</v>
      </c>
      <c r="T1135" s="92">
        <f t="shared" si="648"/>
        <v>0</v>
      </c>
      <c r="U1135" s="181">
        <f t="shared" si="649"/>
        <v>0</v>
      </c>
      <c r="V1135" s="120">
        <f t="shared" si="626"/>
        <v>7.8E-2</v>
      </c>
      <c r="W1135" s="118">
        <f t="shared" si="644"/>
        <v>19</v>
      </c>
      <c r="X1135" s="118">
        <v>252</v>
      </c>
      <c r="Y1135" s="117">
        <f t="shared" si="645"/>
        <v>1.0056789290000001</v>
      </c>
      <c r="Z1135" s="110">
        <f t="shared" si="646"/>
        <v>4.8309185399999999</v>
      </c>
      <c r="AA1135" s="110">
        <f t="shared" si="647"/>
        <v>0</v>
      </c>
      <c r="AB1135" s="121" t="str">
        <f t="shared" si="628"/>
        <v>A+J=</v>
      </c>
      <c r="AC1135" s="115">
        <f t="shared" si="629"/>
        <v>45407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9">
        <f t="shared" si="621"/>
        <v>45405</v>
      </c>
      <c r="B1136" s="110">
        <f t="shared" si="630"/>
        <v>856.08172337999997</v>
      </c>
      <c r="C1136" s="184">
        <f t="shared" si="650"/>
        <v>844.62369044109585</v>
      </c>
      <c r="D1136" s="111">
        <f t="shared" si="631"/>
        <v>6801.72</v>
      </c>
      <c r="E1136" s="111">
        <f>IF($K1136=1,VLOOKUP($A1135,$AQ$11:$AU$150,5),E1135)</f>
        <v>6858.17</v>
      </c>
      <c r="F1136" s="160" t="e">
        <f>IF($K1136=1,VLOOKUP($A1135,$AQ$11:$AU$135,6),F1135)</f>
        <v>#REF!</v>
      </c>
      <c r="G1136" s="114">
        <f t="shared" si="632"/>
        <v>8.2993713354857501E-3</v>
      </c>
      <c r="H1136" s="115">
        <f t="shared" si="633"/>
        <v>45407</v>
      </c>
      <c r="I1136" s="115">
        <f t="shared" si="634"/>
        <v>45407</v>
      </c>
      <c r="J1136" s="116">
        <f t="shared" si="635"/>
        <v>22</v>
      </c>
      <c r="K1136" s="116">
        <f t="shared" si="636"/>
        <v>20</v>
      </c>
      <c r="L1136" s="8">
        <f t="shared" si="637"/>
        <v>1.0075420399999999</v>
      </c>
      <c r="M1136" s="117">
        <v>1</v>
      </c>
      <c r="N1136" s="117">
        <f t="shared" si="638"/>
        <v>1</v>
      </c>
      <c r="O1136" s="110">
        <f t="shared" si="639"/>
        <v>1.0075420399999999</v>
      </c>
      <c r="P1136" s="110">
        <f t="shared" si="640"/>
        <v>850.99387608999996</v>
      </c>
      <c r="Q1136" s="148">
        <f t="shared" si="641"/>
        <v>0</v>
      </c>
      <c r="R1136" s="170">
        <f t="shared" si="642"/>
        <v>0</v>
      </c>
      <c r="S1136" s="110">
        <f t="shared" si="643"/>
        <v>0</v>
      </c>
      <c r="T1136" s="92">
        <f t="shared" si="648"/>
        <v>0</v>
      </c>
      <c r="U1136" s="181">
        <f t="shared" si="649"/>
        <v>0</v>
      </c>
      <c r="V1136" s="120">
        <f t="shared" si="626"/>
        <v>7.8E-2</v>
      </c>
      <c r="W1136" s="118">
        <f t="shared" si="644"/>
        <v>20</v>
      </c>
      <c r="X1136" s="118">
        <v>252</v>
      </c>
      <c r="Y1136" s="117">
        <f t="shared" si="645"/>
        <v>1.0059787120000001</v>
      </c>
      <c r="Z1136" s="110">
        <f t="shared" si="646"/>
        <v>5.08784729</v>
      </c>
      <c r="AA1136" s="110">
        <f t="shared" si="647"/>
        <v>0</v>
      </c>
      <c r="AB1136" s="121" t="str">
        <f t="shared" si="628"/>
        <v>A+J=</v>
      </c>
      <c r="AC1136" s="115">
        <f t="shared" si="629"/>
        <v>45407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9">
        <f t="shared" si="621"/>
        <v>45406</v>
      </c>
      <c r="B1137" s="110">
        <f t="shared" si="630"/>
        <v>856.65868638999996</v>
      </c>
      <c r="C1137" s="184">
        <f t="shared" si="650"/>
        <v>844.62369044109585</v>
      </c>
      <c r="D1137" s="111">
        <f t="shared" si="631"/>
        <v>6801.72</v>
      </c>
      <c r="E1137" s="111">
        <f>IF($K1137=1,VLOOKUP($A1136,$AQ$11:$AU$150,5),E1136)</f>
        <v>6858.17</v>
      </c>
      <c r="F1137" s="160" t="e">
        <f>IF($K1137=1,VLOOKUP($A1136,$AQ$11:$AU$135,6),F1136)</f>
        <v>#REF!</v>
      </c>
      <c r="G1137" s="114">
        <f t="shared" si="632"/>
        <v>8.2993713354857501E-3</v>
      </c>
      <c r="H1137" s="115">
        <f t="shared" si="633"/>
        <v>45407</v>
      </c>
      <c r="I1137" s="115">
        <f t="shared" si="634"/>
        <v>45407</v>
      </c>
      <c r="J1137" s="116">
        <f t="shared" si="635"/>
        <v>22</v>
      </c>
      <c r="K1137" s="116">
        <f t="shared" si="636"/>
        <v>21</v>
      </c>
      <c r="L1137" s="8">
        <f t="shared" si="637"/>
        <v>1.0079206300000001</v>
      </c>
      <c r="M1137" s="117">
        <v>1</v>
      </c>
      <c r="N1137" s="117">
        <f t="shared" si="638"/>
        <v>1</v>
      </c>
      <c r="O1137" s="110">
        <f t="shared" si="639"/>
        <v>1.0079206300000001</v>
      </c>
      <c r="P1137" s="110">
        <f t="shared" si="640"/>
        <v>851.31364217999999</v>
      </c>
      <c r="Q1137" s="148">
        <f t="shared" si="641"/>
        <v>0</v>
      </c>
      <c r="R1137" s="170">
        <f t="shared" si="642"/>
        <v>0</v>
      </c>
      <c r="S1137" s="110">
        <f t="shared" si="643"/>
        <v>0</v>
      </c>
      <c r="T1137" s="92">
        <f t="shared" si="648"/>
        <v>0</v>
      </c>
      <c r="U1137" s="181">
        <f t="shared" si="649"/>
        <v>0</v>
      </c>
      <c r="V1137" s="120">
        <f t="shared" si="626"/>
        <v>7.8E-2</v>
      </c>
      <c r="W1137" s="118">
        <f t="shared" si="644"/>
        <v>21</v>
      </c>
      <c r="X1137" s="118">
        <v>252</v>
      </c>
      <c r="Y1137" s="117">
        <f t="shared" si="645"/>
        <v>1.0062785839999999</v>
      </c>
      <c r="Z1137" s="110">
        <f t="shared" si="646"/>
        <v>5.3450442100000002</v>
      </c>
      <c r="AA1137" s="110">
        <f t="shared" si="647"/>
        <v>0</v>
      </c>
      <c r="AB1137" s="121" t="str">
        <f t="shared" si="628"/>
        <v>A+J=</v>
      </c>
      <c r="AC1137" s="115">
        <f t="shared" si="629"/>
        <v>45407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9">
        <f t="shared" si="621"/>
        <v>45407</v>
      </c>
      <c r="B1138" s="110">
        <f t="shared" si="630"/>
        <v>857.23604533000002</v>
      </c>
      <c r="C1138" s="184">
        <f t="shared" si="650"/>
        <v>844.62369044109585</v>
      </c>
      <c r="D1138" s="111">
        <f t="shared" si="631"/>
        <v>6801.72</v>
      </c>
      <c r="E1138" s="111">
        <f>IF($K1138=1,VLOOKUP($A1137,$AQ$11:$AU$150,5),E1137)</f>
        <v>6858.17</v>
      </c>
      <c r="F1138" s="160" t="e">
        <f>IF($K1138=1,VLOOKUP($A1137,$AQ$11:$AU$135,6),F1137)</f>
        <v>#REF!</v>
      </c>
      <c r="G1138" s="114">
        <f t="shared" si="632"/>
        <v>8.2993713354857501E-3</v>
      </c>
      <c r="H1138" s="115">
        <f t="shared" si="633"/>
        <v>45407</v>
      </c>
      <c r="I1138" s="115">
        <f t="shared" si="634"/>
        <v>45407</v>
      </c>
      <c r="J1138" s="116">
        <f t="shared" si="635"/>
        <v>22</v>
      </c>
      <c r="K1138" s="116">
        <f t="shared" si="636"/>
        <v>22</v>
      </c>
      <c r="L1138" s="8">
        <f t="shared" si="637"/>
        <v>1.00829937</v>
      </c>
      <c r="M1138" s="117">
        <v>1</v>
      </c>
      <c r="N1138" s="117">
        <f t="shared" si="638"/>
        <v>1</v>
      </c>
      <c r="O1138" s="110">
        <f t="shared" si="639"/>
        <v>1.00829937</v>
      </c>
      <c r="P1138" s="110">
        <f t="shared" si="640"/>
        <v>851.63353495000001</v>
      </c>
      <c r="Q1138" s="148">
        <f t="shared" si="641"/>
        <v>37</v>
      </c>
      <c r="R1138" s="170">
        <f t="shared" si="642"/>
        <v>1.3889E-2</v>
      </c>
      <c r="S1138" s="110">
        <f t="shared" si="643"/>
        <v>11.828338159999999</v>
      </c>
      <c r="T1138" s="92">
        <f t="shared" si="648"/>
        <v>7.0098445177361413</v>
      </c>
      <c r="U1138" s="181">
        <f t="shared" si="649"/>
        <v>2.2120057401030062E-2</v>
      </c>
      <c r="V1138" s="120">
        <f t="shared" si="626"/>
        <v>7.8E-2</v>
      </c>
      <c r="W1138" s="118">
        <f t="shared" si="644"/>
        <v>22</v>
      </c>
      <c r="X1138" s="118">
        <v>252</v>
      </c>
      <c r="Y1138" s="117">
        <f t="shared" si="645"/>
        <v>1.0065785460000001</v>
      </c>
      <c r="Z1138" s="110">
        <f t="shared" si="646"/>
        <v>5.60251038</v>
      </c>
      <c r="AA1138" s="110">
        <f t="shared" si="647"/>
        <v>17.43084854</v>
      </c>
      <c r="AB1138" s="121" t="str">
        <f t="shared" si="628"/>
        <v>A+J=</v>
      </c>
      <c r="AC1138" s="115">
        <f t="shared" si="629"/>
        <v>45407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9">
        <f t="shared" si="621"/>
        <v>45408</v>
      </c>
      <c r="B1139" s="110">
        <f t="shared" si="630"/>
        <v>833.10700317999999</v>
      </c>
      <c r="C1139" s="184">
        <f t="shared" si="650"/>
        <v>832.79535227226381</v>
      </c>
      <c r="D1139" s="111">
        <f t="shared" si="631"/>
        <v>6858.17</v>
      </c>
      <c r="E1139" s="111">
        <f>IF($K1139=1,VLOOKUP($A1138,$AQ$11:$AU$150,5),E1138)</f>
        <v>6869.14</v>
      </c>
      <c r="F1139" s="160" t="e">
        <f>IF($K1139=1,VLOOKUP($A1138,$AQ$11:$AU$135,6),F1138)</f>
        <v>#REF!</v>
      </c>
      <c r="G1139" s="114">
        <f t="shared" si="632"/>
        <v>1.5995520670966101E-3</v>
      </c>
      <c r="H1139" s="115">
        <f t="shared" si="633"/>
        <v>45439</v>
      </c>
      <c r="I1139" s="115">
        <f t="shared" si="634"/>
        <v>45439</v>
      </c>
      <c r="J1139" s="116">
        <f t="shared" si="635"/>
        <v>21</v>
      </c>
      <c r="K1139" s="116">
        <f t="shared" si="636"/>
        <v>1</v>
      </c>
      <c r="L1139" s="8">
        <f t="shared" si="637"/>
        <v>1.00007611</v>
      </c>
      <c r="M1139" s="117">
        <v>1</v>
      </c>
      <c r="N1139" s="117">
        <f t="shared" si="638"/>
        <v>1</v>
      </c>
      <c r="O1139" s="110">
        <f t="shared" si="639"/>
        <v>1.00007611</v>
      </c>
      <c r="P1139" s="110">
        <f t="shared" si="640"/>
        <v>832.85873632000005</v>
      </c>
      <c r="Q1139" s="148">
        <f t="shared" si="641"/>
        <v>0</v>
      </c>
      <c r="R1139" s="170">
        <f t="shared" si="642"/>
        <v>0</v>
      </c>
      <c r="S1139" s="110">
        <f t="shared" si="643"/>
        <v>0</v>
      </c>
      <c r="T1139" s="92">
        <f t="shared" si="648"/>
        <v>0</v>
      </c>
      <c r="U1139" s="181">
        <f t="shared" si="649"/>
        <v>0</v>
      </c>
      <c r="V1139" s="120">
        <f t="shared" si="626"/>
        <v>7.8E-2</v>
      </c>
      <c r="W1139" s="118">
        <f t="shared" si="644"/>
        <v>1</v>
      </c>
      <c r="X1139" s="118">
        <v>252</v>
      </c>
      <c r="Y1139" s="117">
        <f t="shared" si="645"/>
        <v>1.00029809</v>
      </c>
      <c r="Z1139" s="110">
        <f t="shared" si="646"/>
        <v>0.24826686000000001</v>
      </c>
      <c r="AA1139" s="110">
        <f t="shared" si="647"/>
        <v>0</v>
      </c>
      <c r="AB1139" s="121" t="str">
        <f t="shared" si="628"/>
        <v>A+J=</v>
      </c>
      <c r="AC1139" s="115">
        <f t="shared" si="629"/>
        <v>45439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9">
        <f t="shared" si="621"/>
        <v>45409</v>
      </c>
      <c r="B1140" s="110">
        <f t="shared" si="630"/>
        <v>833.41876601000001</v>
      </c>
      <c r="C1140" s="184">
        <f t="shared" si="650"/>
        <v>832.79535227226381</v>
      </c>
      <c r="D1140" s="111">
        <f t="shared" si="631"/>
        <v>6858.17</v>
      </c>
      <c r="E1140" s="111">
        <f>IF($K1140=1,VLOOKUP($A1139,$AQ$11:$AU$150,5),E1139)</f>
        <v>6869.14</v>
      </c>
      <c r="F1140" s="160" t="e">
        <f>IF($K1140=1,VLOOKUP($A1139,$AQ$11:$AU$135,6),F1139)</f>
        <v>#REF!</v>
      </c>
      <c r="G1140" s="114">
        <f t="shared" si="632"/>
        <v>1.5995520670966101E-3</v>
      </c>
      <c r="H1140" s="115">
        <f t="shared" si="633"/>
        <v>45439</v>
      </c>
      <c r="I1140" s="115">
        <f t="shared" si="634"/>
        <v>45439</v>
      </c>
      <c r="J1140" s="116">
        <f t="shared" si="635"/>
        <v>21</v>
      </c>
      <c r="K1140" s="116">
        <f t="shared" si="636"/>
        <v>2</v>
      </c>
      <c r="L1140" s="8">
        <f t="shared" si="637"/>
        <v>1.0001522199999999</v>
      </c>
      <c r="M1140" s="117">
        <v>1</v>
      </c>
      <c r="N1140" s="117">
        <f t="shared" si="638"/>
        <v>1</v>
      </c>
      <c r="O1140" s="110">
        <f t="shared" si="639"/>
        <v>1.0001522199999999</v>
      </c>
      <c r="P1140" s="110">
        <f t="shared" si="640"/>
        <v>832.92212038000002</v>
      </c>
      <c r="Q1140" s="148">
        <f t="shared" si="641"/>
        <v>0</v>
      </c>
      <c r="R1140" s="170">
        <f t="shared" si="642"/>
        <v>0</v>
      </c>
      <c r="S1140" s="110">
        <f t="shared" si="643"/>
        <v>0</v>
      </c>
      <c r="T1140" s="92">
        <f t="shared" si="648"/>
        <v>0</v>
      </c>
      <c r="U1140" s="181">
        <f t="shared" si="649"/>
        <v>0</v>
      </c>
      <c r="V1140" s="120">
        <f t="shared" si="626"/>
        <v>7.8E-2</v>
      </c>
      <c r="W1140" s="118">
        <f t="shared" si="644"/>
        <v>2</v>
      </c>
      <c r="X1140" s="118">
        <v>252</v>
      </c>
      <c r="Y1140" s="117">
        <f t="shared" si="645"/>
        <v>1.0005962690000001</v>
      </c>
      <c r="Z1140" s="110">
        <f t="shared" si="646"/>
        <v>0.49664563</v>
      </c>
      <c r="AA1140" s="110">
        <f t="shared" si="647"/>
        <v>0</v>
      </c>
      <c r="AB1140" s="121" t="str">
        <f t="shared" si="628"/>
        <v>A+J=</v>
      </c>
      <c r="AC1140" s="115">
        <f t="shared" si="629"/>
        <v>45439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9">
        <f t="shared" si="621"/>
        <v>45410</v>
      </c>
      <c r="B1141" s="110">
        <f t="shared" si="630"/>
        <v>833.41876601000001</v>
      </c>
      <c r="C1141" s="184">
        <f t="shared" si="650"/>
        <v>832.79535227226381</v>
      </c>
      <c r="D1141" s="111">
        <f t="shared" si="631"/>
        <v>6858.17</v>
      </c>
      <c r="E1141" s="111">
        <f>IF($K1141=1,VLOOKUP($A1140,$AQ$11:$AU$150,5),E1140)</f>
        <v>6869.14</v>
      </c>
      <c r="F1141" s="160" t="e">
        <f>IF($K1141=1,VLOOKUP($A1140,$AQ$11:$AU$135,6),F1140)</f>
        <v>#REF!</v>
      </c>
      <c r="G1141" s="114">
        <f t="shared" si="632"/>
        <v>1.5995520670966101E-3</v>
      </c>
      <c r="H1141" s="115">
        <f t="shared" si="633"/>
        <v>45439</v>
      </c>
      <c r="I1141" s="115">
        <f t="shared" si="634"/>
        <v>45439</v>
      </c>
      <c r="J1141" s="116">
        <f t="shared" si="635"/>
        <v>21</v>
      </c>
      <c r="K1141" s="116">
        <f t="shared" si="636"/>
        <v>2</v>
      </c>
      <c r="L1141" s="8">
        <f t="shared" si="637"/>
        <v>1.0001522199999999</v>
      </c>
      <c r="M1141" s="117">
        <v>1</v>
      </c>
      <c r="N1141" s="117">
        <f t="shared" si="638"/>
        <v>1</v>
      </c>
      <c r="O1141" s="110">
        <f t="shared" si="639"/>
        <v>1.0001522199999999</v>
      </c>
      <c r="P1141" s="110">
        <f t="shared" si="640"/>
        <v>832.92212038000002</v>
      </c>
      <c r="Q1141" s="148">
        <f t="shared" si="641"/>
        <v>0</v>
      </c>
      <c r="R1141" s="170">
        <f t="shared" si="642"/>
        <v>0</v>
      </c>
      <c r="S1141" s="110">
        <f t="shared" si="643"/>
        <v>0</v>
      </c>
      <c r="T1141" s="92">
        <f t="shared" si="648"/>
        <v>0</v>
      </c>
      <c r="U1141" s="181">
        <f t="shared" si="649"/>
        <v>0</v>
      </c>
      <c r="V1141" s="120">
        <f t="shared" si="626"/>
        <v>7.8E-2</v>
      </c>
      <c r="W1141" s="118">
        <f t="shared" si="644"/>
        <v>2</v>
      </c>
      <c r="X1141" s="118">
        <v>252</v>
      </c>
      <c r="Y1141" s="117">
        <f t="shared" si="645"/>
        <v>1.0005962690000001</v>
      </c>
      <c r="Z1141" s="110">
        <f t="shared" si="646"/>
        <v>0.49664563</v>
      </c>
      <c r="AA1141" s="110">
        <f t="shared" si="647"/>
        <v>0</v>
      </c>
      <c r="AB1141" s="121" t="str">
        <f t="shared" si="628"/>
        <v>A+J=</v>
      </c>
      <c r="AC1141" s="115">
        <f t="shared" si="629"/>
        <v>45439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9">
        <f t="shared" si="621"/>
        <v>45411</v>
      </c>
      <c r="B1142" s="110">
        <f t="shared" si="630"/>
        <v>833.41876601000001</v>
      </c>
      <c r="C1142" s="184">
        <f t="shared" si="650"/>
        <v>832.79535227226381</v>
      </c>
      <c r="D1142" s="111">
        <f t="shared" si="631"/>
        <v>6858.17</v>
      </c>
      <c r="E1142" s="111">
        <f>IF($K1142=1,VLOOKUP($A1141,$AQ$11:$AU$150,5),E1141)</f>
        <v>6869.14</v>
      </c>
      <c r="F1142" s="160" t="e">
        <f>IF($K1142=1,VLOOKUP($A1141,$AQ$11:$AU$135,6),F1141)</f>
        <v>#REF!</v>
      </c>
      <c r="G1142" s="114">
        <f t="shared" si="632"/>
        <v>1.5995520670966101E-3</v>
      </c>
      <c r="H1142" s="115">
        <f t="shared" si="633"/>
        <v>45439</v>
      </c>
      <c r="I1142" s="115">
        <f t="shared" si="634"/>
        <v>45439</v>
      </c>
      <c r="J1142" s="116">
        <f t="shared" si="635"/>
        <v>21</v>
      </c>
      <c r="K1142" s="116">
        <f t="shared" si="636"/>
        <v>2</v>
      </c>
      <c r="L1142" s="8">
        <f t="shared" si="637"/>
        <v>1.0001522199999999</v>
      </c>
      <c r="M1142" s="117">
        <v>1</v>
      </c>
      <c r="N1142" s="117">
        <f t="shared" si="638"/>
        <v>1</v>
      </c>
      <c r="O1142" s="110">
        <f t="shared" si="639"/>
        <v>1.0001522199999999</v>
      </c>
      <c r="P1142" s="110">
        <f t="shared" si="640"/>
        <v>832.92212038000002</v>
      </c>
      <c r="Q1142" s="148">
        <f t="shared" si="641"/>
        <v>0</v>
      </c>
      <c r="R1142" s="170">
        <f t="shared" si="642"/>
        <v>0</v>
      </c>
      <c r="S1142" s="110">
        <f t="shared" si="643"/>
        <v>0</v>
      </c>
      <c r="T1142" s="92">
        <f t="shared" si="648"/>
        <v>0</v>
      </c>
      <c r="U1142" s="181">
        <f t="shared" si="649"/>
        <v>0</v>
      </c>
      <c r="V1142" s="120">
        <f t="shared" si="626"/>
        <v>7.8E-2</v>
      </c>
      <c r="W1142" s="118">
        <f t="shared" si="644"/>
        <v>2</v>
      </c>
      <c r="X1142" s="118">
        <v>252</v>
      </c>
      <c r="Y1142" s="117">
        <f t="shared" si="645"/>
        <v>1.0005962690000001</v>
      </c>
      <c r="Z1142" s="110">
        <f t="shared" si="646"/>
        <v>0.49664563</v>
      </c>
      <c r="AA1142" s="110">
        <f t="shared" si="647"/>
        <v>0</v>
      </c>
      <c r="AB1142" s="121" t="str">
        <f t="shared" si="628"/>
        <v>A+J=</v>
      </c>
      <c r="AC1142" s="115">
        <f t="shared" si="629"/>
        <v>45439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9">
        <f t="shared" si="621"/>
        <v>45412</v>
      </c>
      <c r="B1143" s="110">
        <f t="shared" si="630"/>
        <v>833.73065661999999</v>
      </c>
      <c r="C1143" s="184">
        <f t="shared" si="650"/>
        <v>832.79535227226381</v>
      </c>
      <c r="D1143" s="111">
        <f t="shared" si="631"/>
        <v>6858.17</v>
      </c>
      <c r="E1143" s="111">
        <f>IF($K1143=1,VLOOKUP($A1142,$AQ$11:$AU$150,5),E1142)</f>
        <v>6869.14</v>
      </c>
      <c r="F1143" s="160" t="e">
        <f>IF($K1143=1,VLOOKUP($A1142,$AQ$11:$AU$135,6),F1142)</f>
        <v>#REF!</v>
      </c>
      <c r="G1143" s="114">
        <f t="shared" si="632"/>
        <v>1.5995520670966101E-3</v>
      </c>
      <c r="H1143" s="115">
        <f t="shared" si="633"/>
        <v>45439</v>
      </c>
      <c r="I1143" s="115">
        <f t="shared" si="634"/>
        <v>45439</v>
      </c>
      <c r="J1143" s="116">
        <f t="shared" si="635"/>
        <v>21</v>
      </c>
      <c r="K1143" s="116">
        <f t="shared" si="636"/>
        <v>3</v>
      </c>
      <c r="L1143" s="8">
        <f t="shared" si="637"/>
        <v>1.00022835</v>
      </c>
      <c r="M1143" s="117">
        <v>1</v>
      </c>
      <c r="N1143" s="117">
        <f t="shared" si="638"/>
        <v>1</v>
      </c>
      <c r="O1143" s="110">
        <f t="shared" si="639"/>
        <v>1.00022835</v>
      </c>
      <c r="P1143" s="110">
        <f t="shared" si="640"/>
        <v>832.98552109000002</v>
      </c>
      <c r="Q1143" s="148">
        <f t="shared" si="641"/>
        <v>0</v>
      </c>
      <c r="R1143" s="170">
        <f t="shared" si="642"/>
        <v>0</v>
      </c>
      <c r="S1143" s="110">
        <f t="shared" si="643"/>
        <v>0</v>
      </c>
      <c r="T1143" s="92">
        <f t="shared" si="648"/>
        <v>0</v>
      </c>
      <c r="U1143" s="181">
        <f t="shared" si="649"/>
        <v>0</v>
      </c>
      <c r="V1143" s="120">
        <f t="shared" si="626"/>
        <v>7.8E-2</v>
      </c>
      <c r="W1143" s="118">
        <f t="shared" si="644"/>
        <v>3</v>
      </c>
      <c r="X1143" s="118">
        <v>252</v>
      </c>
      <c r="Y1143" s="117">
        <f t="shared" si="645"/>
        <v>1.0008945359999999</v>
      </c>
      <c r="Z1143" s="110">
        <f t="shared" si="646"/>
        <v>0.74513552999999999</v>
      </c>
      <c r="AA1143" s="110">
        <f t="shared" si="647"/>
        <v>0</v>
      </c>
      <c r="AB1143" s="121" t="str">
        <f t="shared" si="628"/>
        <v>A+J=</v>
      </c>
      <c r="AC1143" s="115">
        <f t="shared" si="629"/>
        <v>45439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9">
        <f t="shared" si="621"/>
        <v>45413</v>
      </c>
      <c r="B1144" s="110">
        <f t="shared" si="630"/>
        <v>834.04265167999995</v>
      </c>
      <c r="C1144" s="184">
        <f t="shared" si="650"/>
        <v>832.79535227226381</v>
      </c>
      <c r="D1144" s="111">
        <f t="shared" si="631"/>
        <v>6858.17</v>
      </c>
      <c r="E1144" s="111">
        <f>IF($K1144=1,VLOOKUP($A1143,$AQ$11:$AU$150,5),E1143)</f>
        <v>6869.14</v>
      </c>
      <c r="F1144" s="160" t="e">
        <f>IF($K1144=1,VLOOKUP($A1143,$AQ$11:$AU$135,6),F1143)</f>
        <v>#REF!</v>
      </c>
      <c r="G1144" s="114">
        <f t="shared" si="632"/>
        <v>1.5995520670966101E-3</v>
      </c>
      <c r="H1144" s="115">
        <f t="shared" si="633"/>
        <v>45439</v>
      </c>
      <c r="I1144" s="115">
        <f t="shared" si="634"/>
        <v>45439</v>
      </c>
      <c r="J1144" s="116">
        <f t="shared" si="635"/>
        <v>21</v>
      </c>
      <c r="K1144" s="116">
        <f t="shared" si="636"/>
        <v>4</v>
      </c>
      <c r="L1144" s="8">
        <f t="shared" si="637"/>
        <v>1.0003044699999999</v>
      </c>
      <c r="M1144" s="117">
        <v>1</v>
      </c>
      <c r="N1144" s="117">
        <f t="shared" si="638"/>
        <v>1</v>
      </c>
      <c r="O1144" s="110">
        <f t="shared" si="639"/>
        <v>1.0003044699999999</v>
      </c>
      <c r="P1144" s="110">
        <f t="shared" si="640"/>
        <v>833.04891347</v>
      </c>
      <c r="Q1144" s="148">
        <f t="shared" si="641"/>
        <v>0</v>
      </c>
      <c r="R1144" s="170">
        <f t="shared" si="642"/>
        <v>0</v>
      </c>
      <c r="S1144" s="110">
        <f t="shared" si="643"/>
        <v>0</v>
      </c>
      <c r="T1144" s="92">
        <f t="shared" si="648"/>
        <v>0</v>
      </c>
      <c r="U1144" s="181">
        <f t="shared" si="649"/>
        <v>0</v>
      </c>
      <c r="V1144" s="120">
        <f t="shared" si="626"/>
        <v>7.8E-2</v>
      </c>
      <c r="W1144" s="118">
        <f t="shared" si="644"/>
        <v>4</v>
      </c>
      <c r="X1144" s="118">
        <v>252</v>
      </c>
      <c r="Y1144" s="117">
        <f t="shared" si="645"/>
        <v>1.001192893</v>
      </c>
      <c r="Z1144" s="110">
        <f t="shared" si="646"/>
        <v>0.99373820999999996</v>
      </c>
      <c r="AA1144" s="110">
        <f t="shared" si="647"/>
        <v>0</v>
      </c>
      <c r="AB1144" s="121" t="str">
        <f t="shared" si="628"/>
        <v>A+J=</v>
      </c>
      <c r="AC1144" s="115">
        <f t="shared" si="629"/>
        <v>45439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9">
        <f t="shared" si="621"/>
        <v>45414</v>
      </c>
      <c r="B1145" s="110">
        <f t="shared" si="630"/>
        <v>834.04265167999995</v>
      </c>
      <c r="C1145" s="184">
        <f t="shared" si="650"/>
        <v>832.79535227226381</v>
      </c>
      <c r="D1145" s="111">
        <f t="shared" si="631"/>
        <v>6858.17</v>
      </c>
      <c r="E1145" s="111">
        <f>IF($K1145=1,VLOOKUP($A1144,$AQ$11:$AU$150,5),E1144)</f>
        <v>6869.14</v>
      </c>
      <c r="F1145" s="160" t="e">
        <f>IF($K1145=1,VLOOKUP($A1144,$AQ$11:$AU$135,6),F1144)</f>
        <v>#REF!</v>
      </c>
      <c r="G1145" s="114">
        <f t="shared" si="632"/>
        <v>1.5995520670966101E-3</v>
      </c>
      <c r="H1145" s="115">
        <f t="shared" si="633"/>
        <v>45439</v>
      </c>
      <c r="I1145" s="115">
        <f t="shared" si="634"/>
        <v>45439</v>
      </c>
      <c r="J1145" s="116">
        <f t="shared" si="635"/>
        <v>21</v>
      </c>
      <c r="K1145" s="116">
        <f t="shared" si="636"/>
        <v>4</v>
      </c>
      <c r="L1145" s="8">
        <f t="shared" si="637"/>
        <v>1.0003044699999999</v>
      </c>
      <c r="M1145" s="117">
        <v>1</v>
      </c>
      <c r="N1145" s="117">
        <f t="shared" si="638"/>
        <v>1</v>
      </c>
      <c r="O1145" s="110">
        <f t="shared" si="639"/>
        <v>1.0003044699999999</v>
      </c>
      <c r="P1145" s="110">
        <f t="shared" si="640"/>
        <v>833.04891347</v>
      </c>
      <c r="Q1145" s="148">
        <f t="shared" si="641"/>
        <v>0</v>
      </c>
      <c r="R1145" s="170">
        <f t="shared" si="642"/>
        <v>0</v>
      </c>
      <c r="S1145" s="110">
        <f t="shared" si="643"/>
        <v>0</v>
      </c>
      <c r="T1145" s="92">
        <f t="shared" si="648"/>
        <v>0</v>
      </c>
      <c r="U1145" s="181">
        <f t="shared" si="649"/>
        <v>0</v>
      </c>
      <c r="V1145" s="120">
        <f t="shared" si="626"/>
        <v>7.8E-2</v>
      </c>
      <c r="W1145" s="118">
        <f t="shared" si="644"/>
        <v>4</v>
      </c>
      <c r="X1145" s="118">
        <v>252</v>
      </c>
      <c r="Y1145" s="117">
        <f t="shared" si="645"/>
        <v>1.001192893</v>
      </c>
      <c r="Z1145" s="110">
        <f t="shared" si="646"/>
        <v>0.99373820999999996</v>
      </c>
      <c r="AA1145" s="110">
        <f t="shared" si="647"/>
        <v>0</v>
      </c>
      <c r="AB1145" s="121" t="str">
        <f t="shared" si="628"/>
        <v>A+J=</v>
      </c>
      <c r="AC1145" s="115">
        <f t="shared" si="629"/>
        <v>45439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9">
        <f t="shared" si="621"/>
        <v>45415</v>
      </c>
      <c r="B1146" s="110">
        <f t="shared" si="630"/>
        <v>834.35477539999999</v>
      </c>
      <c r="C1146" s="184">
        <f t="shared" si="650"/>
        <v>832.79535227226381</v>
      </c>
      <c r="D1146" s="111">
        <f t="shared" si="631"/>
        <v>6858.17</v>
      </c>
      <c r="E1146" s="111">
        <f>IF($K1146=1,VLOOKUP($A1145,$AQ$11:$AU$150,5),E1145)</f>
        <v>6869.14</v>
      </c>
      <c r="F1146" s="160" t="e">
        <f>IF($K1146=1,VLOOKUP($A1145,$AQ$11:$AU$135,6),F1145)</f>
        <v>#REF!</v>
      </c>
      <c r="G1146" s="114">
        <f t="shared" si="632"/>
        <v>1.5995520670966101E-3</v>
      </c>
      <c r="H1146" s="115">
        <f t="shared" si="633"/>
        <v>45439</v>
      </c>
      <c r="I1146" s="115">
        <f t="shared" si="634"/>
        <v>45439</v>
      </c>
      <c r="J1146" s="116">
        <f t="shared" si="635"/>
        <v>21</v>
      </c>
      <c r="K1146" s="116">
        <f t="shared" si="636"/>
        <v>5</v>
      </c>
      <c r="L1146" s="8">
        <f t="shared" si="637"/>
        <v>1.0003806099999999</v>
      </c>
      <c r="M1146" s="117">
        <v>1</v>
      </c>
      <c r="N1146" s="117">
        <f t="shared" si="638"/>
        <v>1</v>
      </c>
      <c r="O1146" s="110">
        <f t="shared" si="639"/>
        <v>1.0003806099999999</v>
      </c>
      <c r="P1146" s="110">
        <f t="shared" si="640"/>
        <v>833.11232251000001</v>
      </c>
      <c r="Q1146" s="148">
        <f t="shared" si="641"/>
        <v>0</v>
      </c>
      <c r="R1146" s="170">
        <f t="shared" si="642"/>
        <v>0</v>
      </c>
      <c r="S1146" s="110">
        <f t="shared" si="643"/>
        <v>0</v>
      </c>
      <c r="T1146" s="92">
        <f t="shared" si="648"/>
        <v>0</v>
      </c>
      <c r="U1146" s="181">
        <f t="shared" si="649"/>
        <v>0</v>
      </c>
      <c r="V1146" s="120">
        <f t="shared" si="626"/>
        <v>7.8E-2</v>
      </c>
      <c r="W1146" s="118">
        <f t="shared" si="644"/>
        <v>5</v>
      </c>
      <c r="X1146" s="118">
        <v>252</v>
      </c>
      <c r="Y1146" s="117">
        <f t="shared" si="645"/>
        <v>1.001491339</v>
      </c>
      <c r="Z1146" s="110">
        <f t="shared" si="646"/>
        <v>1.24245289</v>
      </c>
      <c r="AA1146" s="110">
        <f t="shared" si="647"/>
        <v>0</v>
      </c>
      <c r="AB1146" s="121" t="str">
        <f t="shared" si="628"/>
        <v>A+J=</v>
      </c>
      <c r="AC1146" s="115">
        <f t="shared" si="629"/>
        <v>45439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9">
        <f t="shared" si="621"/>
        <v>45416</v>
      </c>
      <c r="B1147" s="110">
        <f t="shared" si="630"/>
        <v>834.66701028</v>
      </c>
      <c r="C1147" s="184">
        <f t="shared" si="650"/>
        <v>832.79535227226381</v>
      </c>
      <c r="D1147" s="111">
        <f t="shared" si="631"/>
        <v>6858.17</v>
      </c>
      <c r="E1147" s="111">
        <f>IF($K1147=1,VLOOKUP($A1146,$AQ$11:$AU$150,5),E1146)</f>
        <v>6869.14</v>
      </c>
      <c r="F1147" s="160" t="e">
        <f>IF($K1147=1,VLOOKUP($A1146,$AQ$11:$AU$135,6),F1146)</f>
        <v>#REF!</v>
      </c>
      <c r="G1147" s="114">
        <f t="shared" si="632"/>
        <v>1.5995520670966101E-3</v>
      </c>
      <c r="H1147" s="115">
        <f t="shared" si="633"/>
        <v>45439</v>
      </c>
      <c r="I1147" s="115">
        <f t="shared" si="634"/>
        <v>45439</v>
      </c>
      <c r="J1147" s="116">
        <f t="shared" si="635"/>
        <v>21</v>
      </c>
      <c r="K1147" s="116">
        <f t="shared" si="636"/>
        <v>6</v>
      </c>
      <c r="L1147" s="8">
        <f t="shared" si="637"/>
        <v>1.0004567499999999</v>
      </c>
      <c r="M1147" s="117">
        <v>1</v>
      </c>
      <c r="N1147" s="117">
        <f t="shared" si="638"/>
        <v>1</v>
      </c>
      <c r="O1147" s="110">
        <f t="shared" si="639"/>
        <v>1.0004567499999999</v>
      </c>
      <c r="P1147" s="110">
        <f t="shared" si="640"/>
        <v>833.17573154000002</v>
      </c>
      <c r="Q1147" s="148">
        <f t="shared" si="641"/>
        <v>0</v>
      </c>
      <c r="R1147" s="170">
        <f t="shared" si="642"/>
        <v>0</v>
      </c>
      <c r="S1147" s="110">
        <f t="shared" si="643"/>
        <v>0</v>
      </c>
      <c r="T1147" s="92">
        <f t="shared" si="648"/>
        <v>0</v>
      </c>
      <c r="U1147" s="181">
        <f t="shared" si="649"/>
        <v>0</v>
      </c>
      <c r="V1147" s="120">
        <f t="shared" si="626"/>
        <v>7.8E-2</v>
      </c>
      <c r="W1147" s="118">
        <f t="shared" si="644"/>
        <v>6</v>
      </c>
      <c r="X1147" s="118">
        <v>252</v>
      </c>
      <c r="Y1147" s="117">
        <f t="shared" si="645"/>
        <v>1.0017898730000001</v>
      </c>
      <c r="Z1147" s="110">
        <f t="shared" si="646"/>
        <v>1.49127874</v>
      </c>
      <c r="AA1147" s="110">
        <f t="shared" si="647"/>
        <v>0</v>
      </c>
      <c r="AB1147" s="121" t="str">
        <f t="shared" si="628"/>
        <v>A+J=</v>
      </c>
      <c r="AC1147" s="115">
        <f t="shared" si="629"/>
        <v>45439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9">
        <f t="shared" si="621"/>
        <v>45417</v>
      </c>
      <c r="B1148" s="110">
        <f t="shared" si="630"/>
        <v>834.66701028</v>
      </c>
      <c r="C1148" s="184">
        <f t="shared" si="650"/>
        <v>832.79535227226381</v>
      </c>
      <c r="D1148" s="111">
        <f t="shared" si="631"/>
        <v>6858.17</v>
      </c>
      <c r="E1148" s="111">
        <f>IF($K1148=1,VLOOKUP($A1147,$AQ$11:$AU$150,5),E1147)</f>
        <v>6869.14</v>
      </c>
      <c r="F1148" s="160" t="e">
        <f>IF($K1148=1,VLOOKUP($A1147,$AQ$11:$AU$135,6),F1147)</f>
        <v>#REF!</v>
      </c>
      <c r="G1148" s="114">
        <f t="shared" si="632"/>
        <v>1.5995520670966101E-3</v>
      </c>
      <c r="H1148" s="115">
        <f t="shared" si="633"/>
        <v>45439</v>
      </c>
      <c r="I1148" s="115">
        <f t="shared" si="634"/>
        <v>45439</v>
      </c>
      <c r="J1148" s="116">
        <f t="shared" si="635"/>
        <v>21</v>
      </c>
      <c r="K1148" s="116">
        <f t="shared" si="636"/>
        <v>6</v>
      </c>
      <c r="L1148" s="8">
        <f t="shared" si="637"/>
        <v>1.0004567499999999</v>
      </c>
      <c r="M1148" s="117">
        <v>1</v>
      </c>
      <c r="N1148" s="117">
        <f t="shared" si="638"/>
        <v>1</v>
      </c>
      <c r="O1148" s="110">
        <f t="shared" si="639"/>
        <v>1.0004567499999999</v>
      </c>
      <c r="P1148" s="110">
        <f t="shared" si="640"/>
        <v>833.17573154000002</v>
      </c>
      <c r="Q1148" s="148">
        <f t="shared" si="641"/>
        <v>0</v>
      </c>
      <c r="R1148" s="170">
        <f t="shared" si="642"/>
        <v>0</v>
      </c>
      <c r="S1148" s="110">
        <f t="shared" si="643"/>
        <v>0</v>
      </c>
      <c r="T1148" s="92">
        <f t="shared" si="648"/>
        <v>0</v>
      </c>
      <c r="U1148" s="181">
        <f t="shared" si="649"/>
        <v>0</v>
      </c>
      <c r="V1148" s="120">
        <f t="shared" si="626"/>
        <v>7.8E-2</v>
      </c>
      <c r="W1148" s="118">
        <f t="shared" si="644"/>
        <v>6</v>
      </c>
      <c r="X1148" s="118">
        <v>252</v>
      </c>
      <c r="Y1148" s="117">
        <f t="shared" si="645"/>
        <v>1.0017898730000001</v>
      </c>
      <c r="Z1148" s="110">
        <f t="shared" si="646"/>
        <v>1.49127874</v>
      </c>
      <c r="AA1148" s="110">
        <f t="shared" si="647"/>
        <v>0</v>
      </c>
      <c r="AB1148" s="121" t="str">
        <f t="shared" si="628"/>
        <v>A+J=</v>
      </c>
      <c r="AC1148" s="115">
        <f t="shared" si="629"/>
        <v>45439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9">
        <f t="shared" si="621"/>
        <v>45418</v>
      </c>
      <c r="B1149" s="110">
        <f t="shared" si="630"/>
        <v>834.66701028</v>
      </c>
      <c r="C1149" s="184">
        <f t="shared" si="650"/>
        <v>832.79535227226381</v>
      </c>
      <c r="D1149" s="111">
        <f t="shared" si="631"/>
        <v>6858.17</v>
      </c>
      <c r="E1149" s="111">
        <f>IF($K1149=1,VLOOKUP($A1148,$AQ$11:$AU$150,5),E1148)</f>
        <v>6869.14</v>
      </c>
      <c r="F1149" s="160" t="e">
        <f>IF($K1149=1,VLOOKUP($A1148,$AQ$11:$AU$135,6),F1148)</f>
        <v>#REF!</v>
      </c>
      <c r="G1149" s="114">
        <f t="shared" si="632"/>
        <v>1.5995520670966101E-3</v>
      </c>
      <c r="H1149" s="115">
        <f t="shared" si="633"/>
        <v>45439</v>
      </c>
      <c r="I1149" s="115">
        <f t="shared" si="634"/>
        <v>45439</v>
      </c>
      <c r="J1149" s="116">
        <f t="shared" si="635"/>
        <v>21</v>
      </c>
      <c r="K1149" s="116">
        <f t="shared" si="636"/>
        <v>6</v>
      </c>
      <c r="L1149" s="8">
        <f t="shared" si="637"/>
        <v>1.0004567499999999</v>
      </c>
      <c r="M1149" s="117">
        <v>1</v>
      </c>
      <c r="N1149" s="117">
        <f t="shared" si="638"/>
        <v>1</v>
      </c>
      <c r="O1149" s="110">
        <f t="shared" si="639"/>
        <v>1.0004567499999999</v>
      </c>
      <c r="P1149" s="110">
        <f t="shared" si="640"/>
        <v>833.17573154000002</v>
      </c>
      <c r="Q1149" s="148">
        <f t="shared" si="641"/>
        <v>0</v>
      </c>
      <c r="R1149" s="170">
        <f t="shared" si="642"/>
        <v>0</v>
      </c>
      <c r="S1149" s="110">
        <f t="shared" si="643"/>
        <v>0</v>
      </c>
      <c r="T1149" s="92">
        <f t="shared" si="648"/>
        <v>0</v>
      </c>
      <c r="U1149" s="181">
        <f t="shared" si="649"/>
        <v>0</v>
      </c>
      <c r="V1149" s="120">
        <f t="shared" si="626"/>
        <v>7.8E-2</v>
      </c>
      <c r="W1149" s="118">
        <f t="shared" si="644"/>
        <v>6</v>
      </c>
      <c r="X1149" s="118">
        <v>252</v>
      </c>
      <c r="Y1149" s="117">
        <f t="shared" si="645"/>
        <v>1.0017898730000001</v>
      </c>
      <c r="Z1149" s="110">
        <f t="shared" si="646"/>
        <v>1.49127874</v>
      </c>
      <c r="AA1149" s="110">
        <f t="shared" si="647"/>
        <v>0</v>
      </c>
      <c r="AB1149" s="121" t="str">
        <f t="shared" si="628"/>
        <v>A+J=</v>
      </c>
      <c r="AC1149" s="115">
        <f t="shared" si="629"/>
        <v>45439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9">
        <f t="shared" si="621"/>
        <v>45419</v>
      </c>
      <c r="B1150" s="110">
        <f t="shared" si="630"/>
        <v>834.97935718999997</v>
      </c>
      <c r="C1150" s="184">
        <f t="shared" si="650"/>
        <v>832.79535227226381</v>
      </c>
      <c r="D1150" s="111">
        <f t="shared" si="631"/>
        <v>6858.17</v>
      </c>
      <c r="E1150" s="111">
        <f>IF($K1150=1,VLOOKUP($A1149,$AQ$11:$AU$150,5),E1149)</f>
        <v>6869.14</v>
      </c>
      <c r="F1150" s="160" t="e">
        <f>IF($K1150=1,VLOOKUP($A1149,$AQ$11:$AU$135,6),F1149)</f>
        <v>#REF!</v>
      </c>
      <c r="G1150" s="114">
        <f t="shared" si="632"/>
        <v>1.5995520670966101E-3</v>
      </c>
      <c r="H1150" s="115">
        <f t="shared" si="633"/>
        <v>45439</v>
      </c>
      <c r="I1150" s="115">
        <f t="shared" si="634"/>
        <v>45439</v>
      </c>
      <c r="J1150" s="116">
        <f t="shared" si="635"/>
        <v>21</v>
      </c>
      <c r="K1150" s="116">
        <f t="shared" si="636"/>
        <v>7</v>
      </c>
      <c r="L1150" s="8">
        <f t="shared" si="637"/>
        <v>1.0005328899999999</v>
      </c>
      <c r="M1150" s="117">
        <v>1</v>
      </c>
      <c r="N1150" s="117">
        <f t="shared" si="638"/>
        <v>1</v>
      </c>
      <c r="O1150" s="110">
        <f t="shared" si="639"/>
        <v>1.0005328899999999</v>
      </c>
      <c r="P1150" s="110">
        <f t="shared" si="640"/>
        <v>833.23914058000003</v>
      </c>
      <c r="Q1150" s="148">
        <f t="shared" si="641"/>
        <v>0</v>
      </c>
      <c r="R1150" s="170">
        <f t="shared" si="642"/>
        <v>0</v>
      </c>
      <c r="S1150" s="110">
        <f t="shared" si="643"/>
        <v>0</v>
      </c>
      <c r="T1150" s="92">
        <f t="shared" si="648"/>
        <v>0</v>
      </c>
      <c r="U1150" s="181">
        <f t="shared" si="649"/>
        <v>0</v>
      </c>
      <c r="V1150" s="120">
        <f t="shared" si="626"/>
        <v>7.8E-2</v>
      </c>
      <c r="W1150" s="118">
        <f t="shared" si="644"/>
        <v>7</v>
      </c>
      <c r="X1150" s="118">
        <v>252</v>
      </c>
      <c r="Y1150" s="117">
        <f t="shared" si="645"/>
        <v>1.0020884960000001</v>
      </c>
      <c r="Z1150" s="110">
        <f t="shared" si="646"/>
        <v>1.7402166100000001</v>
      </c>
      <c r="AA1150" s="110">
        <f t="shared" si="647"/>
        <v>0</v>
      </c>
      <c r="AB1150" s="121" t="str">
        <f t="shared" si="628"/>
        <v>A+J=</v>
      </c>
      <c r="AC1150" s="115">
        <f t="shared" si="629"/>
        <v>45439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9">
        <f t="shared" si="621"/>
        <v>45420</v>
      </c>
      <c r="B1151" s="110">
        <f t="shared" si="630"/>
        <v>835.29183365999995</v>
      </c>
      <c r="C1151" s="184">
        <f t="shared" si="650"/>
        <v>832.79535227226381</v>
      </c>
      <c r="D1151" s="111">
        <f t="shared" si="631"/>
        <v>6858.17</v>
      </c>
      <c r="E1151" s="111">
        <f>IF($K1151=1,VLOOKUP($A1150,$AQ$11:$AU$150,5),E1150)</f>
        <v>6869.14</v>
      </c>
      <c r="F1151" s="160" t="e">
        <f>IF($K1151=1,VLOOKUP($A1150,$AQ$11:$AU$135,6),F1150)</f>
        <v>#REF!</v>
      </c>
      <c r="G1151" s="114">
        <f t="shared" si="632"/>
        <v>1.5995520670966101E-3</v>
      </c>
      <c r="H1151" s="115">
        <f t="shared" si="633"/>
        <v>45439</v>
      </c>
      <c r="I1151" s="115">
        <f t="shared" si="634"/>
        <v>45439</v>
      </c>
      <c r="J1151" s="116">
        <f t="shared" si="635"/>
        <v>21</v>
      </c>
      <c r="K1151" s="116">
        <f t="shared" si="636"/>
        <v>8</v>
      </c>
      <c r="L1151" s="8">
        <f t="shared" si="637"/>
        <v>1.00060905</v>
      </c>
      <c r="M1151" s="117">
        <v>1</v>
      </c>
      <c r="N1151" s="117">
        <f t="shared" si="638"/>
        <v>1</v>
      </c>
      <c r="O1151" s="110">
        <f t="shared" si="639"/>
        <v>1.00060905</v>
      </c>
      <c r="P1151" s="110">
        <f t="shared" si="640"/>
        <v>833.30256627999995</v>
      </c>
      <c r="Q1151" s="148">
        <f t="shared" si="641"/>
        <v>0</v>
      </c>
      <c r="R1151" s="170">
        <f t="shared" si="642"/>
        <v>0</v>
      </c>
      <c r="S1151" s="110">
        <f t="shared" si="643"/>
        <v>0</v>
      </c>
      <c r="T1151" s="92">
        <f t="shared" si="648"/>
        <v>0</v>
      </c>
      <c r="U1151" s="181">
        <f t="shared" si="649"/>
        <v>0</v>
      </c>
      <c r="V1151" s="120">
        <f t="shared" si="626"/>
        <v>7.8E-2</v>
      </c>
      <c r="W1151" s="118">
        <f t="shared" si="644"/>
        <v>8</v>
      </c>
      <c r="X1151" s="118">
        <v>252</v>
      </c>
      <c r="Y1151" s="117">
        <f t="shared" si="645"/>
        <v>1.0023872089999999</v>
      </c>
      <c r="Z1151" s="110">
        <f t="shared" si="646"/>
        <v>1.98926738</v>
      </c>
      <c r="AA1151" s="110">
        <f t="shared" si="647"/>
        <v>0</v>
      </c>
      <c r="AB1151" s="121" t="str">
        <f t="shared" si="628"/>
        <v>A+J=</v>
      </c>
      <c r="AC1151" s="115">
        <f t="shared" si="629"/>
        <v>45439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9">
        <f t="shared" si="621"/>
        <v>45421</v>
      </c>
      <c r="B1152" s="110">
        <f t="shared" si="630"/>
        <v>835.60441383</v>
      </c>
      <c r="C1152" s="184">
        <f t="shared" si="650"/>
        <v>832.79535227226381</v>
      </c>
      <c r="D1152" s="111">
        <f t="shared" si="631"/>
        <v>6858.17</v>
      </c>
      <c r="E1152" s="111">
        <f>IF($K1152=1,VLOOKUP($A1151,$AQ$11:$AU$150,5),E1151)</f>
        <v>6869.14</v>
      </c>
      <c r="F1152" s="160" t="e">
        <f>IF($K1152=1,VLOOKUP($A1151,$AQ$11:$AU$135,6),F1151)</f>
        <v>#REF!</v>
      </c>
      <c r="G1152" s="114">
        <f t="shared" si="632"/>
        <v>1.5995520670966101E-3</v>
      </c>
      <c r="H1152" s="115">
        <f t="shared" si="633"/>
        <v>45439</v>
      </c>
      <c r="I1152" s="115">
        <f t="shared" si="634"/>
        <v>45439</v>
      </c>
      <c r="J1152" s="116">
        <f t="shared" si="635"/>
        <v>21</v>
      </c>
      <c r="K1152" s="116">
        <f t="shared" si="636"/>
        <v>9</v>
      </c>
      <c r="L1152" s="8">
        <f t="shared" si="637"/>
        <v>1.0006851999999999</v>
      </c>
      <c r="M1152" s="117">
        <v>1</v>
      </c>
      <c r="N1152" s="117">
        <f t="shared" si="638"/>
        <v>1</v>
      </c>
      <c r="O1152" s="110">
        <f t="shared" si="639"/>
        <v>1.0006851999999999</v>
      </c>
      <c r="P1152" s="110">
        <f t="shared" si="640"/>
        <v>833.36598363999997</v>
      </c>
      <c r="Q1152" s="148">
        <f t="shared" si="641"/>
        <v>0</v>
      </c>
      <c r="R1152" s="170">
        <f t="shared" si="642"/>
        <v>0</v>
      </c>
      <c r="S1152" s="110">
        <f t="shared" si="643"/>
        <v>0</v>
      </c>
      <c r="T1152" s="92">
        <f t="shared" si="648"/>
        <v>0</v>
      </c>
      <c r="U1152" s="181">
        <f t="shared" si="649"/>
        <v>0</v>
      </c>
      <c r="V1152" s="120">
        <f t="shared" si="626"/>
        <v>7.8E-2</v>
      </c>
      <c r="W1152" s="118">
        <f t="shared" si="644"/>
        <v>9</v>
      </c>
      <c r="X1152" s="118">
        <v>252</v>
      </c>
      <c r="Y1152" s="117">
        <f t="shared" si="645"/>
        <v>1.002686011</v>
      </c>
      <c r="Z1152" s="110">
        <f t="shared" si="646"/>
        <v>2.2384301899999999</v>
      </c>
      <c r="AA1152" s="110">
        <f t="shared" si="647"/>
        <v>0</v>
      </c>
      <c r="AB1152" s="121" t="str">
        <f t="shared" si="628"/>
        <v>A+J=</v>
      </c>
      <c r="AC1152" s="115">
        <f t="shared" si="629"/>
        <v>45439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9">
        <f t="shared" si="621"/>
        <v>45422</v>
      </c>
      <c r="B1153" s="110">
        <f t="shared" si="630"/>
        <v>835.91712196000003</v>
      </c>
      <c r="C1153" s="184">
        <f t="shared" si="650"/>
        <v>832.79535227226381</v>
      </c>
      <c r="D1153" s="111">
        <f t="shared" si="631"/>
        <v>6858.17</v>
      </c>
      <c r="E1153" s="111">
        <f>IF($K1153=1,VLOOKUP($A1152,$AQ$11:$AU$150,5),E1152)</f>
        <v>6869.14</v>
      </c>
      <c r="F1153" s="160" t="e">
        <f>IF($K1153=1,VLOOKUP($A1152,$AQ$11:$AU$135,6),F1152)</f>
        <v>#REF!</v>
      </c>
      <c r="G1153" s="114">
        <f t="shared" si="632"/>
        <v>1.5995520670966101E-3</v>
      </c>
      <c r="H1153" s="115">
        <f t="shared" si="633"/>
        <v>45439</v>
      </c>
      <c r="I1153" s="115">
        <f t="shared" si="634"/>
        <v>45439</v>
      </c>
      <c r="J1153" s="116">
        <f t="shared" si="635"/>
        <v>21</v>
      </c>
      <c r="K1153" s="116">
        <f t="shared" si="636"/>
        <v>10</v>
      </c>
      <c r="L1153" s="8">
        <f t="shared" si="637"/>
        <v>1.00076137</v>
      </c>
      <c r="M1153" s="117">
        <v>1</v>
      </c>
      <c r="N1153" s="117">
        <f t="shared" si="638"/>
        <v>1</v>
      </c>
      <c r="O1153" s="110">
        <f t="shared" si="639"/>
        <v>1.00076137</v>
      </c>
      <c r="P1153" s="110">
        <f t="shared" si="640"/>
        <v>833.42941766000001</v>
      </c>
      <c r="Q1153" s="148">
        <f t="shared" si="641"/>
        <v>0</v>
      </c>
      <c r="R1153" s="170">
        <f t="shared" si="642"/>
        <v>0</v>
      </c>
      <c r="S1153" s="110">
        <f t="shared" si="643"/>
        <v>0</v>
      </c>
      <c r="T1153" s="92">
        <f t="shared" si="648"/>
        <v>0</v>
      </c>
      <c r="U1153" s="181">
        <f t="shared" si="649"/>
        <v>0</v>
      </c>
      <c r="V1153" s="120">
        <f t="shared" si="626"/>
        <v>7.8E-2</v>
      </c>
      <c r="W1153" s="118">
        <f t="shared" si="644"/>
        <v>10</v>
      </c>
      <c r="X1153" s="118">
        <v>252</v>
      </c>
      <c r="Y1153" s="117">
        <f t="shared" si="645"/>
        <v>1.002984901</v>
      </c>
      <c r="Z1153" s="110">
        <f t="shared" si="646"/>
        <v>2.4877042999999999</v>
      </c>
      <c r="AA1153" s="110">
        <f t="shared" si="647"/>
        <v>0</v>
      </c>
      <c r="AB1153" s="121" t="str">
        <f t="shared" si="628"/>
        <v>A+J=</v>
      </c>
      <c r="AC1153" s="115">
        <f t="shared" si="629"/>
        <v>45439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9">
        <f t="shared" si="621"/>
        <v>45423</v>
      </c>
      <c r="B1154" s="110">
        <f t="shared" si="630"/>
        <v>836.22994301999995</v>
      </c>
      <c r="C1154" s="184">
        <f t="shared" si="650"/>
        <v>832.79535227226381</v>
      </c>
      <c r="D1154" s="111">
        <f t="shared" si="631"/>
        <v>6858.17</v>
      </c>
      <c r="E1154" s="111">
        <f>IF($K1154=1,VLOOKUP($A1153,$AQ$11:$AU$150,5),E1153)</f>
        <v>6869.14</v>
      </c>
      <c r="F1154" s="160" t="e">
        <f>IF($K1154=1,VLOOKUP($A1153,$AQ$11:$AU$135,6),F1153)</f>
        <v>#REF!</v>
      </c>
      <c r="G1154" s="114">
        <f t="shared" si="632"/>
        <v>1.5995520670966101E-3</v>
      </c>
      <c r="H1154" s="115">
        <f t="shared" si="633"/>
        <v>45439</v>
      </c>
      <c r="I1154" s="115">
        <f t="shared" si="634"/>
        <v>45439</v>
      </c>
      <c r="J1154" s="116">
        <f t="shared" si="635"/>
        <v>21</v>
      </c>
      <c r="K1154" s="116">
        <f t="shared" si="636"/>
        <v>11</v>
      </c>
      <c r="L1154" s="8">
        <f t="shared" si="637"/>
        <v>1.00083754</v>
      </c>
      <c r="M1154" s="117">
        <v>1</v>
      </c>
      <c r="N1154" s="117">
        <f t="shared" si="638"/>
        <v>1</v>
      </c>
      <c r="O1154" s="110">
        <f t="shared" si="639"/>
        <v>1.00083754</v>
      </c>
      <c r="P1154" s="110">
        <f t="shared" si="640"/>
        <v>833.49285168999995</v>
      </c>
      <c r="Q1154" s="148">
        <f t="shared" si="641"/>
        <v>0</v>
      </c>
      <c r="R1154" s="170">
        <f t="shared" si="642"/>
        <v>0</v>
      </c>
      <c r="S1154" s="110">
        <f t="shared" si="643"/>
        <v>0</v>
      </c>
      <c r="T1154" s="92">
        <f t="shared" si="648"/>
        <v>0</v>
      </c>
      <c r="U1154" s="181">
        <f t="shared" si="649"/>
        <v>0</v>
      </c>
      <c r="V1154" s="120">
        <f t="shared" si="626"/>
        <v>7.8E-2</v>
      </c>
      <c r="W1154" s="118">
        <f t="shared" si="644"/>
        <v>11</v>
      </c>
      <c r="X1154" s="118">
        <v>252</v>
      </c>
      <c r="Y1154" s="117">
        <f t="shared" si="645"/>
        <v>1.003283881</v>
      </c>
      <c r="Z1154" s="110">
        <f t="shared" si="646"/>
        <v>2.7370913300000002</v>
      </c>
      <c r="AA1154" s="110">
        <f t="shared" si="647"/>
        <v>0</v>
      </c>
      <c r="AB1154" s="121" t="str">
        <f t="shared" si="628"/>
        <v>A+J=</v>
      </c>
      <c r="AC1154" s="115">
        <f t="shared" si="629"/>
        <v>45439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9">
        <f t="shared" si="621"/>
        <v>45424</v>
      </c>
      <c r="B1155" s="110">
        <f t="shared" si="630"/>
        <v>836.22994301999995</v>
      </c>
      <c r="C1155" s="184">
        <f t="shared" si="650"/>
        <v>832.79535227226381</v>
      </c>
      <c r="D1155" s="111">
        <f t="shared" si="631"/>
        <v>6858.17</v>
      </c>
      <c r="E1155" s="111">
        <f>IF($K1155=1,VLOOKUP($A1154,$AQ$11:$AU$150,5),E1154)</f>
        <v>6869.14</v>
      </c>
      <c r="F1155" s="160" t="e">
        <f>IF($K1155=1,VLOOKUP($A1154,$AQ$11:$AU$135,6),F1154)</f>
        <v>#REF!</v>
      </c>
      <c r="G1155" s="114">
        <f t="shared" si="632"/>
        <v>1.5995520670966101E-3</v>
      </c>
      <c r="H1155" s="115">
        <f t="shared" si="633"/>
        <v>45439</v>
      </c>
      <c r="I1155" s="115">
        <f t="shared" si="634"/>
        <v>45439</v>
      </c>
      <c r="J1155" s="116">
        <f t="shared" si="635"/>
        <v>21</v>
      </c>
      <c r="K1155" s="116">
        <f t="shared" si="636"/>
        <v>11</v>
      </c>
      <c r="L1155" s="8">
        <f t="shared" si="637"/>
        <v>1.00083754</v>
      </c>
      <c r="M1155" s="117">
        <v>1</v>
      </c>
      <c r="N1155" s="117">
        <f t="shared" si="638"/>
        <v>1</v>
      </c>
      <c r="O1155" s="110">
        <f t="shared" si="639"/>
        <v>1.00083754</v>
      </c>
      <c r="P1155" s="110">
        <f t="shared" si="640"/>
        <v>833.49285168999995</v>
      </c>
      <c r="Q1155" s="148">
        <f t="shared" si="641"/>
        <v>0</v>
      </c>
      <c r="R1155" s="170">
        <f t="shared" si="642"/>
        <v>0</v>
      </c>
      <c r="S1155" s="110">
        <f t="shared" si="643"/>
        <v>0</v>
      </c>
      <c r="T1155" s="92">
        <f t="shared" si="648"/>
        <v>0</v>
      </c>
      <c r="U1155" s="181">
        <f t="shared" si="649"/>
        <v>0</v>
      </c>
      <c r="V1155" s="120">
        <f t="shared" si="626"/>
        <v>7.8E-2</v>
      </c>
      <c r="W1155" s="118">
        <f t="shared" si="644"/>
        <v>11</v>
      </c>
      <c r="X1155" s="118">
        <v>252</v>
      </c>
      <c r="Y1155" s="117">
        <f t="shared" si="645"/>
        <v>1.003283881</v>
      </c>
      <c r="Z1155" s="110">
        <f t="shared" si="646"/>
        <v>2.7370913300000002</v>
      </c>
      <c r="AA1155" s="110">
        <f t="shared" si="647"/>
        <v>0</v>
      </c>
      <c r="AB1155" s="121" t="str">
        <f t="shared" si="628"/>
        <v>A+J=</v>
      </c>
      <c r="AC1155" s="115">
        <f t="shared" si="629"/>
        <v>45439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9">
        <f t="shared" si="621"/>
        <v>45425</v>
      </c>
      <c r="B1156" s="110">
        <f t="shared" si="630"/>
        <v>836.22994301999995</v>
      </c>
      <c r="C1156" s="184">
        <f t="shared" si="650"/>
        <v>832.79535227226381</v>
      </c>
      <c r="D1156" s="111">
        <f t="shared" si="631"/>
        <v>6858.17</v>
      </c>
      <c r="E1156" s="111">
        <f>IF($K1156=1,VLOOKUP($A1155,$AQ$11:$AU$150,5),E1155)</f>
        <v>6869.14</v>
      </c>
      <c r="F1156" s="160" t="e">
        <f>IF($K1156=1,VLOOKUP($A1155,$AQ$11:$AU$135,6),F1155)</f>
        <v>#REF!</v>
      </c>
      <c r="G1156" s="114">
        <f t="shared" si="632"/>
        <v>1.5995520670966101E-3</v>
      </c>
      <c r="H1156" s="115">
        <f t="shared" si="633"/>
        <v>45439</v>
      </c>
      <c r="I1156" s="115">
        <f t="shared" si="634"/>
        <v>45439</v>
      </c>
      <c r="J1156" s="116">
        <f t="shared" si="635"/>
        <v>21</v>
      </c>
      <c r="K1156" s="116">
        <f t="shared" si="636"/>
        <v>11</v>
      </c>
      <c r="L1156" s="8">
        <f t="shared" si="637"/>
        <v>1.00083754</v>
      </c>
      <c r="M1156" s="117">
        <v>1</v>
      </c>
      <c r="N1156" s="117">
        <f t="shared" si="638"/>
        <v>1</v>
      </c>
      <c r="O1156" s="110">
        <f t="shared" si="639"/>
        <v>1.00083754</v>
      </c>
      <c r="P1156" s="110">
        <f t="shared" si="640"/>
        <v>833.49285168999995</v>
      </c>
      <c r="Q1156" s="148">
        <f t="shared" si="641"/>
        <v>0</v>
      </c>
      <c r="R1156" s="170">
        <f t="shared" si="642"/>
        <v>0</v>
      </c>
      <c r="S1156" s="110">
        <f t="shared" si="643"/>
        <v>0</v>
      </c>
      <c r="T1156" s="92">
        <f t="shared" si="648"/>
        <v>0</v>
      </c>
      <c r="U1156" s="181">
        <f t="shared" si="649"/>
        <v>0</v>
      </c>
      <c r="V1156" s="120">
        <f t="shared" si="626"/>
        <v>7.8E-2</v>
      </c>
      <c r="W1156" s="118">
        <f t="shared" si="644"/>
        <v>11</v>
      </c>
      <c r="X1156" s="118">
        <v>252</v>
      </c>
      <c r="Y1156" s="117">
        <f t="shared" si="645"/>
        <v>1.003283881</v>
      </c>
      <c r="Z1156" s="110">
        <f t="shared" si="646"/>
        <v>2.7370913300000002</v>
      </c>
      <c r="AA1156" s="110">
        <f t="shared" si="647"/>
        <v>0</v>
      </c>
      <c r="AB1156" s="121" t="str">
        <f t="shared" si="628"/>
        <v>A+J=</v>
      </c>
      <c r="AC1156" s="115">
        <f t="shared" si="629"/>
        <v>45439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9">
        <f t="shared" si="621"/>
        <v>45426</v>
      </c>
      <c r="B1157" s="110">
        <f t="shared" si="630"/>
        <v>836.54287620000002</v>
      </c>
      <c r="C1157" s="184">
        <f t="shared" si="650"/>
        <v>832.79535227226381</v>
      </c>
      <c r="D1157" s="111">
        <f t="shared" si="631"/>
        <v>6858.17</v>
      </c>
      <c r="E1157" s="111">
        <f>IF($K1157=1,VLOOKUP($A1156,$AQ$11:$AU$150,5),E1156)</f>
        <v>6869.14</v>
      </c>
      <c r="F1157" s="160" t="e">
        <f>IF($K1157=1,VLOOKUP($A1156,$AQ$11:$AU$135,6),F1156)</f>
        <v>#REF!</v>
      </c>
      <c r="G1157" s="114">
        <f t="shared" si="632"/>
        <v>1.5995520670966101E-3</v>
      </c>
      <c r="H1157" s="115">
        <f t="shared" si="633"/>
        <v>45439</v>
      </c>
      <c r="I1157" s="115">
        <f t="shared" si="634"/>
        <v>45439</v>
      </c>
      <c r="J1157" s="116">
        <f t="shared" si="635"/>
        <v>21</v>
      </c>
      <c r="K1157" s="116">
        <f t="shared" si="636"/>
        <v>12</v>
      </c>
      <c r="L1157" s="8">
        <f t="shared" si="637"/>
        <v>1.0009137100000001</v>
      </c>
      <c r="M1157" s="117">
        <v>1</v>
      </c>
      <c r="N1157" s="117">
        <f t="shared" si="638"/>
        <v>1</v>
      </c>
      <c r="O1157" s="110">
        <f t="shared" si="639"/>
        <v>1.0009137100000001</v>
      </c>
      <c r="P1157" s="110">
        <f t="shared" si="640"/>
        <v>833.55628571</v>
      </c>
      <c r="Q1157" s="148">
        <f t="shared" si="641"/>
        <v>0</v>
      </c>
      <c r="R1157" s="170">
        <f t="shared" si="642"/>
        <v>0</v>
      </c>
      <c r="S1157" s="110">
        <f t="shared" si="643"/>
        <v>0</v>
      </c>
      <c r="T1157" s="92">
        <f t="shared" si="648"/>
        <v>0</v>
      </c>
      <c r="U1157" s="181">
        <f t="shared" si="649"/>
        <v>0</v>
      </c>
      <c r="V1157" s="120">
        <f t="shared" si="626"/>
        <v>7.8E-2</v>
      </c>
      <c r="W1157" s="118">
        <f t="shared" si="644"/>
        <v>12</v>
      </c>
      <c r="X1157" s="118">
        <v>252</v>
      </c>
      <c r="Y1157" s="117">
        <f t="shared" si="645"/>
        <v>1.00358295</v>
      </c>
      <c r="Z1157" s="110">
        <f t="shared" si="646"/>
        <v>2.9865904900000002</v>
      </c>
      <c r="AA1157" s="110">
        <f t="shared" si="647"/>
        <v>0</v>
      </c>
      <c r="AB1157" s="121" t="str">
        <f t="shared" si="628"/>
        <v>A+J=</v>
      </c>
      <c r="AC1157" s="115">
        <f t="shared" si="629"/>
        <v>45439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9">
        <f t="shared" si="621"/>
        <v>45427</v>
      </c>
      <c r="B1158" s="110">
        <f t="shared" si="630"/>
        <v>836.85592987000007</v>
      </c>
      <c r="C1158" s="184">
        <f t="shared" si="650"/>
        <v>832.79535227226381</v>
      </c>
      <c r="D1158" s="111">
        <f t="shared" si="631"/>
        <v>6858.17</v>
      </c>
      <c r="E1158" s="111">
        <f>IF($K1158=1,VLOOKUP($A1157,$AQ$11:$AU$150,5),E1157)</f>
        <v>6869.14</v>
      </c>
      <c r="F1158" s="160" t="e">
        <f>IF($K1158=1,VLOOKUP($A1157,$AQ$11:$AU$135,6),F1157)</f>
        <v>#REF!</v>
      </c>
      <c r="G1158" s="114">
        <f t="shared" si="632"/>
        <v>1.5995520670966101E-3</v>
      </c>
      <c r="H1158" s="115">
        <f t="shared" si="633"/>
        <v>45439</v>
      </c>
      <c r="I1158" s="115">
        <f t="shared" si="634"/>
        <v>45439</v>
      </c>
      <c r="J1158" s="116">
        <f t="shared" si="635"/>
        <v>21</v>
      </c>
      <c r="K1158" s="116">
        <f t="shared" si="636"/>
        <v>13</v>
      </c>
      <c r="L1158" s="8">
        <f t="shared" si="637"/>
        <v>1.00098989</v>
      </c>
      <c r="M1158" s="117">
        <v>1</v>
      </c>
      <c r="N1158" s="117">
        <f t="shared" si="638"/>
        <v>1</v>
      </c>
      <c r="O1158" s="110">
        <f t="shared" si="639"/>
        <v>1.00098989</v>
      </c>
      <c r="P1158" s="110">
        <f t="shared" si="640"/>
        <v>833.61972806000006</v>
      </c>
      <c r="Q1158" s="148">
        <f t="shared" si="641"/>
        <v>0</v>
      </c>
      <c r="R1158" s="170">
        <f t="shared" si="642"/>
        <v>0</v>
      </c>
      <c r="S1158" s="110">
        <f t="shared" si="643"/>
        <v>0</v>
      </c>
      <c r="T1158" s="92">
        <f t="shared" si="648"/>
        <v>0</v>
      </c>
      <c r="U1158" s="181">
        <f t="shared" si="649"/>
        <v>0</v>
      </c>
      <c r="V1158" s="120">
        <f t="shared" si="626"/>
        <v>7.8E-2</v>
      </c>
      <c r="W1158" s="118">
        <f t="shared" si="644"/>
        <v>13</v>
      </c>
      <c r="X1158" s="118">
        <v>252</v>
      </c>
      <c r="Y1158" s="117">
        <f t="shared" si="645"/>
        <v>1.003882108</v>
      </c>
      <c r="Z1158" s="110">
        <f t="shared" si="646"/>
        <v>3.2362018099999998</v>
      </c>
      <c r="AA1158" s="110">
        <f t="shared" si="647"/>
        <v>0</v>
      </c>
      <c r="AB1158" s="121" t="str">
        <f t="shared" si="628"/>
        <v>A+J=</v>
      </c>
      <c r="AC1158" s="115">
        <f t="shared" si="629"/>
        <v>45439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9">
        <f t="shared" si="621"/>
        <v>45428</v>
      </c>
      <c r="B1159" s="110">
        <f t="shared" si="630"/>
        <v>837.16910406</v>
      </c>
      <c r="C1159" s="184">
        <f t="shared" si="650"/>
        <v>832.79535227226381</v>
      </c>
      <c r="D1159" s="111">
        <f t="shared" si="631"/>
        <v>6858.17</v>
      </c>
      <c r="E1159" s="111">
        <f>IF($K1159=1,VLOOKUP($A1158,$AQ$11:$AU$150,5),E1158)</f>
        <v>6869.14</v>
      </c>
      <c r="F1159" s="160" t="e">
        <f>IF($K1159=1,VLOOKUP($A1158,$AQ$11:$AU$135,6),F1158)</f>
        <v>#REF!</v>
      </c>
      <c r="G1159" s="114">
        <f t="shared" si="632"/>
        <v>1.5995520670966101E-3</v>
      </c>
      <c r="H1159" s="115">
        <f t="shared" si="633"/>
        <v>45439</v>
      </c>
      <c r="I1159" s="115">
        <f t="shared" si="634"/>
        <v>45439</v>
      </c>
      <c r="J1159" s="116">
        <f t="shared" si="635"/>
        <v>21</v>
      </c>
      <c r="K1159" s="116">
        <f t="shared" si="636"/>
        <v>14</v>
      </c>
      <c r="L1159" s="8">
        <f t="shared" si="637"/>
        <v>1.00106608</v>
      </c>
      <c r="M1159" s="117">
        <v>1</v>
      </c>
      <c r="N1159" s="117">
        <f t="shared" si="638"/>
        <v>1</v>
      </c>
      <c r="O1159" s="110">
        <f t="shared" si="639"/>
        <v>1.00106608</v>
      </c>
      <c r="P1159" s="110">
        <f t="shared" si="640"/>
        <v>833.68317874000002</v>
      </c>
      <c r="Q1159" s="148">
        <f t="shared" si="641"/>
        <v>0</v>
      </c>
      <c r="R1159" s="170">
        <f t="shared" si="642"/>
        <v>0</v>
      </c>
      <c r="S1159" s="110">
        <f t="shared" si="643"/>
        <v>0</v>
      </c>
      <c r="T1159" s="92">
        <f t="shared" si="648"/>
        <v>0</v>
      </c>
      <c r="U1159" s="181">
        <f t="shared" si="649"/>
        <v>0</v>
      </c>
      <c r="V1159" s="120">
        <f t="shared" si="626"/>
        <v>7.8E-2</v>
      </c>
      <c r="W1159" s="118">
        <f t="shared" si="644"/>
        <v>14</v>
      </c>
      <c r="X1159" s="118">
        <v>252</v>
      </c>
      <c r="Y1159" s="117">
        <f t="shared" si="645"/>
        <v>1.0041813550000001</v>
      </c>
      <c r="Z1159" s="110">
        <f t="shared" si="646"/>
        <v>3.4859253200000002</v>
      </c>
      <c r="AA1159" s="110">
        <f t="shared" si="647"/>
        <v>0</v>
      </c>
      <c r="AB1159" s="121" t="str">
        <f t="shared" si="628"/>
        <v>A+J=</v>
      </c>
      <c r="AC1159" s="115">
        <f t="shared" si="629"/>
        <v>45439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9">
        <f t="shared" si="621"/>
        <v>45429</v>
      </c>
      <c r="B1160" s="110">
        <f t="shared" si="630"/>
        <v>837.48239042</v>
      </c>
      <c r="C1160" s="184">
        <f t="shared" si="650"/>
        <v>832.79535227226381</v>
      </c>
      <c r="D1160" s="111">
        <f t="shared" si="631"/>
        <v>6858.17</v>
      </c>
      <c r="E1160" s="111">
        <f>IF($K1160=1,VLOOKUP($A1159,$AQ$11:$AU$150,5),E1159)</f>
        <v>6869.14</v>
      </c>
      <c r="F1160" s="160" t="e">
        <f>IF($K1160=1,VLOOKUP($A1159,$AQ$11:$AU$135,6),F1159)</f>
        <v>#REF!</v>
      </c>
      <c r="G1160" s="114">
        <f t="shared" si="632"/>
        <v>1.5995520670966101E-3</v>
      </c>
      <c r="H1160" s="115">
        <f t="shared" si="633"/>
        <v>45439</v>
      </c>
      <c r="I1160" s="115">
        <f t="shared" si="634"/>
        <v>45439</v>
      </c>
      <c r="J1160" s="116">
        <f t="shared" si="635"/>
        <v>21</v>
      </c>
      <c r="K1160" s="116">
        <f t="shared" si="636"/>
        <v>15</v>
      </c>
      <c r="L1160" s="8">
        <f t="shared" si="637"/>
        <v>1.0011422699999999</v>
      </c>
      <c r="M1160" s="117">
        <v>1</v>
      </c>
      <c r="N1160" s="117">
        <f t="shared" si="638"/>
        <v>1</v>
      </c>
      <c r="O1160" s="110">
        <f t="shared" si="639"/>
        <v>1.0011422699999999</v>
      </c>
      <c r="P1160" s="110">
        <f t="shared" si="640"/>
        <v>833.74662940999997</v>
      </c>
      <c r="Q1160" s="148">
        <f t="shared" si="641"/>
        <v>0</v>
      </c>
      <c r="R1160" s="170">
        <f t="shared" si="642"/>
        <v>0</v>
      </c>
      <c r="S1160" s="110">
        <f t="shared" si="643"/>
        <v>0</v>
      </c>
      <c r="T1160" s="92">
        <f t="shared" si="648"/>
        <v>0</v>
      </c>
      <c r="U1160" s="181">
        <f t="shared" si="649"/>
        <v>0</v>
      </c>
      <c r="V1160" s="120">
        <f t="shared" si="626"/>
        <v>7.8E-2</v>
      </c>
      <c r="W1160" s="118">
        <f t="shared" si="644"/>
        <v>15</v>
      </c>
      <c r="X1160" s="118">
        <v>252</v>
      </c>
      <c r="Y1160" s="117">
        <f t="shared" si="645"/>
        <v>1.0044806909999999</v>
      </c>
      <c r="Z1160" s="110">
        <f t="shared" si="646"/>
        <v>3.73576101</v>
      </c>
      <c r="AA1160" s="110">
        <f t="shared" si="647"/>
        <v>0</v>
      </c>
      <c r="AB1160" s="121" t="str">
        <f t="shared" si="628"/>
        <v>A+J=</v>
      </c>
      <c r="AC1160" s="115">
        <f t="shared" si="629"/>
        <v>45439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9">
        <f t="shared" si="621"/>
        <v>45430</v>
      </c>
      <c r="B1161" s="110">
        <f t="shared" si="630"/>
        <v>837.79579819000003</v>
      </c>
      <c r="C1161" s="184">
        <f t="shared" si="650"/>
        <v>832.79535227226381</v>
      </c>
      <c r="D1161" s="111">
        <f t="shared" si="631"/>
        <v>6858.17</v>
      </c>
      <c r="E1161" s="111">
        <f>IF($K1161=1,VLOOKUP($A1160,$AQ$11:$AU$150,5),E1160)</f>
        <v>6869.14</v>
      </c>
      <c r="F1161" s="160" t="e">
        <f>IF($K1161=1,VLOOKUP($A1160,$AQ$11:$AU$135,6),F1160)</f>
        <v>#REF!</v>
      </c>
      <c r="G1161" s="114">
        <f t="shared" si="632"/>
        <v>1.5995520670966101E-3</v>
      </c>
      <c r="H1161" s="115">
        <f t="shared" si="633"/>
        <v>45439</v>
      </c>
      <c r="I1161" s="115">
        <f t="shared" si="634"/>
        <v>45439</v>
      </c>
      <c r="J1161" s="116">
        <f t="shared" si="635"/>
        <v>21</v>
      </c>
      <c r="K1161" s="116">
        <f t="shared" si="636"/>
        <v>16</v>
      </c>
      <c r="L1161" s="8">
        <f t="shared" si="637"/>
        <v>1.00121847</v>
      </c>
      <c r="M1161" s="117">
        <v>1</v>
      </c>
      <c r="N1161" s="117">
        <f t="shared" si="638"/>
        <v>1</v>
      </c>
      <c r="O1161" s="110">
        <f t="shared" si="639"/>
        <v>1.00121847</v>
      </c>
      <c r="P1161" s="110">
        <f t="shared" si="640"/>
        <v>833.81008842000006</v>
      </c>
      <c r="Q1161" s="148">
        <f t="shared" si="641"/>
        <v>0</v>
      </c>
      <c r="R1161" s="170">
        <f t="shared" si="642"/>
        <v>0</v>
      </c>
      <c r="S1161" s="110">
        <f t="shared" si="643"/>
        <v>0</v>
      </c>
      <c r="T1161" s="92">
        <f t="shared" si="648"/>
        <v>0</v>
      </c>
      <c r="U1161" s="181">
        <f t="shared" si="649"/>
        <v>0</v>
      </c>
      <c r="V1161" s="120">
        <f t="shared" si="626"/>
        <v>7.8E-2</v>
      </c>
      <c r="W1161" s="118">
        <f t="shared" si="644"/>
        <v>16</v>
      </c>
      <c r="X1161" s="118">
        <v>252</v>
      </c>
      <c r="Y1161" s="117">
        <f t="shared" si="645"/>
        <v>1.0047801169999999</v>
      </c>
      <c r="Z1161" s="110">
        <f t="shared" si="646"/>
        <v>3.9857097700000002</v>
      </c>
      <c r="AA1161" s="110">
        <f t="shared" si="647"/>
        <v>0</v>
      </c>
      <c r="AB1161" s="121" t="str">
        <f t="shared" si="628"/>
        <v>A+J=</v>
      </c>
      <c r="AC1161" s="115">
        <f t="shared" si="629"/>
        <v>45439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9">
        <f t="shared" si="621"/>
        <v>45431</v>
      </c>
      <c r="B1162" s="110">
        <f t="shared" si="630"/>
        <v>837.79579819000003</v>
      </c>
      <c r="C1162" s="184">
        <f t="shared" si="650"/>
        <v>832.79535227226381</v>
      </c>
      <c r="D1162" s="111">
        <f t="shared" si="631"/>
        <v>6858.17</v>
      </c>
      <c r="E1162" s="111">
        <f>IF($K1162=1,VLOOKUP($A1161,$AQ$11:$AU$150,5),E1161)</f>
        <v>6869.14</v>
      </c>
      <c r="F1162" s="160" t="e">
        <f>IF($K1162=1,VLOOKUP($A1161,$AQ$11:$AU$135,6),F1161)</f>
        <v>#REF!</v>
      </c>
      <c r="G1162" s="114">
        <f t="shared" si="632"/>
        <v>1.5995520670966101E-3</v>
      </c>
      <c r="H1162" s="115">
        <f t="shared" si="633"/>
        <v>45439</v>
      </c>
      <c r="I1162" s="115">
        <f t="shared" si="634"/>
        <v>45439</v>
      </c>
      <c r="J1162" s="116">
        <f t="shared" si="635"/>
        <v>21</v>
      </c>
      <c r="K1162" s="116">
        <f t="shared" si="636"/>
        <v>16</v>
      </c>
      <c r="L1162" s="8">
        <f t="shared" si="637"/>
        <v>1.00121847</v>
      </c>
      <c r="M1162" s="117">
        <v>1</v>
      </c>
      <c r="N1162" s="117">
        <f t="shared" si="638"/>
        <v>1</v>
      </c>
      <c r="O1162" s="110">
        <f t="shared" si="639"/>
        <v>1.00121847</v>
      </c>
      <c r="P1162" s="110">
        <f t="shared" si="640"/>
        <v>833.81008842000006</v>
      </c>
      <c r="Q1162" s="148">
        <f t="shared" si="641"/>
        <v>0</v>
      </c>
      <c r="R1162" s="170">
        <f t="shared" si="642"/>
        <v>0</v>
      </c>
      <c r="S1162" s="110">
        <f t="shared" si="643"/>
        <v>0</v>
      </c>
      <c r="T1162" s="92">
        <f t="shared" si="648"/>
        <v>0</v>
      </c>
      <c r="U1162" s="181">
        <f t="shared" si="649"/>
        <v>0</v>
      </c>
      <c r="V1162" s="120">
        <f t="shared" si="626"/>
        <v>7.8E-2</v>
      </c>
      <c r="W1162" s="118">
        <f t="shared" si="644"/>
        <v>16</v>
      </c>
      <c r="X1162" s="118">
        <v>252</v>
      </c>
      <c r="Y1162" s="117">
        <f t="shared" si="645"/>
        <v>1.0047801169999999</v>
      </c>
      <c r="Z1162" s="110">
        <f t="shared" si="646"/>
        <v>3.9857097700000002</v>
      </c>
      <c r="AA1162" s="110">
        <f t="shared" si="647"/>
        <v>0</v>
      </c>
      <c r="AB1162" s="121" t="str">
        <f t="shared" si="628"/>
        <v>A+J=</v>
      </c>
      <c r="AC1162" s="115">
        <f t="shared" si="629"/>
        <v>45439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9">
        <f t="shared" si="621"/>
        <v>45432</v>
      </c>
      <c r="B1163" s="110">
        <f t="shared" si="630"/>
        <v>837.79579819000003</v>
      </c>
      <c r="C1163" s="184">
        <f t="shared" si="650"/>
        <v>832.79535227226381</v>
      </c>
      <c r="D1163" s="111">
        <f t="shared" si="631"/>
        <v>6858.17</v>
      </c>
      <c r="E1163" s="111">
        <f>IF($K1163=1,VLOOKUP($A1162,$AQ$11:$AU$150,5),E1162)</f>
        <v>6869.14</v>
      </c>
      <c r="F1163" s="160" t="e">
        <f>IF($K1163=1,VLOOKUP($A1162,$AQ$11:$AU$135,6),F1162)</f>
        <v>#REF!</v>
      </c>
      <c r="G1163" s="114">
        <f t="shared" si="632"/>
        <v>1.5995520670966101E-3</v>
      </c>
      <c r="H1163" s="115">
        <f t="shared" si="633"/>
        <v>45439</v>
      </c>
      <c r="I1163" s="115">
        <f t="shared" si="634"/>
        <v>45439</v>
      </c>
      <c r="J1163" s="116">
        <f t="shared" si="635"/>
        <v>21</v>
      </c>
      <c r="K1163" s="116">
        <f t="shared" si="636"/>
        <v>16</v>
      </c>
      <c r="L1163" s="8">
        <f t="shared" si="637"/>
        <v>1.00121847</v>
      </c>
      <c r="M1163" s="117">
        <v>1</v>
      </c>
      <c r="N1163" s="117">
        <f t="shared" si="638"/>
        <v>1</v>
      </c>
      <c r="O1163" s="110">
        <f t="shared" si="639"/>
        <v>1.00121847</v>
      </c>
      <c r="P1163" s="110">
        <f t="shared" si="640"/>
        <v>833.81008842000006</v>
      </c>
      <c r="Q1163" s="148">
        <f t="shared" si="641"/>
        <v>0</v>
      </c>
      <c r="R1163" s="170">
        <f t="shared" si="642"/>
        <v>0</v>
      </c>
      <c r="S1163" s="110">
        <f t="shared" si="643"/>
        <v>0</v>
      </c>
      <c r="T1163" s="92">
        <f t="shared" si="648"/>
        <v>0</v>
      </c>
      <c r="U1163" s="181">
        <f t="shared" si="649"/>
        <v>0</v>
      </c>
      <c r="V1163" s="120">
        <f t="shared" si="626"/>
        <v>7.8E-2</v>
      </c>
      <c r="W1163" s="118">
        <f t="shared" si="644"/>
        <v>16</v>
      </c>
      <c r="X1163" s="118">
        <v>252</v>
      </c>
      <c r="Y1163" s="117">
        <f t="shared" si="645"/>
        <v>1.0047801169999999</v>
      </c>
      <c r="Z1163" s="110">
        <f t="shared" si="646"/>
        <v>3.9857097700000002</v>
      </c>
      <c r="AA1163" s="110">
        <f t="shared" si="647"/>
        <v>0</v>
      </c>
      <c r="AB1163" s="121" t="str">
        <f t="shared" si="628"/>
        <v>A+J=</v>
      </c>
      <c r="AC1163" s="115">
        <f t="shared" si="629"/>
        <v>45439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9">
        <f t="shared" ref="A1164:A1227" si="651">(A1163+1)</f>
        <v>45433</v>
      </c>
      <c r="B1164" s="110">
        <f t="shared" si="630"/>
        <v>838.10931818000006</v>
      </c>
      <c r="C1164" s="184">
        <f t="shared" si="650"/>
        <v>832.79535227226381</v>
      </c>
      <c r="D1164" s="111">
        <f t="shared" si="631"/>
        <v>6858.17</v>
      </c>
      <c r="E1164" s="111">
        <f>IF($K1164=1,VLOOKUP($A1163,$AQ$11:$AU$150,5),E1163)</f>
        <v>6869.14</v>
      </c>
      <c r="F1164" s="160" t="e">
        <f>IF($K1164=1,VLOOKUP($A1163,$AQ$11:$AU$135,6),F1163)</f>
        <v>#REF!</v>
      </c>
      <c r="G1164" s="114">
        <f t="shared" si="632"/>
        <v>1.5995520670966101E-3</v>
      </c>
      <c r="H1164" s="115">
        <f t="shared" si="633"/>
        <v>45439</v>
      </c>
      <c r="I1164" s="115">
        <f t="shared" si="634"/>
        <v>45439</v>
      </c>
      <c r="J1164" s="116">
        <f t="shared" si="635"/>
        <v>21</v>
      </c>
      <c r="K1164" s="116">
        <f t="shared" si="636"/>
        <v>17</v>
      </c>
      <c r="L1164" s="8">
        <f t="shared" si="637"/>
        <v>1.0012946700000001</v>
      </c>
      <c r="M1164" s="117">
        <v>1</v>
      </c>
      <c r="N1164" s="117">
        <f t="shared" si="638"/>
        <v>1</v>
      </c>
      <c r="O1164" s="110">
        <f t="shared" si="639"/>
        <v>1.0012946700000001</v>
      </c>
      <c r="P1164" s="110">
        <f t="shared" si="640"/>
        <v>833.87354743000003</v>
      </c>
      <c r="Q1164" s="148">
        <f t="shared" si="641"/>
        <v>0</v>
      </c>
      <c r="R1164" s="170">
        <f t="shared" si="642"/>
        <v>0</v>
      </c>
      <c r="S1164" s="110">
        <f t="shared" si="643"/>
        <v>0</v>
      </c>
      <c r="T1164" s="92">
        <f t="shared" si="648"/>
        <v>0</v>
      </c>
      <c r="U1164" s="181">
        <f t="shared" si="649"/>
        <v>0</v>
      </c>
      <c r="V1164" s="120">
        <f t="shared" ref="V1164:V1227" si="652">(V1163)</f>
        <v>7.8E-2</v>
      </c>
      <c r="W1164" s="118">
        <f t="shared" si="644"/>
        <v>17</v>
      </c>
      <c r="X1164" s="118">
        <v>252</v>
      </c>
      <c r="Y1164" s="117">
        <f t="shared" si="645"/>
        <v>1.0050796319999999</v>
      </c>
      <c r="Z1164" s="110">
        <f t="shared" si="646"/>
        <v>4.2357707500000004</v>
      </c>
      <c r="AA1164" s="110">
        <f t="shared" si="647"/>
        <v>0</v>
      </c>
      <c r="AB1164" s="121" t="str">
        <f t="shared" si="628"/>
        <v>A+J=</v>
      </c>
      <c r="AC1164" s="115">
        <f t="shared" si="629"/>
        <v>45439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9">
        <f t="shared" si="651"/>
        <v>45434</v>
      </c>
      <c r="B1165" s="110">
        <f t="shared" si="630"/>
        <v>838.42295877000004</v>
      </c>
      <c r="C1165" s="184">
        <f t="shared" si="650"/>
        <v>832.79535227226381</v>
      </c>
      <c r="D1165" s="111">
        <f t="shared" si="631"/>
        <v>6858.17</v>
      </c>
      <c r="E1165" s="111">
        <f>IF($K1165=1,VLOOKUP($A1164,$AQ$11:$AU$150,5),E1164)</f>
        <v>6869.14</v>
      </c>
      <c r="F1165" s="160" t="e">
        <f>IF($K1165=1,VLOOKUP($A1164,$AQ$11:$AU$135,6),F1164)</f>
        <v>#REF!</v>
      </c>
      <c r="G1165" s="114">
        <f t="shared" si="632"/>
        <v>1.5995520670966101E-3</v>
      </c>
      <c r="H1165" s="115">
        <f t="shared" si="633"/>
        <v>45439</v>
      </c>
      <c r="I1165" s="115">
        <f t="shared" si="634"/>
        <v>45439</v>
      </c>
      <c r="J1165" s="116">
        <f t="shared" si="635"/>
        <v>21</v>
      </c>
      <c r="K1165" s="116">
        <f t="shared" si="636"/>
        <v>18</v>
      </c>
      <c r="L1165" s="8">
        <f t="shared" si="637"/>
        <v>1.0013708800000001</v>
      </c>
      <c r="M1165" s="117">
        <v>1</v>
      </c>
      <c r="N1165" s="117">
        <f t="shared" si="638"/>
        <v>1</v>
      </c>
      <c r="O1165" s="110">
        <f t="shared" si="639"/>
        <v>1.0013708800000001</v>
      </c>
      <c r="P1165" s="110">
        <f t="shared" si="640"/>
        <v>833.93701476000001</v>
      </c>
      <c r="Q1165" s="148">
        <f t="shared" si="641"/>
        <v>0</v>
      </c>
      <c r="R1165" s="170">
        <f t="shared" si="642"/>
        <v>0</v>
      </c>
      <c r="S1165" s="110">
        <f t="shared" si="643"/>
        <v>0</v>
      </c>
      <c r="T1165" s="92">
        <f t="shared" si="648"/>
        <v>0</v>
      </c>
      <c r="U1165" s="181">
        <f t="shared" si="649"/>
        <v>0</v>
      </c>
      <c r="V1165" s="120">
        <f t="shared" si="652"/>
        <v>7.8E-2</v>
      </c>
      <c r="W1165" s="118">
        <f t="shared" si="644"/>
        <v>18</v>
      </c>
      <c r="X1165" s="118">
        <v>252</v>
      </c>
      <c r="Y1165" s="117">
        <f t="shared" si="645"/>
        <v>1.005379236</v>
      </c>
      <c r="Z1165" s="110">
        <f t="shared" si="646"/>
        <v>4.4859440099999999</v>
      </c>
      <c r="AA1165" s="110">
        <f t="shared" si="647"/>
        <v>0</v>
      </c>
      <c r="AB1165" s="121" t="str">
        <f t="shared" ref="AB1165:AB1228" si="653">IF($Q1164&gt;0,VLOOKUP($A1164,$AF$11:$AO$141,9),AB1164)</f>
        <v>A+J=</v>
      </c>
      <c r="AC1165" s="115">
        <f t="shared" ref="AC1165:AC1228" si="654">IF($Q1164&gt;0,VLOOKUP($A1164,$AF$11:$AO$141,10),AC1164)</f>
        <v>45439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9">
        <f t="shared" si="651"/>
        <v>45435</v>
      </c>
      <c r="B1166" s="110">
        <f t="shared" ref="B1166:B1168" si="655">(P1166+Z1166)</f>
        <v>838.73671998999998</v>
      </c>
      <c r="C1166" s="184">
        <f t="shared" si="650"/>
        <v>832.79535227226381</v>
      </c>
      <c r="D1166" s="111">
        <f t="shared" ref="D1166:D1168" si="656">IF(E1166=E1165,D1165,E1165)</f>
        <v>6858.17</v>
      </c>
      <c r="E1166" s="111">
        <f>IF($K1166=1,VLOOKUP($A1165,$AQ$11:$AU$150,5),E1165)</f>
        <v>6869.14</v>
      </c>
      <c r="F1166" s="160" t="e">
        <f>IF($K1166=1,VLOOKUP($A1165,$AQ$11:$AU$135,6),F1165)</f>
        <v>#REF!</v>
      </c>
      <c r="G1166" s="114">
        <f t="shared" ref="G1166:G1168" si="657">(E1166/D1166)-1</f>
        <v>1.5995520670966101E-3</v>
      </c>
      <c r="H1166" s="115">
        <f t="shared" ref="H1166:H1168" si="658">IF(Q1165&gt;0,VLOOKUP(A1166,AJ$119:AP$451,4),H1165)</f>
        <v>45439</v>
      </c>
      <c r="I1166" s="115">
        <f t="shared" ref="I1166:I1168" si="659">IF(A1166&gt;I1165,H1166,I1165)</f>
        <v>45439</v>
      </c>
      <c r="J1166" s="116">
        <f t="shared" ref="J1166:J1168" si="660">IF(I1166=I1165,J1165,NETWORKDAYS(I1165,I1166,$AF$149:$AF$503)-1)</f>
        <v>21</v>
      </c>
      <c r="K1166" s="116">
        <f t="shared" ref="K1166:K1168" si="661">(J1166-(NETWORKDAYS(A1166,I1166,AF$149:AF$503)-1))</f>
        <v>19</v>
      </c>
      <c r="L1166" s="8">
        <f t="shared" ref="L1166:L1168" si="662">TRUNC((E1166/D1166)^TRUNC((K1166/J1166),9),8)</f>
        <v>1.0014471</v>
      </c>
      <c r="M1166" s="117">
        <v>1</v>
      </c>
      <c r="N1166" s="117">
        <f t="shared" ref="N1166:N1168" si="663">IF(I1166&gt;I1165,N1165*M1166,N1165)</f>
        <v>1</v>
      </c>
      <c r="O1166" s="110">
        <f t="shared" ref="O1166:O1168" si="664">TRUNC(TRUNC((L1166*N1166),15),8)</f>
        <v>1.0014471</v>
      </c>
      <c r="P1166" s="110">
        <f t="shared" ref="P1166:P1168" si="665">TRUNC(C1166*O1166,8)</f>
        <v>834.00049042000001</v>
      </c>
      <c r="Q1166" s="148">
        <f t="shared" ref="Q1166:Q1168" si="666">IF(VLOOKUP(A1166,AF$11:AM$141,8)=VLOOKUP(A1165,AF$11:AM$141,8),0,VLOOKUP(A1166,AF$11:AM$141,8))</f>
        <v>0</v>
      </c>
      <c r="R1166" s="170">
        <f t="shared" ref="R1166:R1168" si="667">IF(Q1166&gt;0,VLOOKUP($A1166,$AF$11:$AK$141,6),0)</f>
        <v>0</v>
      </c>
      <c r="S1166" s="110">
        <f t="shared" ref="S1166:S1168" si="668">IF(R1166&gt;0,TRUNC(R1166*P1166,8),0)</f>
        <v>0</v>
      </c>
      <c r="T1166" s="92">
        <f t="shared" si="648"/>
        <v>0</v>
      </c>
      <c r="U1166" s="181">
        <f t="shared" si="649"/>
        <v>0</v>
      </c>
      <c r="V1166" s="120">
        <f t="shared" si="652"/>
        <v>7.8E-2</v>
      </c>
      <c r="W1166" s="118">
        <f t="shared" ref="W1166:W1168" si="669">IF(A1165&lt;K$2,0,IF(Q1165&gt;0,1,IF(K1166=K1165,W1165,W1165+1)))</f>
        <v>19</v>
      </c>
      <c r="X1166" s="118">
        <v>252</v>
      </c>
      <c r="Y1166" s="117">
        <f t="shared" ref="Y1166:Y1168" si="670">ROUND((1+V1166)^TRUNC((W1166/X1166),9),9)</f>
        <v>1.0056789290000001</v>
      </c>
      <c r="Z1166" s="110">
        <f t="shared" ref="Z1166:Z1168" si="671">TRUNC((P1166*(Y1166-1)),8)</f>
        <v>4.7362295699999999</v>
      </c>
      <c r="AA1166" s="110">
        <f t="shared" ref="AA1166:AA1168" si="672">IF(Q1166&gt;0,S1166+Z1166,0)</f>
        <v>0</v>
      </c>
      <c r="AB1166" s="121" t="str">
        <f t="shared" si="653"/>
        <v>A+J=</v>
      </c>
      <c r="AC1166" s="115">
        <f t="shared" si="654"/>
        <v>45439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9">
        <f t="shared" si="651"/>
        <v>45436</v>
      </c>
      <c r="B1167" s="110">
        <f t="shared" si="655"/>
        <v>839.05059431999996</v>
      </c>
      <c r="C1167" s="184">
        <f t="shared" si="650"/>
        <v>832.79535227226381</v>
      </c>
      <c r="D1167" s="111">
        <f t="shared" si="656"/>
        <v>6858.17</v>
      </c>
      <c r="E1167" s="111">
        <f>IF($K1167=1,VLOOKUP($A1166,$AQ$11:$AU$150,5),E1166)</f>
        <v>6869.14</v>
      </c>
      <c r="F1167" s="160" t="e">
        <f>IF($K1167=1,VLOOKUP($A1166,$AQ$11:$AU$135,6),F1166)</f>
        <v>#REF!</v>
      </c>
      <c r="G1167" s="114">
        <f t="shared" si="657"/>
        <v>1.5995520670966101E-3</v>
      </c>
      <c r="H1167" s="115">
        <f t="shared" si="658"/>
        <v>45439</v>
      </c>
      <c r="I1167" s="115">
        <f t="shared" si="659"/>
        <v>45439</v>
      </c>
      <c r="J1167" s="116">
        <f t="shared" si="660"/>
        <v>21</v>
      </c>
      <c r="K1167" s="116">
        <f t="shared" si="661"/>
        <v>20</v>
      </c>
      <c r="L1167" s="8">
        <f t="shared" si="662"/>
        <v>1.00152332</v>
      </c>
      <c r="M1167" s="117">
        <v>1</v>
      </c>
      <c r="N1167" s="117">
        <f t="shared" si="663"/>
        <v>1</v>
      </c>
      <c r="O1167" s="110">
        <f t="shared" si="664"/>
        <v>1.00152332</v>
      </c>
      <c r="P1167" s="110">
        <f t="shared" si="665"/>
        <v>834.06396608</v>
      </c>
      <c r="Q1167" s="148">
        <f t="shared" si="666"/>
        <v>0</v>
      </c>
      <c r="R1167" s="170">
        <f t="shared" si="667"/>
        <v>0</v>
      </c>
      <c r="S1167" s="110">
        <f t="shared" si="668"/>
        <v>0</v>
      </c>
      <c r="T1167" s="92">
        <f t="shared" si="648"/>
        <v>0</v>
      </c>
      <c r="U1167" s="181">
        <f t="shared" si="649"/>
        <v>0</v>
      </c>
      <c r="V1167" s="120">
        <f t="shared" si="652"/>
        <v>7.8E-2</v>
      </c>
      <c r="W1167" s="118">
        <f t="shared" si="669"/>
        <v>20</v>
      </c>
      <c r="X1167" s="118">
        <v>252</v>
      </c>
      <c r="Y1167" s="117">
        <f t="shared" si="670"/>
        <v>1.0059787120000001</v>
      </c>
      <c r="Z1167" s="110">
        <f t="shared" si="671"/>
        <v>4.9866282399999999</v>
      </c>
      <c r="AA1167" s="110">
        <f t="shared" si="672"/>
        <v>0</v>
      </c>
      <c r="AB1167" s="121" t="str">
        <f t="shared" si="653"/>
        <v>A+J=</v>
      </c>
      <c r="AC1167" s="115">
        <f t="shared" si="654"/>
        <v>45439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9">
        <f t="shared" si="651"/>
        <v>45437</v>
      </c>
      <c r="B1168" s="110">
        <f t="shared" si="655"/>
        <v>839.36458933000006</v>
      </c>
      <c r="C1168" s="184">
        <f t="shared" si="650"/>
        <v>832.79535227226381</v>
      </c>
      <c r="D1168" s="111">
        <f t="shared" si="656"/>
        <v>6858.17</v>
      </c>
      <c r="E1168" s="111">
        <f>IF($K1168=1,VLOOKUP($A1167,$AQ$11:$AU$150,5),E1167)</f>
        <v>6869.14</v>
      </c>
      <c r="F1168" s="160" t="e">
        <f>IF($K1168=1,VLOOKUP($A1167,$AQ$11:$AU$135,6),F1167)</f>
        <v>#REF!</v>
      </c>
      <c r="G1168" s="114">
        <f t="shared" si="657"/>
        <v>1.5995520670966101E-3</v>
      </c>
      <c r="H1168" s="115">
        <f t="shared" si="658"/>
        <v>45439</v>
      </c>
      <c r="I1168" s="115">
        <f t="shared" si="659"/>
        <v>45439</v>
      </c>
      <c r="J1168" s="116">
        <f t="shared" si="660"/>
        <v>21</v>
      </c>
      <c r="K1168" s="116">
        <f t="shared" si="661"/>
        <v>21</v>
      </c>
      <c r="L1168" s="8">
        <f t="shared" si="662"/>
        <v>1.0015995499999999</v>
      </c>
      <c r="M1168" s="117">
        <v>1</v>
      </c>
      <c r="N1168" s="117">
        <f t="shared" si="663"/>
        <v>1</v>
      </c>
      <c r="O1168" s="110">
        <f t="shared" si="664"/>
        <v>1.0015995499999999</v>
      </c>
      <c r="P1168" s="110">
        <f t="shared" si="665"/>
        <v>834.12745007000001</v>
      </c>
      <c r="Q1168" s="148">
        <f t="shared" si="666"/>
        <v>0</v>
      </c>
      <c r="R1168" s="170">
        <f t="shared" si="667"/>
        <v>0</v>
      </c>
      <c r="S1168" s="110">
        <f t="shared" si="668"/>
        <v>0</v>
      </c>
      <c r="T1168" s="92">
        <f t="shared" ref="T1168:T1231" si="673">IF(AND(Q1168&gt;0,L1168&gt;1),(L1168-1)*C1168,0)</f>
        <v>0</v>
      </c>
      <c r="U1168" s="181">
        <f t="shared" ref="U1168:U1231" si="674">IF(Q1168&gt;0,(S1168+T1168)/P1168,0)</f>
        <v>0</v>
      </c>
      <c r="V1168" s="120">
        <f t="shared" si="652"/>
        <v>7.8E-2</v>
      </c>
      <c r="W1168" s="118">
        <f t="shared" si="669"/>
        <v>21</v>
      </c>
      <c r="X1168" s="118">
        <v>252</v>
      </c>
      <c r="Y1168" s="117">
        <f t="shared" si="670"/>
        <v>1.0062785839999999</v>
      </c>
      <c r="Z1168" s="110">
        <f t="shared" si="671"/>
        <v>5.2371392600000002</v>
      </c>
      <c r="AA1168" s="110">
        <f t="shared" si="672"/>
        <v>0</v>
      </c>
      <c r="AB1168" s="121" t="str">
        <f t="shared" si="653"/>
        <v>A+J=</v>
      </c>
      <c r="AC1168" s="115">
        <f t="shared" si="654"/>
        <v>45439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9">
        <f t="shared" si="651"/>
        <v>45438</v>
      </c>
      <c r="B1169" s="110">
        <f t="shared" ref="B1169:B1232" si="675">(P1169+Z1169)</f>
        <v>839.36458933000006</v>
      </c>
      <c r="C1169" s="184">
        <f t="shared" si="650"/>
        <v>832.79535227226381</v>
      </c>
      <c r="D1169" s="111">
        <f t="shared" ref="D1169:D1232" si="676">IF(E1169=E1168,D1168,E1168)</f>
        <v>6858.17</v>
      </c>
      <c r="E1169" s="111">
        <f>IF($K1169=1,VLOOKUP($A1168,$AQ$11:$AU$150,5),E1168)</f>
        <v>6869.14</v>
      </c>
      <c r="F1169" s="160" t="e">
        <f>IF($K1169=1,VLOOKUP($A1168,$AQ$11:$AU$135,6),F1168)</f>
        <v>#REF!</v>
      </c>
      <c r="G1169" s="114">
        <f t="shared" ref="G1169:G1232" si="677">(E1169/D1169)-1</f>
        <v>1.5995520670966101E-3</v>
      </c>
      <c r="H1169" s="115">
        <f t="shared" ref="H1169:H1232" si="678">IF(Q1168&gt;0,VLOOKUP(A1169,AJ$119:AP$451,4),H1168)</f>
        <v>45439</v>
      </c>
      <c r="I1169" s="115">
        <f t="shared" ref="I1169:I1232" si="679">IF(A1169&gt;I1168,H1169,I1168)</f>
        <v>45439</v>
      </c>
      <c r="J1169" s="116">
        <f t="shared" ref="J1169:J1232" si="680">IF(I1169=I1168,J1168,NETWORKDAYS(I1168,I1169,$AF$149:$AF$503)-1)</f>
        <v>21</v>
      </c>
      <c r="K1169" s="116">
        <f t="shared" ref="K1169:K1232" si="681">(J1169-(NETWORKDAYS(A1169,I1169,AF$149:AF$503)-1))</f>
        <v>21</v>
      </c>
      <c r="L1169" s="8">
        <f t="shared" ref="L1169:L1232" si="682">TRUNC((E1169/D1169)^TRUNC((K1169/J1169),9),8)</f>
        <v>1.0015995499999999</v>
      </c>
      <c r="M1169" s="117">
        <v>1</v>
      </c>
      <c r="N1169" s="117">
        <f t="shared" ref="N1169:N1232" si="683">IF(I1169&gt;I1168,N1168*M1169,N1168)</f>
        <v>1</v>
      </c>
      <c r="O1169" s="110">
        <f t="shared" ref="O1169:O1232" si="684">TRUNC(TRUNC((L1169*N1169),15),8)</f>
        <v>1.0015995499999999</v>
      </c>
      <c r="P1169" s="110">
        <f t="shared" ref="P1169:P1232" si="685">TRUNC(C1169*O1169,8)</f>
        <v>834.12745007000001</v>
      </c>
      <c r="Q1169" s="148">
        <f t="shared" ref="Q1169:Q1232" si="686">IF(VLOOKUP(A1169,AF$11:AM$141,8)=VLOOKUP(A1168,AF$11:AM$141,8),0,VLOOKUP(A1169,AF$11:AM$141,8))</f>
        <v>0</v>
      </c>
      <c r="R1169" s="170">
        <f t="shared" ref="R1169:R1232" si="687">IF(Q1169&gt;0,VLOOKUP($A1169,$AF$11:$AK$141,6),0)</f>
        <v>0</v>
      </c>
      <c r="S1169" s="110">
        <f t="shared" ref="S1169:S1232" si="688">IF(R1169&gt;0,TRUNC(R1169*P1169,8),0)</f>
        <v>0</v>
      </c>
      <c r="T1169" s="92">
        <f t="shared" si="673"/>
        <v>0</v>
      </c>
      <c r="U1169" s="181">
        <f t="shared" si="674"/>
        <v>0</v>
      </c>
      <c r="V1169" s="120">
        <f t="shared" si="652"/>
        <v>7.8E-2</v>
      </c>
      <c r="W1169" s="118">
        <f t="shared" ref="W1169:W1232" si="689">IF(A1168&lt;K$2,0,IF(Q1168&gt;0,1,IF(K1169=K1168,W1168,W1168+1)))</f>
        <v>21</v>
      </c>
      <c r="X1169" s="118">
        <v>252</v>
      </c>
      <c r="Y1169" s="117">
        <f t="shared" ref="Y1169:Y1232" si="690">ROUND((1+V1169)^TRUNC((W1169/X1169),9),9)</f>
        <v>1.0062785839999999</v>
      </c>
      <c r="Z1169" s="110">
        <f t="shared" ref="Z1169:Z1232" si="691">TRUNC((P1169*(Y1169-1)),8)</f>
        <v>5.2371392600000002</v>
      </c>
      <c r="AA1169" s="110">
        <f t="shared" ref="AA1169:AA1232" si="692">IF(Q1169&gt;0,S1169+Z1169,0)</f>
        <v>0</v>
      </c>
      <c r="AB1169" s="121" t="str">
        <f t="shared" si="653"/>
        <v>A+J=</v>
      </c>
      <c r="AC1169" s="115">
        <f t="shared" si="654"/>
        <v>45439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9">
        <f t="shared" si="651"/>
        <v>45439</v>
      </c>
      <c r="B1170" s="110">
        <f t="shared" si="675"/>
        <v>839.36458933000006</v>
      </c>
      <c r="C1170" s="184">
        <f t="shared" si="650"/>
        <v>832.79535227226381</v>
      </c>
      <c r="D1170" s="111">
        <f t="shared" si="676"/>
        <v>6858.17</v>
      </c>
      <c r="E1170" s="111">
        <f>IF($K1170=1,VLOOKUP($A1169,$AQ$11:$AU$150,5),E1169)</f>
        <v>6869.14</v>
      </c>
      <c r="F1170" s="160" t="e">
        <f>IF($K1170=1,VLOOKUP($A1169,$AQ$11:$AU$135,6),F1169)</f>
        <v>#REF!</v>
      </c>
      <c r="G1170" s="114">
        <f t="shared" si="677"/>
        <v>1.5995520670966101E-3</v>
      </c>
      <c r="H1170" s="115">
        <f t="shared" si="678"/>
        <v>45439</v>
      </c>
      <c r="I1170" s="115">
        <f t="shared" si="679"/>
        <v>45439</v>
      </c>
      <c r="J1170" s="116">
        <f t="shared" si="680"/>
        <v>21</v>
      </c>
      <c r="K1170" s="116">
        <f t="shared" si="681"/>
        <v>21</v>
      </c>
      <c r="L1170" s="8">
        <f t="shared" si="682"/>
        <v>1.0015995499999999</v>
      </c>
      <c r="M1170" s="117">
        <v>1</v>
      </c>
      <c r="N1170" s="117">
        <f t="shared" si="683"/>
        <v>1</v>
      </c>
      <c r="O1170" s="110">
        <f t="shared" si="684"/>
        <v>1.0015995499999999</v>
      </c>
      <c r="P1170" s="110">
        <f t="shared" si="685"/>
        <v>834.12745007000001</v>
      </c>
      <c r="Q1170" s="148">
        <f t="shared" si="686"/>
        <v>38</v>
      </c>
      <c r="R1170" s="170">
        <f t="shared" si="687"/>
        <v>1.4085E-2</v>
      </c>
      <c r="S1170" s="110">
        <f t="shared" si="688"/>
        <v>11.74868513</v>
      </c>
      <c r="T1170" s="92">
        <f t="shared" si="673"/>
        <v>1.3320978057270114</v>
      </c>
      <c r="U1170" s="181">
        <f t="shared" si="674"/>
        <v>1.5681995520743588E-2</v>
      </c>
      <c r="V1170" s="120">
        <f t="shared" si="652"/>
        <v>7.8E-2</v>
      </c>
      <c r="W1170" s="118">
        <f t="shared" si="689"/>
        <v>21</v>
      </c>
      <c r="X1170" s="118">
        <v>252</v>
      </c>
      <c r="Y1170" s="117">
        <f t="shared" si="690"/>
        <v>1.0062785839999999</v>
      </c>
      <c r="Z1170" s="110">
        <f t="shared" si="691"/>
        <v>5.2371392600000002</v>
      </c>
      <c r="AA1170" s="110">
        <f t="shared" si="692"/>
        <v>16.985824390000001</v>
      </c>
      <c r="AB1170" s="121" t="str">
        <f t="shared" si="653"/>
        <v>A+J=</v>
      </c>
      <c r="AC1170" s="115">
        <f t="shared" si="654"/>
        <v>45439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9">
        <f t="shared" si="651"/>
        <v>45440</v>
      </c>
      <c r="B1171" s="110">
        <f t="shared" si="675"/>
        <v>821.44715442000006</v>
      </c>
      <c r="C1171" s="184">
        <f t="shared" si="650"/>
        <v>821.04666713427298</v>
      </c>
      <c r="D1171" s="111">
        <f t="shared" si="676"/>
        <v>6869.14</v>
      </c>
      <c r="E1171" s="111">
        <f>IF($K1171=1,VLOOKUP($A1170,$AQ$11:$AU$150,5),E1170)</f>
        <v>6895.24</v>
      </c>
      <c r="F1171" s="160" t="e">
        <f>IF($K1171=1,VLOOKUP($A1170,$AQ$11:$AU$135,6),F1170)</f>
        <v>#REF!</v>
      </c>
      <c r="G1171" s="114">
        <f t="shared" si="677"/>
        <v>3.7996022791790818E-3</v>
      </c>
      <c r="H1171" s="115">
        <f t="shared" si="678"/>
        <v>45468</v>
      </c>
      <c r="I1171" s="115">
        <f t="shared" si="679"/>
        <v>45468</v>
      </c>
      <c r="J1171" s="116">
        <f t="shared" si="680"/>
        <v>20</v>
      </c>
      <c r="K1171" s="116">
        <f t="shared" si="681"/>
        <v>1</v>
      </c>
      <c r="L1171" s="8">
        <f t="shared" si="682"/>
        <v>1.0001896299999999</v>
      </c>
      <c r="M1171" s="117">
        <v>1</v>
      </c>
      <c r="N1171" s="117">
        <f t="shared" si="683"/>
        <v>1</v>
      </c>
      <c r="O1171" s="110">
        <f t="shared" si="684"/>
        <v>1.0001896299999999</v>
      </c>
      <c r="P1171" s="110">
        <f t="shared" si="685"/>
        <v>821.20236221000005</v>
      </c>
      <c r="Q1171" s="148">
        <f t="shared" si="686"/>
        <v>0</v>
      </c>
      <c r="R1171" s="170">
        <f t="shared" si="687"/>
        <v>0</v>
      </c>
      <c r="S1171" s="110">
        <f t="shared" si="688"/>
        <v>0</v>
      </c>
      <c r="T1171" s="92">
        <f t="shared" si="673"/>
        <v>0</v>
      </c>
      <c r="U1171" s="181">
        <f t="shared" si="674"/>
        <v>0</v>
      </c>
      <c r="V1171" s="120">
        <f t="shared" si="652"/>
        <v>7.8E-2</v>
      </c>
      <c r="W1171" s="118">
        <f t="shared" si="689"/>
        <v>1</v>
      </c>
      <c r="X1171" s="118">
        <v>252</v>
      </c>
      <c r="Y1171" s="117">
        <f t="shared" si="690"/>
        <v>1.00029809</v>
      </c>
      <c r="Z1171" s="110">
        <f t="shared" si="691"/>
        <v>0.24479221000000001</v>
      </c>
      <c r="AA1171" s="110">
        <f t="shared" si="692"/>
        <v>0</v>
      </c>
      <c r="AB1171" s="121" t="str">
        <f t="shared" si="653"/>
        <v>A+J=</v>
      </c>
      <c r="AC1171" s="115">
        <f t="shared" si="654"/>
        <v>45468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9">
        <f t="shared" si="651"/>
        <v>45441</v>
      </c>
      <c r="B1172" s="110">
        <f t="shared" si="675"/>
        <v>821.84784870999999</v>
      </c>
      <c r="C1172" s="184">
        <f t="shared" si="650"/>
        <v>821.04666713427298</v>
      </c>
      <c r="D1172" s="111">
        <f t="shared" si="676"/>
        <v>6869.14</v>
      </c>
      <c r="E1172" s="111">
        <f>IF($K1172=1,VLOOKUP($A1171,$AQ$11:$AU$150,5),E1171)</f>
        <v>6895.24</v>
      </c>
      <c r="F1172" s="160" t="e">
        <f>IF($K1172=1,VLOOKUP($A1171,$AQ$11:$AU$135,6),F1171)</f>
        <v>#REF!</v>
      </c>
      <c r="G1172" s="114">
        <f t="shared" si="677"/>
        <v>3.7996022791790818E-3</v>
      </c>
      <c r="H1172" s="115">
        <f t="shared" si="678"/>
        <v>45468</v>
      </c>
      <c r="I1172" s="115">
        <f t="shared" si="679"/>
        <v>45468</v>
      </c>
      <c r="J1172" s="116">
        <f t="shared" si="680"/>
        <v>20</v>
      </c>
      <c r="K1172" s="116">
        <f t="shared" si="681"/>
        <v>2</v>
      </c>
      <c r="L1172" s="8">
        <f t="shared" si="682"/>
        <v>1.00037931</v>
      </c>
      <c r="M1172" s="117">
        <v>1</v>
      </c>
      <c r="N1172" s="117">
        <f t="shared" si="683"/>
        <v>1</v>
      </c>
      <c r="O1172" s="110">
        <f t="shared" si="684"/>
        <v>1.00037931</v>
      </c>
      <c r="P1172" s="110">
        <f t="shared" si="685"/>
        <v>821.35809833999997</v>
      </c>
      <c r="Q1172" s="148">
        <f t="shared" si="686"/>
        <v>0</v>
      </c>
      <c r="R1172" s="170">
        <f t="shared" si="687"/>
        <v>0</v>
      </c>
      <c r="S1172" s="110">
        <f t="shared" si="688"/>
        <v>0</v>
      </c>
      <c r="T1172" s="92">
        <f t="shared" si="673"/>
        <v>0</v>
      </c>
      <c r="U1172" s="181">
        <f t="shared" si="674"/>
        <v>0</v>
      </c>
      <c r="V1172" s="120">
        <f t="shared" si="652"/>
        <v>7.8E-2</v>
      </c>
      <c r="W1172" s="118">
        <f t="shared" si="689"/>
        <v>2</v>
      </c>
      <c r="X1172" s="118">
        <v>252</v>
      </c>
      <c r="Y1172" s="117">
        <f t="shared" si="690"/>
        <v>1.0005962690000001</v>
      </c>
      <c r="Z1172" s="110">
        <f t="shared" si="691"/>
        <v>0.48975036999999999</v>
      </c>
      <c r="AA1172" s="110">
        <f t="shared" si="692"/>
        <v>0</v>
      </c>
      <c r="AB1172" s="121" t="str">
        <f t="shared" si="653"/>
        <v>A+J=</v>
      </c>
      <c r="AC1172" s="115">
        <f t="shared" si="654"/>
        <v>45468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9">
        <f t="shared" si="651"/>
        <v>45442</v>
      </c>
      <c r="B1173" s="110">
        <f t="shared" si="675"/>
        <v>822.24873281999999</v>
      </c>
      <c r="C1173" s="184">
        <f t="shared" si="650"/>
        <v>821.04666713427298</v>
      </c>
      <c r="D1173" s="111">
        <f t="shared" si="676"/>
        <v>6869.14</v>
      </c>
      <c r="E1173" s="111">
        <f>IF($K1173=1,VLOOKUP($A1172,$AQ$11:$AU$150,5),E1172)</f>
        <v>6895.24</v>
      </c>
      <c r="F1173" s="160" t="e">
        <f>IF($K1173=1,VLOOKUP($A1172,$AQ$11:$AU$135,6),F1172)</f>
        <v>#REF!</v>
      </c>
      <c r="G1173" s="114">
        <f t="shared" si="677"/>
        <v>3.7996022791790818E-3</v>
      </c>
      <c r="H1173" s="115">
        <f t="shared" si="678"/>
        <v>45468</v>
      </c>
      <c r="I1173" s="115">
        <f t="shared" si="679"/>
        <v>45468</v>
      </c>
      <c r="J1173" s="116">
        <f t="shared" si="680"/>
        <v>20</v>
      </c>
      <c r="K1173" s="116">
        <f t="shared" si="681"/>
        <v>3</v>
      </c>
      <c r="L1173" s="8">
        <f t="shared" si="682"/>
        <v>1.0005690199999999</v>
      </c>
      <c r="M1173" s="117">
        <v>1</v>
      </c>
      <c r="N1173" s="117">
        <f t="shared" si="683"/>
        <v>1</v>
      </c>
      <c r="O1173" s="110">
        <f t="shared" si="684"/>
        <v>1.0005690199999999</v>
      </c>
      <c r="P1173" s="110">
        <f t="shared" si="685"/>
        <v>821.51385909999999</v>
      </c>
      <c r="Q1173" s="148">
        <f t="shared" si="686"/>
        <v>0</v>
      </c>
      <c r="R1173" s="170">
        <f t="shared" si="687"/>
        <v>0</v>
      </c>
      <c r="S1173" s="110">
        <f t="shared" si="688"/>
        <v>0</v>
      </c>
      <c r="T1173" s="92">
        <f t="shared" si="673"/>
        <v>0</v>
      </c>
      <c r="U1173" s="181">
        <f t="shared" si="674"/>
        <v>0</v>
      </c>
      <c r="V1173" s="120">
        <f t="shared" si="652"/>
        <v>7.8E-2</v>
      </c>
      <c r="W1173" s="118">
        <f t="shared" si="689"/>
        <v>3</v>
      </c>
      <c r="X1173" s="118">
        <v>252</v>
      </c>
      <c r="Y1173" s="117">
        <f t="shared" si="690"/>
        <v>1.0008945359999999</v>
      </c>
      <c r="Z1173" s="110">
        <f t="shared" si="691"/>
        <v>0.73487371999999995</v>
      </c>
      <c r="AA1173" s="110">
        <f t="shared" si="692"/>
        <v>0</v>
      </c>
      <c r="AB1173" s="121" t="str">
        <f t="shared" si="653"/>
        <v>A+J=</v>
      </c>
      <c r="AC1173" s="115">
        <f t="shared" si="654"/>
        <v>45468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9">
        <f t="shared" si="651"/>
        <v>45443</v>
      </c>
      <c r="B1174" s="110">
        <f t="shared" si="675"/>
        <v>822.24873281999999</v>
      </c>
      <c r="C1174" s="184">
        <f t="shared" si="650"/>
        <v>821.04666713427298</v>
      </c>
      <c r="D1174" s="111">
        <f t="shared" si="676"/>
        <v>6869.14</v>
      </c>
      <c r="E1174" s="111">
        <f>IF($K1174=1,VLOOKUP($A1173,$AQ$11:$AU$150,5),E1173)</f>
        <v>6895.24</v>
      </c>
      <c r="F1174" s="160" t="e">
        <f>IF($K1174=1,VLOOKUP($A1173,$AQ$11:$AU$135,6),F1173)</f>
        <v>#REF!</v>
      </c>
      <c r="G1174" s="114">
        <f t="shared" si="677"/>
        <v>3.7996022791790818E-3</v>
      </c>
      <c r="H1174" s="115">
        <f t="shared" si="678"/>
        <v>45468</v>
      </c>
      <c r="I1174" s="115">
        <f t="shared" si="679"/>
        <v>45468</v>
      </c>
      <c r="J1174" s="116">
        <f t="shared" si="680"/>
        <v>20</v>
      </c>
      <c r="K1174" s="116">
        <f t="shared" si="681"/>
        <v>3</v>
      </c>
      <c r="L1174" s="8">
        <f t="shared" si="682"/>
        <v>1.0005690199999999</v>
      </c>
      <c r="M1174" s="117">
        <v>1</v>
      </c>
      <c r="N1174" s="117">
        <f t="shared" si="683"/>
        <v>1</v>
      </c>
      <c r="O1174" s="110">
        <f t="shared" si="684"/>
        <v>1.0005690199999999</v>
      </c>
      <c r="P1174" s="110">
        <f t="shared" si="685"/>
        <v>821.51385909999999</v>
      </c>
      <c r="Q1174" s="148">
        <f t="shared" si="686"/>
        <v>0</v>
      </c>
      <c r="R1174" s="170">
        <f t="shared" si="687"/>
        <v>0</v>
      </c>
      <c r="S1174" s="110">
        <f t="shared" si="688"/>
        <v>0</v>
      </c>
      <c r="T1174" s="92">
        <f t="shared" si="673"/>
        <v>0</v>
      </c>
      <c r="U1174" s="181">
        <f t="shared" si="674"/>
        <v>0</v>
      </c>
      <c r="V1174" s="120">
        <f t="shared" si="652"/>
        <v>7.8E-2</v>
      </c>
      <c r="W1174" s="118">
        <f t="shared" si="689"/>
        <v>3</v>
      </c>
      <c r="X1174" s="118">
        <v>252</v>
      </c>
      <c r="Y1174" s="117">
        <f t="shared" si="690"/>
        <v>1.0008945359999999</v>
      </c>
      <c r="Z1174" s="110">
        <f t="shared" si="691"/>
        <v>0.73487371999999995</v>
      </c>
      <c r="AA1174" s="110">
        <f t="shared" si="692"/>
        <v>0</v>
      </c>
      <c r="AB1174" s="121" t="str">
        <f t="shared" si="653"/>
        <v>A+J=</v>
      </c>
      <c r="AC1174" s="115">
        <f t="shared" si="654"/>
        <v>45468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9">
        <f t="shared" si="651"/>
        <v>45444</v>
      </c>
      <c r="B1175" s="110">
        <f t="shared" si="675"/>
        <v>822.64980846000003</v>
      </c>
      <c r="C1175" s="184">
        <f t="shared" si="650"/>
        <v>821.04666713427298</v>
      </c>
      <c r="D1175" s="111">
        <f t="shared" si="676"/>
        <v>6869.14</v>
      </c>
      <c r="E1175" s="111">
        <f>IF($K1175=1,VLOOKUP($A1174,$AQ$11:$AU$150,5),E1174)</f>
        <v>6895.24</v>
      </c>
      <c r="F1175" s="160" t="e">
        <f>IF($K1175=1,VLOOKUP($A1174,$AQ$11:$AU$135,6),F1174)</f>
        <v>#REF!</v>
      </c>
      <c r="G1175" s="114">
        <f t="shared" si="677"/>
        <v>3.7996022791790818E-3</v>
      </c>
      <c r="H1175" s="115">
        <f t="shared" si="678"/>
        <v>45468</v>
      </c>
      <c r="I1175" s="115">
        <f t="shared" si="679"/>
        <v>45468</v>
      </c>
      <c r="J1175" s="116">
        <f t="shared" si="680"/>
        <v>20</v>
      </c>
      <c r="K1175" s="116">
        <f t="shared" si="681"/>
        <v>4</v>
      </c>
      <c r="L1175" s="8">
        <f t="shared" si="682"/>
        <v>1.0007587600000001</v>
      </c>
      <c r="M1175" s="117">
        <v>1</v>
      </c>
      <c r="N1175" s="117">
        <f t="shared" si="683"/>
        <v>1</v>
      </c>
      <c r="O1175" s="110">
        <f t="shared" si="684"/>
        <v>1.0007587600000001</v>
      </c>
      <c r="P1175" s="110">
        <f t="shared" si="685"/>
        <v>821.6696445</v>
      </c>
      <c r="Q1175" s="148">
        <f t="shared" si="686"/>
        <v>0</v>
      </c>
      <c r="R1175" s="170">
        <f t="shared" si="687"/>
        <v>0</v>
      </c>
      <c r="S1175" s="110">
        <f t="shared" si="688"/>
        <v>0</v>
      </c>
      <c r="T1175" s="92">
        <f t="shared" si="673"/>
        <v>0</v>
      </c>
      <c r="U1175" s="181">
        <f t="shared" si="674"/>
        <v>0</v>
      </c>
      <c r="V1175" s="120">
        <f t="shared" si="652"/>
        <v>7.8E-2</v>
      </c>
      <c r="W1175" s="118">
        <f t="shared" si="689"/>
        <v>4</v>
      </c>
      <c r="X1175" s="118">
        <v>252</v>
      </c>
      <c r="Y1175" s="117">
        <f t="shared" si="690"/>
        <v>1.001192893</v>
      </c>
      <c r="Z1175" s="110">
        <f t="shared" si="691"/>
        <v>0.98016395999999995</v>
      </c>
      <c r="AA1175" s="110">
        <f t="shared" si="692"/>
        <v>0</v>
      </c>
      <c r="AB1175" s="121" t="str">
        <f t="shared" si="653"/>
        <v>A+J=</v>
      </c>
      <c r="AC1175" s="115">
        <f t="shared" si="654"/>
        <v>45468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9">
        <f t="shared" si="651"/>
        <v>45445</v>
      </c>
      <c r="B1176" s="110">
        <f t="shared" si="675"/>
        <v>822.64980846000003</v>
      </c>
      <c r="C1176" s="184">
        <f t="shared" si="650"/>
        <v>821.04666713427298</v>
      </c>
      <c r="D1176" s="111">
        <f t="shared" si="676"/>
        <v>6869.14</v>
      </c>
      <c r="E1176" s="111">
        <f>IF($K1176=1,VLOOKUP($A1175,$AQ$11:$AU$150,5),E1175)</f>
        <v>6895.24</v>
      </c>
      <c r="F1176" s="160" t="e">
        <f>IF($K1176=1,VLOOKUP($A1175,$AQ$11:$AU$135,6),F1175)</f>
        <v>#REF!</v>
      </c>
      <c r="G1176" s="114">
        <f t="shared" si="677"/>
        <v>3.7996022791790818E-3</v>
      </c>
      <c r="H1176" s="115">
        <f t="shared" si="678"/>
        <v>45468</v>
      </c>
      <c r="I1176" s="115">
        <f t="shared" si="679"/>
        <v>45468</v>
      </c>
      <c r="J1176" s="116">
        <f t="shared" si="680"/>
        <v>20</v>
      </c>
      <c r="K1176" s="116">
        <f t="shared" si="681"/>
        <v>4</v>
      </c>
      <c r="L1176" s="8">
        <f t="shared" si="682"/>
        <v>1.0007587600000001</v>
      </c>
      <c r="M1176" s="117">
        <v>1</v>
      </c>
      <c r="N1176" s="117">
        <f t="shared" si="683"/>
        <v>1</v>
      </c>
      <c r="O1176" s="110">
        <f t="shared" si="684"/>
        <v>1.0007587600000001</v>
      </c>
      <c r="P1176" s="110">
        <f t="shared" si="685"/>
        <v>821.6696445</v>
      </c>
      <c r="Q1176" s="148">
        <f t="shared" si="686"/>
        <v>0</v>
      </c>
      <c r="R1176" s="170">
        <f t="shared" si="687"/>
        <v>0</v>
      </c>
      <c r="S1176" s="110">
        <f t="shared" si="688"/>
        <v>0</v>
      </c>
      <c r="T1176" s="92">
        <f t="shared" si="673"/>
        <v>0</v>
      </c>
      <c r="U1176" s="181">
        <f t="shared" si="674"/>
        <v>0</v>
      </c>
      <c r="V1176" s="120">
        <f t="shared" si="652"/>
        <v>7.8E-2</v>
      </c>
      <c r="W1176" s="118">
        <f t="shared" si="689"/>
        <v>4</v>
      </c>
      <c r="X1176" s="118">
        <v>252</v>
      </c>
      <c r="Y1176" s="117">
        <f t="shared" si="690"/>
        <v>1.001192893</v>
      </c>
      <c r="Z1176" s="110">
        <f t="shared" si="691"/>
        <v>0.98016395999999995</v>
      </c>
      <c r="AA1176" s="110">
        <f t="shared" si="692"/>
        <v>0</v>
      </c>
      <c r="AB1176" s="121" t="str">
        <f t="shared" si="653"/>
        <v>A+J=</v>
      </c>
      <c r="AC1176" s="115">
        <f t="shared" si="654"/>
        <v>45468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9">
        <f t="shared" si="651"/>
        <v>45446</v>
      </c>
      <c r="B1177" s="110">
        <f t="shared" si="675"/>
        <v>822.64980846000003</v>
      </c>
      <c r="C1177" s="184">
        <f t="shared" si="650"/>
        <v>821.04666713427298</v>
      </c>
      <c r="D1177" s="111">
        <f t="shared" si="676"/>
        <v>6869.14</v>
      </c>
      <c r="E1177" s="111">
        <f>IF($K1177=1,VLOOKUP($A1176,$AQ$11:$AU$150,5),E1176)</f>
        <v>6895.24</v>
      </c>
      <c r="F1177" s="160" t="e">
        <f>IF($K1177=1,VLOOKUP($A1176,$AQ$11:$AU$135,6),F1176)</f>
        <v>#REF!</v>
      </c>
      <c r="G1177" s="114">
        <f t="shared" si="677"/>
        <v>3.7996022791790818E-3</v>
      </c>
      <c r="H1177" s="115">
        <f t="shared" si="678"/>
        <v>45468</v>
      </c>
      <c r="I1177" s="115">
        <f t="shared" si="679"/>
        <v>45468</v>
      </c>
      <c r="J1177" s="116">
        <f t="shared" si="680"/>
        <v>20</v>
      </c>
      <c r="K1177" s="116">
        <f t="shared" si="681"/>
        <v>4</v>
      </c>
      <c r="L1177" s="8">
        <f t="shared" si="682"/>
        <v>1.0007587600000001</v>
      </c>
      <c r="M1177" s="117">
        <v>1</v>
      </c>
      <c r="N1177" s="117">
        <f t="shared" si="683"/>
        <v>1</v>
      </c>
      <c r="O1177" s="110">
        <f t="shared" si="684"/>
        <v>1.0007587600000001</v>
      </c>
      <c r="P1177" s="110">
        <f t="shared" si="685"/>
        <v>821.6696445</v>
      </c>
      <c r="Q1177" s="148">
        <f t="shared" si="686"/>
        <v>0</v>
      </c>
      <c r="R1177" s="170">
        <f t="shared" si="687"/>
        <v>0</v>
      </c>
      <c r="S1177" s="110">
        <f t="shared" si="688"/>
        <v>0</v>
      </c>
      <c r="T1177" s="92">
        <f t="shared" si="673"/>
        <v>0</v>
      </c>
      <c r="U1177" s="181">
        <f t="shared" si="674"/>
        <v>0</v>
      </c>
      <c r="V1177" s="120">
        <f t="shared" si="652"/>
        <v>7.8E-2</v>
      </c>
      <c r="W1177" s="118">
        <f t="shared" si="689"/>
        <v>4</v>
      </c>
      <c r="X1177" s="118">
        <v>252</v>
      </c>
      <c r="Y1177" s="117">
        <f t="shared" si="690"/>
        <v>1.001192893</v>
      </c>
      <c r="Z1177" s="110">
        <f t="shared" si="691"/>
        <v>0.98016395999999995</v>
      </c>
      <c r="AA1177" s="110">
        <f t="shared" si="692"/>
        <v>0</v>
      </c>
      <c r="AB1177" s="121" t="str">
        <f t="shared" si="653"/>
        <v>A+J=</v>
      </c>
      <c r="AC1177" s="115">
        <f t="shared" si="654"/>
        <v>45468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9">
        <f t="shared" si="651"/>
        <v>45447</v>
      </c>
      <c r="B1178" s="110">
        <f t="shared" si="675"/>
        <v>823.05109131999995</v>
      </c>
      <c r="C1178" s="184">
        <f t="shared" si="650"/>
        <v>821.04666713427298</v>
      </c>
      <c r="D1178" s="111">
        <f t="shared" si="676"/>
        <v>6869.14</v>
      </c>
      <c r="E1178" s="111">
        <f>IF($K1178=1,VLOOKUP($A1177,$AQ$11:$AU$150,5),E1177)</f>
        <v>6895.24</v>
      </c>
      <c r="F1178" s="160" t="e">
        <f>IF($K1178=1,VLOOKUP($A1177,$AQ$11:$AU$135,6),F1177)</f>
        <v>#REF!</v>
      </c>
      <c r="G1178" s="114">
        <f t="shared" si="677"/>
        <v>3.7996022791790818E-3</v>
      </c>
      <c r="H1178" s="115">
        <f t="shared" si="678"/>
        <v>45468</v>
      </c>
      <c r="I1178" s="115">
        <f t="shared" si="679"/>
        <v>45468</v>
      </c>
      <c r="J1178" s="116">
        <f t="shared" si="680"/>
        <v>20</v>
      </c>
      <c r="K1178" s="116">
        <f t="shared" si="681"/>
        <v>5</v>
      </c>
      <c r="L1178" s="8">
        <f t="shared" si="682"/>
        <v>1.0009485499999999</v>
      </c>
      <c r="M1178" s="117">
        <v>1</v>
      </c>
      <c r="N1178" s="117">
        <f t="shared" si="683"/>
        <v>1</v>
      </c>
      <c r="O1178" s="110">
        <f t="shared" si="684"/>
        <v>1.0009485499999999</v>
      </c>
      <c r="P1178" s="110">
        <f t="shared" si="685"/>
        <v>821.82547094999995</v>
      </c>
      <c r="Q1178" s="148">
        <f t="shared" si="686"/>
        <v>0</v>
      </c>
      <c r="R1178" s="170">
        <f t="shared" si="687"/>
        <v>0</v>
      </c>
      <c r="S1178" s="110">
        <f t="shared" si="688"/>
        <v>0</v>
      </c>
      <c r="T1178" s="92">
        <f t="shared" si="673"/>
        <v>0</v>
      </c>
      <c r="U1178" s="181">
        <f t="shared" si="674"/>
        <v>0</v>
      </c>
      <c r="V1178" s="120">
        <f t="shared" si="652"/>
        <v>7.8E-2</v>
      </c>
      <c r="W1178" s="118">
        <f t="shared" si="689"/>
        <v>5</v>
      </c>
      <c r="X1178" s="118">
        <v>252</v>
      </c>
      <c r="Y1178" s="117">
        <f t="shared" si="690"/>
        <v>1.001491339</v>
      </c>
      <c r="Z1178" s="110">
        <f t="shared" si="691"/>
        <v>1.2256203699999999</v>
      </c>
      <c r="AA1178" s="110">
        <f t="shared" si="692"/>
        <v>0</v>
      </c>
      <c r="AB1178" s="121" t="str">
        <f t="shared" si="653"/>
        <v>A+J=</v>
      </c>
      <c r="AC1178" s="115">
        <f t="shared" si="654"/>
        <v>45468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9">
        <f t="shared" si="651"/>
        <v>45448</v>
      </c>
      <c r="B1179" s="110">
        <f t="shared" si="675"/>
        <v>823.45255596999993</v>
      </c>
      <c r="C1179" s="184">
        <f t="shared" si="650"/>
        <v>821.04666713427298</v>
      </c>
      <c r="D1179" s="111">
        <f t="shared" si="676"/>
        <v>6869.14</v>
      </c>
      <c r="E1179" s="111">
        <f>IF($K1179=1,VLOOKUP($A1178,$AQ$11:$AU$150,5),E1178)</f>
        <v>6895.24</v>
      </c>
      <c r="F1179" s="160" t="e">
        <f>IF($K1179=1,VLOOKUP($A1178,$AQ$11:$AU$135,6),F1178)</f>
        <v>#REF!</v>
      </c>
      <c r="G1179" s="114">
        <f t="shared" si="677"/>
        <v>3.7996022791790818E-3</v>
      </c>
      <c r="H1179" s="115">
        <f t="shared" si="678"/>
        <v>45468</v>
      </c>
      <c r="I1179" s="115">
        <f t="shared" si="679"/>
        <v>45468</v>
      </c>
      <c r="J1179" s="116">
        <f t="shared" si="680"/>
        <v>20</v>
      </c>
      <c r="K1179" s="116">
        <f t="shared" si="681"/>
        <v>6</v>
      </c>
      <c r="L1179" s="8">
        <f t="shared" si="682"/>
        <v>1.0011383599999999</v>
      </c>
      <c r="M1179" s="117">
        <v>1</v>
      </c>
      <c r="N1179" s="117">
        <f t="shared" si="683"/>
        <v>1</v>
      </c>
      <c r="O1179" s="110">
        <f t="shared" si="684"/>
        <v>1.0011383599999999</v>
      </c>
      <c r="P1179" s="110">
        <f t="shared" si="685"/>
        <v>821.98131380999996</v>
      </c>
      <c r="Q1179" s="148">
        <f t="shared" si="686"/>
        <v>0</v>
      </c>
      <c r="R1179" s="170">
        <f t="shared" si="687"/>
        <v>0</v>
      </c>
      <c r="S1179" s="110">
        <f t="shared" si="688"/>
        <v>0</v>
      </c>
      <c r="T1179" s="92">
        <f t="shared" si="673"/>
        <v>0</v>
      </c>
      <c r="U1179" s="181">
        <f t="shared" si="674"/>
        <v>0</v>
      </c>
      <c r="V1179" s="120">
        <f t="shared" si="652"/>
        <v>7.8E-2</v>
      </c>
      <c r="W1179" s="118">
        <f t="shared" si="689"/>
        <v>6</v>
      </c>
      <c r="X1179" s="118">
        <v>252</v>
      </c>
      <c r="Y1179" s="117">
        <f t="shared" si="690"/>
        <v>1.0017898730000001</v>
      </c>
      <c r="Z1179" s="110">
        <f t="shared" si="691"/>
        <v>1.4712421600000001</v>
      </c>
      <c r="AA1179" s="110">
        <f t="shared" si="692"/>
        <v>0</v>
      </c>
      <c r="AB1179" s="121" t="str">
        <f t="shared" si="653"/>
        <v>A+J=</v>
      </c>
      <c r="AC1179" s="115">
        <f t="shared" si="654"/>
        <v>45468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9">
        <f t="shared" si="651"/>
        <v>45449</v>
      </c>
      <c r="B1180" s="110">
        <f t="shared" si="675"/>
        <v>823.85422797000001</v>
      </c>
      <c r="C1180" s="184">
        <f t="shared" si="650"/>
        <v>821.04666713427298</v>
      </c>
      <c r="D1180" s="111">
        <f t="shared" si="676"/>
        <v>6869.14</v>
      </c>
      <c r="E1180" s="111">
        <f>IF($K1180=1,VLOOKUP($A1179,$AQ$11:$AU$150,5),E1179)</f>
        <v>6895.24</v>
      </c>
      <c r="F1180" s="160" t="e">
        <f>IF($K1180=1,VLOOKUP($A1179,$AQ$11:$AU$135,6),F1179)</f>
        <v>#REF!</v>
      </c>
      <c r="G1180" s="114">
        <f t="shared" si="677"/>
        <v>3.7996022791790818E-3</v>
      </c>
      <c r="H1180" s="115">
        <f t="shared" si="678"/>
        <v>45468</v>
      </c>
      <c r="I1180" s="115">
        <f t="shared" si="679"/>
        <v>45468</v>
      </c>
      <c r="J1180" s="116">
        <f t="shared" si="680"/>
        <v>20</v>
      </c>
      <c r="K1180" s="116">
        <f t="shared" si="681"/>
        <v>7</v>
      </c>
      <c r="L1180" s="8">
        <f t="shared" si="682"/>
        <v>1.00132822</v>
      </c>
      <c r="M1180" s="117">
        <v>1</v>
      </c>
      <c r="N1180" s="117">
        <f t="shared" si="683"/>
        <v>1</v>
      </c>
      <c r="O1180" s="110">
        <f t="shared" si="684"/>
        <v>1.00132822</v>
      </c>
      <c r="P1180" s="110">
        <f t="shared" si="685"/>
        <v>822.13719773000003</v>
      </c>
      <c r="Q1180" s="148">
        <f t="shared" si="686"/>
        <v>0</v>
      </c>
      <c r="R1180" s="170">
        <f t="shared" si="687"/>
        <v>0</v>
      </c>
      <c r="S1180" s="110">
        <f t="shared" si="688"/>
        <v>0</v>
      </c>
      <c r="T1180" s="92">
        <f t="shared" si="673"/>
        <v>0</v>
      </c>
      <c r="U1180" s="181">
        <f t="shared" si="674"/>
        <v>0</v>
      </c>
      <c r="V1180" s="120">
        <f t="shared" si="652"/>
        <v>7.8E-2</v>
      </c>
      <c r="W1180" s="118">
        <f t="shared" si="689"/>
        <v>7</v>
      </c>
      <c r="X1180" s="118">
        <v>252</v>
      </c>
      <c r="Y1180" s="117">
        <f t="shared" si="690"/>
        <v>1.0020884960000001</v>
      </c>
      <c r="Z1180" s="110">
        <f t="shared" si="691"/>
        <v>1.7170302399999999</v>
      </c>
      <c r="AA1180" s="110">
        <f t="shared" si="692"/>
        <v>0</v>
      </c>
      <c r="AB1180" s="121" t="str">
        <f t="shared" si="653"/>
        <v>A+J=</v>
      </c>
      <c r="AC1180" s="115">
        <f t="shared" si="654"/>
        <v>45468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9">
        <f t="shared" si="651"/>
        <v>45450</v>
      </c>
      <c r="B1181" s="110">
        <f t="shared" si="675"/>
        <v>824.25609178999991</v>
      </c>
      <c r="C1181" s="184">
        <f t="shared" si="650"/>
        <v>821.04666713427298</v>
      </c>
      <c r="D1181" s="111">
        <f t="shared" si="676"/>
        <v>6869.14</v>
      </c>
      <c r="E1181" s="111">
        <f>IF($K1181=1,VLOOKUP($A1180,$AQ$11:$AU$150,5),E1180)</f>
        <v>6895.24</v>
      </c>
      <c r="F1181" s="160" t="e">
        <f>IF($K1181=1,VLOOKUP($A1180,$AQ$11:$AU$135,6),F1180)</f>
        <v>#REF!</v>
      </c>
      <c r="G1181" s="114">
        <f t="shared" si="677"/>
        <v>3.7996022791790818E-3</v>
      </c>
      <c r="H1181" s="115">
        <f t="shared" si="678"/>
        <v>45468</v>
      </c>
      <c r="I1181" s="115">
        <f t="shared" si="679"/>
        <v>45468</v>
      </c>
      <c r="J1181" s="116">
        <f t="shared" si="680"/>
        <v>20</v>
      </c>
      <c r="K1181" s="116">
        <f t="shared" si="681"/>
        <v>8</v>
      </c>
      <c r="L1181" s="8">
        <f t="shared" si="682"/>
        <v>1.0015181099999999</v>
      </c>
      <c r="M1181" s="117">
        <v>1</v>
      </c>
      <c r="N1181" s="117">
        <f t="shared" si="683"/>
        <v>1</v>
      </c>
      <c r="O1181" s="110">
        <f t="shared" si="684"/>
        <v>1.0015181099999999</v>
      </c>
      <c r="P1181" s="110">
        <f t="shared" si="685"/>
        <v>822.29310628999997</v>
      </c>
      <c r="Q1181" s="148">
        <f t="shared" si="686"/>
        <v>0</v>
      </c>
      <c r="R1181" s="170">
        <f t="shared" si="687"/>
        <v>0</v>
      </c>
      <c r="S1181" s="110">
        <f t="shared" si="688"/>
        <v>0</v>
      </c>
      <c r="T1181" s="92">
        <f t="shared" si="673"/>
        <v>0</v>
      </c>
      <c r="U1181" s="181">
        <f t="shared" si="674"/>
        <v>0</v>
      </c>
      <c r="V1181" s="120">
        <f t="shared" si="652"/>
        <v>7.8E-2</v>
      </c>
      <c r="W1181" s="118">
        <f t="shared" si="689"/>
        <v>8</v>
      </c>
      <c r="X1181" s="118">
        <v>252</v>
      </c>
      <c r="Y1181" s="117">
        <f t="shared" si="690"/>
        <v>1.0023872089999999</v>
      </c>
      <c r="Z1181" s="110">
        <f t="shared" si="691"/>
        <v>1.9629855</v>
      </c>
      <c r="AA1181" s="110">
        <f t="shared" si="692"/>
        <v>0</v>
      </c>
      <c r="AB1181" s="121" t="str">
        <f t="shared" si="653"/>
        <v>A+J=</v>
      </c>
      <c r="AC1181" s="115">
        <f t="shared" si="654"/>
        <v>45468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9">
        <f t="shared" si="651"/>
        <v>45451</v>
      </c>
      <c r="B1182" s="110">
        <f t="shared" si="675"/>
        <v>824.65814663000003</v>
      </c>
      <c r="C1182" s="184">
        <f t="shared" si="650"/>
        <v>821.04666713427298</v>
      </c>
      <c r="D1182" s="111">
        <f t="shared" si="676"/>
        <v>6869.14</v>
      </c>
      <c r="E1182" s="111">
        <f>IF($K1182=1,VLOOKUP($A1181,$AQ$11:$AU$150,5),E1181)</f>
        <v>6895.24</v>
      </c>
      <c r="F1182" s="160" t="e">
        <f>IF($K1182=1,VLOOKUP($A1181,$AQ$11:$AU$135,6),F1181)</f>
        <v>#REF!</v>
      </c>
      <c r="G1182" s="114">
        <f t="shared" si="677"/>
        <v>3.7996022791790818E-3</v>
      </c>
      <c r="H1182" s="115">
        <f t="shared" si="678"/>
        <v>45468</v>
      </c>
      <c r="I1182" s="115">
        <f t="shared" si="679"/>
        <v>45468</v>
      </c>
      <c r="J1182" s="116">
        <f t="shared" si="680"/>
        <v>20</v>
      </c>
      <c r="K1182" s="116">
        <f t="shared" si="681"/>
        <v>9</v>
      </c>
      <c r="L1182" s="8">
        <f t="shared" si="682"/>
        <v>1.0017080300000001</v>
      </c>
      <c r="M1182" s="117">
        <v>1</v>
      </c>
      <c r="N1182" s="117">
        <f t="shared" si="683"/>
        <v>1</v>
      </c>
      <c r="O1182" s="110">
        <f t="shared" si="684"/>
        <v>1.0017080300000001</v>
      </c>
      <c r="P1182" s="110">
        <f t="shared" si="685"/>
        <v>822.44903947</v>
      </c>
      <c r="Q1182" s="148">
        <f t="shared" si="686"/>
        <v>0</v>
      </c>
      <c r="R1182" s="170">
        <f t="shared" si="687"/>
        <v>0</v>
      </c>
      <c r="S1182" s="110">
        <f t="shared" si="688"/>
        <v>0</v>
      </c>
      <c r="T1182" s="92">
        <f t="shared" si="673"/>
        <v>0</v>
      </c>
      <c r="U1182" s="181">
        <f t="shared" si="674"/>
        <v>0</v>
      </c>
      <c r="V1182" s="120">
        <f t="shared" si="652"/>
        <v>7.8E-2</v>
      </c>
      <c r="W1182" s="118">
        <f t="shared" si="689"/>
        <v>9</v>
      </c>
      <c r="X1182" s="118">
        <v>252</v>
      </c>
      <c r="Y1182" s="117">
        <f t="shared" si="690"/>
        <v>1.002686011</v>
      </c>
      <c r="Z1182" s="110">
        <f t="shared" si="691"/>
        <v>2.2091071599999998</v>
      </c>
      <c r="AA1182" s="110">
        <f t="shared" si="692"/>
        <v>0</v>
      </c>
      <c r="AB1182" s="121" t="str">
        <f t="shared" si="653"/>
        <v>A+J=</v>
      </c>
      <c r="AC1182" s="115">
        <f t="shared" si="654"/>
        <v>45468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9">
        <f t="shared" si="651"/>
        <v>45452</v>
      </c>
      <c r="B1183" s="110">
        <f t="shared" si="675"/>
        <v>824.65814663000003</v>
      </c>
      <c r="C1183" s="184">
        <f t="shared" si="650"/>
        <v>821.04666713427298</v>
      </c>
      <c r="D1183" s="111">
        <f t="shared" si="676"/>
        <v>6869.14</v>
      </c>
      <c r="E1183" s="111">
        <f>IF($K1183=1,VLOOKUP($A1182,$AQ$11:$AU$150,5),E1182)</f>
        <v>6895.24</v>
      </c>
      <c r="F1183" s="160" t="e">
        <f>IF($K1183=1,VLOOKUP($A1182,$AQ$11:$AU$135,6),F1182)</f>
        <v>#REF!</v>
      </c>
      <c r="G1183" s="114">
        <f t="shared" si="677"/>
        <v>3.7996022791790818E-3</v>
      </c>
      <c r="H1183" s="115">
        <f t="shared" si="678"/>
        <v>45468</v>
      </c>
      <c r="I1183" s="115">
        <f t="shared" si="679"/>
        <v>45468</v>
      </c>
      <c r="J1183" s="116">
        <f t="shared" si="680"/>
        <v>20</v>
      </c>
      <c r="K1183" s="116">
        <f t="shared" si="681"/>
        <v>9</v>
      </c>
      <c r="L1183" s="8">
        <f t="shared" si="682"/>
        <v>1.0017080300000001</v>
      </c>
      <c r="M1183" s="117">
        <v>1</v>
      </c>
      <c r="N1183" s="117">
        <f t="shared" si="683"/>
        <v>1</v>
      </c>
      <c r="O1183" s="110">
        <f t="shared" si="684"/>
        <v>1.0017080300000001</v>
      </c>
      <c r="P1183" s="110">
        <f t="shared" si="685"/>
        <v>822.44903947</v>
      </c>
      <c r="Q1183" s="148">
        <f t="shared" si="686"/>
        <v>0</v>
      </c>
      <c r="R1183" s="170">
        <f t="shared" si="687"/>
        <v>0</v>
      </c>
      <c r="S1183" s="110">
        <f t="shared" si="688"/>
        <v>0</v>
      </c>
      <c r="T1183" s="92">
        <f t="shared" si="673"/>
        <v>0</v>
      </c>
      <c r="U1183" s="181">
        <f t="shared" si="674"/>
        <v>0</v>
      </c>
      <c r="V1183" s="120">
        <f t="shared" si="652"/>
        <v>7.8E-2</v>
      </c>
      <c r="W1183" s="118">
        <f t="shared" si="689"/>
        <v>9</v>
      </c>
      <c r="X1183" s="118">
        <v>252</v>
      </c>
      <c r="Y1183" s="117">
        <f t="shared" si="690"/>
        <v>1.002686011</v>
      </c>
      <c r="Z1183" s="110">
        <f t="shared" si="691"/>
        <v>2.2091071599999998</v>
      </c>
      <c r="AA1183" s="110">
        <f t="shared" si="692"/>
        <v>0</v>
      </c>
      <c r="AB1183" s="121" t="str">
        <f t="shared" si="653"/>
        <v>A+J=</v>
      </c>
      <c r="AC1183" s="115">
        <f t="shared" si="654"/>
        <v>45468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9">
        <f t="shared" si="651"/>
        <v>45453</v>
      </c>
      <c r="B1184" s="110">
        <f t="shared" si="675"/>
        <v>824.65814663000003</v>
      </c>
      <c r="C1184" s="184">
        <f t="shared" si="650"/>
        <v>821.04666713427298</v>
      </c>
      <c r="D1184" s="111">
        <f t="shared" si="676"/>
        <v>6869.14</v>
      </c>
      <c r="E1184" s="111">
        <f>IF($K1184=1,VLOOKUP($A1183,$AQ$11:$AU$150,5),E1183)</f>
        <v>6895.24</v>
      </c>
      <c r="F1184" s="160" t="e">
        <f>IF($K1184=1,VLOOKUP($A1183,$AQ$11:$AU$135,6),F1183)</f>
        <v>#REF!</v>
      </c>
      <c r="G1184" s="114">
        <f t="shared" si="677"/>
        <v>3.7996022791790818E-3</v>
      </c>
      <c r="H1184" s="115">
        <f t="shared" si="678"/>
        <v>45468</v>
      </c>
      <c r="I1184" s="115">
        <f t="shared" si="679"/>
        <v>45468</v>
      </c>
      <c r="J1184" s="116">
        <f t="shared" si="680"/>
        <v>20</v>
      </c>
      <c r="K1184" s="116">
        <f t="shared" si="681"/>
        <v>9</v>
      </c>
      <c r="L1184" s="8">
        <f t="shared" si="682"/>
        <v>1.0017080300000001</v>
      </c>
      <c r="M1184" s="117">
        <v>1</v>
      </c>
      <c r="N1184" s="117">
        <f t="shared" si="683"/>
        <v>1</v>
      </c>
      <c r="O1184" s="110">
        <f t="shared" si="684"/>
        <v>1.0017080300000001</v>
      </c>
      <c r="P1184" s="110">
        <f t="shared" si="685"/>
        <v>822.44903947</v>
      </c>
      <c r="Q1184" s="148">
        <f t="shared" si="686"/>
        <v>0</v>
      </c>
      <c r="R1184" s="170">
        <f t="shared" si="687"/>
        <v>0</v>
      </c>
      <c r="S1184" s="110">
        <f t="shared" si="688"/>
        <v>0</v>
      </c>
      <c r="T1184" s="92">
        <f t="shared" si="673"/>
        <v>0</v>
      </c>
      <c r="U1184" s="181">
        <f t="shared" si="674"/>
        <v>0</v>
      </c>
      <c r="V1184" s="120">
        <f t="shared" si="652"/>
        <v>7.8E-2</v>
      </c>
      <c r="W1184" s="118">
        <f t="shared" si="689"/>
        <v>9</v>
      </c>
      <c r="X1184" s="118">
        <v>252</v>
      </c>
      <c r="Y1184" s="117">
        <f t="shared" si="690"/>
        <v>1.002686011</v>
      </c>
      <c r="Z1184" s="110">
        <f t="shared" si="691"/>
        <v>2.2091071599999998</v>
      </c>
      <c r="AA1184" s="110">
        <f t="shared" si="692"/>
        <v>0</v>
      </c>
      <c r="AB1184" s="121" t="str">
        <f t="shared" si="653"/>
        <v>A+J=</v>
      </c>
      <c r="AC1184" s="115">
        <f t="shared" si="654"/>
        <v>45468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9">
        <f t="shared" si="651"/>
        <v>45454</v>
      </c>
      <c r="B1185" s="110">
        <f t="shared" si="675"/>
        <v>825.06039999000006</v>
      </c>
      <c r="C1185" s="184">
        <f t="shared" si="650"/>
        <v>821.04666713427298</v>
      </c>
      <c r="D1185" s="111">
        <f t="shared" si="676"/>
        <v>6869.14</v>
      </c>
      <c r="E1185" s="111">
        <f>IF($K1185=1,VLOOKUP($A1184,$AQ$11:$AU$150,5),E1184)</f>
        <v>6895.24</v>
      </c>
      <c r="F1185" s="160" t="e">
        <f>IF($K1185=1,VLOOKUP($A1184,$AQ$11:$AU$135,6),F1184)</f>
        <v>#REF!</v>
      </c>
      <c r="G1185" s="114">
        <f t="shared" si="677"/>
        <v>3.7996022791790818E-3</v>
      </c>
      <c r="H1185" s="115">
        <f t="shared" si="678"/>
        <v>45468</v>
      </c>
      <c r="I1185" s="115">
        <f t="shared" si="679"/>
        <v>45468</v>
      </c>
      <c r="J1185" s="116">
        <f t="shared" si="680"/>
        <v>20</v>
      </c>
      <c r="K1185" s="116">
        <f t="shared" si="681"/>
        <v>10</v>
      </c>
      <c r="L1185" s="8">
        <f t="shared" si="682"/>
        <v>1.00189799</v>
      </c>
      <c r="M1185" s="117">
        <v>1</v>
      </c>
      <c r="N1185" s="117">
        <f t="shared" si="683"/>
        <v>1</v>
      </c>
      <c r="O1185" s="110">
        <f t="shared" si="684"/>
        <v>1.00189799</v>
      </c>
      <c r="P1185" s="110">
        <f t="shared" si="685"/>
        <v>822.60500549000005</v>
      </c>
      <c r="Q1185" s="148">
        <f t="shared" si="686"/>
        <v>0</v>
      </c>
      <c r="R1185" s="170">
        <f t="shared" si="687"/>
        <v>0</v>
      </c>
      <c r="S1185" s="110">
        <f t="shared" si="688"/>
        <v>0</v>
      </c>
      <c r="T1185" s="92">
        <f t="shared" si="673"/>
        <v>0</v>
      </c>
      <c r="U1185" s="181">
        <f t="shared" si="674"/>
        <v>0</v>
      </c>
      <c r="V1185" s="120">
        <f t="shared" si="652"/>
        <v>7.8E-2</v>
      </c>
      <c r="W1185" s="118">
        <f t="shared" si="689"/>
        <v>10</v>
      </c>
      <c r="X1185" s="118">
        <v>252</v>
      </c>
      <c r="Y1185" s="117">
        <f t="shared" si="690"/>
        <v>1.002984901</v>
      </c>
      <c r="Z1185" s="110">
        <f t="shared" si="691"/>
        <v>2.4553945000000001</v>
      </c>
      <c r="AA1185" s="110">
        <f t="shared" si="692"/>
        <v>0</v>
      </c>
      <c r="AB1185" s="121" t="str">
        <f t="shared" si="653"/>
        <v>A+J=</v>
      </c>
      <c r="AC1185" s="115">
        <f t="shared" si="654"/>
        <v>45468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9">
        <f t="shared" si="651"/>
        <v>45455</v>
      </c>
      <c r="B1186" s="110">
        <f t="shared" si="675"/>
        <v>825.46285358</v>
      </c>
      <c r="C1186" s="184">
        <f t="shared" si="650"/>
        <v>821.04666713427298</v>
      </c>
      <c r="D1186" s="111">
        <f t="shared" si="676"/>
        <v>6869.14</v>
      </c>
      <c r="E1186" s="111">
        <f>IF($K1186=1,VLOOKUP($A1185,$AQ$11:$AU$150,5),E1185)</f>
        <v>6895.24</v>
      </c>
      <c r="F1186" s="160" t="e">
        <f>IF($K1186=1,VLOOKUP($A1185,$AQ$11:$AU$135,6),F1185)</f>
        <v>#REF!</v>
      </c>
      <c r="G1186" s="114">
        <f t="shared" si="677"/>
        <v>3.7996022791790818E-3</v>
      </c>
      <c r="H1186" s="115">
        <f t="shared" si="678"/>
        <v>45468</v>
      </c>
      <c r="I1186" s="115">
        <f t="shared" si="679"/>
        <v>45468</v>
      </c>
      <c r="J1186" s="116">
        <f t="shared" si="680"/>
        <v>20</v>
      </c>
      <c r="K1186" s="116">
        <f t="shared" si="681"/>
        <v>11</v>
      </c>
      <c r="L1186" s="8">
        <f t="shared" si="682"/>
        <v>1.0020879899999999</v>
      </c>
      <c r="M1186" s="117">
        <v>1</v>
      </c>
      <c r="N1186" s="117">
        <f t="shared" si="683"/>
        <v>1</v>
      </c>
      <c r="O1186" s="110">
        <f t="shared" si="684"/>
        <v>1.0020879899999999</v>
      </c>
      <c r="P1186" s="110">
        <f t="shared" si="685"/>
        <v>822.76100436000002</v>
      </c>
      <c r="Q1186" s="148">
        <f t="shared" si="686"/>
        <v>0</v>
      </c>
      <c r="R1186" s="170">
        <f t="shared" si="687"/>
        <v>0</v>
      </c>
      <c r="S1186" s="110">
        <f t="shared" si="688"/>
        <v>0</v>
      </c>
      <c r="T1186" s="92">
        <f t="shared" si="673"/>
        <v>0</v>
      </c>
      <c r="U1186" s="181">
        <f t="shared" si="674"/>
        <v>0</v>
      </c>
      <c r="V1186" s="120">
        <f t="shared" si="652"/>
        <v>7.8E-2</v>
      </c>
      <c r="W1186" s="118">
        <f t="shared" si="689"/>
        <v>11</v>
      </c>
      <c r="X1186" s="118">
        <v>252</v>
      </c>
      <c r="Y1186" s="117">
        <f t="shared" si="690"/>
        <v>1.003283881</v>
      </c>
      <c r="Z1186" s="110">
        <f t="shared" si="691"/>
        <v>2.7018492200000002</v>
      </c>
      <c r="AA1186" s="110">
        <f t="shared" si="692"/>
        <v>0</v>
      </c>
      <c r="AB1186" s="121" t="str">
        <f t="shared" si="653"/>
        <v>A+J=</v>
      </c>
      <c r="AC1186" s="115">
        <f t="shared" si="654"/>
        <v>45468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9">
        <f t="shared" si="651"/>
        <v>45456</v>
      </c>
      <c r="B1187" s="110">
        <f t="shared" si="675"/>
        <v>825.86550666000005</v>
      </c>
      <c r="C1187" s="184">
        <f t="shared" si="650"/>
        <v>821.04666713427298</v>
      </c>
      <c r="D1187" s="111">
        <f t="shared" si="676"/>
        <v>6869.14</v>
      </c>
      <c r="E1187" s="111">
        <f>IF($K1187=1,VLOOKUP($A1186,$AQ$11:$AU$150,5),E1186)</f>
        <v>6895.24</v>
      </c>
      <c r="F1187" s="160" t="e">
        <f>IF($K1187=1,VLOOKUP($A1186,$AQ$11:$AU$135,6),F1186)</f>
        <v>#REF!</v>
      </c>
      <c r="G1187" s="114">
        <f t="shared" si="677"/>
        <v>3.7996022791790818E-3</v>
      </c>
      <c r="H1187" s="115">
        <f t="shared" si="678"/>
        <v>45468</v>
      </c>
      <c r="I1187" s="115">
        <f t="shared" si="679"/>
        <v>45468</v>
      </c>
      <c r="J1187" s="116">
        <f t="shared" si="680"/>
        <v>20</v>
      </c>
      <c r="K1187" s="116">
        <f t="shared" si="681"/>
        <v>12</v>
      </c>
      <c r="L1187" s="8">
        <f t="shared" si="682"/>
        <v>1.00227803</v>
      </c>
      <c r="M1187" s="117">
        <v>1</v>
      </c>
      <c r="N1187" s="117">
        <f t="shared" si="683"/>
        <v>1</v>
      </c>
      <c r="O1187" s="110">
        <f t="shared" si="684"/>
        <v>1.00227803</v>
      </c>
      <c r="P1187" s="110">
        <f t="shared" si="685"/>
        <v>822.91703606999999</v>
      </c>
      <c r="Q1187" s="148">
        <f t="shared" si="686"/>
        <v>0</v>
      </c>
      <c r="R1187" s="170">
        <f t="shared" si="687"/>
        <v>0</v>
      </c>
      <c r="S1187" s="110">
        <f t="shared" si="688"/>
        <v>0</v>
      </c>
      <c r="T1187" s="92">
        <f t="shared" si="673"/>
        <v>0</v>
      </c>
      <c r="U1187" s="181">
        <f t="shared" si="674"/>
        <v>0</v>
      </c>
      <c r="V1187" s="120">
        <f t="shared" si="652"/>
        <v>7.8E-2</v>
      </c>
      <c r="W1187" s="118">
        <f t="shared" si="689"/>
        <v>12</v>
      </c>
      <c r="X1187" s="118">
        <v>252</v>
      </c>
      <c r="Y1187" s="117">
        <f t="shared" si="690"/>
        <v>1.00358295</v>
      </c>
      <c r="Z1187" s="110">
        <f t="shared" si="691"/>
        <v>2.9484705899999999</v>
      </c>
      <c r="AA1187" s="110">
        <f t="shared" si="692"/>
        <v>0</v>
      </c>
      <c r="AB1187" s="121" t="str">
        <f t="shared" si="653"/>
        <v>A+J=</v>
      </c>
      <c r="AC1187" s="115">
        <f t="shared" si="654"/>
        <v>45468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9">
        <f t="shared" si="651"/>
        <v>45457</v>
      </c>
      <c r="B1188" s="110">
        <f t="shared" si="675"/>
        <v>826.26835103999997</v>
      </c>
      <c r="C1188" s="184">
        <f t="shared" si="650"/>
        <v>821.04666713427298</v>
      </c>
      <c r="D1188" s="111">
        <f t="shared" si="676"/>
        <v>6869.14</v>
      </c>
      <c r="E1188" s="111">
        <f>IF($K1188=1,VLOOKUP($A1187,$AQ$11:$AU$150,5),E1187)</f>
        <v>6895.24</v>
      </c>
      <c r="F1188" s="160" t="e">
        <f>IF($K1188=1,VLOOKUP($A1187,$AQ$11:$AU$135,6),F1187)</f>
        <v>#REF!</v>
      </c>
      <c r="G1188" s="114">
        <f t="shared" si="677"/>
        <v>3.7996022791790818E-3</v>
      </c>
      <c r="H1188" s="115">
        <f t="shared" si="678"/>
        <v>45468</v>
      </c>
      <c r="I1188" s="115">
        <f t="shared" si="679"/>
        <v>45468</v>
      </c>
      <c r="J1188" s="116">
        <f t="shared" si="680"/>
        <v>20</v>
      </c>
      <c r="K1188" s="116">
        <f t="shared" si="681"/>
        <v>13</v>
      </c>
      <c r="L1188" s="8">
        <f t="shared" si="682"/>
        <v>1.0024681</v>
      </c>
      <c r="M1188" s="117">
        <v>1</v>
      </c>
      <c r="N1188" s="117">
        <f t="shared" si="683"/>
        <v>1</v>
      </c>
      <c r="O1188" s="110">
        <f t="shared" si="684"/>
        <v>1.0024681</v>
      </c>
      <c r="P1188" s="110">
        <f t="shared" si="685"/>
        <v>823.07309240999996</v>
      </c>
      <c r="Q1188" s="148">
        <f t="shared" si="686"/>
        <v>0</v>
      </c>
      <c r="R1188" s="170">
        <f t="shared" si="687"/>
        <v>0</v>
      </c>
      <c r="S1188" s="110">
        <f t="shared" si="688"/>
        <v>0</v>
      </c>
      <c r="T1188" s="92">
        <f t="shared" si="673"/>
        <v>0</v>
      </c>
      <c r="U1188" s="181">
        <f t="shared" si="674"/>
        <v>0</v>
      </c>
      <c r="V1188" s="120">
        <f t="shared" si="652"/>
        <v>7.8E-2</v>
      </c>
      <c r="W1188" s="118">
        <f t="shared" si="689"/>
        <v>13</v>
      </c>
      <c r="X1188" s="118">
        <v>252</v>
      </c>
      <c r="Y1188" s="117">
        <f t="shared" si="690"/>
        <v>1.003882108</v>
      </c>
      <c r="Z1188" s="110">
        <f t="shared" si="691"/>
        <v>3.1952586300000001</v>
      </c>
      <c r="AA1188" s="110">
        <f t="shared" si="692"/>
        <v>0</v>
      </c>
      <c r="AB1188" s="121" t="str">
        <f t="shared" si="653"/>
        <v>A+J=</v>
      </c>
      <c r="AC1188" s="115">
        <f t="shared" si="654"/>
        <v>45468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9">
        <f t="shared" si="651"/>
        <v>45458</v>
      </c>
      <c r="B1189" s="110">
        <f t="shared" si="675"/>
        <v>826.67138680000005</v>
      </c>
      <c r="C1189" s="184">
        <f t="shared" si="650"/>
        <v>821.04666713427298</v>
      </c>
      <c r="D1189" s="111">
        <f t="shared" si="676"/>
        <v>6869.14</v>
      </c>
      <c r="E1189" s="111">
        <f>IF($K1189=1,VLOOKUP($A1188,$AQ$11:$AU$150,5),E1188)</f>
        <v>6895.24</v>
      </c>
      <c r="F1189" s="160" t="e">
        <f>IF($K1189=1,VLOOKUP($A1188,$AQ$11:$AU$135,6),F1188)</f>
        <v>#REF!</v>
      </c>
      <c r="G1189" s="114">
        <f t="shared" si="677"/>
        <v>3.7996022791790818E-3</v>
      </c>
      <c r="H1189" s="115">
        <f t="shared" si="678"/>
        <v>45468</v>
      </c>
      <c r="I1189" s="115">
        <f t="shared" si="679"/>
        <v>45468</v>
      </c>
      <c r="J1189" s="116">
        <f t="shared" si="680"/>
        <v>20</v>
      </c>
      <c r="K1189" s="116">
        <f t="shared" si="681"/>
        <v>14</v>
      </c>
      <c r="L1189" s="8">
        <f t="shared" si="682"/>
        <v>1.0026581999999999</v>
      </c>
      <c r="M1189" s="117">
        <v>1</v>
      </c>
      <c r="N1189" s="117">
        <f t="shared" si="683"/>
        <v>1</v>
      </c>
      <c r="O1189" s="110">
        <f t="shared" si="684"/>
        <v>1.0026581999999999</v>
      </c>
      <c r="P1189" s="110">
        <f t="shared" si="685"/>
        <v>823.22917338000002</v>
      </c>
      <c r="Q1189" s="148">
        <f t="shared" si="686"/>
        <v>0</v>
      </c>
      <c r="R1189" s="170">
        <f t="shared" si="687"/>
        <v>0</v>
      </c>
      <c r="S1189" s="110">
        <f t="shared" si="688"/>
        <v>0</v>
      </c>
      <c r="T1189" s="92">
        <f t="shared" si="673"/>
        <v>0</v>
      </c>
      <c r="U1189" s="181">
        <f t="shared" si="674"/>
        <v>0</v>
      </c>
      <c r="V1189" s="120">
        <f t="shared" si="652"/>
        <v>7.8E-2</v>
      </c>
      <c r="W1189" s="118">
        <f t="shared" si="689"/>
        <v>14</v>
      </c>
      <c r="X1189" s="118">
        <v>252</v>
      </c>
      <c r="Y1189" s="117">
        <f t="shared" si="690"/>
        <v>1.0041813550000001</v>
      </c>
      <c r="Z1189" s="110">
        <f t="shared" si="691"/>
        <v>3.4422134199999999</v>
      </c>
      <c r="AA1189" s="110">
        <f t="shared" si="692"/>
        <v>0</v>
      </c>
      <c r="AB1189" s="121" t="str">
        <f t="shared" si="653"/>
        <v>A+J=</v>
      </c>
      <c r="AC1189" s="115">
        <f t="shared" si="654"/>
        <v>45468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9">
        <f t="shared" si="651"/>
        <v>45459</v>
      </c>
      <c r="B1190" s="110">
        <f t="shared" si="675"/>
        <v>826.67138680000005</v>
      </c>
      <c r="C1190" s="184">
        <f t="shared" si="650"/>
        <v>821.04666713427298</v>
      </c>
      <c r="D1190" s="111">
        <f t="shared" si="676"/>
        <v>6869.14</v>
      </c>
      <c r="E1190" s="111">
        <f>IF($K1190=1,VLOOKUP($A1189,$AQ$11:$AU$150,5),E1189)</f>
        <v>6895.24</v>
      </c>
      <c r="F1190" s="160" t="e">
        <f>IF($K1190=1,VLOOKUP($A1189,$AQ$11:$AU$135,6),F1189)</f>
        <v>#REF!</v>
      </c>
      <c r="G1190" s="114">
        <f t="shared" si="677"/>
        <v>3.7996022791790818E-3</v>
      </c>
      <c r="H1190" s="115">
        <f t="shared" si="678"/>
        <v>45468</v>
      </c>
      <c r="I1190" s="115">
        <f t="shared" si="679"/>
        <v>45468</v>
      </c>
      <c r="J1190" s="116">
        <f t="shared" si="680"/>
        <v>20</v>
      </c>
      <c r="K1190" s="116">
        <f t="shared" si="681"/>
        <v>14</v>
      </c>
      <c r="L1190" s="8">
        <f t="shared" si="682"/>
        <v>1.0026581999999999</v>
      </c>
      <c r="M1190" s="117">
        <v>1</v>
      </c>
      <c r="N1190" s="117">
        <f t="shared" si="683"/>
        <v>1</v>
      </c>
      <c r="O1190" s="110">
        <f t="shared" si="684"/>
        <v>1.0026581999999999</v>
      </c>
      <c r="P1190" s="110">
        <f t="shared" si="685"/>
        <v>823.22917338000002</v>
      </c>
      <c r="Q1190" s="148">
        <f t="shared" si="686"/>
        <v>0</v>
      </c>
      <c r="R1190" s="170">
        <f t="shared" si="687"/>
        <v>0</v>
      </c>
      <c r="S1190" s="110">
        <f t="shared" si="688"/>
        <v>0</v>
      </c>
      <c r="T1190" s="92">
        <f t="shared" si="673"/>
        <v>0</v>
      </c>
      <c r="U1190" s="181">
        <f t="shared" si="674"/>
        <v>0</v>
      </c>
      <c r="V1190" s="120">
        <f t="shared" si="652"/>
        <v>7.8E-2</v>
      </c>
      <c r="W1190" s="118">
        <f t="shared" si="689"/>
        <v>14</v>
      </c>
      <c r="X1190" s="118">
        <v>252</v>
      </c>
      <c r="Y1190" s="117">
        <f t="shared" si="690"/>
        <v>1.0041813550000001</v>
      </c>
      <c r="Z1190" s="110">
        <f t="shared" si="691"/>
        <v>3.4422134199999999</v>
      </c>
      <c r="AA1190" s="110">
        <f t="shared" si="692"/>
        <v>0</v>
      </c>
      <c r="AB1190" s="121" t="str">
        <f t="shared" si="653"/>
        <v>A+J=</v>
      </c>
      <c r="AC1190" s="115">
        <f t="shared" si="654"/>
        <v>45468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9">
        <f t="shared" si="651"/>
        <v>45460</v>
      </c>
      <c r="B1191" s="110">
        <f t="shared" si="675"/>
        <v>826.67138680000005</v>
      </c>
      <c r="C1191" s="184">
        <f t="shared" si="650"/>
        <v>821.04666713427298</v>
      </c>
      <c r="D1191" s="111">
        <f t="shared" si="676"/>
        <v>6869.14</v>
      </c>
      <c r="E1191" s="111">
        <f>IF($K1191=1,VLOOKUP($A1190,$AQ$11:$AU$150,5),E1190)</f>
        <v>6895.24</v>
      </c>
      <c r="F1191" s="160" t="e">
        <f>IF($K1191=1,VLOOKUP($A1190,$AQ$11:$AU$135,6),F1190)</f>
        <v>#REF!</v>
      </c>
      <c r="G1191" s="114">
        <f t="shared" si="677"/>
        <v>3.7996022791790818E-3</v>
      </c>
      <c r="H1191" s="115">
        <f t="shared" si="678"/>
        <v>45468</v>
      </c>
      <c r="I1191" s="115">
        <f t="shared" si="679"/>
        <v>45468</v>
      </c>
      <c r="J1191" s="116">
        <f t="shared" si="680"/>
        <v>20</v>
      </c>
      <c r="K1191" s="116">
        <f t="shared" si="681"/>
        <v>14</v>
      </c>
      <c r="L1191" s="8">
        <f t="shared" si="682"/>
        <v>1.0026581999999999</v>
      </c>
      <c r="M1191" s="117">
        <v>1</v>
      </c>
      <c r="N1191" s="117">
        <f t="shared" si="683"/>
        <v>1</v>
      </c>
      <c r="O1191" s="110">
        <f t="shared" si="684"/>
        <v>1.0026581999999999</v>
      </c>
      <c r="P1191" s="110">
        <f t="shared" si="685"/>
        <v>823.22917338000002</v>
      </c>
      <c r="Q1191" s="148">
        <f t="shared" si="686"/>
        <v>0</v>
      </c>
      <c r="R1191" s="170">
        <f t="shared" si="687"/>
        <v>0</v>
      </c>
      <c r="S1191" s="110">
        <f t="shared" si="688"/>
        <v>0</v>
      </c>
      <c r="T1191" s="92">
        <f t="shared" si="673"/>
        <v>0</v>
      </c>
      <c r="U1191" s="181">
        <f t="shared" si="674"/>
        <v>0</v>
      </c>
      <c r="V1191" s="120">
        <f t="shared" si="652"/>
        <v>7.8E-2</v>
      </c>
      <c r="W1191" s="118">
        <f t="shared" si="689"/>
        <v>14</v>
      </c>
      <c r="X1191" s="118">
        <v>252</v>
      </c>
      <c r="Y1191" s="117">
        <f t="shared" si="690"/>
        <v>1.0041813550000001</v>
      </c>
      <c r="Z1191" s="110">
        <f t="shared" si="691"/>
        <v>3.4422134199999999</v>
      </c>
      <c r="AA1191" s="110">
        <f t="shared" si="692"/>
        <v>0</v>
      </c>
      <c r="AB1191" s="121" t="str">
        <f t="shared" si="653"/>
        <v>A+J=</v>
      </c>
      <c r="AC1191" s="115">
        <f t="shared" si="654"/>
        <v>45468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9">
        <f t="shared" si="651"/>
        <v>45461</v>
      </c>
      <c r="B1192" s="110">
        <f t="shared" si="675"/>
        <v>827.07463048</v>
      </c>
      <c r="C1192" s="184">
        <f t="shared" si="650"/>
        <v>821.04666713427298</v>
      </c>
      <c r="D1192" s="111">
        <f t="shared" si="676"/>
        <v>6869.14</v>
      </c>
      <c r="E1192" s="111">
        <f>IF($K1192=1,VLOOKUP($A1191,$AQ$11:$AU$150,5),E1191)</f>
        <v>6895.24</v>
      </c>
      <c r="F1192" s="160" t="e">
        <f>IF($K1192=1,VLOOKUP($A1191,$AQ$11:$AU$135,6),F1191)</f>
        <v>#REF!</v>
      </c>
      <c r="G1192" s="114">
        <f t="shared" si="677"/>
        <v>3.7996022791790818E-3</v>
      </c>
      <c r="H1192" s="115">
        <f t="shared" si="678"/>
        <v>45468</v>
      </c>
      <c r="I1192" s="115">
        <f t="shared" si="679"/>
        <v>45468</v>
      </c>
      <c r="J1192" s="116">
        <f t="shared" si="680"/>
        <v>20</v>
      </c>
      <c r="K1192" s="116">
        <f t="shared" si="681"/>
        <v>15</v>
      </c>
      <c r="L1192" s="8">
        <f t="shared" si="682"/>
        <v>1.0028483500000001</v>
      </c>
      <c r="M1192" s="117">
        <v>1</v>
      </c>
      <c r="N1192" s="117">
        <f t="shared" si="683"/>
        <v>1</v>
      </c>
      <c r="O1192" s="110">
        <f t="shared" si="684"/>
        <v>1.0028483500000001</v>
      </c>
      <c r="P1192" s="110">
        <f t="shared" si="685"/>
        <v>823.38529540000002</v>
      </c>
      <c r="Q1192" s="148">
        <f t="shared" si="686"/>
        <v>0</v>
      </c>
      <c r="R1192" s="170">
        <f t="shared" si="687"/>
        <v>0</v>
      </c>
      <c r="S1192" s="110">
        <f t="shared" si="688"/>
        <v>0</v>
      </c>
      <c r="T1192" s="92">
        <f t="shared" si="673"/>
        <v>0</v>
      </c>
      <c r="U1192" s="181">
        <f t="shared" si="674"/>
        <v>0</v>
      </c>
      <c r="V1192" s="120">
        <f t="shared" si="652"/>
        <v>7.8E-2</v>
      </c>
      <c r="W1192" s="118">
        <f t="shared" si="689"/>
        <v>15</v>
      </c>
      <c r="X1192" s="118">
        <v>252</v>
      </c>
      <c r="Y1192" s="117">
        <f t="shared" si="690"/>
        <v>1.0044806909999999</v>
      </c>
      <c r="Z1192" s="110">
        <f t="shared" si="691"/>
        <v>3.6893350800000002</v>
      </c>
      <c r="AA1192" s="110">
        <f t="shared" si="692"/>
        <v>0</v>
      </c>
      <c r="AB1192" s="121" t="str">
        <f t="shared" si="653"/>
        <v>A+J=</v>
      </c>
      <c r="AC1192" s="115">
        <f t="shared" si="654"/>
        <v>45468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9">
        <f t="shared" si="651"/>
        <v>45462</v>
      </c>
      <c r="B1193" s="110">
        <f t="shared" si="675"/>
        <v>827.47805825</v>
      </c>
      <c r="C1193" s="184">
        <f t="shared" si="650"/>
        <v>821.04666713427298</v>
      </c>
      <c r="D1193" s="111">
        <f t="shared" si="676"/>
        <v>6869.14</v>
      </c>
      <c r="E1193" s="111">
        <f>IF($K1193=1,VLOOKUP($A1192,$AQ$11:$AU$150,5),E1192)</f>
        <v>6895.24</v>
      </c>
      <c r="F1193" s="160" t="e">
        <f>IF($K1193=1,VLOOKUP($A1192,$AQ$11:$AU$135,6),F1192)</f>
        <v>#REF!</v>
      </c>
      <c r="G1193" s="114">
        <f t="shared" si="677"/>
        <v>3.7996022791790818E-3</v>
      </c>
      <c r="H1193" s="115">
        <f t="shared" si="678"/>
        <v>45468</v>
      </c>
      <c r="I1193" s="115">
        <f t="shared" si="679"/>
        <v>45468</v>
      </c>
      <c r="J1193" s="116">
        <f t="shared" si="680"/>
        <v>20</v>
      </c>
      <c r="K1193" s="116">
        <f t="shared" si="681"/>
        <v>16</v>
      </c>
      <c r="L1193" s="8">
        <f t="shared" si="682"/>
        <v>1.00303852</v>
      </c>
      <c r="M1193" s="117">
        <v>1</v>
      </c>
      <c r="N1193" s="117">
        <f t="shared" si="683"/>
        <v>1</v>
      </c>
      <c r="O1193" s="110">
        <f t="shared" si="684"/>
        <v>1.00303852</v>
      </c>
      <c r="P1193" s="110">
        <f t="shared" si="685"/>
        <v>823.54143384999998</v>
      </c>
      <c r="Q1193" s="148">
        <f t="shared" si="686"/>
        <v>0</v>
      </c>
      <c r="R1193" s="170">
        <f t="shared" si="687"/>
        <v>0</v>
      </c>
      <c r="S1193" s="110">
        <f t="shared" si="688"/>
        <v>0</v>
      </c>
      <c r="T1193" s="92">
        <f t="shared" si="673"/>
        <v>0</v>
      </c>
      <c r="U1193" s="181">
        <f t="shared" si="674"/>
        <v>0</v>
      </c>
      <c r="V1193" s="120">
        <f t="shared" si="652"/>
        <v>7.8E-2</v>
      </c>
      <c r="W1193" s="118">
        <f t="shared" si="689"/>
        <v>16</v>
      </c>
      <c r="X1193" s="118">
        <v>252</v>
      </c>
      <c r="Y1193" s="117">
        <f t="shared" si="690"/>
        <v>1.0047801169999999</v>
      </c>
      <c r="Z1193" s="110">
        <f t="shared" si="691"/>
        <v>3.9366243999999999</v>
      </c>
      <c r="AA1193" s="110">
        <f t="shared" si="692"/>
        <v>0</v>
      </c>
      <c r="AB1193" s="121" t="str">
        <f t="shared" si="653"/>
        <v>A+J=</v>
      </c>
      <c r="AC1193" s="115">
        <f t="shared" si="654"/>
        <v>45468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9">
        <f t="shared" si="651"/>
        <v>45463</v>
      </c>
      <c r="B1194" s="110">
        <f t="shared" si="675"/>
        <v>827.8816941</v>
      </c>
      <c r="C1194" s="184">
        <f t="shared" si="650"/>
        <v>821.04666713427298</v>
      </c>
      <c r="D1194" s="111">
        <f t="shared" si="676"/>
        <v>6869.14</v>
      </c>
      <c r="E1194" s="111">
        <f>IF($K1194=1,VLOOKUP($A1193,$AQ$11:$AU$150,5),E1193)</f>
        <v>6895.24</v>
      </c>
      <c r="F1194" s="160" t="e">
        <f>IF($K1194=1,VLOOKUP($A1193,$AQ$11:$AU$135,6),F1193)</f>
        <v>#REF!</v>
      </c>
      <c r="G1194" s="114">
        <f t="shared" si="677"/>
        <v>3.7996022791790818E-3</v>
      </c>
      <c r="H1194" s="115">
        <f t="shared" si="678"/>
        <v>45468</v>
      </c>
      <c r="I1194" s="115">
        <f t="shared" si="679"/>
        <v>45468</v>
      </c>
      <c r="J1194" s="116">
        <f t="shared" si="680"/>
        <v>20</v>
      </c>
      <c r="K1194" s="116">
        <f t="shared" si="681"/>
        <v>17</v>
      </c>
      <c r="L1194" s="8">
        <f t="shared" si="682"/>
        <v>1.00322874</v>
      </c>
      <c r="M1194" s="117">
        <v>1</v>
      </c>
      <c r="N1194" s="117">
        <f t="shared" si="683"/>
        <v>1</v>
      </c>
      <c r="O1194" s="110">
        <f t="shared" si="684"/>
        <v>1.00322874</v>
      </c>
      <c r="P1194" s="110">
        <f t="shared" si="685"/>
        <v>823.69761334999998</v>
      </c>
      <c r="Q1194" s="148">
        <f t="shared" si="686"/>
        <v>0</v>
      </c>
      <c r="R1194" s="170">
        <f t="shared" si="687"/>
        <v>0</v>
      </c>
      <c r="S1194" s="110">
        <f t="shared" si="688"/>
        <v>0</v>
      </c>
      <c r="T1194" s="92">
        <f t="shared" si="673"/>
        <v>0</v>
      </c>
      <c r="U1194" s="181">
        <f t="shared" si="674"/>
        <v>0</v>
      </c>
      <c r="V1194" s="120">
        <f t="shared" si="652"/>
        <v>7.8E-2</v>
      </c>
      <c r="W1194" s="118">
        <f t="shared" si="689"/>
        <v>17</v>
      </c>
      <c r="X1194" s="118">
        <v>252</v>
      </c>
      <c r="Y1194" s="117">
        <f t="shared" si="690"/>
        <v>1.0050796319999999</v>
      </c>
      <c r="Z1194" s="110">
        <f t="shared" si="691"/>
        <v>4.1840807499999997</v>
      </c>
      <c r="AA1194" s="110">
        <f t="shared" si="692"/>
        <v>0</v>
      </c>
      <c r="AB1194" s="121" t="str">
        <f t="shared" si="653"/>
        <v>A+J=</v>
      </c>
      <c r="AC1194" s="115">
        <f t="shared" si="654"/>
        <v>45468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9">
        <f t="shared" si="651"/>
        <v>45464</v>
      </c>
      <c r="B1195" s="110">
        <f t="shared" si="675"/>
        <v>828.28552158000002</v>
      </c>
      <c r="C1195" s="184">
        <f t="shared" si="650"/>
        <v>821.04666713427298</v>
      </c>
      <c r="D1195" s="111">
        <f t="shared" si="676"/>
        <v>6869.14</v>
      </c>
      <c r="E1195" s="111">
        <f>IF($K1195=1,VLOOKUP($A1194,$AQ$11:$AU$150,5),E1194)</f>
        <v>6895.24</v>
      </c>
      <c r="F1195" s="160" t="e">
        <f>IF($K1195=1,VLOOKUP($A1194,$AQ$11:$AU$135,6),F1194)</f>
        <v>#REF!</v>
      </c>
      <c r="G1195" s="114">
        <f t="shared" si="677"/>
        <v>3.7996022791790818E-3</v>
      </c>
      <c r="H1195" s="115">
        <f t="shared" si="678"/>
        <v>45468</v>
      </c>
      <c r="I1195" s="115">
        <f t="shared" si="679"/>
        <v>45468</v>
      </c>
      <c r="J1195" s="116">
        <f t="shared" si="680"/>
        <v>20</v>
      </c>
      <c r="K1195" s="116">
        <f t="shared" si="681"/>
        <v>18</v>
      </c>
      <c r="L1195" s="8">
        <f t="shared" si="682"/>
        <v>1.0034189899999999</v>
      </c>
      <c r="M1195" s="117">
        <v>1</v>
      </c>
      <c r="N1195" s="117">
        <f t="shared" si="683"/>
        <v>1</v>
      </c>
      <c r="O1195" s="110">
        <f t="shared" si="684"/>
        <v>1.0034189899999999</v>
      </c>
      <c r="P1195" s="110">
        <f t="shared" si="685"/>
        <v>823.85381746999997</v>
      </c>
      <c r="Q1195" s="148">
        <f t="shared" si="686"/>
        <v>0</v>
      </c>
      <c r="R1195" s="170">
        <f t="shared" si="687"/>
        <v>0</v>
      </c>
      <c r="S1195" s="110">
        <f t="shared" si="688"/>
        <v>0</v>
      </c>
      <c r="T1195" s="92">
        <f t="shared" si="673"/>
        <v>0</v>
      </c>
      <c r="U1195" s="181">
        <f t="shared" si="674"/>
        <v>0</v>
      </c>
      <c r="V1195" s="120">
        <f t="shared" si="652"/>
        <v>7.8E-2</v>
      </c>
      <c r="W1195" s="118">
        <f t="shared" si="689"/>
        <v>18</v>
      </c>
      <c r="X1195" s="118">
        <v>252</v>
      </c>
      <c r="Y1195" s="117">
        <f t="shared" si="690"/>
        <v>1.005379236</v>
      </c>
      <c r="Z1195" s="110">
        <f t="shared" si="691"/>
        <v>4.4317041100000001</v>
      </c>
      <c r="AA1195" s="110">
        <f t="shared" si="692"/>
        <v>0</v>
      </c>
      <c r="AB1195" s="121" t="str">
        <f t="shared" si="653"/>
        <v>A+J=</v>
      </c>
      <c r="AC1195" s="115">
        <f t="shared" si="654"/>
        <v>45468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9">
        <f t="shared" si="651"/>
        <v>45465</v>
      </c>
      <c r="B1196" s="110">
        <f t="shared" si="675"/>
        <v>828.68954076999989</v>
      </c>
      <c r="C1196" s="184">
        <f t="shared" si="650"/>
        <v>821.04666713427298</v>
      </c>
      <c r="D1196" s="111">
        <f t="shared" si="676"/>
        <v>6869.14</v>
      </c>
      <c r="E1196" s="111">
        <f>IF($K1196=1,VLOOKUP($A1195,$AQ$11:$AU$150,5),E1195)</f>
        <v>6895.24</v>
      </c>
      <c r="F1196" s="160" t="e">
        <f>IF($K1196=1,VLOOKUP($A1195,$AQ$11:$AU$135,6),F1195)</f>
        <v>#REF!</v>
      </c>
      <c r="G1196" s="114">
        <f t="shared" si="677"/>
        <v>3.7996022791790818E-3</v>
      </c>
      <c r="H1196" s="115">
        <f t="shared" si="678"/>
        <v>45468</v>
      </c>
      <c r="I1196" s="115">
        <f t="shared" si="679"/>
        <v>45468</v>
      </c>
      <c r="J1196" s="116">
        <f t="shared" si="680"/>
        <v>20</v>
      </c>
      <c r="K1196" s="116">
        <f t="shared" si="681"/>
        <v>19</v>
      </c>
      <c r="L1196" s="8">
        <f t="shared" si="682"/>
        <v>1.0036092700000001</v>
      </c>
      <c r="M1196" s="117">
        <v>1</v>
      </c>
      <c r="N1196" s="117">
        <f t="shared" si="683"/>
        <v>1</v>
      </c>
      <c r="O1196" s="110">
        <f t="shared" si="684"/>
        <v>1.0036092700000001</v>
      </c>
      <c r="P1196" s="110">
        <f t="shared" si="685"/>
        <v>824.01004622999994</v>
      </c>
      <c r="Q1196" s="148">
        <f t="shared" si="686"/>
        <v>0</v>
      </c>
      <c r="R1196" s="170">
        <f t="shared" si="687"/>
        <v>0</v>
      </c>
      <c r="S1196" s="110">
        <f t="shared" si="688"/>
        <v>0</v>
      </c>
      <c r="T1196" s="92">
        <f t="shared" si="673"/>
        <v>0</v>
      </c>
      <c r="U1196" s="181">
        <f t="shared" si="674"/>
        <v>0</v>
      </c>
      <c r="V1196" s="120">
        <f t="shared" si="652"/>
        <v>7.8E-2</v>
      </c>
      <c r="W1196" s="118">
        <f t="shared" si="689"/>
        <v>19</v>
      </c>
      <c r="X1196" s="118">
        <v>252</v>
      </c>
      <c r="Y1196" s="117">
        <f t="shared" si="690"/>
        <v>1.0056789290000001</v>
      </c>
      <c r="Z1196" s="110">
        <f t="shared" si="691"/>
        <v>4.6794945400000003</v>
      </c>
      <c r="AA1196" s="110">
        <f t="shared" si="692"/>
        <v>0</v>
      </c>
      <c r="AB1196" s="121" t="str">
        <f t="shared" si="653"/>
        <v>A+J=</v>
      </c>
      <c r="AC1196" s="115">
        <f t="shared" si="654"/>
        <v>45468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9">
        <f t="shared" si="651"/>
        <v>45466</v>
      </c>
      <c r="B1197" s="110">
        <f t="shared" si="675"/>
        <v>828.68954076999989</v>
      </c>
      <c r="C1197" s="184">
        <f t="shared" ref="C1197:C1260" si="693">IF(Q1196&gt;0,P1196-S1196-T1196,C1196)</f>
        <v>821.04666713427298</v>
      </c>
      <c r="D1197" s="111">
        <f t="shared" si="676"/>
        <v>6869.14</v>
      </c>
      <c r="E1197" s="111">
        <f>IF($K1197=1,VLOOKUP($A1196,$AQ$11:$AU$150,5),E1196)</f>
        <v>6895.24</v>
      </c>
      <c r="F1197" s="160" t="e">
        <f>IF($K1197=1,VLOOKUP($A1196,$AQ$11:$AU$135,6),F1196)</f>
        <v>#REF!</v>
      </c>
      <c r="G1197" s="114">
        <f t="shared" si="677"/>
        <v>3.7996022791790818E-3</v>
      </c>
      <c r="H1197" s="115">
        <f t="shared" si="678"/>
        <v>45468</v>
      </c>
      <c r="I1197" s="115">
        <f t="shared" si="679"/>
        <v>45468</v>
      </c>
      <c r="J1197" s="116">
        <f t="shared" si="680"/>
        <v>20</v>
      </c>
      <c r="K1197" s="116">
        <f t="shared" si="681"/>
        <v>19</v>
      </c>
      <c r="L1197" s="8">
        <f t="shared" si="682"/>
        <v>1.0036092700000001</v>
      </c>
      <c r="M1197" s="117">
        <v>1</v>
      </c>
      <c r="N1197" s="117">
        <f t="shared" si="683"/>
        <v>1</v>
      </c>
      <c r="O1197" s="110">
        <f t="shared" si="684"/>
        <v>1.0036092700000001</v>
      </c>
      <c r="P1197" s="110">
        <f t="shared" si="685"/>
        <v>824.01004622999994</v>
      </c>
      <c r="Q1197" s="148">
        <f t="shared" si="686"/>
        <v>0</v>
      </c>
      <c r="R1197" s="170">
        <f t="shared" si="687"/>
        <v>0</v>
      </c>
      <c r="S1197" s="110">
        <f t="shared" si="688"/>
        <v>0</v>
      </c>
      <c r="T1197" s="92">
        <f t="shared" si="673"/>
        <v>0</v>
      </c>
      <c r="U1197" s="181">
        <f t="shared" si="674"/>
        <v>0</v>
      </c>
      <c r="V1197" s="120">
        <f t="shared" si="652"/>
        <v>7.8E-2</v>
      </c>
      <c r="W1197" s="118">
        <f t="shared" si="689"/>
        <v>19</v>
      </c>
      <c r="X1197" s="118">
        <v>252</v>
      </c>
      <c r="Y1197" s="117">
        <f t="shared" si="690"/>
        <v>1.0056789290000001</v>
      </c>
      <c r="Z1197" s="110">
        <f t="shared" si="691"/>
        <v>4.6794945400000003</v>
      </c>
      <c r="AA1197" s="110">
        <f t="shared" si="692"/>
        <v>0</v>
      </c>
      <c r="AB1197" s="121" t="str">
        <f t="shared" si="653"/>
        <v>A+J=</v>
      </c>
      <c r="AC1197" s="115">
        <f t="shared" si="654"/>
        <v>45468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9">
        <f t="shared" si="651"/>
        <v>45467</v>
      </c>
      <c r="B1198" s="110">
        <f t="shared" si="675"/>
        <v>828.68954076999989</v>
      </c>
      <c r="C1198" s="184">
        <f t="shared" si="693"/>
        <v>821.04666713427298</v>
      </c>
      <c r="D1198" s="111">
        <f t="shared" si="676"/>
        <v>6869.14</v>
      </c>
      <c r="E1198" s="111">
        <f>IF($K1198=1,VLOOKUP($A1197,$AQ$11:$AU$150,5),E1197)</f>
        <v>6895.24</v>
      </c>
      <c r="F1198" s="160" t="e">
        <f>IF($K1198=1,VLOOKUP($A1197,$AQ$11:$AU$135,6),F1197)</f>
        <v>#REF!</v>
      </c>
      <c r="G1198" s="114">
        <f t="shared" si="677"/>
        <v>3.7996022791790818E-3</v>
      </c>
      <c r="H1198" s="115">
        <f t="shared" si="678"/>
        <v>45468</v>
      </c>
      <c r="I1198" s="115">
        <f t="shared" si="679"/>
        <v>45468</v>
      </c>
      <c r="J1198" s="116">
        <f t="shared" si="680"/>
        <v>20</v>
      </c>
      <c r="K1198" s="116">
        <f t="shared" si="681"/>
        <v>19</v>
      </c>
      <c r="L1198" s="8">
        <f t="shared" si="682"/>
        <v>1.0036092700000001</v>
      </c>
      <c r="M1198" s="117">
        <v>1</v>
      </c>
      <c r="N1198" s="117">
        <f t="shared" si="683"/>
        <v>1</v>
      </c>
      <c r="O1198" s="110">
        <f t="shared" si="684"/>
        <v>1.0036092700000001</v>
      </c>
      <c r="P1198" s="110">
        <f t="shared" si="685"/>
        <v>824.01004622999994</v>
      </c>
      <c r="Q1198" s="148">
        <f t="shared" si="686"/>
        <v>0</v>
      </c>
      <c r="R1198" s="170">
        <f t="shared" si="687"/>
        <v>0</v>
      </c>
      <c r="S1198" s="110">
        <f t="shared" si="688"/>
        <v>0</v>
      </c>
      <c r="T1198" s="92">
        <f t="shared" si="673"/>
        <v>0</v>
      </c>
      <c r="U1198" s="181">
        <f t="shared" si="674"/>
        <v>0</v>
      </c>
      <c r="V1198" s="120">
        <f t="shared" si="652"/>
        <v>7.8E-2</v>
      </c>
      <c r="W1198" s="118">
        <f t="shared" si="689"/>
        <v>19</v>
      </c>
      <c r="X1198" s="118">
        <v>252</v>
      </c>
      <c r="Y1198" s="117">
        <f t="shared" si="690"/>
        <v>1.0056789290000001</v>
      </c>
      <c r="Z1198" s="110">
        <f t="shared" si="691"/>
        <v>4.6794945400000003</v>
      </c>
      <c r="AA1198" s="110">
        <f t="shared" si="692"/>
        <v>0</v>
      </c>
      <c r="AB1198" s="121" t="str">
        <f t="shared" si="653"/>
        <v>A+J=</v>
      </c>
      <c r="AC1198" s="115">
        <f t="shared" si="654"/>
        <v>45468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9">
        <f t="shared" si="651"/>
        <v>45468</v>
      </c>
      <c r="B1199" s="110">
        <f t="shared" si="675"/>
        <v>829.09376909000002</v>
      </c>
      <c r="C1199" s="184">
        <f t="shared" si="693"/>
        <v>821.04666713427298</v>
      </c>
      <c r="D1199" s="111">
        <f t="shared" si="676"/>
        <v>6869.14</v>
      </c>
      <c r="E1199" s="111">
        <f>IF($K1199=1,VLOOKUP($A1198,$AQ$11:$AU$150,5),E1198)</f>
        <v>6895.24</v>
      </c>
      <c r="F1199" s="160" t="e">
        <f>IF($K1199=1,VLOOKUP($A1198,$AQ$11:$AU$135,6),F1198)</f>
        <v>#REF!</v>
      </c>
      <c r="G1199" s="114">
        <f t="shared" si="677"/>
        <v>3.7996022791790818E-3</v>
      </c>
      <c r="H1199" s="115">
        <f t="shared" si="678"/>
        <v>45468</v>
      </c>
      <c r="I1199" s="115">
        <f t="shared" si="679"/>
        <v>45468</v>
      </c>
      <c r="J1199" s="116">
        <f t="shared" si="680"/>
        <v>20</v>
      </c>
      <c r="K1199" s="116">
        <f t="shared" si="681"/>
        <v>20</v>
      </c>
      <c r="L1199" s="8">
        <f t="shared" si="682"/>
        <v>1.0037996</v>
      </c>
      <c r="M1199" s="117">
        <v>1</v>
      </c>
      <c r="N1199" s="117">
        <f t="shared" si="683"/>
        <v>1</v>
      </c>
      <c r="O1199" s="110">
        <f t="shared" si="684"/>
        <v>1.0037996</v>
      </c>
      <c r="P1199" s="110">
        <f t="shared" si="685"/>
        <v>824.16631604999998</v>
      </c>
      <c r="Q1199" s="148">
        <f t="shared" si="686"/>
        <v>39</v>
      </c>
      <c r="R1199" s="170">
        <f t="shared" si="687"/>
        <v>1.4286E-2</v>
      </c>
      <c r="S1199" s="110">
        <f t="shared" si="688"/>
        <v>11.77403999</v>
      </c>
      <c r="T1199" s="92">
        <f t="shared" si="673"/>
        <v>3.1196489164433951</v>
      </c>
      <c r="U1199" s="181">
        <f t="shared" si="674"/>
        <v>1.8071217685557334E-2</v>
      </c>
      <c r="V1199" s="120">
        <f t="shared" si="652"/>
        <v>7.8E-2</v>
      </c>
      <c r="W1199" s="118">
        <f t="shared" si="689"/>
        <v>20</v>
      </c>
      <c r="X1199" s="118">
        <v>252</v>
      </c>
      <c r="Y1199" s="117">
        <f t="shared" si="690"/>
        <v>1.0059787120000001</v>
      </c>
      <c r="Z1199" s="110">
        <f t="shared" si="691"/>
        <v>4.9274530399999996</v>
      </c>
      <c r="AA1199" s="110">
        <f t="shared" si="692"/>
        <v>16.701493030000002</v>
      </c>
      <c r="AB1199" s="121" t="str">
        <f t="shared" si="653"/>
        <v>A+J=</v>
      </c>
      <c r="AC1199" s="115">
        <f t="shared" si="654"/>
        <v>45468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9">
        <f t="shared" si="651"/>
        <v>45469</v>
      </c>
      <c r="B1200" s="110">
        <f t="shared" si="675"/>
        <v>809.68276018000006</v>
      </c>
      <c r="C1200" s="184">
        <f t="shared" si="693"/>
        <v>809.27262714355663</v>
      </c>
      <c r="D1200" s="111">
        <f t="shared" si="676"/>
        <v>6895.24</v>
      </c>
      <c r="E1200" s="111">
        <f>IF($K1200=1,VLOOKUP($A1199,$AQ$11:$AU$150,5),E1199)</f>
        <v>6926.96</v>
      </c>
      <c r="F1200" s="160" t="e">
        <f>IF($K1200=1,VLOOKUP($A1199,$AQ$11:$AU$135,6),F1199)</f>
        <v>#REF!</v>
      </c>
      <c r="G1200" s="114">
        <f t="shared" si="677"/>
        <v>4.600274972299756E-3</v>
      </c>
      <c r="H1200" s="115">
        <f t="shared" si="678"/>
        <v>45498</v>
      </c>
      <c r="I1200" s="115">
        <f t="shared" si="679"/>
        <v>45498</v>
      </c>
      <c r="J1200" s="116">
        <f t="shared" si="680"/>
        <v>22</v>
      </c>
      <c r="K1200" s="116">
        <f t="shared" si="681"/>
        <v>1</v>
      </c>
      <c r="L1200" s="8">
        <f t="shared" si="682"/>
        <v>1.0002086400000001</v>
      </c>
      <c r="M1200" s="117">
        <v>1</v>
      </c>
      <c r="N1200" s="117">
        <f t="shared" si="683"/>
        <v>1</v>
      </c>
      <c r="O1200" s="110">
        <f t="shared" si="684"/>
        <v>1.0002086400000001</v>
      </c>
      <c r="P1200" s="110">
        <f t="shared" si="685"/>
        <v>809.44147378000002</v>
      </c>
      <c r="Q1200" s="148">
        <f t="shared" si="686"/>
        <v>0</v>
      </c>
      <c r="R1200" s="170">
        <f t="shared" si="687"/>
        <v>0</v>
      </c>
      <c r="S1200" s="110">
        <f t="shared" si="688"/>
        <v>0</v>
      </c>
      <c r="T1200" s="92">
        <f t="shared" si="673"/>
        <v>0</v>
      </c>
      <c r="U1200" s="181">
        <f t="shared" si="674"/>
        <v>0</v>
      </c>
      <c r="V1200" s="120">
        <f t="shared" si="652"/>
        <v>7.8E-2</v>
      </c>
      <c r="W1200" s="118">
        <f t="shared" si="689"/>
        <v>1</v>
      </c>
      <c r="X1200" s="118">
        <v>252</v>
      </c>
      <c r="Y1200" s="117">
        <f t="shared" si="690"/>
        <v>1.00029809</v>
      </c>
      <c r="Z1200" s="110">
        <f t="shared" si="691"/>
        <v>0.24128640000000001</v>
      </c>
      <c r="AA1200" s="110">
        <f t="shared" si="692"/>
        <v>0</v>
      </c>
      <c r="AB1200" s="121" t="str">
        <f t="shared" si="653"/>
        <v>A+J=</v>
      </c>
      <c r="AC1200" s="115">
        <f t="shared" si="654"/>
        <v>45498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9">
        <f t="shared" si="651"/>
        <v>45470</v>
      </c>
      <c r="B1201" s="110">
        <f t="shared" si="675"/>
        <v>810.09310644000004</v>
      </c>
      <c r="C1201" s="184">
        <f t="shared" si="693"/>
        <v>809.27262714355663</v>
      </c>
      <c r="D1201" s="111">
        <f t="shared" si="676"/>
        <v>6895.24</v>
      </c>
      <c r="E1201" s="111">
        <f>IF($K1201=1,VLOOKUP($A1200,$AQ$11:$AU$150,5),E1200)</f>
        <v>6926.96</v>
      </c>
      <c r="F1201" s="160" t="e">
        <f>IF($K1201=1,VLOOKUP($A1200,$AQ$11:$AU$135,6),F1200)</f>
        <v>#REF!</v>
      </c>
      <c r="G1201" s="114">
        <f t="shared" si="677"/>
        <v>4.600274972299756E-3</v>
      </c>
      <c r="H1201" s="115">
        <f t="shared" si="678"/>
        <v>45498</v>
      </c>
      <c r="I1201" s="115">
        <f t="shared" si="679"/>
        <v>45498</v>
      </c>
      <c r="J1201" s="116">
        <f t="shared" si="680"/>
        <v>22</v>
      </c>
      <c r="K1201" s="116">
        <f t="shared" si="681"/>
        <v>2</v>
      </c>
      <c r="L1201" s="8">
        <f t="shared" si="682"/>
        <v>1.0004173300000001</v>
      </c>
      <c r="M1201" s="117">
        <v>1</v>
      </c>
      <c r="N1201" s="117">
        <f t="shared" si="683"/>
        <v>1</v>
      </c>
      <c r="O1201" s="110">
        <f t="shared" si="684"/>
        <v>1.0004173300000001</v>
      </c>
      <c r="P1201" s="110">
        <f t="shared" si="685"/>
        <v>809.61036088000003</v>
      </c>
      <c r="Q1201" s="148">
        <f t="shared" si="686"/>
        <v>0</v>
      </c>
      <c r="R1201" s="170">
        <f t="shared" si="687"/>
        <v>0</v>
      </c>
      <c r="S1201" s="110">
        <f t="shared" si="688"/>
        <v>0</v>
      </c>
      <c r="T1201" s="92">
        <f t="shared" si="673"/>
        <v>0</v>
      </c>
      <c r="U1201" s="181">
        <f t="shared" si="674"/>
        <v>0</v>
      </c>
      <c r="V1201" s="120">
        <f t="shared" si="652"/>
        <v>7.8E-2</v>
      </c>
      <c r="W1201" s="118">
        <f t="shared" si="689"/>
        <v>2</v>
      </c>
      <c r="X1201" s="118">
        <v>252</v>
      </c>
      <c r="Y1201" s="117">
        <f t="shared" si="690"/>
        <v>1.0005962690000001</v>
      </c>
      <c r="Z1201" s="110">
        <f t="shared" si="691"/>
        <v>0.48274556000000002</v>
      </c>
      <c r="AA1201" s="110">
        <f t="shared" si="692"/>
        <v>0</v>
      </c>
      <c r="AB1201" s="121" t="str">
        <f t="shared" si="653"/>
        <v>A+J=</v>
      </c>
      <c r="AC1201" s="115">
        <f t="shared" si="654"/>
        <v>45498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9">
        <f t="shared" si="651"/>
        <v>45471</v>
      </c>
      <c r="B1202" s="110">
        <f t="shared" si="675"/>
        <v>810.50365707000003</v>
      </c>
      <c r="C1202" s="184">
        <f t="shared" si="693"/>
        <v>809.27262714355663</v>
      </c>
      <c r="D1202" s="111">
        <f t="shared" si="676"/>
        <v>6895.24</v>
      </c>
      <c r="E1202" s="111">
        <f>IF($K1202=1,VLOOKUP($A1201,$AQ$11:$AU$150,5),E1201)</f>
        <v>6926.96</v>
      </c>
      <c r="F1202" s="160" t="e">
        <f>IF($K1202=1,VLOOKUP($A1201,$AQ$11:$AU$135,6),F1201)</f>
        <v>#REF!</v>
      </c>
      <c r="G1202" s="114">
        <f t="shared" si="677"/>
        <v>4.600274972299756E-3</v>
      </c>
      <c r="H1202" s="115">
        <f t="shared" si="678"/>
        <v>45498</v>
      </c>
      <c r="I1202" s="115">
        <f t="shared" si="679"/>
        <v>45498</v>
      </c>
      <c r="J1202" s="116">
        <f t="shared" si="680"/>
        <v>22</v>
      </c>
      <c r="K1202" s="116">
        <f t="shared" si="681"/>
        <v>3</v>
      </c>
      <c r="L1202" s="8">
        <f t="shared" si="682"/>
        <v>1.0006260600000001</v>
      </c>
      <c r="M1202" s="117">
        <v>1</v>
      </c>
      <c r="N1202" s="117">
        <f t="shared" si="683"/>
        <v>1</v>
      </c>
      <c r="O1202" s="110">
        <f t="shared" si="684"/>
        <v>1.0006260600000001</v>
      </c>
      <c r="P1202" s="110">
        <f t="shared" si="685"/>
        <v>809.77928036000003</v>
      </c>
      <c r="Q1202" s="148">
        <f t="shared" si="686"/>
        <v>0</v>
      </c>
      <c r="R1202" s="170">
        <f t="shared" si="687"/>
        <v>0</v>
      </c>
      <c r="S1202" s="110">
        <f t="shared" si="688"/>
        <v>0</v>
      </c>
      <c r="T1202" s="92">
        <f t="shared" si="673"/>
        <v>0</v>
      </c>
      <c r="U1202" s="181">
        <f t="shared" si="674"/>
        <v>0</v>
      </c>
      <c r="V1202" s="120">
        <f t="shared" si="652"/>
        <v>7.8E-2</v>
      </c>
      <c r="W1202" s="118">
        <f t="shared" si="689"/>
        <v>3</v>
      </c>
      <c r="X1202" s="118">
        <v>252</v>
      </c>
      <c r="Y1202" s="117">
        <f t="shared" si="690"/>
        <v>1.0008945359999999</v>
      </c>
      <c r="Z1202" s="110">
        <f t="shared" si="691"/>
        <v>0.72437671000000003</v>
      </c>
      <c r="AA1202" s="110">
        <f t="shared" si="692"/>
        <v>0</v>
      </c>
      <c r="AB1202" s="121" t="str">
        <f t="shared" si="653"/>
        <v>A+J=</v>
      </c>
      <c r="AC1202" s="115">
        <f t="shared" si="654"/>
        <v>45498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9">
        <f t="shared" si="651"/>
        <v>45472</v>
      </c>
      <c r="B1203" s="110">
        <f t="shared" si="675"/>
        <v>810.91442187999996</v>
      </c>
      <c r="C1203" s="184">
        <f t="shared" si="693"/>
        <v>809.27262714355663</v>
      </c>
      <c r="D1203" s="111">
        <f t="shared" si="676"/>
        <v>6895.24</v>
      </c>
      <c r="E1203" s="111">
        <f>IF($K1203=1,VLOOKUP($A1202,$AQ$11:$AU$150,5),E1202)</f>
        <v>6926.96</v>
      </c>
      <c r="F1203" s="160" t="e">
        <f>IF($K1203=1,VLOOKUP($A1202,$AQ$11:$AU$135,6),F1202)</f>
        <v>#REF!</v>
      </c>
      <c r="G1203" s="114">
        <f t="shared" si="677"/>
        <v>4.600274972299756E-3</v>
      </c>
      <c r="H1203" s="115">
        <f t="shared" si="678"/>
        <v>45498</v>
      </c>
      <c r="I1203" s="115">
        <f t="shared" si="679"/>
        <v>45498</v>
      </c>
      <c r="J1203" s="116">
        <f t="shared" si="680"/>
        <v>22</v>
      </c>
      <c r="K1203" s="116">
        <f t="shared" si="681"/>
        <v>4</v>
      </c>
      <c r="L1203" s="8">
        <f t="shared" si="682"/>
        <v>1.00083484</v>
      </c>
      <c r="M1203" s="117">
        <v>1</v>
      </c>
      <c r="N1203" s="117">
        <f t="shared" si="683"/>
        <v>1</v>
      </c>
      <c r="O1203" s="110">
        <f t="shared" si="684"/>
        <v>1.00083484</v>
      </c>
      <c r="P1203" s="110">
        <f t="shared" si="685"/>
        <v>809.94824029999995</v>
      </c>
      <c r="Q1203" s="148">
        <f t="shared" si="686"/>
        <v>0</v>
      </c>
      <c r="R1203" s="170">
        <f t="shared" si="687"/>
        <v>0</v>
      </c>
      <c r="S1203" s="110">
        <f t="shared" si="688"/>
        <v>0</v>
      </c>
      <c r="T1203" s="92">
        <f t="shared" si="673"/>
        <v>0</v>
      </c>
      <c r="U1203" s="181">
        <f t="shared" si="674"/>
        <v>0</v>
      </c>
      <c r="V1203" s="120">
        <f t="shared" si="652"/>
        <v>7.8E-2</v>
      </c>
      <c r="W1203" s="118">
        <f t="shared" si="689"/>
        <v>4</v>
      </c>
      <c r="X1203" s="118">
        <v>252</v>
      </c>
      <c r="Y1203" s="117">
        <f t="shared" si="690"/>
        <v>1.001192893</v>
      </c>
      <c r="Z1203" s="110">
        <f t="shared" si="691"/>
        <v>0.96618157999999998</v>
      </c>
      <c r="AA1203" s="110">
        <f t="shared" si="692"/>
        <v>0</v>
      </c>
      <c r="AB1203" s="121" t="str">
        <f t="shared" si="653"/>
        <v>A+J=</v>
      </c>
      <c r="AC1203" s="115">
        <f t="shared" si="654"/>
        <v>45498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9">
        <f t="shared" si="651"/>
        <v>45473</v>
      </c>
      <c r="B1204" s="110">
        <f t="shared" si="675"/>
        <v>810.91442187999996</v>
      </c>
      <c r="C1204" s="184">
        <f t="shared" si="693"/>
        <v>809.27262714355663</v>
      </c>
      <c r="D1204" s="111">
        <f t="shared" si="676"/>
        <v>6895.24</v>
      </c>
      <c r="E1204" s="111">
        <f>IF($K1204=1,VLOOKUP($A1203,$AQ$11:$AU$150,5),E1203)</f>
        <v>6926.96</v>
      </c>
      <c r="F1204" s="160" t="e">
        <f>IF($K1204=1,VLOOKUP($A1203,$AQ$11:$AU$135,6),F1203)</f>
        <v>#REF!</v>
      </c>
      <c r="G1204" s="114">
        <f t="shared" si="677"/>
        <v>4.600274972299756E-3</v>
      </c>
      <c r="H1204" s="115">
        <f t="shared" si="678"/>
        <v>45498</v>
      </c>
      <c r="I1204" s="115">
        <f t="shared" si="679"/>
        <v>45498</v>
      </c>
      <c r="J1204" s="116">
        <f t="shared" si="680"/>
        <v>22</v>
      </c>
      <c r="K1204" s="116">
        <f t="shared" si="681"/>
        <v>4</v>
      </c>
      <c r="L1204" s="8">
        <f t="shared" si="682"/>
        <v>1.00083484</v>
      </c>
      <c r="M1204" s="117">
        <v>1</v>
      </c>
      <c r="N1204" s="117">
        <f t="shared" si="683"/>
        <v>1</v>
      </c>
      <c r="O1204" s="110">
        <f t="shared" si="684"/>
        <v>1.00083484</v>
      </c>
      <c r="P1204" s="110">
        <f t="shared" si="685"/>
        <v>809.94824029999995</v>
      </c>
      <c r="Q1204" s="148">
        <f t="shared" si="686"/>
        <v>0</v>
      </c>
      <c r="R1204" s="170">
        <f t="shared" si="687"/>
        <v>0</v>
      </c>
      <c r="S1204" s="110">
        <f t="shared" si="688"/>
        <v>0</v>
      </c>
      <c r="T1204" s="92">
        <f t="shared" si="673"/>
        <v>0</v>
      </c>
      <c r="U1204" s="181">
        <f t="shared" si="674"/>
        <v>0</v>
      </c>
      <c r="V1204" s="120">
        <f t="shared" si="652"/>
        <v>7.8E-2</v>
      </c>
      <c r="W1204" s="118">
        <f t="shared" si="689"/>
        <v>4</v>
      </c>
      <c r="X1204" s="118">
        <v>252</v>
      </c>
      <c r="Y1204" s="117">
        <f t="shared" si="690"/>
        <v>1.001192893</v>
      </c>
      <c r="Z1204" s="110">
        <f t="shared" si="691"/>
        <v>0.96618157999999998</v>
      </c>
      <c r="AA1204" s="110">
        <f t="shared" si="692"/>
        <v>0</v>
      </c>
      <c r="AB1204" s="121" t="str">
        <f t="shared" si="653"/>
        <v>A+J=</v>
      </c>
      <c r="AC1204" s="115">
        <f t="shared" si="654"/>
        <v>45498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9">
        <f t="shared" si="651"/>
        <v>45474</v>
      </c>
      <c r="B1205" s="110">
        <f t="shared" si="675"/>
        <v>810.91442187999996</v>
      </c>
      <c r="C1205" s="184">
        <f t="shared" si="693"/>
        <v>809.27262714355663</v>
      </c>
      <c r="D1205" s="111">
        <f t="shared" si="676"/>
        <v>6895.24</v>
      </c>
      <c r="E1205" s="111">
        <f>IF($K1205=1,VLOOKUP($A1204,$AQ$11:$AU$150,5),E1204)</f>
        <v>6926.96</v>
      </c>
      <c r="F1205" s="160" t="e">
        <f>IF($K1205=1,VLOOKUP($A1204,$AQ$11:$AU$135,6),F1204)</f>
        <v>#REF!</v>
      </c>
      <c r="G1205" s="114">
        <f t="shared" si="677"/>
        <v>4.600274972299756E-3</v>
      </c>
      <c r="H1205" s="115">
        <f t="shared" si="678"/>
        <v>45498</v>
      </c>
      <c r="I1205" s="115">
        <f t="shared" si="679"/>
        <v>45498</v>
      </c>
      <c r="J1205" s="116">
        <f t="shared" si="680"/>
        <v>22</v>
      </c>
      <c r="K1205" s="116">
        <f t="shared" si="681"/>
        <v>4</v>
      </c>
      <c r="L1205" s="8">
        <f t="shared" si="682"/>
        <v>1.00083484</v>
      </c>
      <c r="M1205" s="117">
        <v>1</v>
      </c>
      <c r="N1205" s="117">
        <f t="shared" si="683"/>
        <v>1</v>
      </c>
      <c r="O1205" s="110">
        <f t="shared" si="684"/>
        <v>1.00083484</v>
      </c>
      <c r="P1205" s="110">
        <f t="shared" si="685"/>
        <v>809.94824029999995</v>
      </c>
      <c r="Q1205" s="148">
        <f t="shared" si="686"/>
        <v>0</v>
      </c>
      <c r="R1205" s="170">
        <f t="shared" si="687"/>
        <v>0</v>
      </c>
      <c r="S1205" s="110">
        <f t="shared" si="688"/>
        <v>0</v>
      </c>
      <c r="T1205" s="92">
        <f t="shared" si="673"/>
        <v>0</v>
      </c>
      <c r="U1205" s="181">
        <f t="shared" si="674"/>
        <v>0</v>
      </c>
      <c r="V1205" s="120">
        <f t="shared" si="652"/>
        <v>7.8E-2</v>
      </c>
      <c r="W1205" s="118">
        <f t="shared" si="689"/>
        <v>4</v>
      </c>
      <c r="X1205" s="118">
        <v>252</v>
      </c>
      <c r="Y1205" s="117">
        <f t="shared" si="690"/>
        <v>1.001192893</v>
      </c>
      <c r="Z1205" s="110">
        <f t="shared" si="691"/>
        <v>0.96618157999999998</v>
      </c>
      <c r="AA1205" s="110">
        <f t="shared" si="692"/>
        <v>0</v>
      </c>
      <c r="AB1205" s="121" t="str">
        <f t="shared" si="653"/>
        <v>A+J=</v>
      </c>
      <c r="AC1205" s="115">
        <f t="shared" si="654"/>
        <v>45498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9">
        <f t="shared" si="651"/>
        <v>45475</v>
      </c>
      <c r="B1206" s="110">
        <f t="shared" si="675"/>
        <v>811.32539202999999</v>
      </c>
      <c r="C1206" s="184">
        <f t="shared" si="693"/>
        <v>809.27262714355663</v>
      </c>
      <c r="D1206" s="111">
        <f t="shared" si="676"/>
        <v>6895.24</v>
      </c>
      <c r="E1206" s="111">
        <f>IF($K1206=1,VLOOKUP($A1205,$AQ$11:$AU$150,5),E1205)</f>
        <v>6926.96</v>
      </c>
      <c r="F1206" s="160" t="e">
        <f>IF($K1206=1,VLOOKUP($A1205,$AQ$11:$AU$135,6),F1205)</f>
        <v>#REF!</v>
      </c>
      <c r="G1206" s="114">
        <f t="shared" si="677"/>
        <v>4.600274972299756E-3</v>
      </c>
      <c r="H1206" s="115">
        <f t="shared" si="678"/>
        <v>45498</v>
      </c>
      <c r="I1206" s="115">
        <f t="shared" si="679"/>
        <v>45498</v>
      </c>
      <c r="J1206" s="116">
        <f t="shared" si="680"/>
        <v>22</v>
      </c>
      <c r="K1206" s="116">
        <f t="shared" si="681"/>
        <v>5</v>
      </c>
      <c r="L1206" s="8">
        <f t="shared" si="682"/>
        <v>1.0010436599999999</v>
      </c>
      <c r="M1206" s="117">
        <v>1</v>
      </c>
      <c r="N1206" s="117">
        <f t="shared" si="683"/>
        <v>1</v>
      </c>
      <c r="O1206" s="110">
        <f t="shared" si="684"/>
        <v>1.0010436599999999</v>
      </c>
      <c r="P1206" s="110">
        <f t="shared" si="685"/>
        <v>810.11723260999997</v>
      </c>
      <c r="Q1206" s="148">
        <f t="shared" si="686"/>
        <v>0</v>
      </c>
      <c r="R1206" s="170">
        <f t="shared" si="687"/>
        <v>0</v>
      </c>
      <c r="S1206" s="110">
        <f t="shared" si="688"/>
        <v>0</v>
      </c>
      <c r="T1206" s="92">
        <f t="shared" si="673"/>
        <v>0</v>
      </c>
      <c r="U1206" s="181">
        <f t="shared" si="674"/>
        <v>0</v>
      </c>
      <c r="V1206" s="120">
        <f t="shared" si="652"/>
        <v>7.8E-2</v>
      </c>
      <c r="W1206" s="118">
        <f t="shared" si="689"/>
        <v>5</v>
      </c>
      <c r="X1206" s="118">
        <v>252</v>
      </c>
      <c r="Y1206" s="117">
        <f t="shared" si="690"/>
        <v>1.001491339</v>
      </c>
      <c r="Z1206" s="110">
        <f t="shared" si="691"/>
        <v>1.2081594200000001</v>
      </c>
      <c r="AA1206" s="110">
        <f t="shared" si="692"/>
        <v>0</v>
      </c>
      <c r="AB1206" s="121" t="str">
        <f t="shared" si="653"/>
        <v>A+J=</v>
      </c>
      <c r="AC1206" s="115">
        <f t="shared" si="654"/>
        <v>45498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9">
        <f t="shared" si="651"/>
        <v>45476</v>
      </c>
      <c r="B1207" s="110">
        <f t="shared" si="675"/>
        <v>811.73656677999998</v>
      </c>
      <c r="C1207" s="184">
        <f t="shared" si="693"/>
        <v>809.27262714355663</v>
      </c>
      <c r="D1207" s="111">
        <f t="shared" si="676"/>
        <v>6895.24</v>
      </c>
      <c r="E1207" s="111">
        <f>IF($K1207=1,VLOOKUP($A1206,$AQ$11:$AU$150,5),E1206)</f>
        <v>6926.96</v>
      </c>
      <c r="F1207" s="160" t="e">
        <f>IF($K1207=1,VLOOKUP($A1206,$AQ$11:$AU$135,6),F1206)</f>
        <v>#REF!</v>
      </c>
      <c r="G1207" s="114">
        <f t="shared" si="677"/>
        <v>4.600274972299756E-3</v>
      </c>
      <c r="H1207" s="115">
        <f t="shared" si="678"/>
        <v>45498</v>
      </c>
      <c r="I1207" s="115">
        <f t="shared" si="679"/>
        <v>45498</v>
      </c>
      <c r="J1207" s="116">
        <f t="shared" si="680"/>
        <v>22</v>
      </c>
      <c r="K1207" s="116">
        <f t="shared" si="681"/>
        <v>6</v>
      </c>
      <c r="L1207" s="8">
        <f t="shared" si="682"/>
        <v>1.00125252</v>
      </c>
      <c r="M1207" s="117">
        <v>1</v>
      </c>
      <c r="N1207" s="117">
        <f t="shared" si="683"/>
        <v>1</v>
      </c>
      <c r="O1207" s="110">
        <f t="shared" si="684"/>
        <v>1.00125252</v>
      </c>
      <c r="P1207" s="110">
        <f t="shared" si="685"/>
        <v>810.28625728999998</v>
      </c>
      <c r="Q1207" s="148">
        <f t="shared" si="686"/>
        <v>0</v>
      </c>
      <c r="R1207" s="170">
        <f t="shared" si="687"/>
        <v>0</v>
      </c>
      <c r="S1207" s="110">
        <f t="shared" si="688"/>
        <v>0</v>
      </c>
      <c r="T1207" s="92">
        <f t="shared" si="673"/>
        <v>0</v>
      </c>
      <c r="U1207" s="181">
        <f t="shared" si="674"/>
        <v>0</v>
      </c>
      <c r="V1207" s="120">
        <f t="shared" si="652"/>
        <v>7.8E-2</v>
      </c>
      <c r="W1207" s="118">
        <f t="shared" si="689"/>
        <v>6</v>
      </c>
      <c r="X1207" s="118">
        <v>252</v>
      </c>
      <c r="Y1207" s="117">
        <f t="shared" si="690"/>
        <v>1.0017898730000001</v>
      </c>
      <c r="Z1207" s="110">
        <f t="shared" si="691"/>
        <v>1.45030949</v>
      </c>
      <c r="AA1207" s="110">
        <f t="shared" si="692"/>
        <v>0</v>
      </c>
      <c r="AB1207" s="121" t="str">
        <f t="shared" si="653"/>
        <v>A+J=</v>
      </c>
      <c r="AC1207" s="115">
        <f t="shared" si="654"/>
        <v>45498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9">
        <f t="shared" si="651"/>
        <v>45477</v>
      </c>
      <c r="B1208" s="110">
        <f t="shared" si="675"/>
        <v>812.14795512000001</v>
      </c>
      <c r="C1208" s="184">
        <f t="shared" si="693"/>
        <v>809.27262714355663</v>
      </c>
      <c r="D1208" s="111">
        <f t="shared" si="676"/>
        <v>6895.24</v>
      </c>
      <c r="E1208" s="111">
        <f>IF($K1208=1,VLOOKUP($A1207,$AQ$11:$AU$150,5),E1207)</f>
        <v>6926.96</v>
      </c>
      <c r="F1208" s="160" t="e">
        <f>IF($K1208=1,VLOOKUP($A1207,$AQ$11:$AU$135,6),F1207)</f>
        <v>#REF!</v>
      </c>
      <c r="G1208" s="114">
        <f t="shared" si="677"/>
        <v>4.600274972299756E-3</v>
      </c>
      <c r="H1208" s="115">
        <f t="shared" si="678"/>
        <v>45498</v>
      </c>
      <c r="I1208" s="115">
        <f t="shared" si="679"/>
        <v>45498</v>
      </c>
      <c r="J1208" s="116">
        <f t="shared" si="680"/>
        <v>22</v>
      </c>
      <c r="K1208" s="116">
        <f t="shared" si="681"/>
        <v>7</v>
      </c>
      <c r="L1208" s="8">
        <f t="shared" si="682"/>
        <v>1.00146143</v>
      </c>
      <c r="M1208" s="117">
        <v>1</v>
      </c>
      <c r="N1208" s="117">
        <f t="shared" si="683"/>
        <v>1</v>
      </c>
      <c r="O1208" s="110">
        <f t="shared" si="684"/>
        <v>1.00146143</v>
      </c>
      <c r="P1208" s="110">
        <f t="shared" si="685"/>
        <v>810.45532243000002</v>
      </c>
      <c r="Q1208" s="148">
        <f t="shared" si="686"/>
        <v>0</v>
      </c>
      <c r="R1208" s="170">
        <f t="shared" si="687"/>
        <v>0</v>
      </c>
      <c r="S1208" s="110">
        <f t="shared" si="688"/>
        <v>0</v>
      </c>
      <c r="T1208" s="92">
        <f t="shared" si="673"/>
        <v>0</v>
      </c>
      <c r="U1208" s="181">
        <f t="shared" si="674"/>
        <v>0</v>
      </c>
      <c r="V1208" s="120">
        <f t="shared" si="652"/>
        <v>7.8E-2</v>
      </c>
      <c r="W1208" s="118">
        <f t="shared" si="689"/>
        <v>7</v>
      </c>
      <c r="X1208" s="118">
        <v>252</v>
      </c>
      <c r="Y1208" s="117">
        <f t="shared" si="690"/>
        <v>1.0020884960000001</v>
      </c>
      <c r="Z1208" s="110">
        <f t="shared" si="691"/>
        <v>1.6926326899999999</v>
      </c>
      <c r="AA1208" s="110">
        <f t="shared" si="692"/>
        <v>0</v>
      </c>
      <c r="AB1208" s="121" t="str">
        <f t="shared" si="653"/>
        <v>A+J=</v>
      </c>
      <c r="AC1208" s="115">
        <f t="shared" si="654"/>
        <v>45498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9">
        <f t="shared" si="651"/>
        <v>45478</v>
      </c>
      <c r="B1209" s="110">
        <f t="shared" si="675"/>
        <v>812.55954985999995</v>
      </c>
      <c r="C1209" s="184">
        <f t="shared" si="693"/>
        <v>809.27262714355663</v>
      </c>
      <c r="D1209" s="111">
        <f t="shared" si="676"/>
        <v>6895.24</v>
      </c>
      <c r="E1209" s="111">
        <f>IF($K1209=1,VLOOKUP($A1208,$AQ$11:$AU$150,5),E1208)</f>
        <v>6926.96</v>
      </c>
      <c r="F1209" s="160" t="e">
        <f>IF($K1209=1,VLOOKUP($A1208,$AQ$11:$AU$135,6),F1208)</f>
        <v>#REF!</v>
      </c>
      <c r="G1209" s="114">
        <f t="shared" si="677"/>
        <v>4.600274972299756E-3</v>
      </c>
      <c r="H1209" s="115">
        <f t="shared" si="678"/>
        <v>45498</v>
      </c>
      <c r="I1209" s="115">
        <f t="shared" si="679"/>
        <v>45498</v>
      </c>
      <c r="J1209" s="116">
        <f t="shared" si="680"/>
        <v>22</v>
      </c>
      <c r="K1209" s="116">
        <f t="shared" si="681"/>
        <v>8</v>
      </c>
      <c r="L1209" s="8">
        <f t="shared" si="682"/>
        <v>1.00167038</v>
      </c>
      <c r="M1209" s="117">
        <v>1</v>
      </c>
      <c r="N1209" s="117">
        <f t="shared" si="683"/>
        <v>1</v>
      </c>
      <c r="O1209" s="110">
        <f t="shared" si="684"/>
        <v>1.00167038</v>
      </c>
      <c r="P1209" s="110">
        <f t="shared" si="685"/>
        <v>810.62441994999995</v>
      </c>
      <c r="Q1209" s="148">
        <f t="shared" si="686"/>
        <v>0</v>
      </c>
      <c r="R1209" s="170">
        <f t="shared" si="687"/>
        <v>0</v>
      </c>
      <c r="S1209" s="110">
        <f t="shared" si="688"/>
        <v>0</v>
      </c>
      <c r="T1209" s="92">
        <f t="shared" si="673"/>
        <v>0</v>
      </c>
      <c r="U1209" s="181">
        <f t="shared" si="674"/>
        <v>0</v>
      </c>
      <c r="V1209" s="120">
        <f t="shared" si="652"/>
        <v>7.8E-2</v>
      </c>
      <c r="W1209" s="118">
        <f t="shared" si="689"/>
        <v>8</v>
      </c>
      <c r="X1209" s="118">
        <v>252</v>
      </c>
      <c r="Y1209" s="117">
        <f t="shared" si="690"/>
        <v>1.0023872089999999</v>
      </c>
      <c r="Z1209" s="110">
        <f t="shared" si="691"/>
        <v>1.9351299099999999</v>
      </c>
      <c r="AA1209" s="110">
        <f t="shared" si="692"/>
        <v>0</v>
      </c>
      <c r="AB1209" s="121" t="str">
        <f t="shared" si="653"/>
        <v>A+J=</v>
      </c>
      <c r="AC1209" s="115">
        <f t="shared" si="654"/>
        <v>45498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9">
        <f t="shared" si="651"/>
        <v>45479</v>
      </c>
      <c r="B1210" s="110">
        <f t="shared" si="675"/>
        <v>812.97135022999998</v>
      </c>
      <c r="C1210" s="184">
        <f t="shared" si="693"/>
        <v>809.27262714355663</v>
      </c>
      <c r="D1210" s="111">
        <f t="shared" si="676"/>
        <v>6895.24</v>
      </c>
      <c r="E1210" s="111">
        <f>IF($K1210=1,VLOOKUP($A1209,$AQ$11:$AU$150,5),E1209)</f>
        <v>6926.96</v>
      </c>
      <c r="F1210" s="160" t="e">
        <f>IF($K1210=1,VLOOKUP($A1209,$AQ$11:$AU$135,6),F1209)</f>
        <v>#REF!</v>
      </c>
      <c r="G1210" s="114">
        <f t="shared" si="677"/>
        <v>4.600274972299756E-3</v>
      </c>
      <c r="H1210" s="115">
        <f t="shared" si="678"/>
        <v>45498</v>
      </c>
      <c r="I1210" s="115">
        <f t="shared" si="679"/>
        <v>45498</v>
      </c>
      <c r="J1210" s="116">
        <f t="shared" si="680"/>
        <v>22</v>
      </c>
      <c r="K1210" s="116">
        <f t="shared" si="681"/>
        <v>9</v>
      </c>
      <c r="L1210" s="8">
        <f t="shared" si="682"/>
        <v>1.0018793699999999</v>
      </c>
      <c r="M1210" s="117">
        <v>1</v>
      </c>
      <c r="N1210" s="117">
        <f t="shared" si="683"/>
        <v>1</v>
      </c>
      <c r="O1210" s="110">
        <f t="shared" si="684"/>
        <v>1.0018793699999999</v>
      </c>
      <c r="P1210" s="110">
        <f t="shared" si="685"/>
        <v>810.79354983999997</v>
      </c>
      <c r="Q1210" s="148">
        <f t="shared" si="686"/>
        <v>0</v>
      </c>
      <c r="R1210" s="170">
        <f t="shared" si="687"/>
        <v>0</v>
      </c>
      <c r="S1210" s="110">
        <f t="shared" si="688"/>
        <v>0</v>
      </c>
      <c r="T1210" s="92">
        <f t="shared" si="673"/>
        <v>0</v>
      </c>
      <c r="U1210" s="181">
        <f t="shared" si="674"/>
        <v>0</v>
      </c>
      <c r="V1210" s="120">
        <f t="shared" si="652"/>
        <v>7.8E-2</v>
      </c>
      <c r="W1210" s="118">
        <f t="shared" si="689"/>
        <v>9</v>
      </c>
      <c r="X1210" s="118">
        <v>252</v>
      </c>
      <c r="Y1210" s="117">
        <f t="shared" si="690"/>
        <v>1.002686011</v>
      </c>
      <c r="Z1210" s="110">
        <f t="shared" si="691"/>
        <v>2.1778003899999998</v>
      </c>
      <c r="AA1210" s="110">
        <f t="shared" si="692"/>
        <v>0</v>
      </c>
      <c r="AB1210" s="121" t="str">
        <f t="shared" si="653"/>
        <v>A+J=</v>
      </c>
      <c r="AC1210" s="115">
        <f t="shared" si="654"/>
        <v>45498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9">
        <f t="shared" si="651"/>
        <v>45480</v>
      </c>
      <c r="B1211" s="110">
        <f t="shared" si="675"/>
        <v>812.97135022999998</v>
      </c>
      <c r="C1211" s="184">
        <f t="shared" si="693"/>
        <v>809.27262714355663</v>
      </c>
      <c r="D1211" s="111">
        <f t="shared" si="676"/>
        <v>6895.24</v>
      </c>
      <c r="E1211" s="111">
        <f>IF($K1211=1,VLOOKUP($A1210,$AQ$11:$AU$150,5),E1210)</f>
        <v>6926.96</v>
      </c>
      <c r="F1211" s="160" t="e">
        <f>IF($K1211=1,VLOOKUP($A1210,$AQ$11:$AU$135,6),F1210)</f>
        <v>#REF!</v>
      </c>
      <c r="G1211" s="114">
        <f t="shared" si="677"/>
        <v>4.600274972299756E-3</v>
      </c>
      <c r="H1211" s="115">
        <f t="shared" si="678"/>
        <v>45498</v>
      </c>
      <c r="I1211" s="115">
        <f t="shared" si="679"/>
        <v>45498</v>
      </c>
      <c r="J1211" s="116">
        <f t="shared" si="680"/>
        <v>22</v>
      </c>
      <c r="K1211" s="116">
        <f t="shared" si="681"/>
        <v>9</v>
      </c>
      <c r="L1211" s="8">
        <f t="shared" si="682"/>
        <v>1.0018793699999999</v>
      </c>
      <c r="M1211" s="117">
        <v>1</v>
      </c>
      <c r="N1211" s="117">
        <f t="shared" si="683"/>
        <v>1</v>
      </c>
      <c r="O1211" s="110">
        <f t="shared" si="684"/>
        <v>1.0018793699999999</v>
      </c>
      <c r="P1211" s="110">
        <f t="shared" si="685"/>
        <v>810.79354983999997</v>
      </c>
      <c r="Q1211" s="148">
        <f t="shared" si="686"/>
        <v>0</v>
      </c>
      <c r="R1211" s="170">
        <f t="shared" si="687"/>
        <v>0</v>
      </c>
      <c r="S1211" s="110">
        <f t="shared" si="688"/>
        <v>0</v>
      </c>
      <c r="T1211" s="92">
        <f t="shared" si="673"/>
        <v>0</v>
      </c>
      <c r="U1211" s="181">
        <f t="shared" si="674"/>
        <v>0</v>
      </c>
      <c r="V1211" s="120">
        <f t="shared" si="652"/>
        <v>7.8E-2</v>
      </c>
      <c r="W1211" s="118">
        <f t="shared" si="689"/>
        <v>9</v>
      </c>
      <c r="X1211" s="118">
        <v>252</v>
      </c>
      <c r="Y1211" s="117">
        <f t="shared" si="690"/>
        <v>1.002686011</v>
      </c>
      <c r="Z1211" s="110">
        <f t="shared" si="691"/>
        <v>2.1778003899999998</v>
      </c>
      <c r="AA1211" s="110">
        <f t="shared" si="692"/>
        <v>0</v>
      </c>
      <c r="AB1211" s="121" t="str">
        <f t="shared" si="653"/>
        <v>A+J=</v>
      </c>
      <c r="AC1211" s="115">
        <f t="shared" si="654"/>
        <v>45498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9">
        <f t="shared" si="651"/>
        <v>45481</v>
      </c>
      <c r="B1212" s="110">
        <f t="shared" si="675"/>
        <v>812.97135022999998</v>
      </c>
      <c r="C1212" s="184">
        <f t="shared" si="693"/>
        <v>809.27262714355663</v>
      </c>
      <c r="D1212" s="111">
        <f t="shared" si="676"/>
        <v>6895.24</v>
      </c>
      <c r="E1212" s="111">
        <f>IF($K1212=1,VLOOKUP($A1211,$AQ$11:$AU$150,5),E1211)</f>
        <v>6926.96</v>
      </c>
      <c r="F1212" s="160" t="e">
        <f>IF($K1212=1,VLOOKUP($A1211,$AQ$11:$AU$135,6),F1211)</f>
        <v>#REF!</v>
      </c>
      <c r="G1212" s="114">
        <f t="shared" si="677"/>
        <v>4.600274972299756E-3</v>
      </c>
      <c r="H1212" s="115">
        <f t="shared" si="678"/>
        <v>45498</v>
      </c>
      <c r="I1212" s="115">
        <f t="shared" si="679"/>
        <v>45498</v>
      </c>
      <c r="J1212" s="116">
        <f t="shared" si="680"/>
        <v>22</v>
      </c>
      <c r="K1212" s="116">
        <f t="shared" si="681"/>
        <v>9</v>
      </c>
      <c r="L1212" s="8">
        <f t="shared" si="682"/>
        <v>1.0018793699999999</v>
      </c>
      <c r="M1212" s="117">
        <v>1</v>
      </c>
      <c r="N1212" s="117">
        <f t="shared" si="683"/>
        <v>1</v>
      </c>
      <c r="O1212" s="110">
        <f t="shared" si="684"/>
        <v>1.0018793699999999</v>
      </c>
      <c r="P1212" s="110">
        <f t="shared" si="685"/>
        <v>810.79354983999997</v>
      </c>
      <c r="Q1212" s="148">
        <f t="shared" si="686"/>
        <v>0</v>
      </c>
      <c r="R1212" s="170">
        <f t="shared" si="687"/>
        <v>0</v>
      </c>
      <c r="S1212" s="110">
        <f t="shared" si="688"/>
        <v>0</v>
      </c>
      <c r="T1212" s="92">
        <f t="shared" si="673"/>
        <v>0</v>
      </c>
      <c r="U1212" s="181">
        <f t="shared" si="674"/>
        <v>0</v>
      </c>
      <c r="V1212" s="120">
        <f t="shared" si="652"/>
        <v>7.8E-2</v>
      </c>
      <c r="W1212" s="118">
        <f t="shared" si="689"/>
        <v>9</v>
      </c>
      <c r="X1212" s="118">
        <v>252</v>
      </c>
      <c r="Y1212" s="117">
        <f t="shared" si="690"/>
        <v>1.002686011</v>
      </c>
      <c r="Z1212" s="110">
        <f t="shared" si="691"/>
        <v>2.1778003899999998</v>
      </c>
      <c r="AA1212" s="110">
        <f t="shared" si="692"/>
        <v>0</v>
      </c>
      <c r="AB1212" s="121" t="str">
        <f t="shared" si="653"/>
        <v>A+J=</v>
      </c>
      <c r="AC1212" s="115">
        <f t="shared" si="654"/>
        <v>45498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9">
        <f t="shared" si="651"/>
        <v>45482</v>
      </c>
      <c r="B1213" s="110">
        <f t="shared" si="675"/>
        <v>813.38336362000007</v>
      </c>
      <c r="C1213" s="184">
        <f t="shared" si="693"/>
        <v>809.27262714355663</v>
      </c>
      <c r="D1213" s="111">
        <f t="shared" si="676"/>
        <v>6895.24</v>
      </c>
      <c r="E1213" s="111">
        <f>IF($K1213=1,VLOOKUP($A1212,$AQ$11:$AU$150,5),E1212)</f>
        <v>6926.96</v>
      </c>
      <c r="F1213" s="160" t="e">
        <f>IF($K1213=1,VLOOKUP($A1212,$AQ$11:$AU$135,6),F1212)</f>
        <v>#REF!</v>
      </c>
      <c r="G1213" s="114">
        <f t="shared" si="677"/>
        <v>4.600274972299756E-3</v>
      </c>
      <c r="H1213" s="115">
        <f t="shared" si="678"/>
        <v>45498</v>
      </c>
      <c r="I1213" s="115">
        <f t="shared" si="679"/>
        <v>45498</v>
      </c>
      <c r="J1213" s="116">
        <f t="shared" si="680"/>
        <v>22</v>
      </c>
      <c r="K1213" s="116">
        <f t="shared" si="681"/>
        <v>10</v>
      </c>
      <c r="L1213" s="8">
        <f t="shared" si="682"/>
        <v>1.00208841</v>
      </c>
      <c r="M1213" s="117">
        <v>1</v>
      </c>
      <c r="N1213" s="117">
        <f t="shared" si="683"/>
        <v>1</v>
      </c>
      <c r="O1213" s="110">
        <f t="shared" si="684"/>
        <v>1.00208841</v>
      </c>
      <c r="P1213" s="110">
        <f t="shared" si="685"/>
        <v>810.96272019000003</v>
      </c>
      <c r="Q1213" s="148">
        <f t="shared" si="686"/>
        <v>0</v>
      </c>
      <c r="R1213" s="170">
        <f t="shared" si="687"/>
        <v>0</v>
      </c>
      <c r="S1213" s="110">
        <f t="shared" si="688"/>
        <v>0</v>
      </c>
      <c r="T1213" s="92">
        <f t="shared" si="673"/>
        <v>0</v>
      </c>
      <c r="U1213" s="181">
        <f t="shared" si="674"/>
        <v>0</v>
      </c>
      <c r="V1213" s="120">
        <f t="shared" si="652"/>
        <v>7.8E-2</v>
      </c>
      <c r="W1213" s="118">
        <f t="shared" si="689"/>
        <v>10</v>
      </c>
      <c r="X1213" s="118">
        <v>252</v>
      </c>
      <c r="Y1213" s="117">
        <f t="shared" si="690"/>
        <v>1.002984901</v>
      </c>
      <c r="Z1213" s="110">
        <f t="shared" si="691"/>
        <v>2.4206434300000002</v>
      </c>
      <c r="AA1213" s="110">
        <f t="shared" si="692"/>
        <v>0</v>
      </c>
      <c r="AB1213" s="121" t="str">
        <f t="shared" si="653"/>
        <v>A+J=</v>
      </c>
      <c r="AC1213" s="115">
        <f t="shared" si="654"/>
        <v>45498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9">
        <f t="shared" si="651"/>
        <v>45483</v>
      </c>
      <c r="B1214" s="110">
        <f t="shared" si="675"/>
        <v>813.79558362</v>
      </c>
      <c r="C1214" s="184">
        <f t="shared" si="693"/>
        <v>809.27262714355663</v>
      </c>
      <c r="D1214" s="111">
        <f t="shared" si="676"/>
        <v>6895.24</v>
      </c>
      <c r="E1214" s="111">
        <f>IF($K1214=1,VLOOKUP($A1213,$AQ$11:$AU$150,5),E1213)</f>
        <v>6926.96</v>
      </c>
      <c r="F1214" s="160" t="e">
        <f>IF($K1214=1,VLOOKUP($A1213,$AQ$11:$AU$135,6),F1213)</f>
        <v>#REF!</v>
      </c>
      <c r="G1214" s="114">
        <f t="shared" si="677"/>
        <v>4.600274972299756E-3</v>
      </c>
      <c r="H1214" s="115">
        <f t="shared" si="678"/>
        <v>45498</v>
      </c>
      <c r="I1214" s="115">
        <f t="shared" si="679"/>
        <v>45498</v>
      </c>
      <c r="J1214" s="116">
        <f t="shared" si="680"/>
        <v>22</v>
      </c>
      <c r="K1214" s="116">
        <f t="shared" si="681"/>
        <v>11</v>
      </c>
      <c r="L1214" s="8">
        <f t="shared" si="682"/>
        <v>1.0022974899999999</v>
      </c>
      <c r="M1214" s="117">
        <v>1</v>
      </c>
      <c r="N1214" s="117">
        <f t="shared" si="683"/>
        <v>1</v>
      </c>
      <c r="O1214" s="110">
        <f t="shared" si="684"/>
        <v>1.0022974899999999</v>
      </c>
      <c r="P1214" s="110">
        <f t="shared" si="685"/>
        <v>811.13192290999996</v>
      </c>
      <c r="Q1214" s="148">
        <f t="shared" si="686"/>
        <v>0</v>
      </c>
      <c r="R1214" s="170">
        <f t="shared" si="687"/>
        <v>0</v>
      </c>
      <c r="S1214" s="110">
        <f t="shared" si="688"/>
        <v>0</v>
      </c>
      <c r="T1214" s="92">
        <f t="shared" si="673"/>
        <v>0</v>
      </c>
      <c r="U1214" s="181">
        <f t="shared" si="674"/>
        <v>0</v>
      </c>
      <c r="V1214" s="120">
        <f t="shared" si="652"/>
        <v>7.8E-2</v>
      </c>
      <c r="W1214" s="118">
        <f t="shared" si="689"/>
        <v>11</v>
      </c>
      <c r="X1214" s="118">
        <v>252</v>
      </c>
      <c r="Y1214" s="117">
        <f t="shared" si="690"/>
        <v>1.003283881</v>
      </c>
      <c r="Z1214" s="110">
        <f t="shared" si="691"/>
        <v>2.6636607099999998</v>
      </c>
      <c r="AA1214" s="110">
        <f t="shared" si="692"/>
        <v>0</v>
      </c>
      <c r="AB1214" s="121" t="str">
        <f t="shared" si="653"/>
        <v>A+J=</v>
      </c>
      <c r="AC1214" s="115">
        <f t="shared" si="654"/>
        <v>45498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9">
        <f t="shared" si="651"/>
        <v>45484</v>
      </c>
      <c r="B1215" s="110">
        <f t="shared" si="675"/>
        <v>814.20801760000006</v>
      </c>
      <c r="C1215" s="184">
        <f t="shared" si="693"/>
        <v>809.27262714355663</v>
      </c>
      <c r="D1215" s="111">
        <f t="shared" si="676"/>
        <v>6895.24</v>
      </c>
      <c r="E1215" s="111">
        <f>IF($K1215=1,VLOOKUP($A1214,$AQ$11:$AU$150,5),E1214)</f>
        <v>6926.96</v>
      </c>
      <c r="F1215" s="160" t="e">
        <f>IF($K1215=1,VLOOKUP($A1214,$AQ$11:$AU$135,6),F1214)</f>
        <v>#REF!</v>
      </c>
      <c r="G1215" s="114">
        <f t="shared" si="677"/>
        <v>4.600274972299756E-3</v>
      </c>
      <c r="H1215" s="115">
        <f t="shared" si="678"/>
        <v>45498</v>
      </c>
      <c r="I1215" s="115">
        <f t="shared" si="679"/>
        <v>45498</v>
      </c>
      <c r="J1215" s="116">
        <f t="shared" si="680"/>
        <v>22</v>
      </c>
      <c r="K1215" s="116">
        <f t="shared" si="681"/>
        <v>12</v>
      </c>
      <c r="L1215" s="8">
        <f t="shared" si="682"/>
        <v>1.0025066199999999</v>
      </c>
      <c r="M1215" s="117">
        <v>1</v>
      </c>
      <c r="N1215" s="117">
        <f t="shared" si="683"/>
        <v>1</v>
      </c>
      <c r="O1215" s="110">
        <f t="shared" si="684"/>
        <v>1.0025066199999999</v>
      </c>
      <c r="P1215" s="110">
        <f t="shared" si="685"/>
        <v>811.30116609000004</v>
      </c>
      <c r="Q1215" s="148">
        <f t="shared" si="686"/>
        <v>0</v>
      </c>
      <c r="R1215" s="170">
        <f t="shared" si="687"/>
        <v>0</v>
      </c>
      <c r="S1215" s="110">
        <f t="shared" si="688"/>
        <v>0</v>
      </c>
      <c r="T1215" s="92">
        <f t="shared" si="673"/>
        <v>0</v>
      </c>
      <c r="U1215" s="181">
        <f t="shared" si="674"/>
        <v>0</v>
      </c>
      <c r="V1215" s="120">
        <f t="shared" si="652"/>
        <v>7.8E-2</v>
      </c>
      <c r="W1215" s="118">
        <f t="shared" si="689"/>
        <v>12</v>
      </c>
      <c r="X1215" s="118">
        <v>252</v>
      </c>
      <c r="Y1215" s="117">
        <f t="shared" si="690"/>
        <v>1.00358295</v>
      </c>
      <c r="Z1215" s="110">
        <f t="shared" si="691"/>
        <v>2.9068515100000001</v>
      </c>
      <c r="AA1215" s="110">
        <f t="shared" si="692"/>
        <v>0</v>
      </c>
      <c r="AB1215" s="121" t="str">
        <f t="shared" si="653"/>
        <v>A+J=</v>
      </c>
      <c r="AC1215" s="115">
        <f t="shared" si="654"/>
        <v>45498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9">
        <f t="shared" si="651"/>
        <v>45485</v>
      </c>
      <c r="B1216" s="110">
        <f t="shared" si="675"/>
        <v>814.62065754000002</v>
      </c>
      <c r="C1216" s="184">
        <f t="shared" si="693"/>
        <v>809.27262714355663</v>
      </c>
      <c r="D1216" s="111">
        <f t="shared" si="676"/>
        <v>6895.24</v>
      </c>
      <c r="E1216" s="111">
        <f>IF($K1216=1,VLOOKUP($A1215,$AQ$11:$AU$150,5),E1215)</f>
        <v>6926.96</v>
      </c>
      <c r="F1216" s="160" t="e">
        <f>IF($K1216=1,VLOOKUP($A1215,$AQ$11:$AU$135,6),F1215)</f>
        <v>#REF!</v>
      </c>
      <c r="G1216" s="114">
        <f t="shared" si="677"/>
        <v>4.600274972299756E-3</v>
      </c>
      <c r="H1216" s="115">
        <f t="shared" si="678"/>
        <v>45498</v>
      </c>
      <c r="I1216" s="115">
        <f t="shared" si="679"/>
        <v>45498</v>
      </c>
      <c r="J1216" s="116">
        <f t="shared" si="680"/>
        <v>22</v>
      </c>
      <c r="K1216" s="116">
        <f t="shared" si="681"/>
        <v>13</v>
      </c>
      <c r="L1216" s="8">
        <f t="shared" si="682"/>
        <v>1.0027157900000001</v>
      </c>
      <c r="M1216" s="117">
        <v>1</v>
      </c>
      <c r="N1216" s="117">
        <f t="shared" si="683"/>
        <v>1</v>
      </c>
      <c r="O1216" s="110">
        <f t="shared" si="684"/>
        <v>1.0027157900000001</v>
      </c>
      <c r="P1216" s="110">
        <f t="shared" si="685"/>
        <v>811.47044165</v>
      </c>
      <c r="Q1216" s="148">
        <f t="shared" si="686"/>
        <v>0</v>
      </c>
      <c r="R1216" s="170">
        <f t="shared" si="687"/>
        <v>0</v>
      </c>
      <c r="S1216" s="110">
        <f t="shared" si="688"/>
        <v>0</v>
      </c>
      <c r="T1216" s="92">
        <f t="shared" si="673"/>
        <v>0</v>
      </c>
      <c r="U1216" s="181">
        <f t="shared" si="674"/>
        <v>0</v>
      </c>
      <c r="V1216" s="120">
        <f t="shared" si="652"/>
        <v>7.8E-2</v>
      </c>
      <c r="W1216" s="118">
        <f t="shared" si="689"/>
        <v>13</v>
      </c>
      <c r="X1216" s="118">
        <v>252</v>
      </c>
      <c r="Y1216" s="117">
        <f t="shared" si="690"/>
        <v>1.003882108</v>
      </c>
      <c r="Z1216" s="110">
        <f t="shared" si="691"/>
        <v>3.1502158900000001</v>
      </c>
      <c r="AA1216" s="110">
        <f t="shared" si="692"/>
        <v>0</v>
      </c>
      <c r="AB1216" s="121" t="str">
        <f t="shared" si="653"/>
        <v>A+J=</v>
      </c>
      <c r="AC1216" s="115">
        <f t="shared" si="654"/>
        <v>45498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9">
        <f t="shared" si="651"/>
        <v>45486</v>
      </c>
      <c r="B1217" s="110">
        <f t="shared" si="675"/>
        <v>815.03350349000004</v>
      </c>
      <c r="C1217" s="184">
        <f t="shared" si="693"/>
        <v>809.27262714355663</v>
      </c>
      <c r="D1217" s="111">
        <f t="shared" si="676"/>
        <v>6895.24</v>
      </c>
      <c r="E1217" s="111">
        <f>IF($K1217=1,VLOOKUP($A1216,$AQ$11:$AU$150,5),E1216)</f>
        <v>6926.96</v>
      </c>
      <c r="F1217" s="160" t="e">
        <f>IF($K1217=1,VLOOKUP($A1216,$AQ$11:$AU$135,6),F1216)</f>
        <v>#REF!</v>
      </c>
      <c r="G1217" s="114">
        <f t="shared" si="677"/>
        <v>4.600274972299756E-3</v>
      </c>
      <c r="H1217" s="115">
        <f t="shared" si="678"/>
        <v>45498</v>
      </c>
      <c r="I1217" s="115">
        <f t="shared" si="679"/>
        <v>45498</v>
      </c>
      <c r="J1217" s="116">
        <f t="shared" si="680"/>
        <v>22</v>
      </c>
      <c r="K1217" s="116">
        <f t="shared" si="681"/>
        <v>14</v>
      </c>
      <c r="L1217" s="8">
        <f t="shared" si="682"/>
        <v>1.0029250000000001</v>
      </c>
      <c r="M1217" s="117">
        <v>1</v>
      </c>
      <c r="N1217" s="117">
        <f t="shared" si="683"/>
        <v>1</v>
      </c>
      <c r="O1217" s="110">
        <f t="shared" si="684"/>
        <v>1.0029250000000001</v>
      </c>
      <c r="P1217" s="110">
        <f t="shared" si="685"/>
        <v>811.63974957000005</v>
      </c>
      <c r="Q1217" s="148">
        <f t="shared" si="686"/>
        <v>0</v>
      </c>
      <c r="R1217" s="170">
        <f t="shared" si="687"/>
        <v>0</v>
      </c>
      <c r="S1217" s="110">
        <f t="shared" si="688"/>
        <v>0</v>
      </c>
      <c r="T1217" s="92">
        <f t="shared" si="673"/>
        <v>0</v>
      </c>
      <c r="U1217" s="181">
        <f t="shared" si="674"/>
        <v>0</v>
      </c>
      <c r="V1217" s="120">
        <f t="shared" si="652"/>
        <v>7.8E-2</v>
      </c>
      <c r="W1217" s="118">
        <f t="shared" si="689"/>
        <v>14</v>
      </c>
      <c r="X1217" s="118">
        <v>252</v>
      </c>
      <c r="Y1217" s="117">
        <f t="shared" si="690"/>
        <v>1.0041813550000001</v>
      </c>
      <c r="Z1217" s="110">
        <f t="shared" si="691"/>
        <v>3.39375392</v>
      </c>
      <c r="AA1217" s="110">
        <f t="shared" si="692"/>
        <v>0</v>
      </c>
      <c r="AB1217" s="121" t="str">
        <f t="shared" si="653"/>
        <v>A+J=</v>
      </c>
      <c r="AC1217" s="115">
        <f t="shared" si="654"/>
        <v>45498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9">
        <f t="shared" si="651"/>
        <v>45487</v>
      </c>
      <c r="B1218" s="110">
        <f t="shared" si="675"/>
        <v>815.03350349000004</v>
      </c>
      <c r="C1218" s="184">
        <f t="shared" si="693"/>
        <v>809.27262714355663</v>
      </c>
      <c r="D1218" s="111">
        <f t="shared" si="676"/>
        <v>6895.24</v>
      </c>
      <c r="E1218" s="111">
        <f>IF($K1218=1,VLOOKUP($A1217,$AQ$11:$AU$150,5),E1217)</f>
        <v>6926.96</v>
      </c>
      <c r="F1218" s="160" t="e">
        <f>IF($K1218=1,VLOOKUP($A1217,$AQ$11:$AU$135,6),F1217)</f>
        <v>#REF!</v>
      </c>
      <c r="G1218" s="114">
        <f t="shared" si="677"/>
        <v>4.600274972299756E-3</v>
      </c>
      <c r="H1218" s="115">
        <f t="shared" si="678"/>
        <v>45498</v>
      </c>
      <c r="I1218" s="115">
        <f t="shared" si="679"/>
        <v>45498</v>
      </c>
      <c r="J1218" s="116">
        <f t="shared" si="680"/>
        <v>22</v>
      </c>
      <c r="K1218" s="116">
        <f t="shared" si="681"/>
        <v>14</v>
      </c>
      <c r="L1218" s="8">
        <f t="shared" si="682"/>
        <v>1.0029250000000001</v>
      </c>
      <c r="M1218" s="117">
        <v>1</v>
      </c>
      <c r="N1218" s="117">
        <f t="shared" si="683"/>
        <v>1</v>
      </c>
      <c r="O1218" s="110">
        <f t="shared" si="684"/>
        <v>1.0029250000000001</v>
      </c>
      <c r="P1218" s="110">
        <f t="shared" si="685"/>
        <v>811.63974957000005</v>
      </c>
      <c r="Q1218" s="148">
        <f t="shared" si="686"/>
        <v>0</v>
      </c>
      <c r="R1218" s="170">
        <f t="shared" si="687"/>
        <v>0</v>
      </c>
      <c r="S1218" s="110">
        <f t="shared" si="688"/>
        <v>0</v>
      </c>
      <c r="T1218" s="92">
        <f t="shared" si="673"/>
        <v>0</v>
      </c>
      <c r="U1218" s="181">
        <f t="shared" si="674"/>
        <v>0</v>
      </c>
      <c r="V1218" s="120">
        <f t="shared" si="652"/>
        <v>7.8E-2</v>
      </c>
      <c r="W1218" s="118">
        <f t="shared" si="689"/>
        <v>14</v>
      </c>
      <c r="X1218" s="118">
        <v>252</v>
      </c>
      <c r="Y1218" s="117">
        <f t="shared" si="690"/>
        <v>1.0041813550000001</v>
      </c>
      <c r="Z1218" s="110">
        <f t="shared" si="691"/>
        <v>3.39375392</v>
      </c>
      <c r="AA1218" s="110">
        <f t="shared" si="692"/>
        <v>0</v>
      </c>
      <c r="AB1218" s="121" t="str">
        <f t="shared" si="653"/>
        <v>A+J=</v>
      </c>
      <c r="AC1218" s="115">
        <f t="shared" si="654"/>
        <v>45498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9">
        <f t="shared" si="651"/>
        <v>45488</v>
      </c>
      <c r="B1219" s="110">
        <f t="shared" si="675"/>
        <v>815.03350349000004</v>
      </c>
      <c r="C1219" s="184">
        <f t="shared" si="693"/>
        <v>809.27262714355663</v>
      </c>
      <c r="D1219" s="111">
        <f t="shared" si="676"/>
        <v>6895.24</v>
      </c>
      <c r="E1219" s="111">
        <f>IF($K1219=1,VLOOKUP($A1218,$AQ$11:$AU$150,5),E1218)</f>
        <v>6926.96</v>
      </c>
      <c r="F1219" s="160" t="e">
        <f>IF($K1219=1,VLOOKUP($A1218,$AQ$11:$AU$135,6),F1218)</f>
        <v>#REF!</v>
      </c>
      <c r="G1219" s="114">
        <f t="shared" si="677"/>
        <v>4.600274972299756E-3</v>
      </c>
      <c r="H1219" s="115">
        <f t="shared" si="678"/>
        <v>45498</v>
      </c>
      <c r="I1219" s="115">
        <f t="shared" si="679"/>
        <v>45498</v>
      </c>
      <c r="J1219" s="116">
        <f t="shared" si="680"/>
        <v>22</v>
      </c>
      <c r="K1219" s="116">
        <f t="shared" si="681"/>
        <v>14</v>
      </c>
      <c r="L1219" s="8">
        <f t="shared" si="682"/>
        <v>1.0029250000000001</v>
      </c>
      <c r="M1219" s="117">
        <v>1</v>
      </c>
      <c r="N1219" s="117">
        <f t="shared" si="683"/>
        <v>1</v>
      </c>
      <c r="O1219" s="110">
        <f t="shared" si="684"/>
        <v>1.0029250000000001</v>
      </c>
      <c r="P1219" s="110">
        <f t="shared" si="685"/>
        <v>811.63974957000005</v>
      </c>
      <c r="Q1219" s="148">
        <f t="shared" si="686"/>
        <v>0</v>
      </c>
      <c r="R1219" s="170">
        <f t="shared" si="687"/>
        <v>0</v>
      </c>
      <c r="S1219" s="110">
        <f t="shared" si="688"/>
        <v>0</v>
      </c>
      <c r="T1219" s="92">
        <f t="shared" si="673"/>
        <v>0</v>
      </c>
      <c r="U1219" s="181">
        <f t="shared" si="674"/>
        <v>0</v>
      </c>
      <c r="V1219" s="120">
        <f t="shared" si="652"/>
        <v>7.8E-2</v>
      </c>
      <c r="W1219" s="118">
        <f t="shared" si="689"/>
        <v>14</v>
      </c>
      <c r="X1219" s="118">
        <v>252</v>
      </c>
      <c r="Y1219" s="117">
        <f t="shared" si="690"/>
        <v>1.0041813550000001</v>
      </c>
      <c r="Z1219" s="110">
        <f t="shared" si="691"/>
        <v>3.39375392</v>
      </c>
      <c r="AA1219" s="110">
        <f t="shared" si="692"/>
        <v>0</v>
      </c>
      <c r="AB1219" s="121" t="str">
        <f t="shared" si="653"/>
        <v>A+J=</v>
      </c>
      <c r="AC1219" s="115">
        <f t="shared" si="654"/>
        <v>45498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9">
        <f t="shared" si="651"/>
        <v>45489</v>
      </c>
      <c r="B1220" s="110">
        <f t="shared" si="675"/>
        <v>815.44656367000005</v>
      </c>
      <c r="C1220" s="184">
        <f t="shared" si="693"/>
        <v>809.27262714355663</v>
      </c>
      <c r="D1220" s="111">
        <f t="shared" si="676"/>
        <v>6895.24</v>
      </c>
      <c r="E1220" s="111">
        <f>IF($K1220=1,VLOOKUP($A1219,$AQ$11:$AU$150,5),E1219)</f>
        <v>6926.96</v>
      </c>
      <c r="F1220" s="160" t="e">
        <f>IF($K1220=1,VLOOKUP($A1219,$AQ$11:$AU$135,6),F1219)</f>
        <v>#REF!</v>
      </c>
      <c r="G1220" s="114">
        <f t="shared" si="677"/>
        <v>4.600274972299756E-3</v>
      </c>
      <c r="H1220" s="115">
        <f t="shared" si="678"/>
        <v>45498</v>
      </c>
      <c r="I1220" s="115">
        <f t="shared" si="679"/>
        <v>45498</v>
      </c>
      <c r="J1220" s="116">
        <f t="shared" si="680"/>
        <v>22</v>
      </c>
      <c r="K1220" s="116">
        <f t="shared" si="681"/>
        <v>15</v>
      </c>
      <c r="L1220" s="8">
        <f t="shared" si="682"/>
        <v>1.0031342599999999</v>
      </c>
      <c r="M1220" s="117">
        <v>1</v>
      </c>
      <c r="N1220" s="117">
        <f t="shared" si="683"/>
        <v>1</v>
      </c>
      <c r="O1220" s="110">
        <f t="shared" si="684"/>
        <v>1.0031342599999999</v>
      </c>
      <c r="P1220" s="110">
        <f t="shared" si="685"/>
        <v>811.80909796000003</v>
      </c>
      <c r="Q1220" s="148">
        <f t="shared" si="686"/>
        <v>0</v>
      </c>
      <c r="R1220" s="170">
        <f t="shared" si="687"/>
        <v>0</v>
      </c>
      <c r="S1220" s="110">
        <f t="shared" si="688"/>
        <v>0</v>
      </c>
      <c r="T1220" s="92">
        <f t="shared" si="673"/>
        <v>0</v>
      </c>
      <c r="U1220" s="181">
        <f t="shared" si="674"/>
        <v>0</v>
      </c>
      <c r="V1220" s="120">
        <f t="shared" si="652"/>
        <v>7.8E-2</v>
      </c>
      <c r="W1220" s="118">
        <f t="shared" si="689"/>
        <v>15</v>
      </c>
      <c r="X1220" s="118">
        <v>252</v>
      </c>
      <c r="Y1220" s="117">
        <f t="shared" si="690"/>
        <v>1.0044806909999999</v>
      </c>
      <c r="Z1220" s="110">
        <f t="shared" si="691"/>
        <v>3.6374657099999999</v>
      </c>
      <c r="AA1220" s="110">
        <f t="shared" si="692"/>
        <v>0</v>
      </c>
      <c r="AB1220" s="121" t="str">
        <f t="shared" si="653"/>
        <v>A+J=</v>
      </c>
      <c r="AC1220" s="115">
        <f t="shared" si="654"/>
        <v>45498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9">
        <f t="shared" si="651"/>
        <v>45490</v>
      </c>
      <c r="B1221" s="110">
        <f t="shared" si="675"/>
        <v>815.8598227199999</v>
      </c>
      <c r="C1221" s="184">
        <f t="shared" si="693"/>
        <v>809.27262714355663</v>
      </c>
      <c r="D1221" s="111">
        <f t="shared" si="676"/>
        <v>6895.24</v>
      </c>
      <c r="E1221" s="111">
        <f>IF($K1221=1,VLOOKUP($A1220,$AQ$11:$AU$150,5),E1220)</f>
        <v>6926.96</v>
      </c>
      <c r="F1221" s="160" t="e">
        <f>IF($K1221=1,VLOOKUP($A1220,$AQ$11:$AU$135,6),F1220)</f>
        <v>#REF!</v>
      </c>
      <c r="G1221" s="114">
        <f t="shared" si="677"/>
        <v>4.600274972299756E-3</v>
      </c>
      <c r="H1221" s="115">
        <f t="shared" si="678"/>
        <v>45498</v>
      </c>
      <c r="I1221" s="115">
        <f t="shared" si="679"/>
        <v>45498</v>
      </c>
      <c r="J1221" s="116">
        <f t="shared" si="680"/>
        <v>22</v>
      </c>
      <c r="K1221" s="116">
        <f t="shared" si="681"/>
        <v>16</v>
      </c>
      <c r="L1221" s="8">
        <f t="shared" si="682"/>
        <v>1.0033435500000001</v>
      </c>
      <c r="M1221" s="117">
        <v>1</v>
      </c>
      <c r="N1221" s="117">
        <f t="shared" si="683"/>
        <v>1</v>
      </c>
      <c r="O1221" s="110">
        <f t="shared" si="684"/>
        <v>1.0033435500000001</v>
      </c>
      <c r="P1221" s="110">
        <f t="shared" si="685"/>
        <v>811.97847062999995</v>
      </c>
      <c r="Q1221" s="148">
        <f t="shared" si="686"/>
        <v>0</v>
      </c>
      <c r="R1221" s="170">
        <f t="shared" si="687"/>
        <v>0</v>
      </c>
      <c r="S1221" s="110">
        <f t="shared" si="688"/>
        <v>0</v>
      </c>
      <c r="T1221" s="92">
        <f t="shared" si="673"/>
        <v>0</v>
      </c>
      <c r="U1221" s="181">
        <f t="shared" si="674"/>
        <v>0</v>
      </c>
      <c r="V1221" s="120">
        <f t="shared" si="652"/>
        <v>7.8E-2</v>
      </c>
      <c r="W1221" s="118">
        <f t="shared" si="689"/>
        <v>16</v>
      </c>
      <c r="X1221" s="118">
        <v>252</v>
      </c>
      <c r="Y1221" s="117">
        <f t="shared" si="690"/>
        <v>1.0047801169999999</v>
      </c>
      <c r="Z1221" s="110">
        <f t="shared" si="691"/>
        <v>3.88135209</v>
      </c>
      <c r="AA1221" s="110">
        <f t="shared" si="692"/>
        <v>0</v>
      </c>
      <c r="AB1221" s="121" t="str">
        <f t="shared" si="653"/>
        <v>A+J=</v>
      </c>
      <c r="AC1221" s="115">
        <f t="shared" si="654"/>
        <v>45498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9">
        <f t="shared" si="651"/>
        <v>45491</v>
      </c>
      <c r="B1222" s="110">
        <f t="shared" si="675"/>
        <v>816.27330427999993</v>
      </c>
      <c r="C1222" s="184">
        <f t="shared" si="693"/>
        <v>809.27262714355663</v>
      </c>
      <c r="D1222" s="111">
        <f t="shared" si="676"/>
        <v>6895.24</v>
      </c>
      <c r="E1222" s="111">
        <f>IF($K1222=1,VLOOKUP($A1221,$AQ$11:$AU$150,5),E1221)</f>
        <v>6926.96</v>
      </c>
      <c r="F1222" s="160" t="e">
        <f>IF($K1222=1,VLOOKUP($A1221,$AQ$11:$AU$135,6),F1221)</f>
        <v>#REF!</v>
      </c>
      <c r="G1222" s="114">
        <f t="shared" si="677"/>
        <v>4.600274972299756E-3</v>
      </c>
      <c r="H1222" s="115">
        <f t="shared" si="678"/>
        <v>45498</v>
      </c>
      <c r="I1222" s="115">
        <f t="shared" si="679"/>
        <v>45498</v>
      </c>
      <c r="J1222" s="116">
        <f t="shared" si="680"/>
        <v>22</v>
      </c>
      <c r="K1222" s="116">
        <f t="shared" si="681"/>
        <v>17</v>
      </c>
      <c r="L1222" s="8">
        <f t="shared" si="682"/>
        <v>1.0035529000000001</v>
      </c>
      <c r="M1222" s="117">
        <v>1</v>
      </c>
      <c r="N1222" s="117">
        <f t="shared" si="683"/>
        <v>1</v>
      </c>
      <c r="O1222" s="110">
        <f t="shared" si="684"/>
        <v>1.0035529000000001</v>
      </c>
      <c r="P1222" s="110">
        <f t="shared" si="685"/>
        <v>812.14789185999996</v>
      </c>
      <c r="Q1222" s="148">
        <f t="shared" si="686"/>
        <v>0</v>
      </c>
      <c r="R1222" s="170">
        <f t="shared" si="687"/>
        <v>0</v>
      </c>
      <c r="S1222" s="110">
        <f t="shared" si="688"/>
        <v>0</v>
      </c>
      <c r="T1222" s="92">
        <f t="shared" si="673"/>
        <v>0</v>
      </c>
      <c r="U1222" s="181">
        <f t="shared" si="674"/>
        <v>0</v>
      </c>
      <c r="V1222" s="120">
        <f t="shared" si="652"/>
        <v>7.8E-2</v>
      </c>
      <c r="W1222" s="118">
        <f t="shared" si="689"/>
        <v>17</v>
      </c>
      <c r="X1222" s="118">
        <v>252</v>
      </c>
      <c r="Y1222" s="117">
        <f t="shared" si="690"/>
        <v>1.0050796319999999</v>
      </c>
      <c r="Z1222" s="110">
        <f t="shared" si="691"/>
        <v>4.12541242</v>
      </c>
      <c r="AA1222" s="110">
        <f t="shared" si="692"/>
        <v>0</v>
      </c>
      <c r="AB1222" s="121" t="str">
        <f t="shared" si="653"/>
        <v>A+J=</v>
      </c>
      <c r="AC1222" s="115">
        <f t="shared" si="654"/>
        <v>45498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9">
        <f t="shared" si="651"/>
        <v>45492</v>
      </c>
      <c r="B1223" s="110">
        <f t="shared" si="675"/>
        <v>816.68699214999992</v>
      </c>
      <c r="C1223" s="184">
        <f t="shared" si="693"/>
        <v>809.27262714355663</v>
      </c>
      <c r="D1223" s="111">
        <f t="shared" si="676"/>
        <v>6895.24</v>
      </c>
      <c r="E1223" s="111">
        <f>IF($K1223=1,VLOOKUP($A1222,$AQ$11:$AU$150,5),E1222)</f>
        <v>6926.96</v>
      </c>
      <c r="F1223" s="160" t="e">
        <f>IF($K1223=1,VLOOKUP($A1222,$AQ$11:$AU$135,6),F1222)</f>
        <v>#REF!</v>
      </c>
      <c r="G1223" s="114">
        <f t="shared" si="677"/>
        <v>4.600274972299756E-3</v>
      </c>
      <c r="H1223" s="115">
        <f t="shared" si="678"/>
        <v>45498</v>
      </c>
      <c r="I1223" s="115">
        <f t="shared" si="679"/>
        <v>45498</v>
      </c>
      <c r="J1223" s="116">
        <f t="shared" si="680"/>
        <v>22</v>
      </c>
      <c r="K1223" s="116">
        <f t="shared" si="681"/>
        <v>18</v>
      </c>
      <c r="L1223" s="8">
        <f t="shared" si="682"/>
        <v>1.0037622900000001</v>
      </c>
      <c r="M1223" s="117">
        <v>1</v>
      </c>
      <c r="N1223" s="117">
        <f t="shared" si="683"/>
        <v>1</v>
      </c>
      <c r="O1223" s="110">
        <f t="shared" si="684"/>
        <v>1.0037622900000001</v>
      </c>
      <c r="P1223" s="110">
        <f t="shared" si="685"/>
        <v>812.31734544999995</v>
      </c>
      <c r="Q1223" s="148">
        <f t="shared" si="686"/>
        <v>0</v>
      </c>
      <c r="R1223" s="170">
        <f t="shared" si="687"/>
        <v>0</v>
      </c>
      <c r="S1223" s="110">
        <f t="shared" si="688"/>
        <v>0</v>
      </c>
      <c r="T1223" s="92">
        <f t="shared" si="673"/>
        <v>0</v>
      </c>
      <c r="U1223" s="181">
        <f t="shared" si="674"/>
        <v>0</v>
      </c>
      <c r="V1223" s="120">
        <f t="shared" si="652"/>
        <v>7.8E-2</v>
      </c>
      <c r="W1223" s="118">
        <f t="shared" si="689"/>
        <v>18</v>
      </c>
      <c r="X1223" s="118">
        <v>252</v>
      </c>
      <c r="Y1223" s="117">
        <f t="shared" si="690"/>
        <v>1.005379236</v>
      </c>
      <c r="Z1223" s="110">
        <f t="shared" si="691"/>
        <v>4.3696466999999997</v>
      </c>
      <c r="AA1223" s="110">
        <f t="shared" si="692"/>
        <v>0</v>
      </c>
      <c r="AB1223" s="121" t="str">
        <f t="shared" si="653"/>
        <v>A+J=</v>
      </c>
      <c r="AC1223" s="115">
        <f t="shared" si="654"/>
        <v>45498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9">
        <f t="shared" si="651"/>
        <v>45493</v>
      </c>
      <c r="B1224" s="110">
        <f t="shared" si="675"/>
        <v>817.10088644000007</v>
      </c>
      <c r="C1224" s="184">
        <f t="shared" si="693"/>
        <v>809.27262714355663</v>
      </c>
      <c r="D1224" s="111">
        <f t="shared" si="676"/>
        <v>6895.24</v>
      </c>
      <c r="E1224" s="111">
        <f>IF($K1224=1,VLOOKUP($A1223,$AQ$11:$AU$150,5),E1223)</f>
        <v>6926.96</v>
      </c>
      <c r="F1224" s="160" t="e">
        <f>IF($K1224=1,VLOOKUP($A1223,$AQ$11:$AU$135,6),F1223)</f>
        <v>#REF!</v>
      </c>
      <c r="G1224" s="114">
        <f t="shared" si="677"/>
        <v>4.600274972299756E-3</v>
      </c>
      <c r="H1224" s="115">
        <f t="shared" si="678"/>
        <v>45498</v>
      </c>
      <c r="I1224" s="115">
        <f t="shared" si="679"/>
        <v>45498</v>
      </c>
      <c r="J1224" s="116">
        <f t="shared" si="680"/>
        <v>22</v>
      </c>
      <c r="K1224" s="116">
        <f t="shared" si="681"/>
        <v>19</v>
      </c>
      <c r="L1224" s="8">
        <f t="shared" si="682"/>
        <v>1.00397172</v>
      </c>
      <c r="M1224" s="117">
        <v>1</v>
      </c>
      <c r="N1224" s="117">
        <f t="shared" si="683"/>
        <v>1</v>
      </c>
      <c r="O1224" s="110">
        <f t="shared" si="684"/>
        <v>1.00397172</v>
      </c>
      <c r="P1224" s="110">
        <f t="shared" si="685"/>
        <v>812.48683142000004</v>
      </c>
      <c r="Q1224" s="148">
        <f t="shared" si="686"/>
        <v>0</v>
      </c>
      <c r="R1224" s="170">
        <f t="shared" si="687"/>
        <v>0</v>
      </c>
      <c r="S1224" s="110">
        <f t="shared" si="688"/>
        <v>0</v>
      </c>
      <c r="T1224" s="92">
        <f t="shared" si="673"/>
        <v>0</v>
      </c>
      <c r="U1224" s="181">
        <f t="shared" si="674"/>
        <v>0</v>
      </c>
      <c r="V1224" s="120">
        <f t="shared" si="652"/>
        <v>7.8E-2</v>
      </c>
      <c r="W1224" s="118">
        <f t="shared" si="689"/>
        <v>19</v>
      </c>
      <c r="X1224" s="118">
        <v>252</v>
      </c>
      <c r="Y1224" s="117">
        <f t="shared" si="690"/>
        <v>1.0056789290000001</v>
      </c>
      <c r="Z1224" s="110">
        <f t="shared" si="691"/>
        <v>4.6140550200000003</v>
      </c>
      <c r="AA1224" s="110">
        <f t="shared" si="692"/>
        <v>0</v>
      </c>
      <c r="AB1224" s="121" t="str">
        <f t="shared" si="653"/>
        <v>A+J=</v>
      </c>
      <c r="AC1224" s="115">
        <f t="shared" si="654"/>
        <v>45498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9">
        <f t="shared" si="651"/>
        <v>45494</v>
      </c>
      <c r="B1225" s="110">
        <f t="shared" si="675"/>
        <v>817.10088644000007</v>
      </c>
      <c r="C1225" s="184">
        <f t="shared" si="693"/>
        <v>809.27262714355663</v>
      </c>
      <c r="D1225" s="111">
        <f t="shared" si="676"/>
        <v>6895.24</v>
      </c>
      <c r="E1225" s="111">
        <f>IF($K1225=1,VLOOKUP($A1224,$AQ$11:$AU$150,5),E1224)</f>
        <v>6926.96</v>
      </c>
      <c r="F1225" s="160" t="e">
        <f>IF($K1225=1,VLOOKUP($A1224,$AQ$11:$AU$135,6),F1224)</f>
        <v>#REF!</v>
      </c>
      <c r="G1225" s="114">
        <f t="shared" si="677"/>
        <v>4.600274972299756E-3</v>
      </c>
      <c r="H1225" s="115">
        <f t="shared" si="678"/>
        <v>45498</v>
      </c>
      <c r="I1225" s="115">
        <f t="shared" si="679"/>
        <v>45498</v>
      </c>
      <c r="J1225" s="116">
        <f t="shared" si="680"/>
        <v>22</v>
      </c>
      <c r="K1225" s="116">
        <f t="shared" si="681"/>
        <v>19</v>
      </c>
      <c r="L1225" s="8">
        <f t="shared" si="682"/>
        <v>1.00397172</v>
      </c>
      <c r="M1225" s="117">
        <v>1</v>
      </c>
      <c r="N1225" s="117">
        <f t="shared" si="683"/>
        <v>1</v>
      </c>
      <c r="O1225" s="110">
        <f t="shared" si="684"/>
        <v>1.00397172</v>
      </c>
      <c r="P1225" s="110">
        <f t="shared" si="685"/>
        <v>812.48683142000004</v>
      </c>
      <c r="Q1225" s="148">
        <f t="shared" si="686"/>
        <v>0</v>
      </c>
      <c r="R1225" s="170">
        <f t="shared" si="687"/>
        <v>0</v>
      </c>
      <c r="S1225" s="110">
        <f t="shared" si="688"/>
        <v>0</v>
      </c>
      <c r="T1225" s="92">
        <f t="shared" si="673"/>
        <v>0</v>
      </c>
      <c r="U1225" s="181">
        <f t="shared" si="674"/>
        <v>0</v>
      </c>
      <c r="V1225" s="120">
        <f t="shared" si="652"/>
        <v>7.8E-2</v>
      </c>
      <c r="W1225" s="118">
        <f t="shared" si="689"/>
        <v>19</v>
      </c>
      <c r="X1225" s="118">
        <v>252</v>
      </c>
      <c r="Y1225" s="117">
        <f t="shared" si="690"/>
        <v>1.0056789290000001</v>
      </c>
      <c r="Z1225" s="110">
        <f t="shared" si="691"/>
        <v>4.6140550200000003</v>
      </c>
      <c r="AA1225" s="110">
        <f t="shared" si="692"/>
        <v>0</v>
      </c>
      <c r="AB1225" s="121" t="str">
        <f t="shared" si="653"/>
        <v>A+J=</v>
      </c>
      <c r="AC1225" s="115">
        <f t="shared" si="654"/>
        <v>45498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9">
        <f t="shared" si="651"/>
        <v>45495</v>
      </c>
      <c r="B1226" s="110">
        <f t="shared" si="675"/>
        <v>817.10088644000007</v>
      </c>
      <c r="C1226" s="184">
        <f t="shared" si="693"/>
        <v>809.27262714355663</v>
      </c>
      <c r="D1226" s="111">
        <f t="shared" si="676"/>
        <v>6895.24</v>
      </c>
      <c r="E1226" s="111">
        <f>IF($K1226=1,VLOOKUP($A1225,$AQ$11:$AU$150,5),E1225)</f>
        <v>6926.96</v>
      </c>
      <c r="F1226" s="160" t="e">
        <f>IF($K1226=1,VLOOKUP($A1225,$AQ$11:$AU$135,6),F1225)</f>
        <v>#REF!</v>
      </c>
      <c r="G1226" s="114">
        <f t="shared" si="677"/>
        <v>4.600274972299756E-3</v>
      </c>
      <c r="H1226" s="115">
        <f t="shared" si="678"/>
        <v>45498</v>
      </c>
      <c r="I1226" s="115">
        <f t="shared" si="679"/>
        <v>45498</v>
      </c>
      <c r="J1226" s="116">
        <f t="shared" si="680"/>
        <v>22</v>
      </c>
      <c r="K1226" s="116">
        <f t="shared" si="681"/>
        <v>19</v>
      </c>
      <c r="L1226" s="8">
        <f t="shared" si="682"/>
        <v>1.00397172</v>
      </c>
      <c r="M1226" s="117">
        <v>1</v>
      </c>
      <c r="N1226" s="117">
        <f t="shared" si="683"/>
        <v>1</v>
      </c>
      <c r="O1226" s="110">
        <f t="shared" si="684"/>
        <v>1.00397172</v>
      </c>
      <c r="P1226" s="110">
        <f t="shared" si="685"/>
        <v>812.48683142000004</v>
      </c>
      <c r="Q1226" s="148">
        <f t="shared" si="686"/>
        <v>0</v>
      </c>
      <c r="R1226" s="170">
        <f t="shared" si="687"/>
        <v>0</v>
      </c>
      <c r="S1226" s="110">
        <f t="shared" si="688"/>
        <v>0</v>
      </c>
      <c r="T1226" s="92">
        <f t="shared" si="673"/>
        <v>0</v>
      </c>
      <c r="U1226" s="181">
        <f t="shared" si="674"/>
        <v>0</v>
      </c>
      <c r="V1226" s="120">
        <f t="shared" si="652"/>
        <v>7.8E-2</v>
      </c>
      <c r="W1226" s="118">
        <f t="shared" si="689"/>
        <v>19</v>
      </c>
      <c r="X1226" s="118">
        <v>252</v>
      </c>
      <c r="Y1226" s="117">
        <f t="shared" si="690"/>
        <v>1.0056789290000001</v>
      </c>
      <c r="Z1226" s="110">
        <f t="shared" si="691"/>
        <v>4.6140550200000003</v>
      </c>
      <c r="AA1226" s="110">
        <f t="shared" si="692"/>
        <v>0</v>
      </c>
      <c r="AB1226" s="121" t="str">
        <f t="shared" si="653"/>
        <v>A+J=</v>
      </c>
      <c r="AC1226" s="115">
        <f t="shared" si="654"/>
        <v>45498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9">
        <f t="shared" si="651"/>
        <v>45496</v>
      </c>
      <c r="B1227" s="110">
        <f t="shared" si="675"/>
        <v>817.51498802000003</v>
      </c>
      <c r="C1227" s="184">
        <f t="shared" si="693"/>
        <v>809.27262714355663</v>
      </c>
      <c r="D1227" s="111">
        <f t="shared" si="676"/>
        <v>6895.24</v>
      </c>
      <c r="E1227" s="111">
        <f>IF($K1227=1,VLOOKUP($A1226,$AQ$11:$AU$150,5),E1226)</f>
        <v>6926.96</v>
      </c>
      <c r="F1227" s="160" t="e">
        <f>IF($K1227=1,VLOOKUP($A1226,$AQ$11:$AU$135,6),F1226)</f>
        <v>#REF!</v>
      </c>
      <c r="G1227" s="114">
        <f t="shared" si="677"/>
        <v>4.600274972299756E-3</v>
      </c>
      <c r="H1227" s="115">
        <f t="shared" si="678"/>
        <v>45498</v>
      </c>
      <c r="I1227" s="115">
        <f t="shared" si="679"/>
        <v>45498</v>
      </c>
      <c r="J1227" s="116">
        <f t="shared" si="680"/>
        <v>22</v>
      </c>
      <c r="K1227" s="116">
        <f t="shared" si="681"/>
        <v>20</v>
      </c>
      <c r="L1227" s="8">
        <f t="shared" si="682"/>
        <v>1.0041811899999999</v>
      </c>
      <c r="M1227" s="117">
        <v>1</v>
      </c>
      <c r="N1227" s="117">
        <f t="shared" si="683"/>
        <v>1</v>
      </c>
      <c r="O1227" s="110">
        <f t="shared" si="684"/>
        <v>1.0041811899999999</v>
      </c>
      <c r="P1227" s="110">
        <f t="shared" si="685"/>
        <v>812.65634975</v>
      </c>
      <c r="Q1227" s="148">
        <f t="shared" si="686"/>
        <v>0</v>
      </c>
      <c r="R1227" s="170">
        <f t="shared" si="687"/>
        <v>0</v>
      </c>
      <c r="S1227" s="110">
        <f t="shared" si="688"/>
        <v>0</v>
      </c>
      <c r="T1227" s="92">
        <f t="shared" si="673"/>
        <v>0</v>
      </c>
      <c r="U1227" s="181">
        <f t="shared" si="674"/>
        <v>0</v>
      </c>
      <c r="V1227" s="120">
        <f t="shared" si="652"/>
        <v>7.8E-2</v>
      </c>
      <c r="W1227" s="118">
        <f t="shared" si="689"/>
        <v>20</v>
      </c>
      <c r="X1227" s="118">
        <v>252</v>
      </c>
      <c r="Y1227" s="117">
        <f t="shared" si="690"/>
        <v>1.0059787120000001</v>
      </c>
      <c r="Z1227" s="110">
        <f t="shared" si="691"/>
        <v>4.8586382700000001</v>
      </c>
      <c r="AA1227" s="110">
        <f t="shared" si="692"/>
        <v>0</v>
      </c>
      <c r="AB1227" s="121" t="str">
        <f t="shared" si="653"/>
        <v>A+J=</v>
      </c>
      <c r="AC1227" s="115">
        <f t="shared" si="654"/>
        <v>45498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9">
        <f t="shared" ref="A1228:A1291" si="694">(A1227+1)</f>
        <v>45497</v>
      </c>
      <c r="B1228" s="110">
        <f t="shared" si="675"/>
        <v>817.92930430000001</v>
      </c>
      <c r="C1228" s="184">
        <f t="shared" si="693"/>
        <v>809.27262714355663</v>
      </c>
      <c r="D1228" s="111">
        <f t="shared" si="676"/>
        <v>6895.24</v>
      </c>
      <c r="E1228" s="111">
        <f>IF($K1228=1,VLOOKUP($A1227,$AQ$11:$AU$150,5),E1227)</f>
        <v>6926.96</v>
      </c>
      <c r="F1228" s="160" t="e">
        <f>IF($K1228=1,VLOOKUP($A1227,$AQ$11:$AU$135,6),F1227)</f>
        <v>#REF!</v>
      </c>
      <c r="G1228" s="114">
        <f t="shared" si="677"/>
        <v>4.600274972299756E-3</v>
      </c>
      <c r="H1228" s="115">
        <f t="shared" si="678"/>
        <v>45498</v>
      </c>
      <c r="I1228" s="115">
        <f t="shared" si="679"/>
        <v>45498</v>
      </c>
      <c r="J1228" s="116">
        <f t="shared" si="680"/>
        <v>22</v>
      </c>
      <c r="K1228" s="116">
        <f t="shared" si="681"/>
        <v>21</v>
      </c>
      <c r="L1228" s="8">
        <f t="shared" si="682"/>
        <v>1.00439071</v>
      </c>
      <c r="M1228" s="117">
        <v>1</v>
      </c>
      <c r="N1228" s="117">
        <f t="shared" si="683"/>
        <v>1</v>
      </c>
      <c r="O1228" s="110">
        <f t="shared" si="684"/>
        <v>1.00439071</v>
      </c>
      <c r="P1228" s="110">
        <f t="shared" si="685"/>
        <v>812.82590856000002</v>
      </c>
      <c r="Q1228" s="148">
        <f t="shared" si="686"/>
        <v>0</v>
      </c>
      <c r="R1228" s="170">
        <f t="shared" si="687"/>
        <v>0</v>
      </c>
      <c r="S1228" s="110">
        <f t="shared" si="688"/>
        <v>0</v>
      </c>
      <c r="T1228" s="92">
        <f t="shared" si="673"/>
        <v>0</v>
      </c>
      <c r="U1228" s="181">
        <f t="shared" si="674"/>
        <v>0</v>
      </c>
      <c r="V1228" s="120">
        <f t="shared" ref="V1228:V1291" si="695">(V1227)</f>
        <v>7.8E-2</v>
      </c>
      <c r="W1228" s="118">
        <f t="shared" si="689"/>
        <v>21</v>
      </c>
      <c r="X1228" s="118">
        <v>252</v>
      </c>
      <c r="Y1228" s="117">
        <f t="shared" si="690"/>
        <v>1.0062785839999999</v>
      </c>
      <c r="Z1228" s="110">
        <f t="shared" si="691"/>
        <v>5.1033957399999998</v>
      </c>
      <c r="AA1228" s="110">
        <f t="shared" si="692"/>
        <v>0</v>
      </c>
      <c r="AB1228" s="121" t="str">
        <f t="shared" si="653"/>
        <v>A+J=</v>
      </c>
      <c r="AC1228" s="115">
        <f t="shared" si="654"/>
        <v>45498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9">
        <f t="shared" si="694"/>
        <v>45498</v>
      </c>
      <c r="B1229" s="110">
        <f t="shared" si="675"/>
        <v>818.34382802000005</v>
      </c>
      <c r="C1229" s="184">
        <f t="shared" si="693"/>
        <v>809.27262714355663</v>
      </c>
      <c r="D1229" s="111">
        <f t="shared" si="676"/>
        <v>6895.24</v>
      </c>
      <c r="E1229" s="111">
        <f>IF($K1229=1,VLOOKUP($A1228,$AQ$11:$AU$150,5),E1228)</f>
        <v>6926.96</v>
      </c>
      <c r="F1229" s="160" t="e">
        <f>IF($K1229=1,VLOOKUP($A1228,$AQ$11:$AU$135,6),F1228)</f>
        <v>#REF!</v>
      </c>
      <c r="G1229" s="114">
        <f t="shared" si="677"/>
        <v>4.600274972299756E-3</v>
      </c>
      <c r="H1229" s="115">
        <f t="shared" si="678"/>
        <v>45498</v>
      </c>
      <c r="I1229" s="115">
        <f t="shared" si="679"/>
        <v>45498</v>
      </c>
      <c r="J1229" s="116">
        <f t="shared" si="680"/>
        <v>22</v>
      </c>
      <c r="K1229" s="116">
        <f t="shared" si="681"/>
        <v>22</v>
      </c>
      <c r="L1229" s="8">
        <f t="shared" si="682"/>
        <v>1.0046002700000001</v>
      </c>
      <c r="M1229" s="117">
        <v>1</v>
      </c>
      <c r="N1229" s="117">
        <f t="shared" si="683"/>
        <v>1</v>
      </c>
      <c r="O1229" s="110">
        <f t="shared" si="684"/>
        <v>1.0046002700000001</v>
      </c>
      <c r="P1229" s="110">
        <f t="shared" si="685"/>
        <v>812.99549973000001</v>
      </c>
      <c r="Q1229" s="148">
        <f t="shared" si="686"/>
        <v>40</v>
      </c>
      <c r="R1229" s="170">
        <f t="shared" si="687"/>
        <v>1.4493000000000001E-2</v>
      </c>
      <c r="S1229" s="110">
        <f t="shared" si="688"/>
        <v>11.78274377</v>
      </c>
      <c r="T1229" s="92">
        <f t="shared" si="673"/>
        <v>3.7228725884697482</v>
      </c>
      <c r="U1229" s="181">
        <f t="shared" si="674"/>
        <v>1.907220441394724E-2</v>
      </c>
      <c r="V1229" s="120">
        <f t="shared" si="695"/>
        <v>7.8E-2</v>
      </c>
      <c r="W1229" s="118">
        <f t="shared" si="689"/>
        <v>22</v>
      </c>
      <c r="X1229" s="118">
        <v>252</v>
      </c>
      <c r="Y1229" s="117">
        <f t="shared" si="690"/>
        <v>1.0065785460000001</v>
      </c>
      <c r="Z1229" s="110">
        <f t="shared" si="691"/>
        <v>5.3483282900000004</v>
      </c>
      <c r="AA1229" s="110">
        <f t="shared" si="692"/>
        <v>17.131072060000001</v>
      </c>
      <c r="AB1229" s="121" t="str">
        <f t="shared" ref="AB1229:AB1292" si="696">IF($Q1228&gt;0,VLOOKUP($A1228,$AF$11:$AO$141,9),AB1228)</f>
        <v>A+J=</v>
      </c>
      <c r="AC1229" s="115">
        <f t="shared" ref="AC1229:AC1292" si="697">IF($Q1228&gt;0,VLOOKUP($A1228,$AF$11:$AO$141,10),AC1228)</f>
        <v>45498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9">
        <f t="shared" si="694"/>
        <v>45499</v>
      </c>
      <c r="B1230" s="110">
        <f t="shared" si="675"/>
        <v>797.80369438000002</v>
      </c>
      <c r="C1230" s="184">
        <f t="shared" si="693"/>
        <v>797.48988337153025</v>
      </c>
      <c r="D1230" s="111">
        <f t="shared" si="676"/>
        <v>6926.96</v>
      </c>
      <c r="E1230" s="111">
        <f>IF($K1230=1,VLOOKUP($A1229,$AQ$11:$AU$150,5),E1229)</f>
        <v>6941.51</v>
      </c>
      <c r="F1230" s="160" t="e">
        <f>IF($K1230=1,VLOOKUP($A1229,$AQ$11:$AU$135,6),F1229)</f>
        <v>#REF!</v>
      </c>
      <c r="G1230" s="114">
        <f t="shared" si="677"/>
        <v>2.1004885259912065E-3</v>
      </c>
      <c r="H1230" s="115">
        <f t="shared" si="678"/>
        <v>45530</v>
      </c>
      <c r="I1230" s="115">
        <f t="shared" si="679"/>
        <v>45530</v>
      </c>
      <c r="J1230" s="116">
        <f t="shared" si="680"/>
        <v>22</v>
      </c>
      <c r="K1230" s="116">
        <f t="shared" si="681"/>
        <v>1</v>
      </c>
      <c r="L1230" s="8">
        <f t="shared" si="682"/>
        <v>1.0000953800000001</v>
      </c>
      <c r="M1230" s="117">
        <v>1</v>
      </c>
      <c r="N1230" s="117">
        <f t="shared" si="683"/>
        <v>1</v>
      </c>
      <c r="O1230" s="110">
        <f t="shared" si="684"/>
        <v>1.0000953800000001</v>
      </c>
      <c r="P1230" s="110">
        <f t="shared" si="685"/>
        <v>797.56594795000001</v>
      </c>
      <c r="Q1230" s="148">
        <f t="shared" si="686"/>
        <v>0</v>
      </c>
      <c r="R1230" s="170">
        <f t="shared" si="687"/>
        <v>0</v>
      </c>
      <c r="S1230" s="110">
        <f t="shared" si="688"/>
        <v>0</v>
      </c>
      <c r="T1230" s="92">
        <f t="shared" si="673"/>
        <v>0</v>
      </c>
      <c r="U1230" s="181">
        <f t="shared" si="674"/>
        <v>0</v>
      </c>
      <c r="V1230" s="120">
        <f t="shared" si="695"/>
        <v>7.8E-2</v>
      </c>
      <c r="W1230" s="118">
        <f t="shared" si="689"/>
        <v>1</v>
      </c>
      <c r="X1230" s="118">
        <v>252</v>
      </c>
      <c r="Y1230" s="117">
        <f t="shared" si="690"/>
        <v>1.00029809</v>
      </c>
      <c r="Z1230" s="110">
        <f t="shared" si="691"/>
        <v>0.23774643000000001</v>
      </c>
      <c r="AA1230" s="110">
        <f t="shared" si="692"/>
        <v>0</v>
      </c>
      <c r="AB1230" s="121" t="str">
        <f t="shared" si="696"/>
        <v>A+J=</v>
      </c>
      <c r="AC1230" s="115">
        <f t="shared" si="697"/>
        <v>45530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9">
        <f t="shared" si="694"/>
        <v>45500</v>
      </c>
      <c r="B1231" s="110">
        <f t="shared" si="675"/>
        <v>798.11762970999996</v>
      </c>
      <c r="C1231" s="184">
        <f t="shared" si="693"/>
        <v>797.48988337153025</v>
      </c>
      <c r="D1231" s="111">
        <f t="shared" si="676"/>
        <v>6926.96</v>
      </c>
      <c r="E1231" s="111">
        <f>IF($K1231=1,VLOOKUP($A1230,$AQ$11:$AU$150,5),E1230)</f>
        <v>6941.51</v>
      </c>
      <c r="F1231" s="160" t="e">
        <f>IF($K1231=1,VLOOKUP($A1230,$AQ$11:$AU$135,6),F1230)</f>
        <v>#REF!</v>
      </c>
      <c r="G1231" s="114">
        <f t="shared" si="677"/>
        <v>2.1004885259912065E-3</v>
      </c>
      <c r="H1231" s="115">
        <f t="shared" si="678"/>
        <v>45530</v>
      </c>
      <c r="I1231" s="115">
        <f t="shared" si="679"/>
        <v>45530</v>
      </c>
      <c r="J1231" s="116">
        <f t="shared" si="680"/>
        <v>22</v>
      </c>
      <c r="K1231" s="116">
        <f t="shared" si="681"/>
        <v>2</v>
      </c>
      <c r="L1231" s="8">
        <f t="shared" si="682"/>
        <v>1.0001907699999999</v>
      </c>
      <c r="M1231" s="117">
        <v>1</v>
      </c>
      <c r="N1231" s="117">
        <f t="shared" si="683"/>
        <v>1</v>
      </c>
      <c r="O1231" s="110">
        <f t="shared" si="684"/>
        <v>1.0001907699999999</v>
      </c>
      <c r="P1231" s="110">
        <f t="shared" si="685"/>
        <v>797.64202050999995</v>
      </c>
      <c r="Q1231" s="148">
        <f t="shared" si="686"/>
        <v>0</v>
      </c>
      <c r="R1231" s="170">
        <f t="shared" si="687"/>
        <v>0</v>
      </c>
      <c r="S1231" s="110">
        <f t="shared" si="688"/>
        <v>0</v>
      </c>
      <c r="T1231" s="92">
        <f t="shared" si="673"/>
        <v>0</v>
      </c>
      <c r="U1231" s="181">
        <f t="shared" si="674"/>
        <v>0</v>
      </c>
      <c r="V1231" s="120">
        <f t="shared" si="695"/>
        <v>7.8E-2</v>
      </c>
      <c r="W1231" s="118">
        <f t="shared" si="689"/>
        <v>2</v>
      </c>
      <c r="X1231" s="118">
        <v>252</v>
      </c>
      <c r="Y1231" s="117">
        <f t="shared" si="690"/>
        <v>1.0005962690000001</v>
      </c>
      <c r="Z1231" s="110">
        <f t="shared" si="691"/>
        <v>0.47560920000000001</v>
      </c>
      <c r="AA1231" s="110">
        <f t="shared" si="692"/>
        <v>0</v>
      </c>
      <c r="AB1231" s="121" t="str">
        <f t="shared" si="696"/>
        <v>A+J=</v>
      </c>
      <c r="AC1231" s="115">
        <f t="shared" si="697"/>
        <v>45530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9">
        <f t="shared" si="694"/>
        <v>45501</v>
      </c>
      <c r="B1232" s="110">
        <f t="shared" si="675"/>
        <v>798.11762970999996</v>
      </c>
      <c r="C1232" s="184">
        <f t="shared" si="693"/>
        <v>797.48988337153025</v>
      </c>
      <c r="D1232" s="111">
        <f t="shared" si="676"/>
        <v>6926.96</v>
      </c>
      <c r="E1232" s="111">
        <f>IF($K1232=1,VLOOKUP($A1231,$AQ$11:$AU$150,5),E1231)</f>
        <v>6941.51</v>
      </c>
      <c r="F1232" s="160" t="e">
        <f>IF($K1232=1,VLOOKUP($A1231,$AQ$11:$AU$135,6),F1231)</f>
        <v>#REF!</v>
      </c>
      <c r="G1232" s="114">
        <f t="shared" si="677"/>
        <v>2.1004885259912065E-3</v>
      </c>
      <c r="H1232" s="115">
        <f t="shared" si="678"/>
        <v>45530</v>
      </c>
      <c r="I1232" s="115">
        <f t="shared" si="679"/>
        <v>45530</v>
      </c>
      <c r="J1232" s="116">
        <f t="shared" si="680"/>
        <v>22</v>
      </c>
      <c r="K1232" s="116">
        <f t="shared" si="681"/>
        <v>2</v>
      </c>
      <c r="L1232" s="8">
        <f t="shared" si="682"/>
        <v>1.0001907699999999</v>
      </c>
      <c r="M1232" s="117">
        <v>1</v>
      </c>
      <c r="N1232" s="117">
        <f t="shared" si="683"/>
        <v>1</v>
      </c>
      <c r="O1232" s="110">
        <f t="shared" si="684"/>
        <v>1.0001907699999999</v>
      </c>
      <c r="P1232" s="110">
        <f t="shared" si="685"/>
        <v>797.64202050999995</v>
      </c>
      <c r="Q1232" s="148">
        <f t="shared" si="686"/>
        <v>0</v>
      </c>
      <c r="R1232" s="170">
        <f t="shared" si="687"/>
        <v>0</v>
      </c>
      <c r="S1232" s="110">
        <f t="shared" si="688"/>
        <v>0</v>
      </c>
      <c r="T1232" s="92">
        <f t="shared" ref="T1232:T1295" si="698">IF(AND(Q1232&gt;0,L1232&gt;1),(L1232-1)*C1232,0)</f>
        <v>0</v>
      </c>
      <c r="U1232" s="181">
        <f t="shared" ref="U1232:U1295" si="699">IF(Q1232&gt;0,(S1232+T1232)/P1232,0)</f>
        <v>0</v>
      </c>
      <c r="V1232" s="120">
        <f t="shared" si="695"/>
        <v>7.8E-2</v>
      </c>
      <c r="W1232" s="118">
        <f t="shared" si="689"/>
        <v>2</v>
      </c>
      <c r="X1232" s="118">
        <v>252</v>
      </c>
      <c r="Y1232" s="117">
        <f t="shared" si="690"/>
        <v>1.0005962690000001</v>
      </c>
      <c r="Z1232" s="110">
        <f t="shared" si="691"/>
        <v>0.47560920000000001</v>
      </c>
      <c r="AA1232" s="110">
        <f t="shared" si="692"/>
        <v>0</v>
      </c>
      <c r="AB1232" s="121" t="str">
        <f t="shared" si="696"/>
        <v>A+J=</v>
      </c>
      <c r="AC1232" s="115">
        <f t="shared" si="697"/>
        <v>45530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9">
        <f t="shared" si="694"/>
        <v>45502</v>
      </c>
      <c r="B1233" s="110">
        <f t="shared" ref="B1233:B1296" si="700">(P1233+Z1233)</f>
        <v>798.11762970999996</v>
      </c>
      <c r="C1233" s="184">
        <f t="shared" si="693"/>
        <v>797.48988337153025</v>
      </c>
      <c r="D1233" s="111">
        <f t="shared" ref="D1233:D1296" si="701">IF(E1233=E1232,D1232,E1232)</f>
        <v>6926.96</v>
      </c>
      <c r="E1233" s="111">
        <f>IF($K1233=1,VLOOKUP($A1232,$AQ$11:$AU$150,5),E1232)</f>
        <v>6941.51</v>
      </c>
      <c r="F1233" s="160" t="e">
        <f>IF($K1233=1,VLOOKUP($A1232,$AQ$11:$AU$135,6),F1232)</f>
        <v>#REF!</v>
      </c>
      <c r="G1233" s="114">
        <f t="shared" ref="G1233:G1296" si="702">(E1233/D1233)-1</f>
        <v>2.1004885259912065E-3</v>
      </c>
      <c r="H1233" s="115">
        <f t="shared" ref="H1233:H1296" si="703">IF(Q1232&gt;0,VLOOKUP(A1233,AJ$119:AP$451,4),H1232)</f>
        <v>45530</v>
      </c>
      <c r="I1233" s="115">
        <f t="shared" ref="I1233:I1296" si="704">IF(A1233&gt;I1232,H1233,I1232)</f>
        <v>45530</v>
      </c>
      <c r="J1233" s="116">
        <f t="shared" ref="J1233:J1296" si="705">IF(I1233=I1232,J1232,NETWORKDAYS(I1232,I1233,$AF$149:$AF$503)-1)</f>
        <v>22</v>
      </c>
      <c r="K1233" s="116">
        <f t="shared" ref="K1233:K1296" si="706">(J1233-(NETWORKDAYS(A1233,I1233,AF$149:AF$503)-1))</f>
        <v>2</v>
      </c>
      <c r="L1233" s="8">
        <f t="shared" ref="L1233:L1296" si="707">TRUNC((E1233/D1233)^TRUNC((K1233/J1233),9),8)</f>
        <v>1.0001907699999999</v>
      </c>
      <c r="M1233" s="117">
        <v>1</v>
      </c>
      <c r="N1233" s="117">
        <f t="shared" ref="N1233:N1296" si="708">IF(I1233&gt;I1232,N1232*M1233,N1232)</f>
        <v>1</v>
      </c>
      <c r="O1233" s="110">
        <f t="shared" ref="O1233:O1296" si="709">TRUNC(TRUNC((L1233*N1233),15),8)</f>
        <v>1.0001907699999999</v>
      </c>
      <c r="P1233" s="110">
        <f t="shared" ref="P1233:P1296" si="710">TRUNC(C1233*O1233,8)</f>
        <v>797.64202050999995</v>
      </c>
      <c r="Q1233" s="148">
        <f t="shared" ref="Q1233:Q1296" si="711">IF(VLOOKUP(A1233,AF$11:AM$141,8)=VLOOKUP(A1232,AF$11:AM$141,8),0,VLOOKUP(A1233,AF$11:AM$141,8))</f>
        <v>0</v>
      </c>
      <c r="R1233" s="170">
        <f t="shared" ref="R1233:R1296" si="712">IF(Q1233&gt;0,VLOOKUP($A1233,$AF$11:$AK$141,6),0)</f>
        <v>0</v>
      </c>
      <c r="S1233" s="110">
        <f t="shared" ref="S1233:S1296" si="713">IF(R1233&gt;0,TRUNC(R1233*P1233,8),0)</f>
        <v>0</v>
      </c>
      <c r="T1233" s="92">
        <f t="shared" si="698"/>
        <v>0</v>
      </c>
      <c r="U1233" s="181">
        <f t="shared" si="699"/>
        <v>0</v>
      </c>
      <c r="V1233" s="120">
        <f t="shared" si="695"/>
        <v>7.8E-2</v>
      </c>
      <c r="W1233" s="118">
        <f t="shared" ref="W1233:W1296" si="714">IF(A1232&lt;K$2,0,IF(Q1232&gt;0,1,IF(K1233=K1232,W1232,W1232+1)))</f>
        <v>2</v>
      </c>
      <c r="X1233" s="118">
        <v>252</v>
      </c>
      <c r="Y1233" s="117">
        <f t="shared" ref="Y1233:Y1296" si="715">ROUND((1+V1233)^TRUNC((W1233/X1233),9),9)</f>
        <v>1.0005962690000001</v>
      </c>
      <c r="Z1233" s="110">
        <f t="shared" ref="Z1233:Z1296" si="716">TRUNC((P1233*(Y1233-1)),8)</f>
        <v>0.47560920000000001</v>
      </c>
      <c r="AA1233" s="110">
        <f t="shared" ref="AA1233:AA1296" si="717">IF(Q1233&gt;0,S1233+Z1233,0)</f>
        <v>0</v>
      </c>
      <c r="AB1233" s="121" t="str">
        <f t="shared" si="696"/>
        <v>A+J=</v>
      </c>
      <c r="AC1233" s="115">
        <f t="shared" si="697"/>
        <v>45530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9">
        <f t="shared" si="694"/>
        <v>45503</v>
      </c>
      <c r="B1234" s="110">
        <f t="shared" si="700"/>
        <v>798.43168860000003</v>
      </c>
      <c r="C1234" s="184">
        <f t="shared" si="693"/>
        <v>797.48988337153025</v>
      </c>
      <c r="D1234" s="111">
        <f t="shared" si="701"/>
        <v>6926.96</v>
      </c>
      <c r="E1234" s="111">
        <f>IF($K1234=1,VLOOKUP($A1233,$AQ$11:$AU$150,5),E1233)</f>
        <v>6941.51</v>
      </c>
      <c r="F1234" s="160" t="e">
        <f>IF($K1234=1,VLOOKUP($A1233,$AQ$11:$AU$135,6),F1233)</f>
        <v>#REF!</v>
      </c>
      <c r="G1234" s="114">
        <f t="shared" si="702"/>
        <v>2.1004885259912065E-3</v>
      </c>
      <c r="H1234" s="115">
        <f t="shared" si="703"/>
        <v>45530</v>
      </c>
      <c r="I1234" s="115">
        <f t="shared" si="704"/>
        <v>45530</v>
      </c>
      <c r="J1234" s="116">
        <f t="shared" si="705"/>
        <v>22</v>
      </c>
      <c r="K1234" s="116">
        <f t="shared" si="706"/>
        <v>3</v>
      </c>
      <c r="L1234" s="8">
        <f t="shared" si="707"/>
        <v>1.0002861700000001</v>
      </c>
      <c r="M1234" s="117">
        <v>1</v>
      </c>
      <c r="N1234" s="117">
        <f t="shared" si="708"/>
        <v>1</v>
      </c>
      <c r="O1234" s="110">
        <f t="shared" si="709"/>
        <v>1.0002861700000001</v>
      </c>
      <c r="P1234" s="110">
        <f t="shared" si="710"/>
        <v>797.71810104999997</v>
      </c>
      <c r="Q1234" s="148">
        <f t="shared" si="711"/>
        <v>0</v>
      </c>
      <c r="R1234" s="170">
        <f t="shared" si="712"/>
        <v>0</v>
      </c>
      <c r="S1234" s="110">
        <f t="shared" si="713"/>
        <v>0</v>
      </c>
      <c r="T1234" s="92">
        <f t="shared" si="698"/>
        <v>0</v>
      </c>
      <c r="U1234" s="181">
        <f t="shared" si="699"/>
        <v>0</v>
      </c>
      <c r="V1234" s="120">
        <f t="shared" si="695"/>
        <v>7.8E-2</v>
      </c>
      <c r="W1234" s="118">
        <f t="shared" si="714"/>
        <v>3</v>
      </c>
      <c r="X1234" s="118">
        <v>252</v>
      </c>
      <c r="Y1234" s="117">
        <f t="shared" si="715"/>
        <v>1.0008945359999999</v>
      </c>
      <c r="Z1234" s="110">
        <f t="shared" si="716"/>
        <v>0.71358754999999996</v>
      </c>
      <c r="AA1234" s="110">
        <f t="shared" si="717"/>
        <v>0</v>
      </c>
      <c r="AB1234" s="121" t="str">
        <f t="shared" si="696"/>
        <v>A+J=</v>
      </c>
      <c r="AC1234" s="115">
        <f t="shared" si="697"/>
        <v>45530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9">
        <f t="shared" si="694"/>
        <v>45504</v>
      </c>
      <c r="B1235" s="110">
        <f t="shared" si="700"/>
        <v>798.74586466999995</v>
      </c>
      <c r="C1235" s="184">
        <f t="shared" si="693"/>
        <v>797.48988337153025</v>
      </c>
      <c r="D1235" s="111">
        <f t="shared" si="701"/>
        <v>6926.96</v>
      </c>
      <c r="E1235" s="111">
        <f>IF($K1235=1,VLOOKUP($A1234,$AQ$11:$AU$150,5),E1234)</f>
        <v>6941.51</v>
      </c>
      <c r="F1235" s="160" t="e">
        <f>IF($K1235=1,VLOOKUP($A1234,$AQ$11:$AU$135,6),F1234)</f>
        <v>#REF!</v>
      </c>
      <c r="G1235" s="114">
        <f t="shared" si="702"/>
        <v>2.1004885259912065E-3</v>
      </c>
      <c r="H1235" s="115">
        <f t="shared" si="703"/>
        <v>45530</v>
      </c>
      <c r="I1235" s="115">
        <f t="shared" si="704"/>
        <v>45530</v>
      </c>
      <c r="J1235" s="116">
        <f t="shared" si="705"/>
        <v>22</v>
      </c>
      <c r="K1235" s="116">
        <f t="shared" si="706"/>
        <v>4</v>
      </c>
      <c r="L1235" s="8">
        <f t="shared" si="707"/>
        <v>1.0003815700000001</v>
      </c>
      <c r="M1235" s="117">
        <v>1</v>
      </c>
      <c r="N1235" s="117">
        <f t="shared" si="708"/>
        <v>1</v>
      </c>
      <c r="O1235" s="110">
        <f t="shared" si="709"/>
        <v>1.0003815700000001</v>
      </c>
      <c r="P1235" s="110">
        <f t="shared" si="710"/>
        <v>797.79418157999999</v>
      </c>
      <c r="Q1235" s="148">
        <f t="shared" si="711"/>
        <v>0</v>
      </c>
      <c r="R1235" s="170">
        <f t="shared" si="712"/>
        <v>0</v>
      </c>
      <c r="S1235" s="110">
        <f t="shared" si="713"/>
        <v>0</v>
      </c>
      <c r="T1235" s="92">
        <f t="shared" si="698"/>
        <v>0</v>
      </c>
      <c r="U1235" s="181">
        <f t="shared" si="699"/>
        <v>0</v>
      </c>
      <c r="V1235" s="120">
        <f t="shared" si="695"/>
        <v>7.8E-2</v>
      </c>
      <c r="W1235" s="118">
        <f t="shared" si="714"/>
        <v>4</v>
      </c>
      <c r="X1235" s="118">
        <v>252</v>
      </c>
      <c r="Y1235" s="117">
        <f t="shared" si="715"/>
        <v>1.001192893</v>
      </c>
      <c r="Z1235" s="110">
        <f t="shared" si="716"/>
        <v>0.95168308999999995</v>
      </c>
      <c r="AA1235" s="110">
        <f t="shared" si="717"/>
        <v>0</v>
      </c>
      <c r="AB1235" s="121" t="str">
        <f t="shared" si="696"/>
        <v>A+J=</v>
      </c>
      <c r="AC1235" s="115">
        <f t="shared" si="697"/>
        <v>45530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9">
        <f t="shared" si="694"/>
        <v>45505</v>
      </c>
      <c r="B1236" s="110">
        <f t="shared" si="700"/>
        <v>799.06017313000007</v>
      </c>
      <c r="C1236" s="184">
        <f t="shared" si="693"/>
        <v>797.48988337153025</v>
      </c>
      <c r="D1236" s="111">
        <f t="shared" si="701"/>
        <v>6926.96</v>
      </c>
      <c r="E1236" s="111">
        <f>IF($K1236=1,VLOOKUP($A1235,$AQ$11:$AU$150,5),E1235)</f>
        <v>6941.51</v>
      </c>
      <c r="F1236" s="160" t="e">
        <f>IF($K1236=1,VLOOKUP($A1235,$AQ$11:$AU$135,6),F1235)</f>
        <v>#REF!</v>
      </c>
      <c r="G1236" s="114">
        <f t="shared" si="702"/>
        <v>2.1004885259912065E-3</v>
      </c>
      <c r="H1236" s="115">
        <f t="shared" si="703"/>
        <v>45530</v>
      </c>
      <c r="I1236" s="115">
        <f t="shared" si="704"/>
        <v>45530</v>
      </c>
      <c r="J1236" s="116">
        <f t="shared" si="705"/>
        <v>22</v>
      </c>
      <c r="K1236" s="116">
        <f t="shared" si="706"/>
        <v>5</v>
      </c>
      <c r="L1236" s="8">
        <f t="shared" si="707"/>
        <v>1.0004769899999999</v>
      </c>
      <c r="M1236" s="117">
        <v>1</v>
      </c>
      <c r="N1236" s="117">
        <f t="shared" si="708"/>
        <v>1</v>
      </c>
      <c r="O1236" s="110">
        <f t="shared" si="709"/>
        <v>1.0004769899999999</v>
      </c>
      <c r="P1236" s="110">
        <f t="shared" si="710"/>
        <v>797.87027807000004</v>
      </c>
      <c r="Q1236" s="148">
        <f t="shared" si="711"/>
        <v>0</v>
      </c>
      <c r="R1236" s="170">
        <f t="shared" si="712"/>
        <v>0</v>
      </c>
      <c r="S1236" s="110">
        <f t="shared" si="713"/>
        <v>0</v>
      </c>
      <c r="T1236" s="92">
        <f t="shared" si="698"/>
        <v>0</v>
      </c>
      <c r="U1236" s="181">
        <f t="shared" si="699"/>
        <v>0</v>
      </c>
      <c r="V1236" s="120">
        <f t="shared" si="695"/>
        <v>7.8E-2</v>
      </c>
      <c r="W1236" s="118">
        <f t="shared" si="714"/>
        <v>5</v>
      </c>
      <c r="X1236" s="118">
        <v>252</v>
      </c>
      <c r="Y1236" s="117">
        <f t="shared" si="715"/>
        <v>1.001491339</v>
      </c>
      <c r="Z1236" s="110">
        <f t="shared" si="716"/>
        <v>1.18989506</v>
      </c>
      <c r="AA1236" s="110">
        <f t="shared" si="717"/>
        <v>0</v>
      </c>
      <c r="AB1236" s="121" t="str">
        <f t="shared" si="696"/>
        <v>A+J=</v>
      </c>
      <c r="AC1236" s="115">
        <f t="shared" si="697"/>
        <v>45530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9">
        <f t="shared" si="694"/>
        <v>45506</v>
      </c>
      <c r="B1237" s="110">
        <f t="shared" si="700"/>
        <v>799.37460521000003</v>
      </c>
      <c r="C1237" s="184">
        <f t="shared" si="693"/>
        <v>797.48988337153025</v>
      </c>
      <c r="D1237" s="111">
        <f t="shared" si="701"/>
        <v>6926.96</v>
      </c>
      <c r="E1237" s="111">
        <f>IF($K1237=1,VLOOKUP($A1236,$AQ$11:$AU$150,5),E1236)</f>
        <v>6941.51</v>
      </c>
      <c r="F1237" s="160" t="e">
        <f>IF($K1237=1,VLOOKUP($A1236,$AQ$11:$AU$135,6),F1236)</f>
        <v>#REF!</v>
      </c>
      <c r="G1237" s="114">
        <f t="shared" si="702"/>
        <v>2.1004885259912065E-3</v>
      </c>
      <c r="H1237" s="115">
        <f t="shared" si="703"/>
        <v>45530</v>
      </c>
      <c r="I1237" s="115">
        <f t="shared" si="704"/>
        <v>45530</v>
      </c>
      <c r="J1237" s="116">
        <f t="shared" si="705"/>
        <v>22</v>
      </c>
      <c r="K1237" s="116">
        <f t="shared" si="706"/>
        <v>6</v>
      </c>
      <c r="L1237" s="8">
        <f t="shared" si="707"/>
        <v>1.0005724199999999</v>
      </c>
      <c r="M1237" s="117">
        <v>1</v>
      </c>
      <c r="N1237" s="117">
        <f t="shared" si="708"/>
        <v>1</v>
      </c>
      <c r="O1237" s="110">
        <f t="shared" si="709"/>
        <v>1.0005724199999999</v>
      </c>
      <c r="P1237" s="110">
        <f t="shared" si="710"/>
        <v>797.94638253000005</v>
      </c>
      <c r="Q1237" s="148">
        <f t="shared" si="711"/>
        <v>0</v>
      </c>
      <c r="R1237" s="170">
        <f t="shared" si="712"/>
        <v>0</v>
      </c>
      <c r="S1237" s="110">
        <f t="shared" si="713"/>
        <v>0</v>
      </c>
      <c r="T1237" s="92">
        <f t="shared" si="698"/>
        <v>0</v>
      </c>
      <c r="U1237" s="181">
        <f t="shared" si="699"/>
        <v>0</v>
      </c>
      <c r="V1237" s="120">
        <f t="shared" si="695"/>
        <v>7.8E-2</v>
      </c>
      <c r="W1237" s="118">
        <f t="shared" si="714"/>
        <v>6</v>
      </c>
      <c r="X1237" s="118">
        <v>252</v>
      </c>
      <c r="Y1237" s="117">
        <f t="shared" si="715"/>
        <v>1.0017898730000001</v>
      </c>
      <c r="Z1237" s="110">
        <f t="shared" si="716"/>
        <v>1.42822268</v>
      </c>
      <c r="AA1237" s="110">
        <f t="shared" si="717"/>
        <v>0</v>
      </c>
      <c r="AB1237" s="121" t="str">
        <f t="shared" si="696"/>
        <v>A+J=</v>
      </c>
      <c r="AC1237" s="115">
        <f t="shared" si="697"/>
        <v>45530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9">
        <f t="shared" si="694"/>
        <v>45507</v>
      </c>
      <c r="B1238" s="110">
        <f t="shared" si="700"/>
        <v>799.68915375999995</v>
      </c>
      <c r="C1238" s="184">
        <f t="shared" si="693"/>
        <v>797.48988337153025</v>
      </c>
      <c r="D1238" s="111">
        <f t="shared" si="701"/>
        <v>6926.96</v>
      </c>
      <c r="E1238" s="111">
        <f>IF($K1238=1,VLOOKUP($A1237,$AQ$11:$AU$150,5),E1237)</f>
        <v>6941.51</v>
      </c>
      <c r="F1238" s="160" t="e">
        <f>IF($K1238=1,VLOOKUP($A1237,$AQ$11:$AU$135,6),F1237)</f>
        <v>#REF!</v>
      </c>
      <c r="G1238" s="114">
        <f t="shared" si="702"/>
        <v>2.1004885259912065E-3</v>
      </c>
      <c r="H1238" s="115">
        <f t="shared" si="703"/>
        <v>45530</v>
      </c>
      <c r="I1238" s="115">
        <f t="shared" si="704"/>
        <v>45530</v>
      </c>
      <c r="J1238" s="116">
        <f t="shared" si="705"/>
        <v>22</v>
      </c>
      <c r="K1238" s="116">
        <f t="shared" si="706"/>
        <v>7</v>
      </c>
      <c r="L1238" s="8">
        <f t="shared" si="707"/>
        <v>1.0006678499999999</v>
      </c>
      <c r="M1238" s="117">
        <v>1</v>
      </c>
      <c r="N1238" s="117">
        <f t="shared" si="708"/>
        <v>1</v>
      </c>
      <c r="O1238" s="110">
        <f t="shared" si="709"/>
        <v>1.0006678499999999</v>
      </c>
      <c r="P1238" s="110">
        <f t="shared" si="710"/>
        <v>798.02248698999995</v>
      </c>
      <c r="Q1238" s="148">
        <f t="shared" si="711"/>
        <v>0</v>
      </c>
      <c r="R1238" s="170">
        <f t="shared" si="712"/>
        <v>0</v>
      </c>
      <c r="S1238" s="110">
        <f t="shared" si="713"/>
        <v>0</v>
      </c>
      <c r="T1238" s="92">
        <f t="shared" si="698"/>
        <v>0</v>
      </c>
      <c r="U1238" s="181">
        <f t="shared" si="699"/>
        <v>0</v>
      </c>
      <c r="V1238" s="120">
        <f t="shared" si="695"/>
        <v>7.8E-2</v>
      </c>
      <c r="W1238" s="118">
        <f t="shared" si="714"/>
        <v>7</v>
      </c>
      <c r="X1238" s="118">
        <v>252</v>
      </c>
      <c r="Y1238" s="117">
        <f t="shared" si="715"/>
        <v>1.0020884960000001</v>
      </c>
      <c r="Z1238" s="110">
        <f t="shared" si="716"/>
        <v>1.66666677</v>
      </c>
      <c r="AA1238" s="110">
        <f t="shared" si="717"/>
        <v>0</v>
      </c>
      <c r="AB1238" s="121" t="str">
        <f t="shared" si="696"/>
        <v>A+J=</v>
      </c>
      <c r="AC1238" s="115">
        <f t="shared" si="697"/>
        <v>45530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9">
        <f t="shared" si="694"/>
        <v>45508</v>
      </c>
      <c r="B1239" s="110">
        <f t="shared" si="700"/>
        <v>799.68915375999995</v>
      </c>
      <c r="C1239" s="184">
        <f t="shared" si="693"/>
        <v>797.48988337153025</v>
      </c>
      <c r="D1239" s="111">
        <f t="shared" si="701"/>
        <v>6926.96</v>
      </c>
      <c r="E1239" s="111">
        <f>IF($K1239=1,VLOOKUP($A1238,$AQ$11:$AU$150,5),E1238)</f>
        <v>6941.51</v>
      </c>
      <c r="F1239" s="160" t="e">
        <f>IF($K1239=1,VLOOKUP($A1238,$AQ$11:$AU$135,6),F1238)</f>
        <v>#REF!</v>
      </c>
      <c r="G1239" s="114">
        <f t="shared" si="702"/>
        <v>2.1004885259912065E-3</v>
      </c>
      <c r="H1239" s="115">
        <f t="shared" si="703"/>
        <v>45530</v>
      </c>
      <c r="I1239" s="115">
        <f t="shared" si="704"/>
        <v>45530</v>
      </c>
      <c r="J1239" s="116">
        <f t="shared" si="705"/>
        <v>22</v>
      </c>
      <c r="K1239" s="116">
        <f t="shared" si="706"/>
        <v>7</v>
      </c>
      <c r="L1239" s="8">
        <f t="shared" si="707"/>
        <v>1.0006678499999999</v>
      </c>
      <c r="M1239" s="117">
        <v>1</v>
      </c>
      <c r="N1239" s="117">
        <f t="shared" si="708"/>
        <v>1</v>
      </c>
      <c r="O1239" s="110">
        <f t="shared" si="709"/>
        <v>1.0006678499999999</v>
      </c>
      <c r="P1239" s="110">
        <f t="shared" si="710"/>
        <v>798.02248698999995</v>
      </c>
      <c r="Q1239" s="148">
        <f t="shared" si="711"/>
        <v>0</v>
      </c>
      <c r="R1239" s="170">
        <f t="shared" si="712"/>
        <v>0</v>
      </c>
      <c r="S1239" s="110">
        <f t="shared" si="713"/>
        <v>0</v>
      </c>
      <c r="T1239" s="92">
        <f t="shared" si="698"/>
        <v>0</v>
      </c>
      <c r="U1239" s="181">
        <f t="shared" si="699"/>
        <v>0</v>
      </c>
      <c r="V1239" s="120">
        <f t="shared" si="695"/>
        <v>7.8E-2</v>
      </c>
      <c r="W1239" s="118">
        <f t="shared" si="714"/>
        <v>7</v>
      </c>
      <c r="X1239" s="118">
        <v>252</v>
      </c>
      <c r="Y1239" s="117">
        <f t="shared" si="715"/>
        <v>1.0020884960000001</v>
      </c>
      <c r="Z1239" s="110">
        <f t="shared" si="716"/>
        <v>1.66666677</v>
      </c>
      <c r="AA1239" s="110">
        <f t="shared" si="717"/>
        <v>0</v>
      </c>
      <c r="AB1239" s="121" t="str">
        <f t="shared" si="696"/>
        <v>A+J=</v>
      </c>
      <c r="AC1239" s="115">
        <f t="shared" si="697"/>
        <v>45530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9">
        <f t="shared" si="694"/>
        <v>45509</v>
      </c>
      <c r="B1240" s="110">
        <f t="shared" si="700"/>
        <v>799.68915375999995</v>
      </c>
      <c r="C1240" s="184">
        <f t="shared" si="693"/>
        <v>797.48988337153025</v>
      </c>
      <c r="D1240" s="111">
        <f t="shared" si="701"/>
        <v>6926.96</v>
      </c>
      <c r="E1240" s="111">
        <f>IF($K1240=1,VLOOKUP($A1239,$AQ$11:$AU$150,5),E1239)</f>
        <v>6941.51</v>
      </c>
      <c r="F1240" s="160" t="e">
        <f>IF($K1240=1,VLOOKUP($A1239,$AQ$11:$AU$135,6),F1239)</f>
        <v>#REF!</v>
      </c>
      <c r="G1240" s="114">
        <f t="shared" si="702"/>
        <v>2.1004885259912065E-3</v>
      </c>
      <c r="H1240" s="115">
        <f t="shared" si="703"/>
        <v>45530</v>
      </c>
      <c r="I1240" s="115">
        <f t="shared" si="704"/>
        <v>45530</v>
      </c>
      <c r="J1240" s="116">
        <f t="shared" si="705"/>
        <v>22</v>
      </c>
      <c r="K1240" s="116">
        <f t="shared" si="706"/>
        <v>7</v>
      </c>
      <c r="L1240" s="8">
        <f t="shared" si="707"/>
        <v>1.0006678499999999</v>
      </c>
      <c r="M1240" s="117">
        <v>1</v>
      </c>
      <c r="N1240" s="117">
        <f t="shared" si="708"/>
        <v>1</v>
      </c>
      <c r="O1240" s="110">
        <f t="shared" si="709"/>
        <v>1.0006678499999999</v>
      </c>
      <c r="P1240" s="110">
        <f t="shared" si="710"/>
        <v>798.02248698999995</v>
      </c>
      <c r="Q1240" s="148">
        <f t="shared" si="711"/>
        <v>0</v>
      </c>
      <c r="R1240" s="170">
        <f t="shared" si="712"/>
        <v>0</v>
      </c>
      <c r="S1240" s="110">
        <f t="shared" si="713"/>
        <v>0</v>
      </c>
      <c r="T1240" s="92">
        <f t="shared" si="698"/>
        <v>0</v>
      </c>
      <c r="U1240" s="181">
        <f t="shared" si="699"/>
        <v>0</v>
      </c>
      <c r="V1240" s="120">
        <f t="shared" si="695"/>
        <v>7.8E-2</v>
      </c>
      <c r="W1240" s="118">
        <f t="shared" si="714"/>
        <v>7</v>
      </c>
      <c r="X1240" s="118">
        <v>252</v>
      </c>
      <c r="Y1240" s="117">
        <f t="shared" si="715"/>
        <v>1.0020884960000001</v>
      </c>
      <c r="Z1240" s="110">
        <f t="shared" si="716"/>
        <v>1.66666677</v>
      </c>
      <c r="AA1240" s="110">
        <f t="shared" si="717"/>
        <v>0</v>
      </c>
      <c r="AB1240" s="121" t="str">
        <f t="shared" si="696"/>
        <v>A+J=</v>
      </c>
      <c r="AC1240" s="115">
        <f t="shared" si="697"/>
        <v>45530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9">
        <f t="shared" si="694"/>
        <v>45510</v>
      </c>
      <c r="B1241" s="110">
        <f t="shared" si="700"/>
        <v>800.00383555999997</v>
      </c>
      <c r="C1241" s="184">
        <f t="shared" si="693"/>
        <v>797.48988337153025</v>
      </c>
      <c r="D1241" s="111">
        <f t="shared" si="701"/>
        <v>6926.96</v>
      </c>
      <c r="E1241" s="111">
        <f>IF($K1241=1,VLOOKUP($A1240,$AQ$11:$AU$150,5),E1240)</f>
        <v>6941.51</v>
      </c>
      <c r="F1241" s="160" t="e">
        <f>IF($K1241=1,VLOOKUP($A1240,$AQ$11:$AU$135,6),F1240)</f>
        <v>#REF!</v>
      </c>
      <c r="G1241" s="114">
        <f t="shared" si="702"/>
        <v>2.1004885259912065E-3</v>
      </c>
      <c r="H1241" s="115">
        <f t="shared" si="703"/>
        <v>45530</v>
      </c>
      <c r="I1241" s="115">
        <f t="shared" si="704"/>
        <v>45530</v>
      </c>
      <c r="J1241" s="116">
        <f t="shared" si="705"/>
        <v>22</v>
      </c>
      <c r="K1241" s="116">
        <f t="shared" si="706"/>
        <v>8</v>
      </c>
      <c r="L1241" s="8">
        <f t="shared" si="707"/>
        <v>1.0007633</v>
      </c>
      <c r="M1241" s="117">
        <v>1</v>
      </c>
      <c r="N1241" s="117">
        <f t="shared" si="708"/>
        <v>1</v>
      </c>
      <c r="O1241" s="110">
        <f t="shared" si="709"/>
        <v>1.0007633</v>
      </c>
      <c r="P1241" s="110">
        <f t="shared" si="710"/>
        <v>798.09860738999998</v>
      </c>
      <c r="Q1241" s="148">
        <f t="shared" si="711"/>
        <v>0</v>
      </c>
      <c r="R1241" s="170">
        <f t="shared" si="712"/>
        <v>0</v>
      </c>
      <c r="S1241" s="110">
        <f t="shared" si="713"/>
        <v>0</v>
      </c>
      <c r="T1241" s="92">
        <f t="shared" si="698"/>
        <v>0</v>
      </c>
      <c r="U1241" s="181">
        <f t="shared" si="699"/>
        <v>0</v>
      </c>
      <c r="V1241" s="120">
        <f t="shared" si="695"/>
        <v>7.8E-2</v>
      </c>
      <c r="W1241" s="118">
        <f t="shared" si="714"/>
        <v>8</v>
      </c>
      <c r="X1241" s="118">
        <v>252</v>
      </c>
      <c r="Y1241" s="117">
        <f t="shared" si="715"/>
        <v>1.0023872089999999</v>
      </c>
      <c r="Z1241" s="110">
        <f t="shared" si="716"/>
        <v>1.90522817</v>
      </c>
      <c r="AA1241" s="110">
        <f t="shared" si="717"/>
        <v>0</v>
      </c>
      <c r="AB1241" s="121" t="str">
        <f t="shared" si="696"/>
        <v>A+J=</v>
      </c>
      <c r="AC1241" s="115">
        <f t="shared" si="697"/>
        <v>45530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9">
        <f t="shared" si="694"/>
        <v>45511</v>
      </c>
      <c r="B1242" s="110">
        <f t="shared" si="700"/>
        <v>800.31863389</v>
      </c>
      <c r="C1242" s="184">
        <f t="shared" si="693"/>
        <v>797.48988337153025</v>
      </c>
      <c r="D1242" s="111">
        <f t="shared" si="701"/>
        <v>6926.96</v>
      </c>
      <c r="E1242" s="111">
        <f>IF($K1242=1,VLOOKUP($A1241,$AQ$11:$AU$150,5),E1241)</f>
        <v>6941.51</v>
      </c>
      <c r="F1242" s="160" t="e">
        <f>IF($K1242=1,VLOOKUP($A1241,$AQ$11:$AU$135,6),F1241)</f>
        <v>#REF!</v>
      </c>
      <c r="G1242" s="114">
        <f t="shared" si="702"/>
        <v>2.1004885259912065E-3</v>
      </c>
      <c r="H1242" s="115">
        <f t="shared" si="703"/>
        <v>45530</v>
      </c>
      <c r="I1242" s="115">
        <f t="shared" si="704"/>
        <v>45530</v>
      </c>
      <c r="J1242" s="116">
        <f t="shared" si="705"/>
        <v>22</v>
      </c>
      <c r="K1242" s="116">
        <f t="shared" si="706"/>
        <v>9</v>
      </c>
      <c r="L1242" s="8">
        <f t="shared" si="707"/>
        <v>1.0008587499999999</v>
      </c>
      <c r="M1242" s="117">
        <v>1</v>
      </c>
      <c r="N1242" s="117">
        <f t="shared" si="708"/>
        <v>1</v>
      </c>
      <c r="O1242" s="110">
        <f t="shared" si="709"/>
        <v>1.0008587499999999</v>
      </c>
      <c r="P1242" s="110">
        <f t="shared" si="710"/>
        <v>798.17472780000003</v>
      </c>
      <c r="Q1242" s="148">
        <f t="shared" si="711"/>
        <v>0</v>
      </c>
      <c r="R1242" s="170">
        <f t="shared" si="712"/>
        <v>0</v>
      </c>
      <c r="S1242" s="110">
        <f t="shared" si="713"/>
        <v>0</v>
      </c>
      <c r="T1242" s="92">
        <f t="shared" si="698"/>
        <v>0</v>
      </c>
      <c r="U1242" s="181">
        <f t="shared" si="699"/>
        <v>0</v>
      </c>
      <c r="V1242" s="120">
        <f t="shared" si="695"/>
        <v>7.8E-2</v>
      </c>
      <c r="W1242" s="118">
        <f t="shared" si="714"/>
        <v>9</v>
      </c>
      <c r="X1242" s="118">
        <v>252</v>
      </c>
      <c r="Y1242" s="117">
        <f t="shared" si="715"/>
        <v>1.002686011</v>
      </c>
      <c r="Z1242" s="110">
        <f t="shared" si="716"/>
        <v>2.1439060900000002</v>
      </c>
      <c r="AA1242" s="110">
        <f t="shared" si="717"/>
        <v>0</v>
      </c>
      <c r="AB1242" s="121" t="str">
        <f t="shared" si="696"/>
        <v>A+J=</v>
      </c>
      <c r="AC1242" s="115">
        <f t="shared" si="697"/>
        <v>45530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9">
        <f t="shared" si="694"/>
        <v>45512</v>
      </c>
      <c r="B1243" s="110">
        <f t="shared" si="700"/>
        <v>800.63356395999995</v>
      </c>
      <c r="C1243" s="184">
        <f t="shared" si="693"/>
        <v>797.48988337153025</v>
      </c>
      <c r="D1243" s="111">
        <f t="shared" si="701"/>
        <v>6926.96</v>
      </c>
      <c r="E1243" s="111">
        <f>IF($K1243=1,VLOOKUP($A1242,$AQ$11:$AU$150,5),E1242)</f>
        <v>6941.51</v>
      </c>
      <c r="F1243" s="160" t="e">
        <f>IF($K1243=1,VLOOKUP($A1242,$AQ$11:$AU$135,6),F1242)</f>
        <v>#REF!</v>
      </c>
      <c r="G1243" s="114">
        <f t="shared" si="702"/>
        <v>2.1004885259912065E-3</v>
      </c>
      <c r="H1243" s="115">
        <f t="shared" si="703"/>
        <v>45530</v>
      </c>
      <c r="I1243" s="115">
        <f t="shared" si="704"/>
        <v>45530</v>
      </c>
      <c r="J1243" s="116">
        <f t="shared" si="705"/>
        <v>22</v>
      </c>
      <c r="K1243" s="116">
        <f t="shared" si="706"/>
        <v>10</v>
      </c>
      <c r="L1243" s="8">
        <f t="shared" si="707"/>
        <v>1.0009542199999999</v>
      </c>
      <c r="M1243" s="117">
        <v>1</v>
      </c>
      <c r="N1243" s="117">
        <f t="shared" si="708"/>
        <v>1</v>
      </c>
      <c r="O1243" s="110">
        <f t="shared" si="709"/>
        <v>1.0009542199999999</v>
      </c>
      <c r="P1243" s="110">
        <f t="shared" si="710"/>
        <v>798.25086415999999</v>
      </c>
      <c r="Q1243" s="148">
        <f t="shared" si="711"/>
        <v>0</v>
      </c>
      <c r="R1243" s="170">
        <f t="shared" si="712"/>
        <v>0</v>
      </c>
      <c r="S1243" s="110">
        <f t="shared" si="713"/>
        <v>0</v>
      </c>
      <c r="T1243" s="92">
        <f t="shared" si="698"/>
        <v>0</v>
      </c>
      <c r="U1243" s="181">
        <f t="shared" si="699"/>
        <v>0</v>
      </c>
      <c r="V1243" s="120">
        <f t="shared" si="695"/>
        <v>7.8E-2</v>
      </c>
      <c r="W1243" s="118">
        <f t="shared" si="714"/>
        <v>10</v>
      </c>
      <c r="X1243" s="118">
        <v>252</v>
      </c>
      <c r="Y1243" s="117">
        <f t="shared" si="715"/>
        <v>1.002984901</v>
      </c>
      <c r="Z1243" s="110">
        <f t="shared" si="716"/>
        <v>2.3826998000000001</v>
      </c>
      <c r="AA1243" s="110">
        <f t="shared" si="717"/>
        <v>0</v>
      </c>
      <c r="AB1243" s="121" t="str">
        <f t="shared" si="696"/>
        <v>A+J=</v>
      </c>
      <c r="AC1243" s="115">
        <f t="shared" si="697"/>
        <v>45530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9">
        <f t="shared" si="694"/>
        <v>45513</v>
      </c>
      <c r="B1244" s="110">
        <f t="shared" si="700"/>
        <v>800.94861137999999</v>
      </c>
      <c r="C1244" s="184">
        <f t="shared" si="693"/>
        <v>797.48988337153025</v>
      </c>
      <c r="D1244" s="111">
        <f t="shared" si="701"/>
        <v>6926.96</v>
      </c>
      <c r="E1244" s="111">
        <f>IF($K1244=1,VLOOKUP($A1243,$AQ$11:$AU$150,5),E1243)</f>
        <v>6941.51</v>
      </c>
      <c r="F1244" s="160" t="e">
        <f>IF($K1244=1,VLOOKUP($A1243,$AQ$11:$AU$135,6),F1243)</f>
        <v>#REF!</v>
      </c>
      <c r="G1244" s="114">
        <f t="shared" si="702"/>
        <v>2.1004885259912065E-3</v>
      </c>
      <c r="H1244" s="115">
        <f t="shared" si="703"/>
        <v>45530</v>
      </c>
      <c r="I1244" s="115">
        <f t="shared" si="704"/>
        <v>45530</v>
      </c>
      <c r="J1244" s="116">
        <f t="shared" si="705"/>
        <v>22</v>
      </c>
      <c r="K1244" s="116">
        <f t="shared" si="706"/>
        <v>11</v>
      </c>
      <c r="L1244" s="8">
        <f t="shared" si="707"/>
        <v>1.0010496900000001</v>
      </c>
      <c r="M1244" s="117">
        <v>1</v>
      </c>
      <c r="N1244" s="117">
        <f t="shared" si="708"/>
        <v>1</v>
      </c>
      <c r="O1244" s="110">
        <f t="shared" si="709"/>
        <v>1.0010496900000001</v>
      </c>
      <c r="P1244" s="110">
        <f t="shared" si="710"/>
        <v>798.32700051999996</v>
      </c>
      <c r="Q1244" s="148">
        <f t="shared" si="711"/>
        <v>0</v>
      </c>
      <c r="R1244" s="170">
        <f t="shared" si="712"/>
        <v>0</v>
      </c>
      <c r="S1244" s="110">
        <f t="shared" si="713"/>
        <v>0</v>
      </c>
      <c r="T1244" s="92">
        <f t="shared" si="698"/>
        <v>0</v>
      </c>
      <c r="U1244" s="181">
        <f t="shared" si="699"/>
        <v>0</v>
      </c>
      <c r="V1244" s="120">
        <f t="shared" si="695"/>
        <v>7.8E-2</v>
      </c>
      <c r="W1244" s="118">
        <f t="shared" si="714"/>
        <v>11</v>
      </c>
      <c r="X1244" s="118">
        <v>252</v>
      </c>
      <c r="Y1244" s="117">
        <f t="shared" si="715"/>
        <v>1.003283881</v>
      </c>
      <c r="Z1244" s="110">
        <f t="shared" si="716"/>
        <v>2.6216108600000001</v>
      </c>
      <c r="AA1244" s="110">
        <f t="shared" si="717"/>
        <v>0</v>
      </c>
      <c r="AB1244" s="121" t="str">
        <f t="shared" si="696"/>
        <v>A+J=</v>
      </c>
      <c r="AC1244" s="115">
        <f t="shared" si="697"/>
        <v>45530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9">
        <f t="shared" si="694"/>
        <v>45514</v>
      </c>
      <c r="B1245" s="110">
        <f t="shared" si="700"/>
        <v>801.26378339999997</v>
      </c>
      <c r="C1245" s="184">
        <f t="shared" si="693"/>
        <v>797.48988337153025</v>
      </c>
      <c r="D1245" s="111">
        <f t="shared" si="701"/>
        <v>6926.96</v>
      </c>
      <c r="E1245" s="111">
        <f>IF($K1245=1,VLOOKUP($A1244,$AQ$11:$AU$150,5),E1244)</f>
        <v>6941.51</v>
      </c>
      <c r="F1245" s="160" t="e">
        <f>IF($K1245=1,VLOOKUP($A1244,$AQ$11:$AU$135,6),F1244)</f>
        <v>#REF!</v>
      </c>
      <c r="G1245" s="114">
        <f t="shared" si="702"/>
        <v>2.1004885259912065E-3</v>
      </c>
      <c r="H1245" s="115">
        <f t="shared" si="703"/>
        <v>45530</v>
      </c>
      <c r="I1245" s="115">
        <f t="shared" si="704"/>
        <v>45530</v>
      </c>
      <c r="J1245" s="116">
        <f t="shared" si="705"/>
        <v>22</v>
      </c>
      <c r="K1245" s="116">
        <f t="shared" si="706"/>
        <v>12</v>
      </c>
      <c r="L1245" s="8">
        <f t="shared" si="707"/>
        <v>1.00114517</v>
      </c>
      <c r="M1245" s="117">
        <v>1</v>
      </c>
      <c r="N1245" s="117">
        <f t="shared" si="708"/>
        <v>1</v>
      </c>
      <c r="O1245" s="110">
        <f t="shared" si="709"/>
        <v>1.00114517</v>
      </c>
      <c r="P1245" s="110">
        <f t="shared" si="710"/>
        <v>798.40314486</v>
      </c>
      <c r="Q1245" s="148">
        <f t="shared" si="711"/>
        <v>0</v>
      </c>
      <c r="R1245" s="170">
        <f t="shared" si="712"/>
        <v>0</v>
      </c>
      <c r="S1245" s="110">
        <f t="shared" si="713"/>
        <v>0</v>
      </c>
      <c r="T1245" s="92">
        <f t="shared" si="698"/>
        <v>0</v>
      </c>
      <c r="U1245" s="181">
        <f t="shared" si="699"/>
        <v>0</v>
      </c>
      <c r="V1245" s="120">
        <f t="shared" si="695"/>
        <v>7.8E-2</v>
      </c>
      <c r="W1245" s="118">
        <f t="shared" si="714"/>
        <v>12</v>
      </c>
      <c r="X1245" s="118">
        <v>252</v>
      </c>
      <c r="Y1245" s="117">
        <f t="shared" si="715"/>
        <v>1.00358295</v>
      </c>
      <c r="Z1245" s="110">
        <f t="shared" si="716"/>
        <v>2.8606385400000001</v>
      </c>
      <c r="AA1245" s="110">
        <f t="shared" si="717"/>
        <v>0</v>
      </c>
      <c r="AB1245" s="121" t="str">
        <f t="shared" si="696"/>
        <v>A+J=</v>
      </c>
      <c r="AC1245" s="115">
        <f t="shared" si="697"/>
        <v>45530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9">
        <f t="shared" si="694"/>
        <v>45515</v>
      </c>
      <c r="B1246" s="110">
        <f t="shared" si="700"/>
        <v>801.26378339999997</v>
      </c>
      <c r="C1246" s="184">
        <f t="shared" si="693"/>
        <v>797.48988337153025</v>
      </c>
      <c r="D1246" s="111">
        <f t="shared" si="701"/>
        <v>6926.96</v>
      </c>
      <c r="E1246" s="111">
        <f>IF($K1246=1,VLOOKUP($A1245,$AQ$11:$AU$150,5),E1245)</f>
        <v>6941.51</v>
      </c>
      <c r="F1246" s="160" t="e">
        <f>IF($K1246=1,VLOOKUP($A1245,$AQ$11:$AU$135,6),F1245)</f>
        <v>#REF!</v>
      </c>
      <c r="G1246" s="114">
        <f t="shared" si="702"/>
        <v>2.1004885259912065E-3</v>
      </c>
      <c r="H1246" s="115">
        <f t="shared" si="703"/>
        <v>45530</v>
      </c>
      <c r="I1246" s="115">
        <f t="shared" si="704"/>
        <v>45530</v>
      </c>
      <c r="J1246" s="116">
        <f t="shared" si="705"/>
        <v>22</v>
      </c>
      <c r="K1246" s="116">
        <f t="shared" si="706"/>
        <v>12</v>
      </c>
      <c r="L1246" s="8">
        <f t="shared" si="707"/>
        <v>1.00114517</v>
      </c>
      <c r="M1246" s="117">
        <v>1</v>
      </c>
      <c r="N1246" s="117">
        <f t="shared" si="708"/>
        <v>1</v>
      </c>
      <c r="O1246" s="110">
        <f t="shared" si="709"/>
        <v>1.00114517</v>
      </c>
      <c r="P1246" s="110">
        <f t="shared" si="710"/>
        <v>798.40314486</v>
      </c>
      <c r="Q1246" s="148">
        <f t="shared" si="711"/>
        <v>0</v>
      </c>
      <c r="R1246" s="170">
        <f t="shared" si="712"/>
        <v>0</v>
      </c>
      <c r="S1246" s="110">
        <f t="shared" si="713"/>
        <v>0</v>
      </c>
      <c r="T1246" s="92">
        <f t="shared" si="698"/>
        <v>0</v>
      </c>
      <c r="U1246" s="181">
        <f t="shared" si="699"/>
        <v>0</v>
      </c>
      <c r="V1246" s="120">
        <f t="shared" si="695"/>
        <v>7.8E-2</v>
      </c>
      <c r="W1246" s="118">
        <f t="shared" si="714"/>
        <v>12</v>
      </c>
      <c r="X1246" s="118">
        <v>252</v>
      </c>
      <c r="Y1246" s="117">
        <f t="shared" si="715"/>
        <v>1.00358295</v>
      </c>
      <c r="Z1246" s="110">
        <f t="shared" si="716"/>
        <v>2.8606385400000001</v>
      </c>
      <c r="AA1246" s="110">
        <f t="shared" si="717"/>
        <v>0</v>
      </c>
      <c r="AB1246" s="121" t="str">
        <f t="shared" si="696"/>
        <v>A+J=</v>
      </c>
      <c r="AC1246" s="115">
        <f t="shared" si="697"/>
        <v>45530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9">
        <f t="shared" si="694"/>
        <v>45516</v>
      </c>
      <c r="B1247" s="110">
        <f t="shared" si="700"/>
        <v>801.26378339999997</v>
      </c>
      <c r="C1247" s="184">
        <f t="shared" si="693"/>
        <v>797.48988337153025</v>
      </c>
      <c r="D1247" s="111">
        <f t="shared" si="701"/>
        <v>6926.96</v>
      </c>
      <c r="E1247" s="111">
        <f>IF($K1247=1,VLOOKUP($A1246,$AQ$11:$AU$150,5),E1246)</f>
        <v>6941.51</v>
      </c>
      <c r="F1247" s="160" t="e">
        <f>IF($K1247=1,VLOOKUP($A1246,$AQ$11:$AU$135,6),F1246)</f>
        <v>#REF!</v>
      </c>
      <c r="G1247" s="114">
        <f t="shared" si="702"/>
        <v>2.1004885259912065E-3</v>
      </c>
      <c r="H1247" s="115">
        <f t="shared" si="703"/>
        <v>45530</v>
      </c>
      <c r="I1247" s="115">
        <f t="shared" si="704"/>
        <v>45530</v>
      </c>
      <c r="J1247" s="116">
        <f t="shared" si="705"/>
        <v>22</v>
      </c>
      <c r="K1247" s="116">
        <f t="shared" si="706"/>
        <v>12</v>
      </c>
      <c r="L1247" s="8">
        <f t="shared" si="707"/>
        <v>1.00114517</v>
      </c>
      <c r="M1247" s="117">
        <v>1</v>
      </c>
      <c r="N1247" s="117">
        <f t="shared" si="708"/>
        <v>1</v>
      </c>
      <c r="O1247" s="110">
        <f t="shared" si="709"/>
        <v>1.00114517</v>
      </c>
      <c r="P1247" s="110">
        <f t="shared" si="710"/>
        <v>798.40314486</v>
      </c>
      <c r="Q1247" s="148">
        <f t="shared" si="711"/>
        <v>0</v>
      </c>
      <c r="R1247" s="170">
        <f t="shared" si="712"/>
        <v>0</v>
      </c>
      <c r="S1247" s="110">
        <f t="shared" si="713"/>
        <v>0</v>
      </c>
      <c r="T1247" s="92">
        <f t="shared" si="698"/>
        <v>0</v>
      </c>
      <c r="U1247" s="181">
        <f t="shared" si="699"/>
        <v>0</v>
      </c>
      <c r="V1247" s="120">
        <f t="shared" si="695"/>
        <v>7.8E-2</v>
      </c>
      <c r="W1247" s="118">
        <f t="shared" si="714"/>
        <v>12</v>
      </c>
      <c r="X1247" s="118">
        <v>252</v>
      </c>
      <c r="Y1247" s="117">
        <f t="shared" si="715"/>
        <v>1.00358295</v>
      </c>
      <c r="Z1247" s="110">
        <f t="shared" si="716"/>
        <v>2.8606385400000001</v>
      </c>
      <c r="AA1247" s="110">
        <f t="shared" si="717"/>
        <v>0</v>
      </c>
      <c r="AB1247" s="121" t="str">
        <f t="shared" si="696"/>
        <v>A+J=</v>
      </c>
      <c r="AC1247" s="115">
        <f t="shared" si="697"/>
        <v>45530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9">
        <f t="shared" si="694"/>
        <v>45517</v>
      </c>
      <c r="B1248" s="110">
        <f t="shared" si="700"/>
        <v>801.57908003</v>
      </c>
      <c r="C1248" s="184">
        <f t="shared" si="693"/>
        <v>797.48988337153025</v>
      </c>
      <c r="D1248" s="111">
        <f t="shared" si="701"/>
        <v>6926.96</v>
      </c>
      <c r="E1248" s="111">
        <f>IF($K1248=1,VLOOKUP($A1247,$AQ$11:$AU$150,5),E1247)</f>
        <v>6941.51</v>
      </c>
      <c r="F1248" s="160" t="e">
        <f>IF($K1248=1,VLOOKUP($A1247,$AQ$11:$AU$135,6),F1247)</f>
        <v>#REF!</v>
      </c>
      <c r="G1248" s="114">
        <f t="shared" si="702"/>
        <v>2.1004885259912065E-3</v>
      </c>
      <c r="H1248" s="115">
        <f t="shared" si="703"/>
        <v>45530</v>
      </c>
      <c r="I1248" s="115">
        <f t="shared" si="704"/>
        <v>45530</v>
      </c>
      <c r="J1248" s="116">
        <f t="shared" si="705"/>
        <v>22</v>
      </c>
      <c r="K1248" s="116">
        <f t="shared" si="706"/>
        <v>13</v>
      </c>
      <c r="L1248" s="8">
        <f t="shared" si="707"/>
        <v>1.0012406599999999</v>
      </c>
      <c r="M1248" s="117">
        <v>1</v>
      </c>
      <c r="N1248" s="117">
        <f t="shared" si="708"/>
        <v>1</v>
      </c>
      <c r="O1248" s="110">
        <f t="shared" si="709"/>
        <v>1.0012406599999999</v>
      </c>
      <c r="P1248" s="110">
        <f t="shared" si="710"/>
        <v>798.47929717</v>
      </c>
      <c r="Q1248" s="148">
        <f t="shared" si="711"/>
        <v>0</v>
      </c>
      <c r="R1248" s="170">
        <f t="shared" si="712"/>
        <v>0</v>
      </c>
      <c r="S1248" s="110">
        <f t="shared" si="713"/>
        <v>0</v>
      </c>
      <c r="T1248" s="92">
        <f t="shared" si="698"/>
        <v>0</v>
      </c>
      <c r="U1248" s="181">
        <f t="shared" si="699"/>
        <v>0</v>
      </c>
      <c r="V1248" s="120">
        <f t="shared" si="695"/>
        <v>7.8E-2</v>
      </c>
      <c r="W1248" s="118">
        <f t="shared" si="714"/>
        <v>13</v>
      </c>
      <c r="X1248" s="118">
        <v>252</v>
      </c>
      <c r="Y1248" s="117">
        <f t="shared" si="715"/>
        <v>1.003882108</v>
      </c>
      <c r="Z1248" s="110">
        <f t="shared" si="716"/>
        <v>3.0997828599999999</v>
      </c>
      <c r="AA1248" s="110">
        <f t="shared" si="717"/>
        <v>0</v>
      </c>
      <c r="AB1248" s="121" t="str">
        <f t="shared" si="696"/>
        <v>A+J=</v>
      </c>
      <c r="AC1248" s="115">
        <f t="shared" si="697"/>
        <v>45530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9">
        <f t="shared" si="694"/>
        <v>45518</v>
      </c>
      <c r="B1249" s="110">
        <f t="shared" si="700"/>
        <v>801.8945013</v>
      </c>
      <c r="C1249" s="184">
        <f t="shared" si="693"/>
        <v>797.48988337153025</v>
      </c>
      <c r="D1249" s="111">
        <f t="shared" si="701"/>
        <v>6926.96</v>
      </c>
      <c r="E1249" s="111">
        <f>IF($K1249=1,VLOOKUP($A1248,$AQ$11:$AU$150,5),E1248)</f>
        <v>6941.51</v>
      </c>
      <c r="F1249" s="160" t="e">
        <f>IF($K1249=1,VLOOKUP($A1248,$AQ$11:$AU$135,6),F1248)</f>
        <v>#REF!</v>
      </c>
      <c r="G1249" s="114">
        <f t="shared" si="702"/>
        <v>2.1004885259912065E-3</v>
      </c>
      <c r="H1249" s="115">
        <f t="shared" si="703"/>
        <v>45530</v>
      </c>
      <c r="I1249" s="115">
        <f t="shared" si="704"/>
        <v>45530</v>
      </c>
      <c r="J1249" s="116">
        <f t="shared" si="705"/>
        <v>22</v>
      </c>
      <c r="K1249" s="116">
        <f t="shared" si="706"/>
        <v>14</v>
      </c>
      <c r="L1249" s="8">
        <f t="shared" si="707"/>
        <v>1.0013361599999999</v>
      </c>
      <c r="M1249" s="117">
        <v>1</v>
      </c>
      <c r="N1249" s="117">
        <f t="shared" si="708"/>
        <v>1</v>
      </c>
      <c r="O1249" s="110">
        <f t="shared" si="709"/>
        <v>1.0013361599999999</v>
      </c>
      <c r="P1249" s="110">
        <f t="shared" si="710"/>
        <v>798.55545744999995</v>
      </c>
      <c r="Q1249" s="148">
        <f t="shared" si="711"/>
        <v>0</v>
      </c>
      <c r="R1249" s="170">
        <f t="shared" si="712"/>
        <v>0</v>
      </c>
      <c r="S1249" s="110">
        <f t="shared" si="713"/>
        <v>0</v>
      </c>
      <c r="T1249" s="92">
        <f t="shared" si="698"/>
        <v>0</v>
      </c>
      <c r="U1249" s="181">
        <f t="shared" si="699"/>
        <v>0</v>
      </c>
      <c r="V1249" s="120">
        <f t="shared" si="695"/>
        <v>7.8E-2</v>
      </c>
      <c r="W1249" s="118">
        <f t="shared" si="714"/>
        <v>14</v>
      </c>
      <c r="X1249" s="118">
        <v>252</v>
      </c>
      <c r="Y1249" s="117">
        <f t="shared" si="715"/>
        <v>1.0041813550000001</v>
      </c>
      <c r="Z1249" s="110">
        <f t="shared" si="716"/>
        <v>3.3390438499999999</v>
      </c>
      <c r="AA1249" s="110">
        <f t="shared" si="717"/>
        <v>0</v>
      </c>
      <c r="AB1249" s="121" t="str">
        <f t="shared" si="696"/>
        <v>A+J=</v>
      </c>
      <c r="AC1249" s="115">
        <f t="shared" si="697"/>
        <v>45530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9">
        <f t="shared" si="694"/>
        <v>45519</v>
      </c>
      <c r="B1250" s="110">
        <f t="shared" si="700"/>
        <v>802.21004723999999</v>
      </c>
      <c r="C1250" s="184">
        <f t="shared" si="693"/>
        <v>797.48988337153025</v>
      </c>
      <c r="D1250" s="111">
        <f t="shared" si="701"/>
        <v>6926.96</v>
      </c>
      <c r="E1250" s="111">
        <f>IF($K1250=1,VLOOKUP($A1249,$AQ$11:$AU$150,5),E1249)</f>
        <v>6941.51</v>
      </c>
      <c r="F1250" s="160" t="e">
        <f>IF($K1250=1,VLOOKUP($A1249,$AQ$11:$AU$135,6),F1249)</f>
        <v>#REF!</v>
      </c>
      <c r="G1250" s="114">
        <f t="shared" si="702"/>
        <v>2.1004885259912065E-3</v>
      </c>
      <c r="H1250" s="115">
        <f t="shared" si="703"/>
        <v>45530</v>
      </c>
      <c r="I1250" s="115">
        <f t="shared" si="704"/>
        <v>45530</v>
      </c>
      <c r="J1250" s="116">
        <f t="shared" si="705"/>
        <v>22</v>
      </c>
      <c r="K1250" s="116">
        <f t="shared" si="706"/>
        <v>15</v>
      </c>
      <c r="L1250" s="8">
        <f t="shared" si="707"/>
        <v>1.0014316700000001</v>
      </c>
      <c r="M1250" s="117">
        <v>1</v>
      </c>
      <c r="N1250" s="117">
        <f t="shared" si="708"/>
        <v>1</v>
      </c>
      <c r="O1250" s="110">
        <f t="shared" si="709"/>
        <v>1.0014316700000001</v>
      </c>
      <c r="P1250" s="110">
        <f t="shared" si="710"/>
        <v>798.63162570999998</v>
      </c>
      <c r="Q1250" s="148">
        <f t="shared" si="711"/>
        <v>0</v>
      </c>
      <c r="R1250" s="170">
        <f t="shared" si="712"/>
        <v>0</v>
      </c>
      <c r="S1250" s="110">
        <f t="shared" si="713"/>
        <v>0</v>
      </c>
      <c r="T1250" s="92">
        <f t="shared" si="698"/>
        <v>0</v>
      </c>
      <c r="U1250" s="181">
        <f t="shared" si="699"/>
        <v>0</v>
      </c>
      <c r="V1250" s="120">
        <f t="shared" si="695"/>
        <v>7.8E-2</v>
      </c>
      <c r="W1250" s="118">
        <f t="shared" si="714"/>
        <v>15</v>
      </c>
      <c r="X1250" s="118">
        <v>252</v>
      </c>
      <c r="Y1250" s="117">
        <f t="shared" si="715"/>
        <v>1.0044806909999999</v>
      </c>
      <c r="Z1250" s="110">
        <f t="shared" si="716"/>
        <v>3.57842153</v>
      </c>
      <c r="AA1250" s="110">
        <f t="shared" si="717"/>
        <v>0</v>
      </c>
      <c r="AB1250" s="121" t="str">
        <f t="shared" si="696"/>
        <v>A+J=</v>
      </c>
      <c r="AC1250" s="115">
        <f t="shared" si="697"/>
        <v>45530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9">
        <f t="shared" si="694"/>
        <v>45520</v>
      </c>
      <c r="B1251" s="110">
        <f t="shared" si="700"/>
        <v>802.52571867999995</v>
      </c>
      <c r="C1251" s="184">
        <f t="shared" si="693"/>
        <v>797.48988337153025</v>
      </c>
      <c r="D1251" s="111">
        <f t="shared" si="701"/>
        <v>6926.96</v>
      </c>
      <c r="E1251" s="111">
        <f>IF($K1251=1,VLOOKUP($A1250,$AQ$11:$AU$150,5),E1250)</f>
        <v>6941.51</v>
      </c>
      <c r="F1251" s="160" t="e">
        <f>IF($K1251=1,VLOOKUP($A1250,$AQ$11:$AU$135,6),F1250)</f>
        <v>#REF!</v>
      </c>
      <c r="G1251" s="114">
        <f t="shared" si="702"/>
        <v>2.1004885259912065E-3</v>
      </c>
      <c r="H1251" s="115">
        <f t="shared" si="703"/>
        <v>45530</v>
      </c>
      <c r="I1251" s="115">
        <f t="shared" si="704"/>
        <v>45530</v>
      </c>
      <c r="J1251" s="116">
        <f t="shared" si="705"/>
        <v>22</v>
      </c>
      <c r="K1251" s="116">
        <f t="shared" si="706"/>
        <v>16</v>
      </c>
      <c r="L1251" s="8">
        <f t="shared" si="707"/>
        <v>1.00152719</v>
      </c>
      <c r="M1251" s="117">
        <v>1</v>
      </c>
      <c r="N1251" s="117">
        <f t="shared" si="708"/>
        <v>1</v>
      </c>
      <c r="O1251" s="110">
        <f t="shared" si="709"/>
        <v>1.00152719</v>
      </c>
      <c r="P1251" s="110">
        <f t="shared" si="710"/>
        <v>798.70780193999997</v>
      </c>
      <c r="Q1251" s="148">
        <f t="shared" si="711"/>
        <v>0</v>
      </c>
      <c r="R1251" s="170">
        <f t="shared" si="712"/>
        <v>0</v>
      </c>
      <c r="S1251" s="110">
        <f t="shared" si="713"/>
        <v>0</v>
      </c>
      <c r="T1251" s="92">
        <f t="shared" si="698"/>
        <v>0</v>
      </c>
      <c r="U1251" s="181">
        <f t="shared" si="699"/>
        <v>0</v>
      </c>
      <c r="V1251" s="120">
        <f t="shared" si="695"/>
        <v>7.8E-2</v>
      </c>
      <c r="W1251" s="118">
        <f t="shared" si="714"/>
        <v>16</v>
      </c>
      <c r="X1251" s="118">
        <v>252</v>
      </c>
      <c r="Y1251" s="117">
        <f t="shared" si="715"/>
        <v>1.0047801169999999</v>
      </c>
      <c r="Z1251" s="110">
        <f t="shared" si="716"/>
        <v>3.8179167399999998</v>
      </c>
      <c r="AA1251" s="110">
        <f t="shared" si="717"/>
        <v>0</v>
      </c>
      <c r="AB1251" s="121" t="str">
        <f t="shared" si="696"/>
        <v>A+J=</v>
      </c>
      <c r="AC1251" s="115">
        <f t="shared" si="697"/>
        <v>45530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9">
        <f t="shared" si="694"/>
        <v>45521</v>
      </c>
      <c r="B1252" s="110">
        <f t="shared" si="700"/>
        <v>802.84150682999996</v>
      </c>
      <c r="C1252" s="184">
        <f t="shared" si="693"/>
        <v>797.48988337153025</v>
      </c>
      <c r="D1252" s="111">
        <f t="shared" si="701"/>
        <v>6926.96</v>
      </c>
      <c r="E1252" s="111">
        <f>IF($K1252=1,VLOOKUP($A1251,$AQ$11:$AU$150,5),E1251)</f>
        <v>6941.51</v>
      </c>
      <c r="F1252" s="160" t="e">
        <f>IF($K1252=1,VLOOKUP($A1251,$AQ$11:$AU$135,6),F1251)</f>
        <v>#REF!</v>
      </c>
      <c r="G1252" s="114">
        <f t="shared" si="702"/>
        <v>2.1004885259912065E-3</v>
      </c>
      <c r="H1252" s="115">
        <f t="shared" si="703"/>
        <v>45530</v>
      </c>
      <c r="I1252" s="115">
        <f t="shared" si="704"/>
        <v>45530</v>
      </c>
      <c r="J1252" s="116">
        <f t="shared" si="705"/>
        <v>22</v>
      </c>
      <c r="K1252" s="116">
        <f t="shared" si="706"/>
        <v>17</v>
      </c>
      <c r="L1252" s="8">
        <f t="shared" si="707"/>
        <v>1.0016227099999999</v>
      </c>
      <c r="M1252" s="117">
        <v>1</v>
      </c>
      <c r="N1252" s="117">
        <f t="shared" si="708"/>
        <v>1</v>
      </c>
      <c r="O1252" s="110">
        <f t="shared" si="709"/>
        <v>1.0016227099999999</v>
      </c>
      <c r="P1252" s="110">
        <f t="shared" si="710"/>
        <v>798.78397817999996</v>
      </c>
      <c r="Q1252" s="148">
        <f t="shared" si="711"/>
        <v>0</v>
      </c>
      <c r="R1252" s="170">
        <f t="shared" si="712"/>
        <v>0</v>
      </c>
      <c r="S1252" s="110">
        <f t="shared" si="713"/>
        <v>0</v>
      </c>
      <c r="T1252" s="92">
        <f t="shared" si="698"/>
        <v>0</v>
      </c>
      <c r="U1252" s="181">
        <f t="shared" si="699"/>
        <v>0</v>
      </c>
      <c r="V1252" s="120">
        <f t="shared" si="695"/>
        <v>7.8E-2</v>
      </c>
      <c r="W1252" s="118">
        <f t="shared" si="714"/>
        <v>17</v>
      </c>
      <c r="X1252" s="118">
        <v>252</v>
      </c>
      <c r="Y1252" s="117">
        <f t="shared" si="715"/>
        <v>1.0050796319999999</v>
      </c>
      <c r="Z1252" s="110">
        <f t="shared" si="716"/>
        <v>4.0575286500000001</v>
      </c>
      <c r="AA1252" s="110">
        <f t="shared" si="717"/>
        <v>0</v>
      </c>
      <c r="AB1252" s="121" t="str">
        <f t="shared" si="696"/>
        <v>A+J=</v>
      </c>
      <c r="AC1252" s="115">
        <f t="shared" si="697"/>
        <v>45530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9">
        <f t="shared" si="694"/>
        <v>45522</v>
      </c>
      <c r="B1253" s="110">
        <f t="shared" si="700"/>
        <v>802.84150682999996</v>
      </c>
      <c r="C1253" s="184">
        <f t="shared" si="693"/>
        <v>797.48988337153025</v>
      </c>
      <c r="D1253" s="111">
        <f t="shared" si="701"/>
        <v>6926.96</v>
      </c>
      <c r="E1253" s="111">
        <f>IF($K1253=1,VLOOKUP($A1252,$AQ$11:$AU$150,5),E1252)</f>
        <v>6941.51</v>
      </c>
      <c r="F1253" s="160" t="e">
        <f>IF($K1253=1,VLOOKUP($A1252,$AQ$11:$AU$135,6),F1252)</f>
        <v>#REF!</v>
      </c>
      <c r="G1253" s="114">
        <f t="shared" si="702"/>
        <v>2.1004885259912065E-3</v>
      </c>
      <c r="H1253" s="115">
        <f t="shared" si="703"/>
        <v>45530</v>
      </c>
      <c r="I1253" s="115">
        <f t="shared" si="704"/>
        <v>45530</v>
      </c>
      <c r="J1253" s="116">
        <f t="shared" si="705"/>
        <v>22</v>
      </c>
      <c r="K1253" s="116">
        <f t="shared" si="706"/>
        <v>17</v>
      </c>
      <c r="L1253" s="8">
        <f t="shared" si="707"/>
        <v>1.0016227099999999</v>
      </c>
      <c r="M1253" s="117">
        <v>1</v>
      </c>
      <c r="N1253" s="117">
        <f t="shared" si="708"/>
        <v>1</v>
      </c>
      <c r="O1253" s="110">
        <f t="shared" si="709"/>
        <v>1.0016227099999999</v>
      </c>
      <c r="P1253" s="110">
        <f t="shared" si="710"/>
        <v>798.78397817999996</v>
      </c>
      <c r="Q1253" s="148">
        <f t="shared" si="711"/>
        <v>0</v>
      </c>
      <c r="R1253" s="170">
        <f t="shared" si="712"/>
        <v>0</v>
      </c>
      <c r="S1253" s="110">
        <f t="shared" si="713"/>
        <v>0</v>
      </c>
      <c r="T1253" s="92">
        <f t="shared" si="698"/>
        <v>0</v>
      </c>
      <c r="U1253" s="181">
        <f t="shared" si="699"/>
        <v>0</v>
      </c>
      <c r="V1253" s="120">
        <f t="shared" si="695"/>
        <v>7.8E-2</v>
      </c>
      <c r="W1253" s="118">
        <f t="shared" si="714"/>
        <v>17</v>
      </c>
      <c r="X1253" s="118">
        <v>252</v>
      </c>
      <c r="Y1253" s="117">
        <f t="shared" si="715"/>
        <v>1.0050796319999999</v>
      </c>
      <c r="Z1253" s="110">
        <f t="shared" si="716"/>
        <v>4.0575286500000001</v>
      </c>
      <c r="AA1253" s="110">
        <f t="shared" si="717"/>
        <v>0</v>
      </c>
      <c r="AB1253" s="121" t="str">
        <f t="shared" si="696"/>
        <v>A+J=</v>
      </c>
      <c r="AC1253" s="115">
        <f t="shared" si="697"/>
        <v>45530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9">
        <f t="shared" si="694"/>
        <v>45523</v>
      </c>
      <c r="B1254" s="110">
        <f t="shared" si="700"/>
        <v>802.84150682999996</v>
      </c>
      <c r="C1254" s="184">
        <f t="shared" si="693"/>
        <v>797.48988337153025</v>
      </c>
      <c r="D1254" s="111">
        <f t="shared" si="701"/>
        <v>6926.96</v>
      </c>
      <c r="E1254" s="111">
        <f>IF($K1254=1,VLOOKUP($A1253,$AQ$11:$AU$150,5),E1253)</f>
        <v>6941.51</v>
      </c>
      <c r="F1254" s="160" t="e">
        <f>IF($K1254=1,VLOOKUP($A1253,$AQ$11:$AU$135,6),F1253)</f>
        <v>#REF!</v>
      </c>
      <c r="G1254" s="114">
        <f t="shared" si="702"/>
        <v>2.1004885259912065E-3</v>
      </c>
      <c r="H1254" s="115">
        <f t="shared" si="703"/>
        <v>45530</v>
      </c>
      <c r="I1254" s="115">
        <f t="shared" si="704"/>
        <v>45530</v>
      </c>
      <c r="J1254" s="116">
        <f t="shared" si="705"/>
        <v>22</v>
      </c>
      <c r="K1254" s="116">
        <f t="shared" si="706"/>
        <v>17</v>
      </c>
      <c r="L1254" s="8">
        <f t="shared" si="707"/>
        <v>1.0016227099999999</v>
      </c>
      <c r="M1254" s="117">
        <v>1</v>
      </c>
      <c r="N1254" s="117">
        <f t="shared" si="708"/>
        <v>1</v>
      </c>
      <c r="O1254" s="110">
        <f t="shared" si="709"/>
        <v>1.0016227099999999</v>
      </c>
      <c r="P1254" s="110">
        <f t="shared" si="710"/>
        <v>798.78397817999996</v>
      </c>
      <c r="Q1254" s="148">
        <f t="shared" si="711"/>
        <v>0</v>
      </c>
      <c r="R1254" s="170">
        <f t="shared" si="712"/>
        <v>0</v>
      </c>
      <c r="S1254" s="110">
        <f t="shared" si="713"/>
        <v>0</v>
      </c>
      <c r="T1254" s="92">
        <f t="shared" si="698"/>
        <v>0</v>
      </c>
      <c r="U1254" s="181">
        <f t="shared" si="699"/>
        <v>0</v>
      </c>
      <c r="V1254" s="120">
        <f t="shared" si="695"/>
        <v>7.8E-2</v>
      </c>
      <c r="W1254" s="118">
        <f t="shared" si="714"/>
        <v>17</v>
      </c>
      <c r="X1254" s="118">
        <v>252</v>
      </c>
      <c r="Y1254" s="117">
        <f t="shared" si="715"/>
        <v>1.0050796319999999</v>
      </c>
      <c r="Z1254" s="110">
        <f t="shared" si="716"/>
        <v>4.0575286500000001</v>
      </c>
      <c r="AA1254" s="110">
        <f t="shared" si="717"/>
        <v>0</v>
      </c>
      <c r="AB1254" s="121" t="str">
        <f t="shared" si="696"/>
        <v>A+J=</v>
      </c>
      <c r="AC1254" s="115">
        <f t="shared" si="697"/>
        <v>45530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9">
        <f t="shared" si="694"/>
        <v>45524</v>
      </c>
      <c r="B1255" s="110">
        <f t="shared" si="700"/>
        <v>803.15742774</v>
      </c>
      <c r="C1255" s="184">
        <f t="shared" si="693"/>
        <v>797.48988337153025</v>
      </c>
      <c r="D1255" s="111">
        <f t="shared" si="701"/>
        <v>6926.96</v>
      </c>
      <c r="E1255" s="111">
        <f>IF($K1255=1,VLOOKUP($A1254,$AQ$11:$AU$150,5),E1254)</f>
        <v>6941.51</v>
      </c>
      <c r="F1255" s="160" t="e">
        <f>IF($K1255=1,VLOOKUP($A1254,$AQ$11:$AU$135,6),F1254)</f>
        <v>#REF!</v>
      </c>
      <c r="G1255" s="114">
        <f t="shared" si="702"/>
        <v>2.1004885259912065E-3</v>
      </c>
      <c r="H1255" s="115">
        <f t="shared" si="703"/>
        <v>45530</v>
      </c>
      <c r="I1255" s="115">
        <f t="shared" si="704"/>
        <v>45530</v>
      </c>
      <c r="J1255" s="116">
        <f t="shared" si="705"/>
        <v>22</v>
      </c>
      <c r="K1255" s="116">
        <f t="shared" si="706"/>
        <v>18</v>
      </c>
      <c r="L1255" s="8">
        <f t="shared" si="707"/>
        <v>1.0017182499999999</v>
      </c>
      <c r="M1255" s="117">
        <v>1</v>
      </c>
      <c r="N1255" s="117">
        <f t="shared" si="708"/>
        <v>1</v>
      </c>
      <c r="O1255" s="110">
        <f t="shared" si="709"/>
        <v>1.0017182499999999</v>
      </c>
      <c r="P1255" s="110">
        <f t="shared" si="710"/>
        <v>798.86017035999998</v>
      </c>
      <c r="Q1255" s="148">
        <f t="shared" si="711"/>
        <v>0</v>
      </c>
      <c r="R1255" s="170">
        <f t="shared" si="712"/>
        <v>0</v>
      </c>
      <c r="S1255" s="110">
        <f t="shared" si="713"/>
        <v>0</v>
      </c>
      <c r="T1255" s="92">
        <f t="shared" si="698"/>
        <v>0</v>
      </c>
      <c r="U1255" s="181">
        <f t="shared" si="699"/>
        <v>0</v>
      </c>
      <c r="V1255" s="120">
        <f t="shared" si="695"/>
        <v>7.8E-2</v>
      </c>
      <c r="W1255" s="118">
        <f t="shared" si="714"/>
        <v>18</v>
      </c>
      <c r="X1255" s="118">
        <v>252</v>
      </c>
      <c r="Y1255" s="117">
        <f t="shared" si="715"/>
        <v>1.005379236</v>
      </c>
      <c r="Z1255" s="110">
        <f t="shared" si="716"/>
        <v>4.2972573799999996</v>
      </c>
      <c r="AA1255" s="110">
        <f t="shared" si="717"/>
        <v>0</v>
      </c>
      <c r="AB1255" s="121" t="str">
        <f t="shared" si="696"/>
        <v>A+J=</v>
      </c>
      <c r="AC1255" s="115">
        <f t="shared" si="697"/>
        <v>45530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9">
        <f t="shared" si="694"/>
        <v>45525</v>
      </c>
      <c r="B1256" s="110">
        <f t="shared" si="700"/>
        <v>803.47346541000002</v>
      </c>
      <c r="C1256" s="184">
        <f t="shared" si="693"/>
        <v>797.48988337153025</v>
      </c>
      <c r="D1256" s="111">
        <f t="shared" si="701"/>
        <v>6926.96</v>
      </c>
      <c r="E1256" s="111">
        <f>IF($K1256=1,VLOOKUP($A1255,$AQ$11:$AU$150,5),E1255)</f>
        <v>6941.51</v>
      </c>
      <c r="F1256" s="160" t="e">
        <f>IF($K1256=1,VLOOKUP($A1255,$AQ$11:$AU$135,6),F1255)</f>
        <v>#REF!</v>
      </c>
      <c r="G1256" s="114">
        <f t="shared" si="702"/>
        <v>2.1004885259912065E-3</v>
      </c>
      <c r="H1256" s="115">
        <f t="shared" si="703"/>
        <v>45530</v>
      </c>
      <c r="I1256" s="115">
        <f t="shared" si="704"/>
        <v>45530</v>
      </c>
      <c r="J1256" s="116">
        <f t="shared" si="705"/>
        <v>22</v>
      </c>
      <c r="K1256" s="116">
        <f t="shared" si="706"/>
        <v>19</v>
      </c>
      <c r="L1256" s="8">
        <f t="shared" si="707"/>
        <v>1.0018137899999999</v>
      </c>
      <c r="M1256" s="117">
        <v>1</v>
      </c>
      <c r="N1256" s="117">
        <f t="shared" si="708"/>
        <v>1</v>
      </c>
      <c r="O1256" s="110">
        <f t="shared" si="709"/>
        <v>1.0018137899999999</v>
      </c>
      <c r="P1256" s="110">
        <f t="shared" si="710"/>
        <v>798.93636254</v>
      </c>
      <c r="Q1256" s="148">
        <f t="shared" si="711"/>
        <v>0</v>
      </c>
      <c r="R1256" s="170">
        <f t="shared" si="712"/>
        <v>0</v>
      </c>
      <c r="S1256" s="110">
        <f t="shared" si="713"/>
        <v>0</v>
      </c>
      <c r="T1256" s="92">
        <f t="shared" si="698"/>
        <v>0</v>
      </c>
      <c r="U1256" s="181">
        <f t="shared" si="699"/>
        <v>0</v>
      </c>
      <c r="V1256" s="120">
        <f t="shared" si="695"/>
        <v>7.8E-2</v>
      </c>
      <c r="W1256" s="118">
        <f t="shared" si="714"/>
        <v>19</v>
      </c>
      <c r="X1256" s="118">
        <v>252</v>
      </c>
      <c r="Y1256" s="117">
        <f t="shared" si="715"/>
        <v>1.0056789290000001</v>
      </c>
      <c r="Z1256" s="110">
        <f t="shared" si="716"/>
        <v>4.53710287</v>
      </c>
      <c r="AA1256" s="110">
        <f t="shared" si="717"/>
        <v>0</v>
      </c>
      <c r="AB1256" s="121" t="str">
        <f t="shared" si="696"/>
        <v>A+J=</v>
      </c>
      <c r="AC1256" s="115">
        <f t="shared" si="697"/>
        <v>45530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9">
        <f t="shared" si="694"/>
        <v>45526</v>
      </c>
      <c r="B1257" s="110">
        <f t="shared" si="700"/>
        <v>803.78963671999998</v>
      </c>
      <c r="C1257" s="184">
        <f t="shared" si="693"/>
        <v>797.48988337153025</v>
      </c>
      <c r="D1257" s="111">
        <f t="shared" si="701"/>
        <v>6926.96</v>
      </c>
      <c r="E1257" s="111">
        <f>IF($K1257=1,VLOOKUP($A1256,$AQ$11:$AU$150,5),E1256)</f>
        <v>6941.51</v>
      </c>
      <c r="F1257" s="160" t="e">
        <f>IF($K1257=1,VLOOKUP($A1256,$AQ$11:$AU$135,6),F1256)</f>
        <v>#REF!</v>
      </c>
      <c r="G1257" s="114">
        <f t="shared" si="702"/>
        <v>2.1004885259912065E-3</v>
      </c>
      <c r="H1257" s="115">
        <f t="shared" si="703"/>
        <v>45530</v>
      </c>
      <c r="I1257" s="115">
        <f t="shared" si="704"/>
        <v>45530</v>
      </c>
      <c r="J1257" s="116">
        <f t="shared" si="705"/>
        <v>22</v>
      </c>
      <c r="K1257" s="116">
        <f t="shared" si="706"/>
        <v>20</v>
      </c>
      <c r="L1257" s="8">
        <f t="shared" si="707"/>
        <v>1.00190935</v>
      </c>
      <c r="M1257" s="117">
        <v>1</v>
      </c>
      <c r="N1257" s="117">
        <f t="shared" si="708"/>
        <v>1</v>
      </c>
      <c r="O1257" s="110">
        <f t="shared" si="709"/>
        <v>1.00190935</v>
      </c>
      <c r="P1257" s="110">
        <f t="shared" si="710"/>
        <v>799.01257067999995</v>
      </c>
      <c r="Q1257" s="148">
        <f t="shared" si="711"/>
        <v>0</v>
      </c>
      <c r="R1257" s="170">
        <f t="shared" si="712"/>
        <v>0</v>
      </c>
      <c r="S1257" s="110">
        <f t="shared" si="713"/>
        <v>0</v>
      </c>
      <c r="T1257" s="92">
        <f t="shared" si="698"/>
        <v>0</v>
      </c>
      <c r="U1257" s="181">
        <f t="shared" si="699"/>
        <v>0</v>
      </c>
      <c r="V1257" s="120">
        <f t="shared" si="695"/>
        <v>7.8E-2</v>
      </c>
      <c r="W1257" s="118">
        <f t="shared" si="714"/>
        <v>20</v>
      </c>
      <c r="X1257" s="118">
        <v>252</v>
      </c>
      <c r="Y1257" s="117">
        <f t="shared" si="715"/>
        <v>1.0059787120000001</v>
      </c>
      <c r="Z1257" s="110">
        <f t="shared" si="716"/>
        <v>4.7770660400000002</v>
      </c>
      <c r="AA1257" s="110">
        <f t="shared" si="717"/>
        <v>0</v>
      </c>
      <c r="AB1257" s="121" t="str">
        <f t="shared" si="696"/>
        <v>A+J=</v>
      </c>
      <c r="AC1257" s="115">
        <f t="shared" si="697"/>
        <v>45530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9">
        <f t="shared" si="694"/>
        <v>45527</v>
      </c>
      <c r="B1258" s="110">
        <f t="shared" si="700"/>
        <v>804.10592483000005</v>
      </c>
      <c r="C1258" s="184">
        <f t="shared" si="693"/>
        <v>797.48988337153025</v>
      </c>
      <c r="D1258" s="111">
        <f t="shared" si="701"/>
        <v>6926.96</v>
      </c>
      <c r="E1258" s="111">
        <f>IF($K1258=1,VLOOKUP($A1257,$AQ$11:$AU$150,5),E1257)</f>
        <v>6941.51</v>
      </c>
      <c r="F1258" s="160" t="e">
        <f>IF($K1258=1,VLOOKUP($A1257,$AQ$11:$AU$135,6),F1257)</f>
        <v>#REF!</v>
      </c>
      <c r="G1258" s="114">
        <f t="shared" si="702"/>
        <v>2.1004885259912065E-3</v>
      </c>
      <c r="H1258" s="115">
        <f t="shared" si="703"/>
        <v>45530</v>
      </c>
      <c r="I1258" s="115">
        <f t="shared" si="704"/>
        <v>45530</v>
      </c>
      <c r="J1258" s="116">
        <f t="shared" si="705"/>
        <v>22</v>
      </c>
      <c r="K1258" s="116">
        <f t="shared" si="706"/>
        <v>21</v>
      </c>
      <c r="L1258" s="8">
        <f t="shared" si="707"/>
        <v>1.0020049099999999</v>
      </c>
      <c r="M1258" s="117">
        <v>1</v>
      </c>
      <c r="N1258" s="117">
        <f t="shared" si="708"/>
        <v>1</v>
      </c>
      <c r="O1258" s="110">
        <f t="shared" si="709"/>
        <v>1.0020049099999999</v>
      </c>
      <c r="P1258" s="110">
        <f t="shared" si="710"/>
        <v>799.08877881000001</v>
      </c>
      <c r="Q1258" s="148">
        <f t="shared" si="711"/>
        <v>0</v>
      </c>
      <c r="R1258" s="170">
        <f t="shared" si="712"/>
        <v>0</v>
      </c>
      <c r="S1258" s="110">
        <f t="shared" si="713"/>
        <v>0</v>
      </c>
      <c r="T1258" s="92">
        <f t="shared" si="698"/>
        <v>0</v>
      </c>
      <c r="U1258" s="181">
        <f t="shared" si="699"/>
        <v>0</v>
      </c>
      <c r="V1258" s="120">
        <f t="shared" si="695"/>
        <v>7.8E-2</v>
      </c>
      <c r="W1258" s="118">
        <f t="shared" si="714"/>
        <v>21</v>
      </c>
      <c r="X1258" s="118">
        <v>252</v>
      </c>
      <c r="Y1258" s="117">
        <f t="shared" si="715"/>
        <v>1.0062785839999999</v>
      </c>
      <c r="Z1258" s="110">
        <f t="shared" si="716"/>
        <v>5.0171460200000002</v>
      </c>
      <c r="AA1258" s="110">
        <f t="shared" si="717"/>
        <v>0</v>
      </c>
      <c r="AB1258" s="121" t="str">
        <f t="shared" si="696"/>
        <v>A+J=</v>
      </c>
      <c r="AC1258" s="115">
        <f t="shared" si="697"/>
        <v>45530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9">
        <f t="shared" si="694"/>
        <v>45528</v>
      </c>
      <c r="B1259" s="110">
        <f t="shared" si="700"/>
        <v>804.42233859999999</v>
      </c>
      <c r="C1259" s="184">
        <f t="shared" si="693"/>
        <v>797.48988337153025</v>
      </c>
      <c r="D1259" s="111">
        <f t="shared" si="701"/>
        <v>6926.96</v>
      </c>
      <c r="E1259" s="111">
        <f>IF($K1259=1,VLOOKUP($A1258,$AQ$11:$AU$150,5),E1258)</f>
        <v>6941.51</v>
      </c>
      <c r="F1259" s="160" t="e">
        <f>IF($K1259=1,VLOOKUP($A1258,$AQ$11:$AU$135,6),F1258)</f>
        <v>#REF!</v>
      </c>
      <c r="G1259" s="114">
        <f t="shared" si="702"/>
        <v>2.1004885259912065E-3</v>
      </c>
      <c r="H1259" s="115">
        <f t="shared" si="703"/>
        <v>45530</v>
      </c>
      <c r="I1259" s="115">
        <f t="shared" si="704"/>
        <v>45530</v>
      </c>
      <c r="J1259" s="116">
        <f t="shared" si="705"/>
        <v>22</v>
      </c>
      <c r="K1259" s="116">
        <f t="shared" si="706"/>
        <v>22</v>
      </c>
      <c r="L1259" s="8">
        <f t="shared" si="707"/>
        <v>1.00210048</v>
      </c>
      <c r="M1259" s="117">
        <v>1</v>
      </c>
      <c r="N1259" s="117">
        <f t="shared" si="708"/>
        <v>1</v>
      </c>
      <c r="O1259" s="110">
        <f t="shared" si="709"/>
        <v>1.00210048</v>
      </c>
      <c r="P1259" s="110">
        <f t="shared" si="710"/>
        <v>799.16499492000003</v>
      </c>
      <c r="Q1259" s="148">
        <f t="shared" si="711"/>
        <v>0</v>
      </c>
      <c r="R1259" s="170">
        <f t="shared" si="712"/>
        <v>0</v>
      </c>
      <c r="S1259" s="110">
        <f t="shared" si="713"/>
        <v>0</v>
      </c>
      <c r="T1259" s="92">
        <f t="shared" si="698"/>
        <v>0</v>
      </c>
      <c r="U1259" s="181">
        <f t="shared" si="699"/>
        <v>0</v>
      </c>
      <c r="V1259" s="120">
        <f t="shared" si="695"/>
        <v>7.8E-2</v>
      </c>
      <c r="W1259" s="118">
        <f t="shared" si="714"/>
        <v>22</v>
      </c>
      <c r="X1259" s="118">
        <v>252</v>
      </c>
      <c r="Y1259" s="117">
        <f t="shared" si="715"/>
        <v>1.0065785460000001</v>
      </c>
      <c r="Z1259" s="110">
        <f t="shared" si="716"/>
        <v>5.25734368</v>
      </c>
      <c r="AA1259" s="110">
        <f t="shared" si="717"/>
        <v>0</v>
      </c>
      <c r="AB1259" s="121" t="str">
        <f t="shared" si="696"/>
        <v>A+J=</v>
      </c>
      <c r="AC1259" s="115">
        <f t="shared" si="697"/>
        <v>45530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9">
        <f t="shared" si="694"/>
        <v>45529</v>
      </c>
      <c r="B1260" s="110">
        <f t="shared" si="700"/>
        <v>804.42233859999999</v>
      </c>
      <c r="C1260" s="184">
        <f t="shared" si="693"/>
        <v>797.48988337153025</v>
      </c>
      <c r="D1260" s="111">
        <f t="shared" si="701"/>
        <v>6926.96</v>
      </c>
      <c r="E1260" s="111">
        <f>IF($K1260=1,VLOOKUP($A1259,$AQ$11:$AU$150,5),E1259)</f>
        <v>6941.51</v>
      </c>
      <c r="F1260" s="160" t="e">
        <f>IF($K1260=1,VLOOKUP($A1259,$AQ$11:$AU$135,6),F1259)</f>
        <v>#REF!</v>
      </c>
      <c r="G1260" s="114">
        <f t="shared" si="702"/>
        <v>2.1004885259912065E-3</v>
      </c>
      <c r="H1260" s="115">
        <f t="shared" si="703"/>
        <v>45530</v>
      </c>
      <c r="I1260" s="115">
        <f t="shared" si="704"/>
        <v>45530</v>
      </c>
      <c r="J1260" s="116">
        <f t="shared" si="705"/>
        <v>22</v>
      </c>
      <c r="K1260" s="116">
        <f t="shared" si="706"/>
        <v>22</v>
      </c>
      <c r="L1260" s="8">
        <f t="shared" si="707"/>
        <v>1.00210048</v>
      </c>
      <c r="M1260" s="117">
        <v>1</v>
      </c>
      <c r="N1260" s="117">
        <f t="shared" si="708"/>
        <v>1</v>
      </c>
      <c r="O1260" s="110">
        <f t="shared" si="709"/>
        <v>1.00210048</v>
      </c>
      <c r="P1260" s="110">
        <f t="shared" si="710"/>
        <v>799.16499492000003</v>
      </c>
      <c r="Q1260" s="148">
        <f t="shared" si="711"/>
        <v>0</v>
      </c>
      <c r="R1260" s="170">
        <f t="shared" si="712"/>
        <v>0</v>
      </c>
      <c r="S1260" s="110">
        <f t="shared" si="713"/>
        <v>0</v>
      </c>
      <c r="T1260" s="92">
        <f t="shared" si="698"/>
        <v>0</v>
      </c>
      <c r="U1260" s="181">
        <f t="shared" si="699"/>
        <v>0</v>
      </c>
      <c r="V1260" s="120">
        <f t="shared" si="695"/>
        <v>7.8E-2</v>
      </c>
      <c r="W1260" s="118">
        <f t="shared" si="714"/>
        <v>22</v>
      </c>
      <c r="X1260" s="118">
        <v>252</v>
      </c>
      <c r="Y1260" s="117">
        <f t="shared" si="715"/>
        <v>1.0065785460000001</v>
      </c>
      <c r="Z1260" s="110">
        <f t="shared" si="716"/>
        <v>5.25734368</v>
      </c>
      <c r="AA1260" s="110">
        <f t="shared" si="717"/>
        <v>0</v>
      </c>
      <c r="AB1260" s="121" t="str">
        <f t="shared" si="696"/>
        <v>A+J=</v>
      </c>
      <c r="AC1260" s="115">
        <f t="shared" si="697"/>
        <v>45530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9">
        <f t="shared" si="694"/>
        <v>45530</v>
      </c>
      <c r="B1261" s="110">
        <f t="shared" si="700"/>
        <v>804.42233859999999</v>
      </c>
      <c r="C1261" s="184">
        <f t="shared" ref="C1261:C1324" si="718">IF(Q1260&gt;0,P1260-S1260-T1260,C1260)</f>
        <v>797.48988337153025</v>
      </c>
      <c r="D1261" s="111">
        <f t="shared" si="701"/>
        <v>6926.96</v>
      </c>
      <c r="E1261" s="111">
        <f>IF($K1261=1,VLOOKUP($A1260,$AQ$11:$AU$150,5),E1260)</f>
        <v>6941.51</v>
      </c>
      <c r="F1261" s="160" t="e">
        <f>IF($K1261=1,VLOOKUP($A1260,$AQ$11:$AU$135,6),F1260)</f>
        <v>#REF!</v>
      </c>
      <c r="G1261" s="114">
        <f t="shared" si="702"/>
        <v>2.1004885259912065E-3</v>
      </c>
      <c r="H1261" s="115">
        <f t="shared" si="703"/>
        <v>45530</v>
      </c>
      <c r="I1261" s="115">
        <f t="shared" si="704"/>
        <v>45530</v>
      </c>
      <c r="J1261" s="116">
        <f t="shared" si="705"/>
        <v>22</v>
      </c>
      <c r="K1261" s="116">
        <f t="shared" si="706"/>
        <v>22</v>
      </c>
      <c r="L1261" s="8">
        <f t="shared" si="707"/>
        <v>1.00210048</v>
      </c>
      <c r="M1261" s="117">
        <v>1</v>
      </c>
      <c r="N1261" s="117">
        <f t="shared" si="708"/>
        <v>1</v>
      </c>
      <c r="O1261" s="110">
        <f t="shared" si="709"/>
        <v>1.00210048</v>
      </c>
      <c r="P1261" s="110">
        <f t="shared" si="710"/>
        <v>799.16499492000003</v>
      </c>
      <c r="Q1261" s="148">
        <f t="shared" si="711"/>
        <v>41</v>
      </c>
      <c r="R1261" s="170">
        <f t="shared" si="712"/>
        <v>1.4706E-2</v>
      </c>
      <c r="S1261" s="110">
        <f t="shared" si="713"/>
        <v>11.752520410000001</v>
      </c>
      <c r="T1261" s="92">
        <f t="shared" si="698"/>
        <v>1.6751115502242</v>
      </c>
      <c r="U1261" s="181">
        <f t="shared" si="699"/>
        <v>1.6802077225077115E-2</v>
      </c>
      <c r="V1261" s="120">
        <f t="shared" si="695"/>
        <v>7.8E-2</v>
      </c>
      <c r="W1261" s="118">
        <f t="shared" si="714"/>
        <v>22</v>
      </c>
      <c r="X1261" s="118">
        <v>252</v>
      </c>
      <c r="Y1261" s="117">
        <f t="shared" si="715"/>
        <v>1.0065785460000001</v>
      </c>
      <c r="Z1261" s="110">
        <f t="shared" si="716"/>
        <v>5.25734368</v>
      </c>
      <c r="AA1261" s="110">
        <f t="shared" si="717"/>
        <v>17.009864090000001</v>
      </c>
      <c r="AB1261" s="121" t="str">
        <f t="shared" si="696"/>
        <v>A+J=</v>
      </c>
      <c r="AC1261" s="115">
        <f t="shared" si="697"/>
        <v>45530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9">
        <f t="shared" si="694"/>
        <v>45531</v>
      </c>
      <c r="B1262" s="110">
        <f t="shared" si="700"/>
        <v>786.10710061999998</v>
      </c>
      <c r="C1262" s="184">
        <f t="shared" si="718"/>
        <v>785.73736295977585</v>
      </c>
      <c r="D1262" s="111">
        <f t="shared" si="701"/>
        <v>6941.51</v>
      </c>
      <c r="E1262" s="111">
        <f>IF($K1262=1,VLOOKUP($A1261,$AQ$11:$AU$150,5),E1261)</f>
        <v>6967.89</v>
      </c>
      <c r="F1262" s="160" t="e">
        <f>IF($K1262=1,VLOOKUP($A1261,$AQ$11:$AU$135,6),F1261)</f>
        <v>#REF!</v>
      </c>
      <c r="G1262" s="114">
        <f t="shared" si="702"/>
        <v>3.8003258656977845E-3</v>
      </c>
      <c r="H1262" s="115">
        <f t="shared" si="703"/>
        <v>45560</v>
      </c>
      <c r="I1262" s="115">
        <f t="shared" si="704"/>
        <v>45560</v>
      </c>
      <c r="J1262" s="116">
        <f t="shared" si="705"/>
        <v>22</v>
      </c>
      <c r="K1262" s="116">
        <f t="shared" si="706"/>
        <v>1</v>
      </c>
      <c r="L1262" s="8">
        <f t="shared" si="707"/>
        <v>1.00017242</v>
      </c>
      <c r="M1262" s="117">
        <v>1</v>
      </c>
      <c r="N1262" s="117">
        <f t="shared" si="708"/>
        <v>1</v>
      </c>
      <c r="O1262" s="110">
        <f t="shared" si="709"/>
        <v>1.00017242</v>
      </c>
      <c r="P1262" s="110">
        <f t="shared" si="710"/>
        <v>785.87283978999994</v>
      </c>
      <c r="Q1262" s="148">
        <f t="shared" si="711"/>
        <v>0</v>
      </c>
      <c r="R1262" s="170">
        <f t="shared" si="712"/>
        <v>0</v>
      </c>
      <c r="S1262" s="110">
        <f t="shared" si="713"/>
        <v>0</v>
      </c>
      <c r="T1262" s="92">
        <f t="shared" si="698"/>
        <v>0</v>
      </c>
      <c r="U1262" s="181">
        <f t="shared" si="699"/>
        <v>0</v>
      </c>
      <c r="V1262" s="120">
        <f t="shared" si="695"/>
        <v>7.8E-2</v>
      </c>
      <c r="W1262" s="118">
        <f t="shared" si="714"/>
        <v>1</v>
      </c>
      <c r="X1262" s="118">
        <v>252</v>
      </c>
      <c r="Y1262" s="117">
        <f t="shared" si="715"/>
        <v>1.00029809</v>
      </c>
      <c r="Z1262" s="110">
        <f t="shared" si="716"/>
        <v>0.23426083</v>
      </c>
      <c r="AA1262" s="110">
        <f t="shared" si="717"/>
        <v>0</v>
      </c>
      <c r="AB1262" s="121" t="str">
        <f t="shared" si="696"/>
        <v>A+J=</v>
      </c>
      <c r="AC1262" s="115">
        <f t="shared" si="697"/>
        <v>45560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9">
        <f t="shared" si="694"/>
        <v>45532</v>
      </c>
      <c r="B1263" s="110">
        <f t="shared" si="700"/>
        <v>786.47702046999996</v>
      </c>
      <c r="C1263" s="184">
        <f t="shared" si="718"/>
        <v>785.73736295977585</v>
      </c>
      <c r="D1263" s="111">
        <f t="shared" si="701"/>
        <v>6941.51</v>
      </c>
      <c r="E1263" s="111">
        <f>IF($K1263=1,VLOOKUP($A1262,$AQ$11:$AU$150,5),E1262)</f>
        <v>6967.89</v>
      </c>
      <c r="F1263" s="160" t="e">
        <f>IF($K1263=1,VLOOKUP($A1262,$AQ$11:$AU$135,6),F1262)</f>
        <v>#REF!</v>
      </c>
      <c r="G1263" s="114">
        <f t="shared" si="702"/>
        <v>3.8003258656977845E-3</v>
      </c>
      <c r="H1263" s="115">
        <f t="shared" si="703"/>
        <v>45560</v>
      </c>
      <c r="I1263" s="115">
        <f t="shared" si="704"/>
        <v>45560</v>
      </c>
      <c r="J1263" s="116">
        <f t="shared" si="705"/>
        <v>22</v>
      </c>
      <c r="K1263" s="116">
        <f t="shared" si="706"/>
        <v>2</v>
      </c>
      <c r="L1263" s="8">
        <f t="shared" si="707"/>
        <v>1.0003448800000001</v>
      </c>
      <c r="M1263" s="117">
        <v>1</v>
      </c>
      <c r="N1263" s="117">
        <f t="shared" si="708"/>
        <v>1</v>
      </c>
      <c r="O1263" s="110">
        <f t="shared" si="709"/>
        <v>1.0003448800000001</v>
      </c>
      <c r="P1263" s="110">
        <f t="shared" si="710"/>
        <v>786.00834806</v>
      </c>
      <c r="Q1263" s="148">
        <f t="shared" si="711"/>
        <v>0</v>
      </c>
      <c r="R1263" s="170">
        <f t="shared" si="712"/>
        <v>0</v>
      </c>
      <c r="S1263" s="110">
        <f t="shared" si="713"/>
        <v>0</v>
      </c>
      <c r="T1263" s="92">
        <f t="shared" si="698"/>
        <v>0</v>
      </c>
      <c r="U1263" s="181">
        <f t="shared" si="699"/>
        <v>0</v>
      </c>
      <c r="V1263" s="120">
        <f t="shared" si="695"/>
        <v>7.8E-2</v>
      </c>
      <c r="W1263" s="118">
        <f t="shared" si="714"/>
        <v>2</v>
      </c>
      <c r="X1263" s="118">
        <v>252</v>
      </c>
      <c r="Y1263" s="117">
        <f t="shared" si="715"/>
        <v>1.0005962690000001</v>
      </c>
      <c r="Z1263" s="110">
        <f t="shared" si="716"/>
        <v>0.46867240999999998</v>
      </c>
      <c r="AA1263" s="110">
        <f t="shared" si="717"/>
        <v>0</v>
      </c>
      <c r="AB1263" s="121" t="str">
        <f t="shared" si="696"/>
        <v>A+J=</v>
      </c>
      <c r="AC1263" s="115">
        <f t="shared" si="697"/>
        <v>45560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9">
        <f t="shared" si="694"/>
        <v>45533</v>
      </c>
      <c r="B1264" s="110">
        <f t="shared" si="700"/>
        <v>786.84711388999995</v>
      </c>
      <c r="C1264" s="184">
        <f t="shared" si="718"/>
        <v>785.73736295977585</v>
      </c>
      <c r="D1264" s="111">
        <f t="shared" si="701"/>
        <v>6941.51</v>
      </c>
      <c r="E1264" s="111">
        <f>IF($K1264=1,VLOOKUP($A1263,$AQ$11:$AU$150,5),E1263)</f>
        <v>6967.89</v>
      </c>
      <c r="F1264" s="160" t="e">
        <f>IF($K1264=1,VLOOKUP($A1263,$AQ$11:$AU$135,6),F1263)</f>
        <v>#REF!</v>
      </c>
      <c r="G1264" s="114">
        <f t="shared" si="702"/>
        <v>3.8003258656977845E-3</v>
      </c>
      <c r="H1264" s="115">
        <f t="shared" si="703"/>
        <v>45560</v>
      </c>
      <c r="I1264" s="115">
        <f t="shared" si="704"/>
        <v>45560</v>
      </c>
      <c r="J1264" s="116">
        <f t="shared" si="705"/>
        <v>22</v>
      </c>
      <c r="K1264" s="116">
        <f t="shared" si="706"/>
        <v>3</v>
      </c>
      <c r="L1264" s="8">
        <f t="shared" si="707"/>
        <v>1.0005173700000001</v>
      </c>
      <c r="M1264" s="117">
        <v>1</v>
      </c>
      <c r="N1264" s="117">
        <f t="shared" si="708"/>
        <v>1</v>
      </c>
      <c r="O1264" s="110">
        <f t="shared" si="709"/>
        <v>1.0005173700000001</v>
      </c>
      <c r="P1264" s="110">
        <f t="shared" si="710"/>
        <v>786.14387988999999</v>
      </c>
      <c r="Q1264" s="148">
        <f t="shared" si="711"/>
        <v>0</v>
      </c>
      <c r="R1264" s="170">
        <f t="shared" si="712"/>
        <v>0</v>
      </c>
      <c r="S1264" s="110">
        <f t="shared" si="713"/>
        <v>0</v>
      </c>
      <c r="T1264" s="92">
        <f t="shared" si="698"/>
        <v>0</v>
      </c>
      <c r="U1264" s="181">
        <f t="shared" si="699"/>
        <v>0</v>
      </c>
      <c r="V1264" s="120">
        <f t="shared" si="695"/>
        <v>7.8E-2</v>
      </c>
      <c r="W1264" s="118">
        <f t="shared" si="714"/>
        <v>3</v>
      </c>
      <c r="X1264" s="118">
        <v>252</v>
      </c>
      <c r="Y1264" s="117">
        <f t="shared" si="715"/>
        <v>1.0008945359999999</v>
      </c>
      <c r="Z1264" s="110">
        <f t="shared" si="716"/>
        <v>0.70323400000000003</v>
      </c>
      <c r="AA1264" s="110">
        <f t="shared" si="717"/>
        <v>0</v>
      </c>
      <c r="AB1264" s="121" t="str">
        <f t="shared" si="696"/>
        <v>A+J=</v>
      </c>
      <c r="AC1264" s="115">
        <f t="shared" si="697"/>
        <v>45560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9">
        <f t="shared" si="694"/>
        <v>45534</v>
      </c>
      <c r="B1265" s="110">
        <f t="shared" si="700"/>
        <v>787.21738253000001</v>
      </c>
      <c r="C1265" s="184">
        <f t="shared" si="718"/>
        <v>785.73736295977585</v>
      </c>
      <c r="D1265" s="111">
        <f t="shared" si="701"/>
        <v>6941.51</v>
      </c>
      <c r="E1265" s="111">
        <f>IF($K1265=1,VLOOKUP($A1264,$AQ$11:$AU$150,5),E1264)</f>
        <v>6967.89</v>
      </c>
      <c r="F1265" s="160" t="e">
        <f>IF($K1265=1,VLOOKUP($A1264,$AQ$11:$AU$135,6),F1264)</f>
        <v>#REF!</v>
      </c>
      <c r="G1265" s="114">
        <f t="shared" si="702"/>
        <v>3.8003258656977845E-3</v>
      </c>
      <c r="H1265" s="115">
        <f t="shared" si="703"/>
        <v>45560</v>
      </c>
      <c r="I1265" s="115">
        <f t="shared" si="704"/>
        <v>45560</v>
      </c>
      <c r="J1265" s="116">
        <f t="shared" si="705"/>
        <v>22</v>
      </c>
      <c r="K1265" s="116">
        <f t="shared" si="706"/>
        <v>4</v>
      </c>
      <c r="L1265" s="8">
        <f t="shared" si="707"/>
        <v>1.0006898900000001</v>
      </c>
      <c r="M1265" s="117">
        <v>1</v>
      </c>
      <c r="N1265" s="117">
        <f t="shared" si="708"/>
        <v>1</v>
      </c>
      <c r="O1265" s="110">
        <f t="shared" si="709"/>
        <v>1.0006898900000001</v>
      </c>
      <c r="P1265" s="110">
        <f t="shared" si="710"/>
        <v>786.27943530000005</v>
      </c>
      <c r="Q1265" s="148">
        <f t="shared" si="711"/>
        <v>0</v>
      </c>
      <c r="R1265" s="170">
        <f t="shared" si="712"/>
        <v>0</v>
      </c>
      <c r="S1265" s="110">
        <f t="shared" si="713"/>
        <v>0</v>
      </c>
      <c r="T1265" s="92">
        <f t="shared" si="698"/>
        <v>0</v>
      </c>
      <c r="U1265" s="181">
        <f t="shared" si="699"/>
        <v>0</v>
      </c>
      <c r="V1265" s="120">
        <f t="shared" si="695"/>
        <v>7.8E-2</v>
      </c>
      <c r="W1265" s="118">
        <f t="shared" si="714"/>
        <v>4</v>
      </c>
      <c r="X1265" s="118">
        <v>252</v>
      </c>
      <c r="Y1265" s="117">
        <f t="shared" si="715"/>
        <v>1.001192893</v>
      </c>
      <c r="Z1265" s="110">
        <f t="shared" si="716"/>
        <v>0.93794723000000002</v>
      </c>
      <c r="AA1265" s="110">
        <f t="shared" si="717"/>
        <v>0</v>
      </c>
      <c r="AB1265" s="121" t="str">
        <f t="shared" si="696"/>
        <v>A+J=</v>
      </c>
      <c r="AC1265" s="115">
        <f t="shared" si="697"/>
        <v>45560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9">
        <f t="shared" si="694"/>
        <v>45535</v>
      </c>
      <c r="B1266" s="110">
        <f t="shared" si="700"/>
        <v>787.58782567000003</v>
      </c>
      <c r="C1266" s="184">
        <f t="shared" si="718"/>
        <v>785.73736295977585</v>
      </c>
      <c r="D1266" s="111">
        <f t="shared" si="701"/>
        <v>6941.51</v>
      </c>
      <c r="E1266" s="111">
        <f>IF($K1266=1,VLOOKUP($A1265,$AQ$11:$AU$150,5),E1265)</f>
        <v>6967.89</v>
      </c>
      <c r="F1266" s="160" t="e">
        <f>IF($K1266=1,VLOOKUP($A1265,$AQ$11:$AU$135,6),F1265)</f>
        <v>#REF!</v>
      </c>
      <c r="G1266" s="114">
        <f t="shared" si="702"/>
        <v>3.8003258656977845E-3</v>
      </c>
      <c r="H1266" s="115">
        <f t="shared" si="703"/>
        <v>45560</v>
      </c>
      <c r="I1266" s="115">
        <f t="shared" si="704"/>
        <v>45560</v>
      </c>
      <c r="J1266" s="116">
        <f t="shared" si="705"/>
        <v>22</v>
      </c>
      <c r="K1266" s="116">
        <f t="shared" si="706"/>
        <v>5</v>
      </c>
      <c r="L1266" s="8">
        <f t="shared" si="707"/>
        <v>1.0008624399999999</v>
      </c>
      <c r="M1266" s="117">
        <v>1</v>
      </c>
      <c r="N1266" s="117">
        <f t="shared" si="708"/>
        <v>1</v>
      </c>
      <c r="O1266" s="110">
        <f t="shared" si="709"/>
        <v>1.0008624399999999</v>
      </c>
      <c r="P1266" s="110">
        <f t="shared" si="710"/>
        <v>786.41501429000004</v>
      </c>
      <c r="Q1266" s="148">
        <f t="shared" si="711"/>
        <v>0</v>
      </c>
      <c r="R1266" s="170">
        <f t="shared" si="712"/>
        <v>0</v>
      </c>
      <c r="S1266" s="110">
        <f t="shared" si="713"/>
        <v>0</v>
      </c>
      <c r="T1266" s="92">
        <f t="shared" si="698"/>
        <v>0</v>
      </c>
      <c r="U1266" s="181">
        <f t="shared" si="699"/>
        <v>0</v>
      </c>
      <c r="V1266" s="120">
        <f t="shared" si="695"/>
        <v>7.8E-2</v>
      </c>
      <c r="W1266" s="118">
        <f t="shared" si="714"/>
        <v>5</v>
      </c>
      <c r="X1266" s="118">
        <v>252</v>
      </c>
      <c r="Y1266" s="117">
        <f t="shared" si="715"/>
        <v>1.001491339</v>
      </c>
      <c r="Z1266" s="110">
        <f t="shared" si="716"/>
        <v>1.17281138</v>
      </c>
      <c r="AA1266" s="110">
        <f t="shared" si="717"/>
        <v>0</v>
      </c>
      <c r="AB1266" s="121" t="str">
        <f t="shared" si="696"/>
        <v>A+J=</v>
      </c>
      <c r="AC1266" s="115">
        <f t="shared" si="697"/>
        <v>45560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9">
        <f t="shared" si="694"/>
        <v>45536</v>
      </c>
      <c r="B1267" s="110">
        <f t="shared" si="700"/>
        <v>787.58782567000003</v>
      </c>
      <c r="C1267" s="184">
        <f t="shared" si="718"/>
        <v>785.73736295977585</v>
      </c>
      <c r="D1267" s="111">
        <f t="shared" si="701"/>
        <v>6941.51</v>
      </c>
      <c r="E1267" s="111">
        <f>IF($K1267=1,VLOOKUP($A1266,$AQ$11:$AU$150,5),E1266)</f>
        <v>6967.89</v>
      </c>
      <c r="F1267" s="160" t="e">
        <f>IF($K1267=1,VLOOKUP($A1266,$AQ$11:$AU$135,6),F1266)</f>
        <v>#REF!</v>
      </c>
      <c r="G1267" s="114">
        <f t="shared" si="702"/>
        <v>3.8003258656977845E-3</v>
      </c>
      <c r="H1267" s="115">
        <f t="shared" si="703"/>
        <v>45560</v>
      </c>
      <c r="I1267" s="115">
        <f t="shared" si="704"/>
        <v>45560</v>
      </c>
      <c r="J1267" s="116">
        <f t="shared" si="705"/>
        <v>22</v>
      </c>
      <c r="K1267" s="116">
        <f t="shared" si="706"/>
        <v>5</v>
      </c>
      <c r="L1267" s="8">
        <f t="shared" si="707"/>
        <v>1.0008624399999999</v>
      </c>
      <c r="M1267" s="117">
        <v>1</v>
      </c>
      <c r="N1267" s="117">
        <f t="shared" si="708"/>
        <v>1</v>
      </c>
      <c r="O1267" s="110">
        <f t="shared" si="709"/>
        <v>1.0008624399999999</v>
      </c>
      <c r="P1267" s="110">
        <f t="shared" si="710"/>
        <v>786.41501429000004</v>
      </c>
      <c r="Q1267" s="148">
        <f t="shared" si="711"/>
        <v>0</v>
      </c>
      <c r="R1267" s="170">
        <f t="shared" si="712"/>
        <v>0</v>
      </c>
      <c r="S1267" s="110">
        <f t="shared" si="713"/>
        <v>0</v>
      </c>
      <c r="T1267" s="92">
        <f t="shared" si="698"/>
        <v>0</v>
      </c>
      <c r="U1267" s="181">
        <f t="shared" si="699"/>
        <v>0</v>
      </c>
      <c r="V1267" s="120">
        <f t="shared" si="695"/>
        <v>7.8E-2</v>
      </c>
      <c r="W1267" s="118">
        <f t="shared" si="714"/>
        <v>5</v>
      </c>
      <c r="X1267" s="118">
        <v>252</v>
      </c>
      <c r="Y1267" s="117">
        <f t="shared" si="715"/>
        <v>1.001491339</v>
      </c>
      <c r="Z1267" s="110">
        <f t="shared" si="716"/>
        <v>1.17281138</v>
      </c>
      <c r="AA1267" s="110">
        <f t="shared" si="717"/>
        <v>0</v>
      </c>
      <c r="AB1267" s="121" t="str">
        <f t="shared" si="696"/>
        <v>A+J=</v>
      </c>
      <c r="AC1267" s="115">
        <f t="shared" si="697"/>
        <v>45560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9">
        <f t="shared" si="694"/>
        <v>45537</v>
      </c>
      <c r="B1268" s="110">
        <f t="shared" si="700"/>
        <v>787.58782567000003</v>
      </c>
      <c r="C1268" s="184">
        <f t="shared" si="718"/>
        <v>785.73736295977585</v>
      </c>
      <c r="D1268" s="111">
        <f t="shared" si="701"/>
        <v>6941.51</v>
      </c>
      <c r="E1268" s="111">
        <f>IF($K1268=1,VLOOKUP($A1267,$AQ$11:$AU$150,5),E1267)</f>
        <v>6967.89</v>
      </c>
      <c r="F1268" s="160" t="e">
        <f>IF($K1268=1,VLOOKUP($A1267,$AQ$11:$AU$135,6),F1267)</f>
        <v>#REF!</v>
      </c>
      <c r="G1268" s="114">
        <f t="shared" si="702"/>
        <v>3.8003258656977845E-3</v>
      </c>
      <c r="H1268" s="115">
        <f t="shared" si="703"/>
        <v>45560</v>
      </c>
      <c r="I1268" s="115">
        <f t="shared" si="704"/>
        <v>45560</v>
      </c>
      <c r="J1268" s="116">
        <f t="shared" si="705"/>
        <v>22</v>
      </c>
      <c r="K1268" s="116">
        <f t="shared" si="706"/>
        <v>5</v>
      </c>
      <c r="L1268" s="8">
        <f t="shared" si="707"/>
        <v>1.0008624399999999</v>
      </c>
      <c r="M1268" s="117">
        <v>1</v>
      </c>
      <c r="N1268" s="117">
        <f t="shared" si="708"/>
        <v>1</v>
      </c>
      <c r="O1268" s="110">
        <f t="shared" si="709"/>
        <v>1.0008624399999999</v>
      </c>
      <c r="P1268" s="110">
        <f t="shared" si="710"/>
        <v>786.41501429000004</v>
      </c>
      <c r="Q1268" s="148">
        <f t="shared" si="711"/>
        <v>0</v>
      </c>
      <c r="R1268" s="170">
        <f t="shared" si="712"/>
        <v>0</v>
      </c>
      <c r="S1268" s="110">
        <f t="shared" si="713"/>
        <v>0</v>
      </c>
      <c r="T1268" s="92">
        <f t="shared" si="698"/>
        <v>0</v>
      </c>
      <c r="U1268" s="181">
        <f t="shared" si="699"/>
        <v>0</v>
      </c>
      <c r="V1268" s="120">
        <f t="shared" si="695"/>
        <v>7.8E-2</v>
      </c>
      <c r="W1268" s="118">
        <f t="shared" si="714"/>
        <v>5</v>
      </c>
      <c r="X1268" s="118">
        <v>252</v>
      </c>
      <c r="Y1268" s="117">
        <f t="shared" si="715"/>
        <v>1.001491339</v>
      </c>
      <c r="Z1268" s="110">
        <f t="shared" si="716"/>
        <v>1.17281138</v>
      </c>
      <c r="AA1268" s="110">
        <f t="shared" si="717"/>
        <v>0</v>
      </c>
      <c r="AB1268" s="121" t="str">
        <f t="shared" si="696"/>
        <v>A+J=</v>
      </c>
      <c r="AC1268" s="115">
        <f t="shared" si="697"/>
        <v>45560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9">
        <f t="shared" si="694"/>
        <v>45538</v>
      </c>
      <c r="B1269" s="110">
        <f t="shared" si="700"/>
        <v>787.95844254999997</v>
      </c>
      <c r="C1269" s="184">
        <f t="shared" si="718"/>
        <v>785.73736295977585</v>
      </c>
      <c r="D1269" s="111">
        <f t="shared" si="701"/>
        <v>6941.51</v>
      </c>
      <c r="E1269" s="111">
        <f>IF($K1269=1,VLOOKUP($A1268,$AQ$11:$AU$150,5),E1268)</f>
        <v>6967.89</v>
      </c>
      <c r="F1269" s="160" t="e">
        <f>IF($K1269=1,VLOOKUP($A1268,$AQ$11:$AU$135,6),F1268)</f>
        <v>#REF!</v>
      </c>
      <c r="G1269" s="114">
        <f t="shared" si="702"/>
        <v>3.8003258656977845E-3</v>
      </c>
      <c r="H1269" s="115">
        <f t="shared" si="703"/>
        <v>45560</v>
      </c>
      <c r="I1269" s="115">
        <f t="shared" si="704"/>
        <v>45560</v>
      </c>
      <c r="J1269" s="116">
        <f t="shared" si="705"/>
        <v>22</v>
      </c>
      <c r="K1269" s="116">
        <f t="shared" si="706"/>
        <v>6</v>
      </c>
      <c r="L1269" s="8">
        <f t="shared" si="707"/>
        <v>1.00103502</v>
      </c>
      <c r="M1269" s="117">
        <v>1</v>
      </c>
      <c r="N1269" s="117">
        <f t="shared" si="708"/>
        <v>1</v>
      </c>
      <c r="O1269" s="110">
        <f t="shared" si="709"/>
        <v>1.00103502</v>
      </c>
      <c r="P1269" s="110">
        <f t="shared" si="710"/>
        <v>786.55061683999998</v>
      </c>
      <c r="Q1269" s="148">
        <f t="shared" si="711"/>
        <v>0</v>
      </c>
      <c r="R1269" s="170">
        <f t="shared" si="712"/>
        <v>0</v>
      </c>
      <c r="S1269" s="110">
        <f t="shared" si="713"/>
        <v>0</v>
      </c>
      <c r="T1269" s="92">
        <f t="shared" si="698"/>
        <v>0</v>
      </c>
      <c r="U1269" s="181">
        <f t="shared" si="699"/>
        <v>0</v>
      </c>
      <c r="V1269" s="120">
        <f t="shared" si="695"/>
        <v>7.8E-2</v>
      </c>
      <c r="W1269" s="118">
        <f t="shared" si="714"/>
        <v>6</v>
      </c>
      <c r="X1269" s="118">
        <v>252</v>
      </c>
      <c r="Y1269" s="117">
        <f t="shared" si="715"/>
        <v>1.0017898730000001</v>
      </c>
      <c r="Z1269" s="110">
        <f t="shared" si="716"/>
        <v>1.40782571</v>
      </c>
      <c r="AA1269" s="110">
        <f t="shared" si="717"/>
        <v>0</v>
      </c>
      <c r="AB1269" s="121" t="str">
        <f t="shared" si="696"/>
        <v>A+J=</v>
      </c>
      <c r="AC1269" s="115">
        <f t="shared" si="697"/>
        <v>45560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9">
        <f t="shared" si="694"/>
        <v>45539</v>
      </c>
      <c r="B1270" s="110">
        <f t="shared" si="700"/>
        <v>788.32923403999996</v>
      </c>
      <c r="C1270" s="184">
        <f t="shared" si="718"/>
        <v>785.73736295977585</v>
      </c>
      <c r="D1270" s="111">
        <f t="shared" si="701"/>
        <v>6941.51</v>
      </c>
      <c r="E1270" s="111">
        <f>IF($K1270=1,VLOOKUP($A1269,$AQ$11:$AU$150,5),E1269)</f>
        <v>6967.89</v>
      </c>
      <c r="F1270" s="160" t="e">
        <f>IF($K1270=1,VLOOKUP($A1269,$AQ$11:$AU$135,6),F1269)</f>
        <v>#REF!</v>
      </c>
      <c r="G1270" s="114">
        <f t="shared" si="702"/>
        <v>3.8003258656977845E-3</v>
      </c>
      <c r="H1270" s="115">
        <f t="shared" si="703"/>
        <v>45560</v>
      </c>
      <c r="I1270" s="115">
        <f t="shared" si="704"/>
        <v>45560</v>
      </c>
      <c r="J1270" s="116">
        <f t="shared" si="705"/>
        <v>22</v>
      </c>
      <c r="K1270" s="116">
        <f t="shared" si="706"/>
        <v>7</v>
      </c>
      <c r="L1270" s="8">
        <f t="shared" si="707"/>
        <v>1.0012076299999999</v>
      </c>
      <c r="M1270" s="117">
        <v>1</v>
      </c>
      <c r="N1270" s="117">
        <f t="shared" si="708"/>
        <v>1</v>
      </c>
      <c r="O1270" s="110">
        <f t="shared" si="709"/>
        <v>1.0012076299999999</v>
      </c>
      <c r="P1270" s="110">
        <f t="shared" si="710"/>
        <v>786.68624296999997</v>
      </c>
      <c r="Q1270" s="148">
        <f t="shared" si="711"/>
        <v>0</v>
      </c>
      <c r="R1270" s="170">
        <f t="shared" si="712"/>
        <v>0</v>
      </c>
      <c r="S1270" s="110">
        <f t="shared" si="713"/>
        <v>0</v>
      </c>
      <c r="T1270" s="92">
        <f t="shared" si="698"/>
        <v>0</v>
      </c>
      <c r="U1270" s="181">
        <f t="shared" si="699"/>
        <v>0</v>
      </c>
      <c r="V1270" s="120">
        <f t="shared" si="695"/>
        <v>7.8E-2</v>
      </c>
      <c r="W1270" s="118">
        <f t="shared" si="714"/>
        <v>7</v>
      </c>
      <c r="X1270" s="118">
        <v>252</v>
      </c>
      <c r="Y1270" s="117">
        <f t="shared" si="715"/>
        <v>1.0020884960000001</v>
      </c>
      <c r="Z1270" s="110">
        <f t="shared" si="716"/>
        <v>1.6429910700000001</v>
      </c>
      <c r="AA1270" s="110">
        <f t="shared" si="717"/>
        <v>0</v>
      </c>
      <c r="AB1270" s="121" t="str">
        <f t="shared" si="696"/>
        <v>A+J=</v>
      </c>
      <c r="AC1270" s="115">
        <f t="shared" si="697"/>
        <v>45560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9">
        <f t="shared" si="694"/>
        <v>45540</v>
      </c>
      <c r="B1271" s="110">
        <f t="shared" si="700"/>
        <v>788.70019309000008</v>
      </c>
      <c r="C1271" s="184">
        <f t="shared" si="718"/>
        <v>785.73736295977585</v>
      </c>
      <c r="D1271" s="111">
        <f t="shared" si="701"/>
        <v>6941.51</v>
      </c>
      <c r="E1271" s="111">
        <f>IF($K1271=1,VLOOKUP($A1270,$AQ$11:$AU$150,5),E1270)</f>
        <v>6967.89</v>
      </c>
      <c r="F1271" s="160" t="e">
        <f>IF($K1271=1,VLOOKUP($A1270,$AQ$11:$AU$135,6),F1270)</f>
        <v>#REF!</v>
      </c>
      <c r="G1271" s="114">
        <f t="shared" si="702"/>
        <v>3.8003258656977845E-3</v>
      </c>
      <c r="H1271" s="115">
        <f t="shared" si="703"/>
        <v>45560</v>
      </c>
      <c r="I1271" s="115">
        <f t="shared" si="704"/>
        <v>45560</v>
      </c>
      <c r="J1271" s="116">
        <f t="shared" si="705"/>
        <v>22</v>
      </c>
      <c r="K1271" s="116">
        <f t="shared" si="706"/>
        <v>8</v>
      </c>
      <c r="L1271" s="8">
        <f t="shared" si="707"/>
        <v>1.0013802599999999</v>
      </c>
      <c r="M1271" s="117">
        <v>1</v>
      </c>
      <c r="N1271" s="117">
        <f t="shared" si="708"/>
        <v>1</v>
      </c>
      <c r="O1271" s="110">
        <f t="shared" si="709"/>
        <v>1.0013802599999999</v>
      </c>
      <c r="P1271" s="110">
        <f t="shared" si="710"/>
        <v>786.82188481000003</v>
      </c>
      <c r="Q1271" s="148">
        <f t="shared" si="711"/>
        <v>0</v>
      </c>
      <c r="R1271" s="170">
        <f t="shared" si="712"/>
        <v>0</v>
      </c>
      <c r="S1271" s="110">
        <f t="shared" si="713"/>
        <v>0</v>
      </c>
      <c r="T1271" s="92">
        <f t="shared" si="698"/>
        <v>0</v>
      </c>
      <c r="U1271" s="181">
        <f t="shared" si="699"/>
        <v>0</v>
      </c>
      <c r="V1271" s="120">
        <f t="shared" si="695"/>
        <v>7.8E-2</v>
      </c>
      <c r="W1271" s="118">
        <f t="shared" si="714"/>
        <v>8</v>
      </c>
      <c r="X1271" s="118">
        <v>252</v>
      </c>
      <c r="Y1271" s="117">
        <f t="shared" si="715"/>
        <v>1.0023872089999999</v>
      </c>
      <c r="Z1271" s="110">
        <f t="shared" si="716"/>
        <v>1.8783082799999999</v>
      </c>
      <c r="AA1271" s="110">
        <f t="shared" si="717"/>
        <v>0</v>
      </c>
      <c r="AB1271" s="121" t="str">
        <f t="shared" si="696"/>
        <v>A+J=</v>
      </c>
      <c r="AC1271" s="115">
        <f t="shared" si="697"/>
        <v>45560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9">
        <f t="shared" si="694"/>
        <v>45541</v>
      </c>
      <c r="B1272" s="110">
        <f t="shared" si="700"/>
        <v>789.07133472999999</v>
      </c>
      <c r="C1272" s="184">
        <f t="shared" si="718"/>
        <v>785.73736295977585</v>
      </c>
      <c r="D1272" s="111">
        <f t="shared" si="701"/>
        <v>6941.51</v>
      </c>
      <c r="E1272" s="111">
        <f>IF($K1272=1,VLOOKUP($A1271,$AQ$11:$AU$150,5),E1271)</f>
        <v>6967.89</v>
      </c>
      <c r="F1272" s="160" t="e">
        <f>IF($K1272=1,VLOOKUP($A1271,$AQ$11:$AU$135,6),F1271)</f>
        <v>#REF!</v>
      </c>
      <c r="G1272" s="114">
        <f t="shared" si="702"/>
        <v>3.8003258656977845E-3</v>
      </c>
      <c r="H1272" s="115">
        <f t="shared" si="703"/>
        <v>45560</v>
      </c>
      <c r="I1272" s="115">
        <f t="shared" si="704"/>
        <v>45560</v>
      </c>
      <c r="J1272" s="116">
        <f t="shared" si="705"/>
        <v>22</v>
      </c>
      <c r="K1272" s="116">
        <f t="shared" si="706"/>
        <v>9</v>
      </c>
      <c r="L1272" s="8">
        <f t="shared" si="707"/>
        <v>1.0015529299999999</v>
      </c>
      <c r="M1272" s="117">
        <v>1</v>
      </c>
      <c r="N1272" s="117">
        <f t="shared" si="708"/>
        <v>1</v>
      </c>
      <c r="O1272" s="110">
        <f t="shared" si="709"/>
        <v>1.0015529299999999</v>
      </c>
      <c r="P1272" s="110">
        <f t="shared" si="710"/>
        <v>786.95755808000001</v>
      </c>
      <c r="Q1272" s="148">
        <f t="shared" si="711"/>
        <v>0</v>
      </c>
      <c r="R1272" s="170">
        <f t="shared" si="712"/>
        <v>0</v>
      </c>
      <c r="S1272" s="110">
        <f t="shared" si="713"/>
        <v>0</v>
      </c>
      <c r="T1272" s="92">
        <f t="shared" si="698"/>
        <v>0</v>
      </c>
      <c r="U1272" s="181">
        <f t="shared" si="699"/>
        <v>0</v>
      </c>
      <c r="V1272" s="120">
        <f t="shared" si="695"/>
        <v>7.8E-2</v>
      </c>
      <c r="W1272" s="118">
        <f t="shared" si="714"/>
        <v>9</v>
      </c>
      <c r="X1272" s="118">
        <v>252</v>
      </c>
      <c r="Y1272" s="117">
        <f t="shared" si="715"/>
        <v>1.002686011</v>
      </c>
      <c r="Z1272" s="110">
        <f t="shared" si="716"/>
        <v>2.1137766500000001</v>
      </c>
      <c r="AA1272" s="110">
        <f t="shared" si="717"/>
        <v>0</v>
      </c>
      <c r="AB1272" s="121" t="str">
        <f t="shared" si="696"/>
        <v>A+J=</v>
      </c>
      <c r="AC1272" s="115">
        <f t="shared" si="697"/>
        <v>45560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9">
        <f t="shared" si="694"/>
        <v>45542</v>
      </c>
      <c r="B1273" s="110">
        <f t="shared" si="700"/>
        <v>789.44265036000002</v>
      </c>
      <c r="C1273" s="184">
        <f t="shared" si="718"/>
        <v>785.73736295977585</v>
      </c>
      <c r="D1273" s="111">
        <f t="shared" si="701"/>
        <v>6941.51</v>
      </c>
      <c r="E1273" s="111">
        <f>IF($K1273=1,VLOOKUP($A1272,$AQ$11:$AU$150,5),E1272)</f>
        <v>6967.89</v>
      </c>
      <c r="F1273" s="160" t="e">
        <f>IF($K1273=1,VLOOKUP($A1272,$AQ$11:$AU$135,6),F1272)</f>
        <v>#REF!</v>
      </c>
      <c r="G1273" s="114">
        <f t="shared" si="702"/>
        <v>3.8003258656977845E-3</v>
      </c>
      <c r="H1273" s="115">
        <f t="shared" si="703"/>
        <v>45560</v>
      </c>
      <c r="I1273" s="115">
        <f t="shared" si="704"/>
        <v>45560</v>
      </c>
      <c r="J1273" s="116">
        <f t="shared" si="705"/>
        <v>22</v>
      </c>
      <c r="K1273" s="116">
        <f t="shared" si="706"/>
        <v>10</v>
      </c>
      <c r="L1273" s="8">
        <f t="shared" si="707"/>
        <v>1.0017256299999999</v>
      </c>
      <c r="M1273" s="117">
        <v>1</v>
      </c>
      <c r="N1273" s="117">
        <f t="shared" si="708"/>
        <v>1</v>
      </c>
      <c r="O1273" s="110">
        <f t="shared" si="709"/>
        <v>1.0017256299999999</v>
      </c>
      <c r="P1273" s="110">
        <f t="shared" si="710"/>
        <v>787.09325492000005</v>
      </c>
      <c r="Q1273" s="148">
        <f t="shared" si="711"/>
        <v>0</v>
      </c>
      <c r="R1273" s="170">
        <f t="shared" si="712"/>
        <v>0</v>
      </c>
      <c r="S1273" s="110">
        <f t="shared" si="713"/>
        <v>0</v>
      </c>
      <c r="T1273" s="92">
        <f t="shared" si="698"/>
        <v>0</v>
      </c>
      <c r="U1273" s="181">
        <f t="shared" si="699"/>
        <v>0</v>
      </c>
      <c r="V1273" s="120">
        <f t="shared" si="695"/>
        <v>7.8E-2</v>
      </c>
      <c r="W1273" s="118">
        <f t="shared" si="714"/>
        <v>10</v>
      </c>
      <c r="X1273" s="118">
        <v>252</v>
      </c>
      <c r="Y1273" s="117">
        <f t="shared" si="715"/>
        <v>1.002984901</v>
      </c>
      <c r="Z1273" s="110">
        <f t="shared" si="716"/>
        <v>2.3493954399999999</v>
      </c>
      <c r="AA1273" s="110">
        <f t="shared" si="717"/>
        <v>0</v>
      </c>
      <c r="AB1273" s="121" t="str">
        <f t="shared" si="696"/>
        <v>A+J=</v>
      </c>
      <c r="AC1273" s="115">
        <f t="shared" si="697"/>
        <v>45560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9">
        <f t="shared" si="694"/>
        <v>45543</v>
      </c>
      <c r="B1274" s="110">
        <f t="shared" si="700"/>
        <v>789.44265036000002</v>
      </c>
      <c r="C1274" s="184">
        <f t="shared" si="718"/>
        <v>785.73736295977585</v>
      </c>
      <c r="D1274" s="111">
        <f t="shared" si="701"/>
        <v>6941.51</v>
      </c>
      <c r="E1274" s="111">
        <f>IF($K1274=1,VLOOKUP($A1273,$AQ$11:$AU$150,5),E1273)</f>
        <v>6967.89</v>
      </c>
      <c r="F1274" s="160" t="e">
        <f>IF($K1274=1,VLOOKUP($A1273,$AQ$11:$AU$135,6),F1273)</f>
        <v>#REF!</v>
      </c>
      <c r="G1274" s="114">
        <f t="shared" si="702"/>
        <v>3.8003258656977845E-3</v>
      </c>
      <c r="H1274" s="115">
        <f t="shared" si="703"/>
        <v>45560</v>
      </c>
      <c r="I1274" s="115">
        <f t="shared" si="704"/>
        <v>45560</v>
      </c>
      <c r="J1274" s="116">
        <f t="shared" si="705"/>
        <v>22</v>
      </c>
      <c r="K1274" s="116">
        <f t="shared" si="706"/>
        <v>10</v>
      </c>
      <c r="L1274" s="8">
        <f t="shared" si="707"/>
        <v>1.0017256299999999</v>
      </c>
      <c r="M1274" s="117">
        <v>1</v>
      </c>
      <c r="N1274" s="117">
        <f t="shared" si="708"/>
        <v>1</v>
      </c>
      <c r="O1274" s="110">
        <f t="shared" si="709"/>
        <v>1.0017256299999999</v>
      </c>
      <c r="P1274" s="110">
        <f t="shared" si="710"/>
        <v>787.09325492000005</v>
      </c>
      <c r="Q1274" s="148">
        <f t="shared" si="711"/>
        <v>0</v>
      </c>
      <c r="R1274" s="170">
        <f t="shared" si="712"/>
        <v>0</v>
      </c>
      <c r="S1274" s="110">
        <f t="shared" si="713"/>
        <v>0</v>
      </c>
      <c r="T1274" s="92">
        <f t="shared" si="698"/>
        <v>0</v>
      </c>
      <c r="U1274" s="181">
        <f t="shared" si="699"/>
        <v>0</v>
      </c>
      <c r="V1274" s="120">
        <f t="shared" si="695"/>
        <v>7.8E-2</v>
      </c>
      <c r="W1274" s="118">
        <f t="shared" si="714"/>
        <v>10</v>
      </c>
      <c r="X1274" s="118">
        <v>252</v>
      </c>
      <c r="Y1274" s="117">
        <f t="shared" si="715"/>
        <v>1.002984901</v>
      </c>
      <c r="Z1274" s="110">
        <f t="shared" si="716"/>
        <v>2.3493954399999999</v>
      </c>
      <c r="AA1274" s="110">
        <f t="shared" si="717"/>
        <v>0</v>
      </c>
      <c r="AB1274" s="121" t="str">
        <f t="shared" si="696"/>
        <v>A+J=</v>
      </c>
      <c r="AC1274" s="115">
        <f t="shared" si="697"/>
        <v>45560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9">
        <f t="shared" si="694"/>
        <v>45544</v>
      </c>
      <c r="B1275" s="110">
        <f t="shared" si="700"/>
        <v>789.44265036000002</v>
      </c>
      <c r="C1275" s="184">
        <f t="shared" si="718"/>
        <v>785.73736295977585</v>
      </c>
      <c r="D1275" s="111">
        <f t="shared" si="701"/>
        <v>6941.51</v>
      </c>
      <c r="E1275" s="111">
        <f>IF($K1275=1,VLOOKUP($A1274,$AQ$11:$AU$150,5),E1274)</f>
        <v>6967.89</v>
      </c>
      <c r="F1275" s="160" t="e">
        <f>IF($K1275=1,VLOOKUP($A1274,$AQ$11:$AU$135,6),F1274)</f>
        <v>#REF!</v>
      </c>
      <c r="G1275" s="114">
        <f t="shared" si="702"/>
        <v>3.8003258656977845E-3</v>
      </c>
      <c r="H1275" s="115">
        <f t="shared" si="703"/>
        <v>45560</v>
      </c>
      <c r="I1275" s="115">
        <f t="shared" si="704"/>
        <v>45560</v>
      </c>
      <c r="J1275" s="116">
        <f t="shared" si="705"/>
        <v>22</v>
      </c>
      <c r="K1275" s="116">
        <f t="shared" si="706"/>
        <v>10</v>
      </c>
      <c r="L1275" s="8">
        <f t="shared" si="707"/>
        <v>1.0017256299999999</v>
      </c>
      <c r="M1275" s="117">
        <v>1</v>
      </c>
      <c r="N1275" s="117">
        <f t="shared" si="708"/>
        <v>1</v>
      </c>
      <c r="O1275" s="110">
        <f t="shared" si="709"/>
        <v>1.0017256299999999</v>
      </c>
      <c r="P1275" s="110">
        <f t="shared" si="710"/>
        <v>787.09325492000005</v>
      </c>
      <c r="Q1275" s="148">
        <f t="shared" si="711"/>
        <v>0</v>
      </c>
      <c r="R1275" s="170">
        <f t="shared" si="712"/>
        <v>0</v>
      </c>
      <c r="S1275" s="110">
        <f t="shared" si="713"/>
        <v>0</v>
      </c>
      <c r="T1275" s="92">
        <f t="shared" si="698"/>
        <v>0</v>
      </c>
      <c r="U1275" s="181">
        <f t="shared" si="699"/>
        <v>0</v>
      </c>
      <c r="V1275" s="120">
        <f t="shared" si="695"/>
        <v>7.8E-2</v>
      </c>
      <c r="W1275" s="118">
        <f t="shared" si="714"/>
        <v>10</v>
      </c>
      <c r="X1275" s="118">
        <v>252</v>
      </c>
      <c r="Y1275" s="117">
        <f t="shared" si="715"/>
        <v>1.002984901</v>
      </c>
      <c r="Z1275" s="110">
        <f t="shared" si="716"/>
        <v>2.3493954399999999</v>
      </c>
      <c r="AA1275" s="110">
        <f t="shared" si="717"/>
        <v>0</v>
      </c>
      <c r="AB1275" s="121" t="str">
        <f t="shared" si="696"/>
        <v>A+J=</v>
      </c>
      <c r="AC1275" s="115">
        <f t="shared" si="697"/>
        <v>45560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9">
        <f t="shared" si="694"/>
        <v>45545</v>
      </c>
      <c r="B1276" s="110">
        <f t="shared" si="700"/>
        <v>789.81414160999998</v>
      </c>
      <c r="C1276" s="184">
        <f t="shared" si="718"/>
        <v>785.73736295977585</v>
      </c>
      <c r="D1276" s="111">
        <f t="shared" si="701"/>
        <v>6941.51</v>
      </c>
      <c r="E1276" s="111">
        <f>IF($K1276=1,VLOOKUP($A1275,$AQ$11:$AU$150,5),E1275)</f>
        <v>6967.89</v>
      </c>
      <c r="F1276" s="160" t="e">
        <f>IF($K1276=1,VLOOKUP($A1275,$AQ$11:$AU$135,6),F1275)</f>
        <v>#REF!</v>
      </c>
      <c r="G1276" s="114">
        <f t="shared" si="702"/>
        <v>3.8003258656977845E-3</v>
      </c>
      <c r="H1276" s="115">
        <f t="shared" si="703"/>
        <v>45560</v>
      </c>
      <c r="I1276" s="115">
        <f t="shared" si="704"/>
        <v>45560</v>
      </c>
      <c r="J1276" s="116">
        <f t="shared" si="705"/>
        <v>22</v>
      </c>
      <c r="K1276" s="116">
        <f t="shared" si="706"/>
        <v>11</v>
      </c>
      <c r="L1276" s="8">
        <f t="shared" si="707"/>
        <v>1.00189836</v>
      </c>
      <c r="M1276" s="117">
        <v>1</v>
      </c>
      <c r="N1276" s="117">
        <f t="shared" si="708"/>
        <v>1</v>
      </c>
      <c r="O1276" s="110">
        <f t="shared" si="709"/>
        <v>1.00189836</v>
      </c>
      <c r="P1276" s="110">
        <f t="shared" si="710"/>
        <v>787.22897534000003</v>
      </c>
      <c r="Q1276" s="148">
        <f t="shared" si="711"/>
        <v>0</v>
      </c>
      <c r="R1276" s="170">
        <f t="shared" si="712"/>
        <v>0</v>
      </c>
      <c r="S1276" s="110">
        <f t="shared" si="713"/>
        <v>0</v>
      </c>
      <c r="T1276" s="92">
        <f t="shared" si="698"/>
        <v>0</v>
      </c>
      <c r="U1276" s="181">
        <f t="shared" si="699"/>
        <v>0</v>
      </c>
      <c r="V1276" s="120">
        <f t="shared" si="695"/>
        <v>7.8E-2</v>
      </c>
      <c r="W1276" s="118">
        <f t="shared" si="714"/>
        <v>11</v>
      </c>
      <c r="X1276" s="118">
        <v>252</v>
      </c>
      <c r="Y1276" s="117">
        <f t="shared" si="715"/>
        <v>1.003283881</v>
      </c>
      <c r="Z1276" s="110">
        <f t="shared" si="716"/>
        <v>2.5851662700000002</v>
      </c>
      <c r="AA1276" s="110">
        <f t="shared" si="717"/>
        <v>0</v>
      </c>
      <c r="AB1276" s="121" t="str">
        <f t="shared" si="696"/>
        <v>A+J=</v>
      </c>
      <c r="AC1276" s="115">
        <f t="shared" si="697"/>
        <v>45560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9">
        <f t="shared" si="694"/>
        <v>45546</v>
      </c>
      <c r="B1277" s="110">
        <f t="shared" si="700"/>
        <v>790.18579984999997</v>
      </c>
      <c r="C1277" s="184">
        <f t="shared" si="718"/>
        <v>785.73736295977585</v>
      </c>
      <c r="D1277" s="111">
        <f t="shared" si="701"/>
        <v>6941.51</v>
      </c>
      <c r="E1277" s="111">
        <f>IF($K1277=1,VLOOKUP($A1276,$AQ$11:$AU$150,5),E1276)</f>
        <v>6967.89</v>
      </c>
      <c r="F1277" s="160" t="e">
        <f>IF($K1277=1,VLOOKUP($A1276,$AQ$11:$AU$135,6),F1276)</f>
        <v>#REF!</v>
      </c>
      <c r="G1277" s="114">
        <f t="shared" si="702"/>
        <v>3.8003258656977845E-3</v>
      </c>
      <c r="H1277" s="115">
        <f t="shared" si="703"/>
        <v>45560</v>
      </c>
      <c r="I1277" s="115">
        <f t="shared" si="704"/>
        <v>45560</v>
      </c>
      <c r="J1277" s="116">
        <f t="shared" si="705"/>
        <v>22</v>
      </c>
      <c r="K1277" s="116">
        <f t="shared" si="706"/>
        <v>12</v>
      </c>
      <c r="L1277" s="8">
        <f t="shared" si="707"/>
        <v>1.0020711099999999</v>
      </c>
      <c r="M1277" s="117">
        <v>1</v>
      </c>
      <c r="N1277" s="117">
        <f t="shared" si="708"/>
        <v>1</v>
      </c>
      <c r="O1277" s="110">
        <f t="shared" si="709"/>
        <v>1.0020711099999999</v>
      </c>
      <c r="P1277" s="110">
        <f t="shared" si="710"/>
        <v>787.36471145999997</v>
      </c>
      <c r="Q1277" s="148">
        <f t="shared" si="711"/>
        <v>0</v>
      </c>
      <c r="R1277" s="170">
        <f t="shared" si="712"/>
        <v>0</v>
      </c>
      <c r="S1277" s="110">
        <f t="shared" si="713"/>
        <v>0</v>
      </c>
      <c r="T1277" s="92">
        <f t="shared" si="698"/>
        <v>0</v>
      </c>
      <c r="U1277" s="181">
        <f t="shared" si="699"/>
        <v>0</v>
      </c>
      <c r="V1277" s="120">
        <f t="shared" si="695"/>
        <v>7.8E-2</v>
      </c>
      <c r="W1277" s="118">
        <f t="shared" si="714"/>
        <v>12</v>
      </c>
      <c r="X1277" s="118">
        <v>252</v>
      </c>
      <c r="Y1277" s="117">
        <f t="shared" si="715"/>
        <v>1.00358295</v>
      </c>
      <c r="Z1277" s="110">
        <f t="shared" si="716"/>
        <v>2.8210883899999999</v>
      </c>
      <c r="AA1277" s="110">
        <f t="shared" si="717"/>
        <v>0</v>
      </c>
      <c r="AB1277" s="121" t="str">
        <f t="shared" si="696"/>
        <v>A+J=</v>
      </c>
      <c r="AC1277" s="115">
        <f t="shared" si="697"/>
        <v>45560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9">
        <f t="shared" si="694"/>
        <v>45547</v>
      </c>
      <c r="B1278" s="110">
        <f t="shared" si="700"/>
        <v>790.55764091999993</v>
      </c>
      <c r="C1278" s="184">
        <f t="shared" si="718"/>
        <v>785.73736295977585</v>
      </c>
      <c r="D1278" s="111">
        <f t="shared" si="701"/>
        <v>6941.51</v>
      </c>
      <c r="E1278" s="111">
        <f>IF($K1278=1,VLOOKUP($A1277,$AQ$11:$AU$150,5),E1277)</f>
        <v>6967.89</v>
      </c>
      <c r="F1278" s="160" t="e">
        <f>IF($K1278=1,VLOOKUP($A1277,$AQ$11:$AU$135,6),F1277)</f>
        <v>#REF!</v>
      </c>
      <c r="G1278" s="114">
        <f t="shared" si="702"/>
        <v>3.8003258656977845E-3</v>
      </c>
      <c r="H1278" s="115">
        <f t="shared" si="703"/>
        <v>45560</v>
      </c>
      <c r="I1278" s="115">
        <f t="shared" si="704"/>
        <v>45560</v>
      </c>
      <c r="J1278" s="116">
        <f t="shared" si="705"/>
        <v>22</v>
      </c>
      <c r="K1278" s="116">
        <f t="shared" si="706"/>
        <v>13</v>
      </c>
      <c r="L1278" s="8">
        <f t="shared" si="707"/>
        <v>1.0022439000000001</v>
      </c>
      <c r="M1278" s="117">
        <v>1</v>
      </c>
      <c r="N1278" s="117">
        <f t="shared" si="708"/>
        <v>1</v>
      </c>
      <c r="O1278" s="110">
        <f t="shared" si="709"/>
        <v>1.0022439000000001</v>
      </c>
      <c r="P1278" s="110">
        <f t="shared" si="710"/>
        <v>787.50047901999994</v>
      </c>
      <c r="Q1278" s="148">
        <f t="shared" si="711"/>
        <v>0</v>
      </c>
      <c r="R1278" s="170">
        <f t="shared" si="712"/>
        <v>0</v>
      </c>
      <c r="S1278" s="110">
        <f t="shared" si="713"/>
        <v>0</v>
      </c>
      <c r="T1278" s="92">
        <f t="shared" si="698"/>
        <v>0</v>
      </c>
      <c r="U1278" s="181">
        <f t="shared" si="699"/>
        <v>0</v>
      </c>
      <c r="V1278" s="120">
        <f t="shared" si="695"/>
        <v>7.8E-2</v>
      </c>
      <c r="W1278" s="118">
        <f t="shared" si="714"/>
        <v>13</v>
      </c>
      <c r="X1278" s="118">
        <v>252</v>
      </c>
      <c r="Y1278" s="117">
        <f t="shared" si="715"/>
        <v>1.003882108</v>
      </c>
      <c r="Z1278" s="110">
        <f t="shared" si="716"/>
        <v>3.0571619000000001</v>
      </c>
      <c r="AA1278" s="110">
        <f t="shared" si="717"/>
        <v>0</v>
      </c>
      <c r="AB1278" s="121" t="str">
        <f t="shared" si="696"/>
        <v>A+J=</v>
      </c>
      <c r="AC1278" s="115">
        <f t="shared" si="697"/>
        <v>45560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9">
        <f t="shared" si="694"/>
        <v>45548</v>
      </c>
      <c r="B1279" s="110">
        <f t="shared" si="700"/>
        <v>790.92965700000002</v>
      </c>
      <c r="C1279" s="184">
        <f t="shared" si="718"/>
        <v>785.73736295977585</v>
      </c>
      <c r="D1279" s="111">
        <f t="shared" si="701"/>
        <v>6941.51</v>
      </c>
      <c r="E1279" s="111">
        <f>IF($K1279=1,VLOOKUP($A1278,$AQ$11:$AU$150,5),E1278)</f>
        <v>6967.89</v>
      </c>
      <c r="F1279" s="160" t="e">
        <f>IF($K1279=1,VLOOKUP($A1278,$AQ$11:$AU$135,6),F1278)</f>
        <v>#REF!</v>
      </c>
      <c r="G1279" s="114">
        <f t="shared" si="702"/>
        <v>3.8003258656977845E-3</v>
      </c>
      <c r="H1279" s="115">
        <f t="shared" si="703"/>
        <v>45560</v>
      </c>
      <c r="I1279" s="115">
        <f t="shared" si="704"/>
        <v>45560</v>
      </c>
      <c r="J1279" s="116">
        <f t="shared" si="705"/>
        <v>22</v>
      </c>
      <c r="K1279" s="116">
        <f t="shared" si="706"/>
        <v>14</v>
      </c>
      <c r="L1279" s="8">
        <f t="shared" si="707"/>
        <v>1.00241672</v>
      </c>
      <c r="M1279" s="117">
        <v>1</v>
      </c>
      <c r="N1279" s="117">
        <f t="shared" si="708"/>
        <v>1</v>
      </c>
      <c r="O1279" s="110">
        <f t="shared" si="709"/>
        <v>1.00241672</v>
      </c>
      <c r="P1279" s="110">
        <f t="shared" si="710"/>
        <v>787.63627014999997</v>
      </c>
      <c r="Q1279" s="148">
        <f t="shared" si="711"/>
        <v>0</v>
      </c>
      <c r="R1279" s="170">
        <f t="shared" si="712"/>
        <v>0</v>
      </c>
      <c r="S1279" s="110">
        <f t="shared" si="713"/>
        <v>0</v>
      </c>
      <c r="T1279" s="92">
        <f t="shared" si="698"/>
        <v>0</v>
      </c>
      <c r="U1279" s="181">
        <f t="shared" si="699"/>
        <v>0</v>
      </c>
      <c r="V1279" s="120">
        <f t="shared" si="695"/>
        <v>7.8E-2</v>
      </c>
      <c r="W1279" s="118">
        <f t="shared" si="714"/>
        <v>14</v>
      </c>
      <c r="X1279" s="118">
        <v>252</v>
      </c>
      <c r="Y1279" s="117">
        <f t="shared" si="715"/>
        <v>1.0041813550000001</v>
      </c>
      <c r="Z1279" s="110">
        <f t="shared" si="716"/>
        <v>3.2933868500000001</v>
      </c>
      <c r="AA1279" s="110">
        <f t="shared" si="717"/>
        <v>0</v>
      </c>
      <c r="AB1279" s="121" t="str">
        <f t="shared" si="696"/>
        <v>A+J=</v>
      </c>
      <c r="AC1279" s="115">
        <f t="shared" si="697"/>
        <v>45560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9">
        <f t="shared" si="694"/>
        <v>45549</v>
      </c>
      <c r="B1280" s="110">
        <f t="shared" si="700"/>
        <v>791.30184024999994</v>
      </c>
      <c r="C1280" s="184">
        <f t="shared" si="718"/>
        <v>785.73736295977585</v>
      </c>
      <c r="D1280" s="111">
        <f t="shared" si="701"/>
        <v>6941.51</v>
      </c>
      <c r="E1280" s="111">
        <f>IF($K1280=1,VLOOKUP($A1279,$AQ$11:$AU$150,5),E1279)</f>
        <v>6967.89</v>
      </c>
      <c r="F1280" s="160" t="e">
        <f>IF($K1280=1,VLOOKUP($A1279,$AQ$11:$AU$135,6),F1279)</f>
        <v>#REF!</v>
      </c>
      <c r="G1280" s="114">
        <f t="shared" si="702"/>
        <v>3.8003258656977845E-3</v>
      </c>
      <c r="H1280" s="115">
        <f t="shared" si="703"/>
        <v>45560</v>
      </c>
      <c r="I1280" s="115">
        <f t="shared" si="704"/>
        <v>45560</v>
      </c>
      <c r="J1280" s="116">
        <f t="shared" si="705"/>
        <v>22</v>
      </c>
      <c r="K1280" s="116">
        <f t="shared" si="706"/>
        <v>15</v>
      </c>
      <c r="L1280" s="8">
        <f t="shared" si="707"/>
        <v>1.0025895600000001</v>
      </c>
      <c r="M1280" s="117">
        <v>1</v>
      </c>
      <c r="N1280" s="117">
        <f t="shared" si="708"/>
        <v>1</v>
      </c>
      <c r="O1280" s="110">
        <f t="shared" si="709"/>
        <v>1.0025895600000001</v>
      </c>
      <c r="P1280" s="110">
        <f t="shared" si="710"/>
        <v>787.77207699999997</v>
      </c>
      <c r="Q1280" s="148">
        <f t="shared" si="711"/>
        <v>0</v>
      </c>
      <c r="R1280" s="170">
        <f t="shared" si="712"/>
        <v>0</v>
      </c>
      <c r="S1280" s="110">
        <f t="shared" si="713"/>
        <v>0</v>
      </c>
      <c r="T1280" s="92">
        <f t="shared" si="698"/>
        <v>0</v>
      </c>
      <c r="U1280" s="181">
        <f t="shared" si="699"/>
        <v>0</v>
      </c>
      <c r="V1280" s="120">
        <f t="shared" si="695"/>
        <v>7.8E-2</v>
      </c>
      <c r="W1280" s="118">
        <f t="shared" si="714"/>
        <v>15</v>
      </c>
      <c r="X1280" s="118">
        <v>252</v>
      </c>
      <c r="Y1280" s="117">
        <f t="shared" si="715"/>
        <v>1.0044806909999999</v>
      </c>
      <c r="Z1280" s="110">
        <f t="shared" si="716"/>
        <v>3.5297632499999998</v>
      </c>
      <c r="AA1280" s="110">
        <f t="shared" si="717"/>
        <v>0</v>
      </c>
      <c r="AB1280" s="121" t="str">
        <f t="shared" si="696"/>
        <v>A+J=</v>
      </c>
      <c r="AC1280" s="115">
        <f t="shared" si="697"/>
        <v>45560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9">
        <f t="shared" si="694"/>
        <v>45550</v>
      </c>
      <c r="B1281" s="110">
        <f t="shared" si="700"/>
        <v>791.30184024999994</v>
      </c>
      <c r="C1281" s="184">
        <f t="shared" si="718"/>
        <v>785.73736295977585</v>
      </c>
      <c r="D1281" s="111">
        <f t="shared" si="701"/>
        <v>6941.51</v>
      </c>
      <c r="E1281" s="111">
        <f>IF($K1281=1,VLOOKUP($A1280,$AQ$11:$AU$150,5),E1280)</f>
        <v>6967.89</v>
      </c>
      <c r="F1281" s="160" t="e">
        <f>IF($K1281=1,VLOOKUP($A1280,$AQ$11:$AU$135,6),F1280)</f>
        <v>#REF!</v>
      </c>
      <c r="G1281" s="114">
        <f t="shared" si="702"/>
        <v>3.8003258656977845E-3</v>
      </c>
      <c r="H1281" s="115">
        <f t="shared" si="703"/>
        <v>45560</v>
      </c>
      <c r="I1281" s="115">
        <f t="shared" si="704"/>
        <v>45560</v>
      </c>
      <c r="J1281" s="116">
        <f t="shared" si="705"/>
        <v>22</v>
      </c>
      <c r="K1281" s="116">
        <f t="shared" si="706"/>
        <v>15</v>
      </c>
      <c r="L1281" s="8">
        <f t="shared" si="707"/>
        <v>1.0025895600000001</v>
      </c>
      <c r="M1281" s="117">
        <v>1</v>
      </c>
      <c r="N1281" s="117">
        <f t="shared" si="708"/>
        <v>1</v>
      </c>
      <c r="O1281" s="110">
        <f t="shared" si="709"/>
        <v>1.0025895600000001</v>
      </c>
      <c r="P1281" s="110">
        <f t="shared" si="710"/>
        <v>787.77207699999997</v>
      </c>
      <c r="Q1281" s="148">
        <f t="shared" si="711"/>
        <v>0</v>
      </c>
      <c r="R1281" s="170">
        <f t="shared" si="712"/>
        <v>0</v>
      </c>
      <c r="S1281" s="110">
        <f t="shared" si="713"/>
        <v>0</v>
      </c>
      <c r="T1281" s="92">
        <f t="shared" si="698"/>
        <v>0</v>
      </c>
      <c r="U1281" s="181">
        <f t="shared" si="699"/>
        <v>0</v>
      </c>
      <c r="V1281" s="120">
        <f t="shared" si="695"/>
        <v>7.8E-2</v>
      </c>
      <c r="W1281" s="118">
        <f t="shared" si="714"/>
        <v>15</v>
      </c>
      <c r="X1281" s="118">
        <v>252</v>
      </c>
      <c r="Y1281" s="117">
        <f t="shared" si="715"/>
        <v>1.0044806909999999</v>
      </c>
      <c r="Z1281" s="110">
        <f t="shared" si="716"/>
        <v>3.5297632499999998</v>
      </c>
      <c r="AA1281" s="110">
        <f t="shared" si="717"/>
        <v>0</v>
      </c>
      <c r="AB1281" s="121" t="str">
        <f t="shared" si="696"/>
        <v>A+J=</v>
      </c>
      <c r="AC1281" s="115">
        <f t="shared" si="697"/>
        <v>45560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9">
        <f t="shared" si="694"/>
        <v>45551</v>
      </c>
      <c r="B1282" s="110">
        <f t="shared" si="700"/>
        <v>791.30184024999994</v>
      </c>
      <c r="C1282" s="184">
        <f t="shared" si="718"/>
        <v>785.73736295977585</v>
      </c>
      <c r="D1282" s="111">
        <f t="shared" si="701"/>
        <v>6941.51</v>
      </c>
      <c r="E1282" s="111">
        <f>IF($K1282=1,VLOOKUP($A1281,$AQ$11:$AU$150,5),E1281)</f>
        <v>6967.89</v>
      </c>
      <c r="F1282" s="160" t="e">
        <f>IF($K1282=1,VLOOKUP($A1281,$AQ$11:$AU$135,6),F1281)</f>
        <v>#REF!</v>
      </c>
      <c r="G1282" s="114">
        <f t="shared" si="702"/>
        <v>3.8003258656977845E-3</v>
      </c>
      <c r="H1282" s="115">
        <f t="shared" si="703"/>
        <v>45560</v>
      </c>
      <c r="I1282" s="115">
        <f t="shared" si="704"/>
        <v>45560</v>
      </c>
      <c r="J1282" s="116">
        <f t="shared" si="705"/>
        <v>22</v>
      </c>
      <c r="K1282" s="116">
        <f t="shared" si="706"/>
        <v>15</v>
      </c>
      <c r="L1282" s="8">
        <f t="shared" si="707"/>
        <v>1.0025895600000001</v>
      </c>
      <c r="M1282" s="117">
        <v>1</v>
      </c>
      <c r="N1282" s="117">
        <f t="shared" si="708"/>
        <v>1</v>
      </c>
      <c r="O1282" s="110">
        <f t="shared" si="709"/>
        <v>1.0025895600000001</v>
      </c>
      <c r="P1282" s="110">
        <f t="shared" si="710"/>
        <v>787.77207699999997</v>
      </c>
      <c r="Q1282" s="148">
        <f t="shared" si="711"/>
        <v>0</v>
      </c>
      <c r="R1282" s="170">
        <f t="shared" si="712"/>
        <v>0</v>
      </c>
      <c r="S1282" s="110">
        <f t="shared" si="713"/>
        <v>0</v>
      </c>
      <c r="T1282" s="92">
        <f t="shared" si="698"/>
        <v>0</v>
      </c>
      <c r="U1282" s="181">
        <f t="shared" si="699"/>
        <v>0</v>
      </c>
      <c r="V1282" s="120">
        <f t="shared" si="695"/>
        <v>7.8E-2</v>
      </c>
      <c r="W1282" s="118">
        <f t="shared" si="714"/>
        <v>15</v>
      </c>
      <c r="X1282" s="118">
        <v>252</v>
      </c>
      <c r="Y1282" s="117">
        <f t="shared" si="715"/>
        <v>1.0044806909999999</v>
      </c>
      <c r="Z1282" s="110">
        <f t="shared" si="716"/>
        <v>3.5297632499999998</v>
      </c>
      <c r="AA1282" s="110">
        <f t="shared" si="717"/>
        <v>0</v>
      </c>
      <c r="AB1282" s="121" t="str">
        <f t="shared" si="696"/>
        <v>A+J=</v>
      </c>
      <c r="AC1282" s="115">
        <f t="shared" si="697"/>
        <v>45560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9">
        <f t="shared" si="694"/>
        <v>45552</v>
      </c>
      <c r="B1283" s="110">
        <f t="shared" si="700"/>
        <v>791.67420730000003</v>
      </c>
      <c r="C1283" s="184">
        <f t="shared" si="718"/>
        <v>785.73736295977585</v>
      </c>
      <c r="D1283" s="111">
        <f t="shared" si="701"/>
        <v>6941.51</v>
      </c>
      <c r="E1283" s="111">
        <f>IF($K1283=1,VLOOKUP($A1282,$AQ$11:$AU$150,5),E1282)</f>
        <v>6967.89</v>
      </c>
      <c r="F1283" s="160" t="e">
        <f>IF($K1283=1,VLOOKUP($A1282,$AQ$11:$AU$135,6),F1282)</f>
        <v>#REF!</v>
      </c>
      <c r="G1283" s="114">
        <f t="shared" si="702"/>
        <v>3.8003258656977845E-3</v>
      </c>
      <c r="H1283" s="115">
        <f t="shared" si="703"/>
        <v>45560</v>
      </c>
      <c r="I1283" s="115">
        <f t="shared" si="704"/>
        <v>45560</v>
      </c>
      <c r="J1283" s="116">
        <f t="shared" si="705"/>
        <v>22</v>
      </c>
      <c r="K1283" s="116">
        <f t="shared" si="706"/>
        <v>16</v>
      </c>
      <c r="L1283" s="8">
        <f t="shared" si="707"/>
        <v>1.0027624399999999</v>
      </c>
      <c r="M1283" s="117">
        <v>1</v>
      </c>
      <c r="N1283" s="117">
        <f t="shared" si="708"/>
        <v>1</v>
      </c>
      <c r="O1283" s="110">
        <f t="shared" si="709"/>
        <v>1.0027624399999999</v>
      </c>
      <c r="P1283" s="110">
        <f t="shared" si="710"/>
        <v>787.90791528</v>
      </c>
      <c r="Q1283" s="148">
        <f t="shared" si="711"/>
        <v>0</v>
      </c>
      <c r="R1283" s="170">
        <f t="shared" si="712"/>
        <v>0</v>
      </c>
      <c r="S1283" s="110">
        <f t="shared" si="713"/>
        <v>0</v>
      </c>
      <c r="T1283" s="92">
        <f t="shared" si="698"/>
        <v>0</v>
      </c>
      <c r="U1283" s="181">
        <f t="shared" si="699"/>
        <v>0</v>
      </c>
      <c r="V1283" s="120">
        <f t="shared" si="695"/>
        <v>7.8E-2</v>
      </c>
      <c r="W1283" s="118">
        <f t="shared" si="714"/>
        <v>16</v>
      </c>
      <c r="X1283" s="118">
        <v>252</v>
      </c>
      <c r="Y1283" s="117">
        <f t="shared" si="715"/>
        <v>1.0047801169999999</v>
      </c>
      <c r="Z1283" s="110">
        <f t="shared" si="716"/>
        <v>3.7662920199999999</v>
      </c>
      <c r="AA1283" s="110">
        <f t="shared" si="717"/>
        <v>0</v>
      </c>
      <c r="AB1283" s="121" t="str">
        <f t="shared" si="696"/>
        <v>A+J=</v>
      </c>
      <c r="AC1283" s="115">
        <f t="shared" si="697"/>
        <v>45560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9">
        <f t="shared" si="694"/>
        <v>45553</v>
      </c>
      <c r="B1284" s="110">
        <f t="shared" si="700"/>
        <v>792.04674161000003</v>
      </c>
      <c r="C1284" s="184">
        <f t="shared" si="718"/>
        <v>785.73736295977585</v>
      </c>
      <c r="D1284" s="111">
        <f t="shared" si="701"/>
        <v>6941.51</v>
      </c>
      <c r="E1284" s="111">
        <f>IF($K1284=1,VLOOKUP($A1283,$AQ$11:$AU$150,5),E1283)</f>
        <v>6967.89</v>
      </c>
      <c r="F1284" s="160" t="e">
        <f>IF($K1284=1,VLOOKUP($A1283,$AQ$11:$AU$135,6),F1283)</f>
        <v>#REF!</v>
      </c>
      <c r="G1284" s="114">
        <f t="shared" si="702"/>
        <v>3.8003258656977845E-3</v>
      </c>
      <c r="H1284" s="115">
        <f t="shared" si="703"/>
        <v>45560</v>
      </c>
      <c r="I1284" s="115">
        <f t="shared" si="704"/>
        <v>45560</v>
      </c>
      <c r="J1284" s="116">
        <f t="shared" si="705"/>
        <v>22</v>
      </c>
      <c r="K1284" s="116">
        <f t="shared" si="706"/>
        <v>17</v>
      </c>
      <c r="L1284" s="8">
        <f t="shared" si="707"/>
        <v>1.0029353400000001</v>
      </c>
      <c r="M1284" s="117">
        <v>1</v>
      </c>
      <c r="N1284" s="117">
        <f t="shared" si="708"/>
        <v>1</v>
      </c>
      <c r="O1284" s="110">
        <f t="shared" si="709"/>
        <v>1.0029353400000001</v>
      </c>
      <c r="P1284" s="110">
        <f t="shared" si="710"/>
        <v>788.04376926999998</v>
      </c>
      <c r="Q1284" s="148">
        <f t="shared" si="711"/>
        <v>0</v>
      </c>
      <c r="R1284" s="170">
        <f t="shared" si="712"/>
        <v>0</v>
      </c>
      <c r="S1284" s="110">
        <f t="shared" si="713"/>
        <v>0</v>
      </c>
      <c r="T1284" s="92">
        <f t="shared" si="698"/>
        <v>0</v>
      </c>
      <c r="U1284" s="181">
        <f t="shared" si="699"/>
        <v>0</v>
      </c>
      <c r="V1284" s="120">
        <f t="shared" si="695"/>
        <v>7.8E-2</v>
      </c>
      <c r="W1284" s="118">
        <f t="shared" si="714"/>
        <v>17</v>
      </c>
      <c r="X1284" s="118">
        <v>252</v>
      </c>
      <c r="Y1284" s="117">
        <f t="shared" si="715"/>
        <v>1.0050796319999999</v>
      </c>
      <c r="Z1284" s="110">
        <f t="shared" si="716"/>
        <v>4.0029723400000004</v>
      </c>
      <c r="AA1284" s="110">
        <f t="shared" si="717"/>
        <v>0</v>
      </c>
      <c r="AB1284" s="121" t="str">
        <f t="shared" si="696"/>
        <v>A+J=</v>
      </c>
      <c r="AC1284" s="115">
        <f t="shared" si="697"/>
        <v>45560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9">
        <f t="shared" si="694"/>
        <v>45554</v>
      </c>
      <c r="B1285" s="110">
        <f t="shared" si="700"/>
        <v>792.41945906000001</v>
      </c>
      <c r="C1285" s="184">
        <f t="shared" si="718"/>
        <v>785.73736295977585</v>
      </c>
      <c r="D1285" s="111">
        <f t="shared" si="701"/>
        <v>6941.51</v>
      </c>
      <c r="E1285" s="111">
        <f>IF($K1285=1,VLOOKUP($A1284,$AQ$11:$AU$150,5),E1284)</f>
        <v>6967.89</v>
      </c>
      <c r="F1285" s="160" t="e">
        <f>IF($K1285=1,VLOOKUP($A1284,$AQ$11:$AU$135,6),F1284)</f>
        <v>#REF!</v>
      </c>
      <c r="G1285" s="114">
        <f t="shared" si="702"/>
        <v>3.8003258656977845E-3</v>
      </c>
      <c r="H1285" s="115">
        <f t="shared" si="703"/>
        <v>45560</v>
      </c>
      <c r="I1285" s="115">
        <f t="shared" si="704"/>
        <v>45560</v>
      </c>
      <c r="J1285" s="116">
        <f t="shared" si="705"/>
        <v>22</v>
      </c>
      <c r="K1285" s="116">
        <f t="shared" si="706"/>
        <v>18</v>
      </c>
      <c r="L1285" s="8">
        <f t="shared" si="707"/>
        <v>1.00310828</v>
      </c>
      <c r="M1285" s="117">
        <v>1</v>
      </c>
      <c r="N1285" s="117">
        <f t="shared" si="708"/>
        <v>1</v>
      </c>
      <c r="O1285" s="110">
        <f t="shared" si="709"/>
        <v>1.00310828</v>
      </c>
      <c r="P1285" s="110">
        <f t="shared" si="710"/>
        <v>788.17965469000001</v>
      </c>
      <c r="Q1285" s="148">
        <f t="shared" si="711"/>
        <v>0</v>
      </c>
      <c r="R1285" s="170">
        <f t="shared" si="712"/>
        <v>0</v>
      </c>
      <c r="S1285" s="110">
        <f t="shared" si="713"/>
        <v>0</v>
      </c>
      <c r="T1285" s="92">
        <f t="shared" si="698"/>
        <v>0</v>
      </c>
      <c r="U1285" s="181">
        <f t="shared" si="699"/>
        <v>0</v>
      </c>
      <c r="V1285" s="120">
        <f t="shared" si="695"/>
        <v>7.8E-2</v>
      </c>
      <c r="W1285" s="118">
        <f t="shared" si="714"/>
        <v>18</v>
      </c>
      <c r="X1285" s="118">
        <v>252</v>
      </c>
      <c r="Y1285" s="117">
        <f t="shared" si="715"/>
        <v>1.005379236</v>
      </c>
      <c r="Z1285" s="110">
        <f t="shared" si="716"/>
        <v>4.2398043699999999</v>
      </c>
      <c r="AA1285" s="110">
        <f t="shared" si="717"/>
        <v>0</v>
      </c>
      <c r="AB1285" s="121" t="str">
        <f t="shared" si="696"/>
        <v>A+J=</v>
      </c>
      <c r="AC1285" s="115">
        <f t="shared" si="697"/>
        <v>45560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9">
        <f t="shared" si="694"/>
        <v>45555</v>
      </c>
      <c r="B1286" s="110">
        <f t="shared" si="700"/>
        <v>792.79235179</v>
      </c>
      <c r="C1286" s="184">
        <f t="shared" si="718"/>
        <v>785.73736295977585</v>
      </c>
      <c r="D1286" s="111">
        <f t="shared" si="701"/>
        <v>6941.51</v>
      </c>
      <c r="E1286" s="111">
        <f>IF($K1286=1,VLOOKUP($A1285,$AQ$11:$AU$150,5),E1285)</f>
        <v>6967.89</v>
      </c>
      <c r="F1286" s="160" t="e">
        <f>IF($K1286=1,VLOOKUP($A1285,$AQ$11:$AU$135,6),F1285)</f>
        <v>#REF!</v>
      </c>
      <c r="G1286" s="114">
        <f t="shared" si="702"/>
        <v>3.8003258656977845E-3</v>
      </c>
      <c r="H1286" s="115">
        <f t="shared" si="703"/>
        <v>45560</v>
      </c>
      <c r="I1286" s="115">
        <f t="shared" si="704"/>
        <v>45560</v>
      </c>
      <c r="J1286" s="116">
        <f t="shared" si="705"/>
        <v>22</v>
      </c>
      <c r="K1286" s="116">
        <f t="shared" si="706"/>
        <v>19</v>
      </c>
      <c r="L1286" s="8">
        <f t="shared" si="707"/>
        <v>1.0032812499999999</v>
      </c>
      <c r="M1286" s="117">
        <v>1</v>
      </c>
      <c r="N1286" s="117">
        <f t="shared" si="708"/>
        <v>1</v>
      </c>
      <c r="O1286" s="110">
        <f t="shared" si="709"/>
        <v>1.0032812499999999</v>
      </c>
      <c r="P1286" s="110">
        <f t="shared" si="710"/>
        <v>788.31556367999997</v>
      </c>
      <c r="Q1286" s="148">
        <f t="shared" si="711"/>
        <v>0</v>
      </c>
      <c r="R1286" s="170">
        <f t="shared" si="712"/>
        <v>0</v>
      </c>
      <c r="S1286" s="110">
        <f t="shared" si="713"/>
        <v>0</v>
      </c>
      <c r="T1286" s="92">
        <f t="shared" si="698"/>
        <v>0</v>
      </c>
      <c r="U1286" s="181">
        <f t="shared" si="699"/>
        <v>0</v>
      </c>
      <c r="V1286" s="120">
        <f t="shared" si="695"/>
        <v>7.8E-2</v>
      </c>
      <c r="W1286" s="118">
        <f t="shared" si="714"/>
        <v>19</v>
      </c>
      <c r="X1286" s="118">
        <v>252</v>
      </c>
      <c r="Y1286" s="117">
        <f t="shared" si="715"/>
        <v>1.0056789290000001</v>
      </c>
      <c r="Z1286" s="110">
        <f t="shared" si="716"/>
        <v>4.4767881100000002</v>
      </c>
      <c r="AA1286" s="110">
        <f t="shared" si="717"/>
        <v>0</v>
      </c>
      <c r="AB1286" s="121" t="str">
        <f t="shared" si="696"/>
        <v>A+J=</v>
      </c>
      <c r="AC1286" s="115">
        <f t="shared" si="697"/>
        <v>45560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9">
        <f t="shared" si="694"/>
        <v>45556</v>
      </c>
      <c r="B1287" s="110">
        <f t="shared" si="700"/>
        <v>793.16541274999997</v>
      </c>
      <c r="C1287" s="184">
        <f t="shared" si="718"/>
        <v>785.73736295977585</v>
      </c>
      <c r="D1287" s="111">
        <f t="shared" si="701"/>
        <v>6941.51</v>
      </c>
      <c r="E1287" s="111">
        <f>IF($K1287=1,VLOOKUP($A1286,$AQ$11:$AU$150,5),E1286)</f>
        <v>6967.89</v>
      </c>
      <c r="F1287" s="160" t="e">
        <f>IF($K1287=1,VLOOKUP($A1286,$AQ$11:$AU$135,6),F1286)</f>
        <v>#REF!</v>
      </c>
      <c r="G1287" s="114">
        <f t="shared" si="702"/>
        <v>3.8003258656977845E-3</v>
      </c>
      <c r="H1287" s="115">
        <f t="shared" si="703"/>
        <v>45560</v>
      </c>
      <c r="I1287" s="115">
        <f t="shared" si="704"/>
        <v>45560</v>
      </c>
      <c r="J1287" s="116">
        <f t="shared" si="705"/>
        <v>22</v>
      </c>
      <c r="K1287" s="116">
        <f t="shared" si="706"/>
        <v>20</v>
      </c>
      <c r="L1287" s="8">
        <f t="shared" si="707"/>
        <v>1.0034542399999999</v>
      </c>
      <c r="M1287" s="117">
        <v>1</v>
      </c>
      <c r="N1287" s="117">
        <f t="shared" si="708"/>
        <v>1</v>
      </c>
      <c r="O1287" s="110">
        <f t="shared" si="709"/>
        <v>1.0034542399999999</v>
      </c>
      <c r="P1287" s="110">
        <f t="shared" si="710"/>
        <v>788.45148838</v>
      </c>
      <c r="Q1287" s="148">
        <f t="shared" si="711"/>
        <v>0</v>
      </c>
      <c r="R1287" s="170">
        <f t="shared" si="712"/>
        <v>0</v>
      </c>
      <c r="S1287" s="110">
        <f t="shared" si="713"/>
        <v>0</v>
      </c>
      <c r="T1287" s="92">
        <f t="shared" si="698"/>
        <v>0</v>
      </c>
      <c r="U1287" s="181">
        <f t="shared" si="699"/>
        <v>0</v>
      </c>
      <c r="V1287" s="120">
        <f t="shared" si="695"/>
        <v>7.8E-2</v>
      </c>
      <c r="W1287" s="118">
        <f t="shared" si="714"/>
        <v>20</v>
      </c>
      <c r="X1287" s="118">
        <v>252</v>
      </c>
      <c r="Y1287" s="117">
        <f t="shared" si="715"/>
        <v>1.0059787120000001</v>
      </c>
      <c r="Z1287" s="110">
        <f t="shared" si="716"/>
        <v>4.71392437</v>
      </c>
      <c r="AA1287" s="110">
        <f t="shared" si="717"/>
        <v>0</v>
      </c>
      <c r="AB1287" s="121" t="str">
        <f t="shared" si="696"/>
        <v>A+J=</v>
      </c>
      <c r="AC1287" s="115">
        <f t="shared" si="697"/>
        <v>45560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9">
        <f t="shared" si="694"/>
        <v>45557</v>
      </c>
      <c r="B1288" s="110">
        <f t="shared" si="700"/>
        <v>793.16541274999997</v>
      </c>
      <c r="C1288" s="184">
        <f t="shared" si="718"/>
        <v>785.73736295977585</v>
      </c>
      <c r="D1288" s="111">
        <f t="shared" si="701"/>
        <v>6941.51</v>
      </c>
      <c r="E1288" s="111">
        <f>IF($K1288=1,VLOOKUP($A1287,$AQ$11:$AU$150,5),E1287)</f>
        <v>6967.89</v>
      </c>
      <c r="F1288" s="160" t="e">
        <f>IF($K1288=1,VLOOKUP($A1287,$AQ$11:$AU$135,6),F1287)</f>
        <v>#REF!</v>
      </c>
      <c r="G1288" s="114">
        <f t="shared" si="702"/>
        <v>3.8003258656977845E-3</v>
      </c>
      <c r="H1288" s="115">
        <f t="shared" si="703"/>
        <v>45560</v>
      </c>
      <c r="I1288" s="115">
        <f t="shared" si="704"/>
        <v>45560</v>
      </c>
      <c r="J1288" s="116">
        <f t="shared" si="705"/>
        <v>22</v>
      </c>
      <c r="K1288" s="116">
        <f t="shared" si="706"/>
        <v>20</v>
      </c>
      <c r="L1288" s="8">
        <f t="shared" si="707"/>
        <v>1.0034542399999999</v>
      </c>
      <c r="M1288" s="117">
        <v>1</v>
      </c>
      <c r="N1288" s="117">
        <f t="shared" si="708"/>
        <v>1</v>
      </c>
      <c r="O1288" s="110">
        <f t="shared" si="709"/>
        <v>1.0034542399999999</v>
      </c>
      <c r="P1288" s="110">
        <f t="shared" si="710"/>
        <v>788.45148838</v>
      </c>
      <c r="Q1288" s="148">
        <f t="shared" si="711"/>
        <v>0</v>
      </c>
      <c r="R1288" s="170">
        <f t="shared" si="712"/>
        <v>0</v>
      </c>
      <c r="S1288" s="110">
        <f t="shared" si="713"/>
        <v>0</v>
      </c>
      <c r="T1288" s="92">
        <f t="shared" si="698"/>
        <v>0</v>
      </c>
      <c r="U1288" s="181">
        <f t="shared" si="699"/>
        <v>0</v>
      </c>
      <c r="V1288" s="120">
        <f t="shared" si="695"/>
        <v>7.8E-2</v>
      </c>
      <c r="W1288" s="118">
        <f t="shared" si="714"/>
        <v>20</v>
      </c>
      <c r="X1288" s="118">
        <v>252</v>
      </c>
      <c r="Y1288" s="117">
        <f t="shared" si="715"/>
        <v>1.0059787120000001</v>
      </c>
      <c r="Z1288" s="110">
        <f t="shared" si="716"/>
        <v>4.71392437</v>
      </c>
      <c r="AA1288" s="110">
        <f t="shared" si="717"/>
        <v>0</v>
      </c>
      <c r="AB1288" s="121" t="str">
        <f t="shared" si="696"/>
        <v>A+J=</v>
      </c>
      <c r="AC1288" s="115">
        <f t="shared" si="697"/>
        <v>45560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9">
        <f t="shared" si="694"/>
        <v>45558</v>
      </c>
      <c r="B1289" s="110">
        <f t="shared" si="700"/>
        <v>793.16541274999997</v>
      </c>
      <c r="C1289" s="184">
        <f t="shared" si="718"/>
        <v>785.73736295977585</v>
      </c>
      <c r="D1289" s="111">
        <f t="shared" si="701"/>
        <v>6941.51</v>
      </c>
      <c r="E1289" s="111">
        <f>IF($K1289=1,VLOOKUP($A1288,$AQ$11:$AU$150,5),E1288)</f>
        <v>6967.89</v>
      </c>
      <c r="F1289" s="160" t="e">
        <f>IF($K1289=1,VLOOKUP($A1288,$AQ$11:$AU$135,6),F1288)</f>
        <v>#REF!</v>
      </c>
      <c r="G1289" s="114">
        <f t="shared" si="702"/>
        <v>3.8003258656977845E-3</v>
      </c>
      <c r="H1289" s="115">
        <f t="shared" si="703"/>
        <v>45560</v>
      </c>
      <c r="I1289" s="115">
        <f t="shared" si="704"/>
        <v>45560</v>
      </c>
      <c r="J1289" s="116">
        <f t="shared" si="705"/>
        <v>22</v>
      </c>
      <c r="K1289" s="116">
        <f t="shared" si="706"/>
        <v>20</v>
      </c>
      <c r="L1289" s="8">
        <f t="shared" si="707"/>
        <v>1.0034542399999999</v>
      </c>
      <c r="M1289" s="117">
        <v>1</v>
      </c>
      <c r="N1289" s="117">
        <f t="shared" si="708"/>
        <v>1</v>
      </c>
      <c r="O1289" s="110">
        <f t="shared" si="709"/>
        <v>1.0034542399999999</v>
      </c>
      <c r="P1289" s="110">
        <f t="shared" si="710"/>
        <v>788.45148838</v>
      </c>
      <c r="Q1289" s="148">
        <f t="shared" si="711"/>
        <v>0</v>
      </c>
      <c r="R1289" s="170">
        <f t="shared" si="712"/>
        <v>0</v>
      </c>
      <c r="S1289" s="110">
        <f t="shared" si="713"/>
        <v>0</v>
      </c>
      <c r="T1289" s="92">
        <f t="shared" si="698"/>
        <v>0</v>
      </c>
      <c r="U1289" s="181">
        <f t="shared" si="699"/>
        <v>0</v>
      </c>
      <c r="V1289" s="120">
        <f t="shared" si="695"/>
        <v>7.8E-2</v>
      </c>
      <c r="W1289" s="118">
        <f t="shared" si="714"/>
        <v>20</v>
      </c>
      <c r="X1289" s="118">
        <v>252</v>
      </c>
      <c r="Y1289" s="117">
        <f t="shared" si="715"/>
        <v>1.0059787120000001</v>
      </c>
      <c r="Z1289" s="110">
        <f t="shared" si="716"/>
        <v>4.71392437</v>
      </c>
      <c r="AA1289" s="110">
        <f t="shared" si="717"/>
        <v>0</v>
      </c>
      <c r="AB1289" s="121" t="str">
        <f t="shared" si="696"/>
        <v>A+J=</v>
      </c>
      <c r="AC1289" s="115">
        <f t="shared" si="697"/>
        <v>45560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9">
        <f t="shared" si="694"/>
        <v>45559</v>
      </c>
      <c r="B1290" s="110">
        <f t="shared" si="700"/>
        <v>793.53865702999997</v>
      </c>
      <c r="C1290" s="184">
        <f t="shared" si="718"/>
        <v>785.73736295977585</v>
      </c>
      <c r="D1290" s="111">
        <f t="shared" si="701"/>
        <v>6941.51</v>
      </c>
      <c r="E1290" s="111">
        <f>IF($K1290=1,VLOOKUP($A1289,$AQ$11:$AU$150,5),E1289)</f>
        <v>6967.89</v>
      </c>
      <c r="F1290" s="160" t="e">
        <f>IF($K1290=1,VLOOKUP($A1289,$AQ$11:$AU$135,6),F1289)</f>
        <v>#REF!</v>
      </c>
      <c r="G1290" s="114">
        <f t="shared" si="702"/>
        <v>3.8003258656977845E-3</v>
      </c>
      <c r="H1290" s="115">
        <f t="shared" si="703"/>
        <v>45560</v>
      </c>
      <c r="I1290" s="115">
        <f t="shared" si="704"/>
        <v>45560</v>
      </c>
      <c r="J1290" s="116">
        <f t="shared" si="705"/>
        <v>22</v>
      </c>
      <c r="K1290" s="116">
        <f t="shared" si="706"/>
        <v>21</v>
      </c>
      <c r="L1290" s="8">
        <f t="shared" si="707"/>
        <v>1.00362727</v>
      </c>
      <c r="M1290" s="117">
        <v>1</v>
      </c>
      <c r="N1290" s="117">
        <f t="shared" si="708"/>
        <v>1</v>
      </c>
      <c r="O1290" s="110">
        <f t="shared" si="709"/>
        <v>1.00362727</v>
      </c>
      <c r="P1290" s="110">
        <f t="shared" si="710"/>
        <v>788.58744451999996</v>
      </c>
      <c r="Q1290" s="148">
        <f t="shared" si="711"/>
        <v>0</v>
      </c>
      <c r="R1290" s="170">
        <f t="shared" si="712"/>
        <v>0</v>
      </c>
      <c r="S1290" s="110">
        <f t="shared" si="713"/>
        <v>0</v>
      </c>
      <c r="T1290" s="92">
        <f t="shared" si="698"/>
        <v>0</v>
      </c>
      <c r="U1290" s="181">
        <f t="shared" si="699"/>
        <v>0</v>
      </c>
      <c r="V1290" s="120">
        <f t="shared" si="695"/>
        <v>7.8E-2</v>
      </c>
      <c r="W1290" s="118">
        <f t="shared" si="714"/>
        <v>21</v>
      </c>
      <c r="X1290" s="118">
        <v>252</v>
      </c>
      <c r="Y1290" s="117">
        <f t="shared" si="715"/>
        <v>1.0062785839999999</v>
      </c>
      <c r="Z1290" s="110">
        <f t="shared" si="716"/>
        <v>4.9512125100000004</v>
      </c>
      <c r="AA1290" s="110">
        <f t="shared" si="717"/>
        <v>0</v>
      </c>
      <c r="AB1290" s="121" t="str">
        <f t="shared" si="696"/>
        <v>A+J=</v>
      </c>
      <c r="AC1290" s="115">
        <f t="shared" si="697"/>
        <v>45560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9">
        <f t="shared" si="694"/>
        <v>45560</v>
      </c>
      <c r="B1291" s="110">
        <f t="shared" si="700"/>
        <v>793.91206964000003</v>
      </c>
      <c r="C1291" s="184">
        <f t="shared" si="718"/>
        <v>785.73736295977585</v>
      </c>
      <c r="D1291" s="111">
        <f t="shared" si="701"/>
        <v>6941.51</v>
      </c>
      <c r="E1291" s="111">
        <f>IF($K1291=1,VLOOKUP($A1290,$AQ$11:$AU$150,5),E1290)</f>
        <v>6967.89</v>
      </c>
      <c r="F1291" s="160" t="e">
        <f>IF($K1291=1,VLOOKUP($A1290,$AQ$11:$AU$135,6),F1290)</f>
        <v>#REF!</v>
      </c>
      <c r="G1291" s="114">
        <f t="shared" si="702"/>
        <v>3.8003258656977845E-3</v>
      </c>
      <c r="H1291" s="115">
        <f t="shared" si="703"/>
        <v>45560</v>
      </c>
      <c r="I1291" s="115">
        <f t="shared" si="704"/>
        <v>45560</v>
      </c>
      <c r="J1291" s="116">
        <f t="shared" si="705"/>
        <v>22</v>
      </c>
      <c r="K1291" s="116">
        <f t="shared" si="706"/>
        <v>22</v>
      </c>
      <c r="L1291" s="8">
        <f t="shared" si="707"/>
        <v>1.0038003200000001</v>
      </c>
      <c r="M1291" s="117">
        <v>1</v>
      </c>
      <c r="N1291" s="117">
        <f t="shared" si="708"/>
        <v>1</v>
      </c>
      <c r="O1291" s="110">
        <f t="shared" si="709"/>
        <v>1.0038003200000001</v>
      </c>
      <c r="P1291" s="110">
        <f t="shared" si="710"/>
        <v>788.72341637</v>
      </c>
      <c r="Q1291" s="148">
        <f t="shared" si="711"/>
        <v>42</v>
      </c>
      <c r="R1291" s="170">
        <f t="shared" si="712"/>
        <v>1.4925000000000001E-2</v>
      </c>
      <c r="S1291" s="110">
        <f t="shared" si="713"/>
        <v>11.77169698</v>
      </c>
      <c r="T1291" s="92">
        <f t="shared" si="698"/>
        <v>2.9860534152033575</v>
      </c>
      <c r="U1291" s="181">
        <f t="shared" si="699"/>
        <v>1.8710932234171571E-2</v>
      </c>
      <c r="V1291" s="120">
        <f t="shared" si="695"/>
        <v>7.8E-2</v>
      </c>
      <c r="W1291" s="118">
        <f t="shared" si="714"/>
        <v>22</v>
      </c>
      <c r="X1291" s="118">
        <v>252</v>
      </c>
      <c r="Y1291" s="117">
        <f t="shared" si="715"/>
        <v>1.0065785460000001</v>
      </c>
      <c r="Z1291" s="110">
        <f t="shared" si="716"/>
        <v>5.1886532699999997</v>
      </c>
      <c r="AA1291" s="110">
        <f t="shared" si="717"/>
        <v>16.960350249999998</v>
      </c>
      <c r="AB1291" s="121" t="str">
        <f t="shared" si="696"/>
        <v>A+J=</v>
      </c>
      <c r="AC1291" s="115">
        <f t="shared" si="697"/>
        <v>45560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9">
        <f t="shared" ref="A1292:A1355" si="719">(A1291+1)</f>
        <v>45561</v>
      </c>
      <c r="B1292" s="110">
        <f t="shared" si="700"/>
        <v>774.18935542999998</v>
      </c>
      <c r="C1292" s="184">
        <f t="shared" si="718"/>
        <v>773.96566597479659</v>
      </c>
      <c r="D1292" s="111">
        <f t="shared" si="701"/>
        <v>6967.89</v>
      </c>
      <c r="E1292" s="111">
        <f>IF($K1292=1,VLOOKUP($A1291,$AQ$11:$AU$150,5),E1291)</f>
        <v>6966.5</v>
      </c>
      <c r="F1292" s="160" t="e">
        <f>IF($K1292=1,VLOOKUP($A1291,$AQ$11:$AU$135,6),F1291)</f>
        <v>#REF!</v>
      </c>
      <c r="G1292" s="114">
        <f t="shared" si="702"/>
        <v>-1.9948650165257931E-4</v>
      </c>
      <c r="H1292" s="115">
        <f t="shared" si="703"/>
        <v>45590</v>
      </c>
      <c r="I1292" s="115">
        <f t="shared" si="704"/>
        <v>45590</v>
      </c>
      <c r="J1292" s="116">
        <f t="shared" si="705"/>
        <v>22</v>
      </c>
      <c r="K1292" s="116">
        <f t="shared" si="706"/>
        <v>1</v>
      </c>
      <c r="L1292" s="8">
        <f t="shared" si="707"/>
        <v>0.99999092999999994</v>
      </c>
      <c r="M1292" s="117">
        <v>1</v>
      </c>
      <c r="N1292" s="117">
        <f t="shared" si="708"/>
        <v>1</v>
      </c>
      <c r="O1292" s="110">
        <f t="shared" si="709"/>
        <v>0.99999092999999994</v>
      </c>
      <c r="P1292" s="110">
        <f t="shared" si="710"/>
        <v>773.95864610000001</v>
      </c>
      <c r="Q1292" s="148">
        <f t="shared" si="711"/>
        <v>0</v>
      </c>
      <c r="R1292" s="170">
        <f t="shared" si="712"/>
        <v>0</v>
      </c>
      <c r="S1292" s="110">
        <f t="shared" si="713"/>
        <v>0</v>
      </c>
      <c r="T1292" s="92">
        <f t="shared" si="698"/>
        <v>0</v>
      </c>
      <c r="U1292" s="181">
        <f t="shared" si="699"/>
        <v>0</v>
      </c>
      <c r="V1292" s="120">
        <f t="shared" ref="V1292:V1355" si="720">(V1291)</f>
        <v>7.8E-2</v>
      </c>
      <c r="W1292" s="118">
        <f t="shared" si="714"/>
        <v>1</v>
      </c>
      <c r="X1292" s="118">
        <v>252</v>
      </c>
      <c r="Y1292" s="117">
        <f t="shared" si="715"/>
        <v>1.00029809</v>
      </c>
      <c r="Z1292" s="110">
        <f t="shared" si="716"/>
        <v>0.23070932999999999</v>
      </c>
      <c r="AA1292" s="110">
        <f t="shared" si="717"/>
        <v>0</v>
      </c>
      <c r="AB1292" s="121" t="str">
        <f t="shared" si="696"/>
        <v>A+J=</v>
      </c>
      <c r="AC1292" s="115">
        <f t="shared" si="697"/>
        <v>45590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9">
        <f t="shared" si="719"/>
        <v>45562</v>
      </c>
      <c r="B1293" s="110">
        <f t="shared" si="700"/>
        <v>774.41310958999998</v>
      </c>
      <c r="C1293" s="184">
        <f t="shared" si="718"/>
        <v>773.96566597479659</v>
      </c>
      <c r="D1293" s="111">
        <f t="shared" si="701"/>
        <v>6967.89</v>
      </c>
      <c r="E1293" s="111">
        <f>IF($K1293=1,VLOOKUP($A1292,$AQ$11:$AU$150,5),E1292)</f>
        <v>6966.5</v>
      </c>
      <c r="F1293" s="160" t="e">
        <f>IF($K1293=1,VLOOKUP($A1292,$AQ$11:$AU$135,6),F1292)</f>
        <v>#REF!</v>
      </c>
      <c r="G1293" s="114">
        <f t="shared" si="702"/>
        <v>-1.9948650165257931E-4</v>
      </c>
      <c r="H1293" s="115">
        <f t="shared" si="703"/>
        <v>45590</v>
      </c>
      <c r="I1293" s="115">
        <f t="shared" si="704"/>
        <v>45590</v>
      </c>
      <c r="J1293" s="116">
        <f t="shared" si="705"/>
        <v>22</v>
      </c>
      <c r="K1293" s="116">
        <f t="shared" si="706"/>
        <v>2</v>
      </c>
      <c r="L1293" s="8">
        <f t="shared" si="707"/>
        <v>0.99998186</v>
      </c>
      <c r="M1293" s="117">
        <v>1</v>
      </c>
      <c r="N1293" s="117">
        <f t="shared" si="708"/>
        <v>1</v>
      </c>
      <c r="O1293" s="110">
        <f t="shared" si="709"/>
        <v>0.99998186</v>
      </c>
      <c r="P1293" s="110">
        <f t="shared" si="710"/>
        <v>773.95162622999999</v>
      </c>
      <c r="Q1293" s="148">
        <f t="shared" si="711"/>
        <v>0</v>
      </c>
      <c r="R1293" s="170">
        <f t="shared" si="712"/>
        <v>0</v>
      </c>
      <c r="S1293" s="110">
        <f t="shared" si="713"/>
        <v>0</v>
      </c>
      <c r="T1293" s="92">
        <f t="shared" si="698"/>
        <v>0</v>
      </c>
      <c r="U1293" s="181">
        <f t="shared" si="699"/>
        <v>0</v>
      </c>
      <c r="V1293" s="120">
        <f t="shared" si="720"/>
        <v>7.8E-2</v>
      </c>
      <c r="W1293" s="118">
        <f t="shared" si="714"/>
        <v>2</v>
      </c>
      <c r="X1293" s="118">
        <v>252</v>
      </c>
      <c r="Y1293" s="117">
        <f t="shared" si="715"/>
        <v>1.0005962690000001</v>
      </c>
      <c r="Z1293" s="110">
        <f t="shared" si="716"/>
        <v>0.46148336000000001</v>
      </c>
      <c r="AA1293" s="110">
        <f t="shared" si="717"/>
        <v>0</v>
      </c>
      <c r="AB1293" s="121" t="str">
        <f t="shared" ref="AB1293:AB1356" si="721">IF($Q1292&gt;0,VLOOKUP($A1292,$AF$11:$AO$141,9),AB1292)</f>
        <v>A+J=</v>
      </c>
      <c r="AC1293" s="115">
        <f t="shared" ref="AC1293:AC1356" si="722">IF($Q1292&gt;0,VLOOKUP($A1292,$AF$11:$AO$141,10),AC1292)</f>
        <v>45590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9">
        <f t="shared" si="719"/>
        <v>45563</v>
      </c>
      <c r="B1294" s="110">
        <f t="shared" si="700"/>
        <v>774.63692766999998</v>
      </c>
      <c r="C1294" s="184">
        <f t="shared" si="718"/>
        <v>773.96566597479659</v>
      </c>
      <c r="D1294" s="111">
        <f t="shared" si="701"/>
        <v>6967.89</v>
      </c>
      <c r="E1294" s="111">
        <f>IF($K1294=1,VLOOKUP($A1293,$AQ$11:$AU$150,5),E1293)</f>
        <v>6966.5</v>
      </c>
      <c r="F1294" s="160" t="e">
        <f>IF($K1294=1,VLOOKUP($A1293,$AQ$11:$AU$135,6),F1293)</f>
        <v>#REF!</v>
      </c>
      <c r="G1294" s="114">
        <f t="shared" si="702"/>
        <v>-1.9948650165257931E-4</v>
      </c>
      <c r="H1294" s="115">
        <f t="shared" si="703"/>
        <v>45590</v>
      </c>
      <c r="I1294" s="115">
        <f t="shared" si="704"/>
        <v>45590</v>
      </c>
      <c r="J1294" s="116">
        <f t="shared" si="705"/>
        <v>22</v>
      </c>
      <c r="K1294" s="116">
        <f t="shared" si="706"/>
        <v>3</v>
      </c>
      <c r="L1294" s="8">
        <f t="shared" si="707"/>
        <v>0.99997278999999994</v>
      </c>
      <c r="M1294" s="117">
        <v>1</v>
      </c>
      <c r="N1294" s="117">
        <f t="shared" si="708"/>
        <v>1</v>
      </c>
      <c r="O1294" s="110">
        <f t="shared" si="709"/>
        <v>0.99997278999999994</v>
      </c>
      <c r="P1294" s="110">
        <f t="shared" si="710"/>
        <v>773.94460635999997</v>
      </c>
      <c r="Q1294" s="148">
        <f t="shared" si="711"/>
        <v>0</v>
      </c>
      <c r="R1294" s="170">
        <f t="shared" si="712"/>
        <v>0</v>
      </c>
      <c r="S1294" s="110">
        <f t="shared" si="713"/>
        <v>0</v>
      </c>
      <c r="T1294" s="92">
        <f t="shared" si="698"/>
        <v>0</v>
      </c>
      <c r="U1294" s="181">
        <f t="shared" si="699"/>
        <v>0</v>
      </c>
      <c r="V1294" s="120">
        <f t="shared" si="720"/>
        <v>7.8E-2</v>
      </c>
      <c r="W1294" s="118">
        <f t="shared" si="714"/>
        <v>3</v>
      </c>
      <c r="X1294" s="118">
        <v>252</v>
      </c>
      <c r="Y1294" s="117">
        <f t="shared" si="715"/>
        <v>1.0008945359999999</v>
      </c>
      <c r="Z1294" s="110">
        <f t="shared" si="716"/>
        <v>0.69232130999999997</v>
      </c>
      <c r="AA1294" s="110">
        <f t="shared" si="717"/>
        <v>0</v>
      </c>
      <c r="AB1294" s="121" t="str">
        <f t="shared" si="721"/>
        <v>A+J=</v>
      </c>
      <c r="AC1294" s="115">
        <f t="shared" si="722"/>
        <v>45590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9">
        <f t="shared" si="719"/>
        <v>45564</v>
      </c>
      <c r="B1295" s="110">
        <f t="shared" si="700"/>
        <v>774.63692766999998</v>
      </c>
      <c r="C1295" s="184">
        <f t="shared" si="718"/>
        <v>773.96566597479659</v>
      </c>
      <c r="D1295" s="111">
        <f t="shared" si="701"/>
        <v>6967.89</v>
      </c>
      <c r="E1295" s="111">
        <f>IF($K1295=1,VLOOKUP($A1294,$AQ$11:$AU$150,5),E1294)</f>
        <v>6966.5</v>
      </c>
      <c r="F1295" s="160" t="e">
        <f>IF($K1295=1,VLOOKUP($A1294,$AQ$11:$AU$135,6),F1294)</f>
        <v>#REF!</v>
      </c>
      <c r="G1295" s="114">
        <f t="shared" si="702"/>
        <v>-1.9948650165257931E-4</v>
      </c>
      <c r="H1295" s="115">
        <f t="shared" si="703"/>
        <v>45590</v>
      </c>
      <c r="I1295" s="115">
        <f t="shared" si="704"/>
        <v>45590</v>
      </c>
      <c r="J1295" s="116">
        <f t="shared" si="705"/>
        <v>22</v>
      </c>
      <c r="K1295" s="116">
        <f t="shared" si="706"/>
        <v>3</v>
      </c>
      <c r="L1295" s="8">
        <f t="shared" si="707"/>
        <v>0.99997278999999994</v>
      </c>
      <c r="M1295" s="117">
        <v>1</v>
      </c>
      <c r="N1295" s="117">
        <f t="shared" si="708"/>
        <v>1</v>
      </c>
      <c r="O1295" s="110">
        <f t="shared" si="709"/>
        <v>0.99997278999999994</v>
      </c>
      <c r="P1295" s="110">
        <f t="shared" si="710"/>
        <v>773.94460635999997</v>
      </c>
      <c r="Q1295" s="148">
        <f t="shared" si="711"/>
        <v>0</v>
      </c>
      <c r="R1295" s="170">
        <f t="shared" si="712"/>
        <v>0</v>
      </c>
      <c r="S1295" s="110">
        <f t="shared" si="713"/>
        <v>0</v>
      </c>
      <c r="T1295" s="92">
        <f t="shared" si="698"/>
        <v>0</v>
      </c>
      <c r="U1295" s="181">
        <f t="shared" si="699"/>
        <v>0</v>
      </c>
      <c r="V1295" s="120">
        <f t="shared" si="720"/>
        <v>7.8E-2</v>
      </c>
      <c r="W1295" s="118">
        <f t="shared" si="714"/>
        <v>3</v>
      </c>
      <c r="X1295" s="118">
        <v>252</v>
      </c>
      <c r="Y1295" s="117">
        <f t="shared" si="715"/>
        <v>1.0008945359999999</v>
      </c>
      <c r="Z1295" s="110">
        <f t="shared" si="716"/>
        <v>0.69232130999999997</v>
      </c>
      <c r="AA1295" s="110">
        <f t="shared" si="717"/>
        <v>0</v>
      </c>
      <c r="AB1295" s="121" t="str">
        <f t="shared" si="721"/>
        <v>A+J=</v>
      </c>
      <c r="AC1295" s="115">
        <f t="shared" si="722"/>
        <v>45590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9">
        <f t="shared" si="719"/>
        <v>45565</v>
      </c>
      <c r="B1296" s="110">
        <f t="shared" si="700"/>
        <v>774.63692766999998</v>
      </c>
      <c r="C1296" s="184">
        <f t="shared" si="718"/>
        <v>773.96566597479659</v>
      </c>
      <c r="D1296" s="111">
        <f t="shared" si="701"/>
        <v>6967.89</v>
      </c>
      <c r="E1296" s="111">
        <f>IF($K1296=1,VLOOKUP($A1295,$AQ$11:$AU$150,5),E1295)</f>
        <v>6966.5</v>
      </c>
      <c r="F1296" s="160" t="e">
        <f>IF($K1296=1,VLOOKUP($A1295,$AQ$11:$AU$135,6),F1295)</f>
        <v>#REF!</v>
      </c>
      <c r="G1296" s="114">
        <f t="shared" si="702"/>
        <v>-1.9948650165257931E-4</v>
      </c>
      <c r="H1296" s="115">
        <f t="shared" si="703"/>
        <v>45590</v>
      </c>
      <c r="I1296" s="115">
        <f t="shared" si="704"/>
        <v>45590</v>
      </c>
      <c r="J1296" s="116">
        <f t="shared" si="705"/>
        <v>22</v>
      </c>
      <c r="K1296" s="116">
        <f t="shared" si="706"/>
        <v>3</v>
      </c>
      <c r="L1296" s="8">
        <f t="shared" si="707"/>
        <v>0.99997278999999994</v>
      </c>
      <c r="M1296" s="117">
        <v>1</v>
      </c>
      <c r="N1296" s="117">
        <f t="shared" si="708"/>
        <v>1</v>
      </c>
      <c r="O1296" s="110">
        <f t="shared" si="709"/>
        <v>0.99997278999999994</v>
      </c>
      <c r="P1296" s="110">
        <f t="shared" si="710"/>
        <v>773.94460635999997</v>
      </c>
      <c r="Q1296" s="148">
        <f t="shared" si="711"/>
        <v>0</v>
      </c>
      <c r="R1296" s="170">
        <f t="shared" si="712"/>
        <v>0</v>
      </c>
      <c r="S1296" s="110">
        <f t="shared" si="713"/>
        <v>0</v>
      </c>
      <c r="T1296" s="92">
        <f t="shared" ref="T1296:T1359" si="723">IF(AND(Q1296&gt;0,L1296&gt;1),(L1296-1)*C1296,0)</f>
        <v>0</v>
      </c>
      <c r="U1296" s="181">
        <f t="shared" ref="U1296:U1359" si="724">IF(Q1296&gt;0,(S1296+T1296)/P1296,0)</f>
        <v>0</v>
      </c>
      <c r="V1296" s="120">
        <f t="shared" si="720"/>
        <v>7.8E-2</v>
      </c>
      <c r="W1296" s="118">
        <f t="shared" si="714"/>
        <v>3</v>
      </c>
      <c r="X1296" s="118">
        <v>252</v>
      </c>
      <c r="Y1296" s="117">
        <f t="shared" si="715"/>
        <v>1.0008945359999999</v>
      </c>
      <c r="Z1296" s="110">
        <f t="shared" si="716"/>
        <v>0.69232130999999997</v>
      </c>
      <c r="AA1296" s="110">
        <f t="shared" si="717"/>
        <v>0</v>
      </c>
      <c r="AB1296" s="121" t="str">
        <f t="shared" si="721"/>
        <v>A+J=</v>
      </c>
      <c r="AC1296" s="115">
        <f t="shared" si="722"/>
        <v>45590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9">
        <f t="shared" si="719"/>
        <v>45566</v>
      </c>
      <c r="B1297" s="110">
        <f t="shared" ref="B1297:B1360" si="725">(P1297+Z1297)</f>
        <v>774.86081121999996</v>
      </c>
      <c r="C1297" s="184">
        <f t="shared" si="718"/>
        <v>773.96566597479659</v>
      </c>
      <c r="D1297" s="111">
        <f t="shared" ref="D1297:D1360" si="726">IF(E1297=E1296,D1296,E1296)</f>
        <v>6967.89</v>
      </c>
      <c r="E1297" s="111">
        <f>IF($K1297=1,VLOOKUP($A1296,$AQ$11:$AU$150,5),E1296)</f>
        <v>6966.5</v>
      </c>
      <c r="F1297" s="160" t="e">
        <f>IF($K1297=1,VLOOKUP($A1296,$AQ$11:$AU$135,6),F1296)</f>
        <v>#REF!</v>
      </c>
      <c r="G1297" s="114">
        <f t="shared" ref="G1297:G1360" si="727">(E1297/D1297)-1</f>
        <v>-1.9948650165257931E-4</v>
      </c>
      <c r="H1297" s="115">
        <f t="shared" ref="H1297:H1360" si="728">IF(Q1296&gt;0,VLOOKUP(A1297,AJ$119:AP$451,4),H1296)</f>
        <v>45590</v>
      </c>
      <c r="I1297" s="115">
        <f t="shared" ref="I1297:I1360" si="729">IF(A1297&gt;I1296,H1297,I1296)</f>
        <v>45590</v>
      </c>
      <c r="J1297" s="116">
        <f t="shared" ref="J1297:J1360" si="730">IF(I1297=I1296,J1296,NETWORKDAYS(I1296,I1297,$AF$149:$AF$503)-1)</f>
        <v>22</v>
      </c>
      <c r="K1297" s="116">
        <f t="shared" ref="K1297:K1360" si="731">(J1297-(NETWORKDAYS(A1297,I1297,AF$149:AF$503)-1))</f>
        <v>4</v>
      </c>
      <c r="L1297" s="8">
        <f t="shared" ref="L1297:L1360" si="732">TRUNC((E1297/D1297)^TRUNC((K1297/J1297),9),8)</f>
        <v>0.99996372</v>
      </c>
      <c r="M1297" s="117">
        <v>1</v>
      </c>
      <c r="N1297" s="117">
        <f t="shared" ref="N1297:N1360" si="733">IF(I1297&gt;I1296,N1296*M1297,N1296)</f>
        <v>1</v>
      </c>
      <c r="O1297" s="110">
        <f t="shared" ref="O1297:O1360" si="734">TRUNC(TRUNC((L1297*N1297),15),8)</f>
        <v>0.99996372</v>
      </c>
      <c r="P1297" s="110">
        <f t="shared" ref="P1297:P1360" si="735">TRUNC(C1297*O1297,8)</f>
        <v>773.93758649999995</v>
      </c>
      <c r="Q1297" s="148">
        <f t="shared" ref="Q1297:Q1360" si="736">IF(VLOOKUP(A1297,AF$11:AM$141,8)=VLOOKUP(A1296,AF$11:AM$141,8),0,VLOOKUP(A1297,AF$11:AM$141,8))</f>
        <v>0</v>
      </c>
      <c r="R1297" s="170">
        <f t="shared" ref="R1297:R1360" si="737">IF(Q1297&gt;0,VLOOKUP($A1297,$AF$11:$AK$141,6),0)</f>
        <v>0</v>
      </c>
      <c r="S1297" s="110">
        <f t="shared" ref="S1297:S1360" si="738">IF(R1297&gt;0,TRUNC(R1297*P1297,8),0)</f>
        <v>0</v>
      </c>
      <c r="T1297" s="92">
        <f t="shared" si="723"/>
        <v>0</v>
      </c>
      <c r="U1297" s="181">
        <f t="shared" si="724"/>
        <v>0</v>
      </c>
      <c r="V1297" s="120">
        <f t="shared" si="720"/>
        <v>7.8E-2</v>
      </c>
      <c r="W1297" s="118">
        <f t="shared" ref="W1297:W1360" si="739">IF(A1296&lt;K$2,0,IF(Q1296&gt;0,1,IF(K1297=K1296,W1296,W1296+1)))</f>
        <v>4</v>
      </c>
      <c r="X1297" s="118">
        <v>252</v>
      </c>
      <c r="Y1297" s="117">
        <f t="shared" ref="Y1297:Y1360" si="740">ROUND((1+V1297)^TRUNC((W1297/X1297),9),9)</f>
        <v>1.001192893</v>
      </c>
      <c r="Z1297" s="110">
        <f t="shared" ref="Z1297:Z1360" si="741">TRUNC((P1297*(Y1297-1)),8)</f>
        <v>0.92322472</v>
      </c>
      <c r="AA1297" s="110">
        <f t="shared" ref="AA1297:AA1360" si="742">IF(Q1297&gt;0,S1297+Z1297,0)</f>
        <v>0</v>
      </c>
      <c r="AB1297" s="121" t="str">
        <f t="shared" si="721"/>
        <v>A+J=</v>
      </c>
      <c r="AC1297" s="115">
        <f t="shared" si="722"/>
        <v>45590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9">
        <f t="shared" si="719"/>
        <v>45567</v>
      </c>
      <c r="B1298" s="110">
        <f t="shared" si="725"/>
        <v>775.0847594600001</v>
      </c>
      <c r="C1298" s="184">
        <f t="shared" si="718"/>
        <v>773.96566597479659</v>
      </c>
      <c r="D1298" s="111">
        <f t="shared" si="726"/>
        <v>6967.89</v>
      </c>
      <c r="E1298" s="111">
        <f>IF($K1298=1,VLOOKUP($A1297,$AQ$11:$AU$150,5),E1297)</f>
        <v>6966.5</v>
      </c>
      <c r="F1298" s="160" t="e">
        <f>IF($K1298=1,VLOOKUP($A1297,$AQ$11:$AU$135,6),F1297)</f>
        <v>#REF!</v>
      </c>
      <c r="G1298" s="114">
        <f t="shared" si="727"/>
        <v>-1.9948650165257931E-4</v>
      </c>
      <c r="H1298" s="115">
        <f t="shared" si="728"/>
        <v>45590</v>
      </c>
      <c r="I1298" s="115">
        <f t="shared" si="729"/>
        <v>45590</v>
      </c>
      <c r="J1298" s="116">
        <f t="shared" si="730"/>
        <v>22</v>
      </c>
      <c r="K1298" s="116">
        <f t="shared" si="731"/>
        <v>5</v>
      </c>
      <c r="L1298" s="8">
        <f t="shared" si="732"/>
        <v>0.99995464999999994</v>
      </c>
      <c r="M1298" s="117">
        <v>1</v>
      </c>
      <c r="N1298" s="117">
        <f t="shared" si="733"/>
        <v>1</v>
      </c>
      <c r="O1298" s="110">
        <f t="shared" si="734"/>
        <v>0.99995464999999994</v>
      </c>
      <c r="P1298" s="110">
        <f t="shared" si="735"/>
        <v>773.93056663000004</v>
      </c>
      <c r="Q1298" s="148">
        <f t="shared" si="736"/>
        <v>0</v>
      </c>
      <c r="R1298" s="170">
        <f t="shared" si="737"/>
        <v>0</v>
      </c>
      <c r="S1298" s="110">
        <f t="shared" si="738"/>
        <v>0</v>
      </c>
      <c r="T1298" s="92">
        <f t="shared" si="723"/>
        <v>0</v>
      </c>
      <c r="U1298" s="181">
        <f t="shared" si="724"/>
        <v>0</v>
      </c>
      <c r="V1298" s="120">
        <f t="shared" si="720"/>
        <v>7.8E-2</v>
      </c>
      <c r="W1298" s="118">
        <f t="shared" si="739"/>
        <v>5</v>
      </c>
      <c r="X1298" s="118">
        <v>252</v>
      </c>
      <c r="Y1298" s="117">
        <f t="shared" si="740"/>
        <v>1.001491339</v>
      </c>
      <c r="Z1298" s="110">
        <f t="shared" si="741"/>
        <v>1.1541928299999999</v>
      </c>
      <c r="AA1298" s="110">
        <f t="shared" si="742"/>
        <v>0</v>
      </c>
      <c r="AB1298" s="121" t="str">
        <f t="shared" si="721"/>
        <v>A+J=</v>
      </c>
      <c r="AC1298" s="115">
        <f t="shared" si="722"/>
        <v>45590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9">
        <f t="shared" si="719"/>
        <v>45568</v>
      </c>
      <c r="B1299" s="110">
        <f t="shared" si="725"/>
        <v>775.30877937000002</v>
      </c>
      <c r="C1299" s="184">
        <f t="shared" si="718"/>
        <v>773.96566597479659</v>
      </c>
      <c r="D1299" s="111">
        <f t="shared" si="726"/>
        <v>6967.89</v>
      </c>
      <c r="E1299" s="111">
        <f>IF($K1299=1,VLOOKUP($A1298,$AQ$11:$AU$150,5),E1298)</f>
        <v>6966.5</v>
      </c>
      <c r="F1299" s="160" t="e">
        <f>IF($K1299=1,VLOOKUP($A1298,$AQ$11:$AU$135,6),F1298)</f>
        <v>#REF!</v>
      </c>
      <c r="G1299" s="114">
        <f t="shared" si="727"/>
        <v>-1.9948650165257931E-4</v>
      </c>
      <c r="H1299" s="115">
        <f t="shared" si="728"/>
        <v>45590</v>
      </c>
      <c r="I1299" s="115">
        <f t="shared" si="729"/>
        <v>45590</v>
      </c>
      <c r="J1299" s="116">
        <f t="shared" si="730"/>
        <v>22</v>
      </c>
      <c r="K1299" s="116">
        <f t="shared" si="731"/>
        <v>6</v>
      </c>
      <c r="L1299" s="8">
        <f t="shared" si="732"/>
        <v>0.99994559000000005</v>
      </c>
      <c r="M1299" s="117">
        <v>1</v>
      </c>
      <c r="N1299" s="117">
        <f t="shared" si="733"/>
        <v>1</v>
      </c>
      <c r="O1299" s="110">
        <f t="shared" si="734"/>
        <v>0.99994559000000005</v>
      </c>
      <c r="P1299" s="110">
        <f t="shared" si="735"/>
        <v>773.92355450000002</v>
      </c>
      <c r="Q1299" s="148">
        <f t="shared" si="736"/>
        <v>0</v>
      </c>
      <c r="R1299" s="170">
        <f t="shared" si="737"/>
        <v>0</v>
      </c>
      <c r="S1299" s="110">
        <f t="shared" si="738"/>
        <v>0</v>
      </c>
      <c r="T1299" s="92">
        <f t="shared" si="723"/>
        <v>0</v>
      </c>
      <c r="U1299" s="181">
        <f t="shared" si="724"/>
        <v>0</v>
      </c>
      <c r="V1299" s="120">
        <f t="shared" si="720"/>
        <v>7.8E-2</v>
      </c>
      <c r="W1299" s="118">
        <f t="shared" si="739"/>
        <v>6</v>
      </c>
      <c r="X1299" s="118">
        <v>252</v>
      </c>
      <c r="Y1299" s="117">
        <f t="shared" si="740"/>
        <v>1.0017898730000001</v>
      </c>
      <c r="Z1299" s="110">
        <f t="shared" si="741"/>
        <v>1.3852248700000001</v>
      </c>
      <c r="AA1299" s="110">
        <f t="shared" si="742"/>
        <v>0</v>
      </c>
      <c r="AB1299" s="121" t="str">
        <f t="shared" si="721"/>
        <v>A+J=</v>
      </c>
      <c r="AC1299" s="115">
        <f t="shared" si="722"/>
        <v>45590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9">
        <f t="shared" si="719"/>
        <v>45569</v>
      </c>
      <c r="B1300" s="110">
        <f t="shared" si="725"/>
        <v>775.53285620999998</v>
      </c>
      <c r="C1300" s="184">
        <f t="shared" si="718"/>
        <v>773.96566597479659</v>
      </c>
      <c r="D1300" s="111">
        <f t="shared" si="726"/>
        <v>6967.89</v>
      </c>
      <c r="E1300" s="111">
        <f>IF($K1300=1,VLOOKUP($A1299,$AQ$11:$AU$150,5),E1299)</f>
        <v>6966.5</v>
      </c>
      <c r="F1300" s="160" t="e">
        <f>IF($K1300=1,VLOOKUP($A1299,$AQ$11:$AU$135,6),F1299)</f>
        <v>#REF!</v>
      </c>
      <c r="G1300" s="114">
        <f t="shared" si="727"/>
        <v>-1.9948650165257931E-4</v>
      </c>
      <c r="H1300" s="115">
        <f t="shared" si="728"/>
        <v>45590</v>
      </c>
      <c r="I1300" s="115">
        <f t="shared" si="729"/>
        <v>45590</v>
      </c>
      <c r="J1300" s="116">
        <f t="shared" si="730"/>
        <v>22</v>
      </c>
      <c r="K1300" s="116">
        <f t="shared" si="731"/>
        <v>7</v>
      </c>
      <c r="L1300" s="8">
        <f t="shared" si="732"/>
        <v>0.99993652</v>
      </c>
      <c r="M1300" s="117">
        <v>1</v>
      </c>
      <c r="N1300" s="117">
        <f t="shared" si="733"/>
        <v>1</v>
      </c>
      <c r="O1300" s="110">
        <f t="shared" si="734"/>
        <v>0.99993652</v>
      </c>
      <c r="P1300" s="110">
        <f t="shared" si="735"/>
        <v>773.91653463</v>
      </c>
      <c r="Q1300" s="148">
        <f t="shared" si="736"/>
        <v>0</v>
      </c>
      <c r="R1300" s="170">
        <f t="shared" si="737"/>
        <v>0</v>
      </c>
      <c r="S1300" s="110">
        <f t="shared" si="738"/>
        <v>0</v>
      </c>
      <c r="T1300" s="92">
        <f t="shared" si="723"/>
        <v>0</v>
      </c>
      <c r="U1300" s="181">
        <f t="shared" si="724"/>
        <v>0</v>
      </c>
      <c r="V1300" s="120">
        <f t="shared" si="720"/>
        <v>7.8E-2</v>
      </c>
      <c r="W1300" s="118">
        <f t="shared" si="739"/>
        <v>7</v>
      </c>
      <c r="X1300" s="118">
        <v>252</v>
      </c>
      <c r="Y1300" s="117">
        <f t="shared" si="740"/>
        <v>1.0020884960000001</v>
      </c>
      <c r="Z1300" s="110">
        <f t="shared" si="741"/>
        <v>1.6163215799999999</v>
      </c>
      <c r="AA1300" s="110">
        <f t="shared" si="742"/>
        <v>0</v>
      </c>
      <c r="AB1300" s="121" t="str">
        <f t="shared" si="721"/>
        <v>A+J=</v>
      </c>
      <c r="AC1300" s="115">
        <f t="shared" si="722"/>
        <v>45590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9">
        <f t="shared" si="719"/>
        <v>45570</v>
      </c>
      <c r="B1301" s="110">
        <f t="shared" si="725"/>
        <v>775.75699851000002</v>
      </c>
      <c r="C1301" s="184">
        <f t="shared" si="718"/>
        <v>773.96566597479659</v>
      </c>
      <c r="D1301" s="111">
        <f t="shared" si="726"/>
        <v>6967.89</v>
      </c>
      <c r="E1301" s="111">
        <f>IF($K1301=1,VLOOKUP($A1300,$AQ$11:$AU$150,5),E1300)</f>
        <v>6966.5</v>
      </c>
      <c r="F1301" s="160" t="e">
        <f>IF($K1301=1,VLOOKUP($A1300,$AQ$11:$AU$135,6),F1300)</f>
        <v>#REF!</v>
      </c>
      <c r="G1301" s="114">
        <f t="shared" si="727"/>
        <v>-1.9948650165257931E-4</v>
      </c>
      <c r="H1301" s="115">
        <f t="shared" si="728"/>
        <v>45590</v>
      </c>
      <c r="I1301" s="115">
        <f t="shared" si="729"/>
        <v>45590</v>
      </c>
      <c r="J1301" s="116">
        <f t="shared" si="730"/>
        <v>22</v>
      </c>
      <c r="K1301" s="116">
        <f t="shared" si="731"/>
        <v>8</v>
      </c>
      <c r="L1301" s="8">
        <f t="shared" si="732"/>
        <v>0.99992745000000005</v>
      </c>
      <c r="M1301" s="117">
        <v>1</v>
      </c>
      <c r="N1301" s="117">
        <f t="shared" si="733"/>
        <v>1</v>
      </c>
      <c r="O1301" s="110">
        <f t="shared" si="734"/>
        <v>0.99992745000000005</v>
      </c>
      <c r="P1301" s="110">
        <f t="shared" si="735"/>
        <v>773.90951475999998</v>
      </c>
      <c r="Q1301" s="148">
        <f t="shared" si="736"/>
        <v>0</v>
      </c>
      <c r="R1301" s="170">
        <f t="shared" si="737"/>
        <v>0</v>
      </c>
      <c r="S1301" s="110">
        <f t="shared" si="738"/>
        <v>0</v>
      </c>
      <c r="T1301" s="92">
        <f t="shared" si="723"/>
        <v>0</v>
      </c>
      <c r="U1301" s="181">
        <f t="shared" si="724"/>
        <v>0</v>
      </c>
      <c r="V1301" s="120">
        <f t="shared" si="720"/>
        <v>7.8E-2</v>
      </c>
      <c r="W1301" s="118">
        <f t="shared" si="739"/>
        <v>8</v>
      </c>
      <c r="X1301" s="118">
        <v>252</v>
      </c>
      <c r="Y1301" s="117">
        <f t="shared" si="740"/>
        <v>1.0023872089999999</v>
      </c>
      <c r="Z1301" s="110">
        <f t="shared" si="741"/>
        <v>1.8474837500000001</v>
      </c>
      <c r="AA1301" s="110">
        <f t="shared" si="742"/>
        <v>0</v>
      </c>
      <c r="AB1301" s="121" t="str">
        <f t="shared" si="721"/>
        <v>A+J=</v>
      </c>
      <c r="AC1301" s="115">
        <f t="shared" si="722"/>
        <v>45590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9">
        <f t="shared" si="719"/>
        <v>45571</v>
      </c>
      <c r="B1302" s="110">
        <f t="shared" si="725"/>
        <v>775.75699851000002</v>
      </c>
      <c r="C1302" s="184">
        <f t="shared" si="718"/>
        <v>773.96566597479659</v>
      </c>
      <c r="D1302" s="111">
        <f t="shared" si="726"/>
        <v>6967.89</v>
      </c>
      <c r="E1302" s="111">
        <f>IF($K1302=1,VLOOKUP($A1301,$AQ$11:$AU$150,5),E1301)</f>
        <v>6966.5</v>
      </c>
      <c r="F1302" s="160" t="e">
        <f>IF($K1302=1,VLOOKUP($A1301,$AQ$11:$AU$135,6),F1301)</f>
        <v>#REF!</v>
      </c>
      <c r="G1302" s="114">
        <f t="shared" si="727"/>
        <v>-1.9948650165257931E-4</v>
      </c>
      <c r="H1302" s="115">
        <f t="shared" si="728"/>
        <v>45590</v>
      </c>
      <c r="I1302" s="115">
        <f t="shared" si="729"/>
        <v>45590</v>
      </c>
      <c r="J1302" s="116">
        <f t="shared" si="730"/>
        <v>22</v>
      </c>
      <c r="K1302" s="116">
        <f t="shared" si="731"/>
        <v>8</v>
      </c>
      <c r="L1302" s="8">
        <f t="shared" si="732"/>
        <v>0.99992745000000005</v>
      </c>
      <c r="M1302" s="117">
        <v>1</v>
      </c>
      <c r="N1302" s="117">
        <f t="shared" si="733"/>
        <v>1</v>
      </c>
      <c r="O1302" s="110">
        <f t="shared" si="734"/>
        <v>0.99992745000000005</v>
      </c>
      <c r="P1302" s="110">
        <f t="shared" si="735"/>
        <v>773.90951475999998</v>
      </c>
      <c r="Q1302" s="148">
        <f t="shared" si="736"/>
        <v>0</v>
      </c>
      <c r="R1302" s="170">
        <f t="shared" si="737"/>
        <v>0</v>
      </c>
      <c r="S1302" s="110">
        <f t="shared" si="738"/>
        <v>0</v>
      </c>
      <c r="T1302" s="92">
        <f t="shared" si="723"/>
        <v>0</v>
      </c>
      <c r="U1302" s="181">
        <f t="shared" si="724"/>
        <v>0</v>
      </c>
      <c r="V1302" s="120">
        <f t="shared" si="720"/>
        <v>7.8E-2</v>
      </c>
      <c r="W1302" s="118">
        <f t="shared" si="739"/>
        <v>8</v>
      </c>
      <c r="X1302" s="118">
        <v>252</v>
      </c>
      <c r="Y1302" s="117">
        <f t="shared" si="740"/>
        <v>1.0023872089999999</v>
      </c>
      <c r="Z1302" s="110">
        <f t="shared" si="741"/>
        <v>1.8474837500000001</v>
      </c>
      <c r="AA1302" s="110">
        <f t="shared" si="742"/>
        <v>0</v>
      </c>
      <c r="AB1302" s="121" t="str">
        <f t="shared" si="721"/>
        <v>A+J=</v>
      </c>
      <c r="AC1302" s="115">
        <f t="shared" si="722"/>
        <v>45590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9">
        <f t="shared" si="719"/>
        <v>45572</v>
      </c>
      <c r="B1303" s="110">
        <f t="shared" si="725"/>
        <v>775.75699851000002</v>
      </c>
      <c r="C1303" s="184">
        <f t="shared" si="718"/>
        <v>773.96566597479659</v>
      </c>
      <c r="D1303" s="111">
        <f t="shared" si="726"/>
        <v>6967.89</v>
      </c>
      <c r="E1303" s="111">
        <f>IF($K1303=1,VLOOKUP($A1302,$AQ$11:$AU$150,5),E1302)</f>
        <v>6966.5</v>
      </c>
      <c r="F1303" s="160" t="e">
        <f>IF($K1303=1,VLOOKUP($A1302,$AQ$11:$AU$135,6),F1302)</f>
        <v>#REF!</v>
      </c>
      <c r="G1303" s="114">
        <f t="shared" si="727"/>
        <v>-1.9948650165257931E-4</v>
      </c>
      <c r="H1303" s="115">
        <f t="shared" si="728"/>
        <v>45590</v>
      </c>
      <c r="I1303" s="115">
        <f t="shared" si="729"/>
        <v>45590</v>
      </c>
      <c r="J1303" s="116">
        <f t="shared" si="730"/>
        <v>22</v>
      </c>
      <c r="K1303" s="116">
        <f t="shared" si="731"/>
        <v>8</v>
      </c>
      <c r="L1303" s="8">
        <f t="shared" si="732"/>
        <v>0.99992745000000005</v>
      </c>
      <c r="M1303" s="117">
        <v>1</v>
      </c>
      <c r="N1303" s="117">
        <f t="shared" si="733"/>
        <v>1</v>
      </c>
      <c r="O1303" s="110">
        <f t="shared" si="734"/>
        <v>0.99992745000000005</v>
      </c>
      <c r="P1303" s="110">
        <f t="shared" si="735"/>
        <v>773.90951475999998</v>
      </c>
      <c r="Q1303" s="148">
        <f t="shared" si="736"/>
        <v>0</v>
      </c>
      <c r="R1303" s="170">
        <f t="shared" si="737"/>
        <v>0</v>
      </c>
      <c r="S1303" s="110">
        <f t="shared" si="738"/>
        <v>0</v>
      </c>
      <c r="T1303" s="92">
        <f t="shared" si="723"/>
        <v>0</v>
      </c>
      <c r="U1303" s="181">
        <f t="shared" si="724"/>
        <v>0</v>
      </c>
      <c r="V1303" s="120">
        <f t="shared" si="720"/>
        <v>7.8E-2</v>
      </c>
      <c r="W1303" s="118">
        <f t="shared" si="739"/>
        <v>8</v>
      </c>
      <c r="X1303" s="118">
        <v>252</v>
      </c>
      <c r="Y1303" s="117">
        <f t="shared" si="740"/>
        <v>1.0023872089999999</v>
      </c>
      <c r="Z1303" s="110">
        <f t="shared" si="741"/>
        <v>1.8474837500000001</v>
      </c>
      <c r="AA1303" s="110">
        <f t="shared" si="742"/>
        <v>0</v>
      </c>
      <c r="AB1303" s="121" t="str">
        <f t="shared" si="721"/>
        <v>A+J=</v>
      </c>
      <c r="AC1303" s="115">
        <f t="shared" si="722"/>
        <v>45590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9">
        <f t="shared" si="719"/>
        <v>45573</v>
      </c>
      <c r="B1304" s="110">
        <f t="shared" si="725"/>
        <v>775.98120549999999</v>
      </c>
      <c r="C1304" s="184">
        <f t="shared" si="718"/>
        <v>773.96566597479659</v>
      </c>
      <c r="D1304" s="111">
        <f t="shared" si="726"/>
        <v>6967.89</v>
      </c>
      <c r="E1304" s="111">
        <f>IF($K1304=1,VLOOKUP($A1303,$AQ$11:$AU$150,5),E1303)</f>
        <v>6966.5</v>
      </c>
      <c r="F1304" s="160" t="e">
        <f>IF($K1304=1,VLOOKUP($A1303,$AQ$11:$AU$135,6),F1303)</f>
        <v>#REF!</v>
      </c>
      <c r="G1304" s="114">
        <f t="shared" si="727"/>
        <v>-1.9948650165257931E-4</v>
      </c>
      <c r="H1304" s="115">
        <f t="shared" si="728"/>
        <v>45590</v>
      </c>
      <c r="I1304" s="115">
        <f t="shared" si="729"/>
        <v>45590</v>
      </c>
      <c r="J1304" s="116">
        <f t="shared" si="730"/>
        <v>22</v>
      </c>
      <c r="K1304" s="116">
        <f t="shared" si="731"/>
        <v>9</v>
      </c>
      <c r="L1304" s="8">
        <f t="shared" si="732"/>
        <v>0.99991838</v>
      </c>
      <c r="M1304" s="117">
        <v>1</v>
      </c>
      <c r="N1304" s="117">
        <f t="shared" si="733"/>
        <v>1</v>
      </c>
      <c r="O1304" s="110">
        <f t="shared" si="734"/>
        <v>0.99991838</v>
      </c>
      <c r="P1304" s="110">
        <f t="shared" si="735"/>
        <v>773.90249488999996</v>
      </c>
      <c r="Q1304" s="148">
        <f t="shared" si="736"/>
        <v>0</v>
      </c>
      <c r="R1304" s="170">
        <f t="shared" si="737"/>
        <v>0</v>
      </c>
      <c r="S1304" s="110">
        <f t="shared" si="738"/>
        <v>0</v>
      </c>
      <c r="T1304" s="92">
        <f t="shared" si="723"/>
        <v>0</v>
      </c>
      <c r="U1304" s="181">
        <f t="shared" si="724"/>
        <v>0</v>
      </c>
      <c r="V1304" s="120">
        <f t="shared" si="720"/>
        <v>7.8E-2</v>
      </c>
      <c r="W1304" s="118">
        <f t="shared" si="739"/>
        <v>9</v>
      </c>
      <c r="X1304" s="118">
        <v>252</v>
      </c>
      <c r="Y1304" s="117">
        <f t="shared" si="740"/>
        <v>1.002686011</v>
      </c>
      <c r="Z1304" s="110">
        <f t="shared" si="741"/>
        <v>2.0787106099999999</v>
      </c>
      <c r="AA1304" s="110">
        <f t="shared" si="742"/>
        <v>0</v>
      </c>
      <c r="AB1304" s="121" t="str">
        <f t="shared" si="721"/>
        <v>A+J=</v>
      </c>
      <c r="AC1304" s="115">
        <f t="shared" si="722"/>
        <v>45590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9">
        <f t="shared" si="719"/>
        <v>45574</v>
      </c>
      <c r="B1305" s="110">
        <f t="shared" si="725"/>
        <v>776.20547639000006</v>
      </c>
      <c r="C1305" s="184">
        <f t="shared" si="718"/>
        <v>773.96566597479659</v>
      </c>
      <c r="D1305" s="111">
        <f t="shared" si="726"/>
        <v>6967.89</v>
      </c>
      <c r="E1305" s="111">
        <f>IF($K1305=1,VLOOKUP($A1304,$AQ$11:$AU$150,5),E1304)</f>
        <v>6966.5</v>
      </c>
      <c r="F1305" s="160" t="e">
        <f>IF($K1305=1,VLOOKUP($A1304,$AQ$11:$AU$135,6),F1304)</f>
        <v>#REF!</v>
      </c>
      <c r="G1305" s="114">
        <f t="shared" si="727"/>
        <v>-1.9948650165257931E-4</v>
      </c>
      <c r="H1305" s="115">
        <f t="shared" si="728"/>
        <v>45590</v>
      </c>
      <c r="I1305" s="115">
        <f t="shared" si="729"/>
        <v>45590</v>
      </c>
      <c r="J1305" s="116">
        <f t="shared" si="730"/>
        <v>22</v>
      </c>
      <c r="K1305" s="116">
        <f t="shared" si="731"/>
        <v>10</v>
      </c>
      <c r="L1305" s="8">
        <f t="shared" si="732"/>
        <v>0.99990931000000005</v>
      </c>
      <c r="M1305" s="117">
        <v>1</v>
      </c>
      <c r="N1305" s="117">
        <f t="shared" si="733"/>
        <v>1</v>
      </c>
      <c r="O1305" s="110">
        <f t="shared" si="734"/>
        <v>0.99990931000000005</v>
      </c>
      <c r="P1305" s="110">
        <f t="shared" si="735"/>
        <v>773.89547502000005</v>
      </c>
      <c r="Q1305" s="148">
        <f t="shared" si="736"/>
        <v>0</v>
      </c>
      <c r="R1305" s="170">
        <f t="shared" si="737"/>
        <v>0</v>
      </c>
      <c r="S1305" s="110">
        <f t="shared" si="738"/>
        <v>0</v>
      </c>
      <c r="T1305" s="92">
        <f t="shared" si="723"/>
        <v>0</v>
      </c>
      <c r="U1305" s="181">
        <f t="shared" si="724"/>
        <v>0</v>
      </c>
      <c r="V1305" s="120">
        <f t="shared" si="720"/>
        <v>7.8E-2</v>
      </c>
      <c r="W1305" s="118">
        <f t="shared" si="739"/>
        <v>10</v>
      </c>
      <c r="X1305" s="118">
        <v>252</v>
      </c>
      <c r="Y1305" s="117">
        <f t="shared" si="740"/>
        <v>1.002984901</v>
      </c>
      <c r="Z1305" s="110">
        <f t="shared" si="741"/>
        <v>2.3100013700000002</v>
      </c>
      <c r="AA1305" s="110">
        <f t="shared" si="742"/>
        <v>0</v>
      </c>
      <c r="AB1305" s="121" t="str">
        <f t="shared" si="721"/>
        <v>A+J=</v>
      </c>
      <c r="AC1305" s="115">
        <f t="shared" si="722"/>
        <v>45590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9">
        <f t="shared" si="719"/>
        <v>45575</v>
      </c>
      <c r="B1306" s="110">
        <f t="shared" si="725"/>
        <v>776.42982050000001</v>
      </c>
      <c r="C1306" s="184">
        <f t="shared" si="718"/>
        <v>773.96566597479659</v>
      </c>
      <c r="D1306" s="111">
        <f t="shared" si="726"/>
        <v>6967.89</v>
      </c>
      <c r="E1306" s="111">
        <f>IF($K1306=1,VLOOKUP($A1305,$AQ$11:$AU$150,5),E1305)</f>
        <v>6966.5</v>
      </c>
      <c r="F1306" s="160" t="e">
        <f>IF($K1306=1,VLOOKUP($A1305,$AQ$11:$AU$135,6),F1305)</f>
        <v>#REF!</v>
      </c>
      <c r="G1306" s="114">
        <f t="shared" si="727"/>
        <v>-1.9948650165257931E-4</v>
      </c>
      <c r="H1306" s="115">
        <f t="shared" si="728"/>
        <v>45590</v>
      </c>
      <c r="I1306" s="115">
        <f t="shared" si="729"/>
        <v>45590</v>
      </c>
      <c r="J1306" s="116">
        <f t="shared" si="730"/>
        <v>22</v>
      </c>
      <c r="K1306" s="116">
        <f t="shared" si="731"/>
        <v>11</v>
      </c>
      <c r="L1306" s="8">
        <f t="shared" si="732"/>
        <v>0.99990025000000005</v>
      </c>
      <c r="M1306" s="117">
        <v>1</v>
      </c>
      <c r="N1306" s="117">
        <f t="shared" si="733"/>
        <v>1</v>
      </c>
      <c r="O1306" s="110">
        <f t="shared" si="734"/>
        <v>0.99990025000000005</v>
      </c>
      <c r="P1306" s="110">
        <f t="shared" si="735"/>
        <v>773.88846289000003</v>
      </c>
      <c r="Q1306" s="148">
        <f t="shared" si="736"/>
        <v>0</v>
      </c>
      <c r="R1306" s="170">
        <f t="shared" si="737"/>
        <v>0</v>
      </c>
      <c r="S1306" s="110">
        <f t="shared" si="738"/>
        <v>0</v>
      </c>
      <c r="T1306" s="92">
        <f t="shared" si="723"/>
        <v>0</v>
      </c>
      <c r="U1306" s="181">
        <f t="shared" si="724"/>
        <v>0</v>
      </c>
      <c r="V1306" s="120">
        <f t="shared" si="720"/>
        <v>7.8E-2</v>
      </c>
      <c r="W1306" s="118">
        <f t="shared" si="739"/>
        <v>11</v>
      </c>
      <c r="X1306" s="118">
        <v>252</v>
      </c>
      <c r="Y1306" s="117">
        <f t="shared" si="740"/>
        <v>1.003283881</v>
      </c>
      <c r="Z1306" s="110">
        <f t="shared" si="741"/>
        <v>2.5413576099999999</v>
      </c>
      <c r="AA1306" s="110">
        <f t="shared" si="742"/>
        <v>0</v>
      </c>
      <c r="AB1306" s="121" t="str">
        <f t="shared" si="721"/>
        <v>A+J=</v>
      </c>
      <c r="AC1306" s="115">
        <f t="shared" si="722"/>
        <v>45590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9">
        <f t="shared" si="719"/>
        <v>45576</v>
      </c>
      <c r="B1307" s="110">
        <f t="shared" si="725"/>
        <v>776.65422153999998</v>
      </c>
      <c r="C1307" s="184">
        <f t="shared" si="718"/>
        <v>773.96566597479659</v>
      </c>
      <c r="D1307" s="111">
        <f t="shared" si="726"/>
        <v>6967.89</v>
      </c>
      <c r="E1307" s="111">
        <f>IF($K1307=1,VLOOKUP($A1306,$AQ$11:$AU$150,5),E1306)</f>
        <v>6966.5</v>
      </c>
      <c r="F1307" s="160" t="e">
        <f>IF($K1307=1,VLOOKUP($A1306,$AQ$11:$AU$135,6),F1306)</f>
        <v>#REF!</v>
      </c>
      <c r="G1307" s="114">
        <f t="shared" si="727"/>
        <v>-1.9948650165257931E-4</v>
      </c>
      <c r="H1307" s="115">
        <f t="shared" si="728"/>
        <v>45590</v>
      </c>
      <c r="I1307" s="115">
        <f t="shared" si="729"/>
        <v>45590</v>
      </c>
      <c r="J1307" s="116">
        <f t="shared" si="730"/>
        <v>22</v>
      </c>
      <c r="K1307" s="116">
        <f t="shared" si="731"/>
        <v>12</v>
      </c>
      <c r="L1307" s="8">
        <f t="shared" si="732"/>
        <v>0.99989117999999999</v>
      </c>
      <c r="M1307" s="117">
        <v>1</v>
      </c>
      <c r="N1307" s="117">
        <f t="shared" si="733"/>
        <v>1</v>
      </c>
      <c r="O1307" s="110">
        <f t="shared" si="734"/>
        <v>0.99989117999999999</v>
      </c>
      <c r="P1307" s="110">
        <f t="shared" si="735"/>
        <v>773.88144303000001</v>
      </c>
      <c r="Q1307" s="148">
        <f t="shared" si="736"/>
        <v>0</v>
      </c>
      <c r="R1307" s="170">
        <f t="shared" si="737"/>
        <v>0</v>
      </c>
      <c r="S1307" s="110">
        <f t="shared" si="738"/>
        <v>0</v>
      </c>
      <c r="T1307" s="92">
        <f t="shared" si="723"/>
        <v>0</v>
      </c>
      <c r="U1307" s="181">
        <f t="shared" si="724"/>
        <v>0</v>
      </c>
      <c r="V1307" s="120">
        <f t="shared" si="720"/>
        <v>7.8E-2</v>
      </c>
      <c r="W1307" s="118">
        <f t="shared" si="739"/>
        <v>12</v>
      </c>
      <c r="X1307" s="118">
        <v>252</v>
      </c>
      <c r="Y1307" s="117">
        <f t="shared" si="740"/>
        <v>1.00358295</v>
      </c>
      <c r="Z1307" s="110">
        <f t="shared" si="741"/>
        <v>2.7727785100000002</v>
      </c>
      <c r="AA1307" s="110">
        <f t="shared" si="742"/>
        <v>0</v>
      </c>
      <c r="AB1307" s="121" t="str">
        <f t="shared" si="721"/>
        <v>A+J=</v>
      </c>
      <c r="AC1307" s="115">
        <f t="shared" si="722"/>
        <v>45590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9">
        <f t="shared" si="719"/>
        <v>45577</v>
      </c>
      <c r="B1308" s="110">
        <f t="shared" si="725"/>
        <v>776.87868723999998</v>
      </c>
      <c r="C1308" s="184">
        <f t="shared" si="718"/>
        <v>773.96566597479659</v>
      </c>
      <c r="D1308" s="111">
        <f t="shared" si="726"/>
        <v>6967.89</v>
      </c>
      <c r="E1308" s="111">
        <f>IF($K1308=1,VLOOKUP($A1307,$AQ$11:$AU$150,5),E1307)</f>
        <v>6966.5</v>
      </c>
      <c r="F1308" s="160" t="e">
        <f>IF($K1308=1,VLOOKUP($A1307,$AQ$11:$AU$135,6),F1307)</f>
        <v>#REF!</v>
      </c>
      <c r="G1308" s="114">
        <f t="shared" si="727"/>
        <v>-1.9948650165257931E-4</v>
      </c>
      <c r="H1308" s="115">
        <f t="shared" si="728"/>
        <v>45590</v>
      </c>
      <c r="I1308" s="115">
        <f t="shared" si="729"/>
        <v>45590</v>
      </c>
      <c r="J1308" s="116">
        <f t="shared" si="730"/>
        <v>22</v>
      </c>
      <c r="K1308" s="116">
        <f t="shared" si="731"/>
        <v>13</v>
      </c>
      <c r="L1308" s="8">
        <f t="shared" si="732"/>
        <v>0.99988211000000005</v>
      </c>
      <c r="M1308" s="117">
        <v>1</v>
      </c>
      <c r="N1308" s="117">
        <f t="shared" si="733"/>
        <v>1</v>
      </c>
      <c r="O1308" s="110">
        <f t="shared" si="734"/>
        <v>0.99988211000000005</v>
      </c>
      <c r="P1308" s="110">
        <f t="shared" si="735"/>
        <v>773.87442315999999</v>
      </c>
      <c r="Q1308" s="148">
        <f t="shared" si="736"/>
        <v>0</v>
      </c>
      <c r="R1308" s="170">
        <f t="shared" si="737"/>
        <v>0</v>
      </c>
      <c r="S1308" s="110">
        <f t="shared" si="738"/>
        <v>0</v>
      </c>
      <c r="T1308" s="92">
        <f t="shared" si="723"/>
        <v>0</v>
      </c>
      <c r="U1308" s="181">
        <f t="shared" si="724"/>
        <v>0</v>
      </c>
      <c r="V1308" s="120">
        <f t="shared" si="720"/>
        <v>7.8E-2</v>
      </c>
      <c r="W1308" s="118">
        <f t="shared" si="739"/>
        <v>13</v>
      </c>
      <c r="X1308" s="118">
        <v>252</v>
      </c>
      <c r="Y1308" s="117">
        <f t="shared" si="740"/>
        <v>1.003882108</v>
      </c>
      <c r="Z1308" s="110">
        <f t="shared" si="741"/>
        <v>3.00426408</v>
      </c>
      <c r="AA1308" s="110">
        <f t="shared" si="742"/>
        <v>0</v>
      </c>
      <c r="AB1308" s="121" t="str">
        <f t="shared" si="721"/>
        <v>A+J=</v>
      </c>
      <c r="AC1308" s="115">
        <f t="shared" si="722"/>
        <v>45590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9">
        <f t="shared" si="719"/>
        <v>45578</v>
      </c>
      <c r="B1309" s="110">
        <f t="shared" si="725"/>
        <v>776.87868723999998</v>
      </c>
      <c r="C1309" s="184">
        <f t="shared" si="718"/>
        <v>773.96566597479659</v>
      </c>
      <c r="D1309" s="111">
        <f t="shared" si="726"/>
        <v>6967.89</v>
      </c>
      <c r="E1309" s="111">
        <f>IF($K1309=1,VLOOKUP($A1308,$AQ$11:$AU$150,5),E1308)</f>
        <v>6966.5</v>
      </c>
      <c r="F1309" s="160" t="e">
        <f>IF($K1309=1,VLOOKUP($A1308,$AQ$11:$AU$135,6),F1308)</f>
        <v>#REF!</v>
      </c>
      <c r="G1309" s="114">
        <f t="shared" si="727"/>
        <v>-1.9948650165257931E-4</v>
      </c>
      <c r="H1309" s="115">
        <f t="shared" si="728"/>
        <v>45590</v>
      </c>
      <c r="I1309" s="115">
        <f t="shared" si="729"/>
        <v>45590</v>
      </c>
      <c r="J1309" s="116">
        <f t="shared" si="730"/>
        <v>22</v>
      </c>
      <c r="K1309" s="116">
        <f t="shared" si="731"/>
        <v>13</v>
      </c>
      <c r="L1309" s="8">
        <f t="shared" si="732"/>
        <v>0.99988211000000005</v>
      </c>
      <c r="M1309" s="117">
        <v>1</v>
      </c>
      <c r="N1309" s="117">
        <f t="shared" si="733"/>
        <v>1</v>
      </c>
      <c r="O1309" s="110">
        <f t="shared" si="734"/>
        <v>0.99988211000000005</v>
      </c>
      <c r="P1309" s="110">
        <f t="shared" si="735"/>
        <v>773.87442315999999</v>
      </c>
      <c r="Q1309" s="148">
        <f t="shared" si="736"/>
        <v>0</v>
      </c>
      <c r="R1309" s="170">
        <f t="shared" si="737"/>
        <v>0</v>
      </c>
      <c r="S1309" s="110">
        <f t="shared" si="738"/>
        <v>0</v>
      </c>
      <c r="T1309" s="92">
        <f t="shared" si="723"/>
        <v>0</v>
      </c>
      <c r="U1309" s="181">
        <f t="shared" si="724"/>
        <v>0</v>
      </c>
      <c r="V1309" s="120">
        <f t="shared" si="720"/>
        <v>7.8E-2</v>
      </c>
      <c r="W1309" s="118">
        <f t="shared" si="739"/>
        <v>13</v>
      </c>
      <c r="X1309" s="118">
        <v>252</v>
      </c>
      <c r="Y1309" s="117">
        <f t="shared" si="740"/>
        <v>1.003882108</v>
      </c>
      <c r="Z1309" s="110">
        <f t="shared" si="741"/>
        <v>3.00426408</v>
      </c>
      <c r="AA1309" s="110">
        <f t="shared" si="742"/>
        <v>0</v>
      </c>
      <c r="AB1309" s="121" t="str">
        <f t="shared" si="721"/>
        <v>A+J=</v>
      </c>
      <c r="AC1309" s="115">
        <f t="shared" si="722"/>
        <v>45590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9">
        <f t="shared" si="719"/>
        <v>45579</v>
      </c>
      <c r="B1310" s="110">
        <f t="shared" si="725"/>
        <v>776.87868723999998</v>
      </c>
      <c r="C1310" s="184">
        <f t="shared" si="718"/>
        <v>773.96566597479659</v>
      </c>
      <c r="D1310" s="111">
        <f t="shared" si="726"/>
        <v>6967.89</v>
      </c>
      <c r="E1310" s="111">
        <f>IF($K1310=1,VLOOKUP($A1309,$AQ$11:$AU$150,5),E1309)</f>
        <v>6966.5</v>
      </c>
      <c r="F1310" s="160" t="e">
        <f>IF($K1310=1,VLOOKUP($A1309,$AQ$11:$AU$135,6),F1309)</f>
        <v>#REF!</v>
      </c>
      <c r="G1310" s="114">
        <f t="shared" si="727"/>
        <v>-1.9948650165257931E-4</v>
      </c>
      <c r="H1310" s="115">
        <f t="shared" si="728"/>
        <v>45590</v>
      </c>
      <c r="I1310" s="115">
        <f t="shared" si="729"/>
        <v>45590</v>
      </c>
      <c r="J1310" s="116">
        <f t="shared" si="730"/>
        <v>22</v>
      </c>
      <c r="K1310" s="116">
        <f t="shared" si="731"/>
        <v>13</v>
      </c>
      <c r="L1310" s="8">
        <f t="shared" si="732"/>
        <v>0.99988211000000005</v>
      </c>
      <c r="M1310" s="117">
        <v>1</v>
      </c>
      <c r="N1310" s="117">
        <f t="shared" si="733"/>
        <v>1</v>
      </c>
      <c r="O1310" s="110">
        <f t="shared" si="734"/>
        <v>0.99988211000000005</v>
      </c>
      <c r="P1310" s="110">
        <f t="shared" si="735"/>
        <v>773.87442315999999</v>
      </c>
      <c r="Q1310" s="148">
        <f t="shared" si="736"/>
        <v>0</v>
      </c>
      <c r="R1310" s="170">
        <f t="shared" si="737"/>
        <v>0</v>
      </c>
      <c r="S1310" s="110">
        <f t="shared" si="738"/>
        <v>0</v>
      </c>
      <c r="T1310" s="92">
        <f t="shared" si="723"/>
        <v>0</v>
      </c>
      <c r="U1310" s="181">
        <f t="shared" si="724"/>
        <v>0</v>
      </c>
      <c r="V1310" s="120">
        <f t="shared" si="720"/>
        <v>7.8E-2</v>
      </c>
      <c r="W1310" s="118">
        <f t="shared" si="739"/>
        <v>13</v>
      </c>
      <c r="X1310" s="118">
        <v>252</v>
      </c>
      <c r="Y1310" s="117">
        <f t="shared" si="740"/>
        <v>1.003882108</v>
      </c>
      <c r="Z1310" s="110">
        <f t="shared" si="741"/>
        <v>3.00426408</v>
      </c>
      <c r="AA1310" s="110">
        <f t="shared" si="742"/>
        <v>0</v>
      </c>
      <c r="AB1310" s="121" t="str">
        <f t="shared" si="721"/>
        <v>A+J=</v>
      </c>
      <c r="AC1310" s="115">
        <f t="shared" si="722"/>
        <v>45590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9">
        <f t="shared" si="719"/>
        <v>45580</v>
      </c>
      <c r="B1311" s="110">
        <f t="shared" si="725"/>
        <v>777.10321762000001</v>
      </c>
      <c r="C1311" s="184">
        <f t="shared" si="718"/>
        <v>773.96566597479659</v>
      </c>
      <c r="D1311" s="111">
        <f t="shared" si="726"/>
        <v>6967.89</v>
      </c>
      <c r="E1311" s="111">
        <f>IF($K1311=1,VLOOKUP($A1310,$AQ$11:$AU$150,5),E1310)</f>
        <v>6966.5</v>
      </c>
      <c r="F1311" s="160" t="e">
        <f>IF($K1311=1,VLOOKUP($A1310,$AQ$11:$AU$135,6),F1310)</f>
        <v>#REF!</v>
      </c>
      <c r="G1311" s="114">
        <f t="shared" si="727"/>
        <v>-1.9948650165257931E-4</v>
      </c>
      <c r="H1311" s="115">
        <f t="shared" si="728"/>
        <v>45590</v>
      </c>
      <c r="I1311" s="115">
        <f t="shared" si="729"/>
        <v>45590</v>
      </c>
      <c r="J1311" s="116">
        <f t="shared" si="730"/>
        <v>22</v>
      </c>
      <c r="K1311" s="116">
        <f t="shared" si="731"/>
        <v>14</v>
      </c>
      <c r="L1311" s="8">
        <f t="shared" si="732"/>
        <v>0.99987303999999999</v>
      </c>
      <c r="M1311" s="117">
        <v>1</v>
      </c>
      <c r="N1311" s="117">
        <f t="shared" si="733"/>
        <v>1</v>
      </c>
      <c r="O1311" s="110">
        <f t="shared" si="734"/>
        <v>0.99987303999999999</v>
      </c>
      <c r="P1311" s="110">
        <f t="shared" si="735"/>
        <v>773.86740328999997</v>
      </c>
      <c r="Q1311" s="148">
        <f t="shared" si="736"/>
        <v>0</v>
      </c>
      <c r="R1311" s="170">
        <f t="shared" si="737"/>
        <v>0</v>
      </c>
      <c r="S1311" s="110">
        <f t="shared" si="738"/>
        <v>0</v>
      </c>
      <c r="T1311" s="92">
        <f t="shared" si="723"/>
        <v>0</v>
      </c>
      <c r="U1311" s="181">
        <f t="shared" si="724"/>
        <v>0</v>
      </c>
      <c r="V1311" s="120">
        <f t="shared" si="720"/>
        <v>7.8E-2</v>
      </c>
      <c r="W1311" s="118">
        <f t="shared" si="739"/>
        <v>14</v>
      </c>
      <c r="X1311" s="118">
        <v>252</v>
      </c>
      <c r="Y1311" s="117">
        <f t="shared" si="740"/>
        <v>1.0041813550000001</v>
      </c>
      <c r="Z1311" s="110">
        <f t="shared" si="741"/>
        <v>3.2358143300000002</v>
      </c>
      <c r="AA1311" s="110">
        <f t="shared" si="742"/>
        <v>0</v>
      </c>
      <c r="AB1311" s="121" t="str">
        <f t="shared" si="721"/>
        <v>A+J=</v>
      </c>
      <c r="AC1311" s="115">
        <f t="shared" si="722"/>
        <v>45590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9">
        <f t="shared" si="719"/>
        <v>45581</v>
      </c>
      <c r="B1312" s="110">
        <f t="shared" si="725"/>
        <v>777.32782043999998</v>
      </c>
      <c r="C1312" s="184">
        <f t="shared" si="718"/>
        <v>773.96566597479659</v>
      </c>
      <c r="D1312" s="111">
        <f t="shared" si="726"/>
        <v>6967.89</v>
      </c>
      <c r="E1312" s="111">
        <f>IF($K1312=1,VLOOKUP($A1311,$AQ$11:$AU$150,5),E1311)</f>
        <v>6966.5</v>
      </c>
      <c r="F1312" s="160" t="e">
        <f>IF($K1312=1,VLOOKUP($A1311,$AQ$11:$AU$135,6),F1311)</f>
        <v>#REF!</v>
      </c>
      <c r="G1312" s="114">
        <f t="shared" si="727"/>
        <v>-1.9948650165257931E-4</v>
      </c>
      <c r="H1312" s="115">
        <f t="shared" si="728"/>
        <v>45590</v>
      </c>
      <c r="I1312" s="115">
        <f t="shared" si="729"/>
        <v>45590</v>
      </c>
      <c r="J1312" s="116">
        <f t="shared" si="730"/>
        <v>22</v>
      </c>
      <c r="K1312" s="116">
        <f t="shared" si="731"/>
        <v>15</v>
      </c>
      <c r="L1312" s="8">
        <f t="shared" si="732"/>
        <v>0.99986397999999999</v>
      </c>
      <c r="M1312" s="117">
        <v>1</v>
      </c>
      <c r="N1312" s="117">
        <f t="shared" si="733"/>
        <v>1</v>
      </c>
      <c r="O1312" s="110">
        <f t="shared" si="734"/>
        <v>0.99986397999999999</v>
      </c>
      <c r="P1312" s="110">
        <f t="shared" si="735"/>
        <v>773.86039115999995</v>
      </c>
      <c r="Q1312" s="148">
        <f t="shared" si="736"/>
        <v>0</v>
      </c>
      <c r="R1312" s="170">
        <f t="shared" si="737"/>
        <v>0</v>
      </c>
      <c r="S1312" s="110">
        <f t="shared" si="738"/>
        <v>0</v>
      </c>
      <c r="T1312" s="92">
        <f t="shared" si="723"/>
        <v>0</v>
      </c>
      <c r="U1312" s="181">
        <f t="shared" si="724"/>
        <v>0</v>
      </c>
      <c r="V1312" s="120">
        <f t="shared" si="720"/>
        <v>7.8E-2</v>
      </c>
      <c r="W1312" s="118">
        <f t="shared" si="739"/>
        <v>15</v>
      </c>
      <c r="X1312" s="118">
        <v>252</v>
      </c>
      <c r="Y1312" s="117">
        <f t="shared" si="740"/>
        <v>1.0044806909999999</v>
      </c>
      <c r="Z1312" s="110">
        <f t="shared" si="741"/>
        <v>3.4674292800000002</v>
      </c>
      <c r="AA1312" s="110">
        <f t="shared" si="742"/>
        <v>0</v>
      </c>
      <c r="AB1312" s="121" t="str">
        <f t="shared" si="721"/>
        <v>A+J=</v>
      </c>
      <c r="AC1312" s="115">
        <f t="shared" si="722"/>
        <v>45590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9">
        <f t="shared" si="719"/>
        <v>45582</v>
      </c>
      <c r="B1313" s="110">
        <f t="shared" si="725"/>
        <v>777.55248094000001</v>
      </c>
      <c r="C1313" s="184">
        <f t="shared" si="718"/>
        <v>773.96566597479659</v>
      </c>
      <c r="D1313" s="111">
        <f t="shared" si="726"/>
        <v>6967.89</v>
      </c>
      <c r="E1313" s="111">
        <f>IF($K1313=1,VLOOKUP($A1312,$AQ$11:$AU$150,5),E1312)</f>
        <v>6966.5</v>
      </c>
      <c r="F1313" s="160" t="e">
        <f>IF($K1313=1,VLOOKUP($A1312,$AQ$11:$AU$135,6),F1312)</f>
        <v>#REF!</v>
      </c>
      <c r="G1313" s="114">
        <f t="shared" si="727"/>
        <v>-1.9948650165257931E-4</v>
      </c>
      <c r="H1313" s="115">
        <f t="shared" si="728"/>
        <v>45590</v>
      </c>
      <c r="I1313" s="115">
        <f t="shared" si="729"/>
        <v>45590</v>
      </c>
      <c r="J1313" s="116">
        <f t="shared" si="730"/>
        <v>22</v>
      </c>
      <c r="K1313" s="116">
        <f t="shared" si="731"/>
        <v>16</v>
      </c>
      <c r="L1313" s="8">
        <f t="shared" si="732"/>
        <v>0.99985491000000004</v>
      </c>
      <c r="M1313" s="117">
        <v>1</v>
      </c>
      <c r="N1313" s="117">
        <f t="shared" si="733"/>
        <v>1</v>
      </c>
      <c r="O1313" s="110">
        <f t="shared" si="734"/>
        <v>0.99985491000000004</v>
      </c>
      <c r="P1313" s="110">
        <f t="shared" si="735"/>
        <v>773.85337129000004</v>
      </c>
      <c r="Q1313" s="148">
        <f t="shared" si="736"/>
        <v>0</v>
      </c>
      <c r="R1313" s="170">
        <f t="shared" si="737"/>
        <v>0</v>
      </c>
      <c r="S1313" s="110">
        <f t="shared" si="738"/>
        <v>0</v>
      </c>
      <c r="T1313" s="92">
        <f t="shared" si="723"/>
        <v>0</v>
      </c>
      <c r="U1313" s="181">
        <f t="shared" si="724"/>
        <v>0</v>
      </c>
      <c r="V1313" s="120">
        <f t="shared" si="720"/>
        <v>7.8E-2</v>
      </c>
      <c r="W1313" s="118">
        <f t="shared" si="739"/>
        <v>16</v>
      </c>
      <c r="X1313" s="118">
        <v>252</v>
      </c>
      <c r="Y1313" s="117">
        <f t="shared" si="740"/>
        <v>1.0047801169999999</v>
      </c>
      <c r="Z1313" s="110">
        <f t="shared" si="741"/>
        <v>3.69910965</v>
      </c>
      <c r="AA1313" s="110">
        <f t="shared" si="742"/>
        <v>0</v>
      </c>
      <c r="AB1313" s="121" t="str">
        <f t="shared" si="721"/>
        <v>A+J=</v>
      </c>
      <c r="AC1313" s="115">
        <f t="shared" si="722"/>
        <v>45590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9">
        <f t="shared" si="719"/>
        <v>45583</v>
      </c>
      <c r="B1314" s="110">
        <f t="shared" si="725"/>
        <v>777.77720610000006</v>
      </c>
      <c r="C1314" s="184">
        <f t="shared" si="718"/>
        <v>773.96566597479659</v>
      </c>
      <c r="D1314" s="111">
        <f t="shared" si="726"/>
        <v>6967.89</v>
      </c>
      <c r="E1314" s="111">
        <f>IF($K1314=1,VLOOKUP($A1313,$AQ$11:$AU$150,5),E1313)</f>
        <v>6966.5</v>
      </c>
      <c r="F1314" s="160" t="e">
        <f>IF($K1314=1,VLOOKUP($A1313,$AQ$11:$AU$135,6),F1313)</f>
        <v>#REF!</v>
      </c>
      <c r="G1314" s="114">
        <f t="shared" si="727"/>
        <v>-1.9948650165257931E-4</v>
      </c>
      <c r="H1314" s="115">
        <f t="shared" si="728"/>
        <v>45590</v>
      </c>
      <c r="I1314" s="115">
        <f t="shared" si="729"/>
        <v>45590</v>
      </c>
      <c r="J1314" s="116">
        <f t="shared" si="730"/>
        <v>22</v>
      </c>
      <c r="K1314" s="116">
        <f t="shared" si="731"/>
        <v>17</v>
      </c>
      <c r="L1314" s="8">
        <f t="shared" si="732"/>
        <v>0.99984583999999999</v>
      </c>
      <c r="M1314" s="117">
        <v>1</v>
      </c>
      <c r="N1314" s="117">
        <f t="shared" si="733"/>
        <v>1</v>
      </c>
      <c r="O1314" s="110">
        <f t="shared" si="734"/>
        <v>0.99984583999999999</v>
      </c>
      <c r="P1314" s="110">
        <f t="shared" si="735"/>
        <v>773.84635142000002</v>
      </c>
      <c r="Q1314" s="148">
        <f t="shared" si="736"/>
        <v>0</v>
      </c>
      <c r="R1314" s="170">
        <f t="shared" si="737"/>
        <v>0</v>
      </c>
      <c r="S1314" s="110">
        <f t="shared" si="738"/>
        <v>0</v>
      </c>
      <c r="T1314" s="92">
        <f t="shared" si="723"/>
        <v>0</v>
      </c>
      <c r="U1314" s="181">
        <f t="shared" si="724"/>
        <v>0</v>
      </c>
      <c r="V1314" s="120">
        <f t="shared" si="720"/>
        <v>7.8E-2</v>
      </c>
      <c r="W1314" s="118">
        <f t="shared" si="739"/>
        <v>17</v>
      </c>
      <c r="X1314" s="118">
        <v>252</v>
      </c>
      <c r="Y1314" s="117">
        <f t="shared" si="740"/>
        <v>1.0050796319999999</v>
      </c>
      <c r="Z1314" s="110">
        <f t="shared" si="741"/>
        <v>3.9308546799999999</v>
      </c>
      <c r="AA1314" s="110">
        <f t="shared" si="742"/>
        <v>0</v>
      </c>
      <c r="AB1314" s="121" t="str">
        <f t="shared" si="721"/>
        <v>A+J=</v>
      </c>
      <c r="AC1314" s="115">
        <f t="shared" si="722"/>
        <v>45590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9">
        <f t="shared" si="719"/>
        <v>45584</v>
      </c>
      <c r="B1315" s="110">
        <f t="shared" si="725"/>
        <v>778.00200371999995</v>
      </c>
      <c r="C1315" s="184">
        <f t="shared" si="718"/>
        <v>773.96566597479659</v>
      </c>
      <c r="D1315" s="111">
        <f t="shared" si="726"/>
        <v>6967.89</v>
      </c>
      <c r="E1315" s="111">
        <f>IF($K1315=1,VLOOKUP($A1314,$AQ$11:$AU$150,5),E1314)</f>
        <v>6966.5</v>
      </c>
      <c r="F1315" s="160" t="e">
        <f>IF($K1315=1,VLOOKUP($A1314,$AQ$11:$AU$135,6),F1314)</f>
        <v>#REF!</v>
      </c>
      <c r="G1315" s="114">
        <f t="shared" si="727"/>
        <v>-1.9948650165257931E-4</v>
      </c>
      <c r="H1315" s="115">
        <f t="shared" si="728"/>
        <v>45590</v>
      </c>
      <c r="I1315" s="115">
        <f t="shared" si="729"/>
        <v>45590</v>
      </c>
      <c r="J1315" s="116">
        <f t="shared" si="730"/>
        <v>22</v>
      </c>
      <c r="K1315" s="116">
        <f t="shared" si="731"/>
        <v>18</v>
      </c>
      <c r="L1315" s="8">
        <f t="shared" si="732"/>
        <v>0.99983677999999998</v>
      </c>
      <c r="M1315" s="117">
        <v>1</v>
      </c>
      <c r="N1315" s="117">
        <f t="shared" si="733"/>
        <v>1</v>
      </c>
      <c r="O1315" s="110">
        <f t="shared" si="734"/>
        <v>0.99983677999999998</v>
      </c>
      <c r="P1315" s="110">
        <f t="shared" si="735"/>
        <v>773.83933929</v>
      </c>
      <c r="Q1315" s="148">
        <f t="shared" si="736"/>
        <v>0</v>
      </c>
      <c r="R1315" s="170">
        <f t="shared" si="737"/>
        <v>0</v>
      </c>
      <c r="S1315" s="110">
        <f t="shared" si="738"/>
        <v>0</v>
      </c>
      <c r="T1315" s="92">
        <f t="shared" si="723"/>
        <v>0</v>
      </c>
      <c r="U1315" s="181">
        <f t="shared" si="724"/>
        <v>0</v>
      </c>
      <c r="V1315" s="120">
        <f t="shared" si="720"/>
        <v>7.8E-2</v>
      </c>
      <c r="W1315" s="118">
        <f t="shared" si="739"/>
        <v>18</v>
      </c>
      <c r="X1315" s="118">
        <v>252</v>
      </c>
      <c r="Y1315" s="117">
        <f t="shared" si="740"/>
        <v>1.005379236</v>
      </c>
      <c r="Z1315" s="110">
        <f t="shared" si="741"/>
        <v>4.1626644300000004</v>
      </c>
      <c r="AA1315" s="110">
        <f t="shared" si="742"/>
        <v>0</v>
      </c>
      <c r="AB1315" s="121" t="str">
        <f t="shared" si="721"/>
        <v>A+J=</v>
      </c>
      <c r="AC1315" s="115">
        <f t="shared" si="722"/>
        <v>45590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9">
        <f t="shared" si="719"/>
        <v>45585</v>
      </c>
      <c r="B1316" s="110">
        <f t="shared" si="725"/>
        <v>778.00200371999995</v>
      </c>
      <c r="C1316" s="184">
        <f t="shared" si="718"/>
        <v>773.96566597479659</v>
      </c>
      <c r="D1316" s="111">
        <f t="shared" si="726"/>
        <v>6967.89</v>
      </c>
      <c r="E1316" s="111">
        <f>IF($K1316=1,VLOOKUP($A1315,$AQ$11:$AU$150,5),E1315)</f>
        <v>6966.5</v>
      </c>
      <c r="F1316" s="160" t="e">
        <f>IF($K1316=1,VLOOKUP($A1315,$AQ$11:$AU$135,6),F1315)</f>
        <v>#REF!</v>
      </c>
      <c r="G1316" s="114">
        <f t="shared" si="727"/>
        <v>-1.9948650165257931E-4</v>
      </c>
      <c r="H1316" s="115">
        <f t="shared" si="728"/>
        <v>45590</v>
      </c>
      <c r="I1316" s="115">
        <f t="shared" si="729"/>
        <v>45590</v>
      </c>
      <c r="J1316" s="116">
        <f t="shared" si="730"/>
        <v>22</v>
      </c>
      <c r="K1316" s="116">
        <f t="shared" si="731"/>
        <v>18</v>
      </c>
      <c r="L1316" s="8">
        <f t="shared" si="732"/>
        <v>0.99983677999999998</v>
      </c>
      <c r="M1316" s="117">
        <v>1</v>
      </c>
      <c r="N1316" s="117">
        <f t="shared" si="733"/>
        <v>1</v>
      </c>
      <c r="O1316" s="110">
        <f t="shared" si="734"/>
        <v>0.99983677999999998</v>
      </c>
      <c r="P1316" s="110">
        <f t="shared" si="735"/>
        <v>773.83933929</v>
      </c>
      <c r="Q1316" s="148">
        <f t="shared" si="736"/>
        <v>0</v>
      </c>
      <c r="R1316" s="170">
        <f t="shared" si="737"/>
        <v>0</v>
      </c>
      <c r="S1316" s="110">
        <f t="shared" si="738"/>
        <v>0</v>
      </c>
      <c r="T1316" s="92">
        <f t="shared" si="723"/>
        <v>0</v>
      </c>
      <c r="U1316" s="181">
        <f t="shared" si="724"/>
        <v>0</v>
      </c>
      <c r="V1316" s="120">
        <f t="shared" si="720"/>
        <v>7.8E-2</v>
      </c>
      <c r="W1316" s="118">
        <f t="shared" si="739"/>
        <v>18</v>
      </c>
      <c r="X1316" s="118">
        <v>252</v>
      </c>
      <c r="Y1316" s="117">
        <f t="shared" si="740"/>
        <v>1.005379236</v>
      </c>
      <c r="Z1316" s="110">
        <f t="shared" si="741"/>
        <v>4.1626644300000004</v>
      </c>
      <c r="AA1316" s="110">
        <f t="shared" si="742"/>
        <v>0</v>
      </c>
      <c r="AB1316" s="121" t="str">
        <f t="shared" si="721"/>
        <v>A+J=</v>
      </c>
      <c r="AC1316" s="115">
        <f t="shared" si="722"/>
        <v>45590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9">
        <f t="shared" si="719"/>
        <v>45586</v>
      </c>
      <c r="B1317" s="110">
        <f t="shared" si="725"/>
        <v>778.00200371999995</v>
      </c>
      <c r="C1317" s="184">
        <f t="shared" si="718"/>
        <v>773.96566597479659</v>
      </c>
      <c r="D1317" s="111">
        <f t="shared" si="726"/>
        <v>6967.89</v>
      </c>
      <c r="E1317" s="111">
        <f>IF($K1317=1,VLOOKUP($A1316,$AQ$11:$AU$150,5),E1316)</f>
        <v>6966.5</v>
      </c>
      <c r="F1317" s="160" t="e">
        <f>IF($K1317=1,VLOOKUP($A1316,$AQ$11:$AU$135,6),F1316)</f>
        <v>#REF!</v>
      </c>
      <c r="G1317" s="114">
        <f t="shared" si="727"/>
        <v>-1.9948650165257931E-4</v>
      </c>
      <c r="H1317" s="115">
        <f t="shared" si="728"/>
        <v>45590</v>
      </c>
      <c r="I1317" s="115">
        <f t="shared" si="729"/>
        <v>45590</v>
      </c>
      <c r="J1317" s="116">
        <f t="shared" si="730"/>
        <v>22</v>
      </c>
      <c r="K1317" s="116">
        <f t="shared" si="731"/>
        <v>18</v>
      </c>
      <c r="L1317" s="8">
        <f t="shared" si="732"/>
        <v>0.99983677999999998</v>
      </c>
      <c r="M1317" s="117">
        <v>1</v>
      </c>
      <c r="N1317" s="117">
        <f t="shared" si="733"/>
        <v>1</v>
      </c>
      <c r="O1317" s="110">
        <f t="shared" si="734"/>
        <v>0.99983677999999998</v>
      </c>
      <c r="P1317" s="110">
        <f t="shared" si="735"/>
        <v>773.83933929</v>
      </c>
      <c r="Q1317" s="148">
        <f t="shared" si="736"/>
        <v>0</v>
      </c>
      <c r="R1317" s="170">
        <f t="shared" si="737"/>
        <v>0</v>
      </c>
      <c r="S1317" s="110">
        <f t="shared" si="738"/>
        <v>0</v>
      </c>
      <c r="T1317" s="92">
        <f t="shared" si="723"/>
        <v>0</v>
      </c>
      <c r="U1317" s="181">
        <f t="shared" si="724"/>
        <v>0</v>
      </c>
      <c r="V1317" s="120">
        <f t="shared" si="720"/>
        <v>7.8E-2</v>
      </c>
      <c r="W1317" s="118">
        <f t="shared" si="739"/>
        <v>18</v>
      </c>
      <c r="X1317" s="118">
        <v>252</v>
      </c>
      <c r="Y1317" s="117">
        <f t="shared" si="740"/>
        <v>1.005379236</v>
      </c>
      <c r="Z1317" s="110">
        <f t="shared" si="741"/>
        <v>4.1626644300000004</v>
      </c>
      <c r="AA1317" s="110">
        <f t="shared" si="742"/>
        <v>0</v>
      </c>
      <c r="AB1317" s="121" t="str">
        <f t="shared" si="721"/>
        <v>A+J=</v>
      </c>
      <c r="AC1317" s="115">
        <f t="shared" si="722"/>
        <v>45590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9">
        <f t="shared" si="719"/>
        <v>45587</v>
      </c>
      <c r="B1318" s="110">
        <f t="shared" si="725"/>
        <v>778.22685821999994</v>
      </c>
      <c r="C1318" s="184">
        <f t="shared" si="718"/>
        <v>773.96566597479659</v>
      </c>
      <c r="D1318" s="111">
        <f t="shared" si="726"/>
        <v>6967.89</v>
      </c>
      <c r="E1318" s="111">
        <f>IF($K1318=1,VLOOKUP($A1317,$AQ$11:$AU$150,5),E1317)</f>
        <v>6966.5</v>
      </c>
      <c r="F1318" s="160" t="e">
        <f>IF($K1318=1,VLOOKUP($A1317,$AQ$11:$AU$135,6),F1317)</f>
        <v>#REF!</v>
      </c>
      <c r="G1318" s="114">
        <f t="shared" si="727"/>
        <v>-1.9948650165257931E-4</v>
      </c>
      <c r="H1318" s="115">
        <f t="shared" si="728"/>
        <v>45590</v>
      </c>
      <c r="I1318" s="115">
        <f t="shared" si="729"/>
        <v>45590</v>
      </c>
      <c r="J1318" s="116">
        <f t="shared" si="730"/>
        <v>22</v>
      </c>
      <c r="K1318" s="116">
        <f t="shared" si="731"/>
        <v>19</v>
      </c>
      <c r="L1318" s="8">
        <f t="shared" si="732"/>
        <v>0.99982771000000004</v>
      </c>
      <c r="M1318" s="117">
        <v>1</v>
      </c>
      <c r="N1318" s="117">
        <f t="shared" si="733"/>
        <v>1</v>
      </c>
      <c r="O1318" s="110">
        <f t="shared" si="734"/>
        <v>0.99982771000000004</v>
      </c>
      <c r="P1318" s="110">
        <f t="shared" si="735"/>
        <v>773.83231942999998</v>
      </c>
      <c r="Q1318" s="148">
        <f t="shared" si="736"/>
        <v>0</v>
      </c>
      <c r="R1318" s="170">
        <f t="shared" si="737"/>
        <v>0</v>
      </c>
      <c r="S1318" s="110">
        <f t="shared" si="738"/>
        <v>0</v>
      </c>
      <c r="T1318" s="92">
        <f t="shared" si="723"/>
        <v>0</v>
      </c>
      <c r="U1318" s="181">
        <f t="shared" si="724"/>
        <v>0</v>
      </c>
      <c r="V1318" s="120">
        <f t="shared" si="720"/>
        <v>7.8E-2</v>
      </c>
      <c r="W1318" s="118">
        <f t="shared" si="739"/>
        <v>19</v>
      </c>
      <c r="X1318" s="118">
        <v>252</v>
      </c>
      <c r="Y1318" s="117">
        <f t="shared" si="740"/>
        <v>1.0056789290000001</v>
      </c>
      <c r="Z1318" s="110">
        <f t="shared" si="741"/>
        <v>4.3945387900000004</v>
      </c>
      <c r="AA1318" s="110">
        <f t="shared" si="742"/>
        <v>0</v>
      </c>
      <c r="AB1318" s="121" t="str">
        <f t="shared" si="721"/>
        <v>A+J=</v>
      </c>
      <c r="AC1318" s="115">
        <f t="shared" si="722"/>
        <v>45590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9">
        <f t="shared" si="719"/>
        <v>45588</v>
      </c>
      <c r="B1319" s="110">
        <f t="shared" si="725"/>
        <v>778.45177816</v>
      </c>
      <c r="C1319" s="184">
        <f t="shared" si="718"/>
        <v>773.96566597479659</v>
      </c>
      <c r="D1319" s="111">
        <f t="shared" si="726"/>
        <v>6967.89</v>
      </c>
      <c r="E1319" s="111">
        <f>IF($K1319=1,VLOOKUP($A1318,$AQ$11:$AU$150,5),E1318)</f>
        <v>6966.5</v>
      </c>
      <c r="F1319" s="160" t="e">
        <f>IF($K1319=1,VLOOKUP($A1318,$AQ$11:$AU$135,6),F1318)</f>
        <v>#REF!</v>
      </c>
      <c r="G1319" s="114">
        <f t="shared" si="727"/>
        <v>-1.9948650165257931E-4</v>
      </c>
      <c r="H1319" s="115">
        <f t="shared" si="728"/>
        <v>45590</v>
      </c>
      <c r="I1319" s="115">
        <f t="shared" si="729"/>
        <v>45590</v>
      </c>
      <c r="J1319" s="116">
        <f t="shared" si="730"/>
        <v>22</v>
      </c>
      <c r="K1319" s="116">
        <f t="shared" si="731"/>
        <v>20</v>
      </c>
      <c r="L1319" s="8">
        <f t="shared" si="732"/>
        <v>0.99981863999999998</v>
      </c>
      <c r="M1319" s="117">
        <v>1</v>
      </c>
      <c r="N1319" s="117">
        <f t="shared" si="733"/>
        <v>1</v>
      </c>
      <c r="O1319" s="110">
        <f t="shared" si="734"/>
        <v>0.99981863999999998</v>
      </c>
      <c r="P1319" s="110">
        <f t="shared" si="735"/>
        <v>773.82529955999996</v>
      </c>
      <c r="Q1319" s="148">
        <f t="shared" si="736"/>
        <v>0</v>
      </c>
      <c r="R1319" s="170">
        <f t="shared" si="737"/>
        <v>0</v>
      </c>
      <c r="S1319" s="110">
        <f t="shared" si="738"/>
        <v>0</v>
      </c>
      <c r="T1319" s="92">
        <f t="shared" si="723"/>
        <v>0</v>
      </c>
      <c r="U1319" s="181">
        <f t="shared" si="724"/>
        <v>0</v>
      </c>
      <c r="V1319" s="120">
        <f t="shared" si="720"/>
        <v>7.8E-2</v>
      </c>
      <c r="W1319" s="118">
        <f t="shared" si="739"/>
        <v>20</v>
      </c>
      <c r="X1319" s="118">
        <v>252</v>
      </c>
      <c r="Y1319" s="117">
        <f t="shared" si="740"/>
        <v>1.0059787120000001</v>
      </c>
      <c r="Z1319" s="110">
        <f t="shared" si="741"/>
        <v>4.6264786000000004</v>
      </c>
      <c r="AA1319" s="110">
        <f t="shared" si="742"/>
        <v>0</v>
      </c>
      <c r="AB1319" s="121" t="str">
        <f t="shared" si="721"/>
        <v>A+J=</v>
      </c>
      <c r="AC1319" s="115">
        <f t="shared" si="722"/>
        <v>45590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9">
        <f t="shared" si="719"/>
        <v>45589</v>
      </c>
      <c r="B1320" s="110">
        <f t="shared" si="725"/>
        <v>778.67677054000001</v>
      </c>
      <c r="C1320" s="184">
        <f t="shared" si="718"/>
        <v>773.96566597479659</v>
      </c>
      <c r="D1320" s="111">
        <f t="shared" si="726"/>
        <v>6967.89</v>
      </c>
      <c r="E1320" s="111">
        <f>IF($K1320=1,VLOOKUP($A1319,$AQ$11:$AU$150,5),E1319)</f>
        <v>6966.5</v>
      </c>
      <c r="F1320" s="160" t="e">
        <f>IF($K1320=1,VLOOKUP($A1319,$AQ$11:$AU$135,6),F1319)</f>
        <v>#REF!</v>
      </c>
      <c r="G1320" s="114">
        <f t="shared" si="727"/>
        <v>-1.9948650165257931E-4</v>
      </c>
      <c r="H1320" s="115">
        <f t="shared" si="728"/>
        <v>45590</v>
      </c>
      <c r="I1320" s="115">
        <f t="shared" si="729"/>
        <v>45590</v>
      </c>
      <c r="J1320" s="116">
        <f t="shared" si="730"/>
        <v>22</v>
      </c>
      <c r="K1320" s="116">
        <f t="shared" si="731"/>
        <v>21</v>
      </c>
      <c r="L1320" s="8">
        <f t="shared" si="732"/>
        <v>0.99980957999999998</v>
      </c>
      <c r="M1320" s="117">
        <v>1</v>
      </c>
      <c r="N1320" s="117">
        <f t="shared" si="733"/>
        <v>1</v>
      </c>
      <c r="O1320" s="110">
        <f t="shared" si="734"/>
        <v>0.99980957999999998</v>
      </c>
      <c r="P1320" s="110">
        <f t="shared" si="735"/>
        <v>773.81828743000005</v>
      </c>
      <c r="Q1320" s="148">
        <f t="shared" si="736"/>
        <v>0</v>
      </c>
      <c r="R1320" s="170">
        <f t="shared" si="737"/>
        <v>0</v>
      </c>
      <c r="S1320" s="110">
        <f t="shared" si="738"/>
        <v>0</v>
      </c>
      <c r="T1320" s="92">
        <f t="shared" si="723"/>
        <v>0</v>
      </c>
      <c r="U1320" s="181">
        <f t="shared" si="724"/>
        <v>0</v>
      </c>
      <c r="V1320" s="120">
        <f t="shared" si="720"/>
        <v>7.8E-2</v>
      </c>
      <c r="W1320" s="118">
        <f t="shared" si="739"/>
        <v>21</v>
      </c>
      <c r="X1320" s="118">
        <v>252</v>
      </c>
      <c r="Y1320" s="117">
        <f t="shared" si="740"/>
        <v>1.0062785839999999</v>
      </c>
      <c r="Z1320" s="110">
        <f t="shared" si="741"/>
        <v>4.8584831099999999</v>
      </c>
      <c r="AA1320" s="110">
        <f t="shared" si="742"/>
        <v>0</v>
      </c>
      <c r="AB1320" s="121" t="str">
        <f t="shared" si="721"/>
        <v>A+J=</v>
      </c>
      <c r="AC1320" s="115">
        <f t="shared" si="722"/>
        <v>45590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9">
        <f t="shared" si="719"/>
        <v>45590</v>
      </c>
      <c r="B1321" s="110">
        <f t="shared" si="725"/>
        <v>778.90182057000004</v>
      </c>
      <c r="C1321" s="184">
        <f t="shared" si="718"/>
        <v>773.96566597479659</v>
      </c>
      <c r="D1321" s="111">
        <f t="shared" si="726"/>
        <v>6967.89</v>
      </c>
      <c r="E1321" s="111">
        <f>IF($K1321=1,VLOOKUP($A1320,$AQ$11:$AU$150,5),E1320)</f>
        <v>6966.5</v>
      </c>
      <c r="F1321" s="160" t="e">
        <f>IF($K1321=1,VLOOKUP($A1320,$AQ$11:$AU$135,6),F1320)</f>
        <v>#REF!</v>
      </c>
      <c r="G1321" s="114">
        <f t="shared" si="727"/>
        <v>-1.9948650165257931E-4</v>
      </c>
      <c r="H1321" s="115">
        <f t="shared" si="728"/>
        <v>45590</v>
      </c>
      <c r="I1321" s="115">
        <f t="shared" si="729"/>
        <v>45590</v>
      </c>
      <c r="J1321" s="116">
        <f t="shared" si="730"/>
        <v>22</v>
      </c>
      <c r="K1321" s="116">
        <f t="shared" si="731"/>
        <v>22</v>
      </c>
      <c r="L1321" s="8">
        <f t="shared" si="732"/>
        <v>0.99980051000000003</v>
      </c>
      <c r="M1321" s="117">
        <v>1</v>
      </c>
      <c r="N1321" s="117">
        <f t="shared" si="733"/>
        <v>1</v>
      </c>
      <c r="O1321" s="110">
        <f t="shared" si="734"/>
        <v>0.99980051000000003</v>
      </c>
      <c r="P1321" s="110">
        <f t="shared" si="735"/>
        <v>773.81126756000003</v>
      </c>
      <c r="Q1321" s="148">
        <f t="shared" si="736"/>
        <v>43</v>
      </c>
      <c r="R1321" s="170">
        <f t="shared" si="737"/>
        <v>1.5152000000000001E-2</v>
      </c>
      <c r="S1321" s="110">
        <f t="shared" si="738"/>
        <v>11.72478832</v>
      </c>
      <c r="T1321" s="92">
        <f t="shared" si="723"/>
        <v>0</v>
      </c>
      <c r="U1321" s="181">
        <f t="shared" si="724"/>
        <v>1.5151999992156847E-2</v>
      </c>
      <c r="V1321" s="120">
        <f t="shared" si="720"/>
        <v>7.8E-2</v>
      </c>
      <c r="W1321" s="118">
        <f t="shared" si="739"/>
        <v>22</v>
      </c>
      <c r="X1321" s="118">
        <v>252</v>
      </c>
      <c r="Y1321" s="117">
        <f t="shared" si="740"/>
        <v>1.0065785460000001</v>
      </c>
      <c r="Z1321" s="110">
        <f t="shared" si="741"/>
        <v>5.0905530099999998</v>
      </c>
      <c r="AA1321" s="110">
        <f t="shared" si="742"/>
        <v>16.815341329999999</v>
      </c>
      <c r="AB1321" s="121" t="str">
        <f t="shared" si="721"/>
        <v>A+J=</v>
      </c>
      <c r="AC1321" s="115">
        <f t="shared" si="722"/>
        <v>45590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9">
        <f t="shared" si="719"/>
        <v>45591</v>
      </c>
      <c r="B1322" s="110">
        <f t="shared" si="725"/>
        <v>762.48979740999994</v>
      </c>
      <c r="C1322" s="184">
        <f t="shared" si="718"/>
        <v>762.08647924000002</v>
      </c>
      <c r="D1322" s="111">
        <f t="shared" si="726"/>
        <v>6966.5</v>
      </c>
      <c r="E1322" s="111">
        <f>IF($K1322=1,VLOOKUP($A1321,$AQ$11:$AU$150,5),E1321)</f>
        <v>6997.15</v>
      </c>
      <c r="F1322" s="160" t="e">
        <f>IF($K1322=1,VLOOKUP($A1321,$AQ$11:$AU$135,6),F1321)</f>
        <v>#REF!</v>
      </c>
      <c r="G1322" s="114">
        <f t="shared" si="727"/>
        <v>4.39962678532968E-3</v>
      </c>
      <c r="H1322" s="115">
        <f t="shared" si="728"/>
        <v>45621</v>
      </c>
      <c r="I1322" s="115">
        <f t="shared" si="729"/>
        <v>45621</v>
      </c>
      <c r="J1322" s="116">
        <f t="shared" si="730"/>
        <v>19</v>
      </c>
      <c r="K1322" s="116">
        <f t="shared" si="731"/>
        <v>1</v>
      </c>
      <c r="L1322" s="8">
        <f t="shared" si="732"/>
        <v>1.0002310700000001</v>
      </c>
      <c r="M1322" s="117">
        <v>1</v>
      </c>
      <c r="N1322" s="117">
        <f t="shared" si="733"/>
        <v>1</v>
      </c>
      <c r="O1322" s="110">
        <f t="shared" si="734"/>
        <v>1.0002310700000001</v>
      </c>
      <c r="P1322" s="110">
        <f t="shared" si="735"/>
        <v>762.26257455999996</v>
      </c>
      <c r="Q1322" s="148">
        <f t="shared" si="736"/>
        <v>0</v>
      </c>
      <c r="R1322" s="170">
        <f t="shared" si="737"/>
        <v>0</v>
      </c>
      <c r="S1322" s="110">
        <f t="shared" si="738"/>
        <v>0</v>
      </c>
      <c r="T1322" s="92">
        <f t="shared" si="723"/>
        <v>0</v>
      </c>
      <c r="U1322" s="181">
        <f t="shared" si="724"/>
        <v>0</v>
      </c>
      <c r="V1322" s="120">
        <f t="shared" si="720"/>
        <v>7.8E-2</v>
      </c>
      <c r="W1322" s="118">
        <f t="shared" si="739"/>
        <v>1</v>
      </c>
      <c r="X1322" s="118">
        <v>252</v>
      </c>
      <c r="Y1322" s="117">
        <f t="shared" si="740"/>
        <v>1.00029809</v>
      </c>
      <c r="Z1322" s="110">
        <f t="shared" si="741"/>
        <v>0.22722285</v>
      </c>
      <c r="AA1322" s="110">
        <f t="shared" si="742"/>
        <v>0</v>
      </c>
      <c r="AB1322" s="121" t="str">
        <f t="shared" si="721"/>
        <v>A+J=</v>
      </c>
      <c r="AC1322" s="115">
        <f t="shared" si="722"/>
        <v>45621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9">
        <f t="shared" si="719"/>
        <v>45592</v>
      </c>
      <c r="B1323" s="110">
        <f t="shared" si="725"/>
        <v>762.48979740999994</v>
      </c>
      <c r="C1323" s="184">
        <f t="shared" si="718"/>
        <v>762.08647924000002</v>
      </c>
      <c r="D1323" s="111">
        <f t="shared" si="726"/>
        <v>6966.5</v>
      </c>
      <c r="E1323" s="111">
        <f>IF($K1323=1,VLOOKUP($A1322,$AQ$11:$AU$150,5),E1322)</f>
        <v>6997.15</v>
      </c>
      <c r="F1323" s="160" t="e">
        <f>IF($K1323=1,VLOOKUP($A1322,$AQ$11:$AU$135,6),F1322)</f>
        <v>#REF!</v>
      </c>
      <c r="G1323" s="114">
        <f t="shared" si="727"/>
        <v>4.39962678532968E-3</v>
      </c>
      <c r="H1323" s="115">
        <f t="shared" si="728"/>
        <v>45621</v>
      </c>
      <c r="I1323" s="115">
        <f t="shared" si="729"/>
        <v>45621</v>
      </c>
      <c r="J1323" s="116">
        <f t="shared" si="730"/>
        <v>19</v>
      </c>
      <c r="K1323" s="116">
        <f t="shared" si="731"/>
        <v>1</v>
      </c>
      <c r="L1323" s="8">
        <f t="shared" si="732"/>
        <v>1.0002310700000001</v>
      </c>
      <c r="M1323" s="117">
        <v>1</v>
      </c>
      <c r="N1323" s="117">
        <f t="shared" si="733"/>
        <v>1</v>
      </c>
      <c r="O1323" s="110">
        <f t="shared" si="734"/>
        <v>1.0002310700000001</v>
      </c>
      <c r="P1323" s="110">
        <f t="shared" si="735"/>
        <v>762.26257455999996</v>
      </c>
      <c r="Q1323" s="148">
        <f t="shared" si="736"/>
        <v>0</v>
      </c>
      <c r="R1323" s="170">
        <f t="shared" si="737"/>
        <v>0</v>
      </c>
      <c r="S1323" s="110">
        <f t="shared" si="738"/>
        <v>0</v>
      </c>
      <c r="T1323" s="92">
        <f t="shared" si="723"/>
        <v>0</v>
      </c>
      <c r="U1323" s="181">
        <f t="shared" si="724"/>
        <v>0</v>
      </c>
      <c r="V1323" s="120">
        <f t="shared" si="720"/>
        <v>7.8E-2</v>
      </c>
      <c r="W1323" s="118">
        <f t="shared" si="739"/>
        <v>1</v>
      </c>
      <c r="X1323" s="118">
        <v>252</v>
      </c>
      <c r="Y1323" s="117">
        <f t="shared" si="740"/>
        <v>1.00029809</v>
      </c>
      <c r="Z1323" s="110">
        <f t="shared" si="741"/>
        <v>0.22722285</v>
      </c>
      <c r="AA1323" s="110">
        <f t="shared" si="742"/>
        <v>0</v>
      </c>
      <c r="AB1323" s="121" t="str">
        <f t="shared" si="721"/>
        <v>A+J=</v>
      </c>
      <c r="AC1323" s="115">
        <f t="shared" si="722"/>
        <v>45621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9">
        <f t="shared" si="719"/>
        <v>45593</v>
      </c>
      <c r="B1324" s="110">
        <f t="shared" si="725"/>
        <v>762.48979740999994</v>
      </c>
      <c r="C1324" s="184">
        <f t="shared" si="718"/>
        <v>762.08647924000002</v>
      </c>
      <c r="D1324" s="111">
        <f t="shared" si="726"/>
        <v>6966.5</v>
      </c>
      <c r="E1324" s="111">
        <f>IF($K1324=1,VLOOKUP($A1323,$AQ$11:$AU$150,5),E1323)</f>
        <v>6997.15</v>
      </c>
      <c r="F1324" s="160" t="e">
        <f>IF($K1324=1,VLOOKUP($A1323,$AQ$11:$AU$135,6),F1323)</f>
        <v>#REF!</v>
      </c>
      <c r="G1324" s="114">
        <f t="shared" si="727"/>
        <v>4.39962678532968E-3</v>
      </c>
      <c r="H1324" s="115">
        <f t="shared" si="728"/>
        <v>45621</v>
      </c>
      <c r="I1324" s="115">
        <f t="shared" si="729"/>
        <v>45621</v>
      </c>
      <c r="J1324" s="116">
        <f t="shared" si="730"/>
        <v>19</v>
      </c>
      <c r="K1324" s="116">
        <f t="shared" si="731"/>
        <v>1</v>
      </c>
      <c r="L1324" s="8">
        <f t="shared" si="732"/>
        <v>1.0002310700000001</v>
      </c>
      <c r="M1324" s="117">
        <v>1</v>
      </c>
      <c r="N1324" s="117">
        <f t="shared" si="733"/>
        <v>1</v>
      </c>
      <c r="O1324" s="110">
        <f t="shared" si="734"/>
        <v>1.0002310700000001</v>
      </c>
      <c r="P1324" s="110">
        <f t="shared" si="735"/>
        <v>762.26257455999996</v>
      </c>
      <c r="Q1324" s="148">
        <f t="shared" si="736"/>
        <v>0</v>
      </c>
      <c r="R1324" s="170">
        <f t="shared" si="737"/>
        <v>0</v>
      </c>
      <c r="S1324" s="110">
        <f t="shared" si="738"/>
        <v>0</v>
      </c>
      <c r="T1324" s="92">
        <f t="shared" si="723"/>
        <v>0</v>
      </c>
      <c r="U1324" s="181">
        <f t="shared" si="724"/>
        <v>0</v>
      </c>
      <c r="V1324" s="120">
        <f t="shared" si="720"/>
        <v>7.8E-2</v>
      </c>
      <c r="W1324" s="118">
        <f t="shared" si="739"/>
        <v>1</v>
      </c>
      <c r="X1324" s="118">
        <v>252</v>
      </c>
      <c r="Y1324" s="117">
        <f t="shared" si="740"/>
        <v>1.00029809</v>
      </c>
      <c r="Z1324" s="110">
        <f t="shared" si="741"/>
        <v>0.22722285</v>
      </c>
      <c r="AA1324" s="110">
        <f t="shared" si="742"/>
        <v>0</v>
      </c>
      <c r="AB1324" s="121" t="str">
        <f t="shared" si="721"/>
        <v>A+J=</v>
      </c>
      <c r="AC1324" s="115">
        <f t="shared" si="722"/>
        <v>45621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9">
        <f t="shared" si="719"/>
        <v>45594</v>
      </c>
      <c r="B1325" s="110">
        <f t="shared" si="725"/>
        <v>762.89333418000001</v>
      </c>
      <c r="C1325" s="184">
        <f t="shared" ref="C1325:C1388" si="743">IF(Q1324&gt;0,P1324-S1324-T1324,C1324)</f>
        <v>762.08647924000002</v>
      </c>
      <c r="D1325" s="111">
        <f t="shared" si="726"/>
        <v>6966.5</v>
      </c>
      <c r="E1325" s="111">
        <f>IF($K1325=1,VLOOKUP($A1324,$AQ$11:$AU$150,5),E1324)</f>
        <v>6997.15</v>
      </c>
      <c r="F1325" s="160" t="e">
        <f>IF($K1325=1,VLOOKUP($A1324,$AQ$11:$AU$135,6),F1324)</f>
        <v>#REF!</v>
      </c>
      <c r="G1325" s="114">
        <f t="shared" si="727"/>
        <v>4.39962678532968E-3</v>
      </c>
      <c r="H1325" s="115">
        <f t="shared" si="728"/>
        <v>45621</v>
      </c>
      <c r="I1325" s="115">
        <f t="shared" si="729"/>
        <v>45621</v>
      </c>
      <c r="J1325" s="116">
        <f t="shared" si="730"/>
        <v>19</v>
      </c>
      <c r="K1325" s="116">
        <f t="shared" si="731"/>
        <v>2</v>
      </c>
      <c r="L1325" s="8">
        <f t="shared" si="732"/>
        <v>1.0004622000000001</v>
      </c>
      <c r="M1325" s="117">
        <v>1</v>
      </c>
      <c r="N1325" s="117">
        <f t="shared" si="733"/>
        <v>1</v>
      </c>
      <c r="O1325" s="110">
        <f t="shared" si="734"/>
        <v>1.0004622000000001</v>
      </c>
      <c r="P1325" s="110">
        <f t="shared" si="735"/>
        <v>762.43871561000003</v>
      </c>
      <c r="Q1325" s="148">
        <f t="shared" si="736"/>
        <v>0</v>
      </c>
      <c r="R1325" s="170">
        <f t="shared" si="737"/>
        <v>0</v>
      </c>
      <c r="S1325" s="110">
        <f t="shared" si="738"/>
        <v>0</v>
      </c>
      <c r="T1325" s="92">
        <f t="shared" si="723"/>
        <v>0</v>
      </c>
      <c r="U1325" s="181">
        <f t="shared" si="724"/>
        <v>0</v>
      </c>
      <c r="V1325" s="120">
        <f t="shared" si="720"/>
        <v>7.8E-2</v>
      </c>
      <c r="W1325" s="118">
        <f t="shared" si="739"/>
        <v>2</v>
      </c>
      <c r="X1325" s="118">
        <v>252</v>
      </c>
      <c r="Y1325" s="117">
        <f t="shared" si="740"/>
        <v>1.0005962690000001</v>
      </c>
      <c r="Z1325" s="110">
        <f t="shared" si="741"/>
        <v>0.45461857</v>
      </c>
      <c r="AA1325" s="110">
        <f t="shared" si="742"/>
        <v>0</v>
      </c>
      <c r="AB1325" s="121" t="str">
        <f t="shared" si="721"/>
        <v>A+J=</v>
      </c>
      <c r="AC1325" s="115">
        <f t="shared" si="722"/>
        <v>45621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9">
        <f t="shared" si="719"/>
        <v>45595</v>
      </c>
      <c r="B1326" s="110">
        <f t="shared" si="725"/>
        <v>763.29708886000003</v>
      </c>
      <c r="C1326" s="184">
        <f t="shared" si="743"/>
        <v>762.08647924000002</v>
      </c>
      <c r="D1326" s="111">
        <f t="shared" si="726"/>
        <v>6966.5</v>
      </c>
      <c r="E1326" s="111">
        <f>IF($K1326=1,VLOOKUP($A1325,$AQ$11:$AU$150,5),E1325)</f>
        <v>6997.15</v>
      </c>
      <c r="F1326" s="160" t="e">
        <f>IF($K1326=1,VLOOKUP($A1325,$AQ$11:$AU$135,6),F1325)</f>
        <v>#REF!</v>
      </c>
      <c r="G1326" s="114">
        <f t="shared" si="727"/>
        <v>4.39962678532968E-3</v>
      </c>
      <c r="H1326" s="115">
        <f t="shared" si="728"/>
        <v>45621</v>
      </c>
      <c r="I1326" s="115">
        <f t="shared" si="729"/>
        <v>45621</v>
      </c>
      <c r="J1326" s="116">
        <f t="shared" si="730"/>
        <v>19</v>
      </c>
      <c r="K1326" s="116">
        <f t="shared" si="731"/>
        <v>3</v>
      </c>
      <c r="L1326" s="8">
        <f t="shared" si="732"/>
        <v>1.0006933899999999</v>
      </c>
      <c r="M1326" s="117">
        <v>1</v>
      </c>
      <c r="N1326" s="117">
        <f t="shared" si="733"/>
        <v>1</v>
      </c>
      <c r="O1326" s="110">
        <f t="shared" si="734"/>
        <v>1.0006933899999999</v>
      </c>
      <c r="P1326" s="110">
        <f t="shared" si="735"/>
        <v>762.61490237999999</v>
      </c>
      <c r="Q1326" s="148">
        <f t="shared" si="736"/>
        <v>0</v>
      </c>
      <c r="R1326" s="170">
        <f t="shared" si="737"/>
        <v>0</v>
      </c>
      <c r="S1326" s="110">
        <f t="shared" si="738"/>
        <v>0</v>
      </c>
      <c r="T1326" s="92">
        <f t="shared" si="723"/>
        <v>0</v>
      </c>
      <c r="U1326" s="181">
        <f t="shared" si="724"/>
        <v>0</v>
      </c>
      <c r="V1326" s="120">
        <f t="shared" si="720"/>
        <v>7.8E-2</v>
      </c>
      <c r="W1326" s="118">
        <f t="shared" si="739"/>
        <v>3</v>
      </c>
      <c r="X1326" s="118">
        <v>252</v>
      </c>
      <c r="Y1326" s="117">
        <f t="shared" si="740"/>
        <v>1.0008945359999999</v>
      </c>
      <c r="Z1326" s="110">
        <f t="shared" si="741"/>
        <v>0.68218648000000004</v>
      </c>
      <c r="AA1326" s="110">
        <f t="shared" si="742"/>
        <v>0</v>
      </c>
      <c r="AB1326" s="121" t="str">
        <f t="shared" si="721"/>
        <v>A+J=</v>
      </c>
      <c r="AC1326" s="115">
        <f t="shared" si="722"/>
        <v>45621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9">
        <f t="shared" si="719"/>
        <v>45596</v>
      </c>
      <c r="B1327" s="110">
        <f t="shared" si="725"/>
        <v>763.70105545000001</v>
      </c>
      <c r="C1327" s="184">
        <f t="shared" si="743"/>
        <v>762.08647924000002</v>
      </c>
      <c r="D1327" s="111">
        <f t="shared" si="726"/>
        <v>6966.5</v>
      </c>
      <c r="E1327" s="111">
        <f>IF($K1327=1,VLOOKUP($A1326,$AQ$11:$AU$150,5),E1326)</f>
        <v>6997.15</v>
      </c>
      <c r="F1327" s="160" t="e">
        <f>IF($K1327=1,VLOOKUP($A1326,$AQ$11:$AU$135,6),F1326)</f>
        <v>#REF!</v>
      </c>
      <c r="G1327" s="114">
        <f t="shared" si="727"/>
        <v>4.39962678532968E-3</v>
      </c>
      <c r="H1327" s="115">
        <f t="shared" si="728"/>
        <v>45621</v>
      </c>
      <c r="I1327" s="115">
        <f t="shared" si="729"/>
        <v>45621</v>
      </c>
      <c r="J1327" s="116">
        <f t="shared" si="730"/>
        <v>19</v>
      </c>
      <c r="K1327" s="116">
        <f t="shared" si="731"/>
        <v>4</v>
      </c>
      <c r="L1327" s="8">
        <f t="shared" si="732"/>
        <v>1.0009246300000001</v>
      </c>
      <c r="M1327" s="117">
        <v>1</v>
      </c>
      <c r="N1327" s="117">
        <f t="shared" si="733"/>
        <v>1</v>
      </c>
      <c r="O1327" s="110">
        <f t="shared" si="734"/>
        <v>1.0009246300000001</v>
      </c>
      <c r="P1327" s="110">
        <f t="shared" si="735"/>
        <v>762.79112726000005</v>
      </c>
      <c r="Q1327" s="148">
        <f t="shared" si="736"/>
        <v>0</v>
      </c>
      <c r="R1327" s="170">
        <f t="shared" si="737"/>
        <v>0</v>
      </c>
      <c r="S1327" s="110">
        <f t="shared" si="738"/>
        <v>0</v>
      </c>
      <c r="T1327" s="92">
        <f t="shared" si="723"/>
        <v>0</v>
      </c>
      <c r="U1327" s="181">
        <f t="shared" si="724"/>
        <v>0</v>
      </c>
      <c r="V1327" s="120">
        <f t="shared" si="720"/>
        <v>7.8E-2</v>
      </c>
      <c r="W1327" s="118">
        <f t="shared" si="739"/>
        <v>4</v>
      </c>
      <c r="X1327" s="118">
        <v>252</v>
      </c>
      <c r="Y1327" s="117">
        <f t="shared" si="740"/>
        <v>1.001192893</v>
      </c>
      <c r="Z1327" s="110">
        <f t="shared" si="741"/>
        <v>0.90992819000000003</v>
      </c>
      <c r="AA1327" s="110">
        <f t="shared" si="742"/>
        <v>0</v>
      </c>
      <c r="AB1327" s="121" t="str">
        <f t="shared" si="721"/>
        <v>A+J=</v>
      </c>
      <c r="AC1327" s="115">
        <f t="shared" si="722"/>
        <v>45621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9">
        <f t="shared" si="719"/>
        <v>45597</v>
      </c>
      <c r="B1328" s="110">
        <f t="shared" si="725"/>
        <v>764.10523325999998</v>
      </c>
      <c r="C1328" s="184">
        <f t="shared" si="743"/>
        <v>762.08647924000002</v>
      </c>
      <c r="D1328" s="111">
        <f t="shared" si="726"/>
        <v>6966.5</v>
      </c>
      <c r="E1328" s="111">
        <f>IF($K1328=1,VLOOKUP($A1327,$AQ$11:$AU$150,5),E1327)</f>
        <v>6997.15</v>
      </c>
      <c r="F1328" s="160" t="e">
        <f>IF($K1328=1,VLOOKUP($A1327,$AQ$11:$AU$135,6),F1327)</f>
        <v>#REF!</v>
      </c>
      <c r="G1328" s="114">
        <f t="shared" si="727"/>
        <v>4.39962678532968E-3</v>
      </c>
      <c r="H1328" s="115">
        <f t="shared" si="728"/>
        <v>45621</v>
      </c>
      <c r="I1328" s="115">
        <f t="shared" si="729"/>
        <v>45621</v>
      </c>
      <c r="J1328" s="116">
        <f t="shared" si="730"/>
        <v>19</v>
      </c>
      <c r="K1328" s="116">
        <f t="shared" si="731"/>
        <v>5</v>
      </c>
      <c r="L1328" s="8">
        <f t="shared" si="732"/>
        <v>1.00115592</v>
      </c>
      <c r="M1328" s="117">
        <v>1</v>
      </c>
      <c r="N1328" s="117">
        <f t="shared" si="733"/>
        <v>1</v>
      </c>
      <c r="O1328" s="110">
        <f t="shared" si="734"/>
        <v>1.00115592</v>
      </c>
      <c r="P1328" s="110">
        <f t="shared" si="735"/>
        <v>762.96739023999999</v>
      </c>
      <c r="Q1328" s="148">
        <f t="shared" si="736"/>
        <v>0</v>
      </c>
      <c r="R1328" s="170">
        <f t="shared" si="737"/>
        <v>0</v>
      </c>
      <c r="S1328" s="110">
        <f t="shared" si="738"/>
        <v>0</v>
      </c>
      <c r="T1328" s="92">
        <f t="shared" si="723"/>
        <v>0</v>
      </c>
      <c r="U1328" s="181">
        <f t="shared" si="724"/>
        <v>0</v>
      </c>
      <c r="V1328" s="120">
        <f t="shared" si="720"/>
        <v>7.8E-2</v>
      </c>
      <c r="W1328" s="118">
        <f t="shared" si="739"/>
        <v>5</v>
      </c>
      <c r="X1328" s="118">
        <v>252</v>
      </c>
      <c r="Y1328" s="117">
        <f t="shared" si="740"/>
        <v>1.001491339</v>
      </c>
      <c r="Z1328" s="110">
        <f t="shared" si="741"/>
        <v>1.13784302</v>
      </c>
      <c r="AA1328" s="110">
        <f t="shared" si="742"/>
        <v>0</v>
      </c>
      <c r="AB1328" s="121" t="str">
        <f t="shared" si="721"/>
        <v>A+J=</v>
      </c>
      <c r="AC1328" s="115">
        <f t="shared" si="722"/>
        <v>45621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9">
        <f t="shared" si="719"/>
        <v>45598</v>
      </c>
      <c r="B1329" s="110">
        <f t="shared" si="725"/>
        <v>764.50962160000006</v>
      </c>
      <c r="C1329" s="184">
        <f t="shared" si="743"/>
        <v>762.08647924000002</v>
      </c>
      <c r="D1329" s="111">
        <f t="shared" si="726"/>
        <v>6966.5</v>
      </c>
      <c r="E1329" s="111">
        <f>IF($K1329=1,VLOOKUP($A1328,$AQ$11:$AU$150,5),E1328)</f>
        <v>6997.15</v>
      </c>
      <c r="F1329" s="160" t="e">
        <f>IF($K1329=1,VLOOKUP($A1328,$AQ$11:$AU$135,6),F1328)</f>
        <v>#REF!</v>
      </c>
      <c r="G1329" s="114">
        <f t="shared" si="727"/>
        <v>4.39962678532968E-3</v>
      </c>
      <c r="H1329" s="115">
        <f t="shared" si="728"/>
        <v>45621</v>
      </c>
      <c r="I1329" s="115">
        <f t="shared" si="729"/>
        <v>45621</v>
      </c>
      <c r="J1329" s="116">
        <f t="shared" si="730"/>
        <v>19</v>
      </c>
      <c r="K1329" s="116">
        <f t="shared" si="731"/>
        <v>6</v>
      </c>
      <c r="L1329" s="8">
        <f t="shared" si="732"/>
        <v>1.00138726</v>
      </c>
      <c r="M1329" s="117">
        <v>1</v>
      </c>
      <c r="N1329" s="117">
        <f t="shared" si="733"/>
        <v>1</v>
      </c>
      <c r="O1329" s="110">
        <f t="shared" si="734"/>
        <v>1.00138726</v>
      </c>
      <c r="P1329" s="110">
        <f t="shared" si="735"/>
        <v>763.14369132000002</v>
      </c>
      <c r="Q1329" s="148">
        <f t="shared" si="736"/>
        <v>0</v>
      </c>
      <c r="R1329" s="170">
        <f t="shared" si="737"/>
        <v>0</v>
      </c>
      <c r="S1329" s="110">
        <f t="shared" si="738"/>
        <v>0</v>
      </c>
      <c r="T1329" s="92">
        <f t="shared" si="723"/>
        <v>0</v>
      </c>
      <c r="U1329" s="181">
        <f t="shared" si="724"/>
        <v>0</v>
      </c>
      <c r="V1329" s="120">
        <f t="shared" si="720"/>
        <v>7.8E-2</v>
      </c>
      <c r="W1329" s="118">
        <f t="shared" si="739"/>
        <v>6</v>
      </c>
      <c r="X1329" s="118">
        <v>252</v>
      </c>
      <c r="Y1329" s="117">
        <f t="shared" si="740"/>
        <v>1.0017898730000001</v>
      </c>
      <c r="Z1329" s="110">
        <f t="shared" si="741"/>
        <v>1.3659302799999999</v>
      </c>
      <c r="AA1329" s="110">
        <f t="shared" si="742"/>
        <v>0</v>
      </c>
      <c r="AB1329" s="121" t="str">
        <f t="shared" si="721"/>
        <v>A+J=</v>
      </c>
      <c r="AC1329" s="115">
        <f t="shared" si="722"/>
        <v>45621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9">
        <f t="shared" si="719"/>
        <v>45599</v>
      </c>
      <c r="B1330" s="110">
        <f t="shared" si="725"/>
        <v>764.50962160000006</v>
      </c>
      <c r="C1330" s="184">
        <f t="shared" si="743"/>
        <v>762.08647924000002</v>
      </c>
      <c r="D1330" s="111">
        <f t="shared" si="726"/>
        <v>6966.5</v>
      </c>
      <c r="E1330" s="111">
        <f>IF($K1330=1,VLOOKUP($A1329,$AQ$11:$AU$150,5),E1329)</f>
        <v>6997.15</v>
      </c>
      <c r="F1330" s="160" t="e">
        <f>IF($K1330=1,VLOOKUP($A1329,$AQ$11:$AU$135,6),F1329)</f>
        <v>#REF!</v>
      </c>
      <c r="G1330" s="114">
        <f t="shared" si="727"/>
        <v>4.39962678532968E-3</v>
      </c>
      <c r="H1330" s="115">
        <f t="shared" si="728"/>
        <v>45621</v>
      </c>
      <c r="I1330" s="115">
        <f t="shared" si="729"/>
        <v>45621</v>
      </c>
      <c r="J1330" s="116">
        <f t="shared" si="730"/>
        <v>19</v>
      </c>
      <c r="K1330" s="116">
        <f t="shared" si="731"/>
        <v>6</v>
      </c>
      <c r="L1330" s="8">
        <f t="shared" si="732"/>
        <v>1.00138726</v>
      </c>
      <c r="M1330" s="117">
        <v>1</v>
      </c>
      <c r="N1330" s="117">
        <f t="shared" si="733"/>
        <v>1</v>
      </c>
      <c r="O1330" s="110">
        <f t="shared" si="734"/>
        <v>1.00138726</v>
      </c>
      <c r="P1330" s="110">
        <f t="shared" si="735"/>
        <v>763.14369132000002</v>
      </c>
      <c r="Q1330" s="148">
        <f t="shared" si="736"/>
        <v>0</v>
      </c>
      <c r="R1330" s="170">
        <f t="shared" si="737"/>
        <v>0</v>
      </c>
      <c r="S1330" s="110">
        <f t="shared" si="738"/>
        <v>0</v>
      </c>
      <c r="T1330" s="92">
        <f t="shared" si="723"/>
        <v>0</v>
      </c>
      <c r="U1330" s="181">
        <f t="shared" si="724"/>
        <v>0</v>
      </c>
      <c r="V1330" s="120">
        <f t="shared" si="720"/>
        <v>7.8E-2</v>
      </c>
      <c r="W1330" s="118">
        <f t="shared" si="739"/>
        <v>6</v>
      </c>
      <c r="X1330" s="118">
        <v>252</v>
      </c>
      <c r="Y1330" s="117">
        <f t="shared" si="740"/>
        <v>1.0017898730000001</v>
      </c>
      <c r="Z1330" s="110">
        <f t="shared" si="741"/>
        <v>1.3659302799999999</v>
      </c>
      <c r="AA1330" s="110">
        <f t="shared" si="742"/>
        <v>0</v>
      </c>
      <c r="AB1330" s="121" t="str">
        <f t="shared" si="721"/>
        <v>A+J=</v>
      </c>
      <c r="AC1330" s="115">
        <f t="shared" si="722"/>
        <v>45621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9">
        <f t="shared" si="719"/>
        <v>45600</v>
      </c>
      <c r="B1331" s="110">
        <f t="shared" si="725"/>
        <v>764.50962160000006</v>
      </c>
      <c r="C1331" s="184">
        <f t="shared" si="743"/>
        <v>762.08647924000002</v>
      </c>
      <c r="D1331" s="111">
        <f t="shared" si="726"/>
        <v>6966.5</v>
      </c>
      <c r="E1331" s="111">
        <f>IF($K1331=1,VLOOKUP($A1330,$AQ$11:$AU$150,5),E1330)</f>
        <v>6997.15</v>
      </c>
      <c r="F1331" s="160" t="e">
        <f>IF($K1331=1,VLOOKUP($A1330,$AQ$11:$AU$135,6),F1330)</f>
        <v>#REF!</v>
      </c>
      <c r="G1331" s="114">
        <f t="shared" si="727"/>
        <v>4.39962678532968E-3</v>
      </c>
      <c r="H1331" s="115">
        <f t="shared" si="728"/>
        <v>45621</v>
      </c>
      <c r="I1331" s="115">
        <f t="shared" si="729"/>
        <v>45621</v>
      </c>
      <c r="J1331" s="116">
        <f t="shared" si="730"/>
        <v>19</v>
      </c>
      <c r="K1331" s="116">
        <f t="shared" si="731"/>
        <v>6</v>
      </c>
      <c r="L1331" s="8">
        <f t="shared" si="732"/>
        <v>1.00138726</v>
      </c>
      <c r="M1331" s="117">
        <v>1</v>
      </c>
      <c r="N1331" s="117">
        <f t="shared" si="733"/>
        <v>1</v>
      </c>
      <c r="O1331" s="110">
        <f t="shared" si="734"/>
        <v>1.00138726</v>
      </c>
      <c r="P1331" s="110">
        <f t="shared" si="735"/>
        <v>763.14369132000002</v>
      </c>
      <c r="Q1331" s="148">
        <f t="shared" si="736"/>
        <v>0</v>
      </c>
      <c r="R1331" s="170">
        <f t="shared" si="737"/>
        <v>0</v>
      </c>
      <c r="S1331" s="110">
        <f t="shared" si="738"/>
        <v>0</v>
      </c>
      <c r="T1331" s="92">
        <f t="shared" si="723"/>
        <v>0</v>
      </c>
      <c r="U1331" s="181">
        <f t="shared" si="724"/>
        <v>0</v>
      </c>
      <c r="V1331" s="120">
        <f t="shared" si="720"/>
        <v>7.8E-2</v>
      </c>
      <c r="W1331" s="118">
        <f t="shared" si="739"/>
        <v>6</v>
      </c>
      <c r="X1331" s="118">
        <v>252</v>
      </c>
      <c r="Y1331" s="117">
        <f t="shared" si="740"/>
        <v>1.0017898730000001</v>
      </c>
      <c r="Z1331" s="110">
        <f t="shared" si="741"/>
        <v>1.3659302799999999</v>
      </c>
      <c r="AA1331" s="110">
        <f t="shared" si="742"/>
        <v>0</v>
      </c>
      <c r="AB1331" s="121" t="str">
        <f t="shared" si="721"/>
        <v>A+J=</v>
      </c>
      <c r="AC1331" s="115">
        <f t="shared" si="722"/>
        <v>45621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9">
        <f t="shared" si="719"/>
        <v>45601</v>
      </c>
      <c r="B1332" s="110">
        <f t="shared" si="725"/>
        <v>764.91422897999996</v>
      </c>
      <c r="C1332" s="184">
        <f t="shared" si="743"/>
        <v>762.08647924000002</v>
      </c>
      <c r="D1332" s="111">
        <f t="shared" si="726"/>
        <v>6966.5</v>
      </c>
      <c r="E1332" s="111">
        <f>IF($K1332=1,VLOOKUP($A1331,$AQ$11:$AU$150,5),E1331)</f>
        <v>6997.15</v>
      </c>
      <c r="F1332" s="160" t="e">
        <f>IF($K1332=1,VLOOKUP($A1331,$AQ$11:$AU$135,6),F1331)</f>
        <v>#REF!</v>
      </c>
      <c r="G1332" s="114">
        <f t="shared" si="727"/>
        <v>4.39962678532968E-3</v>
      </c>
      <c r="H1332" s="115">
        <f t="shared" si="728"/>
        <v>45621</v>
      </c>
      <c r="I1332" s="115">
        <f t="shared" si="729"/>
        <v>45621</v>
      </c>
      <c r="J1332" s="116">
        <f t="shared" si="730"/>
        <v>19</v>
      </c>
      <c r="K1332" s="116">
        <f t="shared" si="731"/>
        <v>7</v>
      </c>
      <c r="L1332" s="8">
        <f t="shared" si="732"/>
        <v>1.0016186600000001</v>
      </c>
      <c r="M1332" s="117">
        <v>1</v>
      </c>
      <c r="N1332" s="117">
        <f t="shared" si="733"/>
        <v>1</v>
      </c>
      <c r="O1332" s="110">
        <f t="shared" si="734"/>
        <v>1.0016186600000001</v>
      </c>
      <c r="P1332" s="110">
        <f t="shared" si="735"/>
        <v>763.32003813999995</v>
      </c>
      <c r="Q1332" s="148">
        <f t="shared" si="736"/>
        <v>0</v>
      </c>
      <c r="R1332" s="170">
        <f t="shared" si="737"/>
        <v>0</v>
      </c>
      <c r="S1332" s="110">
        <f t="shared" si="738"/>
        <v>0</v>
      </c>
      <c r="T1332" s="92">
        <f t="shared" si="723"/>
        <v>0</v>
      </c>
      <c r="U1332" s="181">
        <f t="shared" si="724"/>
        <v>0</v>
      </c>
      <c r="V1332" s="120">
        <f t="shared" si="720"/>
        <v>7.8E-2</v>
      </c>
      <c r="W1332" s="118">
        <f t="shared" si="739"/>
        <v>7</v>
      </c>
      <c r="X1332" s="118">
        <v>252</v>
      </c>
      <c r="Y1332" s="117">
        <f t="shared" si="740"/>
        <v>1.0020884960000001</v>
      </c>
      <c r="Z1332" s="110">
        <f t="shared" si="741"/>
        <v>1.59419084</v>
      </c>
      <c r="AA1332" s="110">
        <f t="shared" si="742"/>
        <v>0</v>
      </c>
      <c r="AB1332" s="121" t="str">
        <f t="shared" si="721"/>
        <v>A+J=</v>
      </c>
      <c r="AC1332" s="115">
        <f t="shared" si="722"/>
        <v>45621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9">
        <f t="shared" si="719"/>
        <v>45602</v>
      </c>
      <c r="B1333" s="110">
        <f t="shared" si="725"/>
        <v>765.31905621999999</v>
      </c>
      <c r="C1333" s="184">
        <f t="shared" si="743"/>
        <v>762.08647924000002</v>
      </c>
      <c r="D1333" s="111">
        <f t="shared" si="726"/>
        <v>6966.5</v>
      </c>
      <c r="E1333" s="111">
        <f>IF($K1333=1,VLOOKUP($A1332,$AQ$11:$AU$150,5),E1332)</f>
        <v>6997.15</v>
      </c>
      <c r="F1333" s="160" t="e">
        <f>IF($K1333=1,VLOOKUP($A1332,$AQ$11:$AU$135,6),F1332)</f>
        <v>#REF!</v>
      </c>
      <c r="G1333" s="114">
        <f t="shared" si="727"/>
        <v>4.39962678532968E-3</v>
      </c>
      <c r="H1333" s="115">
        <f t="shared" si="728"/>
        <v>45621</v>
      </c>
      <c r="I1333" s="115">
        <f t="shared" si="729"/>
        <v>45621</v>
      </c>
      <c r="J1333" s="116">
        <f t="shared" si="730"/>
        <v>19</v>
      </c>
      <c r="K1333" s="116">
        <f t="shared" si="731"/>
        <v>8</v>
      </c>
      <c r="L1333" s="8">
        <f t="shared" si="732"/>
        <v>1.0018501200000001</v>
      </c>
      <c r="M1333" s="117">
        <v>1</v>
      </c>
      <c r="N1333" s="117">
        <f t="shared" si="733"/>
        <v>1</v>
      </c>
      <c r="O1333" s="110">
        <f t="shared" si="734"/>
        <v>1.0018501200000001</v>
      </c>
      <c r="P1333" s="110">
        <f t="shared" si="735"/>
        <v>763.49643067</v>
      </c>
      <c r="Q1333" s="148">
        <f t="shared" si="736"/>
        <v>0</v>
      </c>
      <c r="R1333" s="170">
        <f t="shared" si="737"/>
        <v>0</v>
      </c>
      <c r="S1333" s="110">
        <f t="shared" si="738"/>
        <v>0</v>
      </c>
      <c r="T1333" s="92">
        <f t="shared" si="723"/>
        <v>0</v>
      </c>
      <c r="U1333" s="181">
        <f t="shared" si="724"/>
        <v>0</v>
      </c>
      <c r="V1333" s="120">
        <f t="shared" si="720"/>
        <v>7.8E-2</v>
      </c>
      <c r="W1333" s="118">
        <f t="shared" si="739"/>
        <v>8</v>
      </c>
      <c r="X1333" s="118">
        <v>252</v>
      </c>
      <c r="Y1333" s="117">
        <f t="shared" si="740"/>
        <v>1.0023872089999999</v>
      </c>
      <c r="Z1333" s="110">
        <f t="shared" si="741"/>
        <v>1.8226255499999999</v>
      </c>
      <c r="AA1333" s="110">
        <f t="shared" si="742"/>
        <v>0</v>
      </c>
      <c r="AB1333" s="121" t="str">
        <f t="shared" si="721"/>
        <v>A+J=</v>
      </c>
      <c r="AC1333" s="115">
        <f t="shared" si="722"/>
        <v>45621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9">
        <f t="shared" si="719"/>
        <v>45603</v>
      </c>
      <c r="B1334" s="110">
        <f t="shared" si="725"/>
        <v>765.72408737000001</v>
      </c>
      <c r="C1334" s="184">
        <f t="shared" si="743"/>
        <v>762.08647924000002</v>
      </c>
      <c r="D1334" s="111">
        <f t="shared" si="726"/>
        <v>6966.5</v>
      </c>
      <c r="E1334" s="111">
        <f>IF($K1334=1,VLOOKUP($A1333,$AQ$11:$AU$150,5),E1333)</f>
        <v>6997.15</v>
      </c>
      <c r="F1334" s="160" t="e">
        <f>IF($K1334=1,VLOOKUP($A1333,$AQ$11:$AU$135,6),F1333)</f>
        <v>#REF!</v>
      </c>
      <c r="G1334" s="114">
        <f t="shared" si="727"/>
        <v>4.39962678532968E-3</v>
      </c>
      <c r="H1334" s="115">
        <f t="shared" si="728"/>
        <v>45621</v>
      </c>
      <c r="I1334" s="115">
        <f t="shared" si="729"/>
        <v>45621</v>
      </c>
      <c r="J1334" s="116">
        <f t="shared" si="730"/>
        <v>19</v>
      </c>
      <c r="K1334" s="116">
        <f t="shared" si="731"/>
        <v>9</v>
      </c>
      <c r="L1334" s="8">
        <f t="shared" si="732"/>
        <v>1.00208162</v>
      </c>
      <c r="M1334" s="117">
        <v>1</v>
      </c>
      <c r="N1334" s="117">
        <f t="shared" si="733"/>
        <v>1</v>
      </c>
      <c r="O1334" s="110">
        <f t="shared" si="734"/>
        <v>1.00208162</v>
      </c>
      <c r="P1334" s="110">
        <f t="shared" si="735"/>
        <v>763.67285369000001</v>
      </c>
      <c r="Q1334" s="148">
        <f t="shared" si="736"/>
        <v>0</v>
      </c>
      <c r="R1334" s="170">
        <f t="shared" si="737"/>
        <v>0</v>
      </c>
      <c r="S1334" s="110">
        <f t="shared" si="738"/>
        <v>0</v>
      </c>
      <c r="T1334" s="92">
        <f t="shared" si="723"/>
        <v>0</v>
      </c>
      <c r="U1334" s="181">
        <f t="shared" si="724"/>
        <v>0</v>
      </c>
      <c r="V1334" s="120">
        <f t="shared" si="720"/>
        <v>7.8E-2</v>
      </c>
      <c r="W1334" s="118">
        <f t="shared" si="739"/>
        <v>9</v>
      </c>
      <c r="X1334" s="118">
        <v>252</v>
      </c>
      <c r="Y1334" s="117">
        <f t="shared" si="740"/>
        <v>1.002686011</v>
      </c>
      <c r="Z1334" s="110">
        <f t="shared" si="741"/>
        <v>2.0512336800000002</v>
      </c>
      <c r="AA1334" s="110">
        <f t="shared" si="742"/>
        <v>0</v>
      </c>
      <c r="AB1334" s="121" t="str">
        <f t="shared" si="721"/>
        <v>A+J=</v>
      </c>
      <c r="AC1334" s="115">
        <f t="shared" si="722"/>
        <v>45621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9">
        <f t="shared" si="719"/>
        <v>45604</v>
      </c>
      <c r="B1335" s="110">
        <f t="shared" si="725"/>
        <v>766.12933704</v>
      </c>
      <c r="C1335" s="184">
        <f t="shared" si="743"/>
        <v>762.08647924000002</v>
      </c>
      <c r="D1335" s="111">
        <f t="shared" si="726"/>
        <v>6966.5</v>
      </c>
      <c r="E1335" s="111">
        <f>IF($K1335=1,VLOOKUP($A1334,$AQ$11:$AU$150,5),E1334)</f>
        <v>6997.15</v>
      </c>
      <c r="F1335" s="160" t="e">
        <f>IF($K1335=1,VLOOKUP($A1334,$AQ$11:$AU$135,6),F1334)</f>
        <v>#REF!</v>
      </c>
      <c r="G1335" s="114">
        <f t="shared" si="727"/>
        <v>4.39962678532968E-3</v>
      </c>
      <c r="H1335" s="115">
        <f t="shared" si="728"/>
        <v>45621</v>
      </c>
      <c r="I1335" s="115">
        <f t="shared" si="729"/>
        <v>45621</v>
      </c>
      <c r="J1335" s="116">
        <f t="shared" si="730"/>
        <v>19</v>
      </c>
      <c r="K1335" s="116">
        <f t="shared" si="731"/>
        <v>10</v>
      </c>
      <c r="L1335" s="8">
        <f t="shared" si="732"/>
        <v>1.00231318</v>
      </c>
      <c r="M1335" s="117">
        <v>1</v>
      </c>
      <c r="N1335" s="117">
        <f t="shared" si="733"/>
        <v>1</v>
      </c>
      <c r="O1335" s="110">
        <f t="shared" si="734"/>
        <v>1.00231318</v>
      </c>
      <c r="P1335" s="110">
        <f t="shared" si="735"/>
        <v>763.84932244000004</v>
      </c>
      <c r="Q1335" s="148">
        <f t="shared" si="736"/>
        <v>0</v>
      </c>
      <c r="R1335" s="170">
        <f t="shared" si="737"/>
        <v>0</v>
      </c>
      <c r="S1335" s="110">
        <f t="shared" si="738"/>
        <v>0</v>
      </c>
      <c r="T1335" s="92">
        <f t="shared" si="723"/>
        <v>0</v>
      </c>
      <c r="U1335" s="181">
        <f t="shared" si="724"/>
        <v>0</v>
      </c>
      <c r="V1335" s="120">
        <f t="shared" si="720"/>
        <v>7.8E-2</v>
      </c>
      <c r="W1335" s="118">
        <f t="shared" si="739"/>
        <v>10</v>
      </c>
      <c r="X1335" s="118">
        <v>252</v>
      </c>
      <c r="Y1335" s="117">
        <f t="shared" si="740"/>
        <v>1.002984901</v>
      </c>
      <c r="Z1335" s="110">
        <f t="shared" si="741"/>
        <v>2.2800145999999999</v>
      </c>
      <c r="AA1335" s="110">
        <f t="shared" si="742"/>
        <v>0</v>
      </c>
      <c r="AB1335" s="121" t="str">
        <f t="shared" si="721"/>
        <v>A+J=</v>
      </c>
      <c r="AC1335" s="115">
        <f t="shared" si="722"/>
        <v>45621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9">
        <f t="shared" si="719"/>
        <v>45605</v>
      </c>
      <c r="B1336" s="110">
        <f t="shared" si="725"/>
        <v>766.53479919000006</v>
      </c>
      <c r="C1336" s="184">
        <f t="shared" si="743"/>
        <v>762.08647924000002</v>
      </c>
      <c r="D1336" s="111">
        <f t="shared" si="726"/>
        <v>6966.5</v>
      </c>
      <c r="E1336" s="111">
        <f>IF($K1336=1,VLOOKUP($A1335,$AQ$11:$AU$150,5),E1335)</f>
        <v>6997.15</v>
      </c>
      <c r="F1336" s="160" t="e">
        <f>IF($K1336=1,VLOOKUP($A1335,$AQ$11:$AU$135,6),F1335)</f>
        <v>#REF!</v>
      </c>
      <c r="G1336" s="114">
        <f t="shared" si="727"/>
        <v>4.39962678532968E-3</v>
      </c>
      <c r="H1336" s="115">
        <f t="shared" si="728"/>
        <v>45621</v>
      </c>
      <c r="I1336" s="115">
        <f t="shared" si="729"/>
        <v>45621</v>
      </c>
      <c r="J1336" s="116">
        <f t="shared" si="730"/>
        <v>19</v>
      </c>
      <c r="K1336" s="116">
        <f t="shared" si="731"/>
        <v>11</v>
      </c>
      <c r="L1336" s="8">
        <f t="shared" si="732"/>
        <v>1.00254479</v>
      </c>
      <c r="M1336" s="117">
        <v>1</v>
      </c>
      <c r="N1336" s="117">
        <f t="shared" si="733"/>
        <v>1</v>
      </c>
      <c r="O1336" s="110">
        <f t="shared" si="734"/>
        <v>1.00254479</v>
      </c>
      <c r="P1336" s="110">
        <f t="shared" si="735"/>
        <v>764.02582929000005</v>
      </c>
      <c r="Q1336" s="148">
        <f t="shared" si="736"/>
        <v>0</v>
      </c>
      <c r="R1336" s="170">
        <f t="shared" si="737"/>
        <v>0</v>
      </c>
      <c r="S1336" s="110">
        <f t="shared" si="738"/>
        <v>0</v>
      </c>
      <c r="T1336" s="92">
        <f t="shared" si="723"/>
        <v>0</v>
      </c>
      <c r="U1336" s="181">
        <f t="shared" si="724"/>
        <v>0</v>
      </c>
      <c r="V1336" s="120">
        <f t="shared" si="720"/>
        <v>7.8E-2</v>
      </c>
      <c r="W1336" s="118">
        <f t="shared" si="739"/>
        <v>11</v>
      </c>
      <c r="X1336" s="118">
        <v>252</v>
      </c>
      <c r="Y1336" s="117">
        <f t="shared" si="740"/>
        <v>1.003283881</v>
      </c>
      <c r="Z1336" s="110">
        <f t="shared" si="741"/>
        <v>2.5089698999999999</v>
      </c>
      <c r="AA1336" s="110">
        <f t="shared" si="742"/>
        <v>0</v>
      </c>
      <c r="AB1336" s="121" t="str">
        <f t="shared" si="721"/>
        <v>A+J=</v>
      </c>
      <c r="AC1336" s="115">
        <f t="shared" si="722"/>
        <v>45621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9">
        <f t="shared" si="719"/>
        <v>45606</v>
      </c>
      <c r="B1337" s="110">
        <f t="shared" si="725"/>
        <v>766.53479919000006</v>
      </c>
      <c r="C1337" s="184">
        <f t="shared" si="743"/>
        <v>762.08647924000002</v>
      </c>
      <c r="D1337" s="111">
        <f t="shared" si="726"/>
        <v>6966.5</v>
      </c>
      <c r="E1337" s="111">
        <f>IF($K1337=1,VLOOKUP($A1336,$AQ$11:$AU$150,5),E1336)</f>
        <v>6997.15</v>
      </c>
      <c r="F1337" s="160" t="e">
        <f>IF($K1337=1,VLOOKUP($A1336,$AQ$11:$AU$135,6),F1336)</f>
        <v>#REF!</v>
      </c>
      <c r="G1337" s="114">
        <f t="shared" si="727"/>
        <v>4.39962678532968E-3</v>
      </c>
      <c r="H1337" s="115">
        <f t="shared" si="728"/>
        <v>45621</v>
      </c>
      <c r="I1337" s="115">
        <f t="shared" si="729"/>
        <v>45621</v>
      </c>
      <c r="J1337" s="116">
        <f t="shared" si="730"/>
        <v>19</v>
      </c>
      <c r="K1337" s="116">
        <f t="shared" si="731"/>
        <v>11</v>
      </c>
      <c r="L1337" s="8">
        <f t="shared" si="732"/>
        <v>1.00254479</v>
      </c>
      <c r="M1337" s="117">
        <v>1</v>
      </c>
      <c r="N1337" s="117">
        <f t="shared" si="733"/>
        <v>1</v>
      </c>
      <c r="O1337" s="110">
        <f t="shared" si="734"/>
        <v>1.00254479</v>
      </c>
      <c r="P1337" s="110">
        <f t="shared" si="735"/>
        <v>764.02582929000005</v>
      </c>
      <c r="Q1337" s="148">
        <f t="shared" si="736"/>
        <v>0</v>
      </c>
      <c r="R1337" s="170">
        <f t="shared" si="737"/>
        <v>0</v>
      </c>
      <c r="S1337" s="110">
        <f t="shared" si="738"/>
        <v>0</v>
      </c>
      <c r="T1337" s="92">
        <f t="shared" si="723"/>
        <v>0</v>
      </c>
      <c r="U1337" s="181">
        <f t="shared" si="724"/>
        <v>0</v>
      </c>
      <c r="V1337" s="120">
        <f t="shared" si="720"/>
        <v>7.8E-2</v>
      </c>
      <c r="W1337" s="118">
        <f t="shared" si="739"/>
        <v>11</v>
      </c>
      <c r="X1337" s="118">
        <v>252</v>
      </c>
      <c r="Y1337" s="117">
        <f t="shared" si="740"/>
        <v>1.003283881</v>
      </c>
      <c r="Z1337" s="110">
        <f t="shared" si="741"/>
        <v>2.5089698999999999</v>
      </c>
      <c r="AA1337" s="110">
        <f t="shared" si="742"/>
        <v>0</v>
      </c>
      <c r="AB1337" s="121" t="str">
        <f t="shared" si="721"/>
        <v>A+J=</v>
      </c>
      <c r="AC1337" s="115">
        <f t="shared" si="722"/>
        <v>45621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9">
        <f t="shared" si="719"/>
        <v>45607</v>
      </c>
      <c r="B1338" s="110">
        <f t="shared" si="725"/>
        <v>766.53479919000006</v>
      </c>
      <c r="C1338" s="184">
        <f t="shared" si="743"/>
        <v>762.08647924000002</v>
      </c>
      <c r="D1338" s="111">
        <f t="shared" si="726"/>
        <v>6966.5</v>
      </c>
      <c r="E1338" s="111">
        <f>IF($K1338=1,VLOOKUP($A1337,$AQ$11:$AU$150,5),E1337)</f>
        <v>6997.15</v>
      </c>
      <c r="F1338" s="160" t="e">
        <f>IF($K1338=1,VLOOKUP($A1337,$AQ$11:$AU$135,6),F1337)</f>
        <v>#REF!</v>
      </c>
      <c r="G1338" s="114">
        <f t="shared" si="727"/>
        <v>4.39962678532968E-3</v>
      </c>
      <c r="H1338" s="115">
        <f t="shared" si="728"/>
        <v>45621</v>
      </c>
      <c r="I1338" s="115">
        <f t="shared" si="729"/>
        <v>45621</v>
      </c>
      <c r="J1338" s="116">
        <f t="shared" si="730"/>
        <v>19</v>
      </c>
      <c r="K1338" s="116">
        <f t="shared" si="731"/>
        <v>11</v>
      </c>
      <c r="L1338" s="8">
        <f t="shared" si="732"/>
        <v>1.00254479</v>
      </c>
      <c r="M1338" s="117">
        <v>1</v>
      </c>
      <c r="N1338" s="117">
        <f t="shared" si="733"/>
        <v>1</v>
      </c>
      <c r="O1338" s="110">
        <f t="shared" si="734"/>
        <v>1.00254479</v>
      </c>
      <c r="P1338" s="110">
        <f t="shared" si="735"/>
        <v>764.02582929000005</v>
      </c>
      <c r="Q1338" s="148">
        <f t="shared" si="736"/>
        <v>0</v>
      </c>
      <c r="R1338" s="170">
        <f t="shared" si="737"/>
        <v>0</v>
      </c>
      <c r="S1338" s="110">
        <f t="shared" si="738"/>
        <v>0</v>
      </c>
      <c r="T1338" s="92">
        <f t="shared" si="723"/>
        <v>0</v>
      </c>
      <c r="U1338" s="181">
        <f t="shared" si="724"/>
        <v>0</v>
      </c>
      <c r="V1338" s="120">
        <f t="shared" si="720"/>
        <v>7.8E-2</v>
      </c>
      <c r="W1338" s="118">
        <f t="shared" si="739"/>
        <v>11</v>
      </c>
      <c r="X1338" s="118">
        <v>252</v>
      </c>
      <c r="Y1338" s="117">
        <f t="shared" si="740"/>
        <v>1.003283881</v>
      </c>
      <c r="Z1338" s="110">
        <f t="shared" si="741"/>
        <v>2.5089698999999999</v>
      </c>
      <c r="AA1338" s="110">
        <f t="shared" si="742"/>
        <v>0</v>
      </c>
      <c r="AB1338" s="121" t="str">
        <f t="shared" si="721"/>
        <v>A+J=</v>
      </c>
      <c r="AC1338" s="115">
        <f t="shared" si="722"/>
        <v>45621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9">
        <f t="shared" si="719"/>
        <v>45608</v>
      </c>
      <c r="B1339" s="110">
        <f t="shared" si="725"/>
        <v>766.94048077999992</v>
      </c>
      <c r="C1339" s="184">
        <f t="shared" si="743"/>
        <v>762.08647924000002</v>
      </c>
      <c r="D1339" s="111">
        <f t="shared" si="726"/>
        <v>6966.5</v>
      </c>
      <c r="E1339" s="111">
        <f>IF($K1339=1,VLOOKUP($A1338,$AQ$11:$AU$150,5),E1338)</f>
        <v>6997.15</v>
      </c>
      <c r="F1339" s="160" t="e">
        <f>IF($K1339=1,VLOOKUP($A1338,$AQ$11:$AU$135,6),F1338)</f>
        <v>#REF!</v>
      </c>
      <c r="G1339" s="114">
        <f t="shared" si="727"/>
        <v>4.39962678532968E-3</v>
      </c>
      <c r="H1339" s="115">
        <f t="shared" si="728"/>
        <v>45621</v>
      </c>
      <c r="I1339" s="115">
        <f t="shared" si="729"/>
        <v>45621</v>
      </c>
      <c r="J1339" s="116">
        <f t="shared" si="730"/>
        <v>19</v>
      </c>
      <c r="K1339" s="116">
        <f t="shared" si="731"/>
        <v>12</v>
      </c>
      <c r="L1339" s="8">
        <f t="shared" si="732"/>
        <v>1.00277646</v>
      </c>
      <c r="M1339" s="117">
        <v>1</v>
      </c>
      <c r="N1339" s="117">
        <f t="shared" si="733"/>
        <v>1</v>
      </c>
      <c r="O1339" s="110">
        <f t="shared" si="734"/>
        <v>1.00277646</v>
      </c>
      <c r="P1339" s="110">
        <f t="shared" si="735"/>
        <v>764.20238185999995</v>
      </c>
      <c r="Q1339" s="148">
        <f t="shared" si="736"/>
        <v>0</v>
      </c>
      <c r="R1339" s="170">
        <f t="shared" si="737"/>
        <v>0</v>
      </c>
      <c r="S1339" s="110">
        <f t="shared" si="738"/>
        <v>0</v>
      </c>
      <c r="T1339" s="92">
        <f t="shared" si="723"/>
        <v>0</v>
      </c>
      <c r="U1339" s="181">
        <f t="shared" si="724"/>
        <v>0</v>
      </c>
      <c r="V1339" s="120">
        <f t="shared" si="720"/>
        <v>7.8E-2</v>
      </c>
      <c r="W1339" s="118">
        <f t="shared" si="739"/>
        <v>12</v>
      </c>
      <c r="X1339" s="118">
        <v>252</v>
      </c>
      <c r="Y1339" s="117">
        <f t="shared" si="740"/>
        <v>1.00358295</v>
      </c>
      <c r="Z1339" s="110">
        <f t="shared" si="741"/>
        <v>2.7380989200000001</v>
      </c>
      <c r="AA1339" s="110">
        <f t="shared" si="742"/>
        <v>0</v>
      </c>
      <c r="AB1339" s="121" t="str">
        <f t="shared" si="721"/>
        <v>A+J=</v>
      </c>
      <c r="AC1339" s="115">
        <f t="shared" si="722"/>
        <v>45621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9">
        <f t="shared" si="719"/>
        <v>45609</v>
      </c>
      <c r="B1340" s="110">
        <f t="shared" si="725"/>
        <v>767.34637425999995</v>
      </c>
      <c r="C1340" s="184">
        <f t="shared" si="743"/>
        <v>762.08647924000002</v>
      </c>
      <c r="D1340" s="111">
        <f t="shared" si="726"/>
        <v>6966.5</v>
      </c>
      <c r="E1340" s="111">
        <f>IF($K1340=1,VLOOKUP($A1339,$AQ$11:$AU$150,5),E1339)</f>
        <v>6997.15</v>
      </c>
      <c r="F1340" s="160" t="e">
        <f>IF($K1340=1,VLOOKUP($A1339,$AQ$11:$AU$135,6),F1339)</f>
        <v>#REF!</v>
      </c>
      <c r="G1340" s="114">
        <f t="shared" si="727"/>
        <v>4.39962678532968E-3</v>
      </c>
      <c r="H1340" s="115">
        <f t="shared" si="728"/>
        <v>45621</v>
      </c>
      <c r="I1340" s="115">
        <f t="shared" si="729"/>
        <v>45621</v>
      </c>
      <c r="J1340" s="116">
        <f t="shared" si="730"/>
        <v>19</v>
      </c>
      <c r="K1340" s="116">
        <f t="shared" si="731"/>
        <v>13</v>
      </c>
      <c r="L1340" s="8">
        <f t="shared" si="732"/>
        <v>1.0030081799999999</v>
      </c>
      <c r="M1340" s="117">
        <v>1</v>
      </c>
      <c r="N1340" s="117">
        <f t="shared" si="733"/>
        <v>1</v>
      </c>
      <c r="O1340" s="110">
        <f t="shared" si="734"/>
        <v>1.0030081799999999</v>
      </c>
      <c r="P1340" s="110">
        <f t="shared" si="735"/>
        <v>764.37897253999995</v>
      </c>
      <c r="Q1340" s="148">
        <f t="shared" si="736"/>
        <v>0</v>
      </c>
      <c r="R1340" s="170">
        <f t="shared" si="737"/>
        <v>0</v>
      </c>
      <c r="S1340" s="110">
        <f t="shared" si="738"/>
        <v>0</v>
      </c>
      <c r="T1340" s="92">
        <f t="shared" si="723"/>
        <v>0</v>
      </c>
      <c r="U1340" s="181">
        <f t="shared" si="724"/>
        <v>0</v>
      </c>
      <c r="V1340" s="120">
        <f t="shared" si="720"/>
        <v>7.8E-2</v>
      </c>
      <c r="W1340" s="118">
        <f t="shared" si="739"/>
        <v>13</v>
      </c>
      <c r="X1340" s="118">
        <v>252</v>
      </c>
      <c r="Y1340" s="117">
        <f t="shared" si="740"/>
        <v>1.003882108</v>
      </c>
      <c r="Z1340" s="110">
        <f t="shared" si="741"/>
        <v>2.9674017199999998</v>
      </c>
      <c r="AA1340" s="110">
        <f t="shared" si="742"/>
        <v>0</v>
      </c>
      <c r="AB1340" s="121" t="str">
        <f t="shared" si="721"/>
        <v>A+J=</v>
      </c>
      <c r="AC1340" s="115">
        <f t="shared" si="722"/>
        <v>45621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9">
        <f t="shared" si="719"/>
        <v>45610</v>
      </c>
      <c r="B1341" s="110">
        <f t="shared" si="725"/>
        <v>767.75247970000009</v>
      </c>
      <c r="C1341" s="184">
        <f t="shared" si="743"/>
        <v>762.08647924000002</v>
      </c>
      <c r="D1341" s="111">
        <f t="shared" si="726"/>
        <v>6966.5</v>
      </c>
      <c r="E1341" s="111">
        <f>IF($K1341=1,VLOOKUP($A1340,$AQ$11:$AU$150,5),E1340)</f>
        <v>6997.15</v>
      </c>
      <c r="F1341" s="160" t="e">
        <f>IF($K1341=1,VLOOKUP($A1340,$AQ$11:$AU$135,6),F1340)</f>
        <v>#REF!</v>
      </c>
      <c r="G1341" s="114">
        <f t="shared" si="727"/>
        <v>4.39962678532968E-3</v>
      </c>
      <c r="H1341" s="115">
        <f t="shared" si="728"/>
        <v>45621</v>
      </c>
      <c r="I1341" s="115">
        <f t="shared" si="729"/>
        <v>45621</v>
      </c>
      <c r="J1341" s="116">
        <f t="shared" si="730"/>
        <v>19</v>
      </c>
      <c r="K1341" s="116">
        <f t="shared" si="731"/>
        <v>14</v>
      </c>
      <c r="L1341" s="8">
        <f t="shared" si="732"/>
        <v>1.00323995</v>
      </c>
      <c r="M1341" s="117">
        <v>1</v>
      </c>
      <c r="N1341" s="117">
        <f t="shared" si="733"/>
        <v>1</v>
      </c>
      <c r="O1341" s="110">
        <f t="shared" si="734"/>
        <v>1.00323995</v>
      </c>
      <c r="P1341" s="110">
        <f t="shared" si="735"/>
        <v>764.55560132000005</v>
      </c>
      <c r="Q1341" s="148">
        <f t="shared" si="736"/>
        <v>0</v>
      </c>
      <c r="R1341" s="170">
        <f t="shared" si="737"/>
        <v>0</v>
      </c>
      <c r="S1341" s="110">
        <f t="shared" si="738"/>
        <v>0</v>
      </c>
      <c r="T1341" s="92">
        <f t="shared" si="723"/>
        <v>0</v>
      </c>
      <c r="U1341" s="181">
        <f t="shared" si="724"/>
        <v>0</v>
      </c>
      <c r="V1341" s="120">
        <f t="shared" si="720"/>
        <v>7.8E-2</v>
      </c>
      <c r="W1341" s="118">
        <f t="shared" si="739"/>
        <v>14</v>
      </c>
      <c r="X1341" s="118">
        <v>252</v>
      </c>
      <c r="Y1341" s="117">
        <f t="shared" si="740"/>
        <v>1.0041813550000001</v>
      </c>
      <c r="Z1341" s="110">
        <f t="shared" si="741"/>
        <v>3.1968783799999998</v>
      </c>
      <c r="AA1341" s="110">
        <f t="shared" si="742"/>
        <v>0</v>
      </c>
      <c r="AB1341" s="121" t="str">
        <f t="shared" si="721"/>
        <v>A+J=</v>
      </c>
      <c r="AC1341" s="115">
        <f t="shared" si="722"/>
        <v>45621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9">
        <f t="shared" si="719"/>
        <v>45611</v>
      </c>
      <c r="B1342" s="110">
        <f t="shared" si="725"/>
        <v>768.15880485000002</v>
      </c>
      <c r="C1342" s="184">
        <f t="shared" si="743"/>
        <v>762.08647924000002</v>
      </c>
      <c r="D1342" s="111">
        <f t="shared" si="726"/>
        <v>6966.5</v>
      </c>
      <c r="E1342" s="111">
        <f>IF($K1342=1,VLOOKUP($A1341,$AQ$11:$AU$150,5),E1341)</f>
        <v>6997.15</v>
      </c>
      <c r="F1342" s="160" t="e">
        <f>IF($K1342=1,VLOOKUP($A1341,$AQ$11:$AU$135,6),F1341)</f>
        <v>#REF!</v>
      </c>
      <c r="G1342" s="114">
        <f t="shared" si="727"/>
        <v>4.39962678532968E-3</v>
      </c>
      <c r="H1342" s="115">
        <f t="shared" si="728"/>
        <v>45621</v>
      </c>
      <c r="I1342" s="115">
        <f t="shared" si="729"/>
        <v>45621</v>
      </c>
      <c r="J1342" s="116">
        <f t="shared" si="730"/>
        <v>19</v>
      </c>
      <c r="K1342" s="116">
        <f t="shared" si="731"/>
        <v>15</v>
      </c>
      <c r="L1342" s="8">
        <f t="shared" si="732"/>
        <v>1.0034717799999999</v>
      </c>
      <c r="M1342" s="117">
        <v>1</v>
      </c>
      <c r="N1342" s="117">
        <f t="shared" si="733"/>
        <v>1</v>
      </c>
      <c r="O1342" s="110">
        <f t="shared" si="734"/>
        <v>1.0034717799999999</v>
      </c>
      <c r="P1342" s="110">
        <f t="shared" si="735"/>
        <v>764.73227583000005</v>
      </c>
      <c r="Q1342" s="148">
        <f t="shared" si="736"/>
        <v>0</v>
      </c>
      <c r="R1342" s="170">
        <f t="shared" si="737"/>
        <v>0</v>
      </c>
      <c r="S1342" s="110">
        <f t="shared" si="738"/>
        <v>0</v>
      </c>
      <c r="T1342" s="92">
        <f t="shared" si="723"/>
        <v>0</v>
      </c>
      <c r="U1342" s="181">
        <f t="shared" si="724"/>
        <v>0</v>
      </c>
      <c r="V1342" s="120">
        <f t="shared" si="720"/>
        <v>7.8E-2</v>
      </c>
      <c r="W1342" s="118">
        <f t="shared" si="739"/>
        <v>15</v>
      </c>
      <c r="X1342" s="118">
        <v>252</v>
      </c>
      <c r="Y1342" s="117">
        <f t="shared" si="740"/>
        <v>1.0044806909999999</v>
      </c>
      <c r="Z1342" s="110">
        <f t="shared" si="741"/>
        <v>3.4265290199999998</v>
      </c>
      <c r="AA1342" s="110">
        <f t="shared" si="742"/>
        <v>0</v>
      </c>
      <c r="AB1342" s="121" t="str">
        <f t="shared" si="721"/>
        <v>A+J=</v>
      </c>
      <c r="AC1342" s="115">
        <f t="shared" si="722"/>
        <v>45621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9">
        <f t="shared" si="719"/>
        <v>45612</v>
      </c>
      <c r="B1343" s="110">
        <f t="shared" si="725"/>
        <v>768.15880485000002</v>
      </c>
      <c r="C1343" s="184">
        <f t="shared" si="743"/>
        <v>762.08647924000002</v>
      </c>
      <c r="D1343" s="111">
        <f t="shared" si="726"/>
        <v>6966.5</v>
      </c>
      <c r="E1343" s="111">
        <f>IF($K1343=1,VLOOKUP($A1342,$AQ$11:$AU$150,5),E1342)</f>
        <v>6997.15</v>
      </c>
      <c r="F1343" s="160" t="e">
        <f>IF($K1343=1,VLOOKUP($A1342,$AQ$11:$AU$135,6),F1342)</f>
        <v>#REF!</v>
      </c>
      <c r="G1343" s="114">
        <f t="shared" si="727"/>
        <v>4.39962678532968E-3</v>
      </c>
      <c r="H1343" s="115">
        <f t="shared" si="728"/>
        <v>45621</v>
      </c>
      <c r="I1343" s="115">
        <f t="shared" si="729"/>
        <v>45621</v>
      </c>
      <c r="J1343" s="116">
        <f t="shared" si="730"/>
        <v>19</v>
      </c>
      <c r="K1343" s="116">
        <f t="shared" si="731"/>
        <v>15</v>
      </c>
      <c r="L1343" s="8">
        <f t="shared" si="732"/>
        <v>1.0034717799999999</v>
      </c>
      <c r="M1343" s="117">
        <v>1</v>
      </c>
      <c r="N1343" s="117">
        <f t="shared" si="733"/>
        <v>1</v>
      </c>
      <c r="O1343" s="110">
        <f t="shared" si="734"/>
        <v>1.0034717799999999</v>
      </c>
      <c r="P1343" s="110">
        <f t="shared" si="735"/>
        <v>764.73227583000005</v>
      </c>
      <c r="Q1343" s="148">
        <f t="shared" si="736"/>
        <v>0</v>
      </c>
      <c r="R1343" s="170">
        <f t="shared" si="737"/>
        <v>0</v>
      </c>
      <c r="S1343" s="110">
        <f t="shared" si="738"/>
        <v>0</v>
      </c>
      <c r="T1343" s="92">
        <f t="shared" si="723"/>
        <v>0</v>
      </c>
      <c r="U1343" s="181">
        <f t="shared" si="724"/>
        <v>0</v>
      </c>
      <c r="V1343" s="120">
        <f t="shared" si="720"/>
        <v>7.8E-2</v>
      </c>
      <c r="W1343" s="118">
        <f t="shared" si="739"/>
        <v>15</v>
      </c>
      <c r="X1343" s="118">
        <v>252</v>
      </c>
      <c r="Y1343" s="117">
        <f t="shared" si="740"/>
        <v>1.0044806909999999</v>
      </c>
      <c r="Z1343" s="110">
        <f t="shared" si="741"/>
        <v>3.4265290199999998</v>
      </c>
      <c r="AA1343" s="110">
        <f t="shared" si="742"/>
        <v>0</v>
      </c>
      <c r="AB1343" s="121" t="str">
        <f t="shared" si="721"/>
        <v>A+J=</v>
      </c>
      <c r="AC1343" s="115">
        <f t="shared" si="722"/>
        <v>45621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9">
        <f t="shared" si="719"/>
        <v>45613</v>
      </c>
      <c r="B1344" s="110">
        <f t="shared" si="725"/>
        <v>768.15880485000002</v>
      </c>
      <c r="C1344" s="184">
        <f t="shared" si="743"/>
        <v>762.08647924000002</v>
      </c>
      <c r="D1344" s="111">
        <f t="shared" si="726"/>
        <v>6966.5</v>
      </c>
      <c r="E1344" s="111">
        <f>IF($K1344=1,VLOOKUP($A1343,$AQ$11:$AU$150,5),E1343)</f>
        <v>6997.15</v>
      </c>
      <c r="F1344" s="160" t="e">
        <f>IF($K1344=1,VLOOKUP($A1343,$AQ$11:$AU$135,6),F1343)</f>
        <v>#REF!</v>
      </c>
      <c r="G1344" s="114">
        <f t="shared" si="727"/>
        <v>4.39962678532968E-3</v>
      </c>
      <c r="H1344" s="115">
        <f t="shared" si="728"/>
        <v>45621</v>
      </c>
      <c r="I1344" s="115">
        <f t="shared" si="729"/>
        <v>45621</v>
      </c>
      <c r="J1344" s="116">
        <f t="shared" si="730"/>
        <v>19</v>
      </c>
      <c r="K1344" s="116">
        <f t="shared" si="731"/>
        <v>15</v>
      </c>
      <c r="L1344" s="8">
        <f t="shared" si="732"/>
        <v>1.0034717799999999</v>
      </c>
      <c r="M1344" s="117">
        <v>1</v>
      </c>
      <c r="N1344" s="117">
        <f t="shared" si="733"/>
        <v>1</v>
      </c>
      <c r="O1344" s="110">
        <f t="shared" si="734"/>
        <v>1.0034717799999999</v>
      </c>
      <c r="P1344" s="110">
        <f t="shared" si="735"/>
        <v>764.73227583000005</v>
      </c>
      <c r="Q1344" s="148">
        <f t="shared" si="736"/>
        <v>0</v>
      </c>
      <c r="R1344" s="170">
        <f t="shared" si="737"/>
        <v>0</v>
      </c>
      <c r="S1344" s="110">
        <f t="shared" si="738"/>
        <v>0</v>
      </c>
      <c r="T1344" s="92">
        <f t="shared" si="723"/>
        <v>0</v>
      </c>
      <c r="U1344" s="181">
        <f t="shared" si="724"/>
        <v>0</v>
      </c>
      <c r="V1344" s="120">
        <f t="shared" si="720"/>
        <v>7.8E-2</v>
      </c>
      <c r="W1344" s="118">
        <f t="shared" si="739"/>
        <v>15</v>
      </c>
      <c r="X1344" s="118">
        <v>252</v>
      </c>
      <c r="Y1344" s="117">
        <f t="shared" si="740"/>
        <v>1.0044806909999999</v>
      </c>
      <c r="Z1344" s="110">
        <f t="shared" si="741"/>
        <v>3.4265290199999998</v>
      </c>
      <c r="AA1344" s="110">
        <f t="shared" si="742"/>
        <v>0</v>
      </c>
      <c r="AB1344" s="121" t="str">
        <f t="shared" si="721"/>
        <v>A+J=</v>
      </c>
      <c r="AC1344" s="115">
        <f t="shared" si="722"/>
        <v>45621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9">
        <f t="shared" si="719"/>
        <v>45614</v>
      </c>
      <c r="B1345" s="110">
        <f t="shared" si="725"/>
        <v>768.15880485000002</v>
      </c>
      <c r="C1345" s="184">
        <f t="shared" si="743"/>
        <v>762.08647924000002</v>
      </c>
      <c r="D1345" s="111">
        <f t="shared" si="726"/>
        <v>6966.5</v>
      </c>
      <c r="E1345" s="111">
        <f>IF($K1345=1,VLOOKUP($A1344,$AQ$11:$AU$150,5),E1344)</f>
        <v>6997.15</v>
      </c>
      <c r="F1345" s="160" t="e">
        <f>IF($K1345=1,VLOOKUP($A1344,$AQ$11:$AU$135,6),F1344)</f>
        <v>#REF!</v>
      </c>
      <c r="G1345" s="114">
        <f t="shared" si="727"/>
        <v>4.39962678532968E-3</v>
      </c>
      <c r="H1345" s="115">
        <f t="shared" si="728"/>
        <v>45621</v>
      </c>
      <c r="I1345" s="115">
        <f t="shared" si="729"/>
        <v>45621</v>
      </c>
      <c r="J1345" s="116">
        <f t="shared" si="730"/>
        <v>19</v>
      </c>
      <c r="K1345" s="116">
        <f t="shared" si="731"/>
        <v>15</v>
      </c>
      <c r="L1345" s="8">
        <f t="shared" si="732"/>
        <v>1.0034717799999999</v>
      </c>
      <c r="M1345" s="117">
        <v>1</v>
      </c>
      <c r="N1345" s="117">
        <f t="shared" si="733"/>
        <v>1</v>
      </c>
      <c r="O1345" s="110">
        <f t="shared" si="734"/>
        <v>1.0034717799999999</v>
      </c>
      <c r="P1345" s="110">
        <f t="shared" si="735"/>
        <v>764.73227583000005</v>
      </c>
      <c r="Q1345" s="148">
        <f t="shared" si="736"/>
        <v>0</v>
      </c>
      <c r="R1345" s="170">
        <f t="shared" si="737"/>
        <v>0</v>
      </c>
      <c r="S1345" s="110">
        <f t="shared" si="738"/>
        <v>0</v>
      </c>
      <c r="T1345" s="92">
        <f t="shared" si="723"/>
        <v>0</v>
      </c>
      <c r="U1345" s="181">
        <f t="shared" si="724"/>
        <v>0</v>
      </c>
      <c r="V1345" s="120">
        <f t="shared" si="720"/>
        <v>7.8E-2</v>
      </c>
      <c r="W1345" s="118">
        <f t="shared" si="739"/>
        <v>15</v>
      </c>
      <c r="X1345" s="118">
        <v>252</v>
      </c>
      <c r="Y1345" s="117">
        <f t="shared" si="740"/>
        <v>1.0044806909999999</v>
      </c>
      <c r="Z1345" s="110">
        <f t="shared" si="741"/>
        <v>3.4265290199999998</v>
      </c>
      <c r="AA1345" s="110">
        <f t="shared" si="742"/>
        <v>0</v>
      </c>
      <c r="AB1345" s="121" t="str">
        <f t="shared" si="721"/>
        <v>A+J=</v>
      </c>
      <c r="AC1345" s="115">
        <f t="shared" si="722"/>
        <v>45621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9">
        <f t="shared" si="719"/>
        <v>45615</v>
      </c>
      <c r="B1346" s="110">
        <f t="shared" si="725"/>
        <v>768.56534289000001</v>
      </c>
      <c r="C1346" s="184">
        <f t="shared" si="743"/>
        <v>762.08647924000002</v>
      </c>
      <c r="D1346" s="111">
        <f t="shared" si="726"/>
        <v>6966.5</v>
      </c>
      <c r="E1346" s="111">
        <f>IF($K1346=1,VLOOKUP($A1345,$AQ$11:$AU$150,5),E1345)</f>
        <v>6997.15</v>
      </c>
      <c r="F1346" s="160" t="e">
        <f>IF($K1346=1,VLOOKUP($A1345,$AQ$11:$AU$135,6),F1345)</f>
        <v>#REF!</v>
      </c>
      <c r="G1346" s="114">
        <f t="shared" si="727"/>
        <v>4.39962678532968E-3</v>
      </c>
      <c r="H1346" s="115">
        <f t="shared" si="728"/>
        <v>45621</v>
      </c>
      <c r="I1346" s="115">
        <f t="shared" si="729"/>
        <v>45621</v>
      </c>
      <c r="J1346" s="116">
        <f t="shared" si="730"/>
        <v>19</v>
      </c>
      <c r="K1346" s="116">
        <f t="shared" si="731"/>
        <v>16</v>
      </c>
      <c r="L1346" s="8">
        <f t="shared" si="732"/>
        <v>1.00370366</v>
      </c>
      <c r="M1346" s="117">
        <v>1</v>
      </c>
      <c r="N1346" s="117">
        <f t="shared" si="733"/>
        <v>1</v>
      </c>
      <c r="O1346" s="110">
        <f t="shared" si="734"/>
        <v>1.00370366</v>
      </c>
      <c r="P1346" s="110">
        <f t="shared" si="735"/>
        <v>764.90898844000003</v>
      </c>
      <c r="Q1346" s="148">
        <f t="shared" si="736"/>
        <v>0</v>
      </c>
      <c r="R1346" s="170">
        <f t="shared" si="737"/>
        <v>0</v>
      </c>
      <c r="S1346" s="110">
        <f t="shared" si="738"/>
        <v>0</v>
      </c>
      <c r="T1346" s="92">
        <f t="shared" si="723"/>
        <v>0</v>
      </c>
      <c r="U1346" s="181">
        <f t="shared" si="724"/>
        <v>0</v>
      </c>
      <c r="V1346" s="120">
        <f t="shared" si="720"/>
        <v>7.8E-2</v>
      </c>
      <c r="W1346" s="118">
        <f t="shared" si="739"/>
        <v>16</v>
      </c>
      <c r="X1346" s="118">
        <v>252</v>
      </c>
      <c r="Y1346" s="117">
        <f t="shared" si="740"/>
        <v>1.0047801169999999</v>
      </c>
      <c r="Z1346" s="110">
        <f t="shared" si="741"/>
        <v>3.6563544499999998</v>
      </c>
      <c r="AA1346" s="110">
        <f t="shared" si="742"/>
        <v>0</v>
      </c>
      <c r="AB1346" s="121" t="str">
        <f t="shared" si="721"/>
        <v>A+J=</v>
      </c>
      <c r="AC1346" s="115">
        <f t="shared" si="722"/>
        <v>45621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9">
        <f t="shared" si="719"/>
        <v>45616</v>
      </c>
      <c r="B1347" s="110">
        <f t="shared" si="725"/>
        <v>768.97209315999999</v>
      </c>
      <c r="C1347" s="184">
        <f t="shared" si="743"/>
        <v>762.08647924000002</v>
      </c>
      <c r="D1347" s="111">
        <f t="shared" si="726"/>
        <v>6966.5</v>
      </c>
      <c r="E1347" s="111">
        <f>IF($K1347=1,VLOOKUP($A1346,$AQ$11:$AU$150,5),E1346)</f>
        <v>6997.15</v>
      </c>
      <c r="F1347" s="160" t="e">
        <f>IF($K1347=1,VLOOKUP($A1346,$AQ$11:$AU$135,6),F1346)</f>
        <v>#REF!</v>
      </c>
      <c r="G1347" s="114">
        <f t="shared" si="727"/>
        <v>4.39962678532968E-3</v>
      </c>
      <c r="H1347" s="115">
        <f t="shared" si="728"/>
        <v>45621</v>
      </c>
      <c r="I1347" s="115">
        <f t="shared" si="729"/>
        <v>45621</v>
      </c>
      <c r="J1347" s="116">
        <f t="shared" si="730"/>
        <v>19</v>
      </c>
      <c r="K1347" s="116">
        <f t="shared" si="731"/>
        <v>17</v>
      </c>
      <c r="L1347" s="8">
        <f t="shared" si="732"/>
        <v>1.00393559</v>
      </c>
      <c r="M1347" s="117">
        <v>1</v>
      </c>
      <c r="N1347" s="117">
        <f t="shared" si="733"/>
        <v>1</v>
      </c>
      <c r="O1347" s="110">
        <f t="shared" si="734"/>
        <v>1.00393559</v>
      </c>
      <c r="P1347" s="110">
        <f t="shared" si="735"/>
        <v>765.08573916</v>
      </c>
      <c r="Q1347" s="148">
        <f t="shared" si="736"/>
        <v>0</v>
      </c>
      <c r="R1347" s="170">
        <f t="shared" si="737"/>
        <v>0</v>
      </c>
      <c r="S1347" s="110">
        <f t="shared" si="738"/>
        <v>0</v>
      </c>
      <c r="T1347" s="92">
        <f t="shared" si="723"/>
        <v>0</v>
      </c>
      <c r="U1347" s="181">
        <f t="shared" si="724"/>
        <v>0</v>
      </c>
      <c r="V1347" s="120">
        <f t="shared" si="720"/>
        <v>7.8E-2</v>
      </c>
      <c r="W1347" s="118">
        <f t="shared" si="739"/>
        <v>17</v>
      </c>
      <c r="X1347" s="118">
        <v>252</v>
      </c>
      <c r="Y1347" s="117">
        <f t="shared" si="740"/>
        <v>1.0050796319999999</v>
      </c>
      <c r="Z1347" s="110">
        <f t="shared" si="741"/>
        <v>3.8863539999999999</v>
      </c>
      <c r="AA1347" s="110">
        <f t="shared" si="742"/>
        <v>0</v>
      </c>
      <c r="AB1347" s="121" t="str">
        <f t="shared" si="721"/>
        <v>A+J=</v>
      </c>
      <c r="AC1347" s="115">
        <f t="shared" si="722"/>
        <v>45621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9">
        <f t="shared" si="719"/>
        <v>45617</v>
      </c>
      <c r="B1348" s="110">
        <f t="shared" si="725"/>
        <v>768.97209315999999</v>
      </c>
      <c r="C1348" s="184">
        <f t="shared" si="743"/>
        <v>762.08647924000002</v>
      </c>
      <c r="D1348" s="111">
        <f t="shared" si="726"/>
        <v>6966.5</v>
      </c>
      <c r="E1348" s="111">
        <f>IF($K1348=1,VLOOKUP($A1347,$AQ$11:$AU$150,5),E1347)</f>
        <v>6997.15</v>
      </c>
      <c r="F1348" s="160" t="e">
        <f>IF($K1348=1,VLOOKUP($A1347,$AQ$11:$AU$135,6),F1347)</f>
        <v>#REF!</v>
      </c>
      <c r="G1348" s="114">
        <f t="shared" si="727"/>
        <v>4.39962678532968E-3</v>
      </c>
      <c r="H1348" s="115">
        <f t="shared" si="728"/>
        <v>45621</v>
      </c>
      <c r="I1348" s="115">
        <f t="shared" si="729"/>
        <v>45621</v>
      </c>
      <c r="J1348" s="116">
        <f t="shared" si="730"/>
        <v>19</v>
      </c>
      <c r="K1348" s="116">
        <f t="shared" si="731"/>
        <v>17</v>
      </c>
      <c r="L1348" s="8">
        <f t="shared" si="732"/>
        <v>1.00393559</v>
      </c>
      <c r="M1348" s="117">
        <v>1</v>
      </c>
      <c r="N1348" s="117">
        <f t="shared" si="733"/>
        <v>1</v>
      </c>
      <c r="O1348" s="110">
        <f t="shared" si="734"/>
        <v>1.00393559</v>
      </c>
      <c r="P1348" s="110">
        <f t="shared" si="735"/>
        <v>765.08573916</v>
      </c>
      <c r="Q1348" s="148">
        <f t="shared" si="736"/>
        <v>0</v>
      </c>
      <c r="R1348" s="170">
        <f t="shared" si="737"/>
        <v>0</v>
      </c>
      <c r="S1348" s="110">
        <f t="shared" si="738"/>
        <v>0</v>
      </c>
      <c r="T1348" s="92">
        <f t="shared" si="723"/>
        <v>0</v>
      </c>
      <c r="U1348" s="181">
        <f t="shared" si="724"/>
        <v>0</v>
      </c>
      <c r="V1348" s="120">
        <f t="shared" si="720"/>
        <v>7.8E-2</v>
      </c>
      <c r="W1348" s="118">
        <f t="shared" si="739"/>
        <v>17</v>
      </c>
      <c r="X1348" s="118">
        <v>252</v>
      </c>
      <c r="Y1348" s="117">
        <f t="shared" si="740"/>
        <v>1.0050796319999999</v>
      </c>
      <c r="Z1348" s="110">
        <f t="shared" si="741"/>
        <v>3.8863539999999999</v>
      </c>
      <c r="AA1348" s="110">
        <f t="shared" si="742"/>
        <v>0</v>
      </c>
      <c r="AB1348" s="121" t="str">
        <f t="shared" si="721"/>
        <v>A+J=</v>
      </c>
      <c r="AC1348" s="115">
        <f t="shared" si="722"/>
        <v>45621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9">
        <f t="shared" si="719"/>
        <v>45618</v>
      </c>
      <c r="B1349" s="110">
        <f t="shared" si="725"/>
        <v>769.37906337999993</v>
      </c>
      <c r="C1349" s="184">
        <f t="shared" si="743"/>
        <v>762.08647924000002</v>
      </c>
      <c r="D1349" s="111">
        <f t="shared" si="726"/>
        <v>6966.5</v>
      </c>
      <c r="E1349" s="111">
        <f>IF($K1349=1,VLOOKUP($A1348,$AQ$11:$AU$150,5),E1348)</f>
        <v>6997.15</v>
      </c>
      <c r="F1349" s="160" t="e">
        <f>IF($K1349=1,VLOOKUP($A1348,$AQ$11:$AU$135,6),F1348)</f>
        <v>#REF!</v>
      </c>
      <c r="G1349" s="114">
        <f t="shared" si="727"/>
        <v>4.39962678532968E-3</v>
      </c>
      <c r="H1349" s="115">
        <f t="shared" si="728"/>
        <v>45621</v>
      </c>
      <c r="I1349" s="115">
        <f t="shared" si="729"/>
        <v>45621</v>
      </c>
      <c r="J1349" s="116">
        <f t="shared" si="730"/>
        <v>19</v>
      </c>
      <c r="K1349" s="116">
        <f t="shared" si="731"/>
        <v>18</v>
      </c>
      <c r="L1349" s="8">
        <f t="shared" si="732"/>
        <v>1.0041675800000001</v>
      </c>
      <c r="M1349" s="117">
        <v>1</v>
      </c>
      <c r="N1349" s="117">
        <f t="shared" si="733"/>
        <v>1</v>
      </c>
      <c r="O1349" s="110">
        <f t="shared" si="734"/>
        <v>1.0041675800000001</v>
      </c>
      <c r="P1349" s="110">
        <f t="shared" si="735"/>
        <v>765.26253559999998</v>
      </c>
      <c r="Q1349" s="148">
        <f t="shared" si="736"/>
        <v>0</v>
      </c>
      <c r="R1349" s="170">
        <f t="shared" si="737"/>
        <v>0</v>
      </c>
      <c r="S1349" s="110">
        <f t="shared" si="738"/>
        <v>0</v>
      </c>
      <c r="T1349" s="92">
        <f t="shared" si="723"/>
        <v>0</v>
      </c>
      <c r="U1349" s="181">
        <f t="shared" si="724"/>
        <v>0</v>
      </c>
      <c r="V1349" s="120">
        <f t="shared" si="720"/>
        <v>7.8E-2</v>
      </c>
      <c r="W1349" s="118">
        <f t="shared" si="739"/>
        <v>18</v>
      </c>
      <c r="X1349" s="118">
        <v>252</v>
      </c>
      <c r="Y1349" s="117">
        <f t="shared" si="740"/>
        <v>1.005379236</v>
      </c>
      <c r="Z1349" s="110">
        <f t="shared" si="741"/>
        <v>4.1165277800000002</v>
      </c>
      <c r="AA1349" s="110">
        <f t="shared" si="742"/>
        <v>0</v>
      </c>
      <c r="AB1349" s="121" t="str">
        <f t="shared" si="721"/>
        <v>A+J=</v>
      </c>
      <c r="AC1349" s="115">
        <f t="shared" si="722"/>
        <v>45621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9">
        <f t="shared" si="719"/>
        <v>45619</v>
      </c>
      <c r="B1350" s="110">
        <f t="shared" si="725"/>
        <v>769.78624597999999</v>
      </c>
      <c r="C1350" s="184">
        <f t="shared" si="743"/>
        <v>762.08647924000002</v>
      </c>
      <c r="D1350" s="111">
        <f t="shared" si="726"/>
        <v>6966.5</v>
      </c>
      <c r="E1350" s="111">
        <f>IF($K1350=1,VLOOKUP($A1349,$AQ$11:$AU$150,5),E1349)</f>
        <v>6997.15</v>
      </c>
      <c r="F1350" s="160" t="e">
        <f>IF($K1350=1,VLOOKUP($A1349,$AQ$11:$AU$135,6),F1349)</f>
        <v>#REF!</v>
      </c>
      <c r="G1350" s="114">
        <f t="shared" si="727"/>
        <v>4.39962678532968E-3</v>
      </c>
      <c r="H1350" s="115">
        <f t="shared" si="728"/>
        <v>45621</v>
      </c>
      <c r="I1350" s="115">
        <f t="shared" si="729"/>
        <v>45621</v>
      </c>
      <c r="J1350" s="116">
        <f t="shared" si="730"/>
        <v>19</v>
      </c>
      <c r="K1350" s="116">
        <f t="shared" si="731"/>
        <v>19</v>
      </c>
      <c r="L1350" s="8">
        <f t="shared" si="732"/>
        <v>1.00439962</v>
      </c>
      <c r="M1350" s="117">
        <v>1</v>
      </c>
      <c r="N1350" s="117">
        <f t="shared" si="733"/>
        <v>1</v>
      </c>
      <c r="O1350" s="110">
        <f t="shared" si="734"/>
        <v>1.00439962</v>
      </c>
      <c r="P1350" s="110">
        <f t="shared" si="735"/>
        <v>765.43937014999995</v>
      </c>
      <c r="Q1350" s="148">
        <f t="shared" si="736"/>
        <v>0</v>
      </c>
      <c r="R1350" s="170">
        <f t="shared" si="737"/>
        <v>0</v>
      </c>
      <c r="S1350" s="110">
        <f t="shared" si="738"/>
        <v>0</v>
      </c>
      <c r="T1350" s="92">
        <f t="shared" si="723"/>
        <v>0</v>
      </c>
      <c r="U1350" s="181">
        <f t="shared" si="724"/>
        <v>0</v>
      </c>
      <c r="V1350" s="120">
        <f t="shared" si="720"/>
        <v>7.8E-2</v>
      </c>
      <c r="W1350" s="118">
        <f t="shared" si="739"/>
        <v>19</v>
      </c>
      <c r="X1350" s="118">
        <v>252</v>
      </c>
      <c r="Y1350" s="117">
        <f t="shared" si="740"/>
        <v>1.0056789290000001</v>
      </c>
      <c r="Z1350" s="110">
        <f t="shared" si="741"/>
        <v>4.3468758300000001</v>
      </c>
      <c r="AA1350" s="110">
        <f t="shared" si="742"/>
        <v>0</v>
      </c>
      <c r="AB1350" s="121" t="str">
        <f t="shared" si="721"/>
        <v>A+J=</v>
      </c>
      <c r="AC1350" s="115">
        <f t="shared" si="722"/>
        <v>45621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9">
        <f t="shared" si="719"/>
        <v>45620</v>
      </c>
      <c r="B1351" s="110">
        <f t="shared" si="725"/>
        <v>769.78624597999999</v>
      </c>
      <c r="C1351" s="184">
        <f t="shared" si="743"/>
        <v>762.08647924000002</v>
      </c>
      <c r="D1351" s="111">
        <f t="shared" si="726"/>
        <v>6966.5</v>
      </c>
      <c r="E1351" s="111">
        <f>IF($K1351=1,VLOOKUP($A1350,$AQ$11:$AU$150,5),E1350)</f>
        <v>6997.15</v>
      </c>
      <c r="F1351" s="160" t="e">
        <f>IF($K1351=1,VLOOKUP($A1350,$AQ$11:$AU$135,6),F1350)</f>
        <v>#REF!</v>
      </c>
      <c r="G1351" s="114">
        <f t="shared" si="727"/>
        <v>4.39962678532968E-3</v>
      </c>
      <c r="H1351" s="115">
        <f t="shared" si="728"/>
        <v>45621</v>
      </c>
      <c r="I1351" s="115">
        <f t="shared" si="729"/>
        <v>45621</v>
      </c>
      <c r="J1351" s="116">
        <f t="shared" si="730"/>
        <v>19</v>
      </c>
      <c r="K1351" s="116">
        <f t="shared" si="731"/>
        <v>19</v>
      </c>
      <c r="L1351" s="8">
        <f t="shared" si="732"/>
        <v>1.00439962</v>
      </c>
      <c r="M1351" s="117">
        <v>1</v>
      </c>
      <c r="N1351" s="117">
        <f t="shared" si="733"/>
        <v>1</v>
      </c>
      <c r="O1351" s="110">
        <f t="shared" si="734"/>
        <v>1.00439962</v>
      </c>
      <c r="P1351" s="110">
        <f t="shared" si="735"/>
        <v>765.43937014999995</v>
      </c>
      <c r="Q1351" s="148">
        <f t="shared" si="736"/>
        <v>0</v>
      </c>
      <c r="R1351" s="170">
        <f t="shared" si="737"/>
        <v>0</v>
      </c>
      <c r="S1351" s="110">
        <f t="shared" si="738"/>
        <v>0</v>
      </c>
      <c r="T1351" s="92">
        <f t="shared" si="723"/>
        <v>0</v>
      </c>
      <c r="U1351" s="181">
        <f t="shared" si="724"/>
        <v>0</v>
      </c>
      <c r="V1351" s="120">
        <f t="shared" si="720"/>
        <v>7.8E-2</v>
      </c>
      <c r="W1351" s="118">
        <f t="shared" si="739"/>
        <v>19</v>
      </c>
      <c r="X1351" s="118">
        <v>252</v>
      </c>
      <c r="Y1351" s="117">
        <f t="shared" si="740"/>
        <v>1.0056789290000001</v>
      </c>
      <c r="Z1351" s="110">
        <f t="shared" si="741"/>
        <v>4.3468758300000001</v>
      </c>
      <c r="AA1351" s="110">
        <f t="shared" si="742"/>
        <v>0</v>
      </c>
      <c r="AB1351" s="121" t="str">
        <f t="shared" si="721"/>
        <v>A+J=</v>
      </c>
      <c r="AC1351" s="115">
        <f t="shared" si="722"/>
        <v>45621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9">
        <f t="shared" si="719"/>
        <v>45621</v>
      </c>
      <c r="B1352" s="110">
        <f t="shared" si="725"/>
        <v>769.78624597999999</v>
      </c>
      <c r="C1352" s="184">
        <f t="shared" si="743"/>
        <v>762.08647924000002</v>
      </c>
      <c r="D1352" s="111">
        <f t="shared" si="726"/>
        <v>6966.5</v>
      </c>
      <c r="E1352" s="111">
        <f>IF($K1352=1,VLOOKUP($A1351,$AQ$11:$AU$150,5),E1351)</f>
        <v>6997.15</v>
      </c>
      <c r="F1352" s="160" t="e">
        <f>IF($K1352=1,VLOOKUP($A1351,$AQ$11:$AU$135,6),F1351)</f>
        <v>#REF!</v>
      </c>
      <c r="G1352" s="114">
        <f t="shared" si="727"/>
        <v>4.39962678532968E-3</v>
      </c>
      <c r="H1352" s="115">
        <f t="shared" si="728"/>
        <v>45621</v>
      </c>
      <c r="I1352" s="115">
        <f t="shared" si="729"/>
        <v>45621</v>
      </c>
      <c r="J1352" s="116">
        <f t="shared" si="730"/>
        <v>19</v>
      </c>
      <c r="K1352" s="116">
        <f t="shared" si="731"/>
        <v>19</v>
      </c>
      <c r="L1352" s="8">
        <f t="shared" si="732"/>
        <v>1.00439962</v>
      </c>
      <c r="M1352" s="117">
        <v>1</v>
      </c>
      <c r="N1352" s="117">
        <f t="shared" si="733"/>
        <v>1</v>
      </c>
      <c r="O1352" s="110">
        <f t="shared" si="734"/>
        <v>1.00439962</v>
      </c>
      <c r="P1352" s="110">
        <f t="shared" si="735"/>
        <v>765.43937014999995</v>
      </c>
      <c r="Q1352" s="148">
        <f t="shared" si="736"/>
        <v>44</v>
      </c>
      <c r="R1352" s="170">
        <f t="shared" si="737"/>
        <v>1.5384999999999999E-2</v>
      </c>
      <c r="S1352" s="110">
        <f t="shared" si="738"/>
        <v>11.7762847</v>
      </c>
      <c r="T1352" s="92">
        <f t="shared" si="723"/>
        <v>3.352890915793926</v>
      </c>
      <c r="U1352" s="181">
        <f t="shared" si="724"/>
        <v>1.9765348120033499E-2</v>
      </c>
      <c r="V1352" s="120">
        <f t="shared" si="720"/>
        <v>7.8E-2</v>
      </c>
      <c r="W1352" s="118">
        <f t="shared" si="739"/>
        <v>19</v>
      </c>
      <c r="X1352" s="118">
        <v>252</v>
      </c>
      <c r="Y1352" s="117">
        <f t="shared" si="740"/>
        <v>1.0056789290000001</v>
      </c>
      <c r="Z1352" s="110">
        <f t="shared" si="741"/>
        <v>4.3468758300000001</v>
      </c>
      <c r="AA1352" s="110">
        <f t="shared" si="742"/>
        <v>16.12316053</v>
      </c>
      <c r="AB1352" s="121" t="str">
        <f t="shared" si="721"/>
        <v>A+J=</v>
      </c>
      <c r="AC1352" s="115">
        <f t="shared" si="722"/>
        <v>45621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9">
        <f t="shared" si="719"/>
        <v>45622</v>
      </c>
      <c r="B1353" s="110">
        <f t="shared" si="725"/>
        <v>750.72437000000002</v>
      </c>
      <c r="C1353" s="184">
        <f t="shared" si="743"/>
        <v>750.31019453420595</v>
      </c>
      <c r="D1353" s="111">
        <f t="shared" si="726"/>
        <v>6997.15</v>
      </c>
      <c r="E1353" s="111">
        <f>IF($K1353=1,VLOOKUP($A1352,$AQ$11:$AU$150,5),E1352)</f>
        <v>7036.33</v>
      </c>
      <c r="F1353" s="160" t="e">
        <f>IF($K1353=1,VLOOKUP($A1352,$AQ$11:$AU$135,6),F1352)</f>
        <v>#REF!</v>
      </c>
      <c r="G1353" s="114">
        <f t="shared" si="727"/>
        <v>5.5994226220676957E-3</v>
      </c>
      <c r="H1353" s="115">
        <f t="shared" si="728"/>
        <v>45652</v>
      </c>
      <c r="I1353" s="115">
        <f t="shared" si="729"/>
        <v>45652</v>
      </c>
      <c r="J1353" s="116">
        <f t="shared" si="730"/>
        <v>22</v>
      </c>
      <c r="K1353" s="116">
        <f t="shared" si="731"/>
        <v>1</v>
      </c>
      <c r="L1353" s="8">
        <f t="shared" si="732"/>
        <v>1.0002538400000001</v>
      </c>
      <c r="M1353" s="117">
        <v>1</v>
      </c>
      <c r="N1353" s="117">
        <f t="shared" si="733"/>
        <v>1</v>
      </c>
      <c r="O1353" s="110">
        <f t="shared" si="734"/>
        <v>1.0002538400000001</v>
      </c>
      <c r="P1353" s="110">
        <f t="shared" si="735"/>
        <v>750.50065327000004</v>
      </c>
      <c r="Q1353" s="148">
        <f t="shared" si="736"/>
        <v>0</v>
      </c>
      <c r="R1353" s="170">
        <f t="shared" si="737"/>
        <v>0</v>
      </c>
      <c r="S1353" s="110">
        <f t="shared" si="738"/>
        <v>0</v>
      </c>
      <c r="T1353" s="92">
        <f t="shared" si="723"/>
        <v>0</v>
      </c>
      <c r="U1353" s="181">
        <f t="shared" si="724"/>
        <v>0</v>
      </c>
      <c r="V1353" s="120">
        <f t="shared" si="720"/>
        <v>7.8E-2</v>
      </c>
      <c r="W1353" s="118">
        <f t="shared" si="739"/>
        <v>1</v>
      </c>
      <c r="X1353" s="118">
        <v>252</v>
      </c>
      <c r="Y1353" s="117">
        <f t="shared" si="740"/>
        <v>1.00029809</v>
      </c>
      <c r="Z1353" s="110">
        <f t="shared" si="741"/>
        <v>0.22371673</v>
      </c>
      <c r="AA1353" s="110">
        <f t="shared" si="742"/>
        <v>0</v>
      </c>
      <c r="AB1353" s="121" t="str">
        <f t="shared" si="721"/>
        <v>A+J=</v>
      </c>
      <c r="AC1353" s="115">
        <f t="shared" si="722"/>
        <v>45652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9">
        <f t="shared" si="719"/>
        <v>45623</v>
      </c>
      <c r="B1354" s="110">
        <f t="shared" si="725"/>
        <v>751.13877089000005</v>
      </c>
      <c r="C1354" s="184">
        <f t="shared" si="743"/>
        <v>750.31019453420595</v>
      </c>
      <c r="D1354" s="111">
        <f t="shared" si="726"/>
        <v>6997.15</v>
      </c>
      <c r="E1354" s="111">
        <f>IF($K1354=1,VLOOKUP($A1353,$AQ$11:$AU$150,5),E1353)</f>
        <v>7036.33</v>
      </c>
      <c r="F1354" s="160" t="e">
        <f>IF($K1354=1,VLOOKUP($A1353,$AQ$11:$AU$135,6),F1353)</f>
        <v>#REF!</v>
      </c>
      <c r="G1354" s="114">
        <f t="shared" si="727"/>
        <v>5.5994226220676957E-3</v>
      </c>
      <c r="H1354" s="115">
        <f t="shared" si="728"/>
        <v>45652</v>
      </c>
      <c r="I1354" s="115">
        <f t="shared" si="729"/>
        <v>45652</v>
      </c>
      <c r="J1354" s="116">
        <f t="shared" si="730"/>
        <v>22</v>
      </c>
      <c r="K1354" s="116">
        <f t="shared" si="731"/>
        <v>2</v>
      </c>
      <c r="L1354" s="8">
        <f t="shared" si="732"/>
        <v>1.00050774</v>
      </c>
      <c r="M1354" s="117">
        <v>1</v>
      </c>
      <c r="N1354" s="117">
        <f t="shared" si="733"/>
        <v>1</v>
      </c>
      <c r="O1354" s="110">
        <f t="shared" si="734"/>
        <v>1.00050774</v>
      </c>
      <c r="P1354" s="110">
        <f t="shared" si="735"/>
        <v>750.69115703</v>
      </c>
      <c r="Q1354" s="148">
        <f t="shared" si="736"/>
        <v>0</v>
      </c>
      <c r="R1354" s="170">
        <f t="shared" si="737"/>
        <v>0</v>
      </c>
      <c r="S1354" s="110">
        <f t="shared" si="738"/>
        <v>0</v>
      </c>
      <c r="T1354" s="92">
        <f t="shared" si="723"/>
        <v>0</v>
      </c>
      <c r="U1354" s="181">
        <f t="shared" si="724"/>
        <v>0</v>
      </c>
      <c r="V1354" s="120">
        <f t="shared" si="720"/>
        <v>7.8E-2</v>
      </c>
      <c r="W1354" s="118">
        <f t="shared" si="739"/>
        <v>2</v>
      </c>
      <c r="X1354" s="118">
        <v>252</v>
      </c>
      <c r="Y1354" s="117">
        <f t="shared" si="740"/>
        <v>1.0005962690000001</v>
      </c>
      <c r="Z1354" s="110">
        <f t="shared" si="741"/>
        <v>0.44761385999999997</v>
      </c>
      <c r="AA1354" s="110">
        <f t="shared" si="742"/>
        <v>0</v>
      </c>
      <c r="AB1354" s="121" t="str">
        <f t="shared" si="721"/>
        <v>A+J=</v>
      </c>
      <c r="AC1354" s="115">
        <f t="shared" si="722"/>
        <v>45652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9">
        <f t="shared" si="719"/>
        <v>45624</v>
      </c>
      <c r="B1355" s="110">
        <f t="shared" si="725"/>
        <v>751.55340403000002</v>
      </c>
      <c r="C1355" s="184">
        <f t="shared" si="743"/>
        <v>750.31019453420595</v>
      </c>
      <c r="D1355" s="111">
        <f t="shared" si="726"/>
        <v>6997.15</v>
      </c>
      <c r="E1355" s="111">
        <f>IF($K1355=1,VLOOKUP($A1354,$AQ$11:$AU$150,5),E1354)</f>
        <v>7036.33</v>
      </c>
      <c r="F1355" s="160" t="e">
        <f>IF($K1355=1,VLOOKUP($A1354,$AQ$11:$AU$135,6),F1354)</f>
        <v>#REF!</v>
      </c>
      <c r="G1355" s="114">
        <f t="shared" si="727"/>
        <v>5.5994226220676957E-3</v>
      </c>
      <c r="H1355" s="115">
        <f t="shared" si="728"/>
        <v>45652</v>
      </c>
      <c r="I1355" s="115">
        <f t="shared" si="729"/>
        <v>45652</v>
      </c>
      <c r="J1355" s="116">
        <f t="shared" si="730"/>
        <v>22</v>
      </c>
      <c r="K1355" s="116">
        <f t="shared" si="731"/>
        <v>3</v>
      </c>
      <c r="L1355" s="8">
        <f t="shared" si="732"/>
        <v>1.0007617099999999</v>
      </c>
      <c r="M1355" s="117">
        <v>1</v>
      </c>
      <c r="N1355" s="117">
        <f t="shared" si="733"/>
        <v>1</v>
      </c>
      <c r="O1355" s="110">
        <f t="shared" si="734"/>
        <v>1.0007617099999999</v>
      </c>
      <c r="P1355" s="110">
        <f t="shared" si="735"/>
        <v>750.88171331000001</v>
      </c>
      <c r="Q1355" s="148">
        <f t="shared" si="736"/>
        <v>0</v>
      </c>
      <c r="R1355" s="170">
        <f t="shared" si="737"/>
        <v>0</v>
      </c>
      <c r="S1355" s="110">
        <f t="shared" si="738"/>
        <v>0</v>
      </c>
      <c r="T1355" s="92">
        <f t="shared" si="723"/>
        <v>0</v>
      </c>
      <c r="U1355" s="181">
        <f t="shared" si="724"/>
        <v>0</v>
      </c>
      <c r="V1355" s="120">
        <f t="shared" si="720"/>
        <v>7.8E-2</v>
      </c>
      <c r="W1355" s="118">
        <f t="shared" si="739"/>
        <v>3</v>
      </c>
      <c r="X1355" s="118">
        <v>252</v>
      </c>
      <c r="Y1355" s="117">
        <f t="shared" si="740"/>
        <v>1.0008945359999999</v>
      </c>
      <c r="Z1355" s="110">
        <f t="shared" si="741"/>
        <v>0.67169071999999996</v>
      </c>
      <c r="AA1355" s="110">
        <f t="shared" si="742"/>
        <v>0</v>
      </c>
      <c r="AB1355" s="121" t="str">
        <f t="shared" si="721"/>
        <v>A+J=</v>
      </c>
      <c r="AC1355" s="115">
        <f t="shared" si="722"/>
        <v>45652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9">
        <f t="shared" ref="A1356:A1419" si="744">(A1355+1)</f>
        <v>45625</v>
      </c>
      <c r="B1356" s="110">
        <f t="shared" si="725"/>
        <v>751.96827101999997</v>
      </c>
      <c r="C1356" s="184">
        <f t="shared" si="743"/>
        <v>750.31019453420595</v>
      </c>
      <c r="D1356" s="111">
        <f t="shared" si="726"/>
        <v>6997.15</v>
      </c>
      <c r="E1356" s="111">
        <f>IF($K1356=1,VLOOKUP($A1355,$AQ$11:$AU$150,5),E1355)</f>
        <v>7036.33</v>
      </c>
      <c r="F1356" s="160" t="e">
        <f>IF($K1356=1,VLOOKUP($A1355,$AQ$11:$AU$135,6),F1355)</f>
        <v>#REF!</v>
      </c>
      <c r="G1356" s="114">
        <f t="shared" si="727"/>
        <v>5.5994226220676957E-3</v>
      </c>
      <c r="H1356" s="115">
        <f t="shared" si="728"/>
        <v>45652</v>
      </c>
      <c r="I1356" s="115">
        <f t="shared" si="729"/>
        <v>45652</v>
      </c>
      <c r="J1356" s="116">
        <f t="shared" si="730"/>
        <v>22</v>
      </c>
      <c r="K1356" s="116">
        <f t="shared" si="731"/>
        <v>4</v>
      </c>
      <c r="L1356" s="8">
        <f t="shared" si="732"/>
        <v>1.0010157500000001</v>
      </c>
      <c r="M1356" s="117">
        <v>1</v>
      </c>
      <c r="N1356" s="117">
        <f t="shared" si="733"/>
        <v>1</v>
      </c>
      <c r="O1356" s="110">
        <f t="shared" si="734"/>
        <v>1.0010157500000001</v>
      </c>
      <c r="P1356" s="110">
        <f t="shared" si="735"/>
        <v>751.07232210999996</v>
      </c>
      <c r="Q1356" s="148">
        <f t="shared" si="736"/>
        <v>0</v>
      </c>
      <c r="R1356" s="170">
        <f t="shared" si="737"/>
        <v>0</v>
      </c>
      <c r="S1356" s="110">
        <f t="shared" si="738"/>
        <v>0</v>
      </c>
      <c r="T1356" s="92">
        <f t="shared" si="723"/>
        <v>0</v>
      </c>
      <c r="U1356" s="181">
        <f t="shared" si="724"/>
        <v>0</v>
      </c>
      <c r="V1356" s="120">
        <f t="shared" ref="V1356:V1419" si="745">(V1355)</f>
        <v>7.8E-2</v>
      </c>
      <c r="W1356" s="118">
        <f t="shared" si="739"/>
        <v>4</v>
      </c>
      <c r="X1356" s="118">
        <v>252</v>
      </c>
      <c r="Y1356" s="117">
        <f t="shared" si="740"/>
        <v>1.001192893</v>
      </c>
      <c r="Z1356" s="110">
        <f t="shared" si="741"/>
        <v>0.89594890999999999</v>
      </c>
      <c r="AA1356" s="110">
        <f t="shared" si="742"/>
        <v>0</v>
      </c>
      <c r="AB1356" s="121" t="str">
        <f t="shared" si="721"/>
        <v>A+J=</v>
      </c>
      <c r="AC1356" s="115">
        <f t="shared" si="722"/>
        <v>45652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9">
        <f t="shared" si="744"/>
        <v>45626</v>
      </c>
      <c r="B1357" s="110">
        <f t="shared" si="725"/>
        <v>752.38336370000002</v>
      </c>
      <c r="C1357" s="184">
        <f t="shared" si="743"/>
        <v>750.31019453420595</v>
      </c>
      <c r="D1357" s="111">
        <f t="shared" si="726"/>
        <v>6997.15</v>
      </c>
      <c r="E1357" s="111">
        <f>IF($K1357=1,VLOOKUP($A1356,$AQ$11:$AU$150,5),E1356)</f>
        <v>7036.33</v>
      </c>
      <c r="F1357" s="160" t="e">
        <f>IF($K1357=1,VLOOKUP($A1356,$AQ$11:$AU$135,6),F1356)</f>
        <v>#REF!</v>
      </c>
      <c r="G1357" s="114">
        <f t="shared" si="727"/>
        <v>5.5994226220676957E-3</v>
      </c>
      <c r="H1357" s="115">
        <f t="shared" si="728"/>
        <v>45652</v>
      </c>
      <c r="I1357" s="115">
        <f t="shared" si="729"/>
        <v>45652</v>
      </c>
      <c r="J1357" s="116">
        <f t="shared" si="730"/>
        <v>22</v>
      </c>
      <c r="K1357" s="116">
        <f t="shared" si="731"/>
        <v>5</v>
      </c>
      <c r="L1357" s="8">
        <f t="shared" si="732"/>
        <v>1.0012698499999999</v>
      </c>
      <c r="M1357" s="117">
        <v>1</v>
      </c>
      <c r="N1357" s="117">
        <f t="shared" si="733"/>
        <v>1</v>
      </c>
      <c r="O1357" s="110">
        <f t="shared" si="734"/>
        <v>1.0012698499999999</v>
      </c>
      <c r="P1357" s="110">
        <f t="shared" si="735"/>
        <v>751.26297593000004</v>
      </c>
      <c r="Q1357" s="148">
        <f t="shared" si="736"/>
        <v>0</v>
      </c>
      <c r="R1357" s="170">
        <f t="shared" si="737"/>
        <v>0</v>
      </c>
      <c r="S1357" s="110">
        <f t="shared" si="738"/>
        <v>0</v>
      </c>
      <c r="T1357" s="92">
        <f t="shared" si="723"/>
        <v>0</v>
      </c>
      <c r="U1357" s="181">
        <f t="shared" si="724"/>
        <v>0</v>
      </c>
      <c r="V1357" s="120">
        <f t="shared" si="745"/>
        <v>7.8E-2</v>
      </c>
      <c r="W1357" s="118">
        <f t="shared" si="739"/>
        <v>5</v>
      </c>
      <c r="X1357" s="118">
        <v>252</v>
      </c>
      <c r="Y1357" s="117">
        <f t="shared" si="740"/>
        <v>1.001491339</v>
      </c>
      <c r="Z1357" s="110">
        <f t="shared" si="741"/>
        <v>1.12038777</v>
      </c>
      <c r="AA1357" s="110">
        <f t="shared" si="742"/>
        <v>0</v>
      </c>
      <c r="AB1357" s="121" t="str">
        <f t="shared" ref="AB1357:AB1420" si="746">IF($Q1356&gt;0,VLOOKUP($A1356,$AF$11:$AO$141,9),AB1356)</f>
        <v>A+J=</v>
      </c>
      <c r="AC1357" s="115">
        <f t="shared" ref="AC1357:AC1420" si="747">IF($Q1356&gt;0,VLOOKUP($A1356,$AF$11:$AO$141,10),AC1356)</f>
        <v>45652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9">
        <f t="shared" si="744"/>
        <v>45627</v>
      </c>
      <c r="B1358" s="110">
        <f t="shared" si="725"/>
        <v>752.38336370000002</v>
      </c>
      <c r="C1358" s="184">
        <f t="shared" si="743"/>
        <v>750.31019453420595</v>
      </c>
      <c r="D1358" s="111">
        <f t="shared" si="726"/>
        <v>6997.15</v>
      </c>
      <c r="E1358" s="111">
        <f>IF($K1358=1,VLOOKUP($A1357,$AQ$11:$AU$150,5),E1357)</f>
        <v>7036.33</v>
      </c>
      <c r="F1358" s="160" t="e">
        <f>IF($K1358=1,VLOOKUP($A1357,$AQ$11:$AU$135,6),F1357)</f>
        <v>#REF!</v>
      </c>
      <c r="G1358" s="114">
        <f t="shared" si="727"/>
        <v>5.5994226220676957E-3</v>
      </c>
      <c r="H1358" s="115">
        <f t="shared" si="728"/>
        <v>45652</v>
      </c>
      <c r="I1358" s="115">
        <f t="shared" si="729"/>
        <v>45652</v>
      </c>
      <c r="J1358" s="116">
        <f t="shared" si="730"/>
        <v>22</v>
      </c>
      <c r="K1358" s="116">
        <f t="shared" si="731"/>
        <v>5</v>
      </c>
      <c r="L1358" s="8">
        <f t="shared" si="732"/>
        <v>1.0012698499999999</v>
      </c>
      <c r="M1358" s="117">
        <v>1</v>
      </c>
      <c r="N1358" s="117">
        <f t="shared" si="733"/>
        <v>1</v>
      </c>
      <c r="O1358" s="110">
        <f t="shared" si="734"/>
        <v>1.0012698499999999</v>
      </c>
      <c r="P1358" s="110">
        <f t="shared" si="735"/>
        <v>751.26297593000004</v>
      </c>
      <c r="Q1358" s="148">
        <f t="shared" si="736"/>
        <v>0</v>
      </c>
      <c r="R1358" s="170">
        <f t="shared" si="737"/>
        <v>0</v>
      </c>
      <c r="S1358" s="110">
        <f t="shared" si="738"/>
        <v>0</v>
      </c>
      <c r="T1358" s="92">
        <f t="shared" si="723"/>
        <v>0</v>
      </c>
      <c r="U1358" s="181">
        <f t="shared" si="724"/>
        <v>0</v>
      </c>
      <c r="V1358" s="120">
        <f t="shared" si="745"/>
        <v>7.8E-2</v>
      </c>
      <c r="W1358" s="118">
        <f t="shared" si="739"/>
        <v>5</v>
      </c>
      <c r="X1358" s="118">
        <v>252</v>
      </c>
      <c r="Y1358" s="117">
        <f t="shared" si="740"/>
        <v>1.001491339</v>
      </c>
      <c r="Z1358" s="110">
        <f t="shared" si="741"/>
        <v>1.12038777</v>
      </c>
      <c r="AA1358" s="110">
        <f t="shared" si="742"/>
        <v>0</v>
      </c>
      <c r="AB1358" s="121" t="str">
        <f t="shared" si="746"/>
        <v>A+J=</v>
      </c>
      <c r="AC1358" s="115">
        <f t="shared" si="747"/>
        <v>45652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9">
        <f t="shared" si="744"/>
        <v>45628</v>
      </c>
      <c r="B1359" s="110">
        <f t="shared" si="725"/>
        <v>752.38336370000002</v>
      </c>
      <c r="C1359" s="184">
        <f t="shared" si="743"/>
        <v>750.31019453420595</v>
      </c>
      <c r="D1359" s="111">
        <f t="shared" si="726"/>
        <v>6997.15</v>
      </c>
      <c r="E1359" s="111">
        <f>IF($K1359=1,VLOOKUP($A1358,$AQ$11:$AU$150,5),E1358)</f>
        <v>7036.33</v>
      </c>
      <c r="F1359" s="160" t="e">
        <f>IF($K1359=1,VLOOKUP($A1358,$AQ$11:$AU$135,6),F1358)</f>
        <v>#REF!</v>
      </c>
      <c r="G1359" s="114">
        <f t="shared" si="727"/>
        <v>5.5994226220676957E-3</v>
      </c>
      <c r="H1359" s="115">
        <f t="shared" si="728"/>
        <v>45652</v>
      </c>
      <c r="I1359" s="115">
        <f t="shared" si="729"/>
        <v>45652</v>
      </c>
      <c r="J1359" s="116">
        <f t="shared" si="730"/>
        <v>22</v>
      </c>
      <c r="K1359" s="116">
        <f t="shared" si="731"/>
        <v>5</v>
      </c>
      <c r="L1359" s="8">
        <f t="shared" si="732"/>
        <v>1.0012698499999999</v>
      </c>
      <c r="M1359" s="117">
        <v>1</v>
      </c>
      <c r="N1359" s="117">
        <f t="shared" si="733"/>
        <v>1</v>
      </c>
      <c r="O1359" s="110">
        <f t="shared" si="734"/>
        <v>1.0012698499999999</v>
      </c>
      <c r="P1359" s="110">
        <f t="shared" si="735"/>
        <v>751.26297593000004</v>
      </c>
      <c r="Q1359" s="148">
        <f t="shared" si="736"/>
        <v>0</v>
      </c>
      <c r="R1359" s="170">
        <f t="shared" si="737"/>
        <v>0</v>
      </c>
      <c r="S1359" s="110">
        <f t="shared" si="738"/>
        <v>0</v>
      </c>
      <c r="T1359" s="92">
        <f t="shared" si="723"/>
        <v>0</v>
      </c>
      <c r="U1359" s="181">
        <f t="shared" si="724"/>
        <v>0</v>
      </c>
      <c r="V1359" s="120">
        <f t="shared" si="745"/>
        <v>7.8E-2</v>
      </c>
      <c r="W1359" s="118">
        <f t="shared" si="739"/>
        <v>5</v>
      </c>
      <c r="X1359" s="118">
        <v>252</v>
      </c>
      <c r="Y1359" s="117">
        <f t="shared" si="740"/>
        <v>1.001491339</v>
      </c>
      <c r="Z1359" s="110">
        <f t="shared" si="741"/>
        <v>1.12038777</v>
      </c>
      <c r="AA1359" s="110">
        <f t="shared" si="742"/>
        <v>0</v>
      </c>
      <c r="AB1359" s="121" t="str">
        <f t="shared" si="746"/>
        <v>A+J=</v>
      </c>
      <c r="AC1359" s="115">
        <f t="shared" si="747"/>
        <v>45652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9">
        <f t="shared" si="744"/>
        <v>45629</v>
      </c>
      <c r="B1360" s="110">
        <f t="shared" si="725"/>
        <v>752.79868140999997</v>
      </c>
      <c r="C1360" s="184">
        <f t="shared" si="743"/>
        <v>750.31019453420595</v>
      </c>
      <c r="D1360" s="111">
        <f t="shared" si="726"/>
        <v>6997.15</v>
      </c>
      <c r="E1360" s="111">
        <f>IF($K1360=1,VLOOKUP($A1359,$AQ$11:$AU$150,5),E1359)</f>
        <v>7036.33</v>
      </c>
      <c r="F1360" s="160" t="e">
        <f>IF($K1360=1,VLOOKUP($A1359,$AQ$11:$AU$135,6),F1359)</f>
        <v>#REF!</v>
      </c>
      <c r="G1360" s="114">
        <f t="shared" si="727"/>
        <v>5.5994226220676957E-3</v>
      </c>
      <c r="H1360" s="115">
        <f t="shared" si="728"/>
        <v>45652</v>
      </c>
      <c r="I1360" s="115">
        <f t="shared" si="729"/>
        <v>45652</v>
      </c>
      <c r="J1360" s="116">
        <f t="shared" si="730"/>
        <v>22</v>
      </c>
      <c r="K1360" s="116">
        <f t="shared" si="731"/>
        <v>6</v>
      </c>
      <c r="L1360" s="8">
        <f t="shared" si="732"/>
        <v>1.00152401</v>
      </c>
      <c r="M1360" s="117">
        <v>1</v>
      </c>
      <c r="N1360" s="117">
        <f t="shared" si="733"/>
        <v>1</v>
      </c>
      <c r="O1360" s="110">
        <f t="shared" si="734"/>
        <v>1.00152401</v>
      </c>
      <c r="P1360" s="110">
        <f t="shared" si="735"/>
        <v>751.45367477000002</v>
      </c>
      <c r="Q1360" s="148">
        <f t="shared" si="736"/>
        <v>0</v>
      </c>
      <c r="R1360" s="170">
        <f t="shared" si="737"/>
        <v>0</v>
      </c>
      <c r="S1360" s="110">
        <f t="shared" si="738"/>
        <v>0</v>
      </c>
      <c r="T1360" s="92">
        <f t="shared" ref="T1360:T1423" si="748">IF(AND(Q1360&gt;0,L1360&gt;1),(L1360-1)*C1360,0)</f>
        <v>0</v>
      </c>
      <c r="U1360" s="181">
        <f t="shared" ref="U1360:U1423" si="749">IF(Q1360&gt;0,(S1360+T1360)/P1360,0)</f>
        <v>0</v>
      </c>
      <c r="V1360" s="120">
        <f t="shared" si="745"/>
        <v>7.8E-2</v>
      </c>
      <c r="W1360" s="118">
        <f t="shared" si="739"/>
        <v>6</v>
      </c>
      <c r="X1360" s="118">
        <v>252</v>
      </c>
      <c r="Y1360" s="117">
        <f t="shared" si="740"/>
        <v>1.0017898730000001</v>
      </c>
      <c r="Z1360" s="110">
        <f t="shared" si="741"/>
        <v>1.34500664</v>
      </c>
      <c r="AA1360" s="110">
        <f t="shared" si="742"/>
        <v>0</v>
      </c>
      <c r="AB1360" s="121" t="str">
        <f t="shared" si="746"/>
        <v>A+J=</v>
      </c>
      <c r="AC1360" s="115">
        <f t="shared" si="747"/>
        <v>45652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9">
        <f t="shared" si="744"/>
        <v>45630</v>
      </c>
      <c r="B1361" s="110">
        <f t="shared" ref="B1361:B1424" si="750">(P1361+Z1361)</f>
        <v>753.21423250000009</v>
      </c>
      <c r="C1361" s="184">
        <f t="shared" si="743"/>
        <v>750.31019453420595</v>
      </c>
      <c r="D1361" s="111">
        <f t="shared" ref="D1361:D1424" si="751">IF(E1361=E1360,D1360,E1360)</f>
        <v>6997.15</v>
      </c>
      <c r="E1361" s="111">
        <f>IF($K1361=1,VLOOKUP($A1360,$AQ$11:$AU$150,5),E1360)</f>
        <v>7036.33</v>
      </c>
      <c r="F1361" s="160" t="e">
        <f>IF($K1361=1,VLOOKUP($A1360,$AQ$11:$AU$135,6),F1360)</f>
        <v>#REF!</v>
      </c>
      <c r="G1361" s="114">
        <f t="shared" ref="G1361:G1424" si="752">(E1361/D1361)-1</f>
        <v>5.5994226220676957E-3</v>
      </c>
      <c r="H1361" s="115">
        <f t="shared" ref="H1361:H1424" si="753">IF(Q1360&gt;0,VLOOKUP(A1361,AJ$119:AP$451,4),H1360)</f>
        <v>45652</v>
      </c>
      <c r="I1361" s="115">
        <f t="shared" ref="I1361:I1424" si="754">IF(A1361&gt;I1360,H1361,I1360)</f>
        <v>45652</v>
      </c>
      <c r="J1361" s="116">
        <f t="shared" ref="J1361:J1424" si="755">IF(I1361=I1360,J1360,NETWORKDAYS(I1360,I1361,$AF$149:$AF$503)-1)</f>
        <v>22</v>
      </c>
      <c r="K1361" s="116">
        <f t="shared" ref="K1361:K1424" si="756">(J1361-(NETWORKDAYS(A1361,I1361,AF$149:AF$503)-1))</f>
        <v>7</v>
      </c>
      <c r="L1361" s="8">
        <f t="shared" ref="L1361:L1424" si="757">TRUNC((E1361/D1361)^TRUNC((K1361/J1361),9),8)</f>
        <v>1.0017782399999999</v>
      </c>
      <c r="M1361" s="117">
        <v>1</v>
      </c>
      <c r="N1361" s="117">
        <f t="shared" ref="N1361:N1424" si="758">IF(I1361&gt;I1360,N1360*M1361,N1360)</f>
        <v>1</v>
      </c>
      <c r="O1361" s="110">
        <f t="shared" ref="O1361:O1424" si="759">TRUNC(TRUNC((L1361*N1361),15),8)</f>
        <v>1.0017782399999999</v>
      </c>
      <c r="P1361" s="110">
        <f t="shared" ref="P1361:P1424" si="760">TRUNC(C1361*O1361,8)</f>
        <v>751.64442613000006</v>
      </c>
      <c r="Q1361" s="148">
        <f t="shared" ref="Q1361:Q1424" si="761">IF(VLOOKUP(A1361,AF$11:AM$141,8)=VLOOKUP(A1360,AF$11:AM$141,8),0,VLOOKUP(A1361,AF$11:AM$141,8))</f>
        <v>0</v>
      </c>
      <c r="R1361" s="170">
        <f t="shared" ref="R1361:R1424" si="762">IF(Q1361&gt;0,VLOOKUP($A1361,$AF$11:$AK$141,6),0)</f>
        <v>0</v>
      </c>
      <c r="S1361" s="110">
        <f t="shared" ref="S1361:S1424" si="763">IF(R1361&gt;0,TRUNC(R1361*P1361,8),0)</f>
        <v>0</v>
      </c>
      <c r="T1361" s="92">
        <f t="shared" si="748"/>
        <v>0</v>
      </c>
      <c r="U1361" s="181">
        <f t="shared" si="749"/>
        <v>0</v>
      </c>
      <c r="V1361" s="120">
        <f t="shared" si="745"/>
        <v>7.8E-2</v>
      </c>
      <c r="W1361" s="118">
        <f t="shared" ref="W1361:W1424" si="764">IF(A1360&lt;K$2,0,IF(Q1360&gt;0,1,IF(K1361=K1360,W1360,W1360+1)))</f>
        <v>7</v>
      </c>
      <c r="X1361" s="118">
        <v>252</v>
      </c>
      <c r="Y1361" s="117">
        <f t="shared" ref="Y1361:Y1424" si="765">ROUND((1+V1361)^TRUNC((W1361/X1361),9),9)</f>
        <v>1.0020884960000001</v>
      </c>
      <c r="Z1361" s="110">
        <f t="shared" ref="Z1361:Z1424" si="766">TRUNC((P1361*(Y1361-1)),8)</f>
        <v>1.56980637</v>
      </c>
      <c r="AA1361" s="110">
        <f t="shared" ref="AA1361:AA1424" si="767">IF(Q1361&gt;0,S1361+Z1361,0)</f>
        <v>0</v>
      </c>
      <c r="AB1361" s="121" t="str">
        <f t="shared" si="746"/>
        <v>A+J=</v>
      </c>
      <c r="AC1361" s="115">
        <f t="shared" si="747"/>
        <v>45652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9">
        <f t="shared" si="744"/>
        <v>45631</v>
      </c>
      <c r="B1362" s="110">
        <f t="shared" si="750"/>
        <v>753.63001030999999</v>
      </c>
      <c r="C1362" s="184">
        <f t="shared" si="743"/>
        <v>750.31019453420595</v>
      </c>
      <c r="D1362" s="111">
        <f t="shared" si="751"/>
        <v>6997.15</v>
      </c>
      <c r="E1362" s="111">
        <f>IF($K1362=1,VLOOKUP($A1361,$AQ$11:$AU$150,5),E1361)</f>
        <v>7036.33</v>
      </c>
      <c r="F1362" s="160" t="e">
        <f>IF($K1362=1,VLOOKUP($A1361,$AQ$11:$AU$135,6),F1361)</f>
        <v>#REF!</v>
      </c>
      <c r="G1362" s="114">
        <f t="shared" si="752"/>
        <v>5.5994226220676957E-3</v>
      </c>
      <c r="H1362" s="115">
        <f t="shared" si="753"/>
        <v>45652</v>
      </c>
      <c r="I1362" s="115">
        <f t="shared" si="754"/>
        <v>45652</v>
      </c>
      <c r="J1362" s="116">
        <f t="shared" si="755"/>
        <v>22</v>
      </c>
      <c r="K1362" s="116">
        <f t="shared" si="756"/>
        <v>8</v>
      </c>
      <c r="L1362" s="8">
        <f t="shared" si="757"/>
        <v>1.0020325299999999</v>
      </c>
      <c r="M1362" s="117">
        <v>1</v>
      </c>
      <c r="N1362" s="117">
        <f t="shared" si="758"/>
        <v>1</v>
      </c>
      <c r="O1362" s="110">
        <f t="shared" si="759"/>
        <v>1.0020325299999999</v>
      </c>
      <c r="P1362" s="110">
        <f t="shared" si="760"/>
        <v>751.83522250999999</v>
      </c>
      <c r="Q1362" s="148">
        <f t="shared" si="761"/>
        <v>0</v>
      </c>
      <c r="R1362" s="170">
        <f t="shared" si="762"/>
        <v>0</v>
      </c>
      <c r="S1362" s="110">
        <f t="shared" si="763"/>
        <v>0</v>
      </c>
      <c r="T1362" s="92">
        <f t="shared" si="748"/>
        <v>0</v>
      </c>
      <c r="U1362" s="181">
        <f t="shared" si="749"/>
        <v>0</v>
      </c>
      <c r="V1362" s="120">
        <f t="shared" si="745"/>
        <v>7.8E-2</v>
      </c>
      <c r="W1362" s="118">
        <f t="shared" si="764"/>
        <v>8</v>
      </c>
      <c r="X1362" s="118">
        <v>252</v>
      </c>
      <c r="Y1362" s="117">
        <f t="shared" si="765"/>
        <v>1.0023872089999999</v>
      </c>
      <c r="Z1362" s="110">
        <f t="shared" si="766"/>
        <v>1.7947877999999999</v>
      </c>
      <c r="AA1362" s="110">
        <f t="shared" si="767"/>
        <v>0</v>
      </c>
      <c r="AB1362" s="121" t="str">
        <f t="shared" si="746"/>
        <v>A+J=</v>
      </c>
      <c r="AC1362" s="115">
        <f t="shared" si="747"/>
        <v>45652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9">
        <f t="shared" si="744"/>
        <v>45632</v>
      </c>
      <c r="B1363" s="110">
        <f t="shared" si="750"/>
        <v>754.04602170999999</v>
      </c>
      <c r="C1363" s="184">
        <f t="shared" si="743"/>
        <v>750.31019453420595</v>
      </c>
      <c r="D1363" s="111">
        <f t="shared" si="751"/>
        <v>6997.15</v>
      </c>
      <c r="E1363" s="111">
        <f>IF($K1363=1,VLOOKUP($A1362,$AQ$11:$AU$150,5),E1362)</f>
        <v>7036.33</v>
      </c>
      <c r="F1363" s="160" t="e">
        <f>IF($K1363=1,VLOOKUP($A1362,$AQ$11:$AU$135,6),F1362)</f>
        <v>#REF!</v>
      </c>
      <c r="G1363" s="114">
        <f t="shared" si="752"/>
        <v>5.5994226220676957E-3</v>
      </c>
      <c r="H1363" s="115">
        <f t="shared" si="753"/>
        <v>45652</v>
      </c>
      <c r="I1363" s="115">
        <f t="shared" si="754"/>
        <v>45652</v>
      </c>
      <c r="J1363" s="116">
        <f t="shared" si="755"/>
        <v>22</v>
      </c>
      <c r="K1363" s="116">
        <f t="shared" si="756"/>
        <v>9</v>
      </c>
      <c r="L1363" s="8">
        <f t="shared" si="757"/>
        <v>1.0022868899999999</v>
      </c>
      <c r="M1363" s="117">
        <v>1</v>
      </c>
      <c r="N1363" s="117">
        <f t="shared" si="758"/>
        <v>1</v>
      </c>
      <c r="O1363" s="110">
        <f t="shared" si="759"/>
        <v>1.0022868899999999</v>
      </c>
      <c r="P1363" s="110">
        <f t="shared" si="760"/>
        <v>752.02607140999999</v>
      </c>
      <c r="Q1363" s="148">
        <f t="shared" si="761"/>
        <v>0</v>
      </c>
      <c r="R1363" s="170">
        <f t="shared" si="762"/>
        <v>0</v>
      </c>
      <c r="S1363" s="110">
        <f t="shared" si="763"/>
        <v>0</v>
      </c>
      <c r="T1363" s="92">
        <f t="shared" si="748"/>
        <v>0</v>
      </c>
      <c r="U1363" s="181">
        <f t="shared" si="749"/>
        <v>0</v>
      </c>
      <c r="V1363" s="120">
        <f t="shared" si="745"/>
        <v>7.8E-2</v>
      </c>
      <c r="W1363" s="118">
        <f t="shared" si="764"/>
        <v>9</v>
      </c>
      <c r="X1363" s="118">
        <v>252</v>
      </c>
      <c r="Y1363" s="117">
        <f t="shared" si="765"/>
        <v>1.002686011</v>
      </c>
      <c r="Z1363" s="110">
        <f t="shared" si="766"/>
        <v>2.0199503000000001</v>
      </c>
      <c r="AA1363" s="110">
        <f t="shared" si="767"/>
        <v>0</v>
      </c>
      <c r="AB1363" s="121" t="str">
        <f t="shared" si="746"/>
        <v>A+J=</v>
      </c>
      <c r="AC1363" s="115">
        <f t="shared" si="747"/>
        <v>45652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9">
        <f t="shared" si="744"/>
        <v>45633</v>
      </c>
      <c r="B1364" s="110">
        <f t="shared" si="750"/>
        <v>754.46225849999996</v>
      </c>
      <c r="C1364" s="184">
        <f t="shared" si="743"/>
        <v>750.31019453420595</v>
      </c>
      <c r="D1364" s="111">
        <f t="shared" si="751"/>
        <v>6997.15</v>
      </c>
      <c r="E1364" s="111">
        <f>IF($K1364=1,VLOOKUP($A1363,$AQ$11:$AU$150,5),E1363)</f>
        <v>7036.33</v>
      </c>
      <c r="F1364" s="160" t="e">
        <f>IF($K1364=1,VLOOKUP($A1363,$AQ$11:$AU$135,6),F1363)</f>
        <v>#REF!</v>
      </c>
      <c r="G1364" s="114">
        <f t="shared" si="752"/>
        <v>5.5994226220676957E-3</v>
      </c>
      <c r="H1364" s="115">
        <f t="shared" si="753"/>
        <v>45652</v>
      </c>
      <c r="I1364" s="115">
        <f t="shared" si="754"/>
        <v>45652</v>
      </c>
      <c r="J1364" s="116">
        <f t="shared" si="755"/>
        <v>22</v>
      </c>
      <c r="K1364" s="116">
        <f t="shared" si="756"/>
        <v>10</v>
      </c>
      <c r="L1364" s="8">
        <f t="shared" si="757"/>
        <v>1.00254131</v>
      </c>
      <c r="M1364" s="117">
        <v>1</v>
      </c>
      <c r="N1364" s="117">
        <f t="shared" si="758"/>
        <v>1</v>
      </c>
      <c r="O1364" s="110">
        <f t="shared" si="759"/>
        <v>1.00254131</v>
      </c>
      <c r="P1364" s="110">
        <f t="shared" si="760"/>
        <v>752.21696532999999</v>
      </c>
      <c r="Q1364" s="148">
        <f t="shared" si="761"/>
        <v>0</v>
      </c>
      <c r="R1364" s="170">
        <f t="shared" si="762"/>
        <v>0</v>
      </c>
      <c r="S1364" s="110">
        <f t="shared" si="763"/>
        <v>0</v>
      </c>
      <c r="T1364" s="92">
        <f t="shared" si="748"/>
        <v>0</v>
      </c>
      <c r="U1364" s="181">
        <f t="shared" si="749"/>
        <v>0</v>
      </c>
      <c r="V1364" s="120">
        <f t="shared" si="745"/>
        <v>7.8E-2</v>
      </c>
      <c r="W1364" s="118">
        <f t="shared" si="764"/>
        <v>10</v>
      </c>
      <c r="X1364" s="118">
        <v>252</v>
      </c>
      <c r="Y1364" s="117">
        <f t="shared" si="765"/>
        <v>1.002984901</v>
      </c>
      <c r="Z1364" s="110">
        <f t="shared" si="766"/>
        <v>2.2452931700000001</v>
      </c>
      <c r="AA1364" s="110">
        <f t="shared" si="767"/>
        <v>0</v>
      </c>
      <c r="AB1364" s="121" t="str">
        <f t="shared" si="746"/>
        <v>A+J=</v>
      </c>
      <c r="AC1364" s="115">
        <f t="shared" si="747"/>
        <v>45652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9">
        <f t="shared" si="744"/>
        <v>45634</v>
      </c>
      <c r="B1365" s="110">
        <f t="shared" si="750"/>
        <v>754.46225849999996</v>
      </c>
      <c r="C1365" s="184">
        <f t="shared" si="743"/>
        <v>750.31019453420595</v>
      </c>
      <c r="D1365" s="111">
        <f t="shared" si="751"/>
        <v>6997.15</v>
      </c>
      <c r="E1365" s="111">
        <f>IF($K1365=1,VLOOKUP($A1364,$AQ$11:$AU$150,5),E1364)</f>
        <v>7036.33</v>
      </c>
      <c r="F1365" s="160" t="e">
        <f>IF($K1365=1,VLOOKUP($A1364,$AQ$11:$AU$135,6),F1364)</f>
        <v>#REF!</v>
      </c>
      <c r="G1365" s="114">
        <f t="shared" si="752"/>
        <v>5.5994226220676957E-3</v>
      </c>
      <c r="H1365" s="115">
        <f t="shared" si="753"/>
        <v>45652</v>
      </c>
      <c r="I1365" s="115">
        <f t="shared" si="754"/>
        <v>45652</v>
      </c>
      <c r="J1365" s="116">
        <f t="shared" si="755"/>
        <v>22</v>
      </c>
      <c r="K1365" s="116">
        <f t="shared" si="756"/>
        <v>10</v>
      </c>
      <c r="L1365" s="8">
        <f t="shared" si="757"/>
        <v>1.00254131</v>
      </c>
      <c r="M1365" s="117">
        <v>1</v>
      </c>
      <c r="N1365" s="117">
        <f t="shared" si="758"/>
        <v>1</v>
      </c>
      <c r="O1365" s="110">
        <f t="shared" si="759"/>
        <v>1.00254131</v>
      </c>
      <c r="P1365" s="110">
        <f t="shared" si="760"/>
        <v>752.21696532999999</v>
      </c>
      <c r="Q1365" s="148">
        <f t="shared" si="761"/>
        <v>0</v>
      </c>
      <c r="R1365" s="170">
        <f t="shared" si="762"/>
        <v>0</v>
      </c>
      <c r="S1365" s="110">
        <f t="shared" si="763"/>
        <v>0</v>
      </c>
      <c r="T1365" s="92">
        <f t="shared" si="748"/>
        <v>0</v>
      </c>
      <c r="U1365" s="181">
        <f t="shared" si="749"/>
        <v>0</v>
      </c>
      <c r="V1365" s="120">
        <f t="shared" si="745"/>
        <v>7.8E-2</v>
      </c>
      <c r="W1365" s="118">
        <f t="shared" si="764"/>
        <v>10</v>
      </c>
      <c r="X1365" s="118">
        <v>252</v>
      </c>
      <c r="Y1365" s="117">
        <f t="shared" si="765"/>
        <v>1.002984901</v>
      </c>
      <c r="Z1365" s="110">
        <f t="shared" si="766"/>
        <v>2.2452931700000001</v>
      </c>
      <c r="AA1365" s="110">
        <f t="shared" si="767"/>
        <v>0</v>
      </c>
      <c r="AB1365" s="121" t="str">
        <f t="shared" si="746"/>
        <v>A+J=</v>
      </c>
      <c r="AC1365" s="115">
        <f t="shared" si="747"/>
        <v>45652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9">
        <f t="shared" si="744"/>
        <v>45635</v>
      </c>
      <c r="B1366" s="110">
        <f t="shared" si="750"/>
        <v>754.46225849999996</v>
      </c>
      <c r="C1366" s="184">
        <f t="shared" si="743"/>
        <v>750.31019453420595</v>
      </c>
      <c r="D1366" s="111">
        <f t="shared" si="751"/>
        <v>6997.15</v>
      </c>
      <c r="E1366" s="111">
        <f>IF($K1366=1,VLOOKUP($A1365,$AQ$11:$AU$150,5),E1365)</f>
        <v>7036.33</v>
      </c>
      <c r="F1366" s="160" t="e">
        <f>IF($K1366=1,VLOOKUP($A1365,$AQ$11:$AU$135,6),F1365)</f>
        <v>#REF!</v>
      </c>
      <c r="G1366" s="114">
        <f t="shared" si="752"/>
        <v>5.5994226220676957E-3</v>
      </c>
      <c r="H1366" s="115">
        <f t="shared" si="753"/>
        <v>45652</v>
      </c>
      <c r="I1366" s="115">
        <f t="shared" si="754"/>
        <v>45652</v>
      </c>
      <c r="J1366" s="116">
        <f t="shared" si="755"/>
        <v>22</v>
      </c>
      <c r="K1366" s="116">
        <f t="shared" si="756"/>
        <v>10</v>
      </c>
      <c r="L1366" s="8">
        <f t="shared" si="757"/>
        <v>1.00254131</v>
      </c>
      <c r="M1366" s="117">
        <v>1</v>
      </c>
      <c r="N1366" s="117">
        <f t="shared" si="758"/>
        <v>1</v>
      </c>
      <c r="O1366" s="110">
        <f t="shared" si="759"/>
        <v>1.00254131</v>
      </c>
      <c r="P1366" s="110">
        <f t="shared" si="760"/>
        <v>752.21696532999999</v>
      </c>
      <c r="Q1366" s="148">
        <f t="shared" si="761"/>
        <v>0</v>
      </c>
      <c r="R1366" s="170">
        <f t="shared" si="762"/>
        <v>0</v>
      </c>
      <c r="S1366" s="110">
        <f t="shared" si="763"/>
        <v>0</v>
      </c>
      <c r="T1366" s="92">
        <f t="shared" si="748"/>
        <v>0</v>
      </c>
      <c r="U1366" s="181">
        <f t="shared" si="749"/>
        <v>0</v>
      </c>
      <c r="V1366" s="120">
        <f t="shared" si="745"/>
        <v>7.8E-2</v>
      </c>
      <c r="W1366" s="118">
        <f t="shared" si="764"/>
        <v>10</v>
      </c>
      <c r="X1366" s="118">
        <v>252</v>
      </c>
      <c r="Y1366" s="117">
        <f t="shared" si="765"/>
        <v>1.002984901</v>
      </c>
      <c r="Z1366" s="110">
        <f t="shared" si="766"/>
        <v>2.2452931700000001</v>
      </c>
      <c r="AA1366" s="110">
        <f t="shared" si="767"/>
        <v>0</v>
      </c>
      <c r="AB1366" s="121" t="str">
        <f t="shared" si="746"/>
        <v>A+J=</v>
      </c>
      <c r="AC1366" s="115">
        <f t="shared" si="747"/>
        <v>45652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9">
        <f t="shared" si="744"/>
        <v>45636</v>
      </c>
      <c r="B1367" s="110">
        <f t="shared" si="750"/>
        <v>754.8787298100001</v>
      </c>
      <c r="C1367" s="184">
        <f t="shared" si="743"/>
        <v>750.31019453420595</v>
      </c>
      <c r="D1367" s="111">
        <f t="shared" si="751"/>
        <v>6997.15</v>
      </c>
      <c r="E1367" s="111">
        <f>IF($K1367=1,VLOOKUP($A1366,$AQ$11:$AU$150,5),E1366)</f>
        <v>7036.33</v>
      </c>
      <c r="F1367" s="160" t="e">
        <f>IF($K1367=1,VLOOKUP($A1366,$AQ$11:$AU$135,6),F1366)</f>
        <v>#REF!</v>
      </c>
      <c r="G1367" s="114">
        <f t="shared" si="752"/>
        <v>5.5994226220676957E-3</v>
      </c>
      <c r="H1367" s="115">
        <f t="shared" si="753"/>
        <v>45652</v>
      </c>
      <c r="I1367" s="115">
        <f t="shared" si="754"/>
        <v>45652</v>
      </c>
      <c r="J1367" s="116">
        <f t="shared" si="755"/>
        <v>22</v>
      </c>
      <c r="K1367" s="116">
        <f t="shared" si="756"/>
        <v>11</v>
      </c>
      <c r="L1367" s="8">
        <f t="shared" si="757"/>
        <v>1.0027957999999999</v>
      </c>
      <c r="M1367" s="117">
        <v>1</v>
      </c>
      <c r="N1367" s="117">
        <f t="shared" si="758"/>
        <v>1</v>
      </c>
      <c r="O1367" s="110">
        <f t="shared" si="759"/>
        <v>1.0027957999999999</v>
      </c>
      <c r="P1367" s="110">
        <f t="shared" si="760"/>
        <v>752.40791177000006</v>
      </c>
      <c r="Q1367" s="148">
        <f t="shared" si="761"/>
        <v>0</v>
      </c>
      <c r="R1367" s="170">
        <f t="shared" si="762"/>
        <v>0</v>
      </c>
      <c r="S1367" s="110">
        <f t="shared" si="763"/>
        <v>0</v>
      </c>
      <c r="T1367" s="92">
        <f t="shared" si="748"/>
        <v>0</v>
      </c>
      <c r="U1367" s="181">
        <f t="shared" si="749"/>
        <v>0</v>
      </c>
      <c r="V1367" s="120">
        <f t="shared" si="745"/>
        <v>7.8E-2</v>
      </c>
      <c r="W1367" s="118">
        <f t="shared" si="764"/>
        <v>11</v>
      </c>
      <c r="X1367" s="118">
        <v>252</v>
      </c>
      <c r="Y1367" s="117">
        <f t="shared" si="765"/>
        <v>1.003283881</v>
      </c>
      <c r="Z1367" s="110">
        <f t="shared" si="766"/>
        <v>2.4708180400000002</v>
      </c>
      <c r="AA1367" s="110">
        <f t="shared" si="767"/>
        <v>0</v>
      </c>
      <c r="AB1367" s="121" t="str">
        <f t="shared" si="746"/>
        <v>A+J=</v>
      </c>
      <c r="AC1367" s="115">
        <f t="shared" si="747"/>
        <v>45652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9">
        <f t="shared" si="744"/>
        <v>45637</v>
      </c>
      <c r="B1368" s="110">
        <f t="shared" si="750"/>
        <v>755.29542747000005</v>
      </c>
      <c r="C1368" s="184">
        <f t="shared" si="743"/>
        <v>750.31019453420595</v>
      </c>
      <c r="D1368" s="111">
        <f t="shared" si="751"/>
        <v>6997.15</v>
      </c>
      <c r="E1368" s="111">
        <f>IF($K1368=1,VLOOKUP($A1367,$AQ$11:$AU$150,5),E1367)</f>
        <v>7036.33</v>
      </c>
      <c r="F1368" s="160" t="e">
        <f>IF($K1368=1,VLOOKUP($A1367,$AQ$11:$AU$135,6),F1367)</f>
        <v>#REF!</v>
      </c>
      <c r="G1368" s="114">
        <f t="shared" si="752"/>
        <v>5.5994226220676957E-3</v>
      </c>
      <c r="H1368" s="115">
        <f t="shared" si="753"/>
        <v>45652</v>
      </c>
      <c r="I1368" s="115">
        <f t="shared" si="754"/>
        <v>45652</v>
      </c>
      <c r="J1368" s="116">
        <f t="shared" si="755"/>
        <v>22</v>
      </c>
      <c r="K1368" s="116">
        <f t="shared" si="756"/>
        <v>12</v>
      </c>
      <c r="L1368" s="8">
        <f t="shared" si="757"/>
        <v>1.0030503500000001</v>
      </c>
      <c r="M1368" s="117">
        <v>1</v>
      </c>
      <c r="N1368" s="117">
        <f t="shared" si="758"/>
        <v>1</v>
      </c>
      <c r="O1368" s="110">
        <f t="shared" si="759"/>
        <v>1.0030503500000001</v>
      </c>
      <c r="P1368" s="110">
        <f t="shared" si="760"/>
        <v>752.59890323000002</v>
      </c>
      <c r="Q1368" s="148">
        <f t="shared" si="761"/>
        <v>0</v>
      </c>
      <c r="R1368" s="170">
        <f t="shared" si="762"/>
        <v>0</v>
      </c>
      <c r="S1368" s="110">
        <f t="shared" si="763"/>
        <v>0</v>
      </c>
      <c r="T1368" s="92">
        <f t="shared" si="748"/>
        <v>0</v>
      </c>
      <c r="U1368" s="181">
        <f t="shared" si="749"/>
        <v>0</v>
      </c>
      <c r="V1368" s="120">
        <f t="shared" si="745"/>
        <v>7.8E-2</v>
      </c>
      <c r="W1368" s="118">
        <f t="shared" si="764"/>
        <v>12</v>
      </c>
      <c r="X1368" s="118">
        <v>252</v>
      </c>
      <c r="Y1368" s="117">
        <f t="shared" si="765"/>
        <v>1.00358295</v>
      </c>
      <c r="Z1368" s="110">
        <f t="shared" si="766"/>
        <v>2.69652424</v>
      </c>
      <c r="AA1368" s="110">
        <f t="shared" si="767"/>
        <v>0</v>
      </c>
      <c r="AB1368" s="121" t="str">
        <f t="shared" si="746"/>
        <v>A+J=</v>
      </c>
      <c r="AC1368" s="115">
        <f t="shared" si="747"/>
        <v>45652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9">
        <f t="shared" si="744"/>
        <v>45638</v>
      </c>
      <c r="B1369" s="110">
        <f t="shared" si="750"/>
        <v>755.71235908000006</v>
      </c>
      <c r="C1369" s="184">
        <f t="shared" si="743"/>
        <v>750.31019453420595</v>
      </c>
      <c r="D1369" s="111">
        <f t="shared" si="751"/>
        <v>6997.15</v>
      </c>
      <c r="E1369" s="111">
        <f>IF($K1369=1,VLOOKUP($A1368,$AQ$11:$AU$150,5),E1368)</f>
        <v>7036.33</v>
      </c>
      <c r="F1369" s="160" t="e">
        <f>IF($K1369=1,VLOOKUP($A1368,$AQ$11:$AU$135,6),F1368)</f>
        <v>#REF!</v>
      </c>
      <c r="G1369" s="114">
        <f t="shared" si="752"/>
        <v>5.5994226220676957E-3</v>
      </c>
      <c r="H1369" s="115">
        <f t="shared" si="753"/>
        <v>45652</v>
      </c>
      <c r="I1369" s="115">
        <f t="shared" si="754"/>
        <v>45652</v>
      </c>
      <c r="J1369" s="116">
        <f t="shared" si="755"/>
        <v>22</v>
      </c>
      <c r="K1369" s="116">
        <f t="shared" si="756"/>
        <v>13</v>
      </c>
      <c r="L1369" s="8">
        <f t="shared" si="757"/>
        <v>1.0033049700000001</v>
      </c>
      <c r="M1369" s="117">
        <v>1</v>
      </c>
      <c r="N1369" s="117">
        <f t="shared" si="758"/>
        <v>1</v>
      </c>
      <c r="O1369" s="110">
        <f t="shared" si="759"/>
        <v>1.0033049700000001</v>
      </c>
      <c r="P1369" s="110">
        <f t="shared" si="760"/>
        <v>752.78994721000004</v>
      </c>
      <c r="Q1369" s="148">
        <f t="shared" si="761"/>
        <v>0</v>
      </c>
      <c r="R1369" s="170">
        <f t="shared" si="762"/>
        <v>0</v>
      </c>
      <c r="S1369" s="110">
        <f t="shared" si="763"/>
        <v>0</v>
      </c>
      <c r="T1369" s="92">
        <f t="shared" si="748"/>
        <v>0</v>
      </c>
      <c r="U1369" s="181">
        <f t="shared" si="749"/>
        <v>0</v>
      </c>
      <c r="V1369" s="120">
        <f t="shared" si="745"/>
        <v>7.8E-2</v>
      </c>
      <c r="W1369" s="118">
        <f t="shared" si="764"/>
        <v>13</v>
      </c>
      <c r="X1369" s="118">
        <v>252</v>
      </c>
      <c r="Y1369" s="117">
        <f t="shared" si="765"/>
        <v>1.003882108</v>
      </c>
      <c r="Z1369" s="110">
        <f t="shared" si="766"/>
        <v>2.9224118699999999</v>
      </c>
      <c r="AA1369" s="110">
        <f t="shared" si="767"/>
        <v>0</v>
      </c>
      <c r="AB1369" s="121" t="str">
        <f t="shared" si="746"/>
        <v>A+J=</v>
      </c>
      <c r="AC1369" s="115">
        <f t="shared" si="747"/>
        <v>45652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9">
        <f t="shared" si="744"/>
        <v>45639</v>
      </c>
      <c r="B1370" s="110">
        <f t="shared" si="750"/>
        <v>756.12951722999992</v>
      </c>
      <c r="C1370" s="184">
        <f t="shared" si="743"/>
        <v>750.31019453420595</v>
      </c>
      <c r="D1370" s="111">
        <f t="shared" si="751"/>
        <v>6997.15</v>
      </c>
      <c r="E1370" s="111">
        <f>IF($K1370=1,VLOOKUP($A1369,$AQ$11:$AU$150,5),E1369)</f>
        <v>7036.33</v>
      </c>
      <c r="F1370" s="160" t="e">
        <f>IF($K1370=1,VLOOKUP($A1369,$AQ$11:$AU$135,6),F1369)</f>
        <v>#REF!</v>
      </c>
      <c r="G1370" s="114">
        <f t="shared" si="752"/>
        <v>5.5994226220676957E-3</v>
      </c>
      <c r="H1370" s="115">
        <f t="shared" si="753"/>
        <v>45652</v>
      </c>
      <c r="I1370" s="115">
        <f t="shared" si="754"/>
        <v>45652</v>
      </c>
      <c r="J1370" s="116">
        <f t="shared" si="755"/>
        <v>22</v>
      </c>
      <c r="K1370" s="116">
        <f t="shared" si="756"/>
        <v>14</v>
      </c>
      <c r="L1370" s="8">
        <f t="shared" si="757"/>
        <v>1.0035596499999999</v>
      </c>
      <c r="M1370" s="117">
        <v>1</v>
      </c>
      <c r="N1370" s="117">
        <f t="shared" si="758"/>
        <v>1</v>
      </c>
      <c r="O1370" s="110">
        <f t="shared" si="759"/>
        <v>1.0035596499999999</v>
      </c>
      <c r="P1370" s="110">
        <f t="shared" si="760"/>
        <v>752.98103620999996</v>
      </c>
      <c r="Q1370" s="148">
        <f t="shared" si="761"/>
        <v>0</v>
      </c>
      <c r="R1370" s="170">
        <f t="shared" si="762"/>
        <v>0</v>
      </c>
      <c r="S1370" s="110">
        <f t="shared" si="763"/>
        <v>0</v>
      </c>
      <c r="T1370" s="92">
        <f t="shared" si="748"/>
        <v>0</v>
      </c>
      <c r="U1370" s="181">
        <f t="shared" si="749"/>
        <v>0</v>
      </c>
      <c r="V1370" s="120">
        <f t="shared" si="745"/>
        <v>7.8E-2</v>
      </c>
      <c r="W1370" s="118">
        <f t="shared" si="764"/>
        <v>14</v>
      </c>
      <c r="X1370" s="118">
        <v>252</v>
      </c>
      <c r="Y1370" s="117">
        <f t="shared" si="765"/>
        <v>1.0041813550000001</v>
      </c>
      <c r="Z1370" s="110">
        <f t="shared" si="766"/>
        <v>3.1484810200000002</v>
      </c>
      <c r="AA1370" s="110">
        <f t="shared" si="767"/>
        <v>0</v>
      </c>
      <c r="AB1370" s="121" t="str">
        <f t="shared" si="746"/>
        <v>A+J=</v>
      </c>
      <c r="AC1370" s="115">
        <f t="shared" si="747"/>
        <v>45652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9">
        <f t="shared" si="744"/>
        <v>45640</v>
      </c>
      <c r="B1371" s="110">
        <f t="shared" si="750"/>
        <v>756.54690199000004</v>
      </c>
      <c r="C1371" s="184">
        <f t="shared" si="743"/>
        <v>750.31019453420595</v>
      </c>
      <c r="D1371" s="111">
        <f t="shared" si="751"/>
        <v>6997.15</v>
      </c>
      <c r="E1371" s="111">
        <f>IF($K1371=1,VLOOKUP($A1370,$AQ$11:$AU$150,5),E1370)</f>
        <v>7036.33</v>
      </c>
      <c r="F1371" s="160" t="e">
        <f>IF($K1371=1,VLOOKUP($A1370,$AQ$11:$AU$135,6),F1370)</f>
        <v>#REF!</v>
      </c>
      <c r="G1371" s="114">
        <f t="shared" si="752"/>
        <v>5.5994226220676957E-3</v>
      </c>
      <c r="H1371" s="115">
        <f t="shared" si="753"/>
        <v>45652</v>
      </c>
      <c r="I1371" s="115">
        <f t="shared" si="754"/>
        <v>45652</v>
      </c>
      <c r="J1371" s="116">
        <f t="shared" si="755"/>
        <v>22</v>
      </c>
      <c r="K1371" s="116">
        <f t="shared" si="756"/>
        <v>15</v>
      </c>
      <c r="L1371" s="8">
        <f t="shared" si="757"/>
        <v>1.0038143900000001</v>
      </c>
      <c r="M1371" s="117">
        <v>1</v>
      </c>
      <c r="N1371" s="117">
        <f t="shared" si="758"/>
        <v>1</v>
      </c>
      <c r="O1371" s="110">
        <f t="shared" si="759"/>
        <v>1.0038143900000001</v>
      </c>
      <c r="P1371" s="110">
        <f t="shared" si="760"/>
        <v>753.17217023000001</v>
      </c>
      <c r="Q1371" s="148">
        <f t="shared" si="761"/>
        <v>0</v>
      </c>
      <c r="R1371" s="170">
        <f t="shared" si="762"/>
        <v>0</v>
      </c>
      <c r="S1371" s="110">
        <f t="shared" si="763"/>
        <v>0</v>
      </c>
      <c r="T1371" s="92">
        <f t="shared" si="748"/>
        <v>0</v>
      </c>
      <c r="U1371" s="181">
        <f t="shared" si="749"/>
        <v>0</v>
      </c>
      <c r="V1371" s="120">
        <f t="shared" si="745"/>
        <v>7.8E-2</v>
      </c>
      <c r="W1371" s="118">
        <f t="shared" si="764"/>
        <v>15</v>
      </c>
      <c r="X1371" s="118">
        <v>252</v>
      </c>
      <c r="Y1371" s="117">
        <f t="shared" si="765"/>
        <v>1.0044806909999999</v>
      </c>
      <c r="Z1371" s="110">
        <f t="shared" si="766"/>
        <v>3.37473176</v>
      </c>
      <c r="AA1371" s="110">
        <f t="shared" si="767"/>
        <v>0</v>
      </c>
      <c r="AB1371" s="121" t="str">
        <f t="shared" si="746"/>
        <v>A+J=</v>
      </c>
      <c r="AC1371" s="115">
        <f t="shared" si="747"/>
        <v>45652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9">
        <f t="shared" si="744"/>
        <v>45641</v>
      </c>
      <c r="B1372" s="110">
        <f t="shared" si="750"/>
        <v>756.54690199000004</v>
      </c>
      <c r="C1372" s="184">
        <f t="shared" si="743"/>
        <v>750.31019453420595</v>
      </c>
      <c r="D1372" s="111">
        <f t="shared" si="751"/>
        <v>6997.15</v>
      </c>
      <c r="E1372" s="111">
        <f>IF($K1372=1,VLOOKUP($A1371,$AQ$11:$AU$150,5),E1371)</f>
        <v>7036.33</v>
      </c>
      <c r="F1372" s="160" t="e">
        <f>IF($K1372=1,VLOOKUP($A1371,$AQ$11:$AU$135,6),F1371)</f>
        <v>#REF!</v>
      </c>
      <c r="G1372" s="114">
        <f t="shared" si="752"/>
        <v>5.5994226220676957E-3</v>
      </c>
      <c r="H1372" s="115">
        <f t="shared" si="753"/>
        <v>45652</v>
      </c>
      <c r="I1372" s="115">
        <f t="shared" si="754"/>
        <v>45652</v>
      </c>
      <c r="J1372" s="116">
        <f t="shared" si="755"/>
        <v>22</v>
      </c>
      <c r="K1372" s="116">
        <f t="shared" si="756"/>
        <v>15</v>
      </c>
      <c r="L1372" s="8">
        <f t="shared" si="757"/>
        <v>1.0038143900000001</v>
      </c>
      <c r="M1372" s="117">
        <v>1</v>
      </c>
      <c r="N1372" s="117">
        <f t="shared" si="758"/>
        <v>1</v>
      </c>
      <c r="O1372" s="110">
        <f t="shared" si="759"/>
        <v>1.0038143900000001</v>
      </c>
      <c r="P1372" s="110">
        <f t="shared" si="760"/>
        <v>753.17217023000001</v>
      </c>
      <c r="Q1372" s="148">
        <f t="shared" si="761"/>
        <v>0</v>
      </c>
      <c r="R1372" s="170">
        <f t="shared" si="762"/>
        <v>0</v>
      </c>
      <c r="S1372" s="110">
        <f t="shared" si="763"/>
        <v>0</v>
      </c>
      <c r="T1372" s="92">
        <f t="shared" si="748"/>
        <v>0</v>
      </c>
      <c r="U1372" s="181">
        <f t="shared" si="749"/>
        <v>0</v>
      </c>
      <c r="V1372" s="120">
        <f t="shared" si="745"/>
        <v>7.8E-2</v>
      </c>
      <c r="W1372" s="118">
        <f t="shared" si="764"/>
        <v>15</v>
      </c>
      <c r="X1372" s="118">
        <v>252</v>
      </c>
      <c r="Y1372" s="117">
        <f t="shared" si="765"/>
        <v>1.0044806909999999</v>
      </c>
      <c r="Z1372" s="110">
        <f t="shared" si="766"/>
        <v>3.37473176</v>
      </c>
      <c r="AA1372" s="110">
        <f t="shared" si="767"/>
        <v>0</v>
      </c>
      <c r="AB1372" s="121" t="str">
        <f t="shared" si="746"/>
        <v>A+J=</v>
      </c>
      <c r="AC1372" s="115">
        <f t="shared" si="747"/>
        <v>45652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9">
        <f t="shared" si="744"/>
        <v>45642</v>
      </c>
      <c r="B1373" s="110">
        <f t="shared" si="750"/>
        <v>756.54690199000004</v>
      </c>
      <c r="C1373" s="184">
        <f t="shared" si="743"/>
        <v>750.31019453420595</v>
      </c>
      <c r="D1373" s="111">
        <f t="shared" si="751"/>
        <v>6997.15</v>
      </c>
      <c r="E1373" s="111">
        <f>IF($K1373=1,VLOOKUP($A1372,$AQ$11:$AU$150,5),E1372)</f>
        <v>7036.33</v>
      </c>
      <c r="F1373" s="160" t="e">
        <f>IF($K1373=1,VLOOKUP($A1372,$AQ$11:$AU$135,6),F1372)</f>
        <v>#REF!</v>
      </c>
      <c r="G1373" s="114">
        <f t="shared" si="752"/>
        <v>5.5994226220676957E-3</v>
      </c>
      <c r="H1373" s="115">
        <f t="shared" si="753"/>
        <v>45652</v>
      </c>
      <c r="I1373" s="115">
        <f t="shared" si="754"/>
        <v>45652</v>
      </c>
      <c r="J1373" s="116">
        <f t="shared" si="755"/>
        <v>22</v>
      </c>
      <c r="K1373" s="116">
        <f t="shared" si="756"/>
        <v>15</v>
      </c>
      <c r="L1373" s="8">
        <f t="shared" si="757"/>
        <v>1.0038143900000001</v>
      </c>
      <c r="M1373" s="117">
        <v>1</v>
      </c>
      <c r="N1373" s="117">
        <f t="shared" si="758"/>
        <v>1</v>
      </c>
      <c r="O1373" s="110">
        <f t="shared" si="759"/>
        <v>1.0038143900000001</v>
      </c>
      <c r="P1373" s="110">
        <f t="shared" si="760"/>
        <v>753.17217023000001</v>
      </c>
      <c r="Q1373" s="148">
        <f t="shared" si="761"/>
        <v>0</v>
      </c>
      <c r="R1373" s="170">
        <f t="shared" si="762"/>
        <v>0</v>
      </c>
      <c r="S1373" s="110">
        <f t="shared" si="763"/>
        <v>0</v>
      </c>
      <c r="T1373" s="92">
        <f t="shared" si="748"/>
        <v>0</v>
      </c>
      <c r="U1373" s="181">
        <f t="shared" si="749"/>
        <v>0</v>
      </c>
      <c r="V1373" s="120">
        <f t="shared" si="745"/>
        <v>7.8E-2</v>
      </c>
      <c r="W1373" s="118">
        <f t="shared" si="764"/>
        <v>15</v>
      </c>
      <c r="X1373" s="118">
        <v>252</v>
      </c>
      <c r="Y1373" s="117">
        <f t="shared" si="765"/>
        <v>1.0044806909999999</v>
      </c>
      <c r="Z1373" s="110">
        <f t="shared" si="766"/>
        <v>3.37473176</v>
      </c>
      <c r="AA1373" s="110">
        <f t="shared" si="767"/>
        <v>0</v>
      </c>
      <c r="AB1373" s="121" t="str">
        <f t="shared" si="746"/>
        <v>A+J=</v>
      </c>
      <c r="AC1373" s="115">
        <f t="shared" si="747"/>
        <v>45652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9">
        <f t="shared" si="744"/>
        <v>45643</v>
      </c>
      <c r="B1374" s="110">
        <f t="shared" si="750"/>
        <v>756.96452175000002</v>
      </c>
      <c r="C1374" s="184">
        <f t="shared" si="743"/>
        <v>750.31019453420595</v>
      </c>
      <c r="D1374" s="111">
        <f t="shared" si="751"/>
        <v>6997.15</v>
      </c>
      <c r="E1374" s="111">
        <f>IF($K1374=1,VLOOKUP($A1373,$AQ$11:$AU$150,5),E1373)</f>
        <v>7036.33</v>
      </c>
      <c r="F1374" s="160" t="e">
        <f>IF($K1374=1,VLOOKUP($A1373,$AQ$11:$AU$135,6),F1373)</f>
        <v>#REF!</v>
      </c>
      <c r="G1374" s="114">
        <f t="shared" si="752"/>
        <v>5.5994226220676957E-3</v>
      </c>
      <c r="H1374" s="115">
        <f t="shared" si="753"/>
        <v>45652</v>
      </c>
      <c r="I1374" s="115">
        <f t="shared" si="754"/>
        <v>45652</v>
      </c>
      <c r="J1374" s="116">
        <f t="shared" si="755"/>
        <v>22</v>
      </c>
      <c r="K1374" s="116">
        <f t="shared" si="756"/>
        <v>16</v>
      </c>
      <c r="L1374" s="8">
        <f t="shared" si="757"/>
        <v>1.0040692</v>
      </c>
      <c r="M1374" s="117">
        <v>1</v>
      </c>
      <c r="N1374" s="117">
        <f t="shared" si="758"/>
        <v>1</v>
      </c>
      <c r="O1374" s="110">
        <f t="shared" si="759"/>
        <v>1.0040692</v>
      </c>
      <c r="P1374" s="110">
        <f t="shared" si="760"/>
        <v>753.36335677</v>
      </c>
      <c r="Q1374" s="148">
        <f t="shared" si="761"/>
        <v>0</v>
      </c>
      <c r="R1374" s="170">
        <f t="shared" si="762"/>
        <v>0</v>
      </c>
      <c r="S1374" s="110">
        <f t="shared" si="763"/>
        <v>0</v>
      </c>
      <c r="T1374" s="92">
        <f t="shared" si="748"/>
        <v>0</v>
      </c>
      <c r="U1374" s="181">
        <f t="shared" si="749"/>
        <v>0</v>
      </c>
      <c r="V1374" s="120">
        <f t="shared" si="745"/>
        <v>7.8E-2</v>
      </c>
      <c r="W1374" s="118">
        <f t="shared" si="764"/>
        <v>16</v>
      </c>
      <c r="X1374" s="118">
        <v>252</v>
      </c>
      <c r="Y1374" s="117">
        <f t="shared" si="765"/>
        <v>1.0047801169999999</v>
      </c>
      <c r="Z1374" s="110">
        <f t="shared" si="766"/>
        <v>3.6011649800000001</v>
      </c>
      <c r="AA1374" s="110">
        <f t="shared" si="767"/>
        <v>0</v>
      </c>
      <c r="AB1374" s="121" t="str">
        <f t="shared" si="746"/>
        <v>A+J=</v>
      </c>
      <c r="AC1374" s="115">
        <f t="shared" si="747"/>
        <v>45652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9">
        <f t="shared" si="744"/>
        <v>45644</v>
      </c>
      <c r="B1375" s="110">
        <f t="shared" si="750"/>
        <v>757.38236832999996</v>
      </c>
      <c r="C1375" s="184">
        <f t="shared" si="743"/>
        <v>750.31019453420595</v>
      </c>
      <c r="D1375" s="111">
        <f t="shared" si="751"/>
        <v>6997.15</v>
      </c>
      <c r="E1375" s="111">
        <f>IF($K1375=1,VLOOKUP($A1374,$AQ$11:$AU$150,5),E1374)</f>
        <v>7036.33</v>
      </c>
      <c r="F1375" s="160" t="e">
        <f>IF($K1375=1,VLOOKUP($A1374,$AQ$11:$AU$135,6),F1374)</f>
        <v>#REF!</v>
      </c>
      <c r="G1375" s="114">
        <f t="shared" si="752"/>
        <v>5.5994226220676957E-3</v>
      </c>
      <c r="H1375" s="115">
        <f t="shared" si="753"/>
        <v>45652</v>
      </c>
      <c r="I1375" s="115">
        <f t="shared" si="754"/>
        <v>45652</v>
      </c>
      <c r="J1375" s="116">
        <f t="shared" si="755"/>
        <v>22</v>
      </c>
      <c r="K1375" s="116">
        <f t="shared" si="756"/>
        <v>17</v>
      </c>
      <c r="L1375" s="8">
        <f t="shared" si="757"/>
        <v>1.00432407</v>
      </c>
      <c r="M1375" s="117">
        <v>1</v>
      </c>
      <c r="N1375" s="117">
        <f t="shared" si="758"/>
        <v>1</v>
      </c>
      <c r="O1375" s="110">
        <f t="shared" si="759"/>
        <v>1.00432407</v>
      </c>
      <c r="P1375" s="110">
        <f t="shared" si="760"/>
        <v>753.55458833</v>
      </c>
      <c r="Q1375" s="148">
        <f t="shared" si="761"/>
        <v>0</v>
      </c>
      <c r="R1375" s="170">
        <f t="shared" si="762"/>
        <v>0</v>
      </c>
      <c r="S1375" s="110">
        <f t="shared" si="763"/>
        <v>0</v>
      </c>
      <c r="T1375" s="92">
        <f t="shared" si="748"/>
        <v>0</v>
      </c>
      <c r="U1375" s="181">
        <f t="shared" si="749"/>
        <v>0</v>
      </c>
      <c r="V1375" s="120">
        <f t="shared" si="745"/>
        <v>7.8E-2</v>
      </c>
      <c r="W1375" s="118">
        <f t="shared" si="764"/>
        <v>17</v>
      </c>
      <c r="X1375" s="118">
        <v>252</v>
      </c>
      <c r="Y1375" s="117">
        <f t="shared" si="765"/>
        <v>1.0050796319999999</v>
      </c>
      <c r="Z1375" s="110">
        <f t="shared" si="766"/>
        <v>3.8277800000000002</v>
      </c>
      <c r="AA1375" s="110">
        <f t="shared" si="767"/>
        <v>0</v>
      </c>
      <c r="AB1375" s="121" t="str">
        <f t="shared" si="746"/>
        <v>A+J=</v>
      </c>
      <c r="AC1375" s="115">
        <f t="shared" si="747"/>
        <v>45652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9">
        <f t="shared" si="744"/>
        <v>45645</v>
      </c>
      <c r="B1376" s="110">
        <f t="shared" si="750"/>
        <v>757.80044934</v>
      </c>
      <c r="C1376" s="184">
        <f t="shared" si="743"/>
        <v>750.31019453420595</v>
      </c>
      <c r="D1376" s="111">
        <f t="shared" si="751"/>
        <v>6997.15</v>
      </c>
      <c r="E1376" s="111">
        <f>IF($K1376=1,VLOOKUP($A1375,$AQ$11:$AU$150,5),E1375)</f>
        <v>7036.33</v>
      </c>
      <c r="F1376" s="160" t="e">
        <f>IF($K1376=1,VLOOKUP($A1375,$AQ$11:$AU$135,6),F1375)</f>
        <v>#REF!</v>
      </c>
      <c r="G1376" s="114">
        <f t="shared" si="752"/>
        <v>5.5994226220676957E-3</v>
      </c>
      <c r="H1376" s="115">
        <f t="shared" si="753"/>
        <v>45652</v>
      </c>
      <c r="I1376" s="115">
        <f t="shared" si="754"/>
        <v>45652</v>
      </c>
      <c r="J1376" s="116">
        <f t="shared" si="755"/>
        <v>22</v>
      </c>
      <c r="K1376" s="116">
        <f t="shared" si="756"/>
        <v>18</v>
      </c>
      <c r="L1376" s="8">
        <f t="shared" si="757"/>
        <v>1.00457901</v>
      </c>
      <c r="M1376" s="117">
        <v>1</v>
      </c>
      <c r="N1376" s="117">
        <f t="shared" si="758"/>
        <v>1</v>
      </c>
      <c r="O1376" s="110">
        <f t="shared" si="759"/>
        <v>1.00457901</v>
      </c>
      <c r="P1376" s="110">
        <f t="shared" si="760"/>
        <v>753.74587240999995</v>
      </c>
      <c r="Q1376" s="148">
        <f t="shared" si="761"/>
        <v>0</v>
      </c>
      <c r="R1376" s="170">
        <f t="shared" si="762"/>
        <v>0</v>
      </c>
      <c r="S1376" s="110">
        <f t="shared" si="763"/>
        <v>0</v>
      </c>
      <c r="T1376" s="92">
        <f t="shared" si="748"/>
        <v>0</v>
      </c>
      <c r="U1376" s="181">
        <f t="shared" si="749"/>
        <v>0</v>
      </c>
      <c r="V1376" s="120">
        <f t="shared" si="745"/>
        <v>7.8E-2</v>
      </c>
      <c r="W1376" s="118">
        <f t="shared" si="764"/>
        <v>18</v>
      </c>
      <c r="X1376" s="118">
        <v>252</v>
      </c>
      <c r="Y1376" s="117">
        <f t="shared" si="765"/>
        <v>1.005379236</v>
      </c>
      <c r="Z1376" s="110">
        <f t="shared" si="766"/>
        <v>4.0545769299999996</v>
      </c>
      <c r="AA1376" s="110">
        <f t="shared" si="767"/>
        <v>0</v>
      </c>
      <c r="AB1376" s="121" t="str">
        <f t="shared" si="746"/>
        <v>A+J=</v>
      </c>
      <c r="AC1376" s="115">
        <f t="shared" si="747"/>
        <v>45652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9">
        <f t="shared" si="744"/>
        <v>45646</v>
      </c>
      <c r="B1377" s="110">
        <f t="shared" si="750"/>
        <v>758.2187649</v>
      </c>
      <c r="C1377" s="184">
        <f t="shared" si="743"/>
        <v>750.31019453420595</v>
      </c>
      <c r="D1377" s="111">
        <f t="shared" si="751"/>
        <v>6997.15</v>
      </c>
      <c r="E1377" s="111">
        <f>IF($K1377=1,VLOOKUP($A1376,$AQ$11:$AU$150,5),E1376)</f>
        <v>7036.33</v>
      </c>
      <c r="F1377" s="160" t="e">
        <f>IF($K1377=1,VLOOKUP($A1376,$AQ$11:$AU$135,6),F1376)</f>
        <v>#REF!</v>
      </c>
      <c r="G1377" s="114">
        <f t="shared" si="752"/>
        <v>5.5994226220676957E-3</v>
      </c>
      <c r="H1377" s="115">
        <f t="shared" si="753"/>
        <v>45652</v>
      </c>
      <c r="I1377" s="115">
        <f t="shared" si="754"/>
        <v>45652</v>
      </c>
      <c r="J1377" s="116">
        <f t="shared" si="755"/>
        <v>22</v>
      </c>
      <c r="K1377" s="116">
        <f t="shared" si="756"/>
        <v>19</v>
      </c>
      <c r="L1377" s="8">
        <f t="shared" si="757"/>
        <v>1.0048340200000001</v>
      </c>
      <c r="M1377" s="117">
        <v>1</v>
      </c>
      <c r="N1377" s="117">
        <f t="shared" si="758"/>
        <v>1</v>
      </c>
      <c r="O1377" s="110">
        <f t="shared" si="759"/>
        <v>1.0048340200000001</v>
      </c>
      <c r="P1377" s="110">
        <f t="shared" si="760"/>
        <v>753.93720901999995</v>
      </c>
      <c r="Q1377" s="148">
        <f t="shared" si="761"/>
        <v>0</v>
      </c>
      <c r="R1377" s="170">
        <f t="shared" si="762"/>
        <v>0</v>
      </c>
      <c r="S1377" s="110">
        <f t="shared" si="763"/>
        <v>0</v>
      </c>
      <c r="T1377" s="92">
        <f t="shared" si="748"/>
        <v>0</v>
      </c>
      <c r="U1377" s="181">
        <f t="shared" si="749"/>
        <v>0</v>
      </c>
      <c r="V1377" s="120">
        <f t="shared" si="745"/>
        <v>7.8E-2</v>
      </c>
      <c r="W1377" s="118">
        <f t="shared" si="764"/>
        <v>19</v>
      </c>
      <c r="X1377" s="118">
        <v>252</v>
      </c>
      <c r="Y1377" s="117">
        <f t="shared" si="765"/>
        <v>1.0056789290000001</v>
      </c>
      <c r="Z1377" s="110">
        <f t="shared" si="766"/>
        <v>4.28155588</v>
      </c>
      <c r="AA1377" s="110">
        <f t="shared" si="767"/>
        <v>0</v>
      </c>
      <c r="AB1377" s="121" t="str">
        <f t="shared" si="746"/>
        <v>A+J=</v>
      </c>
      <c r="AC1377" s="115">
        <f t="shared" si="747"/>
        <v>45652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9">
        <f t="shared" si="744"/>
        <v>45647</v>
      </c>
      <c r="B1378" s="110">
        <f t="shared" si="750"/>
        <v>758.63730828999996</v>
      </c>
      <c r="C1378" s="184">
        <f t="shared" si="743"/>
        <v>750.31019453420595</v>
      </c>
      <c r="D1378" s="111">
        <f t="shared" si="751"/>
        <v>6997.15</v>
      </c>
      <c r="E1378" s="111">
        <f>IF($K1378=1,VLOOKUP($A1377,$AQ$11:$AU$150,5),E1377)</f>
        <v>7036.33</v>
      </c>
      <c r="F1378" s="160" t="e">
        <f>IF($K1378=1,VLOOKUP($A1377,$AQ$11:$AU$135,6),F1377)</f>
        <v>#REF!</v>
      </c>
      <c r="G1378" s="114">
        <f t="shared" si="752"/>
        <v>5.5994226220676957E-3</v>
      </c>
      <c r="H1378" s="115">
        <f t="shared" si="753"/>
        <v>45652</v>
      </c>
      <c r="I1378" s="115">
        <f t="shared" si="754"/>
        <v>45652</v>
      </c>
      <c r="J1378" s="116">
        <f t="shared" si="755"/>
        <v>22</v>
      </c>
      <c r="K1378" s="116">
        <f t="shared" si="756"/>
        <v>20</v>
      </c>
      <c r="L1378" s="8">
        <f t="shared" si="757"/>
        <v>1.00508909</v>
      </c>
      <c r="M1378" s="117">
        <v>1</v>
      </c>
      <c r="N1378" s="117">
        <f t="shared" si="758"/>
        <v>1</v>
      </c>
      <c r="O1378" s="110">
        <f t="shared" si="759"/>
        <v>1.00508909</v>
      </c>
      <c r="P1378" s="110">
        <f t="shared" si="760"/>
        <v>754.12859063999997</v>
      </c>
      <c r="Q1378" s="148">
        <f t="shared" si="761"/>
        <v>0</v>
      </c>
      <c r="R1378" s="170">
        <f t="shared" si="762"/>
        <v>0</v>
      </c>
      <c r="S1378" s="110">
        <f t="shared" si="763"/>
        <v>0</v>
      </c>
      <c r="T1378" s="92">
        <f t="shared" si="748"/>
        <v>0</v>
      </c>
      <c r="U1378" s="181">
        <f t="shared" si="749"/>
        <v>0</v>
      </c>
      <c r="V1378" s="120">
        <f t="shared" si="745"/>
        <v>7.8E-2</v>
      </c>
      <c r="W1378" s="118">
        <f t="shared" si="764"/>
        <v>20</v>
      </c>
      <c r="X1378" s="118">
        <v>252</v>
      </c>
      <c r="Y1378" s="117">
        <f t="shared" si="765"/>
        <v>1.0059787120000001</v>
      </c>
      <c r="Z1378" s="110">
        <f t="shared" si="766"/>
        <v>4.5087176500000004</v>
      </c>
      <c r="AA1378" s="110">
        <f t="shared" si="767"/>
        <v>0</v>
      </c>
      <c r="AB1378" s="121" t="str">
        <f t="shared" si="746"/>
        <v>A+J=</v>
      </c>
      <c r="AC1378" s="115">
        <f t="shared" si="747"/>
        <v>45652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9">
        <f t="shared" si="744"/>
        <v>45648</v>
      </c>
      <c r="B1379" s="110">
        <f t="shared" si="750"/>
        <v>758.63730828999996</v>
      </c>
      <c r="C1379" s="184">
        <f t="shared" si="743"/>
        <v>750.31019453420595</v>
      </c>
      <c r="D1379" s="111">
        <f t="shared" si="751"/>
        <v>6997.15</v>
      </c>
      <c r="E1379" s="111">
        <f>IF($K1379=1,VLOOKUP($A1378,$AQ$11:$AU$150,5),E1378)</f>
        <v>7036.33</v>
      </c>
      <c r="F1379" s="160" t="e">
        <f>IF($K1379=1,VLOOKUP($A1378,$AQ$11:$AU$135,6),F1378)</f>
        <v>#REF!</v>
      </c>
      <c r="G1379" s="114">
        <f t="shared" si="752"/>
        <v>5.5994226220676957E-3</v>
      </c>
      <c r="H1379" s="115">
        <f t="shared" si="753"/>
        <v>45652</v>
      </c>
      <c r="I1379" s="115">
        <f t="shared" si="754"/>
        <v>45652</v>
      </c>
      <c r="J1379" s="116">
        <f t="shared" si="755"/>
        <v>22</v>
      </c>
      <c r="K1379" s="116">
        <f t="shared" si="756"/>
        <v>20</v>
      </c>
      <c r="L1379" s="8">
        <f t="shared" si="757"/>
        <v>1.00508909</v>
      </c>
      <c r="M1379" s="117">
        <v>1</v>
      </c>
      <c r="N1379" s="117">
        <f t="shared" si="758"/>
        <v>1</v>
      </c>
      <c r="O1379" s="110">
        <f t="shared" si="759"/>
        <v>1.00508909</v>
      </c>
      <c r="P1379" s="110">
        <f t="shared" si="760"/>
        <v>754.12859063999997</v>
      </c>
      <c r="Q1379" s="148">
        <f t="shared" si="761"/>
        <v>0</v>
      </c>
      <c r="R1379" s="170">
        <f t="shared" si="762"/>
        <v>0</v>
      </c>
      <c r="S1379" s="110">
        <f t="shared" si="763"/>
        <v>0</v>
      </c>
      <c r="T1379" s="92">
        <f t="shared" si="748"/>
        <v>0</v>
      </c>
      <c r="U1379" s="181">
        <f t="shared" si="749"/>
        <v>0</v>
      </c>
      <c r="V1379" s="120">
        <f t="shared" si="745"/>
        <v>7.8E-2</v>
      </c>
      <c r="W1379" s="118">
        <f t="shared" si="764"/>
        <v>20</v>
      </c>
      <c r="X1379" s="118">
        <v>252</v>
      </c>
      <c r="Y1379" s="117">
        <f t="shared" si="765"/>
        <v>1.0059787120000001</v>
      </c>
      <c r="Z1379" s="110">
        <f t="shared" si="766"/>
        <v>4.5087176500000004</v>
      </c>
      <c r="AA1379" s="110">
        <f t="shared" si="767"/>
        <v>0</v>
      </c>
      <c r="AB1379" s="121" t="str">
        <f t="shared" si="746"/>
        <v>A+J=</v>
      </c>
      <c r="AC1379" s="115">
        <f t="shared" si="747"/>
        <v>45652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9">
        <f t="shared" si="744"/>
        <v>45649</v>
      </c>
      <c r="B1380" s="110">
        <f t="shared" si="750"/>
        <v>758.63730828999996</v>
      </c>
      <c r="C1380" s="184">
        <f t="shared" si="743"/>
        <v>750.31019453420595</v>
      </c>
      <c r="D1380" s="111">
        <f t="shared" si="751"/>
        <v>6997.15</v>
      </c>
      <c r="E1380" s="111">
        <f>IF($K1380=1,VLOOKUP($A1379,$AQ$11:$AU$150,5),E1379)</f>
        <v>7036.33</v>
      </c>
      <c r="F1380" s="160" t="e">
        <f>IF($K1380=1,VLOOKUP($A1379,$AQ$11:$AU$135,6),F1379)</f>
        <v>#REF!</v>
      </c>
      <c r="G1380" s="114">
        <f t="shared" si="752"/>
        <v>5.5994226220676957E-3</v>
      </c>
      <c r="H1380" s="115">
        <f t="shared" si="753"/>
        <v>45652</v>
      </c>
      <c r="I1380" s="115">
        <f t="shared" si="754"/>
        <v>45652</v>
      </c>
      <c r="J1380" s="116">
        <f t="shared" si="755"/>
        <v>22</v>
      </c>
      <c r="K1380" s="116">
        <f t="shared" si="756"/>
        <v>20</v>
      </c>
      <c r="L1380" s="8">
        <f t="shared" si="757"/>
        <v>1.00508909</v>
      </c>
      <c r="M1380" s="117">
        <v>1</v>
      </c>
      <c r="N1380" s="117">
        <f t="shared" si="758"/>
        <v>1</v>
      </c>
      <c r="O1380" s="110">
        <f t="shared" si="759"/>
        <v>1.00508909</v>
      </c>
      <c r="P1380" s="110">
        <f t="shared" si="760"/>
        <v>754.12859063999997</v>
      </c>
      <c r="Q1380" s="148">
        <f t="shared" si="761"/>
        <v>0</v>
      </c>
      <c r="R1380" s="170">
        <f t="shared" si="762"/>
        <v>0</v>
      </c>
      <c r="S1380" s="110">
        <f t="shared" si="763"/>
        <v>0</v>
      </c>
      <c r="T1380" s="92">
        <f t="shared" si="748"/>
        <v>0</v>
      </c>
      <c r="U1380" s="181">
        <f t="shared" si="749"/>
        <v>0</v>
      </c>
      <c r="V1380" s="120">
        <f t="shared" si="745"/>
        <v>7.8E-2</v>
      </c>
      <c r="W1380" s="118">
        <f t="shared" si="764"/>
        <v>20</v>
      </c>
      <c r="X1380" s="118">
        <v>252</v>
      </c>
      <c r="Y1380" s="117">
        <f t="shared" si="765"/>
        <v>1.0059787120000001</v>
      </c>
      <c r="Z1380" s="110">
        <f t="shared" si="766"/>
        <v>4.5087176500000004</v>
      </c>
      <c r="AA1380" s="110">
        <f t="shared" si="767"/>
        <v>0</v>
      </c>
      <c r="AB1380" s="121" t="str">
        <f t="shared" si="746"/>
        <v>A+J=</v>
      </c>
      <c r="AC1380" s="115">
        <f t="shared" si="747"/>
        <v>45652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9">
        <f t="shared" si="744"/>
        <v>45650</v>
      </c>
      <c r="B1381" s="110">
        <f t="shared" si="750"/>
        <v>759.05607886999996</v>
      </c>
      <c r="C1381" s="184">
        <f t="shared" si="743"/>
        <v>750.31019453420595</v>
      </c>
      <c r="D1381" s="111">
        <f t="shared" si="751"/>
        <v>6997.15</v>
      </c>
      <c r="E1381" s="111">
        <f>IF($K1381=1,VLOOKUP($A1380,$AQ$11:$AU$150,5),E1380)</f>
        <v>7036.33</v>
      </c>
      <c r="F1381" s="160" t="e">
        <f>IF($K1381=1,VLOOKUP($A1380,$AQ$11:$AU$135,6),F1380)</f>
        <v>#REF!</v>
      </c>
      <c r="G1381" s="114">
        <f t="shared" si="752"/>
        <v>5.5994226220676957E-3</v>
      </c>
      <c r="H1381" s="115">
        <f t="shared" si="753"/>
        <v>45652</v>
      </c>
      <c r="I1381" s="115">
        <f t="shared" si="754"/>
        <v>45652</v>
      </c>
      <c r="J1381" s="116">
        <f t="shared" si="755"/>
        <v>22</v>
      </c>
      <c r="K1381" s="116">
        <f t="shared" si="756"/>
        <v>21</v>
      </c>
      <c r="L1381" s="8">
        <f t="shared" si="757"/>
        <v>1.00534422</v>
      </c>
      <c r="M1381" s="117">
        <v>1</v>
      </c>
      <c r="N1381" s="117">
        <f t="shared" si="758"/>
        <v>1</v>
      </c>
      <c r="O1381" s="110">
        <f t="shared" si="759"/>
        <v>1.00534422</v>
      </c>
      <c r="P1381" s="110">
        <f t="shared" si="760"/>
        <v>754.32001728</v>
      </c>
      <c r="Q1381" s="148">
        <f t="shared" si="761"/>
        <v>0</v>
      </c>
      <c r="R1381" s="170">
        <f t="shared" si="762"/>
        <v>0</v>
      </c>
      <c r="S1381" s="110">
        <f t="shared" si="763"/>
        <v>0</v>
      </c>
      <c r="T1381" s="92">
        <f t="shared" si="748"/>
        <v>0</v>
      </c>
      <c r="U1381" s="181">
        <f t="shared" si="749"/>
        <v>0</v>
      </c>
      <c r="V1381" s="120">
        <f t="shared" si="745"/>
        <v>7.8E-2</v>
      </c>
      <c r="W1381" s="118">
        <f t="shared" si="764"/>
        <v>21</v>
      </c>
      <c r="X1381" s="118">
        <v>252</v>
      </c>
      <c r="Y1381" s="117">
        <f t="shared" si="765"/>
        <v>1.0062785839999999</v>
      </c>
      <c r="Z1381" s="110">
        <f t="shared" si="766"/>
        <v>4.7360615900000003</v>
      </c>
      <c r="AA1381" s="110">
        <f t="shared" si="767"/>
        <v>0</v>
      </c>
      <c r="AB1381" s="121" t="str">
        <f t="shared" si="746"/>
        <v>A+J=</v>
      </c>
      <c r="AC1381" s="115">
        <f t="shared" si="747"/>
        <v>45652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9">
        <f t="shared" si="744"/>
        <v>45651</v>
      </c>
      <c r="B1382" s="110">
        <f t="shared" si="750"/>
        <v>759.47508501999994</v>
      </c>
      <c r="C1382" s="184">
        <f t="shared" si="743"/>
        <v>750.31019453420595</v>
      </c>
      <c r="D1382" s="111">
        <f t="shared" si="751"/>
        <v>6997.15</v>
      </c>
      <c r="E1382" s="111">
        <f>IF($K1382=1,VLOOKUP($A1381,$AQ$11:$AU$150,5),E1381)</f>
        <v>7036.33</v>
      </c>
      <c r="F1382" s="160" t="e">
        <f>IF($K1382=1,VLOOKUP($A1381,$AQ$11:$AU$135,6),F1381)</f>
        <v>#REF!</v>
      </c>
      <c r="G1382" s="114">
        <f t="shared" si="752"/>
        <v>5.5994226220676957E-3</v>
      </c>
      <c r="H1382" s="115">
        <f t="shared" si="753"/>
        <v>45652</v>
      </c>
      <c r="I1382" s="115">
        <f t="shared" si="754"/>
        <v>45652</v>
      </c>
      <c r="J1382" s="116">
        <f t="shared" si="755"/>
        <v>22</v>
      </c>
      <c r="K1382" s="116">
        <f t="shared" si="756"/>
        <v>22</v>
      </c>
      <c r="L1382" s="8">
        <f t="shared" si="757"/>
        <v>1.00559942</v>
      </c>
      <c r="M1382" s="117">
        <v>1</v>
      </c>
      <c r="N1382" s="117">
        <f t="shared" si="758"/>
        <v>1</v>
      </c>
      <c r="O1382" s="110">
        <f t="shared" si="759"/>
        <v>1.00559942</v>
      </c>
      <c r="P1382" s="110">
        <f t="shared" si="760"/>
        <v>754.51149643999997</v>
      </c>
      <c r="Q1382" s="148">
        <f t="shared" si="761"/>
        <v>0</v>
      </c>
      <c r="R1382" s="170">
        <f t="shared" si="762"/>
        <v>0</v>
      </c>
      <c r="S1382" s="110">
        <f t="shared" si="763"/>
        <v>0</v>
      </c>
      <c r="T1382" s="92">
        <f t="shared" si="748"/>
        <v>0</v>
      </c>
      <c r="U1382" s="181">
        <f t="shared" si="749"/>
        <v>0</v>
      </c>
      <c r="V1382" s="120">
        <f t="shared" si="745"/>
        <v>7.8E-2</v>
      </c>
      <c r="W1382" s="118">
        <f t="shared" si="764"/>
        <v>22</v>
      </c>
      <c r="X1382" s="118">
        <v>252</v>
      </c>
      <c r="Y1382" s="117">
        <f t="shared" si="765"/>
        <v>1.0065785460000001</v>
      </c>
      <c r="Z1382" s="110">
        <f t="shared" si="766"/>
        <v>4.9635885799999997</v>
      </c>
      <c r="AA1382" s="110">
        <f t="shared" si="767"/>
        <v>0</v>
      </c>
      <c r="AB1382" s="121" t="str">
        <f t="shared" si="746"/>
        <v>A+J=</v>
      </c>
      <c r="AC1382" s="115">
        <f t="shared" si="747"/>
        <v>45652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9">
        <f t="shared" si="744"/>
        <v>45652</v>
      </c>
      <c r="B1383" s="110">
        <f t="shared" si="750"/>
        <v>759.47508501999994</v>
      </c>
      <c r="C1383" s="184">
        <f t="shared" si="743"/>
        <v>750.31019453420595</v>
      </c>
      <c r="D1383" s="111">
        <f t="shared" si="751"/>
        <v>6997.15</v>
      </c>
      <c r="E1383" s="111">
        <f>IF($K1383=1,VLOOKUP($A1382,$AQ$11:$AU$150,5),E1382)</f>
        <v>7036.33</v>
      </c>
      <c r="F1383" s="160" t="e">
        <f>IF($K1383=1,VLOOKUP($A1382,$AQ$11:$AU$135,6),F1382)</f>
        <v>#REF!</v>
      </c>
      <c r="G1383" s="114">
        <f t="shared" si="752"/>
        <v>5.5994226220676957E-3</v>
      </c>
      <c r="H1383" s="115">
        <f t="shared" si="753"/>
        <v>45652</v>
      </c>
      <c r="I1383" s="115">
        <f t="shared" si="754"/>
        <v>45652</v>
      </c>
      <c r="J1383" s="116">
        <f t="shared" si="755"/>
        <v>22</v>
      </c>
      <c r="K1383" s="116">
        <f t="shared" si="756"/>
        <v>22</v>
      </c>
      <c r="L1383" s="8">
        <f t="shared" si="757"/>
        <v>1.00559942</v>
      </c>
      <c r="M1383" s="117">
        <v>1</v>
      </c>
      <c r="N1383" s="117">
        <f t="shared" si="758"/>
        <v>1</v>
      </c>
      <c r="O1383" s="110">
        <f t="shared" si="759"/>
        <v>1.00559942</v>
      </c>
      <c r="P1383" s="110">
        <f t="shared" si="760"/>
        <v>754.51149643999997</v>
      </c>
      <c r="Q1383" s="148">
        <f t="shared" si="761"/>
        <v>45</v>
      </c>
      <c r="R1383" s="170">
        <f t="shared" si="762"/>
        <v>1.5625E-2</v>
      </c>
      <c r="S1383" s="110">
        <f t="shared" si="763"/>
        <v>11.78924213</v>
      </c>
      <c r="T1383" s="92">
        <f t="shared" si="748"/>
        <v>4.2013019094787394</v>
      </c>
      <c r="U1383" s="181">
        <f t="shared" si="749"/>
        <v>2.1193241077076593E-2</v>
      </c>
      <c r="V1383" s="120">
        <f t="shared" si="745"/>
        <v>7.8E-2</v>
      </c>
      <c r="W1383" s="118">
        <f t="shared" si="764"/>
        <v>22</v>
      </c>
      <c r="X1383" s="118">
        <v>252</v>
      </c>
      <c r="Y1383" s="117">
        <f t="shared" si="765"/>
        <v>1.0065785460000001</v>
      </c>
      <c r="Z1383" s="110">
        <f t="shared" si="766"/>
        <v>4.9635885799999997</v>
      </c>
      <c r="AA1383" s="110">
        <f t="shared" si="767"/>
        <v>16.752830709999998</v>
      </c>
      <c r="AB1383" s="121" t="str">
        <f t="shared" si="746"/>
        <v>A+J=</v>
      </c>
      <c r="AC1383" s="115">
        <f t="shared" si="747"/>
        <v>45652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9">
        <f t="shared" si="744"/>
        <v>45653</v>
      </c>
      <c r="B1384" s="110">
        <f t="shared" si="750"/>
        <v>738.87802375999991</v>
      </c>
      <c r="C1384" s="184">
        <f t="shared" si="743"/>
        <v>738.5209524005212</v>
      </c>
      <c r="D1384" s="111">
        <f t="shared" si="751"/>
        <v>7036.33</v>
      </c>
      <c r="E1384" s="111">
        <f>IF($K1384=1,VLOOKUP($A1383,$AQ$11:$AU$150,5),E1383)</f>
        <v>7063.77</v>
      </c>
      <c r="F1384" s="160" t="e">
        <f>IF($K1384=1,VLOOKUP($A1383,$AQ$11:$AU$135,6),F1383)</f>
        <v>#REF!</v>
      </c>
      <c r="G1384" s="114">
        <f t="shared" si="752"/>
        <v>3.8997602443320289E-3</v>
      </c>
      <c r="H1384" s="115">
        <f t="shared" si="753"/>
        <v>45684</v>
      </c>
      <c r="I1384" s="115">
        <f t="shared" si="754"/>
        <v>45684</v>
      </c>
      <c r="J1384" s="116">
        <f t="shared" si="755"/>
        <v>21</v>
      </c>
      <c r="K1384" s="116">
        <f t="shared" si="756"/>
        <v>1</v>
      </c>
      <c r="L1384" s="8">
        <f t="shared" si="757"/>
        <v>1.00018535</v>
      </c>
      <c r="M1384" s="117">
        <v>1</v>
      </c>
      <c r="N1384" s="117">
        <f t="shared" si="758"/>
        <v>1</v>
      </c>
      <c r="O1384" s="110">
        <f t="shared" si="759"/>
        <v>1.00018535</v>
      </c>
      <c r="P1384" s="110">
        <f t="shared" si="760"/>
        <v>738.65783724999994</v>
      </c>
      <c r="Q1384" s="148">
        <f t="shared" si="761"/>
        <v>0</v>
      </c>
      <c r="R1384" s="170">
        <f t="shared" si="762"/>
        <v>0</v>
      </c>
      <c r="S1384" s="110">
        <f t="shared" si="763"/>
        <v>0</v>
      </c>
      <c r="T1384" s="92">
        <f t="shared" si="748"/>
        <v>0</v>
      </c>
      <c r="U1384" s="181">
        <f t="shared" si="749"/>
        <v>0</v>
      </c>
      <c r="V1384" s="120">
        <f t="shared" si="745"/>
        <v>7.8E-2</v>
      </c>
      <c r="W1384" s="118">
        <f t="shared" si="764"/>
        <v>1</v>
      </c>
      <c r="X1384" s="118">
        <v>252</v>
      </c>
      <c r="Y1384" s="117">
        <f t="shared" si="765"/>
        <v>1.00029809</v>
      </c>
      <c r="Z1384" s="110">
        <f t="shared" si="766"/>
        <v>0.22018651</v>
      </c>
      <c r="AA1384" s="110">
        <f t="shared" si="767"/>
        <v>0</v>
      </c>
      <c r="AB1384" s="121" t="str">
        <f t="shared" si="746"/>
        <v>A+J=</v>
      </c>
      <c r="AC1384" s="115">
        <f t="shared" si="747"/>
        <v>45684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9">
        <f t="shared" si="744"/>
        <v>45654</v>
      </c>
      <c r="B1385" s="110">
        <f t="shared" si="750"/>
        <v>739.23527945000001</v>
      </c>
      <c r="C1385" s="184">
        <f t="shared" si="743"/>
        <v>738.5209524005212</v>
      </c>
      <c r="D1385" s="111">
        <f t="shared" si="751"/>
        <v>7036.33</v>
      </c>
      <c r="E1385" s="111">
        <f>IF($K1385=1,VLOOKUP($A1384,$AQ$11:$AU$150,5),E1384)</f>
        <v>7063.77</v>
      </c>
      <c r="F1385" s="160" t="e">
        <f>IF($K1385=1,VLOOKUP($A1384,$AQ$11:$AU$135,6),F1384)</f>
        <v>#REF!</v>
      </c>
      <c r="G1385" s="114">
        <f t="shared" si="752"/>
        <v>3.8997602443320289E-3</v>
      </c>
      <c r="H1385" s="115">
        <f t="shared" si="753"/>
        <v>45684</v>
      </c>
      <c r="I1385" s="115">
        <f t="shared" si="754"/>
        <v>45684</v>
      </c>
      <c r="J1385" s="116">
        <f t="shared" si="755"/>
        <v>21</v>
      </c>
      <c r="K1385" s="116">
        <f t="shared" si="756"/>
        <v>2</v>
      </c>
      <c r="L1385" s="8">
        <f t="shared" si="757"/>
        <v>1.0003707500000001</v>
      </c>
      <c r="M1385" s="117">
        <v>1</v>
      </c>
      <c r="N1385" s="117">
        <f t="shared" si="758"/>
        <v>1</v>
      </c>
      <c r="O1385" s="110">
        <f t="shared" si="759"/>
        <v>1.0003707500000001</v>
      </c>
      <c r="P1385" s="110">
        <f t="shared" si="760"/>
        <v>738.79475904000003</v>
      </c>
      <c r="Q1385" s="148">
        <f t="shared" si="761"/>
        <v>0</v>
      </c>
      <c r="R1385" s="170">
        <f t="shared" si="762"/>
        <v>0</v>
      </c>
      <c r="S1385" s="110">
        <f t="shared" si="763"/>
        <v>0</v>
      </c>
      <c r="T1385" s="92">
        <f t="shared" si="748"/>
        <v>0</v>
      </c>
      <c r="U1385" s="181">
        <f t="shared" si="749"/>
        <v>0</v>
      </c>
      <c r="V1385" s="120">
        <f t="shared" si="745"/>
        <v>7.8E-2</v>
      </c>
      <c r="W1385" s="118">
        <f t="shared" si="764"/>
        <v>2</v>
      </c>
      <c r="X1385" s="118">
        <v>252</v>
      </c>
      <c r="Y1385" s="117">
        <f t="shared" si="765"/>
        <v>1.0005962690000001</v>
      </c>
      <c r="Z1385" s="110">
        <f t="shared" si="766"/>
        <v>0.44052040999999997</v>
      </c>
      <c r="AA1385" s="110">
        <f t="shared" si="767"/>
        <v>0</v>
      </c>
      <c r="AB1385" s="121" t="str">
        <f t="shared" si="746"/>
        <v>A+J=</v>
      </c>
      <c r="AC1385" s="115">
        <f t="shared" si="747"/>
        <v>45684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9">
        <f t="shared" si="744"/>
        <v>45655</v>
      </c>
      <c r="B1386" s="110">
        <f t="shared" si="750"/>
        <v>739.23527945000001</v>
      </c>
      <c r="C1386" s="184">
        <f t="shared" si="743"/>
        <v>738.5209524005212</v>
      </c>
      <c r="D1386" s="111">
        <f t="shared" si="751"/>
        <v>7036.33</v>
      </c>
      <c r="E1386" s="111">
        <f>IF($K1386=1,VLOOKUP($A1385,$AQ$11:$AU$150,5),E1385)</f>
        <v>7063.77</v>
      </c>
      <c r="F1386" s="160" t="e">
        <f>IF($K1386=1,VLOOKUP($A1385,$AQ$11:$AU$135,6),F1385)</f>
        <v>#REF!</v>
      </c>
      <c r="G1386" s="114">
        <f t="shared" si="752"/>
        <v>3.8997602443320289E-3</v>
      </c>
      <c r="H1386" s="115">
        <f t="shared" si="753"/>
        <v>45684</v>
      </c>
      <c r="I1386" s="115">
        <f t="shared" si="754"/>
        <v>45684</v>
      </c>
      <c r="J1386" s="116">
        <f t="shared" si="755"/>
        <v>21</v>
      </c>
      <c r="K1386" s="116">
        <f t="shared" si="756"/>
        <v>2</v>
      </c>
      <c r="L1386" s="8">
        <f t="shared" si="757"/>
        <v>1.0003707500000001</v>
      </c>
      <c r="M1386" s="117">
        <v>1</v>
      </c>
      <c r="N1386" s="117">
        <f t="shared" si="758"/>
        <v>1</v>
      </c>
      <c r="O1386" s="110">
        <f t="shared" si="759"/>
        <v>1.0003707500000001</v>
      </c>
      <c r="P1386" s="110">
        <f t="shared" si="760"/>
        <v>738.79475904000003</v>
      </c>
      <c r="Q1386" s="148">
        <f t="shared" si="761"/>
        <v>0</v>
      </c>
      <c r="R1386" s="170">
        <f t="shared" si="762"/>
        <v>0</v>
      </c>
      <c r="S1386" s="110">
        <f t="shared" si="763"/>
        <v>0</v>
      </c>
      <c r="T1386" s="92">
        <f t="shared" si="748"/>
        <v>0</v>
      </c>
      <c r="U1386" s="181">
        <f t="shared" si="749"/>
        <v>0</v>
      </c>
      <c r="V1386" s="120">
        <f t="shared" si="745"/>
        <v>7.8E-2</v>
      </c>
      <c r="W1386" s="118">
        <f t="shared" si="764"/>
        <v>2</v>
      </c>
      <c r="X1386" s="118">
        <v>252</v>
      </c>
      <c r="Y1386" s="117">
        <f t="shared" si="765"/>
        <v>1.0005962690000001</v>
      </c>
      <c r="Z1386" s="110">
        <f t="shared" si="766"/>
        <v>0.44052040999999997</v>
      </c>
      <c r="AA1386" s="110">
        <f t="shared" si="767"/>
        <v>0</v>
      </c>
      <c r="AB1386" s="121" t="str">
        <f t="shared" si="746"/>
        <v>A+J=</v>
      </c>
      <c r="AC1386" s="115">
        <f t="shared" si="747"/>
        <v>45684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9">
        <f t="shared" si="744"/>
        <v>45656</v>
      </c>
      <c r="B1387" s="110">
        <f t="shared" si="750"/>
        <v>739.23527945000001</v>
      </c>
      <c r="C1387" s="184">
        <f t="shared" si="743"/>
        <v>738.5209524005212</v>
      </c>
      <c r="D1387" s="111">
        <f t="shared" si="751"/>
        <v>7036.33</v>
      </c>
      <c r="E1387" s="111">
        <f>IF($K1387=1,VLOOKUP($A1386,$AQ$11:$AU$150,5),E1386)</f>
        <v>7063.77</v>
      </c>
      <c r="F1387" s="160" t="e">
        <f>IF($K1387=1,VLOOKUP($A1386,$AQ$11:$AU$135,6),F1386)</f>
        <v>#REF!</v>
      </c>
      <c r="G1387" s="114">
        <f t="shared" si="752"/>
        <v>3.8997602443320289E-3</v>
      </c>
      <c r="H1387" s="115">
        <f t="shared" si="753"/>
        <v>45684</v>
      </c>
      <c r="I1387" s="115">
        <f t="shared" si="754"/>
        <v>45684</v>
      </c>
      <c r="J1387" s="116">
        <f t="shared" si="755"/>
        <v>21</v>
      </c>
      <c r="K1387" s="116">
        <f t="shared" si="756"/>
        <v>2</v>
      </c>
      <c r="L1387" s="8">
        <f t="shared" si="757"/>
        <v>1.0003707500000001</v>
      </c>
      <c r="M1387" s="117">
        <v>1</v>
      </c>
      <c r="N1387" s="117">
        <f t="shared" si="758"/>
        <v>1</v>
      </c>
      <c r="O1387" s="110">
        <f t="shared" si="759"/>
        <v>1.0003707500000001</v>
      </c>
      <c r="P1387" s="110">
        <f t="shared" si="760"/>
        <v>738.79475904000003</v>
      </c>
      <c r="Q1387" s="148">
        <f t="shared" si="761"/>
        <v>0</v>
      </c>
      <c r="R1387" s="170">
        <f t="shared" si="762"/>
        <v>0</v>
      </c>
      <c r="S1387" s="110">
        <f t="shared" si="763"/>
        <v>0</v>
      </c>
      <c r="T1387" s="92">
        <f t="shared" si="748"/>
        <v>0</v>
      </c>
      <c r="U1387" s="181">
        <f t="shared" si="749"/>
        <v>0</v>
      </c>
      <c r="V1387" s="120">
        <f t="shared" si="745"/>
        <v>7.8E-2</v>
      </c>
      <c r="W1387" s="118">
        <f t="shared" si="764"/>
        <v>2</v>
      </c>
      <c r="X1387" s="118">
        <v>252</v>
      </c>
      <c r="Y1387" s="117">
        <f t="shared" si="765"/>
        <v>1.0005962690000001</v>
      </c>
      <c r="Z1387" s="110">
        <f t="shared" si="766"/>
        <v>0.44052040999999997</v>
      </c>
      <c r="AA1387" s="110">
        <f t="shared" si="767"/>
        <v>0</v>
      </c>
      <c r="AB1387" s="121" t="str">
        <f t="shared" si="746"/>
        <v>A+J=</v>
      </c>
      <c r="AC1387" s="115">
        <f t="shared" si="747"/>
        <v>45684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9">
        <f t="shared" si="744"/>
        <v>45657</v>
      </c>
      <c r="B1388" s="110">
        <f t="shared" si="750"/>
        <v>739.59269659000006</v>
      </c>
      <c r="C1388" s="184">
        <f t="shared" si="743"/>
        <v>738.5209524005212</v>
      </c>
      <c r="D1388" s="111">
        <f t="shared" si="751"/>
        <v>7036.33</v>
      </c>
      <c r="E1388" s="111">
        <f>IF($K1388=1,VLOOKUP($A1387,$AQ$11:$AU$150,5),E1387)</f>
        <v>7063.77</v>
      </c>
      <c r="F1388" s="160" t="e">
        <f>IF($K1388=1,VLOOKUP($A1387,$AQ$11:$AU$135,6),F1387)</f>
        <v>#REF!</v>
      </c>
      <c r="G1388" s="114">
        <f t="shared" si="752"/>
        <v>3.8997602443320289E-3</v>
      </c>
      <c r="H1388" s="115">
        <f t="shared" si="753"/>
        <v>45684</v>
      </c>
      <c r="I1388" s="115">
        <f t="shared" si="754"/>
        <v>45684</v>
      </c>
      <c r="J1388" s="116">
        <f t="shared" si="755"/>
        <v>21</v>
      </c>
      <c r="K1388" s="116">
        <f t="shared" si="756"/>
        <v>3</v>
      </c>
      <c r="L1388" s="8">
        <f t="shared" si="757"/>
        <v>1.0005561700000001</v>
      </c>
      <c r="M1388" s="117">
        <v>1</v>
      </c>
      <c r="N1388" s="117">
        <f t="shared" si="758"/>
        <v>1</v>
      </c>
      <c r="O1388" s="110">
        <f t="shared" si="759"/>
        <v>1.0005561700000001</v>
      </c>
      <c r="P1388" s="110">
        <f t="shared" si="760"/>
        <v>738.93169559</v>
      </c>
      <c r="Q1388" s="148">
        <f t="shared" si="761"/>
        <v>0</v>
      </c>
      <c r="R1388" s="170">
        <f t="shared" si="762"/>
        <v>0</v>
      </c>
      <c r="S1388" s="110">
        <f t="shared" si="763"/>
        <v>0</v>
      </c>
      <c r="T1388" s="92">
        <f t="shared" si="748"/>
        <v>0</v>
      </c>
      <c r="U1388" s="181">
        <f t="shared" si="749"/>
        <v>0</v>
      </c>
      <c r="V1388" s="120">
        <f t="shared" si="745"/>
        <v>7.8E-2</v>
      </c>
      <c r="W1388" s="118">
        <f t="shared" si="764"/>
        <v>3</v>
      </c>
      <c r="X1388" s="118">
        <v>252</v>
      </c>
      <c r="Y1388" s="117">
        <f t="shared" si="765"/>
        <v>1.0008945359999999</v>
      </c>
      <c r="Z1388" s="110">
        <f t="shared" si="766"/>
        <v>0.66100099999999995</v>
      </c>
      <c r="AA1388" s="110">
        <f t="shared" si="767"/>
        <v>0</v>
      </c>
      <c r="AB1388" s="121" t="str">
        <f t="shared" si="746"/>
        <v>A+J=</v>
      </c>
      <c r="AC1388" s="115">
        <f t="shared" si="747"/>
        <v>45684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9">
        <f t="shared" si="744"/>
        <v>45658</v>
      </c>
      <c r="B1389" s="110">
        <f t="shared" si="750"/>
        <v>739.95029891000001</v>
      </c>
      <c r="C1389" s="184">
        <f t="shared" ref="C1389:C1452" si="768">IF(Q1388&gt;0,P1388-S1388-T1388,C1388)</f>
        <v>738.5209524005212</v>
      </c>
      <c r="D1389" s="111">
        <f t="shared" si="751"/>
        <v>7036.33</v>
      </c>
      <c r="E1389" s="111">
        <f>IF($K1389=1,VLOOKUP($A1388,$AQ$11:$AU$150,5),E1388)</f>
        <v>7063.77</v>
      </c>
      <c r="F1389" s="160" t="e">
        <f>IF($K1389=1,VLOOKUP($A1388,$AQ$11:$AU$135,6),F1388)</f>
        <v>#REF!</v>
      </c>
      <c r="G1389" s="114">
        <f t="shared" si="752"/>
        <v>3.8997602443320289E-3</v>
      </c>
      <c r="H1389" s="115">
        <f t="shared" si="753"/>
        <v>45684</v>
      </c>
      <c r="I1389" s="115">
        <f t="shared" si="754"/>
        <v>45684</v>
      </c>
      <c r="J1389" s="116">
        <f t="shared" si="755"/>
        <v>21</v>
      </c>
      <c r="K1389" s="116">
        <f t="shared" si="756"/>
        <v>4</v>
      </c>
      <c r="L1389" s="8">
        <f t="shared" si="757"/>
        <v>1.00074164</v>
      </c>
      <c r="M1389" s="117">
        <v>1</v>
      </c>
      <c r="N1389" s="117">
        <f t="shared" si="758"/>
        <v>1</v>
      </c>
      <c r="O1389" s="110">
        <f t="shared" si="759"/>
        <v>1.00074164</v>
      </c>
      <c r="P1389" s="110">
        <f t="shared" si="760"/>
        <v>739.06866907000006</v>
      </c>
      <c r="Q1389" s="148">
        <f t="shared" si="761"/>
        <v>0</v>
      </c>
      <c r="R1389" s="170">
        <f t="shared" si="762"/>
        <v>0</v>
      </c>
      <c r="S1389" s="110">
        <f t="shared" si="763"/>
        <v>0</v>
      </c>
      <c r="T1389" s="92">
        <f t="shared" si="748"/>
        <v>0</v>
      </c>
      <c r="U1389" s="181">
        <f t="shared" si="749"/>
        <v>0</v>
      </c>
      <c r="V1389" s="120">
        <f t="shared" si="745"/>
        <v>7.8E-2</v>
      </c>
      <c r="W1389" s="118">
        <f t="shared" si="764"/>
        <v>4</v>
      </c>
      <c r="X1389" s="118">
        <v>252</v>
      </c>
      <c r="Y1389" s="117">
        <f t="shared" si="765"/>
        <v>1.001192893</v>
      </c>
      <c r="Z1389" s="110">
        <f t="shared" si="766"/>
        <v>0.88162984</v>
      </c>
      <c r="AA1389" s="110">
        <f t="shared" si="767"/>
        <v>0</v>
      </c>
      <c r="AB1389" s="121" t="str">
        <f t="shared" si="746"/>
        <v>A+J=</v>
      </c>
      <c r="AC1389" s="115">
        <f t="shared" si="747"/>
        <v>45684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9">
        <f t="shared" si="744"/>
        <v>45659</v>
      </c>
      <c r="B1390" s="110">
        <f t="shared" si="750"/>
        <v>739.95029891000001</v>
      </c>
      <c r="C1390" s="184">
        <f t="shared" si="768"/>
        <v>738.5209524005212</v>
      </c>
      <c r="D1390" s="111">
        <f t="shared" si="751"/>
        <v>7036.33</v>
      </c>
      <c r="E1390" s="111">
        <f>IF($K1390=1,VLOOKUP($A1389,$AQ$11:$AU$150,5),E1389)</f>
        <v>7063.77</v>
      </c>
      <c r="F1390" s="160" t="e">
        <f>IF($K1390=1,VLOOKUP($A1389,$AQ$11:$AU$135,6),F1389)</f>
        <v>#REF!</v>
      </c>
      <c r="G1390" s="114">
        <f t="shared" si="752"/>
        <v>3.8997602443320289E-3</v>
      </c>
      <c r="H1390" s="115">
        <f t="shared" si="753"/>
        <v>45684</v>
      </c>
      <c r="I1390" s="115">
        <f t="shared" si="754"/>
        <v>45684</v>
      </c>
      <c r="J1390" s="116">
        <f t="shared" si="755"/>
        <v>21</v>
      </c>
      <c r="K1390" s="116">
        <f t="shared" si="756"/>
        <v>4</v>
      </c>
      <c r="L1390" s="8">
        <f t="shared" si="757"/>
        <v>1.00074164</v>
      </c>
      <c r="M1390" s="117">
        <v>1</v>
      </c>
      <c r="N1390" s="117">
        <f t="shared" si="758"/>
        <v>1</v>
      </c>
      <c r="O1390" s="110">
        <f t="shared" si="759"/>
        <v>1.00074164</v>
      </c>
      <c r="P1390" s="110">
        <f t="shared" si="760"/>
        <v>739.06866907000006</v>
      </c>
      <c r="Q1390" s="148">
        <f t="shared" si="761"/>
        <v>0</v>
      </c>
      <c r="R1390" s="170">
        <f t="shared" si="762"/>
        <v>0</v>
      </c>
      <c r="S1390" s="110">
        <f t="shared" si="763"/>
        <v>0</v>
      </c>
      <c r="T1390" s="92">
        <f t="shared" si="748"/>
        <v>0</v>
      </c>
      <c r="U1390" s="181">
        <f t="shared" si="749"/>
        <v>0</v>
      </c>
      <c r="V1390" s="120">
        <f t="shared" si="745"/>
        <v>7.8E-2</v>
      </c>
      <c r="W1390" s="118">
        <f t="shared" si="764"/>
        <v>4</v>
      </c>
      <c r="X1390" s="118">
        <v>252</v>
      </c>
      <c r="Y1390" s="117">
        <f t="shared" si="765"/>
        <v>1.001192893</v>
      </c>
      <c r="Z1390" s="110">
        <f t="shared" si="766"/>
        <v>0.88162984</v>
      </c>
      <c r="AA1390" s="110">
        <f t="shared" si="767"/>
        <v>0</v>
      </c>
      <c r="AB1390" s="121" t="str">
        <f t="shared" si="746"/>
        <v>A+J=</v>
      </c>
      <c r="AC1390" s="115">
        <f t="shared" si="747"/>
        <v>45684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9">
        <f t="shared" si="744"/>
        <v>45660</v>
      </c>
      <c r="B1391" s="110">
        <f t="shared" si="750"/>
        <v>740.30806355000004</v>
      </c>
      <c r="C1391" s="184">
        <f t="shared" si="768"/>
        <v>738.5209524005212</v>
      </c>
      <c r="D1391" s="111">
        <f t="shared" si="751"/>
        <v>7036.33</v>
      </c>
      <c r="E1391" s="111">
        <f>IF($K1391=1,VLOOKUP($A1390,$AQ$11:$AU$150,5),E1390)</f>
        <v>7063.77</v>
      </c>
      <c r="F1391" s="160" t="e">
        <f>IF($K1391=1,VLOOKUP($A1390,$AQ$11:$AU$135,6),F1390)</f>
        <v>#REF!</v>
      </c>
      <c r="G1391" s="114">
        <f t="shared" si="752"/>
        <v>3.8997602443320289E-3</v>
      </c>
      <c r="H1391" s="115">
        <f t="shared" si="753"/>
        <v>45684</v>
      </c>
      <c r="I1391" s="115">
        <f t="shared" si="754"/>
        <v>45684</v>
      </c>
      <c r="J1391" s="116">
        <f t="shared" si="755"/>
        <v>21</v>
      </c>
      <c r="K1391" s="116">
        <f t="shared" si="756"/>
        <v>5</v>
      </c>
      <c r="L1391" s="8">
        <f t="shared" si="757"/>
        <v>1.00092713</v>
      </c>
      <c r="M1391" s="117">
        <v>1</v>
      </c>
      <c r="N1391" s="117">
        <f t="shared" si="758"/>
        <v>1</v>
      </c>
      <c r="O1391" s="110">
        <f t="shared" si="759"/>
        <v>1.00092713</v>
      </c>
      <c r="P1391" s="110">
        <f t="shared" si="760"/>
        <v>739.20565733000001</v>
      </c>
      <c r="Q1391" s="148">
        <f t="shared" si="761"/>
        <v>0</v>
      </c>
      <c r="R1391" s="170">
        <f t="shared" si="762"/>
        <v>0</v>
      </c>
      <c r="S1391" s="110">
        <f t="shared" si="763"/>
        <v>0</v>
      </c>
      <c r="T1391" s="92">
        <f t="shared" si="748"/>
        <v>0</v>
      </c>
      <c r="U1391" s="181">
        <f t="shared" si="749"/>
        <v>0</v>
      </c>
      <c r="V1391" s="120">
        <f t="shared" si="745"/>
        <v>7.8E-2</v>
      </c>
      <c r="W1391" s="118">
        <f t="shared" si="764"/>
        <v>5</v>
      </c>
      <c r="X1391" s="118">
        <v>252</v>
      </c>
      <c r="Y1391" s="117">
        <f t="shared" si="765"/>
        <v>1.001491339</v>
      </c>
      <c r="Z1391" s="110">
        <f t="shared" si="766"/>
        <v>1.10240622</v>
      </c>
      <c r="AA1391" s="110">
        <f t="shared" si="767"/>
        <v>0</v>
      </c>
      <c r="AB1391" s="121" t="str">
        <f t="shared" si="746"/>
        <v>A+J=</v>
      </c>
      <c r="AC1391" s="115">
        <f t="shared" si="747"/>
        <v>45684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9">
        <f t="shared" si="744"/>
        <v>45661</v>
      </c>
      <c r="B1392" s="110">
        <f t="shared" si="750"/>
        <v>740.66600460999996</v>
      </c>
      <c r="C1392" s="184">
        <f t="shared" si="768"/>
        <v>738.5209524005212</v>
      </c>
      <c r="D1392" s="111">
        <f t="shared" si="751"/>
        <v>7036.33</v>
      </c>
      <c r="E1392" s="111">
        <f>IF($K1392=1,VLOOKUP($A1391,$AQ$11:$AU$150,5),E1391)</f>
        <v>7063.77</v>
      </c>
      <c r="F1392" s="160" t="e">
        <f>IF($K1392=1,VLOOKUP($A1391,$AQ$11:$AU$135,6),F1391)</f>
        <v>#REF!</v>
      </c>
      <c r="G1392" s="114">
        <f t="shared" si="752"/>
        <v>3.8997602443320289E-3</v>
      </c>
      <c r="H1392" s="115">
        <f t="shared" si="753"/>
        <v>45684</v>
      </c>
      <c r="I1392" s="115">
        <f t="shared" si="754"/>
        <v>45684</v>
      </c>
      <c r="J1392" s="116">
        <f t="shared" si="755"/>
        <v>21</v>
      </c>
      <c r="K1392" s="116">
        <f t="shared" si="756"/>
        <v>6</v>
      </c>
      <c r="L1392" s="8">
        <f t="shared" si="757"/>
        <v>1.00111266</v>
      </c>
      <c r="M1392" s="117">
        <v>1</v>
      </c>
      <c r="N1392" s="117">
        <f t="shared" si="758"/>
        <v>1</v>
      </c>
      <c r="O1392" s="110">
        <f t="shared" si="759"/>
        <v>1.00111266</v>
      </c>
      <c r="P1392" s="110">
        <f t="shared" si="760"/>
        <v>739.34267511999997</v>
      </c>
      <c r="Q1392" s="148">
        <f t="shared" si="761"/>
        <v>0</v>
      </c>
      <c r="R1392" s="170">
        <f t="shared" si="762"/>
        <v>0</v>
      </c>
      <c r="S1392" s="110">
        <f t="shared" si="763"/>
        <v>0</v>
      </c>
      <c r="T1392" s="92">
        <f t="shared" si="748"/>
        <v>0</v>
      </c>
      <c r="U1392" s="181">
        <f t="shared" si="749"/>
        <v>0</v>
      </c>
      <c r="V1392" s="120">
        <f t="shared" si="745"/>
        <v>7.8E-2</v>
      </c>
      <c r="W1392" s="118">
        <f t="shared" si="764"/>
        <v>6</v>
      </c>
      <c r="X1392" s="118">
        <v>252</v>
      </c>
      <c r="Y1392" s="117">
        <f t="shared" si="765"/>
        <v>1.0017898730000001</v>
      </c>
      <c r="Z1392" s="110">
        <f t="shared" si="766"/>
        <v>1.3233294900000001</v>
      </c>
      <c r="AA1392" s="110">
        <f t="shared" si="767"/>
        <v>0</v>
      </c>
      <c r="AB1392" s="121" t="str">
        <f t="shared" si="746"/>
        <v>A+J=</v>
      </c>
      <c r="AC1392" s="115">
        <f t="shared" si="747"/>
        <v>45684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9">
        <f t="shared" si="744"/>
        <v>45662</v>
      </c>
      <c r="B1393" s="110">
        <f t="shared" si="750"/>
        <v>740.66600460999996</v>
      </c>
      <c r="C1393" s="184">
        <f t="shared" si="768"/>
        <v>738.5209524005212</v>
      </c>
      <c r="D1393" s="111">
        <f t="shared" si="751"/>
        <v>7036.33</v>
      </c>
      <c r="E1393" s="111">
        <f>IF($K1393=1,VLOOKUP($A1392,$AQ$11:$AU$150,5),E1392)</f>
        <v>7063.77</v>
      </c>
      <c r="F1393" s="160" t="e">
        <f>IF($K1393=1,VLOOKUP($A1392,$AQ$11:$AU$135,6),F1392)</f>
        <v>#REF!</v>
      </c>
      <c r="G1393" s="114">
        <f t="shared" si="752"/>
        <v>3.8997602443320289E-3</v>
      </c>
      <c r="H1393" s="115">
        <f t="shared" si="753"/>
        <v>45684</v>
      </c>
      <c r="I1393" s="115">
        <f t="shared" si="754"/>
        <v>45684</v>
      </c>
      <c r="J1393" s="116">
        <f t="shared" si="755"/>
        <v>21</v>
      </c>
      <c r="K1393" s="116">
        <f t="shared" si="756"/>
        <v>6</v>
      </c>
      <c r="L1393" s="8">
        <f t="shared" si="757"/>
        <v>1.00111266</v>
      </c>
      <c r="M1393" s="117">
        <v>1</v>
      </c>
      <c r="N1393" s="117">
        <f t="shared" si="758"/>
        <v>1</v>
      </c>
      <c r="O1393" s="110">
        <f t="shared" si="759"/>
        <v>1.00111266</v>
      </c>
      <c r="P1393" s="110">
        <f t="shared" si="760"/>
        <v>739.34267511999997</v>
      </c>
      <c r="Q1393" s="148">
        <f t="shared" si="761"/>
        <v>0</v>
      </c>
      <c r="R1393" s="170">
        <f t="shared" si="762"/>
        <v>0</v>
      </c>
      <c r="S1393" s="110">
        <f t="shared" si="763"/>
        <v>0</v>
      </c>
      <c r="T1393" s="92">
        <f t="shared" si="748"/>
        <v>0</v>
      </c>
      <c r="U1393" s="181">
        <f t="shared" si="749"/>
        <v>0</v>
      </c>
      <c r="V1393" s="120">
        <f t="shared" si="745"/>
        <v>7.8E-2</v>
      </c>
      <c r="W1393" s="118">
        <f t="shared" si="764"/>
        <v>6</v>
      </c>
      <c r="X1393" s="118">
        <v>252</v>
      </c>
      <c r="Y1393" s="117">
        <f t="shared" si="765"/>
        <v>1.0017898730000001</v>
      </c>
      <c r="Z1393" s="110">
        <f t="shared" si="766"/>
        <v>1.3233294900000001</v>
      </c>
      <c r="AA1393" s="110">
        <f t="shared" si="767"/>
        <v>0</v>
      </c>
      <c r="AB1393" s="121" t="str">
        <f t="shared" si="746"/>
        <v>A+J=</v>
      </c>
      <c r="AC1393" s="115">
        <f t="shared" si="747"/>
        <v>45684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9">
        <f t="shared" si="744"/>
        <v>45663</v>
      </c>
      <c r="B1394" s="110">
        <f t="shared" si="750"/>
        <v>740.66600460999996</v>
      </c>
      <c r="C1394" s="184">
        <f t="shared" si="768"/>
        <v>738.5209524005212</v>
      </c>
      <c r="D1394" s="111">
        <f t="shared" si="751"/>
        <v>7036.33</v>
      </c>
      <c r="E1394" s="111">
        <f>IF($K1394=1,VLOOKUP($A1393,$AQ$11:$AU$150,5),E1393)</f>
        <v>7063.77</v>
      </c>
      <c r="F1394" s="160" t="e">
        <f>IF($K1394=1,VLOOKUP($A1393,$AQ$11:$AU$135,6),F1393)</f>
        <v>#REF!</v>
      </c>
      <c r="G1394" s="114">
        <f t="shared" si="752"/>
        <v>3.8997602443320289E-3</v>
      </c>
      <c r="H1394" s="115">
        <f t="shared" si="753"/>
        <v>45684</v>
      </c>
      <c r="I1394" s="115">
        <f t="shared" si="754"/>
        <v>45684</v>
      </c>
      <c r="J1394" s="116">
        <f t="shared" si="755"/>
        <v>21</v>
      </c>
      <c r="K1394" s="116">
        <f t="shared" si="756"/>
        <v>6</v>
      </c>
      <c r="L1394" s="8">
        <f t="shared" si="757"/>
        <v>1.00111266</v>
      </c>
      <c r="M1394" s="117">
        <v>1</v>
      </c>
      <c r="N1394" s="117">
        <f t="shared" si="758"/>
        <v>1</v>
      </c>
      <c r="O1394" s="110">
        <f t="shared" si="759"/>
        <v>1.00111266</v>
      </c>
      <c r="P1394" s="110">
        <f t="shared" si="760"/>
        <v>739.34267511999997</v>
      </c>
      <c r="Q1394" s="148">
        <f t="shared" si="761"/>
        <v>0</v>
      </c>
      <c r="R1394" s="170">
        <f t="shared" si="762"/>
        <v>0</v>
      </c>
      <c r="S1394" s="110">
        <f t="shared" si="763"/>
        <v>0</v>
      </c>
      <c r="T1394" s="92">
        <f t="shared" si="748"/>
        <v>0</v>
      </c>
      <c r="U1394" s="181">
        <f t="shared" si="749"/>
        <v>0</v>
      </c>
      <c r="V1394" s="120">
        <f t="shared" si="745"/>
        <v>7.8E-2</v>
      </c>
      <c r="W1394" s="118">
        <f t="shared" si="764"/>
        <v>6</v>
      </c>
      <c r="X1394" s="118">
        <v>252</v>
      </c>
      <c r="Y1394" s="117">
        <f t="shared" si="765"/>
        <v>1.0017898730000001</v>
      </c>
      <c r="Z1394" s="110">
        <f t="shared" si="766"/>
        <v>1.3233294900000001</v>
      </c>
      <c r="AA1394" s="110">
        <f t="shared" si="767"/>
        <v>0</v>
      </c>
      <c r="AB1394" s="121" t="str">
        <f t="shared" si="746"/>
        <v>A+J=</v>
      </c>
      <c r="AC1394" s="115">
        <f t="shared" si="747"/>
        <v>45684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9">
        <f t="shared" si="744"/>
        <v>45664</v>
      </c>
      <c r="B1395" s="110">
        <f t="shared" si="750"/>
        <v>741.02412289000006</v>
      </c>
      <c r="C1395" s="184">
        <f t="shared" si="768"/>
        <v>738.5209524005212</v>
      </c>
      <c r="D1395" s="111">
        <f t="shared" si="751"/>
        <v>7036.33</v>
      </c>
      <c r="E1395" s="111">
        <f>IF($K1395=1,VLOOKUP($A1394,$AQ$11:$AU$150,5),E1394)</f>
        <v>7063.77</v>
      </c>
      <c r="F1395" s="160" t="e">
        <f>IF($K1395=1,VLOOKUP($A1394,$AQ$11:$AU$135,6),F1394)</f>
        <v>#REF!</v>
      </c>
      <c r="G1395" s="114">
        <f t="shared" si="752"/>
        <v>3.8997602443320289E-3</v>
      </c>
      <c r="H1395" s="115">
        <f t="shared" si="753"/>
        <v>45684</v>
      </c>
      <c r="I1395" s="115">
        <f t="shared" si="754"/>
        <v>45684</v>
      </c>
      <c r="J1395" s="116">
        <f t="shared" si="755"/>
        <v>21</v>
      </c>
      <c r="K1395" s="116">
        <f t="shared" si="756"/>
        <v>7</v>
      </c>
      <c r="L1395" s="8">
        <f t="shared" si="757"/>
        <v>1.00129823</v>
      </c>
      <c r="M1395" s="117">
        <v>1</v>
      </c>
      <c r="N1395" s="117">
        <f t="shared" si="758"/>
        <v>1</v>
      </c>
      <c r="O1395" s="110">
        <f t="shared" si="759"/>
        <v>1.00129823</v>
      </c>
      <c r="P1395" s="110">
        <f t="shared" si="760"/>
        <v>739.47972245000005</v>
      </c>
      <c r="Q1395" s="148">
        <f t="shared" si="761"/>
        <v>0</v>
      </c>
      <c r="R1395" s="170">
        <f t="shared" si="762"/>
        <v>0</v>
      </c>
      <c r="S1395" s="110">
        <f t="shared" si="763"/>
        <v>0</v>
      </c>
      <c r="T1395" s="92">
        <f t="shared" si="748"/>
        <v>0</v>
      </c>
      <c r="U1395" s="181">
        <f t="shared" si="749"/>
        <v>0</v>
      </c>
      <c r="V1395" s="120">
        <f t="shared" si="745"/>
        <v>7.8E-2</v>
      </c>
      <c r="W1395" s="118">
        <f t="shared" si="764"/>
        <v>7</v>
      </c>
      <c r="X1395" s="118">
        <v>252</v>
      </c>
      <c r="Y1395" s="117">
        <f t="shared" si="765"/>
        <v>1.0020884960000001</v>
      </c>
      <c r="Z1395" s="110">
        <f t="shared" si="766"/>
        <v>1.54440044</v>
      </c>
      <c r="AA1395" s="110">
        <f t="shared" si="767"/>
        <v>0</v>
      </c>
      <c r="AB1395" s="121" t="str">
        <f t="shared" si="746"/>
        <v>A+J=</v>
      </c>
      <c r="AC1395" s="115">
        <f t="shared" si="747"/>
        <v>45684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9">
        <f t="shared" si="744"/>
        <v>45665</v>
      </c>
      <c r="B1396" s="110">
        <f t="shared" si="750"/>
        <v>741.3824118</v>
      </c>
      <c r="C1396" s="184">
        <f t="shared" si="768"/>
        <v>738.5209524005212</v>
      </c>
      <c r="D1396" s="111">
        <f t="shared" si="751"/>
        <v>7036.33</v>
      </c>
      <c r="E1396" s="111">
        <f>IF($K1396=1,VLOOKUP($A1395,$AQ$11:$AU$150,5),E1395)</f>
        <v>7063.77</v>
      </c>
      <c r="F1396" s="160" t="e">
        <f>IF($K1396=1,VLOOKUP($A1395,$AQ$11:$AU$135,6),F1395)</f>
        <v>#REF!</v>
      </c>
      <c r="G1396" s="114">
        <f t="shared" si="752"/>
        <v>3.8997602443320289E-3</v>
      </c>
      <c r="H1396" s="115">
        <f t="shared" si="753"/>
        <v>45684</v>
      </c>
      <c r="I1396" s="115">
        <f t="shared" si="754"/>
        <v>45684</v>
      </c>
      <c r="J1396" s="116">
        <f t="shared" si="755"/>
        <v>21</v>
      </c>
      <c r="K1396" s="116">
        <f t="shared" si="756"/>
        <v>8</v>
      </c>
      <c r="L1396" s="8">
        <f t="shared" si="757"/>
        <v>1.00148383</v>
      </c>
      <c r="M1396" s="117">
        <v>1</v>
      </c>
      <c r="N1396" s="117">
        <f t="shared" si="758"/>
        <v>1</v>
      </c>
      <c r="O1396" s="110">
        <f t="shared" si="759"/>
        <v>1.00148383</v>
      </c>
      <c r="P1396" s="110">
        <f t="shared" si="760"/>
        <v>739.61679193999998</v>
      </c>
      <c r="Q1396" s="148">
        <f t="shared" si="761"/>
        <v>0</v>
      </c>
      <c r="R1396" s="170">
        <f t="shared" si="762"/>
        <v>0</v>
      </c>
      <c r="S1396" s="110">
        <f t="shared" si="763"/>
        <v>0</v>
      </c>
      <c r="T1396" s="92">
        <f t="shared" si="748"/>
        <v>0</v>
      </c>
      <c r="U1396" s="181">
        <f t="shared" si="749"/>
        <v>0</v>
      </c>
      <c r="V1396" s="120">
        <f t="shared" si="745"/>
        <v>7.8E-2</v>
      </c>
      <c r="W1396" s="118">
        <f t="shared" si="764"/>
        <v>8</v>
      </c>
      <c r="X1396" s="118">
        <v>252</v>
      </c>
      <c r="Y1396" s="117">
        <f t="shared" si="765"/>
        <v>1.0023872089999999</v>
      </c>
      <c r="Z1396" s="110">
        <f t="shared" si="766"/>
        <v>1.7656198599999999</v>
      </c>
      <c r="AA1396" s="110">
        <f t="shared" si="767"/>
        <v>0</v>
      </c>
      <c r="AB1396" s="121" t="str">
        <f t="shared" si="746"/>
        <v>A+J=</v>
      </c>
      <c r="AC1396" s="115">
        <f t="shared" si="747"/>
        <v>45684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9">
        <f t="shared" si="744"/>
        <v>45666</v>
      </c>
      <c r="B1397" s="110">
        <f t="shared" si="750"/>
        <v>741.74087064000003</v>
      </c>
      <c r="C1397" s="184">
        <f t="shared" si="768"/>
        <v>738.5209524005212</v>
      </c>
      <c r="D1397" s="111">
        <f t="shared" si="751"/>
        <v>7036.33</v>
      </c>
      <c r="E1397" s="111">
        <f>IF($K1397=1,VLOOKUP($A1396,$AQ$11:$AU$150,5),E1396)</f>
        <v>7063.77</v>
      </c>
      <c r="F1397" s="160" t="e">
        <f>IF($K1397=1,VLOOKUP($A1396,$AQ$11:$AU$135,6),F1396)</f>
        <v>#REF!</v>
      </c>
      <c r="G1397" s="114">
        <f t="shared" si="752"/>
        <v>3.8997602443320289E-3</v>
      </c>
      <c r="H1397" s="115">
        <f t="shared" si="753"/>
        <v>45684</v>
      </c>
      <c r="I1397" s="115">
        <f t="shared" si="754"/>
        <v>45684</v>
      </c>
      <c r="J1397" s="116">
        <f t="shared" si="755"/>
        <v>21</v>
      </c>
      <c r="K1397" s="116">
        <f t="shared" si="756"/>
        <v>9</v>
      </c>
      <c r="L1397" s="8">
        <f t="shared" si="757"/>
        <v>1.00166946</v>
      </c>
      <c r="M1397" s="117">
        <v>1</v>
      </c>
      <c r="N1397" s="117">
        <f t="shared" si="758"/>
        <v>1</v>
      </c>
      <c r="O1397" s="110">
        <f t="shared" si="759"/>
        <v>1.00166946</v>
      </c>
      <c r="P1397" s="110">
        <f t="shared" si="760"/>
        <v>739.75388357999998</v>
      </c>
      <c r="Q1397" s="148">
        <f t="shared" si="761"/>
        <v>0</v>
      </c>
      <c r="R1397" s="170">
        <f t="shared" si="762"/>
        <v>0</v>
      </c>
      <c r="S1397" s="110">
        <f t="shared" si="763"/>
        <v>0</v>
      </c>
      <c r="T1397" s="92">
        <f t="shared" si="748"/>
        <v>0</v>
      </c>
      <c r="U1397" s="181">
        <f t="shared" si="749"/>
        <v>0</v>
      </c>
      <c r="V1397" s="120">
        <f t="shared" si="745"/>
        <v>7.8E-2</v>
      </c>
      <c r="W1397" s="118">
        <f t="shared" si="764"/>
        <v>9</v>
      </c>
      <c r="X1397" s="118">
        <v>252</v>
      </c>
      <c r="Y1397" s="117">
        <f t="shared" si="765"/>
        <v>1.002686011</v>
      </c>
      <c r="Z1397" s="110">
        <f t="shared" si="766"/>
        <v>1.9869870599999999</v>
      </c>
      <c r="AA1397" s="110">
        <f t="shared" si="767"/>
        <v>0</v>
      </c>
      <c r="AB1397" s="121" t="str">
        <f t="shared" si="746"/>
        <v>A+J=</v>
      </c>
      <c r="AC1397" s="115">
        <f t="shared" si="747"/>
        <v>45684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9">
        <f t="shared" si="744"/>
        <v>45667</v>
      </c>
      <c r="B1398" s="110">
        <f t="shared" si="750"/>
        <v>742.09950617000004</v>
      </c>
      <c r="C1398" s="184">
        <f t="shared" si="768"/>
        <v>738.5209524005212</v>
      </c>
      <c r="D1398" s="111">
        <f t="shared" si="751"/>
        <v>7036.33</v>
      </c>
      <c r="E1398" s="111">
        <f>IF($K1398=1,VLOOKUP($A1397,$AQ$11:$AU$150,5),E1397)</f>
        <v>7063.77</v>
      </c>
      <c r="F1398" s="160" t="e">
        <f>IF($K1398=1,VLOOKUP($A1397,$AQ$11:$AU$135,6),F1397)</f>
        <v>#REF!</v>
      </c>
      <c r="G1398" s="114">
        <f t="shared" si="752"/>
        <v>3.8997602443320289E-3</v>
      </c>
      <c r="H1398" s="115">
        <f t="shared" si="753"/>
        <v>45684</v>
      </c>
      <c r="I1398" s="115">
        <f t="shared" si="754"/>
        <v>45684</v>
      </c>
      <c r="J1398" s="116">
        <f t="shared" si="755"/>
        <v>21</v>
      </c>
      <c r="K1398" s="116">
        <f t="shared" si="756"/>
        <v>10</v>
      </c>
      <c r="L1398" s="8">
        <f t="shared" si="757"/>
        <v>1.00185513</v>
      </c>
      <c r="M1398" s="117">
        <v>1</v>
      </c>
      <c r="N1398" s="117">
        <f t="shared" si="758"/>
        <v>1</v>
      </c>
      <c r="O1398" s="110">
        <f t="shared" si="759"/>
        <v>1.00185513</v>
      </c>
      <c r="P1398" s="110">
        <f t="shared" si="760"/>
        <v>739.89100477</v>
      </c>
      <c r="Q1398" s="148">
        <f t="shared" si="761"/>
        <v>0</v>
      </c>
      <c r="R1398" s="170">
        <f t="shared" si="762"/>
        <v>0</v>
      </c>
      <c r="S1398" s="110">
        <f t="shared" si="763"/>
        <v>0</v>
      </c>
      <c r="T1398" s="92">
        <f t="shared" si="748"/>
        <v>0</v>
      </c>
      <c r="U1398" s="181">
        <f t="shared" si="749"/>
        <v>0</v>
      </c>
      <c r="V1398" s="120">
        <f t="shared" si="745"/>
        <v>7.8E-2</v>
      </c>
      <c r="W1398" s="118">
        <f t="shared" si="764"/>
        <v>10</v>
      </c>
      <c r="X1398" s="118">
        <v>252</v>
      </c>
      <c r="Y1398" s="117">
        <f t="shared" si="765"/>
        <v>1.002984901</v>
      </c>
      <c r="Z1398" s="110">
        <f t="shared" si="766"/>
        <v>2.2085013999999998</v>
      </c>
      <c r="AA1398" s="110">
        <f t="shared" si="767"/>
        <v>0</v>
      </c>
      <c r="AB1398" s="121" t="str">
        <f t="shared" si="746"/>
        <v>A+J=</v>
      </c>
      <c r="AC1398" s="115">
        <f t="shared" si="747"/>
        <v>45684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9">
        <f t="shared" si="744"/>
        <v>45668</v>
      </c>
      <c r="B1399" s="110">
        <f t="shared" si="750"/>
        <v>742.4583124799999</v>
      </c>
      <c r="C1399" s="184">
        <f t="shared" si="768"/>
        <v>738.5209524005212</v>
      </c>
      <c r="D1399" s="111">
        <f t="shared" si="751"/>
        <v>7036.33</v>
      </c>
      <c r="E1399" s="111">
        <f>IF($K1399=1,VLOOKUP($A1398,$AQ$11:$AU$150,5),E1398)</f>
        <v>7063.77</v>
      </c>
      <c r="F1399" s="160" t="e">
        <f>IF($K1399=1,VLOOKUP($A1398,$AQ$11:$AU$135,6),F1398)</f>
        <v>#REF!</v>
      </c>
      <c r="G1399" s="114">
        <f t="shared" si="752"/>
        <v>3.8997602443320289E-3</v>
      </c>
      <c r="H1399" s="115">
        <f t="shared" si="753"/>
        <v>45684</v>
      </c>
      <c r="I1399" s="115">
        <f t="shared" si="754"/>
        <v>45684</v>
      </c>
      <c r="J1399" s="116">
        <f t="shared" si="755"/>
        <v>21</v>
      </c>
      <c r="K1399" s="116">
        <f t="shared" si="756"/>
        <v>11</v>
      </c>
      <c r="L1399" s="8">
        <f t="shared" si="757"/>
        <v>1.0020408300000001</v>
      </c>
      <c r="M1399" s="117">
        <v>1</v>
      </c>
      <c r="N1399" s="117">
        <f t="shared" si="758"/>
        <v>1</v>
      </c>
      <c r="O1399" s="110">
        <f t="shared" si="759"/>
        <v>1.0020408300000001</v>
      </c>
      <c r="P1399" s="110">
        <f t="shared" si="760"/>
        <v>740.02814810999996</v>
      </c>
      <c r="Q1399" s="148">
        <f t="shared" si="761"/>
        <v>0</v>
      </c>
      <c r="R1399" s="170">
        <f t="shared" si="762"/>
        <v>0</v>
      </c>
      <c r="S1399" s="110">
        <f t="shared" si="763"/>
        <v>0</v>
      </c>
      <c r="T1399" s="92">
        <f t="shared" si="748"/>
        <v>0</v>
      </c>
      <c r="U1399" s="181">
        <f t="shared" si="749"/>
        <v>0</v>
      </c>
      <c r="V1399" s="120">
        <f t="shared" si="745"/>
        <v>7.8E-2</v>
      </c>
      <c r="W1399" s="118">
        <f t="shared" si="764"/>
        <v>11</v>
      </c>
      <c r="X1399" s="118">
        <v>252</v>
      </c>
      <c r="Y1399" s="117">
        <f t="shared" si="765"/>
        <v>1.003283881</v>
      </c>
      <c r="Z1399" s="110">
        <f t="shared" si="766"/>
        <v>2.43016437</v>
      </c>
      <c r="AA1399" s="110">
        <f t="shared" si="767"/>
        <v>0</v>
      </c>
      <c r="AB1399" s="121" t="str">
        <f t="shared" si="746"/>
        <v>A+J=</v>
      </c>
      <c r="AC1399" s="115">
        <f t="shared" si="747"/>
        <v>45684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9">
        <f t="shared" si="744"/>
        <v>45669</v>
      </c>
      <c r="B1400" s="110">
        <f t="shared" si="750"/>
        <v>742.4583124799999</v>
      </c>
      <c r="C1400" s="184">
        <f t="shared" si="768"/>
        <v>738.5209524005212</v>
      </c>
      <c r="D1400" s="111">
        <f t="shared" si="751"/>
        <v>7036.33</v>
      </c>
      <c r="E1400" s="111">
        <f>IF($K1400=1,VLOOKUP($A1399,$AQ$11:$AU$150,5),E1399)</f>
        <v>7063.77</v>
      </c>
      <c r="F1400" s="160" t="e">
        <f>IF($K1400=1,VLOOKUP($A1399,$AQ$11:$AU$135,6),F1399)</f>
        <v>#REF!</v>
      </c>
      <c r="G1400" s="114">
        <f t="shared" si="752"/>
        <v>3.8997602443320289E-3</v>
      </c>
      <c r="H1400" s="115">
        <f t="shared" si="753"/>
        <v>45684</v>
      </c>
      <c r="I1400" s="115">
        <f t="shared" si="754"/>
        <v>45684</v>
      </c>
      <c r="J1400" s="116">
        <f t="shared" si="755"/>
        <v>21</v>
      </c>
      <c r="K1400" s="116">
        <f t="shared" si="756"/>
        <v>11</v>
      </c>
      <c r="L1400" s="8">
        <f t="shared" si="757"/>
        <v>1.0020408300000001</v>
      </c>
      <c r="M1400" s="117">
        <v>1</v>
      </c>
      <c r="N1400" s="117">
        <f t="shared" si="758"/>
        <v>1</v>
      </c>
      <c r="O1400" s="110">
        <f t="shared" si="759"/>
        <v>1.0020408300000001</v>
      </c>
      <c r="P1400" s="110">
        <f t="shared" si="760"/>
        <v>740.02814810999996</v>
      </c>
      <c r="Q1400" s="148">
        <f t="shared" si="761"/>
        <v>0</v>
      </c>
      <c r="R1400" s="170">
        <f t="shared" si="762"/>
        <v>0</v>
      </c>
      <c r="S1400" s="110">
        <f t="shared" si="763"/>
        <v>0</v>
      </c>
      <c r="T1400" s="92">
        <f t="shared" si="748"/>
        <v>0</v>
      </c>
      <c r="U1400" s="181">
        <f t="shared" si="749"/>
        <v>0</v>
      </c>
      <c r="V1400" s="120">
        <f t="shared" si="745"/>
        <v>7.8E-2</v>
      </c>
      <c r="W1400" s="118">
        <f t="shared" si="764"/>
        <v>11</v>
      </c>
      <c r="X1400" s="118">
        <v>252</v>
      </c>
      <c r="Y1400" s="117">
        <f t="shared" si="765"/>
        <v>1.003283881</v>
      </c>
      <c r="Z1400" s="110">
        <f t="shared" si="766"/>
        <v>2.43016437</v>
      </c>
      <c r="AA1400" s="110">
        <f t="shared" si="767"/>
        <v>0</v>
      </c>
      <c r="AB1400" s="121" t="str">
        <f t="shared" si="746"/>
        <v>A+J=</v>
      </c>
      <c r="AC1400" s="115">
        <f t="shared" si="747"/>
        <v>45684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9">
        <f t="shared" si="744"/>
        <v>45670</v>
      </c>
      <c r="B1401" s="110">
        <f t="shared" si="750"/>
        <v>742.4583124799999</v>
      </c>
      <c r="C1401" s="184">
        <f t="shared" si="768"/>
        <v>738.5209524005212</v>
      </c>
      <c r="D1401" s="111">
        <f t="shared" si="751"/>
        <v>7036.33</v>
      </c>
      <c r="E1401" s="111">
        <f>IF($K1401=1,VLOOKUP($A1400,$AQ$11:$AU$150,5),E1400)</f>
        <v>7063.77</v>
      </c>
      <c r="F1401" s="160" t="e">
        <f>IF($K1401=1,VLOOKUP($A1400,$AQ$11:$AU$135,6),F1400)</f>
        <v>#REF!</v>
      </c>
      <c r="G1401" s="114">
        <f t="shared" si="752"/>
        <v>3.8997602443320289E-3</v>
      </c>
      <c r="H1401" s="115">
        <f t="shared" si="753"/>
        <v>45684</v>
      </c>
      <c r="I1401" s="115">
        <f t="shared" si="754"/>
        <v>45684</v>
      </c>
      <c r="J1401" s="116">
        <f t="shared" si="755"/>
        <v>21</v>
      </c>
      <c r="K1401" s="116">
        <f t="shared" si="756"/>
        <v>11</v>
      </c>
      <c r="L1401" s="8">
        <f t="shared" si="757"/>
        <v>1.0020408300000001</v>
      </c>
      <c r="M1401" s="117">
        <v>1</v>
      </c>
      <c r="N1401" s="117">
        <f t="shared" si="758"/>
        <v>1</v>
      </c>
      <c r="O1401" s="110">
        <f t="shared" si="759"/>
        <v>1.0020408300000001</v>
      </c>
      <c r="P1401" s="110">
        <f t="shared" si="760"/>
        <v>740.02814810999996</v>
      </c>
      <c r="Q1401" s="148">
        <f t="shared" si="761"/>
        <v>0</v>
      </c>
      <c r="R1401" s="170">
        <f t="shared" si="762"/>
        <v>0</v>
      </c>
      <c r="S1401" s="110">
        <f t="shared" si="763"/>
        <v>0</v>
      </c>
      <c r="T1401" s="92">
        <f t="shared" si="748"/>
        <v>0</v>
      </c>
      <c r="U1401" s="181">
        <f t="shared" si="749"/>
        <v>0</v>
      </c>
      <c r="V1401" s="120">
        <f t="shared" si="745"/>
        <v>7.8E-2</v>
      </c>
      <c r="W1401" s="118">
        <f t="shared" si="764"/>
        <v>11</v>
      </c>
      <c r="X1401" s="118">
        <v>252</v>
      </c>
      <c r="Y1401" s="117">
        <f t="shared" si="765"/>
        <v>1.003283881</v>
      </c>
      <c r="Z1401" s="110">
        <f t="shared" si="766"/>
        <v>2.43016437</v>
      </c>
      <c r="AA1401" s="110">
        <f t="shared" si="767"/>
        <v>0</v>
      </c>
      <c r="AB1401" s="121" t="str">
        <f t="shared" si="746"/>
        <v>A+J=</v>
      </c>
      <c r="AC1401" s="115">
        <f t="shared" si="747"/>
        <v>45684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9">
        <f t="shared" si="744"/>
        <v>45671</v>
      </c>
      <c r="B1402" s="110">
        <f t="shared" si="750"/>
        <v>742.81729632000008</v>
      </c>
      <c r="C1402" s="184">
        <f t="shared" si="768"/>
        <v>738.5209524005212</v>
      </c>
      <c r="D1402" s="111">
        <f t="shared" si="751"/>
        <v>7036.33</v>
      </c>
      <c r="E1402" s="111">
        <f>IF($K1402=1,VLOOKUP($A1401,$AQ$11:$AU$150,5),E1401)</f>
        <v>7063.77</v>
      </c>
      <c r="F1402" s="160" t="e">
        <f>IF($K1402=1,VLOOKUP($A1401,$AQ$11:$AU$135,6),F1401)</f>
        <v>#REF!</v>
      </c>
      <c r="G1402" s="114">
        <f t="shared" si="752"/>
        <v>3.8997602443320289E-3</v>
      </c>
      <c r="H1402" s="115">
        <f t="shared" si="753"/>
        <v>45684</v>
      </c>
      <c r="I1402" s="115">
        <f t="shared" si="754"/>
        <v>45684</v>
      </c>
      <c r="J1402" s="116">
        <f t="shared" si="755"/>
        <v>21</v>
      </c>
      <c r="K1402" s="116">
        <f t="shared" si="756"/>
        <v>12</v>
      </c>
      <c r="L1402" s="8">
        <f t="shared" si="757"/>
        <v>1.0022265699999999</v>
      </c>
      <c r="M1402" s="117">
        <v>1</v>
      </c>
      <c r="N1402" s="117">
        <f t="shared" si="758"/>
        <v>1</v>
      </c>
      <c r="O1402" s="110">
        <f t="shared" si="759"/>
        <v>1.0022265699999999</v>
      </c>
      <c r="P1402" s="110">
        <f t="shared" si="760"/>
        <v>740.16532099000005</v>
      </c>
      <c r="Q1402" s="148">
        <f t="shared" si="761"/>
        <v>0</v>
      </c>
      <c r="R1402" s="170">
        <f t="shared" si="762"/>
        <v>0</v>
      </c>
      <c r="S1402" s="110">
        <f t="shared" si="763"/>
        <v>0</v>
      </c>
      <c r="T1402" s="92">
        <f t="shared" si="748"/>
        <v>0</v>
      </c>
      <c r="U1402" s="181">
        <f t="shared" si="749"/>
        <v>0</v>
      </c>
      <c r="V1402" s="120">
        <f t="shared" si="745"/>
        <v>7.8E-2</v>
      </c>
      <c r="W1402" s="118">
        <f t="shared" si="764"/>
        <v>12</v>
      </c>
      <c r="X1402" s="118">
        <v>252</v>
      </c>
      <c r="Y1402" s="117">
        <f t="shared" si="765"/>
        <v>1.00358295</v>
      </c>
      <c r="Z1402" s="110">
        <f t="shared" si="766"/>
        <v>2.65197533</v>
      </c>
      <c r="AA1402" s="110">
        <f t="shared" si="767"/>
        <v>0</v>
      </c>
      <c r="AB1402" s="121" t="str">
        <f t="shared" si="746"/>
        <v>A+J=</v>
      </c>
      <c r="AC1402" s="115">
        <f t="shared" si="747"/>
        <v>45684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9">
        <f t="shared" si="744"/>
        <v>45672</v>
      </c>
      <c r="B1403" s="110">
        <f t="shared" si="750"/>
        <v>743.17645033999997</v>
      </c>
      <c r="C1403" s="184">
        <f t="shared" si="768"/>
        <v>738.5209524005212</v>
      </c>
      <c r="D1403" s="111">
        <f t="shared" si="751"/>
        <v>7036.33</v>
      </c>
      <c r="E1403" s="111">
        <f>IF($K1403=1,VLOOKUP($A1402,$AQ$11:$AU$150,5),E1402)</f>
        <v>7063.77</v>
      </c>
      <c r="F1403" s="160" t="e">
        <f>IF($K1403=1,VLOOKUP($A1402,$AQ$11:$AU$135,6),F1402)</f>
        <v>#REF!</v>
      </c>
      <c r="G1403" s="114">
        <f t="shared" si="752"/>
        <v>3.8997602443320289E-3</v>
      </c>
      <c r="H1403" s="115">
        <f t="shared" si="753"/>
        <v>45684</v>
      </c>
      <c r="I1403" s="115">
        <f t="shared" si="754"/>
        <v>45684</v>
      </c>
      <c r="J1403" s="116">
        <f t="shared" si="755"/>
        <v>21</v>
      </c>
      <c r="K1403" s="116">
        <f t="shared" si="756"/>
        <v>13</v>
      </c>
      <c r="L1403" s="8">
        <f t="shared" si="757"/>
        <v>1.00241234</v>
      </c>
      <c r="M1403" s="117">
        <v>1</v>
      </c>
      <c r="N1403" s="117">
        <f t="shared" si="758"/>
        <v>1</v>
      </c>
      <c r="O1403" s="110">
        <f t="shared" si="759"/>
        <v>1.00241234</v>
      </c>
      <c r="P1403" s="110">
        <f t="shared" si="760"/>
        <v>740.30251602999999</v>
      </c>
      <c r="Q1403" s="148">
        <f t="shared" si="761"/>
        <v>0</v>
      </c>
      <c r="R1403" s="170">
        <f t="shared" si="762"/>
        <v>0</v>
      </c>
      <c r="S1403" s="110">
        <f t="shared" si="763"/>
        <v>0</v>
      </c>
      <c r="T1403" s="92">
        <f t="shared" si="748"/>
        <v>0</v>
      </c>
      <c r="U1403" s="181">
        <f t="shared" si="749"/>
        <v>0</v>
      </c>
      <c r="V1403" s="120">
        <f t="shared" si="745"/>
        <v>7.8E-2</v>
      </c>
      <c r="W1403" s="118">
        <f t="shared" si="764"/>
        <v>13</v>
      </c>
      <c r="X1403" s="118">
        <v>252</v>
      </c>
      <c r="Y1403" s="117">
        <f t="shared" si="765"/>
        <v>1.003882108</v>
      </c>
      <c r="Z1403" s="110">
        <f t="shared" si="766"/>
        <v>2.8739343100000001</v>
      </c>
      <c r="AA1403" s="110">
        <f t="shared" si="767"/>
        <v>0</v>
      </c>
      <c r="AB1403" s="121" t="str">
        <f t="shared" si="746"/>
        <v>A+J=</v>
      </c>
      <c r="AC1403" s="115">
        <f t="shared" si="747"/>
        <v>45684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9">
        <f t="shared" si="744"/>
        <v>45673</v>
      </c>
      <c r="B1404" s="110">
        <f t="shared" si="750"/>
        <v>743.53578201999994</v>
      </c>
      <c r="C1404" s="184">
        <f t="shared" si="768"/>
        <v>738.5209524005212</v>
      </c>
      <c r="D1404" s="111">
        <f t="shared" si="751"/>
        <v>7036.33</v>
      </c>
      <c r="E1404" s="111">
        <f>IF($K1404=1,VLOOKUP($A1403,$AQ$11:$AU$150,5),E1403)</f>
        <v>7063.77</v>
      </c>
      <c r="F1404" s="160" t="e">
        <f>IF($K1404=1,VLOOKUP($A1403,$AQ$11:$AU$135,6),F1403)</f>
        <v>#REF!</v>
      </c>
      <c r="G1404" s="114">
        <f t="shared" si="752"/>
        <v>3.8997602443320289E-3</v>
      </c>
      <c r="H1404" s="115">
        <f t="shared" si="753"/>
        <v>45684</v>
      </c>
      <c r="I1404" s="115">
        <f t="shared" si="754"/>
        <v>45684</v>
      </c>
      <c r="J1404" s="116">
        <f t="shared" si="755"/>
        <v>21</v>
      </c>
      <c r="K1404" s="116">
        <f t="shared" si="756"/>
        <v>14</v>
      </c>
      <c r="L1404" s="8">
        <f t="shared" si="757"/>
        <v>1.0025981500000001</v>
      </c>
      <c r="M1404" s="117">
        <v>1</v>
      </c>
      <c r="N1404" s="117">
        <f t="shared" si="758"/>
        <v>1</v>
      </c>
      <c r="O1404" s="110">
        <f t="shared" si="759"/>
        <v>1.0025981500000001</v>
      </c>
      <c r="P1404" s="110">
        <f t="shared" si="760"/>
        <v>740.43974060999994</v>
      </c>
      <c r="Q1404" s="148">
        <f t="shared" si="761"/>
        <v>0</v>
      </c>
      <c r="R1404" s="170">
        <f t="shared" si="762"/>
        <v>0</v>
      </c>
      <c r="S1404" s="110">
        <f t="shared" si="763"/>
        <v>0</v>
      </c>
      <c r="T1404" s="92">
        <f t="shared" si="748"/>
        <v>0</v>
      </c>
      <c r="U1404" s="181">
        <f t="shared" si="749"/>
        <v>0</v>
      </c>
      <c r="V1404" s="120">
        <f t="shared" si="745"/>
        <v>7.8E-2</v>
      </c>
      <c r="W1404" s="118">
        <f t="shared" si="764"/>
        <v>14</v>
      </c>
      <c r="X1404" s="118">
        <v>252</v>
      </c>
      <c r="Y1404" s="117">
        <f t="shared" si="765"/>
        <v>1.0041813550000001</v>
      </c>
      <c r="Z1404" s="110">
        <f t="shared" si="766"/>
        <v>3.0960414100000002</v>
      </c>
      <c r="AA1404" s="110">
        <f t="shared" si="767"/>
        <v>0</v>
      </c>
      <c r="AB1404" s="121" t="str">
        <f t="shared" si="746"/>
        <v>A+J=</v>
      </c>
      <c r="AC1404" s="115">
        <f t="shared" si="747"/>
        <v>45684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9">
        <f t="shared" si="744"/>
        <v>45674</v>
      </c>
      <c r="B1405" s="110">
        <f t="shared" si="750"/>
        <v>743.89528397999993</v>
      </c>
      <c r="C1405" s="184">
        <f t="shared" si="768"/>
        <v>738.5209524005212</v>
      </c>
      <c r="D1405" s="111">
        <f t="shared" si="751"/>
        <v>7036.33</v>
      </c>
      <c r="E1405" s="111">
        <f>IF($K1405=1,VLOOKUP($A1404,$AQ$11:$AU$150,5),E1404)</f>
        <v>7063.77</v>
      </c>
      <c r="F1405" s="160" t="e">
        <f>IF($K1405=1,VLOOKUP($A1404,$AQ$11:$AU$135,6),F1404)</f>
        <v>#REF!</v>
      </c>
      <c r="G1405" s="114">
        <f t="shared" si="752"/>
        <v>3.8997602443320289E-3</v>
      </c>
      <c r="H1405" s="115">
        <f t="shared" si="753"/>
        <v>45684</v>
      </c>
      <c r="I1405" s="115">
        <f t="shared" si="754"/>
        <v>45684</v>
      </c>
      <c r="J1405" s="116">
        <f t="shared" si="755"/>
        <v>21</v>
      </c>
      <c r="K1405" s="116">
        <f t="shared" si="756"/>
        <v>15</v>
      </c>
      <c r="L1405" s="8">
        <f t="shared" si="757"/>
        <v>1.00278399</v>
      </c>
      <c r="M1405" s="117">
        <v>1</v>
      </c>
      <c r="N1405" s="117">
        <f t="shared" si="758"/>
        <v>1</v>
      </c>
      <c r="O1405" s="110">
        <f t="shared" si="759"/>
        <v>1.00278399</v>
      </c>
      <c r="P1405" s="110">
        <f t="shared" si="760"/>
        <v>740.57698733999996</v>
      </c>
      <c r="Q1405" s="148">
        <f t="shared" si="761"/>
        <v>0</v>
      </c>
      <c r="R1405" s="170">
        <f t="shared" si="762"/>
        <v>0</v>
      </c>
      <c r="S1405" s="110">
        <f t="shared" si="763"/>
        <v>0</v>
      </c>
      <c r="T1405" s="92">
        <f t="shared" si="748"/>
        <v>0</v>
      </c>
      <c r="U1405" s="181">
        <f t="shared" si="749"/>
        <v>0</v>
      </c>
      <c r="V1405" s="120">
        <f t="shared" si="745"/>
        <v>7.8E-2</v>
      </c>
      <c r="W1405" s="118">
        <f t="shared" si="764"/>
        <v>15</v>
      </c>
      <c r="X1405" s="118">
        <v>252</v>
      </c>
      <c r="Y1405" s="117">
        <f t="shared" si="765"/>
        <v>1.0044806909999999</v>
      </c>
      <c r="Z1405" s="110">
        <f t="shared" si="766"/>
        <v>3.3182966399999998</v>
      </c>
      <c r="AA1405" s="110">
        <f t="shared" si="767"/>
        <v>0</v>
      </c>
      <c r="AB1405" s="121" t="str">
        <f t="shared" si="746"/>
        <v>A+J=</v>
      </c>
      <c r="AC1405" s="115">
        <f t="shared" si="747"/>
        <v>45684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9">
        <f t="shared" si="744"/>
        <v>45675</v>
      </c>
      <c r="B1406" s="110">
        <f t="shared" si="750"/>
        <v>744.25495703000001</v>
      </c>
      <c r="C1406" s="184">
        <f t="shared" si="768"/>
        <v>738.5209524005212</v>
      </c>
      <c r="D1406" s="111">
        <f t="shared" si="751"/>
        <v>7036.33</v>
      </c>
      <c r="E1406" s="111">
        <f>IF($K1406=1,VLOOKUP($A1405,$AQ$11:$AU$150,5),E1405)</f>
        <v>7063.77</v>
      </c>
      <c r="F1406" s="160" t="e">
        <f>IF($K1406=1,VLOOKUP($A1405,$AQ$11:$AU$135,6),F1405)</f>
        <v>#REF!</v>
      </c>
      <c r="G1406" s="114">
        <f t="shared" si="752"/>
        <v>3.8997602443320289E-3</v>
      </c>
      <c r="H1406" s="115">
        <f t="shared" si="753"/>
        <v>45684</v>
      </c>
      <c r="I1406" s="115">
        <f t="shared" si="754"/>
        <v>45684</v>
      </c>
      <c r="J1406" s="116">
        <f t="shared" si="755"/>
        <v>21</v>
      </c>
      <c r="K1406" s="116">
        <f t="shared" si="756"/>
        <v>16</v>
      </c>
      <c r="L1406" s="8">
        <f t="shared" si="757"/>
        <v>1.0029698600000001</v>
      </c>
      <c r="M1406" s="117">
        <v>1</v>
      </c>
      <c r="N1406" s="117">
        <f t="shared" si="758"/>
        <v>1</v>
      </c>
      <c r="O1406" s="110">
        <f t="shared" si="759"/>
        <v>1.0029698600000001</v>
      </c>
      <c r="P1406" s="110">
        <f t="shared" si="760"/>
        <v>740.71425623000005</v>
      </c>
      <c r="Q1406" s="148">
        <f t="shared" si="761"/>
        <v>0</v>
      </c>
      <c r="R1406" s="170">
        <f t="shared" si="762"/>
        <v>0</v>
      </c>
      <c r="S1406" s="110">
        <f t="shared" si="763"/>
        <v>0</v>
      </c>
      <c r="T1406" s="92">
        <f t="shared" si="748"/>
        <v>0</v>
      </c>
      <c r="U1406" s="181">
        <f t="shared" si="749"/>
        <v>0</v>
      </c>
      <c r="V1406" s="120">
        <f t="shared" si="745"/>
        <v>7.8E-2</v>
      </c>
      <c r="W1406" s="118">
        <f t="shared" si="764"/>
        <v>16</v>
      </c>
      <c r="X1406" s="118">
        <v>252</v>
      </c>
      <c r="Y1406" s="117">
        <f t="shared" si="765"/>
        <v>1.0047801169999999</v>
      </c>
      <c r="Z1406" s="110">
        <f t="shared" si="766"/>
        <v>3.5407008000000002</v>
      </c>
      <c r="AA1406" s="110">
        <f t="shared" si="767"/>
        <v>0</v>
      </c>
      <c r="AB1406" s="121" t="str">
        <f t="shared" si="746"/>
        <v>A+J=</v>
      </c>
      <c r="AC1406" s="115">
        <f t="shared" si="747"/>
        <v>45684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9">
        <f t="shared" si="744"/>
        <v>45676</v>
      </c>
      <c r="B1407" s="110">
        <f t="shared" si="750"/>
        <v>744.25495703000001</v>
      </c>
      <c r="C1407" s="184">
        <f t="shared" si="768"/>
        <v>738.5209524005212</v>
      </c>
      <c r="D1407" s="111">
        <f t="shared" si="751"/>
        <v>7036.33</v>
      </c>
      <c r="E1407" s="111">
        <f>IF($K1407=1,VLOOKUP($A1406,$AQ$11:$AU$150,5),E1406)</f>
        <v>7063.77</v>
      </c>
      <c r="F1407" s="160" t="e">
        <f>IF($K1407=1,VLOOKUP($A1406,$AQ$11:$AU$135,6),F1406)</f>
        <v>#REF!</v>
      </c>
      <c r="G1407" s="114">
        <f t="shared" si="752"/>
        <v>3.8997602443320289E-3</v>
      </c>
      <c r="H1407" s="115">
        <f t="shared" si="753"/>
        <v>45684</v>
      </c>
      <c r="I1407" s="115">
        <f t="shared" si="754"/>
        <v>45684</v>
      </c>
      <c r="J1407" s="116">
        <f t="shared" si="755"/>
        <v>21</v>
      </c>
      <c r="K1407" s="116">
        <f t="shared" si="756"/>
        <v>16</v>
      </c>
      <c r="L1407" s="8">
        <f t="shared" si="757"/>
        <v>1.0029698600000001</v>
      </c>
      <c r="M1407" s="117">
        <v>1</v>
      </c>
      <c r="N1407" s="117">
        <f t="shared" si="758"/>
        <v>1</v>
      </c>
      <c r="O1407" s="110">
        <f t="shared" si="759"/>
        <v>1.0029698600000001</v>
      </c>
      <c r="P1407" s="110">
        <f t="shared" si="760"/>
        <v>740.71425623000005</v>
      </c>
      <c r="Q1407" s="148">
        <f t="shared" si="761"/>
        <v>0</v>
      </c>
      <c r="R1407" s="170">
        <f t="shared" si="762"/>
        <v>0</v>
      </c>
      <c r="S1407" s="110">
        <f t="shared" si="763"/>
        <v>0</v>
      </c>
      <c r="T1407" s="92">
        <f t="shared" si="748"/>
        <v>0</v>
      </c>
      <c r="U1407" s="181">
        <f t="shared" si="749"/>
        <v>0</v>
      </c>
      <c r="V1407" s="120">
        <f t="shared" si="745"/>
        <v>7.8E-2</v>
      </c>
      <c r="W1407" s="118">
        <f t="shared" si="764"/>
        <v>16</v>
      </c>
      <c r="X1407" s="118">
        <v>252</v>
      </c>
      <c r="Y1407" s="117">
        <f t="shared" si="765"/>
        <v>1.0047801169999999</v>
      </c>
      <c r="Z1407" s="110">
        <f t="shared" si="766"/>
        <v>3.5407008000000002</v>
      </c>
      <c r="AA1407" s="110">
        <f t="shared" si="767"/>
        <v>0</v>
      </c>
      <c r="AB1407" s="121" t="str">
        <f t="shared" si="746"/>
        <v>A+J=</v>
      </c>
      <c r="AC1407" s="115">
        <f t="shared" si="747"/>
        <v>45684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9">
        <f t="shared" si="744"/>
        <v>45677</v>
      </c>
      <c r="B1408" s="110">
        <f t="shared" si="750"/>
        <v>744.25495703000001</v>
      </c>
      <c r="C1408" s="184">
        <f t="shared" si="768"/>
        <v>738.5209524005212</v>
      </c>
      <c r="D1408" s="111">
        <f t="shared" si="751"/>
        <v>7036.33</v>
      </c>
      <c r="E1408" s="111">
        <f>IF($K1408=1,VLOOKUP($A1407,$AQ$11:$AU$150,5),E1407)</f>
        <v>7063.77</v>
      </c>
      <c r="F1408" s="160" t="e">
        <f>IF($K1408=1,VLOOKUP($A1407,$AQ$11:$AU$135,6),F1407)</f>
        <v>#REF!</v>
      </c>
      <c r="G1408" s="114">
        <f t="shared" si="752"/>
        <v>3.8997602443320289E-3</v>
      </c>
      <c r="H1408" s="115">
        <f t="shared" si="753"/>
        <v>45684</v>
      </c>
      <c r="I1408" s="115">
        <f t="shared" si="754"/>
        <v>45684</v>
      </c>
      <c r="J1408" s="116">
        <f t="shared" si="755"/>
        <v>21</v>
      </c>
      <c r="K1408" s="116">
        <f t="shared" si="756"/>
        <v>16</v>
      </c>
      <c r="L1408" s="8">
        <f t="shared" si="757"/>
        <v>1.0029698600000001</v>
      </c>
      <c r="M1408" s="117">
        <v>1</v>
      </c>
      <c r="N1408" s="117">
        <f t="shared" si="758"/>
        <v>1</v>
      </c>
      <c r="O1408" s="110">
        <f t="shared" si="759"/>
        <v>1.0029698600000001</v>
      </c>
      <c r="P1408" s="110">
        <f t="shared" si="760"/>
        <v>740.71425623000005</v>
      </c>
      <c r="Q1408" s="148">
        <f t="shared" si="761"/>
        <v>0</v>
      </c>
      <c r="R1408" s="170">
        <f t="shared" si="762"/>
        <v>0</v>
      </c>
      <c r="S1408" s="110">
        <f t="shared" si="763"/>
        <v>0</v>
      </c>
      <c r="T1408" s="92">
        <f t="shared" si="748"/>
        <v>0</v>
      </c>
      <c r="U1408" s="181">
        <f t="shared" si="749"/>
        <v>0</v>
      </c>
      <c r="V1408" s="120">
        <f t="shared" si="745"/>
        <v>7.8E-2</v>
      </c>
      <c r="W1408" s="118">
        <f t="shared" si="764"/>
        <v>16</v>
      </c>
      <c r="X1408" s="118">
        <v>252</v>
      </c>
      <c r="Y1408" s="117">
        <f t="shared" si="765"/>
        <v>1.0047801169999999</v>
      </c>
      <c r="Z1408" s="110">
        <f t="shared" si="766"/>
        <v>3.5407008000000002</v>
      </c>
      <c r="AA1408" s="110">
        <f t="shared" si="767"/>
        <v>0</v>
      </c>
      <c r="AB1408" s="121" t="str">
        <f t="shared" si="746"/>
        <v>A+J=</v>
      </c>
      <c r="AC1408" s="115">
        <f t="shared" si="747"/>
        <v>45684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9">
        <f t="shared" si="744"/>
        <v>45678</v>
      </c>
      <c r="B1409" s="110">
        <f t="shared" si="750"/>
        <v>744.61480792000009</v>
      </c>
      <c r="C1409" s="184">
        <f t="shared" si="768"/>
        <v>738.5209524005212</v>
      </c>
      <c r="D1409" s="111">
        <f t="shared" si="751"/>
        <v>7036.33</v>
      </c>
      <c r="E1409" s="111">
        <f>IF($K1409=1,VLOOKUP($A1408,$AQ$11:$AU$150,5),E1408)</f>
        <v>7063.77</v>
      </c>
      <c r="F1409" s="160" t="e">
        <f>IF($K1409=1,VLOOKUP($A1408,$AQ$11:$AU$135,6),F1408)</f>
        <v>#REF!</v>
      </c>
      <c r="G1409" s="114">
        <f t="shared" si="752"/>
        <v>3.8997602443320289E-3</v>
      </c>
      <c r="H1409" s="115">
        <f t="shared" si="753"/>
        <v>45684</v>
      </c>
      <c r="I1409" s="115">
        <f t="shared" si="754"/>
        <v>45684</v>
      </c>
      <c r="J1409" s="116">
        <f t="shared" si="755"/>
        <v>21</v>
      </c>
      <c r="K1409" s="116">
        <f t="shared" si="756"/>
        <v>17</v>
      </c>
      <c r="L1409" s="8">
        <f t="shared" si="757"/>
        <v>1.00315577</v>
      </c>
      <c r="M1409" s="117">
        <v>1</v>
      </c>
      <c r="N1409" s="117">
        <f t="shared" si="758"/>
        <v>1</v>
      </c>
      <c r="O1409" s="110">
        <f t="shared" si="759"/>
        <v>1.00315577</v>
      </c>
      <c r="P1409" s="110">
        <f t="shared" si="760"/>
        <v>740.85155466000003</v>
      </c>
      <c r="Q1409" s="148">
        <f t="shared" si="761"/>
        <v>0</v>
      </c>
      <c r="R1409" s="170">
        <f t="shared" si="762"/>
        <v>0</v>
      </c>
      <c r="S1409" s="110">
        <f t="shared" si="763"/>
        <v>0</v>
      </c>
      <c r="T1409" s="92">
        <f t="shared" si="748"/>
        <v>0</v>
      </c>
      <c r="U1409" s="181">
        <f t="shared" si="749"/>
        <v>0</v>
      </c>
      <c r="V1409" s="120">
        <f t="shared" si="745"/>
        <v>7.8E-2</v>
      </c>
      <c r="W1409" s="118">
        <f t="shared" si="764"/>
        <v>17</v>
      </c>
      <c r="X1409" s="118">
        <v>252</v>
      </c>
      <c r="Y1409" s="117">
        <f t="shared" si="765"/>
        <v>1.0050796319999999</v>
      </c>
      <c r="Z1409" s="110">
        <f t="shared" si="766"/>
        <v>3.7632532599999999</v>
      </c>
      <c r="AA1409" s="110">
        <f t="shared" si="767"/>
        <v>0</v>
      </c>
      <c r="AB1409" s="121" t="str">
        <f t="shared" si="746"/>
        <v>A+J=</v>
      </c>
      <c r="AC1409" s="115">
        <f t="shared" si="747"/>
        <v>45684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9">
        <f t="shared" si="744"/>
        <v>45679</v>
      </c>
      <c r="B1410" s="110">
        <f t="shared" si="750"/>
        <v>744.97483670000008</v>
      </c>
      <c r="C1410" s="184">
        <f t="shared" si="768"/>
        <v>738.5209524005212</v>
      </c>
      <c r="D1410" s="111">
        <f t="shared" si="751"/>
        <v>7036.33</v>
      </c>
      <c r="E1410" s="111">
        <f>IF($K1410=1,VLOOKUP($A1409,$AQ$11:$AU$150,5),E1409)</f>
        <v>7063.77</v>
      </c>
      <c r="F1410" s="160" t="e">
        <f>IF($K1410=1,VLOOKUP($A1409,$AQ$11:$AU$135,6),F1409)</f>
        <v>#REF!</v>
      </c>
      <c r="G1410" s="114">
        <f t="shared" si="752"/>
        <v>3.8997602443320289E-3</v>
      </c>
      <c r="H1410" s="115">
        <f t="shared" si="753"/>
        <v>45684</v>
      </c>
      <c r="I1410" s="115">
        <f t="shared" si="754"/>
        <v>45684</v>
      </c>
      <c r="J1410" s="116">
        <f t="shared" si="755"/>
        <v>21</v>
      </c>
      <c r="K1410" s="116">
        <f t="shared" si="756"/>
        <v>18</v>
      </c>
      <c r="L1410" s="8">
        <f t="shared" si="757"/>
        <v>1.0033417200000001</v>
      </c>
      <c r="M1410" s="117">
        <v>1</v>
      </c>
      <c r="N1410" s="117">
        <f t="shared" si="758"/>
        <v>1</v>
      </c>
      <c r="O1410" s="110">
        <f t="shared" si="759"/>
        <v>1.0033417200000001</v>
      </c>
      <c r="P1410" s="110">
        <f t="shared" si="760"/>
        <v>740.98888263000003</v>
      </c>
      <c r="Q1410" s="148">
        <f t="shared" si="761"/>
        <v>0</v>
      </c>
      <c r="R1410" s="170">
        <f t="shared" si="762"/>
        <v>0</v>
      </c>
      <c r="S1410" s="110">
        <f t="shared" si="763"/>
        <v>0</v>
      </c>
      <c r="T1410" s="92">
        <f t="shared" si="748"/>
        <v>0</v>
      </c>
      <c r="U1410" s="181">
        <f t="shared" si="749"/>
        <v>0</v>
      </c>
      <c r="V1410" s="120">
        <f t="shared" si="745"/>
        <v>7.8E-2</v>
      </c>
      <c r="W1410" s="118">
        <f t="shared" si="764"/>
        <v>18</v>
      </c>
      <c r="X1410" s="118">
        <v>252</v>
      </c>
      <c r="Y1410" s="117">
        <f t="shared" si="765"/>
        <v>1.005379236</v>
      </c>
      <c r="Z1410" s="110">
        <f t="shared" si="766"/>
        <v>3.98595407</v>
      </c>
      <c r="AA1410" s="110">
        <f t="shared" si="767"/>
        <v>0</v>
      </c>
      <c r="AB1410" s="121" t="str">
        <f t="shared" si="746"/>
        <v>A+J=</v>
      </c>
      <c r="AC1410" s="115">
        <f t="shared" si="747"/>
        <v>45684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9">
        <f t="shared" si="744"/>
        <v>45680</v>
      </c>
      <c r="B1411" s="110">
        <f t="shared" si="750"/>
        <v>745.33503600999995</v>
      </c>
      <c r="C1411" s="184">
        <f t="shared" si="768"/>
        <v>738.5209524005212</v>
      </c>
      <c r="D1411" s="111">
        <f t="shared" si="751"/>
        <v>7036.33</v>
      </c>
      <c r="E1411" s="111">
        <f>IF($K1411=1,VLOOKUP($A1410,$AQ$11:$AU$150,5),E1410)</f>
        <v>7063.77</v>
      </c>
      <c r="F1411" s="160" t="e">
        <f>IF($K1411=1,VLOOKUP($A1410,$AQ$11:$AU$135,6),F1410)</f>
        <v>#REF!</v>
      </c>
      <c r="G1411" s="114">
        <f t="shared" si="752"/>
        <v>3.8997602443320289E-3</v>
      </c>
      <c r="H1411" s="115">
        <f t="shared" si="753"/>
        <v>45684</v>
      </c>
      <c r="I1411" s="115">
        <f t="shared" si="754"/>
        <v>45684</v>
      </c>
      <c r="J1411" s="116">
        <f t="shared" si="755"/>
        <v>21</v>
      </c>
      <c r="K1411" s="116">
        <f t="shared" si="756"/>
        <v>19</v>
      </c>
      <c r="L1411" s="8">
        <f t="shared" si="757"/>
        <v>1.0035277</v>
      </c>
      <c r="M1411" s="117">
        <v>1</v>
      </c>
      <c r="N1411" s="117">
        <f t="shared" si="758"/>
        <v>1</v>
      </c>
      <c r="O1411" s="110">
        <f t="shared" si="759"/>
        <v>1.0035277</v>
      </c>
      <c r="P1411" s="110">
        <f t="shared" si="760"/>
        <v>741.12623275999999</v>
      </c>
      <c r="Q1411" s="148">
        <f t="shared" si="761"/>
        <v>0</v>
      </c>
      <c r="R1411" s="170">
        <f t="shared" si="762"/>
        <v>0</v>
      </c>
      <c r="S1411" s="110">
        <f t="shared" si="763"/>
        <v>0</v>
      </c>
      <c r="T1411" s="92">
        <f t="shared" si="748"/>
        <v>0</v>
      </c>
      <c r="U1411" s="181">
        <f t="shared" si="749"/>
        <v>0</v>
      </c>
      <c r="V1411" s="120">
        <f t="shared" si="745"/>
        <v>7.8E-2</v>
      </c>
      <c r="W1411" s="118">
        <f t="shared" si="764"/>
        <v>19</v>
      </c>
      <c r="X1411" s="118">
        <v>252</v>
      </c>
      <c r="Y1411" s="117">
        <f t="shared" si="765"/>
        <v>1.0056789290000001</v>
      </c>
      <c r="Z1411" s="110">
        <f t="shared" si="766"/>
        <v>4.2088032499999999</v>
      </c>
      <c r="AA1411" s="110">
        <f t="shared" si="767"/>
        <v>0</v>
      </c>
      <c r="AB1411" s="121" t="str">
        <f t="shared" si="746"/>
        <v>A+J=</v>
      </c>
      <c r="AC1411" s="115">
        <f t="shared" si="747"/>
        <v>45684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9">
        <f t="shared" si="744"/>
        <v>45681</v>
      </c>
      <c r="B1412" s="110">
        <f t="shared" si="750"/>
        <v>745.69540665</v>
      </c>
      <c r="C1412" s="184">
        <f t="shared" si="768"/>
        <v>738.5209524005212</v>
      </c>
      <c r="D1412" s="111">
        <f t="shared" si="751"/>
        <v>7036.33</v>
      </c>
      <c r="E1412" s="111">
        <f>IF($K1412=1,VLOOKUP($A1411,$AQ$11:$AU$150,5),E1411)</f>
        <v>7063.77</v>
      </c>
      <c r="F1412" s="160" t="e">
        <f>IF($K1412=1,VLOOKUP($A1411,$AQ$11:$AU$135,6),F1411)</f>
        <v>#REF!</v>
      </c>
      <c r="G1412" s="114">
        <f t="shared" si="752"/>
        <v>3.8997602443320289E-3</v>
      </c>
      <c r="H1412" s="115">
        <f t="shared" si="753"/>
        <v>45684</v>
      </c>
      <c r="I1412" s="115">
        <f t="shared" si="754"/>
        <v>45684</v>
      </c>
      <c r="J1412" s="116">
        <f t="shared" si="755"/>
        <v>21</v>
      </c>
      <c r="K1412" s="116">
        <f t="shared" si="756"/>
        <v>20</v>
      </c>
      <c r="L1412" s="8">
        <f t="shared" si="757"/>
        <v>1.00371371</v>
      </c>
      <c r="M1412" s="117">
        <v>1</v>
      </c>
      <c r="N1412" s="117">
        <f t="shared" si="758"/>
        <v>1</v>
      </c>
      <c r="O1412" s="110">
        <f t="shared" si="759"/>
        <v>1.00371371</v>
      </c>
      <c r="P1412" s="110">
        <f t="shared" si="760"/>
        <v>741.26360504000002</v>
      </c>
      <c r="Q1412" s="148">
        <f t="shared" si="761"/>
        <v>0</v>
      </c>
      <c r="R1412" s="170">
        <f t="shared" si="762"/>
        <v>0</v>
      </c>
      <c r="S1412" s="110">
        <f t="shared" si="763"/>
        <v>0</v>
      </c>
      <c r="T1412" s="92">
        <f t="shared" si="748"/>
        <v>0</v>
      </c>
      <c r="U1412" s="181">
        <f t="shared" si="749"/>
        <v>0</v>
      </c>
      <c r="V1412" s="120">
        <f t="shared" si="745"/>
        <v>7.8E-2</v>
      </c>
      <c r="W1412" s="118">
        <f t="shared" si="764"/>
        <v>20</v>
      </c>
      <c r="X1412" s="118">
        <v>252</v>
      </c>
      <c r="Y1412" s="117">
        <f t="shared" si="765"/>
        <v>1.0059787120000001</v>
      </c>
      <c r="Z1412" s="110">
        <f t="shared" si="766"/>
        <v>4.4318016099999999</v>
      </c>
      <c r="AA1412" s="110">
        <f t="shared" si="767"/>
        <v>0</v>
      </c>
      <c r="AB1412" s="121" t="str">
        <f t="shared" si="746"/>
        <v>A+J=</v>
      </c>
      <c r="AC1412" s="115">
        <f t="shared" si="747"/>
        <v>45684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9">
        <f t="shared" si="744"/>
        <v>45682</v>
      </c>
      <c r="B1413" s="110">
        <f t="shared" si="750"/>
        <v>746.05595535000009</v>
      </c>
      <c r="C1413" s="184">
        <f t="shared" si="768"/>
        <v>738.5209524005212</v>
      </c>
      <c r="D1413" s="111">
        <f t="shared" si="751"/>
        <v>7036.33</v>
      </c>
      <c r="E1413" s="111">
        <f>IF($K1413=1,VLOOKUP($A1412,$AQ$11:$AU$150,5),E1412)</f>
        <v>7063.77</v>
      </c>
      <c r="F1413" s="160" t="e">
        <f>IF($K1413=1,VLOOKUP($A1412,$AQ$11:$AU$135,6),F1412)</f>
        <v>#REF!</v>
      </c>
      <c r="G1413" s="114">
        <f t="shared" si="752"/>
        <v>3.8997602443320289E-3</v>
      </c>
      <c r="H1413" s="115">
        <f t="shared" si="753"/>
        <v>45684</v>
      </c>
      <c r="I1413" s="115">
        <f t="shared" si="754"/>
        <v>45684</v>
      </c>
      <c r="J1413" s="116">
        <f t="shared" si="755"/>
        <v>21</v>
      </c>
      <c r="K1413" s="116">
        <f t="shared" si="756"/>
        <v>21</v>
      </c>
      <c r="L1413" s="8">
        <f t="shared" si="757"/>
        <v>1.0038997599999999</v>
      </c>
      <c r="M1413" s="117">
        <v>1</v>
      </c>
      <c r="N1413" s="117">
        <f t="shared" si="758"/>
        <v>1</v>
      </c>
      <c r="O1413" s="110">
        <f t="shared" si="759"/>
        <v>1.0038997599999999</v>
      </c>
      <c r="P1413" s="110">
        <f t="shared" si="760"/>
        <v>741.40100686000005</v>
      </c>
      <c r="Q1413" s="148">
        <f t="shared" si="761"/>
        <v>0</v>
      </c>
      <c r="R1413" s="170">
        <f t="shared" si="762"/>
        <v>0</v>
      </c>
      <c r="S1413" s="110">
        <f t="shared" si="763"/>
        <v>0</v>
      </c>
      <c r="T1413" s="92">
        <f t="shared" si="748"/>
        <v>0</v>
      </c>
      <c r="U1413" s="181">
        <f t="shared" si="749"/>
        <v>0</v>
      </c>
      <c r="V1413" s="120">
        <f t="shared" si="745"/>
        <v>7.8E-2</v>
      </c>
      <c r="W1413" s="118">
        <f t="shared" si="764"/>
        <v>21</v>
      </c>
      <c r="X1413" s="118">
        <v>252</v>
      </c>
      <c r="Y1413" s="117">
        <f t="shared" si="765"/>
        <v>1.0062785839999999</v>
      </c>
      <c r="Z1413" s="110">
        <f t="shared" si="766"/>
        <v>4.6549484899999998</v>
      </c>
      <c r="AA1413" s="110">
        <f t="shared" si="767"/>
        <v>0</v>
      </c>
      <c r="AB1413" s="121" t="str">
        <f t="shared" si="746"/>
        <v>A+J=</v>
      </c>
      <c r="AC1413" s="115">
        <f t="shared" si="747"/>
        <v>45684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9">
        <f t="shared" si="744"/>
        <v>45683</v>
      </c>
      <c r="B1414" s="110">
        <f t="shared" si="750"/>
        <v>746.05595535000009</v>
      </c>
      <c r="C1414" s="184">
        <f t="shared" si="768"/>
        <v>738.5209524005212</v>
      </c>
      <c r="D1414" s="111">
        <f t="shared" si="751"/>
        <v>7036.33</v>
      </c>
      <c r="E1414" s="111">
        <f>IF($K1414=1,VLOOKUP($A1413,$AQ$11:$AU$150,5),E1413)</f>
        <v>7063.77</v>
      </c>
      <c r="F1414" s="160" t="e">
        <f>IF($K1414=1,VLOOKUP($A1413,$AQ$11:$AU$135,6),F1413)</f>
        <v>#REF!</v>
      </c>
      <c r="G1414" s="114">
        <f t="shared" si="752"/>
        <v>3.8997602443320289E-3</v>
      </c>
      <c r="H1414" s="115">
        <f t="shared" si="753"/>
        <v>45684</v>
      </c>
      <c r="I1414" s="115">
        <f t="shared" si="754"/>
        <v>45684</v>
      </c>
      <c r="J1414" s="116">
        <f t="shared" si="755"/>
        <v>21</v>
      </c>
      <c r="K1414" s="116">
        <f t="shared" si="756"/>
        <v>21</v>
      </c>
      <c r="L1414" s="8">
        <f t="shared" si="757"/>
        <v>1.0038997599999999</v>
      </c>
      <c r="M1414" s="117">
        <v>1</v>
      </c>
      <c r="N1414" s="117">
        <f t="shared" si="758"/>
        <v>1</v>
      </c>
      <c r="O1414" s="110">
        <f t="shared" si="759"/>
        <v>1.0038997599999999</v>
      </c>
      <c r="P1414" s="110">
        <f t="shared" si="760"/>
        <v>741.40100686000005</v>
      </c>
      <c r="Q1414" s="148">
        <f t="shared" si="761"/>
        <v>0</v>
      </c>
      <c r="R1414" s="170">
        <f t="shared" si="762"/>
        <v>0</v>
      </c>
      <c r="S1414" s="110">
        <f t="shared" si="763"/>
        <v>0</v>
      </c>
      <c r="T1414" s="92">
        <f t="shared" si="748"/>
        <v>0</v>
      </c>
      <c r="U1414" s="181">
        <f t="shared" si="749"/>
        <v>0</v>
      </c>
      <c r="V1414" s="120">
        <f t="shared" si="745"/>
        <v>7.8E-2</v>
      </c>
      <c r="W1414" s="118">
        <f t="shared" si="764"/>
        <v>21</v>
      </c>
      <c r="X1414" s="118">
        <v>252</v>
      </c>
      <c r="Y1414" s="117">
        <f t="shared" si="765"/>
        <v>1.0062785839999999</v>
      </c>
      <c r="Z1414" s="110">
        <f t="shared" si="766"/>
        <v>4.6549484899999998</v>
      </c>
      <c r="AA1414" s="110">
        <f t="shared" si="767"/>
        <v>0</v>
      </c>
      <c r="AB1414" s="121" t="str">
        <f t="shared" si="746"/>
        <v>A+J=</v>
      </c>
      <c r="AC1414" s="115">
        <f t="shared" si="747"/>
        <v>45684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9">
        <f t="shared" si="744"/>
        <v>45684</v>
      </c>
      <c r="B1415" s="110">
        <f t="shared" si="750"/>
        <v>746.05595535000009</v>
      </c>
      <c r="C1415" s="184">
        <f t="shared" si="768"/>
        <v>738.5209524005212</v>
      </c>
      <c r="D1415" s="111">
        <f t="shared" si="751"/>
        <v>7036.33</v>
      </c>
      <c r="E1415" s="111">
        <f>IF($K1415=1,VLOOKUP($A1414,$AQ$11:$AU$150,5),E1414)</f>
        <v>7063.77</v>
      </c>
      <c r="F1415" s="160" t="e">
        <f>IF($K1415=1,VLOOKUP($A1414,$AQ$11:$AU$135,6),F1414)</f>
        <v>#REF!</v>
      </c>
      <c r="G1415" s="114">
        <f t="shared" si="752"/>
        <v>3.8997602443320289E-3</v>
      </c>
      <c r="H1415" s="115">
        <f t="shared" si="753"/>
        <v>45684</v>
      </c>
      <c r="I1415" s="115">
        <f t="shared" si="754"/>
        <v>45684</v>
      </c>
      <c r="J1415" s="116">
        <f t="shared" si="755"/>
        <v>21</v>
      </c>
      <c r="K1415" s="116">
        <f t="shared" si="756"/>
        <v>21</v>
      </c>
      <c r="L1415" s="8">
        <f t="shared" si="757"/>
        <v>1.0038997599999999</v>
      </c>
      <c r="M1415" s="117">
        <v>1</v>
      </c>
      <c r="N1415" s="117">
        <f t="shared" si="758"/>
        <v>1</v>
      </c>
      <c r="O1415" s="110">
        <f t="shared" si="759"/>
        <v>1.0038997599999999</v>
      </c>
      <c r="P1415" s="110">
        <f t="shared" si="760"/>
        <v>741.40100686000005</v>
      </c>
      <c r="Q1415" s="148">
        <f t="shared" si="761"/>
        <v>46</v>
      </c>
      <c r="R1415" s="170">
        <f t="shared" si="762"/>
        <v>1.5873000000000002E-2</v>
      </c>
      <c r="S1415" s="110">
        <f t="shared" si="763"/>
        <v>11.76825818</v>
      </c>
      <c r="T1415" s="92">
        <f t="shared" si="748"/>
        <v>2.8800544693333965</v>
      </c>
      <c r="U1415" s="181">
        <f t="shared" si="749"/>
        <v>1.9757610947107145E-2</v>
      </c>
      <c r="V1415" s="120">
        <f t="shared" si="745"/>
        <v>7.8E-2</v>
      </c>
      <c r="W1415" s="118">
        <f t="shared" si="764"/>
        <v>21</v>
      </c>
      <c r="X1415" s="118">
        <v>252</v>
      </c>
      <c r="Y1415" s="117">
        <f t="shared" si="765"/>
        <v>1.0062785839999999</v>
      </c>
      <c r="Z1415" s="110">
        <f t="shared" si="766"/>
        <v>4.6549484899999998</v>
      </c>
      <c r="AA1415" s="110">
        <f t="shared" si="767"/>
        <v>16.423206669999999</v>
      </c>
      <c r="AB1415" s="121" t="str">
        <f t="shared" si="746"/>
        <v>A+J=</v>
      </c>
      <c r="AC1415" s="115">
        <f t="shared" si="747"/>
        <v>45684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9">
        <f t="shared" si="744"/>
        <v>45685</v>
      </c>
      <c r="B1416" s="110">
        <f t="shared" si="750"/>
        <v>727.14888606</v>
      </c>
      <c r="C1416" s="184">
        <f t="shared" si="768"/>
        <v>726.75269421066673</v>
      </c>
      <c r="D1416" s="111">
        <f t="shared" si="751"/>
        <v>7063.77</v>
      </c>
      <c r="E1416" s="111">
        <f>IF($K1416=1,VLOOKUP($A1415,$AQ$11:$AU$150,5),E1415)</f>
        <v>7100.5</v>
      </c>
      <c r="F1416" s="160" t="e">
        <f>IF($K1416=1,VLOOKUP($A1415,$AQ$11:$AU$135,6),F1415)</f>
        <v>#REF!</v>
      </c>
      <c r="G1416" s="114">
        <f t="shared" si="752"/>
        <v>5.1997729257888814E-3</v>
      </c>
      <c r="H1416" s="115">
        <f t="shared" si="753"/>
        <v>45713</v>
      </c>
      <c r="I1416" s="115">
        <f t="shared" si="754"/>
        <v>45713</v>
      </c>
      <c r="J1416" s="116">
        <f t="shared" si="755"/>
        <v>21</v>
      </c>
      <c r="K1416" s="116">
        <f t="shared" si="756"/>
        <v>1</v>
      </c>
      <c r="L1416" s="8">
        <f t="shared" si="757"/>
        <v>1.0002469899999999</v>
      </c>
      <c r="M1416" s="117">
        <v>1</v>
      </c>
      <c r="N1416" s="117">
        <f t="shared" si="758"/>
        <v>1</v>
      </c>
      <c r="O1416" s="110">
        <f t="shared" si="759"/>
        <v>1.0002469899999999</v>
      </c>
      <c r="P1416" s="110">
        <f t="shared" si="760"/>
        <v>726.93219484999997</v>
      </c>
      <c r="Q1416" s="148">
        <f t="shared" si="761"/>
        <v>0</v>
      </c>
      <c r="R1416" s="170">
        <f t="shared" si="762"/>
        <v>0</v>
      </c>
      <c r="S1416" s="110">
        <f t="shared" si="763"/>
        <v>0</v>
      </c>
      <c r="T1416" s="92">
        <f t="shared" si="748"/>
        <v>0</v>
      </c>
      <c r="U1416" s="181">
        <f t="shared" si="749"/>
        <v>0</v>
      </c>
      <c r="V1416" s="120">
        <f t="shared" si="745"/>
        <v>7.8E-2</v>
      </c>
      <c r="W1416" s="118">
        <f t="shared" si="764"/>
        <v>1</v>
      </c>
      <c r="X1416" s="118">
        <v>252</v>
      </c>
      <c r="Y1416" s="117">
        <f t="shared" si="765"/>
        <v>1.00029809</v>
      </c>
      <c r="Z1416" s="110">
        <f t="shared" si="766"/>
        <v>0.21669121</v>
      </c>
      <c r="AA1416" s="110">
        <f t="shared" si="767"/>
        <v>0</v>
      </c>
      <c r="AB1416" s="121" t="str">
        <f t="shared" si="746"/>
        <v>A+J=</v>
      </c>
      <c r="AC1416" s="115">
        <f t="shared" si="747"/>
        <v>45713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9">
        <f t="shared" si="744"/>
        <v>45686</v>
      </c>
      <c r="B1417" s="110">
        <f t="shared" si="750"/>
        <v>727.54530055999999</v>
      </c>
      <c r="C1417" s="184">
        <f t="shared" si="768"/>
        <v>726.75269421066673</v>
      </c>
      <c r="D1417" s="111">
        <f t="shared" si="751"/>
        <v>7063.77</v>
      </c>
      <c r="E1417" s="111">
        <f>IF($K1417=1,VLOOKUP($A1416,$AQ$11:$AU$150,5),E1416)</f>
        <v>7100.5</v>
      </c>
      <c r="F1417" s="160" t="e">
        <f>IF($K1417=1,VLOOKUP($A1416,$AQ$11:$AU$135,6),F1416)</f>
        <v>#REF!</v>
      </c>
      <c r="G1417" s="114">
        <f t="shared" si="752"/>
        <v>5.1997729257888814E-3</v>
      </c>
      <c r="H1417" s="115">
        <f t="shared" si="753"/>
        <v>45713</v>
      </c>
      <c r="I1417" s="115">
        <f t="shared" si="754"/>
        <v>45713</v>
      </c>
      <c r="J1417" s="116">
        <f t="shared" si="755"/>
        <v>21</v>
      </c>
      <c r="K1417" s="116">
        <f t="shared" si="756"/>
        <v>2</v>
      </c>
      <c r="L1417" s="8">
        <f t="shared" si="757"/>
        <v>1.0004940499999999</v>
      </c>
      <c r="M1417" s="117">
        <v>1</v>
      </c>
      <c r="N1417" s="117">
        <f t="shared" si="758"/>
        <v>1</v>
      </c>
      <c r="O1417" s="110">
        <f t="shared" si="759"/>
        <v>1.0004940499999999</v>
      </c>
      <c r="P1417" s="110">
        <f t="shared" si="760"/>
        <v>727.11174636999999</v>
      </c>
      <c r="Q1417" s="148">
        <f t="shared" si="761"/>
        <v>0</v>
      </c>
      <c r="R1417" s="170">
        <f t="shared" si="762"/>
        <v>0</v>
      </c>
      <c r="S1417" s="110">
        <f t="shared" si="763"/>
        <v>0</v>
      </c>
      <c r="T1417" s="92">
        <f t="shared" si="748"/>
        <v>0</v>
      </c>
      <c r="U1417" s="181">
        <f t="shared" si="749"/>
        <v>0</v>
      </c>
      <c r="V1417" s="120">
        <f t="shared" si="745"/>
        <v>7.8E-2</v>
      </c>
      <c r="W1417" s="118">
        <f t="shared" si="764"/>
        <v>2</v>
      </c>
      <c r="X1417" s="118">
        <v>252</v>
      </c>
      <c r="Y1417" s="117">
        <f t="shared" si="765"/>
        <v>1.0005962690000001</v>
      </c>
      <c r="Z1417" s="110">
        <f t="shared" si="766"/>
        <v>0.43355419000000001</v>
      </c>
      <c r="AA1417" s="110">
        <f t="shared" si="767"/>
        <v>0</v>
      </c>
      <c r="AB1417" s="121" t="str">
        <f t="shared" si="746"/>
        <v>A+J=</v>
      </c>
      <c r="AC1417" s="115">
        <f t="shared" si="747"/>
        <v>45713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9">
        <f t="shared" si="744"/>
        <v>45687</v>
      </c>
      <c r="B1418" s="110">
        <f t="shared" si="750"/>
        <v>727.94192978000001</v>
      </c>
      <c r="C1418" s="184">
        <f t="shared" si="768"/>
        <v>726.75269421066673</v>
      </c>
      <c r="D1418" s="111">
        <f t="shared" si="751"/>
        <v>7063.77</v>
      </c>
      <c r="E1418" s="111">
        <f>IF($K1418=1,VLOOKUP($A1417,$AQ$11:$AU$150,5),E1417)</f>
        <v>7100.5</v>
      </c>
      <c r="F1418" s="160" t="e">
        <f>IF($K1418=1,VLOOKUP($A1417,$AQ$11:$AU$135,6),F1417)</f>
        <v>#REF!</v>
      </c>
      <c r="G1418" s="114">
        <f t="shared" si="752"/>
        <v>5.1997729257888814E-3</v>
      </c>
      <c r="H1418" s="115">
        <f t="shared" si="753"/>
        <v>45713</v>
      </c>
      <c r="I1418" s="115">
        <f t="shared" si="754"/>
        <v>45713</v>
      </c>
      <c r="J1418" s="116">
        <f t="shared" si="755"/>
        <v>21</v>
      </c>
      <c r="K1418" s="116">
        <f t="shared" si="756"/>
        <v>3</v>
      </c>
      <c r="L1418" s="8">
        <f t="shared" si="757"/>
        <v>1.00074117</v>
      </c>
      <c r="M1418" s="117">
        <v>1</v>
      </c>
      <c r="N1418" s="117">
        <f t="shared" si="758"/>
        <v>1</v>
      </c>
      <c r="O1418" s="110">
        <f t="shared" si="759"/>
        <v>1.00074117</v>
      </c>
      <c r="P1418" s="110">
        <f t="shared" si="760"/>
        <v>727.29134150000004</v>
      </c>
      <c r="Q1418" s="148">
        <f t="shared" si="761"/>
        <v>0</v>
      </c>
      <c r="R1418" s="170">
        <f t="shared" si="762"/>
        <v>0</v>
      </c>
      <c r="S1418" s="110">
        <f t="shared" si="763"/>
        <v>0</v>
      </c>
      <c r="T1418" s="92">
        <f t="shared" si="748"/>
        <v>0</v>
      </c>
      <c r="U1418" s="181">
        <f t="shared" si="749"/>
        <v>0</v>
      </c>
      <c r="V1418" s="120">
        <f t="shared" si="745"/>
        <v>7.8E-2</v>
      </c>
      <c r="W1418" s="118">
        <f t="shared" si="764"/>
        <v>3</v>
      </c>
      <c r="X1418" s="118">
        <v>252</v>
      </c>
      <c r="Y1418" s="117">
        <f t="shared" si="765"/>
        <v>1.0008945359999999</v>
      </c>
      <c r="Z1418" s="110">
        <f t="shared" si="766"/>
        <v>0.65058828000000002</v>
      </c>
      <c r="AA1418" s="110">
        <f t="shared" si="767"/>
        <v>0</v>
      </c>
      <c r="AB1418" s="121" t="str">
        <f t="shared" si="746"/>
        <v>A+J=</v>
      </c>
      <c r="AC1418" s="115">
        <f t="shared" si="747"/>
        <v>45713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9">
        <f t="shared" si="744"/>
        <v>45688</v>
      </c>
      <c r="B1419" s="110">
        <f t="shared" si="750"/>
        <v>728.33877527000004</v>
      </c>
      <c r="C1419" s="184">
        <f t="shared" si="768"/>
        <v>726.75269421066673</v>
      </c>
      <c r="D1419" s="111">
        <f t="shared" si="751"/>
        <v>7063.77</v>
      </c>
      <c r="E1419" s="111">
        <f>IF($K1419=1,VLOOKUP($A1418,$AQ$11:$AU$150,5),E1418)</f>
        <v>7100.5</v>
      </c>
      <c r="F1419" s="160" t="e">
        <f>IF($K1419=1,VLOOKUP($A1418,$AQ$11:$AU$135,6),F1418)</f>
        <v>#REF!</v>
      </c>
      <c r="G1419" s="114">
        <f t="shared" si="752"/>
        <v>5.1997729257888814E-3</v>
      </c>
      <c r="H1419" s="115">
        <f t="shared" si="753"/>
        <v>45713</v>
      </c>
      <c r="I1419" s="115">
        <f t="shared" si="754"/>
        <v>45713</v>
      </c>
      <c r="J1419" s="116">
        <f t="shared" si="755"/>
        <v>21</v>
      </c>
      <c r="K1419" s="116">
        <f t="shared" si="756"/>
        <v>4</v>
      </c>
      <c r="L1419" s="8">
        <f t="shared" si="757"/>
        <v>1.0009883500000001</v>
      </c>
      <c r="M1419" s="117">
        <v>1</v>
      </c>
      <c r="N1419" s="117">
        <f t="shared" si="758"/>
        <v>1</v>
      </c>
      <c r="O1419" s="110">
        <f t="shared" si="759"/>
        <v>1.0009883500000001</v>
      </c>
      <c r="P1419" s="110">
        <f t="shared" si="760"/>
        <v>727.47098023000001</v>
      </c>
      <c r="Q1419" s="148">
        <f t="shared" si="761"/>
        <v>0</v>
      </c>
      <c r="R1419" s="170">
        <f t="shared" si="762"/>
        <v>0</v>
      </c>
      <c r="S1419" s="110">
        <f t="shared" si="763"/>
        <v>0</v>
      </c>
      <c r="T1419" s="92">
        <f t="shared" si="748"/>
        <v>0</v>
      </c>
      <c r="U1419" s="181">
        <f t="shared" si="749"/>
        <v>0</v>
      </c>
      <c r="V1419" s="120">
        <f t="shared" si="745"/>
        <v>7.8E-2</v>
      </c>
      <c r="W1419" s="118">
        <f t="shared" si="764"/>
        <v>4</v>
      </c>
      <c r="X1419" s="118">
        <v>252</v>
      </c>
      <c r="Y1419" s="117">
        <f t="shared" si="765"/>
        <v>1.001192893</v>
      </c>
      <c r="Z1419" s="110">
        <f t="shared" si="766"/>
        <v>0.86779503999999996</v>
      </c>
      <c r="AA1419" s="110">
        <f t="shared" si="767"/>
        <v>0</v>
      </c>
      <c r="AB1419" s="121" t="str">
        <f t="shared" si="746"/>
        <v>A+J=</v>
      </c>
      <c r="AC1419" s="115">
        <f t="shared" si="747"/>
        <v>45713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9">
        <f t="shared" ref="A1420:A1483" si="769">(A1419+1)</f>
        <v>45689</v>
      </c>
      <c r="B1420" s="110">
        <f t="shared" si="750"/>
        <v>728.73583638000002</v>
      </c>
      <c r="C1420" s="184">
        <f t="shared" si="768"/>
        <v>726.75269421066673</v>
      </c>
      <c r="D1420" s="111">
        <f t="shared" si="751"/>
        <v>7063.77</v>
      </c>
      <c r="E1420" s="111">
        <f>IF($K1420=1,VLOOKUP($A1419,$AQ$11:$AU$150,5),E1419)</f>
        <v>7100.5</v>
      </c>
      <c r="F1420" s="160" t="e">
        <f>IF($K1420=1,VLOOKUP($A1419,$AQ$11:$AU$135,6),F1419)</f>
        <v>#REF!</v>
      </c>
      <c r="G1420" s="114">
        <f t="shared" si="752"/>
        <v>5.1997729257888814E-3</v>
      </c>
      <c r="H1420" s="115">
        <f t="shared" si="753"/>
        <v>45713</v>
      </c>
      <c r="I1420" s="115">
        <f t="shared" si="754"/>
        <v>45713</v>
      </c>
      <c r="J1420" s="116">
        <f t="shared" si="755"/>
        <v>21</v>
      </c>
      <c r="K1420" s="116">
        <f t="shared" si="756"/>
        <v>5</v>
      </c>
      <c r="L1420" s="8">
        <f t="shared" si="757"/>
        <v>1.0012355900000001</v>
      </c>
      <c r="M1420" s="117">
        <v>1</v>
      </c>
      <c r="N1420" s="117">
        <f t="shared" si="758"/>
        <v>1</v>
      </c>
      <c r="O1420" s="110">
        <f t="shared" si="759"/>
        <v>1.0012355900000001</v>
      </c>
      <c r="P1420" s="110">
        <f t="shared" si="760"/>
        <v>727.65066257000001</v>
      </c>
      <c r="Q1420" s="148">
        <f t="shared" si="761"/>
        <v>0</v>
      </c>
      <c r="R1420" s="170">
        <f t="shared" si="762"/>
        <v>0</v>
      </c>
      <c r="S1420" s="110">
        <f t="shared" si="763"/>
        <v>0</v>
      </c>
      <c r="T1420" s="92">
        <f t="shared" si="748"/>
        <v>0</v>
      </c>
      <c r="U1420" s="181">
        <f t="shared" si="749"/>
        <v>0</v>
      </c>
      <c r="V1420" s="120">
        <f t="shared" ref="V1420:V1483" si="770">(V1419)</f>
        <v>7.8E-2</v>
      </c>
      <c r="W1420" s="118">
        <f t="shared" si="764"/>
        <v>5</v>
      </c>
      <c r="X1420" s="118">
        <v>252</v>
      </c>
      <c r="Y1420" s="117">
        <f t="shared" si="765"/>
        <v>1.001491339</v>
      </c>
      <c r="Z1420" s="110">
        <f t="shared" si="766"/>
        <v>1.0851738099999999</v>
      </c>
      <c r="AA1420" s="110">
        <f t="shared" si="767"/>
        <v>0</v>
      </c>
      <c r="AB1420" s="121" t="str">
        <f t="shared" si="746"/>
        <v>A+J=</v>
      </c>
      <c r="AC1420" s="115">
        <f t="shared" si="747"/>
        <v>45713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9">
        <f t="shared" si="769"/>
        <v>45690</v>
      </c>
      <c r="B1421" s="110">
        <f t="shared" si="750"/>
        <v>728.73583638000002</v>
      </c>
      <c r="C1421" s="184">
        <f t="shared" si="768"/>
        <v>726.75269421066673</v>
      </c>
      <c r="D1421" s="111">
        <f t="shared" si="751"/>
        <v>7063.77</v>
      </c>
      <c r="E1421" s="111">
        <f>IF($K1421=1,VLOOKUP($A1420,$AQ$11:$AU$150,5),E1420)</f>
        <v>7100.5</v>
      </c>
      <c r="F1421" s="160" t="e">
        <f>IF($K1421=1,VLOOKUP($A1420,$AQ$11:$AU$135,6),F1420)</f>
        <v>#REF!</v>
      </c>
      <c r="G1421" s="114">
        <f t="shared" si="752"/>
        <v>5.1997729257888814E-3</v>
      </c>
      <c r="H1421" s="115">
        <f t="shared" si="753"/>
        <v>45713</v>
      </c>
      <c r="I1421" s="115">
        <f t="shared" si="754"/>
        <v>45713</v>
      </c>
      <c r="J1421" s="116">
        <f t="shared" si="755"/>
        <v>21</v>
      </c>
      <c r="K1421" s="116">
        <f t="shared" si="756"/>
        <v>5</v>
      </c>
      <c r="L1421" s="8">
        <f t="shared" si="757"/>
        <v>1.0012355900000001</v>
      </c>
      <c r="M1421" s="117">
        <v>1</v>
      </c>
      <c r="N1421" s="117">
        <f t="shared" si="758"/>
        <v>1</v>
      </c>
      <c r="O1421" s="110">
        <f t="shared" si="759"/>
        <v>1.0012355900000001</v>
      </c>
      <c r="P1421" s="110">
        <f t="shared" si="760"/>
        <v>727.65066257000001</v>
      </c>
      <c r="Q1421" s="148">
        <f t="shared" si="761"/>
        <v>0</v>
      </c>
      <c r="R1421" s="170">
        <f t="shared" si="762"/>
        <v>0</v>
      </c>
      <c r="S1421" s="110">
        <f t="shared" si="763"/>
        <v>0</v>
      </c>
      <c r="T1421" s="92">
        <f t="shared" si="748"/>
        <v>0</v>
      </c>
      <c r="U1421" s="181">
        <f t="shared" si="749"/>
        <v>0</v>
      </c>
      <c r="V1421" s="120">
        <f t="shared" si="770"/>
        <v>7.8E-2</v>
      </c>
      <c r="W1421" s="118">
        <f t="shared" si="764"/>
        <v>5</v>
      </c>
      <c r="X1421" s="118">
        <v>252</v>
      </c>
      <c r="Y1421" s="117">
        <f t="shared" si="765"/>
        <v>1.001491339</v>
      </c>
      <c r="Z1421" s="110">
        <f t="shared" si="766"/>
        <v>1.0851738099999999</v>
      </c>
      <c r="AA1421" s="110">
        <f t="shared" si="767"/>
        <v>0</v>
      </c>
      <c r="AB1421" s="121" t="str">
        <f t="shared" ref="AB1421:AB1484" si="771">IF($Q1420&gt;0,VLOOKUP($A1420,$AF$11:$AO$141,9),AB1420)</f>
        <v>A+J=</v>
      </c>
      <c r="AC1421" s="115">
        <f t="shared" ref="AC1421:AC1484" si="772">IF($Q1420&gt;0,VLOOKUP($A1420,$AF$11:$AO$141,10),AC1420)</f>
        <v>45713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9">
        <f t="shared" si="769"/>
        <v>45691</v>
      </c>
      <c r="B1422" s="110">
        <f t="shared" si="750"/>
        <v>728.73583638000002</v>
      </c>
      <c r="C1422" s="184">
        <f t="shared" si="768"/>
        <v>726.75269421066673</v>
      </c>
      <c r="D1422" s="111">
        <f t="shared" si="751"/>
        <v>7063.77</v>
      </c>
      <c r="E1422" s="111">
        <f>IF($K1422=1,VLOOKUP($A1421,$AQ$11:$AU$150,5),E1421)</f>
        <v>7100.5</v>
      </c>
      <c r="F1422" s="160" t="e">
        <f>IF($K1422=1,VLOOKUP($A1421,$AQ$11:$AU$135,6),F1421)</f>
        <v>#REF!</v>
      </c>
      <c r="G1422" s="114">
        <f t="shared" si="752"/>
        <v>5.1997729257888814E-3</v>
      </c>
      <c r="H1422" s="115">
        <f t="shared" si="753"/>
        <v>45713</v>
      </c>
      <c r="I1422" s="115">
        <f t="shared" si="754"/>
        <v>45713</v>
      </c>
      <c r="J1422" s="116">
        <f t="shared" si="755"/>
        <v>21</v>
      </c>
      <c r="K1422" s="116">
        <f t="shared" si="756"/>
        <v>5</v>
      </c>
      <c r="L1422" s="8">
        <f t="shared" si="757"/>
        <v>1.0012355900000001</v>
      </c>
      <c r="M1422" s="117">
        <v>1</v>
      </c>
      <c r="N1422" s="117">
        <f t="shared" si="758"/>
        <v>1</v>
      </c>
      <c r="O1422" s="110">
        <f t="shared" si="759"/>
        <v>1.0012355900000001</v>
      </c>
      <c r="P1422" s="110">
        <f t="shared" si="760"/>
        <v>727.65066257000001</v>
      </c>
      <c r="Q1422" s="148">
        <f t="shared" si="761"/>
        <v>0</v>
      </c>
      <c r="R1422" s="170">
        <f t="shared" si="762"/>
        <v>0</v>
      </c>
      <c r="S1422" s="110">
        <f t="shared" si="763"/>
        <v>0</v>
      </c>
      <c r="T1422" s="92">
        <f t="shared" si="748"/>
        <v>0</v>
      </c>
      <c r="U1422" s="181">
        <f t="shared" si="749"/>
        <v>0</v>
      </c>
      <c r="V1422" s="120">
        <f t="shared" si="770"/>
        <v>7.8E-2</v>
      </c>
      <c r="W1422" s="118">
        <f t="shared" si="764"/>
        <v>5</v>
      </c>
      <c r="X1422" s="118">
        <v>252</v>
      </c>
      <c r="Y1422" s="117">
        <f t="shared" si="765"/>
        <v>1.001491339</v>
      </c>
      <c r="Z1422" s="110">
        <f t="shared" si="766"/>
        <v>1.0851738099999999</v>
      </c>
      <c r="AA1422" s="110">
        <f t="shared" si="767"/>
        <v>0</v>
      </c>
      <c r="AB1422" s="121" t="str">
        <f t="shared" si="771"/>
        <v>A+J=</v>
      </c>
      <c r="AC1422" s="115">
        <f t="shared" si="772"/>
        <v>45713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9">
        <f t="shared" si="769"/>
        <v>45692</v>
      </c>
      <c r="B1423" s="110">
        <f t="shared" si="750"/>
        <v>729.13311247000001</v>
      </c>
      <c r="C1423" s="184">
        <f t="shared" si="768"/>
        <v>726.75269421066673</v>
      </c>
      <c r="D1423" s="111">
        <f t="shared" si="751"/>
        <v>7063.77</v>
      </c>
      <c r="E1423" s="111">
        <f>IF($K1423=1,VLOOKUP($A1422,$AQ$11:$AU$150,5),E1422)</f>
        <v>7100.5</v>
      </c>
      <c r="F1423" s="160" t="e">
        <f>IF($K1423=1,VLOOKUP($A1422,$AQ$11:$AU$135,6),F1422)</f>
        <v>#REF!</v>
      </c>
      <c r="G1423" s="114">
        <f t="shared" si="752"/>
        <v>5.1997729257888814E-3</v>
      </c>
      <c r="H1423" s="115">
        <f t="shared" si="753"/>
        <v>45713</v>
      </c>
      <c r="I1423" s="115">
        <f t="shared" si="754"/>
        <v>45713</v>
      </c>
      <c r="J1423" s="116">
        <f t="shared" si="755"/>
        <v>21</v>
      </c>
      <c r="K1423" s="116">
        <f t="shared" si="756"/>
        <v>6</v>
      </c>
      <c r="L1423" s="8">
        <f t="shared" si="757"/>
        <v>1.0014828899999999</v>
      </c>
      <c r="M1423" s="117">
        <v>1</v>
      </c>
      <c r="N1423" s="117">
        <f t="shared" si="758"/>
        <v>1</v>
      </c>
      <c r="O1423" s="110">
        <f t="shared" si="759"/>
        <v>1.0014828899999999</v>
      </c>
      <c r="P1423" s="110">
        <f t="shared" si="760"/>
        <v>727.83038851000003</v>
      </c>
      <c r="Q1423" s="148">
        <f t="shared" si="761"/>
        <v>0</v>
      </c>
      <c r="R1423" s="170">
        <f t="shared" si="762"/>
        <v>0</v>
      </c>
      <c r="S1423" s="110">
        <f t="shared" si="763"/>
        <v>0</v>
      </c>
      <c r="T1423" s="92">
        <f t="shared" si="748"/>
        <v>0</v>
      </c>
      <c r="U1423" s="181">
        <f t="shared" si="749"/>
        <v>0</v>
      </c>
      <c r="V1423" s="120">
        <f t="shared" si="770"/>
        <v>7.8E-2</v>
      </c>
      <c r="W1423" s="118">
        <f t="shared" si="764"/>
        <v>6</v>
      </c>
      <c r="X1423" s="118">
        <v>252</v>
      </c>
      <c r="Y1423" s="117">
        <f t="shared" si="765"/>
        <v>1.0017898730000001</v>
      </c>
      <c r="Z1423" s="110">
        <f t="shared" si="766"/>
        <v>1.30272396</v>
      </c>
      <c r="AA1423" s="110">
        <f t="shared" si="767"/>
        <v>0</v>
      </c>
      <c r="AB1423" s="121" t="str">
        <f t="shared" si="771"/>
        <v>A+J=</v>
      </c>
      <c r="AC1423" s="115">
        <f t="shared" si="772"/>
        <v>45713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9">
        <f t="shared" si="769"/>
        <v>45693</v>
      </c>
      <c r="B1424" s="110">
        <f t="shared" si="750"/>
        <v>729.53061163000007</v>
      </c>
      <c r="C1424" s="184">
        <f t="shared" si="768"/>
        <v>726.75269421066673</v>
      </c>
      <c r="D1424" s="111">
        <f t="shared" si="751"/>
        <v>7063.77</v>
      </c>
      <c r="E1424" s="111">
        <f>IF($K1424=1,VLOOKUP($A1423,$AQ$11:$AU$150,5),E1423)</f>
        <v>7100.5</v>
      </c>
      <c r="F1424" s="160" t="e">
        <f>IF($K1424=1,VLOOKUP($A1423,$AQ$11:$AU$135,6),F1423)</f>
        <v>#REF!</v>
      </c>
      <c r="G1424" s="114">
        <f t="shared" si="752"/>
        <v>5.1997729257888814E-3</v>
      </c>
      <c r="H1424" s="115">
        <f t="shared" si="753"/>
        <v>45713</v>
      </c>
      <c r="I1424" s="115">
        <f t="shared" si="754"/>
        <v>45713</v>
      </c>
      <c r="J1424" s="116">
        <f t="shared" si="755"/>
        <v>21</v>
      </c>
      <c r="K1424" s="116">
        <f t="shared" si="756"/>
        <v>7</v>
      </c>
      <c r="L1424" s="8">
        <f t="shared" si="757"/>
        <v>1.00173026</v>
      </c>
      <c r="M1424" s="117">
        <v>1</v>
      </c>
      <c r="N1424" s="117">
        <f t="shared" si="758"/>
        <v>1</v>
      </c>
      <c r="O1424" s="110">
        <f t="shared" si="759"/>
        <v>1.00173026</v>
      </c>
      <c r="P1424" s="110">
        <f t="shared" si="760"/>
        <v>728.01016532000006</v>
      </c>
      <c r="Q1424" s="148">
        <f t="shared" si="761"/>
        <v>0</v>
      </c>
      <c r="R1424" s="170">
        <f t="shared" si="762"/>
        <v>0</v>
      </c>
      <c r="S1424" s="110">
        <f t="shared" si="763"/>
        <v>0</v>
      </c>
      <c r="T1424" s="92">
        <f t="shared" ref="T1424:T1487" si="773">IF(AND(Q1424&gt;0,L1424&gt;1),(L1424-1)*C1424,0)</f>
        <v>0</v>
      </c>
      <c r="U1424" s="181">
        <f t="shared" ref="U1424:U1487" si="774">IF(Q1424&gt;0,(S1424+T1424)/P1424,0)</f>
        <v>0</v>
      </c>
      <c r="V1424" s="120">
        <f t="shared" si="770"/>
        <v>7.8E-2</v>
      </c>
      <c r="W1424" s="118">
        <f t="shared" si="764"/>
        <v>7</v>
      </c>
      <c r="X1424" s="118">
        <v>252</v>
      </c>
      <c r="Y1424" s="117">
        <f t="shared" si="765"/>
        <v>1.0020884960000001</v>
      </c>
      <c r="Z1424" s="110">
        <f t="shared" si="766"/>
        <v>1.5204463100000001</v>
      </c>
      <c r="AA1424" s="110">
        <f t="shared" si="767"/>
        <v>0</v>
      </c>
      <c r="AB1424" s="121" t="str">
        <f t="shared" si="771"/>
        <v>A+J=</v>
      </c>
      <c r="AC1424" s="115">
        <f t="shared" si="772"/>
        <v>45713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9">
        <f t="shared" si="769"/>
        <v>45694</v>
      </c>
      <c r="B1425" s="110">
        <f t="shared" ref="B1425:B1488" si="775">(P1425+Z1425)</f>
        <v>729.92832013999998</v>
      </c>
      <c r="C1425" s="184">
        <f t="shared" si="768"/>
        <v>726.75269421066673</v>
      </c>
      <c r="D1425" s="111">
        <f t="shared" ref="D1425:D1488" si="776">IF(E1425=E1424,D1424,E1424)</f>
        <v>7063.77</v>
      </c>
      <c r="E1425" s="111">
        <f>IF($K1425=1,VLOOKUP($A1424,$AQ$11:$AU$150,5),E1424)</f>
        <v>7100.5</v>
      </c>
      <c r="F1425" s="160" t="e">
        <f>IF($K1425=1,VLOOKUP($A1424,$AQ$11:$AU$135,6),F1424)</f>
        <v>#REF!</v>
      </c>
      <c r="G1425" s="114">
        <f t="shared" ref="G1425:G1488" si="777">(E1425/D1425)-1</f>
        <v>5.1997729257888814E-3</v>
      </c>
      <c r="H1425" s="115">
        <f t="shared" ref="H1425:H1488" si="778">IF(Q1424&gt;0,VLOOKUP(A1425,AJ$119:AP$451,4),H1424)</f>
        <v>45713</v>
      </c>
      <c r="I1425" s="115">
        <f t="shared" ref="I1425:I1488" si="779">IF(A1425&gt;I1424,H1425,I1424)</f>
        <v>45713</v>
      </c>
      <c r="J1425" s="116">
        <f t="shared" ref="J1425:J1488" si="780">IF(I1425=I1424,J1424,NETWORKDAYS(I1424,I1425,$AF$149:$AF$503)-1)</f>
        <v>21</v>
      </c>
      <c r="K1425" s="116">
        <f t="shared" ref="K1425:K1488" si="781">(J1425-(NETWORKDAYS(A1425,I1425,AF$149:AF$503)-1))</f>
        <v>8</v>
      </c>
      <c r="L1425" s="8">
        <f t="shared" ref="L1425:L1488" si="782">TRUNC((E1425/D1425)^TRUNC((K1425/J1425),9),8)</f>
        <v>1.00197768</v>
      </c>
      <c r="M1425" s="117">
        <v>1</v>
      </c>
      <c r="N1425" s="117">
        <f t="shared" ref="N1425:N1488" si="783">IF(I1425&gt;I1424,N1424*M1425,N1424)</f>
        <v>1</v>
      </c>
      <c r="O1425" s="110">
        <f t="shared" ref="O1425:O1488" si="784">TRUNC(TRUNC((L1425*N1425),15),8)</f>
        <v>1.00197768</v>
      </c>
      <c r="P1425" s="110">
        <f t="shared" ref="P1425:P1488" si="785">TRUNC(C1425*O1425,8)</f>
        <v>728.18997847000003</v>
      </c>
      <c r="Q1425" s="148">
        <f t="shared" ref="Q1425:Q1488" si="786">IF(VLOOKUP(A1425,AF$11:AM$141,8)=VLOOKUP(A1424,AF$11:AM$141,8),0,VLOOKUP(A1425,AF$11:AM$141,8))</f>
        <v>0</v>
      </c>
      <c r="R1425" s="170">
        <f t="shared" ref="R1425:R1488" si="787">IF(Q1425&gt;0,VLOOKUP($A1425,$AF$11:$AK$141,6),0)</f>
        <v>0</v>
      </c>
      <c r="S1425" s="110">
        <f t="shared" ref="S1425:S1488" si="788">IF(R1425&gt;0,TRUNC(R1425*P1425,8),0)</f>
        <v>0</v>
      </c>
      <c r="T1425" s="92">
        <f t="shared" si="773"/>
        <v>0</v>
      </c>
      <c r="U1425" s="181">
        <f t="shared" si="774"/>
        <v>0</v>
      </c>
      <c r="V1425" s="120">
        <f t="shared" si="770"/>
        <v>7.8E-2</v>
      </c>
      <c r="W1425" s="118">
        <f t="shared" ref="W1425:W1488" si="789">IF(A1424&lt;K$2,0,IF(Q1424&gt;0,1,IF(K1425=K1424,W1424,W1424+1)))</f>
        <v>8</v>
      </c>
      <c r="X1425" s="118">
        <v>252</v>
      </c>
      <c r="Y1425" s="117">
        <f t="shared" ref="Y1425:Y1488" si="790">ROUND((1+V1425)^TRUNC((W1425/X1425),9),9)</f>
        <v>1.0023872089999999</v>
      </c>
      <c r="Z1425" s="110">
        <f t="shared" ref="Z1425:Z1488" si="791">TRUNC((P1425*(Y1425-1)),8)</f>
        <v>1.7383416700000001</v>
      </c>
      <c r="AA1425" s="110">
        <f t="shared" ref="AA1425:AA1488" si="792">IF(Q1425&gt;0,S1425+Z1425,0)</f>
        <v>0</v>
      </c>
      <c r="AB1425" s="121" t="str">
        <f t="shared" si="771"/>
        <v>A+J=</v>
      </c>
      <c r="AC1425" s="115">
        <f t="shared" si="772"/>
        <v>45713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9">
        <f t="shared" si="769"/>
        <v>45695</v>
      </c>
      <c r="B1426" s="110">
        <f t="shared" si="775"/>
        <v>730.32625189999999</v>
      </c>
      <c r="C1426" s="184">
        <f t="shared" si="768"/>
        <v>726.75269421066673</v>
      </c>
      <c r="D1426" s="111">
        <f t="shared" si="776"/>
        <v>7063.77</v>
      </c>
      <c r="E1426" s="111">
        <f>IF($K1426=1,VLOOKUP($A1425,$AQ$11:$AU$150,5),E1425)</f>
        <v>7100.5</v>
      </c>
      <c r="F1426" s="160" t="e">
        <f>IF($K1426=1,VLOOKUP($A1425,$AQ$11:$AU$135,6),F1425)</f>
        <v>#REF!</v>
      </c>
      <c r="G1426" s="114">
        <f t="shared" si="777"/>
        <v>5.1997729257888814E-3</v>
      </c>
      <c r="H1426" s="115">
        <f t="shared" si="778"/>
        <v>45713</v>
      </c>
      <c r="I1426" s="115">
        <f t="shared" si="779"/>
        <v>45713</v>
      </c>
      <c r="J1426" s="116">
        <f t="shared" si="780"/>
        <v>21</v>
      </c>
      <c r="K1426" s="116">
        <f t="shared" si="781"/>
        <v>9</v>
      </c>
      <c r="L1426" s="8">
        <f t="shared" si="782"/>
        <v>1.00222517</v>
      </c>
      <c r="M1426" s="117">
        <v>1</v>
      </c>
      <c r="N1426" s="117">
        <f t="shared" si="783"/>
        <v>1</v>
      </c>
      <c r="O1426" s="110">
        <f t="shared" si="784"/>
        <v>1.00222517</v>
      </c>
      <c r="P1426" s="110">
        <f t="shared" si="785"/>
        <v>728.3698425</v>
      </c>
      <c r="Q1426" s="148">
        <f t="shared" si="786"/>
        <v>0</v>
      </c>
      <c r="R1426" s="170">
        <f t="shared" si="787"/>
        <v>0</v>
      </c>
      <c r="S1426" s="110">
        <f t="shared" si="788"/>
        <v>0</v>
      </c>
      <c r="T1426" s="92">
        <f t="shared" si="773"/>
        <v>0</v>
      </c>
      <c r="U1426" s="181">
        <f t="shared" si="774"/>
        <v>0</v>
      </c>
      <c r="V1426" s="120">
        <f t="shared" si="770"/>
        <v>7.8E-2</v>
      </c>
      <c r="W1426" s="118">
        <f t="shared" si="789"/>
        <v>9</v>
      </c>
      <c r="X1426" s="118">
        <v>252</v>
      </c>
      <c r="Y1426" s="117">
        <f t="shared" si="790"/>
        <v>1.002686011</v>
      </c>
      <c r="Z1426" s="110">
        <f t="shared" si="791"/>
        <v>1.9564094000000001</v>
      </c>
      <c r="AA1426" s="110">
        <f t="shared" si="792"/>
        <v>0</v>
      </c>
      <c r="AB1426" s="121" t="str">
        <f t="shared" si="771"/>
        <v>A+J=</v>
      </c>
      <c r="AC1426" s="115">
        <f t="shared" si="772"/>
        <v>45713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9">
        <f t="shared" si="769"/>
        <v>45696</v>
      </c>
      <c r="B1427" s="110">
        <f t="shared" si="775"/>
        <v>730.72439171000008</v>
      </c>
      <c r="C1427" s="184">
        <f t="shared" si="768"/>
        <v>726.75269421066673</v>
      </c>
      <c r="D1427" s="111">
        <f t="shared" si="776"/>
        <v>7063.77</v>
      </c>
      <c r="E1427" s="111">
        <f>IF($K1427=1,VLOOKUP($A1426,$AQ$11:$AU$150,5),E1426)</f>
        <v>7100.5</v>
      </c>
      <c r="F1427" s="160" t="e">
        <f>IF($K1427=1,VLOOKUP($A1426,$AQ$11:$AU$135,6),F1426)</f>
        <v>#REF!</v>
      </c>
      <c r="G1427" s="114">
        <f t="shared" si="777"/>
        <v>5.1997729257888814E-3</v>
      </c>
      <c r="H1427" s="115">
        <f t="shared" si="778"/>
        <v>45713</v>
      </c>
      <c r="I1427" s="115">
        <f t="shared" si="779"/>
        <v>45713</v>
      </c>
      <c r="J1427" s="116">
        <f t="shared" si="780"/>
        <v>21</v>
      </c>
      <c r="K1427" s="116">
        <f t="shared" si="781"/>
        <v>10</v>
      </c>
      <c r="L1427" s="8">
        <f t="shared" si="782"/>
        <v>1.0024727099999999</v>
      </c>
      <c r="M1427" s="117">
        <v>1</v>
      </c>
      <c r="N1427" s="117">
        <f t="shared" si="783"/>
        <v>1</v>
      </c>
      <c r="O1427" s="110">
        <f t="shared" si="784"/>
        <v>1.0024727099999999</v>
      </c>
      <c r="P1427" s="110">
        <f t="shared" si="785"/>
        <v>728.54974286000004</v>
      </c>
      <c r="Q1427" s="148">
        <f t="shared" si="786"/>
        <v>0</v>
      </c>
      <c r="R1427" s="170">
        <f t="shared" si="787"/>
        <v>0</v>
      </c>
      <c r="S1427" s="110">
        <f t="shared" si="788"/>
        <v>0</v>
      </c>
      <c r="T1427" s="92">
        <f t="shared" si="773"/>
        <v>0</v>
      </c>
      <c r="U1427" s="181">
        <f t="shared" si="774"/>
        <v>0</v>
      </c>
      <c r="V1427" s="120">
        <f t="shared" si="770"/>
        <v>7.8E-2</v>
      </c>
      <c r="W1427" s="118">
        <f t="shared" si="789"/>
        <v>10</v>
      </c>
      <c r="X1427" s="118">
        <v>252</v>
      </c>
      <c r="Y1427" s="117">
        <f t="shared" si="790"/>
        <v>1.002984901</v>
      </c>
      <c r="Z1427" s="110">
        <f t="shared" si="791"/>
        <v>2.1746488500000001</v>
      </c>
      <c r="AA1427" s="110">
        <f t="shared" si="792"/>
        <v>0</v>
      </c>
      <c r="AB1427" s="121" t="str">
        <f t="shared" si="771"/>
        <v>A+J=</v>
      </c>
      <c r="AC1427" s="115">
        <f t="shared" si="772"/>
        <v>45713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9">
        <f t="shared" si="769"/>
        <v>45697</v>
      </c>
      <c r="B1428" s="110">
        <f t="shared" si="775"/>
        <v>730.72439171000008</v>
      </c>
      <c r="C1428" s="184">
        <f t="shared" si="768"/>
        <v>726.75269421066673</v>
      </c>
      <c r="D1428" s="111">
        <f t="shared" si="776"/>
        <v>7063.77</v>
      </c>
      <c r="E1428" s="111">
        <f>IF($K1428=1,VLOOKUP($A1427,$AQ$11:$AU$150,5),E1427)</f>
        <v>7100.5</v>
      </c>
      <c r="F1428" s="160" t="e">
        <f>IF($K1428=1,VLOOKUP($A1427,$AQ$11:$AU$135,6),F1427)</f>
        <v>#REF!</v>
      </c>
      <c r="G1428" s="114">
        <f t="shared" si="777"/>
        <v>5.1997729257888814E-3</v>
      </c>
      <c r="H1428" s="115">
        <f t="shared" si="778"/>
        <v>45713</v>
      </c>
      <c r="I1428" s="115">
        <f t="shared" si="779"/>
        <v>45713</v>
      </c>
      <c r="J1428" s="116">
        <f t="shared" si="780"/>
        <v>21</v>
      </c>
      <c r="K1428" s="116">
        <f t="shared" si="781"/>
        <v>10</v>
      </c>
      <c r="L1428" s="8">
        <f t="shared" si="782"/>
        <v>1.0024727099999999</v>
      </c>
      <c r="M1428" s="117">
        <v>1</v>
      </c>
      <c r="N1428" s="117">
        <f t="shared" si="783"/>
        <v>1</v>
      </c>
      <c r="O1428" s="110">
        <f t="shared" si="784"/>
        <v>1.0024727099999999</v>
      </c>
      <c r="P1428" s="110">
        <f t="shared" si="785"/>
        <v>728.54974286000004</v>
      </c>
      <c r="Q1428" s="148">
        <f t="shared" si="786"/>
        <v>0</v>
      </c>
      <c r="R1428" s="170">
        <f t="shared" si="787"/>
        <v>0</v>
      </c>
      <c r="S1428" s="110">
        <f t="shared" si="788"/>
        <v>0</v>
      </c>
      <c r="T1428" s="92">
        <f t="shared" si="773"/>
        <v>0</v>
      </c>
      <c r="U1428" s="181">
        <f t="shared" si="774"/>
        <v>0</v>
      </c>
      <c r="V1428" s="120">
        <f t="shared" si="770"/>
        <v>7.8E-2</v>
      </c>
      <c r="W1428" s="118">
        <f t="shared" si="789"/>
        <v>10</v>
      </c>
      <c r="X1428" s="118">
        <v>252</v>
      </c>
      <c r="Y1428" s="117">
        <f t="shared" si="790"/>
        <v>1.002984901</v>
      </c>
      <c r="Z1428" s="110">
        <f t="shared" si="791"/>
        <v>2.1746488500000001</v>
      </c>
      <c r="AA1428" s="110">
        <f t="shared" si="792"/>
        <v>0</v>
      </c>
      <c r="AB1428" s="121" t="str">
        <f t="shared" si="771"/>
        <v>A+J=</v>
      </c>
      <c r="AC1428" s="115">
        <f t="shared" si="772"/>
        <v>45713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9">
        <f t="shared" si="769"/>
        <v>45698</v>
      </c>
      <c r="B1429" s="110">
        <f t="shared" si="775"/>
        <v>730.72439171000008</v>
      </c>
      <c r="C1429" s="184">
        <f t="shared" si="768"/>
        <v>726.75269421066673</v>
      </c>
      <c r="D1429" s="111">
        <f t="shared" si="776"/>
        <v>7063.77</v>
      </c>
      <c r="E1429" s="111">
        <f>IF($K1429=1,VLOOKUP($A1428,$AQ$11:$AU$150,5),E1428)</f>
        <v>7100.5</v>
      </c>
      <c r="F1429" s="160" t="e">
        <f>IF($K1429=1,VLOOKUP($A1428,$AQ$11:$AU$135,6),F1428)</f>
        <v>#REF!</v>
      </c>
      <c r="G1429" s="114">
        <f t="shared" si="777"/>
        <v>5.1997729257888814E-3</v>
      </c>
      <c r="H1429" s="115">
        <f t="shared" si="778"/>
        <v>45713</v>
      </c>
      <c r="I1429" s="115">
        <f t="shared" si="779"/>
        <v>45713</v>
      </c>
      <c r="J1429" s="116">
        <f t="shared" si="780"/>
        <v>21</v>
      </c>
      <c r="K1429" s="116">
        <f t="shared" si="781"/>
        <v>10</v>
      </c>
      <c r="L1429" s="8">
        <f t="shared" si="782"/>
        <v>1.0024727099999999</v>
      </c>
      <c r="M1429" s="117">
        <v>1</v>
      </c>
      <c r="N1429" s="117">
        <f t="shared" si="783"/>
        <v>1</v>
      </c>
      <c r="O1429" s="110">
        <f t="shared" si="784"/>
        <v>1.0024727099999999</v>
      </c>
      <c r="P1429" s="110">
        <f t="shared" si="785"/>
        <v>728.54974286000004</v>
      </c>
      <c r="Q1429" s="148">
        <f t="shared" si="786"/>
        <v>0</v>
      </c>
      <c r="R1429" s="170">
        <f t="shared" si="787"/>
        <v>0</v>
      </c>
      <c r="S1429" s="110">
        <f t="shared" si="788"/>
        <v>0</v>
      </c>
      <c r="T1429" s="92">
        <f t="shared" si="773"/>
        <v>0</v>
      </c>
      <c r="U1429" s="181">
        <f t="shared" si="774"/>
        <v>0</v>
      </c>
      <c r="V1429" s="120">
        <f t="shared" si="770"/>
        <v>7.8E-2</v>
      </c>
      <c r="W1429" s="118">
        <f t="shared" si="789"/>
        <v>10</v>
      </c>
      <c r="X1429" s="118">
        <v>252</v>
      </c>
      <c r="Y1429" s="117">
        <f t="shared" si="790"/>
        <v>1.002984901</v>
      </c>
      <c r="Z1429" s="110">
        <f t="shared" si="791"/>
        <v>2.1746488500000001</v>
      </c>
      <c r="AA1429" s="110">
        <f t="shared" si="792"/>
        <v>0</v>
      </c>
      <c r="AB1429" s="121" t="str">
        <f t="shared" si="771"/>
        <v>A+J=</v>
      </c>
      <c r="AC1429" s="115">
        <f t="shared" si="772"/>
        <v>45713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9">
        <f t="shared" si="769"/>
        <v>45699</v>
      </c>
      <c r="B1430" s="110">
        <f t="shared" si="775"/>
        <v>731.12275567999995</v>
      </c>
      <c r="C1430" s="184">
        <f t="shared" si="768"/>
        <v>726.75269421066673</v>
      </c>
      <c r="D1430" s="111">
        <f t="shared" si="776"/>
        <v>7063.77</v>
      </c>
      <c r="E1430" s="111">
        <f>IF($K1430=1,VLOOKUP($A1429,$AQ$11:$AU$150,5),E1429)</f>
        <v>7100.5</v>
      </c>
      <c r="F1430" s="160" t="e">
        <f>IF($K1430=1,VLOOKUP($A1429,$AQ$11:$AU$135,6),F1429)</f>
        <v>#REF!</v>
      </c>
      <c r="G1430" s="114">
        <f t="shared" si="777"/>
        <v>5.1997729257888814E-3</v>
      </c>
      <c r="H1430" s="115">
        <f t="shared" si="778"/>
        <v>45713</v>
      </c>
      <c r="I1430" s="115">
        <f t="shared" si="779"/>
        <v>45713</v>
      </c>
      <c r="J1430" s="116">
        <f t="shared" si="780"/>
        <v>21</v>
      </c>
      <c r="K1430" s="116">
        <f t="shared" si="781"/>
        <v>11</v>
      </c>
      <c r="L1430" s="8">
        <f t="shared" si="782"/>
        <v>1.0027203200000001</v>
      </c>
      <c r="M1430" s="117">
        <v>1</v>
      </c>
      <c r="N1430" s="117">
        <f t="shared" si="783"/>
        <v>1</v>
      </c>
      <c r="O1430" s="110">
        <f t="shared" si="784"/>
        <v>1.0027203200000001</v>
      </c>
      <c r="P1430" s="110">
        <f t="shared" si="785"/>
        <v>728.72969408999995</v>
      </c>
      <c r="Q1430" s="148">
        <f t="shared" si="786"/>
        <v>0</v>
      </c>
      <c r="R1430" s="170">
        <f t="shared" si="787"/>
        <v>0</v>
      </c>
      <c r="S1430" s="110">
        <f t="shared" si="788"/>
        <v>0</v>
      </c>
      <c r="T1430" s="92">
        <f t="shared" si="773"/>
        <v>0</v>
      </c>
      <c r="U1430" s="181">
        <f t="shared" si="774"/>
        <v>0</v>
      </c>
      <c r="V1430" s="120">
        <f t="shared" si="770"/>
        <v>7.8E-2</v>
      </c>
      <c r="W1430" s="118">
        <f t="shared" si="789"/>
        <v>11</v>
      </c>
      <c r="X1430" s="118">
        <v>252</v>
      </c>
      <c r="Y1430" s="117">
        <f t="shared" si="790"/>
        <v>1.003283881</v>
      </c>
      <c r="Z1430" s="110">
        <f t="shared" si="791"/>
        <v>2.3930615899999998</v>
      </c>
      <c r="AA1430" s="110">
        <f t="shared" si="792"/>
        <v>0</v>
      </c>
      <c r="AB1430" s="121" t="str">
        <f t="shared" si="771"/>
        <v>A+J=</v>
      </c>
      <c r="AC1430" s="115">
        <f t="shared" si="772"/>
        <v>45713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9">
        <f t="shared" si="769"/>
        <v>45700</v>
      </c>
      <c r="B1431" s="110">
        <f t="shared" si="775"/>
        <v>731.52133589000005</v>
      </c>
      <c r="C1431" s="184">
        <f t="shared" si="768"/>
        <v>726.75269421066673</v>
      </c>
      <c r="D1431" s="111">
        <f t="shared" si="776"/>
        <v>7063.77</v>
      </c>
      <c r="E1431" s="111">
        <f>IF($K1431=1,VLOOKUP($A1430,$AQ$11:$AU$150,5),E1430)</f>
        <v>7100.5</v>
      </c>
      <c r="F1431" s="160" t="e">
        <f>IF($K1431=1,VLOOKUP($A1430,$AQ$11:$AU$135,6),F1430)</f>
        <v>#REF!</v>
      </c>
      <c r="G1431" s="114">
        <f t="shared" si="777"/>
        <v>5.1997729257888814E-3</v>
      </c>
      <c r="H1431" s="115">
        <f t="shared" si="778"/>
        <v>45713</v>
      </c>
      <c r="I1431" s="115">
        <f t="shared" si="779"/>
        <v>45713</v>
      </c>
      <c r="J1431" s="116">
        <f t="shared" si="780"/>
        <v>21</v>
      </c>
      <c r="K1431" s="116">
        <f t="shared" si="781"/>
        <v>12</v>
      </c>
      <c r="L1431" s="8">
        <f t="shared" si="782"/>
        <v>1.0029679899999999</v>
      </c>
      <c r="M1431" s="117">
        <v>1</v>
      </c>
      <c r="N1431" s="117">
        <f t="shared" si="783"/>
        <v>1</v>
      </c>
      <c r="O1431" s="110">
        <f t="shared" si="784"/>
        <v>1.0029679899999999</v>
      </c>
      <c r="P1431" s="110">
        <f t="shared" si="785"/>
        <v>728.90968893000002</v>
      </c>
      <c r="Q1431" s="148">
        <f t="shared" si="786"/>
        <v>0</v>
      </c>
      <c r="R1431" s="170">
        <f t="shared" si="787"/>
        <v>0</v>
      </c>
      <c r="S1431" s="110">
        <f t="shared" si="788"/>
        <v>0</v>
      </c>
      <c r="T1431" s="92">
        <f t="shared" si="773"/>
        <v>0</v>
      </c>
      <c r="U1431" s="181">
        <f t="shared" si="774"/>
        <v>0</v>
      </c>
      <c r="V1431" s="120">
        <f t="shared" si="770"/>
        <v>7.8E-2</v>
      </c>
      <c r="W1431" s="118">
        <f t="shared" si="789"/>
        <v>12</v>
      </c>
      <c r="X1431" s="118">
        <v>252</v>
      </c>
      <c r="Y1431" s="117">
        <f t="shared" si="790"/>
        <v>1.00358295</v>
      </c>
      <c r="Z1431" s="110">
        <f t="shared" si="791"/>
        <v>2.6116469599999999</v>
      </c>
      <c r="AA1431" s="110">
        <f t="shared" si="792"/>
        <v>0</v>
      </c>
      <c r="AB1431" s="121" t="str">
        <f t="shared" si="771"/>
        <v>A+J=</v>
      </c>
      <c r="AC1431" s="115">
        <f t="shared" si="772"/>
        <v>45713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9">
        <f t="shared" si="769"/>
        <v>45701</v>
      </c>
      <c r="B1432" s="110">
        <f t="shared" si="775"/>
        <v>731.92013243999997</v>
      </c>
      <c r="C1432" s="184">
        <f t="shared" si="768"/>
        <v>726.75269421066673</v>
      </c>
      <c r="D1432" s="111">
        <f t="shared" si="776"/>
        <v>7063.77</v>
      </c>
      <c r="E1432" s="111">
        <f>IF($K1432=1,VLOOKUP($A1431,$AQ$11:$AU$150,5),E1431)</f>
        <v>7100.5</v>
      </c>
      <c r="F1432" s="160" t="e">
        <f>IF($K1432=1,VLOOKUP($A1431,$AQ$11:$AU$135,6),F1431)</f>
        <v>#REF!</v>
      </c>
      <c r="G1432" s="114">
        <f t="shared" si="777"/>
        <v>5.1997729257888814E-3</v>
      </c>
      <c r="H1432" s="115">
        <f t="shared" si="778"/>
        <v>45713</v>
      </c>
      <c r="I1432" s="115">
        <f t="shared" si="779"/>
        <v>45713</v>
      </c>
      <c r="J1432" s="116">
        <f t="shared" si="780"/>
        <v>21</v>
      </c>
      <c r="K1432" s="116">
        <f t="shared" si="781"/>
        <v>13</v>
      </c>
      <c r="L1432" s="8">
        <f t="shared" si="782"/>
        <v>1.00321572</v>
      </c>
      <c r="M1432" s="117">
        <v>1</v>
      </c>
      <c r="N1432" s="117">
        <f t="shared" si="783"/>
        <v>1</v>
      </c>
      <c r="O1432" s="110">
        <f t="shared" si="784"/>
        <v>1.00321572</v>
      </c>
      <c r="P1432" s="110">
        <f t="shared" si="785"/>
        <v>729.08972738</v>
      </c>
      <c r="Q1432" s="148">
        <f t="shared" si="786"/>
        <v>0</v>
      </c>
      <c r="R1432" s="170">
        <f t="shared" si="787"/>
        <v>0</v>
      </c>
      <c r="S1432" s="110">
        <f t="shared" si="788"/>
        <v>0</v>
      </c>
      <c r="T1432" s="92">
        <f t="shared" si="773"/>
        <v>0</v>
      </c>
      <c r="U1432" s="181">
        <f t="shared" si="774"/>
        <v>0</v>
      </c>
      <c r="V1432" s="120">
        <f t="shared" si="770"/>
        <v>7.8E-2</v>
      </c>
      <c r="W1432" s="118">
        <f t="shared" si="789"/>
        <v>13</v>
      </c>
      <c r="X1432" s="118">
        <v>252</v>
      </c>
      <c r="Y1432" s="117">
        <f t="shared" si="790"/>
        <v>1.003882108</v>
      </c>
      <c r="Z1432" s="110">
        <f t="shared" si="791"/>
        <v>2.8304050599999999</v>
      </c>
      <c r="AA1432" s="110">
        <f t="shared" si="792"/>
        <v>0</v>
      </c>
      <c r="AB1432" s="121" t="str">
        <f t="shared" si="771"/>
        <v>A+J=</v>
      </c>
      <c r="AC1432" s="115">
        <f t="shared" si="772"/>
        <v>45713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9">
        <f t="shared" si="769"/>
        <v>45702</v>
      </c>
      <c r="B1433" s="110">
        <f t="shared" si="775"/>
        <v>732.31914539000002</v>
      </c>
      <c r="C1433" s="184">
        <f t="shared" si="768"/>
        <v>726.75269421066673</v>
      </c>
      <c r="D1433" s="111">
        <f t="shared" si="776"/>
        <v>7063.77</v>
      </c>
      <c r="E1433" s="111">
        <f>IF($K1433=1,VLOOKUP($A1432,$AQ$11:$AU$150,5),E1432)</f>
        <v>7100.5</v>
      </c>
      <c r="F1433" s="160" t="e">
        <f>IF($K1433=1,VLOOKUP($A1432,$AQ$11:$AU$135,6),F1432)</f>
        <v>#REF!</v>
      </c>
      <c r="G1433" s="114">
        <f t="shared" si="777"/>
        <v>5.1997729257888814E-3</v>
      </c>
      <c r="H1433" s="115">
        <f t="shared" si="778"/>
        <v>45713</v>
      </c>
      <c r="I1433" s="115">
        <f t="shared" si="779"/>
        <v>45713</v>
      </c>
      <c r="J1433" s="116">
        <f t="shared" si="780"/>
        <v>21</v>
      </c>
      <c r="K1433" s="116">
        <f t="shared" si="781"/>
        <v>14</v>
      </c>
      <c r="L1433" s="8">
        <f t="shared" si="782"/>
        <v>1.00346351</v>
      </c>
      <c r="M1433" s="117">
        <v>1</v>
      </c>
      <c r="N1433" s="117">
        <f t="shared" si="783"/>
        <v>1</v>
      </c>
      <c r="O1433" s="110">
        <f t="shared" si="784"/>
        <v>1.00346351</v>
      </c>
      <c r="P1433" s="110">
        <f t="shared" si="785"/>
        <v>729.26980943000001</v>
      </c>
      <c r="Q1433" s="148">
        <f t="shared" si="786"/>
        <v>0</v>
      </c>
      <c r="R1433" s="170">
        <f t="shared" si="787"/>
        <v>0</v>
      </c>
      <c r="S1433" s="110">
        <f t="shared" si="788"/>
        <v>0</v>
      </c>
      <c r="T1433" s="92">
        <f t="shared" si="773"/>
        <v>0</v>
      </c>
      <c r="U1433" s="181">
        <f t="shared" si="774"/>
        <v>0</v>
      </c>
      <c r="V1433" s="120">
        <f t="shared" si="770"/>
        <v>7.8E-2</v>
      </c>
      <c r="W1433" s="118">
        <f t="shared" si="789"/>
        <v>14</v>
      </c>
      <c r="X1433" s="118">
        <v>252</v>
      </c>
      <c r="Y1433" s="117">
        <f t="shared" si="790"/>
        <v>1.0041813550000001</v>
      </c>
      <c r="Z1433" s="110">
        <f t="shared" si="791"/>
        <v>3.0493359600000001</v>
      </c>
      <c r="AA1433" s="110">
        <f t="shared" si="792"/>
        <v>0</v>
      </c>
      <c r="AB1433" s="121" t="str">
        <f t="shared" si="771"/>
        <v>A+J=</v>
      </c>
      <c r="AC1433" s="115">
        <f t="shared" si="772"/>
        <v>45713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9">
        <f t="shared" si="769"/>
        <v>45703</v>
      </c>
      <c r="B1434" s="110">
        <f t="shared" si="775"/>
        <v>732.71838214000002</v>
      </c>
      <c r="C1434" s="184">
        <f t="shared" si="768"/>
        <v>726.75269421066673</v>
      </c>
      <c r="D1434" s="111">
        <f t="shared" si="776"/>
        <v>7063.77</v>
      </c>
      <c r="E1434" s="111">
        <f>IF($K1434=1,VLOOKUP($A1433,$AQ$11:$AU$150,5),E1433)</f>
        <v>7100.5</v>
      </c>
      <c r="F1434" s="160" t="e">
        <f>IF($K1434=1,VLOOKUP($A1433,$AQ$11:$AU$135,6),F1433)</f>
        <v>#REF!</v>
      </c>
      <c r="G1434" s="114">
        <f t="shared" si="777"/>
        <v>5.1997729257888814E-3</v>
      </c>
      <c r="H1434" s="115">
        <f t="shared" si="778"/>
        <v>45713</v>
      </c>
      <c r="I1434" s="115">
        <f t="shared" si="779"/>
        <v>45713</v>
      </c>
      <c r="J1434" s="116">
        <f t="shared" si="780"/>
        <v>21</v>
      </c>
      <c r="K1434" s="116">
        <f t="shared" si="781"/>
        <v>15</v>
      </c>
      <c r="L1434" s="8">
        <f t="shared" si="782"/>
        <v>1.00371137</v>
      </c>
      <c r="M1434" s="117">
        <v>1</v>
      </c>
      <c r="N1434" s="117">
        <f t="shared" si="783"/>
        <v>1</v>
      </c>
      <c r="O1434" s="110">
        <f t="shared" si="784"/>
        <v>1.00371137</v>
      </c>
      <c r="P1434" s="110">
        <f t="shared" si="785"/>
        <v>729.44994235000001</v>
      </c>
      <c r="Q1434" s="148">
        <f t="shared" si="786"/>
        <v>0</v>
      </c>
      <c r="R1434" s="170">
        <f t="shared" si="787"/>
        <v>0</v>
      </c>
      <c r="S1434" s="110">
        <f t="shared" si="788"/>
        <v>0</v>
      </c>
      <c r="T1434" s="92">
        <f t="shared" si="773"/>
        <v>0</v>
      </c>
      <c r="U1434" s="181">
        <f t="shared" si="774"/>
        <v>0</v>
      </c>
      <c r="V1434" s="120">
        <f t="shared" si="770"/>
        <v>7.8E-2</v>
      </c>
      <c r="W1434" s="118">
        <f t="shared" si="789"/>
        <v>15</v>
      </c>
      <c r="X1434" s="118">
        <v>252</v>
      </c>
      <c r="Y1434" s="117">
        <f t="shared" si="790"/>
        <v>1.0044806909999999</v>
      </c>
      <c r="Z1434" s="110">
        <f t="shared" si="791"/>
        <v>3.26843979</v>
      </c>
      <c r="AA1434" s="110">
        <f t="shared" si="792"/>
        <v>0</v>
      </c>
      <c r="AB1434" s="121" t="str">
        <f t="shared" si="771"/>
        <v>A+J=</v>
      </c>
      <c r="AC1434" s="115">
        <f t="shared" si="772"/>
        <v>45713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9">
        <f t="shared" si="769"/>
        <v>45704</v>
      </c>
      <c r="B1435" s="110">
        <f t="shared" si="775"/>
        <v>732.71838214000002</v>
      </c>
      <c r="C1435" s="184">
        <f t="shared" si="768"/>
        <v>726.75269421066673</v>
      </c>
      <c r="D1435" s="111">
        <f t="shared" si="776"/>
        <v>7063.77</v>
      </c>
      <c r="E1435" s="111">
        <f>IF($K1435=1,VLOOKUP($A1434,$AQ$11:$AU$150,5),E1434)</f>
        <v>7100.5</v>
      </c>
      <c r="F1435" s="160" t="e">
        <f>IF($K1435=1,VLOOKUP($A1434,$AQ$11:$AU$135,6),F1434)</f>
        <v>#REF!</v>
      </c>
      <c r="G1435" s="114">
        <f t="shared" si="777"/>
        <v>5.1997729257888814E-3</v>
      </c>
      <c r="H1435" s="115">
        <f t="shared" si="778"/>
        <v>45713</v>
      </c>
      <c r="I1435" s="115">
        <f t="shared" si="779"/>
        <v>45713</v>
      </c>
      <c r="J1435" s="116">
        <f t="shared" si="780"/>
        <v>21</v>
      </c>
      <c r="K1435" s="116">
        <f t="shared" si="781"/>
        <v>15</v>
      </c>
      <c r="L1435" s="8">
        <f t="shared" si="782"/>
        <v>1.00371137</v>
      </c>
      <c r="M1435" s="117">
        <v>1</v>
      </c>
      <c r="N1435" s="117">
        <f t="shared" si="783"/>
        <v>1</v>
      </c>
      <c r="O1435" s="110">
        <f t="shared" si="784"/>
        <v>1.00371137</v>
      </c>
      <c r="P1435" s="110">
        <f t="shared" si="785"/>
        <v>729.44994235000001</v>
      </c>
      <c r="Q1435" s="148">
        <f t="shared" si="786"/>
        <v>0</v>
      </c>
      <c r="R1435" s="170">
        <f t="shared" si="787"/>
        <v>0</v>
      </c>
      <c r="S1435" s="110">
        <f t="shared" si="788"/>
        <v>0</v>
      </c>
      <c r="T1435" s="92">
        <f t="shared" si="773"/>
        <v>0</v>
      </c>
      <c r="U1435" s="181">
        <f t="shared" si="774"/>
        <v>0</v>
      </c>
      <c r="V1435" s="120">
        <f t="shared" si="770"/>
        <v>7.8E-2</v>
      </c>
      <c r="W1435" s="118">
        <f t="shared" si="789"/>
        <v>15</v>
      </c>
      <c r="X1435" s="118">
        <v>252</v>
      </c>
      <c r="Y1435" s="117">
        <f t="shared" si="790"/>
        <v>1.0044806909999999</v>
      </c>
      <c r="Z1435" s="110">
        <f t="shared" si="791"/>
        <v>3.26843979</v>
      </c>
      <c r="AA1435" s="110">
        <f t="shared" si="792"/>
        <v>0</v>
      </c>
      <c r="AB1435" s="121" t="str">
        <f t="shared" si="771"/>
        <v>A+J=</v>
      </c>
      <c r="AC1435" s="115">
        <f t="shared" si="772"/>
        <v>45713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9">
        <f t="shared" si="769"/>
        <v>45705</v>
      </c>
      <c r="B1436" s="110">
        <f t="shared" si="775"/>
        <v>732.71838214000002</v>
      </c>
      <c r="C1436" s="184">
        <f t="shared" si="768"/>
        <v>726.75269421066673</v>
      </c>
      <c r="D1436" s="111">
        <f t="shared" si="776"/>
        <v>7063.77</v>
      </c>
      <c r="E1436" s="111">
        <f>IF($K1436=1,VLOOKUP($A1435,$AQ$11:$AU$150,5),E1435)</f>
        <v>7100.5</v>
      </c>
      <c r="F1436" s="160" t="e">
        <f>IF($K1436=1,VLOOKUP($A1435,$AQ$11:$AU$135,6),F1435)</f>
        <v>#REF!</v>
      </c>
      <c r="G1436" s="114">
        <f t="shared" si="777"/>
        <v>5.1997729257888814E-3</v>
      </c>
      <c r="H1436" s="115">
        <f t="shared" si="778"/>
        <v>45713</v>
      </c>
      <c r="I1436" s="115">
        <f t="shared" si="779"/>
        <v>45713</v>
      </c>
      <c r="J1436" s="116">
        <f t="shared" si="780"/>
        <v>21</v>
      </c>
      <c r="K1436" s="116">
        <f t="shared" si="781"/>
        <v>15</v>
      </c>
      <c r="L1436" s="8">
        <f t="shared" si="782"/>
        <v>1.00371137</v>
      </c>
      <c r="M1436" s="117">
        <v>1</v>
      </c>
      <c r="N1436" s="117">
        <f t="shared" si="783"/>
        <v>1</v>
      </c>
      <c r="O1436" s="110">
        <f t="shared" si="784"/>
        <v>1.00371137</v>
      </c>
      <c r="P1436" s="110">
        <f t="shared" si="785"/>
        <v>729.44994235000001</v>
      </c>
      <c r="Q1436" s="148">
        <f t="shared" si="786"/>
        <v>0</v>
      </c>
      <c r="R1436" s="170">
        <f t="shared" si="787"/>
        <v>0</v>
      </c>
      <c r="S1436" s="110">
        <f t="shared" si="788"/>
        <v>0</v>
      </c>
      <c r="T1436" s="92">
        <f t="shared" si="773"/>
        <v>0</v>
      </c>
      <c r="U1436" s="181">
        <f t="shared" si="774"/>
        <v>0</v>
      </c>
      <c r="V1436" s="120">
        <f t="shared" si="770"/>
        <v>7.8E-2</v>
      </c>
      <c r="W1436" s="118">
        <f t="shared" si="789"/>
        <v>15</v>
      </c>
      <c r="X1436" s="118">
        <v>252</v>
      </c>
      <c r="Y1436" s="117">
        <f t="shared" si="790"/>
        <v>1.0044806909999999</v>
      </c>
      <c r="Z1436" s="110">
        <f t="shared" si="791"/>
        <v>3.26843979</v>
      </c>
      <c r="AA1436" s="110">
        <f t="shared" si="792"/>
        <v>0</v>
      </c>
      <c r="AB1436" s="121" t="str">
        <f t="shared" si="771"/>
        <v>A+J=</v>
      </c>
      <c r="AC1436" s="115">
        <f t="shared" si="772"/>
        <v>45713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9">
        <f t="shared" si="769"/>
        <v>45706</v>
      </c>
      <c r="B1437" s="110">
        <f t="shared" si="775"/>
        <v>733.11782890999996</v>
      </c>
      <c r="C1437" s="184">
        <f t="shared" si="768"/>
        <v>726.75269421066673</v>
      </c>
      <c r="D1437" s="111">
        <f t="shared" si="776"/>
        <v>7063.77</v>
      </c>
      <c r="E1437" s="111">
        <f>IF($K1437=1,VLOOKUP($A1436,$AQ$11:$AU$150,5),E1436)</f>
        <v>7100.5</v>
      </c>
      <c r="F1437" s="160" t="e">
        <f>IF($K1437=1,VLOOKUP($A1436,$AQ$11:$AU$135,6),F1436)</f>
        <v>#REF!</v>
      </c>
      <c r="G1437" s="114">
        <f t="shared" si="777"/>
        <v>5.1997729257888814E-3</v>
      </c>
      <c r="H1437" s="115">
        <f t="shared" si="778"/>
        <v>45713</v>
      </c>
      <c r="I1437" s="115">
        <f t="shared" si="779"/>
        <v>45713</v>
      </c>
      <c r="J1437" s="116">
        <f t="shared" si="780"/>
        <v>21</v>
      </c>
      <c r="K1437" s="116">
        <f t="shared" si="781"/>
        <v>16</v>
      </c>
      <c r="L1437" s="8">
        <f t="shared" si="782"/>
        <v>1.0039592799999999</v>
      </c>
      <c r="M1437" s="117">
        <v>1</v>
      </c>
      <c r="N1437" s="117">
        <f t="shared" si="783"/>
        <v>1</v>
      </c>
      <c r="O1437" s="110">
        <f t="shared" si="784"/>
        <v>1.0039592799999999</v>
      </c>
      <c r="P1437" s="110">
        <f t="shared" si="785"/>
        <v>729.63011160999997</v>
      </c>
      <c r="Q1437" s="148">
        <f t="shared" si="786"/>
        <v>0</v>
      </c>
      <c r="R1437" s="170">
        <f t="shared" si="787"/>
        <v>0</v>
      </c>
      <c r="S1437" s="110">
        <f t="shared" si="788"/>
        <v>0</v>
      </c>
      <c r="T1437" s="92">
        <f t="shared" si="773"/>
        <v>0</v>
      </c>
      <c r="U1437" s="181">
        <f t="shared" si="774"/>
        <v>0</v>
      </c>
      <c r="V1437" s="120">
        <f t="shared" si="770"/>
        <v>7.8E-2</v>
      </c>
      <c r="W1437" s="118">
        <f t="shared" si="789"/>
        <v>16</v>
      </c>
      <c r="X1437" s="118">
        <v>252</v>
      </c>
      <c r="Y1437" s="117">
        <f t="shared" si="790"/>
        <v>1.0047801169999999</v>
      </c>
      <c r="Z1437" s="110">
        <f t="shared" si="791"/>
        <v>3.4877172999999999</v>
      </c>
      <c r="AA1437" s="110">
        <f t="shared" si="792"/>
        <v>0</v>
      </c>
      <c r="AB1437" s="121" t="str">
        <f t="shared" si="771"/>
        <v>A+J=</v>
      </c>
      <c r="AC1437" s="115">
        <f t="shared" si="772"/>
        <v>45713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9">
        <f t="shared" si="769"/>
        <v>45707</v>
      </c>
      <c r="B1438" s="110">
        <f t="shared" si="775"/>
        <v>733.51749235</v>
      </c>
      <c r="C1438" s="184">
        <f t="shared" si="768"/>
        <v>726.75269421066673</v>
      </c>
      <c r="D1438" s="111">
        <f t="shared" si="776"/>
        <v>7063.77</v>
      </c>
      <c r="E1438" s="111">
        <f>IF($K1438=1,VLOOKUP($A1437,$AQ$11:$AU$150,5),E1437)</f>
        <v>7100.5</v>
      </c>
      <c r="F1438" s="160" t="e">
        <f>IF($K1438=1,VLOOKUP($A1437,$AQ$11:$AU$135,6),F1437)</f>
        <v>#REF!</v>
      </c>
      <c r="G1438" s="114">
        <f t="shared" si="777"/>
        <v>5.1997729257888814E-3</v>
      </c>
      <c r="H1438" s="115">
        <f t="shared" si="778"/>
        <v>45713</v>
      </c>
      <c r="I1438" s="115">
        <f t="shared" si="779"/>
        <v>45713</v>
      </c>
      <c r="J1438" s="116">
        <f t="shared" si="780"/>
        <v>21</v>
      </c>
      <c r="K1438" s="116">
        <f t="shared" si="781"/>
        <v>17</v>
      </c>
      <c r="L1438" s="8">
        <f t="shared" si="782"/>
        <v>1.0042072500000001</v>
      </c>
      <c r="M1438" s="117">
        <v>1</v>
      </c>
      <c r="N1438" s="117">
        <f t="shared" si="783"/>
        <v>1</v>
      </c>
      <c r="O1438" s="110">
        <f t="shared" si="784"/>
        <v>1.0042072500000001</v>
      </c>
      <c r="P1438" s="110">
        <f t="shared" si="785"/>
        <v>729.81032447999996</v>
      </c>
      <c r="Q1438" s="148">
        <f t="shared" si="786"/>
        <v>0</v>
      </c>
      <c r="R1438" s="170">
        <f t="shared" si="787"/>
        <v>0</v>
      </c>
      <c r="S1438" s="110">
        <f t="shared" si="788"/>
        <v>0</v>
      </c>
      <c r="T1438" s="92">
        <f t="shared" si="773"/>
        <v>0</v>
      </c>
      <c r="U1438" s="181">
        <f t="shared" si="774"/>
        <v>0</v>
      </c>
      <c r="V1438" s="120">
        <f t="shared" si="770"/>
        <v>7.8E-2</v>
      </c>
      <c r="W1438" s="118">
        <f t="shared" si="789"/>
        <v>17</v>
      </c>
      <c r="X1438" s="118">
        <v>252</v>
      </c>
      <c r="Y1438" s="117">
        <f t="shared" si="790"/>
        <v>1.0050796319999999</v>
      </c>
      <c r="Z1438" s="110">
        <f t="shared" si="791"/>
        <v>3.7071678700000001</v>
      </c>
      <c r="AA1438" s="110">
        <f t="shared" si="792"/>
        <v>0</v>
      </c>
      <c r="AB1438" s="121" t="str">
        <f t="shared" si="771"/>
        <v>A+J=</v>
      </c>
      <c r="AC1438" s="115">
        <f t="shared" si="772"/>
        <v>45713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9">
        <f t="shared" si="769"/>
        <v>45708</v>
      </c>
      <c r="B1439" s="110">
        <f t="shared" si="775"/>
        <v>733.91737986999999</v>
      </c>
      <c r="C1439" s="184">
        <f t="shared" si="768"/>
        <v>726.75269421066673</v>
      </c>
      <c r="D1439" s="111">
        <f t="shared" si="776"/>
        <v>7063.77</v>
      </c>
      <c r="E1439" s="111">
        <f>IF($K1439=1,VLOOKUP($A1438,$AQ$11:$AU$150,5),E1438)</f>
        <v>7100.5</v>
      </c>
      <c r="F1439" s="160" t="e">
        <f>IF($K1439=1,VLOOKUP($A1438,$AQ$11:$AU$135,6),F1438)</f>
        <v>#REF!</v>
      </c>
      <c r="G1439" s="114">
        <f t="shared" si="777"/>
        <v>5.1997729257888814E-3</v>
      </c>
      <c r="H1439" s="115">
        <f t="shared" si="778"/>
        <v>45713</v>
      </c>
      <c r="I1439" s="115">
        <f t="shared" si="779"/>
        <v>45713</v>
      </c>
      <c r="J1439" s="116">
        <f t="shared" si="780"/>
        <v>21</v>
      </c>
      <c r="K1439" s="116">
        <f t="shared" si="781"/>
        <v>18</v>
      </c>
      <c r="L1439" s="8">
        <f t="shared" si="782"/>
        <v>1.0044552899999999</v>
      </c>
      <c r="M1439" s="117">
        <v>1</v>
      </c>
      <c r="N1439" s="117">
        <f t="shared" si="783"/>
        <v>1</v>
      </c>
      <c r="O1439" s="110">
        <f t="shared" si="784"/>
        <v>1.0044552899999999</v>
      </c>
      <c r="P1439" s="110">
        <f t="shared" si="785"/>
        <v>729.99058821999995</v>
      </c>
      <c r="Q1439" s="148">
        <f t="shared" si="786"/>
        <v>0</v>
      </c>
      <c r="R1439" s="170">
        <f t="shared" si="787"/>
        <v>0</v>
      </c>
      <c r="S1439" s="110">
        <f t="shared" si="788"/>
        <v>0</v>
      </c>
      <c r="T1439" s="92">
        <f t="shared" si="773"/>
        <v>0</v>
      </c>
      <c r="U1439" s="181">
        <f t="shared" si="774"/>
        <v>0</v>
      </c>
      <c r="V1439" s="120">
        <f t="shared" si="770"/>
        <v>7.8E-2</v>
      </c>
      <c r="W1439" s="118">
        <f t="shared" si="789"/>
        <v>18</v>
      </c>
      <c r="X1439" s="118">
        <v>252</v>
      </c>
      <c r="Y1439" s="117">
        <f t="shared" si="790"/>
        <v>1.005379236</v>
      </c>
      <c r="Z1439" s="110">
        <f t="shared" si="791"/>
        <v>3.9267916500000002</v>
      </c>
      <c r="AA1439" s="110">
        <f t="shared" si="792"/>
        <v>0</v>
      </c>
      <c r="AB1439" s="121" t="str">
        <f t="shared" si="771"/>
        <v>A+J=</v>
      </c>
      <c r="AC1439" s="115">
        <f t="shared" si="772"/>
        <v>45713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9">
        <f t="shared" si="769"/>
        <v>45709</v>
      </c>
      <c r="B1440" s="110">
        <f t="shared" si="775"/>
        <v>734.31748422999999</v>
      </c>
      <c r="C1440" s="184">
        <f t="shared" si="768"/>
        <v>726.75269421066673</v>
      </c>
      <c r="D1440" s="111">
        <f t="shared" si="776"/>
        <v>7063.77</v>
      </c>
      <c r="E1440" s="111">
        <f>IF($K1440=1,VLOOKUP($A1439,$AQ$11:$AU$150,5),E1439)</f>
        <v>7100.5</v>
      </c>
      <c r="F1440" s="160" t="e">
        <f>IF($K1440=1,VLOOKUP($A1439,$AQ$11:$AU$135,6),F1439)</f>
        <v>#REF!</v>
      </c>
      <c r="G1440" s="114">
        <f t="shared" si="777"/>
        <v>5.1997729257888814E-3</v>
      </c>
      <c r="H1440" s="115">
        <f t="shared" si="778"/>
        <v>45713</v>
      </c>
      <c r="I1440" s="115">
        <f t="shared" si="779"/>
        <v>45713</v>
      </c>
      <c r="J1440" s="116">
        <f t="shared" si="780"/>
        <v>21</v>
      </c>
      <c r="K1440" s="116">
        <f t="shared" si="781"/>
        <v>19</v>
      </c>
      <c r="L1440" s="8">
        <f t="shared" si="782"/>
        <v>1.00470339</v>
      </c>
      <c r="M1440" s="117">
        <v>1</v>
      </c>
      <c r="N1440" s="117">
        <f t="shared" si="783"/>
        <v>1</v>
      </c>
      <c r="O1440" s="110">
        <f t="shared" si="784"/>
        <v>1.00470339</v>
      </c>
      <c r="P1440" s="110">
        <f t="shared" si="785"/>
        <v>730.17089555999996</v>
      </c>
      <c r="Q1440" s="148">
        <f t="shared" si="786"/>
        <v>0</v>
      </c>
      <c r="R1440" s="170">
        <f t="shared" si="787"/>
        <v>0</v>
      </c>
      <c r="S1440" s="110">
        <f t="shared" si="788"/>
        <v>0</v>
      </c>
      <c r="T1440" s="92">
        <f t="shared" si="773"/>
        <v>0</v>
      </c>
      <c r="U1440" s="181">
        <f t="shared" si="774"/>
        <v>0</v>
      </c>
      <c r="V1440" s="120">
        <f t="shared" si="770"/>
        <v>7.8E-2</v>
      </c>
      <c r="W1440" s="118">
        <f t="shared" si="789"/>
        <v>19</v>
      </c>
      <c r="X1440" s="118">
        <v>252</v>
      </c>
      <c r="Y1440" s="117">
        <f t="shared" si="790"/>
        <v>1.0056789290000001</v>
      </c>
      <c r="Z1440" s="110">
        <f t="shared" si="791"/>
        <v>4.1465886699999999</v>
      </c>
      <c r="AA1440" s="110">
        <f t="shared" si="792"/>
        <v>0</v>
      </c>
      <c r="AB1440" s="121" t="str">
        <f t="shared" si="771"/>
        <v>A+J=</v>
      </c>
      <c r="AC1440" s="115">
        <f t="shared" si="772"/>
        <v>45713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9">
        <f t="shared" si="769"/>
        <v>45710</v>
      </c>
      <c r="B1441" s="110">
        <f t="shared" si="775"/>
        <v>734.71780626999998</v>
      </c>
      <c r="C1441" s="184">
        <f t="shared" si="768"/>
        <v>726.75269421066673</v>
      </c>
      <c r="D1441" s="111">
        <f t="shared" si="776"/>
        <v>7063.77</v>
      </c>
      <c r="E1441" s="111">
        <f>IF($K1441=1,VLOOKUP($A1440,$AQ$11:$AU$150,5),E1440)</f>
        <v>7100.5</v>
      </c>
      <c r="F1441" s="160" t="e">
        <f>IF($K1441=1,VLOOKUP($A1440,$AQ$11:$AU$135,6),F1440)</f>
        <v>#REF!</v>
      </c>
      <c r="G1441" s="114">
        <f t="shared" si="777"/>
        <v>5.1997729257888814E-3</v>
      </c>
      <c r="H1441" s="115">
        <f t="shared" si="778"/>
        <v>45713</v>
      </c>
      <c r="I1441" s="115">
        <f t="shared" si="779"/>
        <v>45713</v>
      </c>
      <c r="J1441" s="116">
        <f t="shared" si="780"/>
        <v>21</v>
      </c>
      <c r="K1441" s="116">
        <f t="shared" si="781"/>
        <v>20</v>
      </c>
      <c r="L1441" s="8">
        <f t="shared" si="782"/>
        <v>1.0049515499999999</v>
      </c>
      <c r="M1441" s="117">
        <v>1</v>
      </c>
      <c r="N1441" s="117">
        <f t="shared" si="783"/>
        <v>1</v>
      </c>
      <c r="O1441" s="110">
        <f t="shared" si="784"/>
        <v>1.0049515499999999</v>
      </c>
      <c r="P1441" s="110">
        <f t="shared" si="785"/>
        <v>730.35124651000001</v>
      </c>
      <c r="Q1441" s="148">
        <f t="shared" si="786"/>
        <v>0</v>
      </c>
      <c r="R1441" s="170">
        <f t="shared" si="787"/>
        <v>0</v>
      </c>
      <c r="S1441" s="110">
        <f t="shared" si="788"/>
        <v>0</v>
      </c>
      <c r="T1441" s="92">
        <f t="shared" si="773"/>
        <v>0</v>
      </c>
      <c r="U1441" s="181">
        <f t="shared" si="774"/>
        <v>0</v>
      </c>
      <c r="V1441" s="120">
        <f t="shared" si="770"/>
        <v>7.8E-2</v>
      </c>
      <c r="W1441" s="118">
        <f t="shared" si="789"/>
        <v>20</v>
      </c>
      <c r="X1441" s="118">
        <v>252</v>
      </c>
      <c r="Y1441" s="117">
        <f t="shared" si="790"/>
        <v>1.0059787120000001</v>
      </c>
      <c r="Z1441" s="110">
        <f t="shared" si="791"/>
        <v>4.3665597600000003</v>
      </c>
      <c r="AA1441" s="110">
        <f t="shared" si="792"/>
        <v>0</v>
      </c>
      <c r="AB1441" s="121" t="str">
        <f t="shared" si="771"/>
        <v>A+J=</v>
      </c>
      <c r="AC1441" s="115">
        <f t="shared" si="772"/>
        <v>45713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9">
        <f t="shared" si="769"/>
        <v>45711</v>
      </c>
      <c r="B1442" s="110">
        <f t="shared" si="775"/>
        <v>734.71780626999998</v>
      </c>
      <c r="C1442" s="184">
        <f t="shared" si="768"/>
        <v>726.75269421066673</v>
      </c>
      <c r="D1442" s="111">
        <f t="shared" si="776"/>
        <v>7063.77</v>
      </c>
      <c r="E1442" s="111">
        <f>IF($K1442=1,VLOOKUP($A1441,$AQ$11:$AU$150,5),E1441)</f>
        <v>7100.5</v>
      </c>
      <c r="F1442" s="160" t="e">
        <f>IF($K1442=1,VLOOKUP($A1441,$AQ$11:$AU$135,6),F1441)</f>
        <v>#REF!</v>
      </c>
      <c r="G1442" s="114">
        <f t="shared" si="777"/>
        <v>5.1997729257888814E-3</v>
      </c>
      <c r="H1442" s="115">
        <f t="shared" si="778"/>
        <v>45713</v>
      </c>
      <c r="I1442" s="115">
        <f t="shared" si="779"/>
        <v>45713</v>
      </c>
      <c r="J1442" s="116">
        <f t="shared" si="780"/>
        <v>21</v>
      </c>
      <c r="K1442" s="116">
        <f t="shared" si="781"/>
        <v>20</v>
      </c>
      <c r="L1442" s="8">
        <f t="shared" si="782"/>
        <v>1.0049515499999999</v>
      </c>
      <c r="M1442" s="117">
        <v>1</v>
      </c>
      <c r="N1442" s="117">
        <f t="shared" si="783"/>
        <v>1</v>
      </c>
      <c r="O1442" s="110">
        <f t="shared" si="784"/>
        <v>1.0049515499999999</v>
      </c>
      <c r="P1442" s="110">
        <f t="shared" si="785"/>
        <v>730.35124651000001</v>
      </c>
      <c r="Q1442" s="148">
        <f t="shared" si="786"/>
        <v>0</v>
      </c>
      <c r="R1442" s="170">
        <f t="shared" si="787"/>
        <v>0</v>
      </c>
      <c r="S1442" s="110">
        <f t="shared" si="788"/>
        <v>0</v>
      </c>
      <c r="T1442" s="92">
        <f t="shared" si="773"/>
        <v>0</v>
      </c>
      <c r="U1442" s="181">
        <f t="shared" si="774"/>
        <v>0</v>
      </c>
      <c r="V1442" s="120">
        <f t="shared" si="770"/>
        <v>7.8E-2</v>
      </c>
      <c r="W1442" s="118">
        <f t="shared" si="789"/>
        <v>20</v>
      </c>
      <c r="X1442" s="118">
        <v>252</v>
      </c>
      <c r="Y1442" s="117">
        <f t="shared" si="790"/>
        <v>1.0059787120000001</v>
      </c>
      <c r="Z1442" s="110">
        <f t="shared" si="791"/>
        <v>4.3665597600000003</v>
      </c>
      <c r="AA1442" s="110">
        <f t="shared" si="792"/>
        <v>0</v>
      </c>
      <c r="AB1442" s="121" t="str">
        <f t="shared" si="771"/>
        <v>A+J=</v>
      </c>
      <c r="AC1442" s="115">
        <f t="shared" si="772"/>
        <v>45713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9">
        <f t="shared" si="769"/>
        <v>45712</v>
      </c>
      <c r="B1443" s="110">
        <f t="shared" si="775"/>
        <v>734.71780626999998</v>
      </c>
      <c r="C1443" s="184">
        <f t="shared" si="768"/>
        <v>726.75269421066673</v>
      </c>
      <c r="D1443" s="111">
        <f t="shared" si="776"/>
        <v>7063.77</v>
      </c>
      <c r="E1443" s="111">
        <f>IF($K1443=1,VLOOKUP($A1442,$AQ$11:$AU$150,5),E1442)</f>
        <v>7100.5</v>
      </c>
      <c r="F1443" s="160" t="e">
        <f>IF($K1443=1,VLOOKUP($A1442,$AQ$11:$AU$135,6),F1442)</f>
        <v>#REF!</v>
      </c>
      <c r="G1443" s="114">
        <f t="shared" si="777"/>
        <v>5.1997729257888814E-3</v>
      </c>
      <c r="H1443" s="115">
        <f t="shared" si="778"/>
        <v>45713</v>
      </c>
      <c r="I1443" s="115">
        <f t="shared" si="779"/>
        <v>45713</v>
      </c>
      <c r="J1443" s="116">
        <f t="shared" si="780"/>
        <v>21</v>
      </c>
      <c r="K1443" s="116">
        <f t="shared" si="781"/>
        <v>20</v>
      </c>
      <c r="L1443" s="8">
        <f t="shared" si="782"/>
        <v>1.0049515499999999</v>
      </c>
      <c r="M1443" s="117">
        <v>1</v>
      </c>
      <c r="N1443" s="117">
        <f t="shared" si="783"/>
        <v>1</v>
      </c>
      <c r="O1443" s="110">
        <f t="shared" si="784"/>
        <v>1.0049515499999999</v>
      </c>
      <c r="P1443" s="110">
        <f t="shared" si="785"/>
        <v>730.35124651000001</v>
      </c>
      <c r="Q1443" s="148">
        <f t="shared" si="786"/>
        <v>0</v>
      </c>
      <c r="R1443" s="170">
        <f t="shared" si="787"/>
        <v>0</v>
      </c>
      <c r="S1443" s="110">
        <f t="shared" si="788"/>
        <v>0</v>
      </c>
      <c r="T1443" s="92">
        <f t="shared" si="773"/>
        <v>0</v>
      </c>
      <c r="U1443" s="181">
        <f t="shared" si="774"/>
        <v>0</v>
      </c>
      <c r="V1443" s="120">
        <f t="shared" si="770"/>
        <v>7.8E-2</v>
      </c>
      <c r="W1443" s="118">
        <f t="shared" si="789"/>
        <v>20</v>
      </c>
      <c r="X1443" s="118">
        <v>252</v>
      </c>
      <c r="Y1443" s="117">
        <f t="shared" si="790"/>
        <v>1.0059787120000001</v>
      </c>
      <c r="Z1443" s="110">
        <f t="shared" si="791"/>
        <v>4.3665597600000003</v>
      </c>
      <c r="AA1443" s="110">
        <f t="shared" si="792"/>
        <v>0</v>
      </c>
      <c r="AB1443" s="121" t="str">
        <f t="shared" si="771"/>
        <v>A+J=</v>
      </c>
      <c r="AC1443" s="115">
        <f t="shared" si="772"/>
        <v>45713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9">
        <f t="shared" si="769"/>
        <v>45713</v>
      </c>
      <c r="B1444" s="110">
        <f t="shared" si="775"/>
        <v>735.11834533000001</v>
      </c>
      <c r="C1444" s="184">
        <f t="shared" si="768"/>
        <v>726.75269421066673</v>
      </c>
      <c r="D1444" s="111">
        <f t="shared" si="776"/>
        <v>7063.77</v>
      </c>
      <c r="E1444" s="111">
        <f>IF($K1444=1,VLOOKUP($A1443,$AQ$11:$AU$150,5),E1443)</f>
        <v>7100.5</v>
      </c>
      <c r="F1444" s="160" t="e">
        <f>IF($K1444=1,VLOOKUP($A1443,$AQ$11:$AU$135,6),F1443)</f>
        <v>#REF!</v>
      </c>
      <c r="G1444" s="114">
        <f t="shared" si="777"/>
        <v>5.1997729257888814E-3</v>
      </c>
      <c r="H1444" s="115">
        <f t="shared" si="778"/>
        <v>45713</v>
      </c>
      <c r="I1444" s="115">
        <f t="shared" si="779"/>
        <v>45713</v>
      </c>
      <c r="J1444" s="116">
        <f t="shared" si="780"/>
        <v>21</v>
      </c>
      <c r="K1444" s="116">
        <f t="shared" si="781"/>
        <v>21</v>
      </c>
      <c r="L1444" s="8">
        <f t="shared" si="782"/>
        <v>1.0051997699999999</v>
      </c>
      <c r="M1444" s="117">
        <v>1</v>
      </c>
      <c r="N1444" s="117">
        <f t="shared" si="783"/>
        <v>1</v>
      </c>
      <c r="O1444" s="110">
        <f t="shared" si="784"/>
        <v>1.0051997699999999</v>
      </c>
      <c r="P1444" s="110">
        <f t="shared" si="785"/>
        <v>730.53164105999997</v>
      </c>
      <c r="Q1444" s="148">
        <f t="shared" si="786"/>
        <v>47</v>
      </c>
      <c r="R1444" s="170">
        <f t="shared" si="787"/>
        <v>1.6129000000000001E-2</v>
      </c>
      <c r="S1444" s="110">
        <f t="shared" si="788"/>
        <v>11.78274483</v>
      </c>
      <c r="T1444" s="92">
        <f t="shared" si="773"/>
        <v>3.7789468567757529</v>
      </c>
      <c r="U1444" s="181">
        <f t="shared" si="774"/>
        <v>2.1301872242242333E-2</v>
      </c>
      <c r="V1444" s="120">
        <f t="shared" si="770"/>
        <v>7.8E-2</v>
      </c>
      <c r="W1444" s="118">
        <f t="shared" si="789"/>
        <v>21</v>
      </c>
      <c r="X1444" s="118">
        <v>252</v>
      </c>
      <c r="Y1444" s="117">
        <f t="shared" si="790"/>
        <v>1.0062785839999999</v>
      </c>
      <c r="Z1444" s="110">
        <f t="shared" si="791"/>
        <v>4.5867042700000002</v>
      </c>
      <c r="AA1444" s="110">
        <f t="shared" si="792"/>
        <v>16.369449100000001</v>
      </c>
      <c r="AB1444" s="121" t="str">
        <f t="shared" si="771"/>
        <v>A+J=</v>
      </c>
      <c r="AC1444" s="115">
        <f t="shared" si="772"/>
        <v>45713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9">
        <f t="shared" si="769"/>
        <v>45714</v>
      </c>
      <c r="B1445" s="110">
        <f t="shared" si="775"/>
        <v>715.24659015999998</v>
      </c>
      <c r="C1445" s="184">
        <f t="shared" si="768"/>
        <v>714.96994937322427</v>
      </c>
      <c r="D1445" s="111">
        <f t="shared" si="776"/>
        <v>7100.5</v>
      </c>
      <c r="E1445" s="111">
        <f>IF($K1445=1,VLOOKUP($A1444,$AQ$11:$AU$150,5),E1444)</f>
        <v>7111.86</v>
      </c>
      <c r="F1445" s="160" t="e">
        <f>IF($K1445=1,VLOOKUP($A1444,$AQ$11:$AU$135,6),F1444)</f>
        <v>#REF!</v>
      </c>
      <c r="G1445" s="114">
        <f t="shared" si="777"/>
        <v>1.5998873318778806E-3</v>
      </c>
      <c r="H1445" s="115">
        <f t="shared" si="778"/>
        <v>45741</v>
      </c>
      <c r="I1445" s="115">
        <f t="shared" si="779"/>
        <v>45741</v>
      </c>
      <c r="J1445" s="116">
        <f t="shared" si="780"/>
        <v>18</v>
      </c>
      <c r="K1445" s="116">
        <f t="shared" si="781"/>
        <v>1</v>
      </c>
      <c r="L1445" s="8">
        <f t="shared" si="782"/>
        <v>1.0000888100000001</v>
      </c>
      <c r="M1445" s="117">
        <v>1</v>
      </c>
      <c r="N1445" s="117">
        <f t="shared" si="783"/>
        <v>1</v>
      </c>
      <c r="O1445" s="110">
        <f t="shared" si="784"/>
        <v>1.0000888100000001</v>
      </c>
      <c r="P1445" s="110">
        <f t="shared" si="785"/>
        <v>715.03344585000002</v>
      </c>
      <c r="Q1445" s="148">
        <f t="shared" si="786"/>
        <v>0</v>
      </c>
      <c r="R1445" s="170">
        <f t="shared" si="787"/>
        <v>0</v>
      </c>
      <c r="S1445" s="110">
        <f t="shared" si="788"/>
        <v>0</v>
      </c>
      <c r="T1445" s="92">
        <f t="shared" si="773"/>
        <v>0</v>
      </c>
      <c r="U1445" s="181">
        <f t="shared" si="774"/>
        <v>0</v>
      </c>
      <c r="V1445" s="120">
        <f t="shared" si="770"/>
        <v>7.8E-2</v>
      </c>
      <c r="W1445" s="118">
        <f t="shared" si="789"/>
        <v>1</v>
      </c>
      <c r="X1445" s="118">
        <v>252</v>
      </c>
      <c r="Y1445" s="117">
        <f t="shared" si="790"/>
        <v>1.00029809</v>
      </c>
      <c r="Z1445" s="110">
        <f t="shared" si="791"/>
        <v>0.21314431</v>
      </c>
      <c r="AA1445" s="110">
        <f t="shared" si="792"/>
        <v>0</v>
      </c>
      <c r="AB1445" s="121" t="str">
        <f t="shared" si="771"/>
        <v>A+J=</v>
      </c>
      <c r="AC1445" s="115">
        <f t="shared" si="772"/>
        <v>45741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9">
        <f t="shared" si="769"/>
        <v>45715</v>
      </c>
      <c r="B1446" s="110">
        <f t="shared" si="775"/>
        <v>715.52333962</v>
      </c>
      <c r="C1446" s="184">
        <f t="shared" si="768"/>
        <v>714.96994937322427</v>
      </c>
      <c r="D1446" s="111">
        <f t="shared" si="776"/>
        <v>7100.5</v>
      </c>
      <c r="E1446" s="111">
        <f>IF($K1446=1,VLOOKUP($A1445,$AQ$11:$AU$150,5),E1445)</f>
        <v>7111.86</v>
      </c>
      <c r="F1446" s="160" t="e">
        <f>IF($K1446=1,VLOOKUP($A1445,$AQ$11:$AU$135,6),F1445)</f>
        <v>#REF!</v>
      </c>
      <c r="G1446" s="114">
        <f t="shared" si="777"/>
        <v>1.5998873318778806E-3</v>
      </c>
      <c r="H1446" s="115">
        <f t="shared" si="778"/>
        <v>45741</v>
      </c>
      <c r="I1446" s="115">
        <f t="shared" si="779"/>
        <v>45741</v>
      </c>
      <c r="J1446" s="116">
        <f t="shared" si="780"/>
        <v>18</v>
      </c>
      <c r="K1446" s="116">
        <f t="shared" si="781"/>
        <v>2</v>
      </c>
      <c r="L1446" s="8">
        <f t="shared" si="782"/>
        <v>1.00017763</v>
      </c>
      <c r="M1446" s="117">
        <v>1</v>
      </c>
      <c r="N1446" s="117">
        <f t="shared" si="783"/>
        <v>1</v>
      </c>
      <c r="O1446" s="110">
        <f t="shared" si="784"/>
        <v>1.00017763</v>
      </c>
      <c r="P1446" s="110">
        <f t="shared" si="785"/>
        <v>715.09694948000003</v>
      </c>
      <c r="Q1446" s="148">
        <f t="shared" si="786"/>
        <v>0</v>
      </c>
      <c r="R1446" s="170">
        <f t="shared" si="787"/>
        <v>0</v>
      </c>
      <c r="S1446" s="110">
        <f t="shared" si="788"/>
        <v>0</v>
      </c>
      <c r="T1446" s="92">
        <f t="shared" si="773"/>
        <v>0</v>
      </c>
      <c r="U1446" s="181">
        <f t="shared" si="774"/>
        <v>0</v>
      </c>
      <c r="V1446" s="120">
        <f t="shared" si="770"/>
        <v>7.8E-2</v>
      </c>
      <c r="W1446" s="118">
        <f t="shared" si="789"/>
        <v>2</v>
      </c>
      <c r="X1446" s="118">
        <v>252</v>
      </c>
      <c r="Y1446" s="117">
        <f t="shared" si="790"/>
        <v>1.0005962690000001</v>
      </c>
      <c r="Z1446" s="110">
        <f t="shared" si="791"/>
        <v>0.42639013999999997</v>
      </c>
      <c r="AA1446" s="110">
        <f t="shared" si="792"/>
        <v>0</v>
      </c>
      <c r="AB1446" s="121" t="str">
        <f t="shared" si="771"/>
        <v>A+J=</v>
      </c>
      <c r="AC1446" s="115">
        <f t="shared" si="772"/>
        <v>45741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9">
        <f t="shared" si="769"/>
        <v>45716</v>
      </c>
      <c r="B1447" s="110">
        <f t="shared" si="775"/>
        <v>715.80020419000004</v>
      </c>
      <c r="C1447" s="184">
        <f t="shared" si="768"/>
        <v>714.96994937322427</v>
      </c>
      <c r="D1447" s="111">
        <f t="shared" si="776"/>
        <v>7100.5</v>
      </c>
      <c r="E1447" s="111">
        <f>IF($K1447=1,VLOOKUP($A1446,$AQ$11:$AU$150,5),E1446)</f>
        <v>7111.86</v>
      </c>
      <c r="F1447" s="160" t="e">
        <f>IF($K1447=1,VLOOKUP($A1446,$AQ$11:$AU$135,6),F1446)</f>
        <v>#REF!</v>
      </c>
      <c r="G1447" s="114">
        <f t="shared" si="777"/>
        <v>1.5998873318778806E-3</v>
      </c>
      <c r="H1447" s="115">
        <f t="shared" si="778"/>
        <v>45741</v>
      </c>
      <c r="I1447" s="115">
        <f t="shared" si="779"/>
        <v>45741</v>
      </c>
      <c r="J1447" s="116">
        <f t="shared" si="780"/>
        <v>18</v>
      </c>
      <c r="K1447" s="116">
        <f t="shared" si="781"/>
        <v>3</v>
      </c>
      <c r="L1447" s="8">
        <f t="shared" si="782"/>
        <v>1.0002664699999999</v>
      </c>
      <c r="M1447" s="117">
        <v>1</v>
      </c>
      <c r="N1447" s="117">
        <f t="shared" si="783"/>
        <v>1</v>
      </c>
      <c r="O1447" s="110">
        <f t="shared" si="784"/>
        <v>1.0002664699999999</v>
      </c>
      <c r="P1447" s="110">
        <f t="shared" si="785"/>
        <v>715.16046741000002</v>
      </c>
      <c r="Q1447" s="148">
        <f t="shared" si="786"/>
        <v>0</v>
      </c>
      <c r="R1447" s="170">
        <f t="shared" si="787"/>
        <v>0</v>
      </c>
      <c r="S1447" s="110">
        <f t="shared" si="788"/>
        <v>0</v>
      </c>
      <c r="T1447" s="92">
        <f t="shared" si="773"/>
        <v>0</v>
      </c>
      <c r="U1447" s="181">
        <f t="shared" si="774"/>
        <v>0</v>
      </c>
      <c r="V1447" s="120">
        <f t="shared" si="770"/>
        <v>7.8E-2</v>
      </c>
      <c r="W1447" s="118">
        <f t="shared" si="789"/>
        <v>3</v>
      </c>
      <c r="X1447" s="118">
        <v>252</v>
      </c>
      <c r="Y1447" s="117">
        <f t="shared" si="790"/>
        <v>1.0008945359999999</v>
      </c>
      <c r="Z1447" s="110">
        <f t="shared" si="791"/>
        <v>0.63973678</v>
      </c>
      <c r="AA1447" s="110">
        <f t="shared" si="792"/>
        <v>0</v>
      </c>
      <c r="AB1447" s="121" t="str">
        <f t="shared" si="771"/>
        <v>A+J=</v>
      </c>
      <c r="AC1447" s="115">
        <f t="shared" si="772"/>
        <v>45741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9">
        <f t="shared" si="769"/>
        <v>45717</v>
      </c>
      <c r="B1448" s="110">
        <f t="shared" si="775"/>
        <v>716.07716386000004</v>
      </c>
      <c r="C1448" s="184">
        <f t="shared" si="768"/>
        <v>714.96994937322427</v>
      </c>
      <c r="D1448" s="111">
        <f t="shared" si="776"/>
        <v>7100.5</v>
      </c>
      <c r="E1448" s="111">
        <f>IF($K1448=1,VLOOKUP($A1447,$AQ$11:$AU$150,5),E1447)</f>
        <v>7111.86</v>
      </c>
      <c r="F1448" s="160" t="e">
        <f>IF($K1448=1,VLOOKUP($A1447,$AQ$11:$AU$135,6),F1447)</f>
        <v>#REF!</v>
      </c>
      <c r="G1448" s="114">
        <f t="shared" si="777"/>
        <v>1.5998873318778806E-3</v>
      </c>
      <c r="H1448" s="115">
        <f t="shared" si="778"/>
        <v>45741</v>
      </c>
      <c r="I1448" s="115">
        <f t="shared" si="779"/>
        <v>45741</v>
      </c>
      <c r="J1448" s="116">
        <f t="shared" si="780"/>
        <v>18</v>
      </c>
      <c r="K1448" s="116">
        <f t="shared" si="781"/>
        <v>4</v>
      </c>
      <c r="L1448" s="8">
        <f t="shared" si="782"/>
        <v>1.0003553000000001</v>
      </c>
      <c r="M1448" s="117">
        <v>1</v>
      </c>
      <c r="N1448" s="117">
        <f t="shared" si="783"/>
        <v>1</v>
      </c>
      <c r="O1448" s="110">
        <f t="shared" si="784"/>
        <v>1.0003553000000001</v>
      </c>
      <c r="P1448" s="110">
        <f t="shared" si="785"/>
        <v>715.22397819000003</v>
      </c>
      <c r="Q1448" s="148">
        <f t="shared" si="786"/>
        <v>0</v>
      </c>
      <c r="R1448" s="170">
        <f t="shared" si="787"/>
        <v>0</v>
      </c>
      <c r="S1448" s="110">
        <f t="shared" si="788"/>
        <v>0</v>
      </c>
      <c r="T1448" s="92">
        <f t="shared" si="773"/>
        <v>0</v>
      </c>
      <c r="U1448" s="181">
        <f t="shared" si="774"/>
        <v>0</v>
      </c>
      <c r="V1448" s="120">
        <f t="shared" si="770"/>
        <v>7.8E-2</v>
      </c>
      <c r="W1448" s="118">
        <f t="shared" si="789"/>
        <v>4</v>
      </c>
      <c r="X1448" s="118">
        <v>252</v>
      </c>
      <c r="Y1448" s="117">
        <f t="shared" si="790"/>
        <v>1.001192893</v>
      </c>
      <c r="Z1448" s="110">
        <f t="shared" si="791"/>
        <v>0.85318567000000001</v>
      </c>
      <c r="AA1448" s="110">
        <f t="shared" si="792"/>
        <v>0</v>
      </c>
      <c r="AB1448" s="121" t="str">
        <f t="shared" si="771"/>
        <v>A+J=</v>
      </c>
      <c r="AC1448" s="115">
        <f t="shared" si="772"/>
        <v>45741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9">
        <f t="shared" si="769"/>
        <v>45718</v>
      </c>
      <c r="B1449" s="110">
        <f t="shared" si="775"/>
        <v>716.07716386000004</v>
      </c>
      <c r="C1449" s="184">
        <f t="shared" si="768"/>
        <v>714.96994937322427</v>
      </c>
      <c r="D1449" s="111">
        <f t="shared" si="776"/>
        <v>7100.5</v>
      </c>
      <c r="E1449" s="111">
        <f>IF($K1449=1,VLOOKUP($A1448,$AQ$11:$AU$150,5),E1448)</f>
        <v>7111.86</v>
      </c>
      <c r="F1449" s="160" t="e">
        <f>IF($K1449=1,VLOOKUP($A1448,$AQ$11:$AU$135,6),F1448)</f>
        <v>#REF!</v>
      </c>
      <c r="G1449" s="114">
        <f t="shared" si="777"/>
        <v>1.5998873318778806E-3</v>
      </c>
      <c r="H1449" s="115">
        <f t="shared" si="778"/>
        <v>45741</v>
      </c>
      <c r="I1449" s="115">
        <f t="shared" si="779"/>
        <v>45741</v>
      </c>
      <c r="J1449" s="116">
        <f t="shared" si="780"/>
        <v>18</v>
      </c>
      <c r="K1449" s="116">
        <f t="shared" si="781"/>
        <v>4</v>
      </c>
      <c r="L1449" s="8">
        <f t="shared" si="782"/>
        <v>1.0003553000000001</v>
      </c>
      <c r="M1449" s="117">
        <v>1</v>
      </c>
      <c r="N1449" s="117">
        <f t="shared" si="783"/>
        <v>1</v>
      </c>
      <c r="O1449" s="110">
        <f t="shared" si="784"/>
        <v>1.0003553000000001</v>
      </c>
      <c r="P1449" s="110">
        <f t="shared" si="785"/>
        <v>715.22397819000003</v>
      </c>
      <c r="Q1449" s="148">
        <f t="shared" si="786"/>
        <v>0</v>
      </c>
      <c r="R1449" s="170">
        <f t="shared" si="787"/>
        <v>0</v>
      </c>
      <c r="S1449" s="110">
        <f t="shared" si="788"/>
        <v>0</v>
      </c>
      <c r="T1449" s="92">
        <f t="shared" si="773"/>
        <v>0</v>
      </c>
      <c r="U1449" s="181">
        <f t="shared" si="774"/>
        <v>0</v>
      </c>
      <c r="V1449" s="120">
        <f t="shared" si="770"/>
        <v>7.8E-2</v>
      </c>
      <c r="W1449" s="118">
        <f t="shared" si="789"/>
        <v>4</v>
      </c>
      <c r="X1449" s="118">
        <v>252</v>
      </c>
      <c r="Y1449" s="117">
        <f t="shared" si="790"/>
        <v>1.001192893</v>
      </c>
      <c r="Z1449" s="110">
        <f t="shared" si="791"/>
        <v>0.85318567000000001</v>
      </c>
      <c r="AA1449" s="110">
        <f t="shared" si="792"/>
        <v>0</v>
      </c>
      <c r="AB1449" s="121" t="str">
        <f t="shared" si="771"/>
        <v>A+J=</v>
      </c>
      <c r="AC1449" s="115">
        <f t="shared" si="772"/>
        <v>45741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9">
        <f t="shared" si="769"/>
        <v>45719</v>
      </c>
      <c r="B1450" s="110">
        <f t="shared" si="775"/>
        <v>716.07716386000004</v>
      </c>
      <c r="C1450" s="184">
        <f t="shared" si="768"/>
        <v>714.96994937322427</v>
      </c>
      <c r="D1450" s="111">
        <f t="shared" si="776"/>
        <v>7100.5</v>
      </c>
      <c r="E1450" s="111">
        <f>IF($K1450=1,VLOOKUP($A1449,$AQ$11:$AU$150,5),E1449)</f>
        <v>7111.86</v>
      </c>
      <c r="F1450" s="160" t="e">
        <f>IF($K1450=1,VLOOKUP($A1449,$AQ$11:$AU$135,6),F1449)</f>
        <v>#REF!</v>
      </c>
      <c r="G1450" s="114">
        <f t="shared" si="777"/>
        <v>1.5998873318778806E-3</v>
      </c>
      <c r="H1450" s="115">
        <f t="shared" si="778"/>
        <v>45741</v>
      </c>
      <c r="I1450" s="115">
        <f t="shared" si="779"/>
        <v>45741</v>
      </c>
      <c r="J1450" s="116">
        <f t="shared" si="780"/>
        <v>18</v>
      </c>
      <c r="K1450" s="116">
        <f t="shared" si="781"/>
        <v>4</v>
      </c>
      <c r="L1450" s="8">
        <f t="shared" si="782"/>
        <v>1.0003553000000001</v>
      </c>
      <c r="M1450" s="117">
        <v>1</v>
      </c>
      <c r="N1450" s="117">
        <f t="shared" si="783"/>
        <v>1</v>
      </c>
      <c r="O1450" s="110">
        <f t="shared" si="784"/>
        <v>1.0003553000000001</v>
      </c>
      <c r="P1450" s="110">
        <f t="shared" si="785"/>
        <v>715.22397819000003</v>
      </c>
      <c r="Q1450" s="148">
        <f t="shared" si="786"/>
        <v>0</v>
      </c>
      <c r="R1450" s="170">
        <f t="shared" si="787"/>
        <v>0</v>
      </c>
      <c r="S1450" s="110">
        <f t="shared" si="788"/>
        <v>0</v>
      </c>
      <c r="T1450" s="92">
        <f t="shared" si="773"/>
        <v>0</v>
      </c>
      <c r="U1450" s="181">
        <f t="shared" si="774"/>
        <v>0</v>
      </c>
      <c r="V1450" s="120">
        <f t="shared" si="770"/>
        <v>7.8E-2</v>
      </c>
      <c r="W1450" s="118">
        <f t="shared" si="789"/>
        <v>4</v>
      </c>
      <c r="X1450" s="118">
        <v>252</v>
      </c>
      <c r="Y1450" s="117">
        <f t="shared" si="790"/>
        <v>1.001192893</v>
      </c>
      <c r="Z1450" s="110">
        <f t="shared" si="791"/>
        <v>0.85318567000000001</v>
      </c>
      <c r="AA1450" s="110">
        <f t="shared" si="792"/>
        <v>0</v>
      </c>
      <c r="AB1450" s="121" t="str">
        <f t="shared" si="771"/>
        <v>A+J=</v>
      </c>
      <c r="AC1450" s="115">
        <f t="shared" si="772"/>
        <v>45741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9">
        <f t="shared" si="769"/>
        <v>45720</v>
      </c>
      <c r="B1451" s="110">
        <f t="shared" si="775"/>
        <v>716.07716386000004</v>
      </c>
      <c r="C1451" s="184">
        <f t="shared" si="768"/>
        <v>714.96994937322427</v>
      </c>
      <c r="D1451" s="111">
        <f t="shared" si="776"/>
        <v>7100.5</v>
      </c>
      <c r="E1451" s="111">
        <f>IF($K1451=1,VLOOKUP($A1450,$AQ$11:$AU$150,5),E1450)</f>
        <v>7111.86</v>
      </c>
      <c r="F1451" s="160" t="e">
        <f>IF($K1451=1,VLOOKUP($A1450,$AQ$11:$AU$135,6),F1450)</f>
        <v>#REF!</v>
      </c>
      <c r="G1451" s="114">
        <f t="shared" si="777"/>
        <v>1.5998873318778806E-3</v>
      </c>
      <c r="H1451" s="115">
        <f t="shared" si="778"/>
        <v>45741</v>
      </c>
      <c r="I1451" s="115">
        <f t="shared" si="779"/>
        <v>45741</v>
      </c>
      <c r="J1451" s="116">
        <f t="shared" si="780"/>
        <v>18</v>
      </c>
      <c r="K1451" s="116">
        <f t="shared" si="781"/>
        <v>4</v>
      </c>
      <c r="L1451" s="8">
        <f t="shared" si="782"/>
        <v>1.0003553000000001</v>
      </c>
      <c r="M1451" s="117">
        <v>1</v>
      </c>
      <c r="N1451" s="117">
        <f t="shared" si="783"/>
        <v>1</v>
      </c>
      <c r="O1451" s="110">
        <f t="shared" si="784"/>
        <v>1.0003553000000001</v>
      </c>
      <c r="P1451" s="110">
        <f t="shared" si="785"/>
        <v>715.22397819000003</v>
      </c>
      <c r="Q1451" s="148">
        <f t="shared" si="786"/>
        <v>0</v>
      </c>
      <c r="R1451" s="170">
        <f t="shared" si="787"/>
        <v>0</v>
      </c>
      <c r="S1451" s="110">
        <f t="shared" si="788"/>
        <v>0</v>
      </c>
      <c r="T1451" s="92">
        <f t="shared" si="773"/>
        <v>0</v>
      </c>
      <c r="U1451" s="181">
        <f t="shared" si="774"/>
        <v>0</v>
      </c>
      <c r="V1451" s="120">
        <f t="shared" si="770"/>
        <v>7.8E-2</v>
      </c>
      <c r="W1451" s="118">
        <f t="shared" si="789"/>
        <v>4</v>
      </c>
      <c r="X1451" s="118">
        <v>252</v>
      </c>
      <c r="Y1451" s="117">
        <f t="shared" si="790"/>
        <v>1.001192893</v>
      </c>
      <c r="Z1451" s="110">
        <f t="shared" si="791"/>
        <v>0.85318567000000001</v>
      </c>
      <c r="AA1451" s="110">
        <f t="shared" si="792"/>
        <v>0</v>
      </c>
      <c r="AB1451" s="121" t="str">
        <f t="shared" si="771"/>
        <v>A+J=</v>
      </c>
      <c r="AC1451" s="115">
        <f t="shared" si="772"/>
        <v>45741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9">
        <f t="shared" si="769"/>
        <v>45721</v>
      </c>
      <c r="B1452" s="110">
        <f t="shared" si="775"/>
        <v>716.07716386000004</v>
      </c>
      <c r="C1452" s="184">
        <f t="shared" si="768"/>
        <v>714.96994937322427</v>
      </c>
      <c r="D1452" s="111">
        <f t="shared" si="776"/>
        <v>7100.5</v>
      </c>
      <c r="E1452" s="111">
        <f>IF($K1452=1,VLOOKUP($A1451,$AQ$11:$AU$150,5),E1451)</f>
        <v>7111.86</v>
      </c>
      <c r="F1452" s="160" t="e">
        <f>IF($K1452=1,VLOOKUP($A1451,$AQ$11:$AU$135,6),F1451)</f>
        <v>#REF!</v>
      </c>
      <c r="G1452" s="114">
        <f t="shared" si="777"/>
        <v>1.5998873318778806E-3</v>
      </c>
      <c r="H1452" s="115">
        <f t="shared" si="778"/>
        <v>45741</v>
      </c>
      <c r="I1452" s="115">
        <f t="shared" si="779"/>
        <v>45741</v>
      </c>
      <c r="J1452" s="116">
        <f t="shared" si="780"/>
        <v>18</v>
      </c>
      <c r="K1452" s="116">
        <f t="shared" si="781"/>
        <v>4</v>
      </c>
      <c r="L1452" s="8">
        <f t="shared" si="782"/>
        <v>1.0003553000000001</v>
      </c>
      <c r="M1452" s="117">
        <v>1</v>
      </c>
      <c r="N1452" s="117">
        <f t="shared" si="783"/>
        <v>1</v>
      </c>
      <c r="O1452" s="110">
        <f t="shared" si="784"/>
        <v>1.0003553000000001</v>
      </c>
      <c r="P1452" s="110">
        <f t="shared" si="785"/>
        <v>715.22397819000003</v>
      </c>
      <c r="Q1452" s="148">
        <f t="shared" si="786"/>
        <v>0</v>
      </c>
      <c r="R1452" s="170">
        <f t="shared" si="787"/>
        <v>0</v>
      </c>
      <c r="S1452" s="110">
        <f t="shared" si="788"/>
        <v>0</v>
      </c>
      <c r="T1452" s="92">
        <f t="shared" si="773"/>
        <v>0</v>
      </c>
      <c r="U1452" s="181">
        <f t="shared" si="774"/>
        <v>0</v>
      </c>
      <c r="V1452" s="120">
        <f t="shared" si="770"/>
        <v>7.8E-2</v>
      </c>
      <c r="W1452" s="118">
        <f t="shared" si="789"/>
        <v>4</v>
      </c>
      <c r="X1452" s="118">
        <v>252</v>
      </c>
      <c r="Y1452" s="117">
        <f t="shared" si="790"/>
        <v>1.001192893</v>
      </c>
      <c r="Z1452" s="110">
        <f t="shared" si="791"/>
        <v>0.85318567000000001</v>
      </c>
      <c r="AA1452" s="110">
        <f t="shared" si="792"/>
        <v>0</v>
      </c>
      <c r="AB1452" s="121" t="str">
        <f t="shared" si="771"/>
        <v>A+J=</v>
      </c>
      <c r="AC1452" s="115">
        <f t="shared" si="772"/>
        <v>45741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9">
        <f t="shared" si="769"/>
        <v>45722</v>
      </c>
      <c r="B1453" s="110">
        <f t="shared" si="775"/>
        <v>716.35423940999999</v>
      </c>
      <c r="C1453" s="184">
        <f t="shared" ref="C1453:C1516" si="793">IF(Q1452&gt;0,P1452-S1452-T1452,C1452)</f>
        <v>714.96994937322427</v>
      </c>
      <c r="D1453" s="111">
        <f t="shared" si="776"/>
        <v>7100.5</v>
      </c>
      <c r="E1453" s="111">
        <f>IF($K1453=1,VLOOKUP($A1452,$AQ$11:$AU$150,5),E1452)</f>
        <v>7111.86</v>
      </c>
      <c r="F1453" s="160" t="e">
        <f>IF($K1453=1,VLOOKUP($A1452,$AQ$11:$AU$135,6),F1452)</f>
        <v>#REF!</v>
      </c>
      <c r="G1453" s="114">
        <f t="shared" si="777"/>
        <v>1.5998873318778806E-3</v>
      </c>
      <c r="H1453" s="115">
        <f t="shared" si="778"/>
        <v>45741</v>
      </c>
      <c r="I1453" s="115">
        <f t="shared" si="779"/>
        <v>45741</v>
      </c>
      <c r="J1453" s="116">
        <f t="shared" si="780"/>
        <v>18</v>
      </c>
      <c r="K1453" s="116">
        <f t="shared" si="781"/>
        <v>5</v>
      </c>
      <c r="L1453" s="8">
        <f t="shared" si="782"/>
        <v>1.0004441500000001</v>
      </c>
      <c r="M1453" s="117">
        <v>1</v>
      </c>
      <c r="N1453" s="117">
        <f t="shared" si="783"/>
        <v>1</v>
      </c>
      <c r="O1453" s="110">
        <f t="shared" si="784"/>
        <v>1.0004441500000001</v>
      </c>
      <c r="P1453" s="110">
        <f t="shared" si="785"/>
        <v>715.28750327</v>
      </c>
      <c r="Q1453" s="148">
        <f t="shared" si="786"/>
        <v>0</v>
      </c>
      <c r="R1453" s="170">
        <f t="shared" si="787"/>
        <v>0</v>
      </c>
      <c r="S1453" s="110">
        <f t="shared" si="788"/>
        <v>0</v>
      </c>
      <c r="T1453" s="92">
        <f t="shared" si="773"/>
        <v>0</v>
      </c>
      <c r="U1453" s="181">
        <f t="shared" si="774"/>
        <v>0</v>
      </c>
      <c r="V1453" s="120">
        <f t="shared" si="770"/>
        <v>7.8E-2</v>
      </c>
      <c r="W1453" s="118">
        <f t="shared" si="789"/>
        <v>5</v>
      </c>
      <c r="X1453" s="118">
        <v>252</v>
      </c>
      <c r="Y1453" s="117">
        <f t="shared" si="790"/>
        <v>1.001491339</v>
      </c>
      <c r="Z1453" s="110">
        <f t="shared" si="791"/>
        <v>1.0667361399999999</v>
      </c>
      <c r="AA1453" s="110">
        <f t="shared" si="792"/>
        <v>0</v>
      </c>
      <c r="AB1453" s="121" t="str">
        <f t="shared" si="771"/>
        <v>A+J=</v>
      </c>
      <c r="AC1453" s="115">
        <f t="shared" si="772"/>
        <v>45741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9">
        <f t="shared" si="769"/>
        <v>45723</v>
      </c>
      <c r="B1454" s="110">
        <f t="shared" si="775"/>
        <v>716.63142299999993</v>
      </c>
      <c r="C1454" s="184">
        <f t="shared" si="793"/>
        <v>714.96994937322427</v>
      </c>
      <c r="D1454" s="111">
        <f t="shared" si="776"/>
        <v>7100.5</v>
      </c>
      <c r="E1454" s="111">
        <f>IF($K1454=1,VLOOKUP($A1453,$AQ$11:$AU$150,5),E1453)</f>
        <v>7111.86</v>
      </c>
      <c r="F1454" s="160" t="e">
        <f>IF($K1454=1,VLOOKUP($A1453,$AQ$11:$AU$135,6),F1453)</f>
        <v>#REF!</v>
      </c>
      <c r="G1454" s="114">
        <f t="shared" si="777"/>
        <v>1.5998873318778806E-3</v>
      </c>
      <c r="H1454" s="115">
        <f t="shared" si="778"/>
        <v>45741</v>
      </c>
      <c r="I1454" s="115">
        <f t="shared" si="779"/>
        <v>45741</v>
      </c>
      <c r="J1454" s="116">
        <f t="shared" si="780"/>
        <v>18</v>
      </c>
      <c r="K1454" s="116">
        <f t="shared" si="781"/>
        <v>6</v>
      </c>
      <c r="L1454" s="8">
        <f t="shared" si="782"/>
        <v>1.0005330100000001</v>
      </c>
      <c r="M1454" s="117">
        <v>1</v>
      </c>
      <c r="N1454" s="117">
        <f t="shared" si="783"/>
        <v>1</v>
      </c>
      <c r="O1454" s="110">
        <f t="shared" si="784"/>
        <v>1.0005330100000001</v>
      </c>
      <c r="P1454" s="110">
        <f t="shared" si="785"/>
        <v>715.35103549999997</v>
      </c>
      <c r="Q1454" s="148">
        <f t="shared" si="786"/>
        <v>0</v>
      </c>
      <c r="R1454" s="170">
        <f t="shared" si="787"/>
        <v>0</v>
      </c>
      <c r="S1454" s="110">
        <f t="shared" si="788"/>
        <v>0</v>
      </c>
      <c r="T1454" s="92">
        <f t="shared" si="773"/>
        <v>0</v>
      </c>
      <c r="U1454" s="181">
        <f t="shared" si="774"/>
        <v>0</v>
      </c>
      <c r="V1454" s="120">
        <f t="shared" si="770"/>
        <v>7.8E-2</v>
      </c>
      <c r="W1454" s="118">
        <f t="shared" si="789"/>
        <v>6</v>
      </c>
      <c r="X1454" s="118">
        <v>252</v>
      </c>
      <c r="Y1454" s="117">
        <f t="shared" si="790"/>
        <v>1.0017898730000001</v>
      </c>
      <c r="Z1454" s="110">
        <f t="shared" si="791"/>
        <v>1.2803875</v>
      </c>
      <c r="AA1454" s="110">
        <f t="shared" si="792"/>
        <v>0</v>
      </c>
      <c r="AB1454" s="121" t="str">
        <f t="shared" si="771"/>
        <v>A+J=</v>
      </c>
      <c r="AC1454" s="115">
        <f t="shared" si="772"/>
        <v>45741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9">
        <f t="shared" si="769"/>
        <v>45724</v>
      </c>
      <c r="B1455" s="110">
        <f t="shared" si="775"/>
        <v>716.90870819000008</v>
      </c>
      <c r="C1455" s="184">
        <f t="shared" si="793"/>
        <v>714.96994937322427</v>
      </c>
      <c r="D1455" s="111">
        <f t="shared" si="776"/>
        <v>7100.5</v>
      </c>
      <c r="E1455" s="111">
        <f>IF($K1455=1,VLOOKUP($A1454,$AQ$11:$AU$150,5),E1454)</f>
        <v>7111.86</v>
      </c>
      <c r="F1455" s="160" t="e">
        <f>IF($K1455=1,VLOOKUP($A1454,$AQ$11:$AU$135,6),F1454)</f>
        <v>#REF!</v>
      </c>
      <c r="G1455" s="114">
        <f t="shared" si="777"/>
        <v>1.5998873318778806E-3</v>
      </c>
      <c r="H1455" s="115">
        <f t="shared" si="778"/>
        <v>45741</v>
      </c>
      <c r="I1455" s="115">
        <f t="shared" si="779"/>
        <v>45741</v>
      </c>
      <c r="J1455" s="116">
        <f t="shared" si="780"/>
        <v>18</v>
      </c>
      <c r="K1455" s="116">
        <f t="shared" si="781"/>
        <v>7</v>
      </c>
      <c r="L1455" s="8">
        <f t="shared" si="782"/>
        <v>1.00062187</v>
      </c>
      <c r="M1455" s="117">
        <v>1</v>
      </c>
      <c r="N1455" s="117">
        <f t="shared" si="783"/>
        <v>1</v>
      </c>
      <c r="O1455" s="110">
        <f t="shared" si="784"/>
        <v>1.00062187</v>
      </c>
      <c r="P1455" s="110">
        <f t="shared" si="785"/>
        <v>715.41456773000004</v>
      </c>
      <c r="Q1455" s="148">
        <f t="shared" si="786"/>
        <v>0</v>
      </c>
      <c r="R1455" s="170">
        <f t="shared" si="787"/>
        <v>0</v>
      </c>
      <c r="S1455" s="110">
        <f t="shared" si="788"/>
        <v>0</v>
      </c>
      <c r="T1455" s="92">
        <f t="shared" si="773"/>
        <v>0</v>
      </c>
      <c r="U1455" s="181">
        <f t="shared" si="774"/>
        <v>0</v>
      </c>
      <c r="V1455" s="120">
        <f t="shared" si="770"/>
        <v>7.8E-2</v>
      </c>
      <c r="W1455" s="118">
        <f t="shared" si="789"/>
        <v>7</v>
      </c>
      <c r="X1455" s="118">
        <v>252</v>
      </c>
      <c r="Y1455" s="117">
        <f t="shared" si="790"/>
        <v>1.0020884960000001</v>
      </c>
      <c r="Z1455" s="110">
        <f t="shared" si="791"/>
        <v>1.4941404599999999</v>
      </c>
      <c r="AA1455" s="110">
        <f t="shared" si="792"/>
        <v>0</v>
      </c>
      <c r="AB1455" s="121" t="str">
        <f t="shared" si="771"/>
        <v>A+J=</v>
      </c>
      <c r="AC1455" s="115">
        <f t="shared" si="772"/>
        <v>45741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9">
        <f t="shared" si="769"/>
        <v>45725</v>
      </c>
      <c r="B1456" s="110">
        <f t="shared" si="775"/>
        <v>716.90870819000008</v>
      </c>
      <c r="C1456" s="184">
        <f t="shared" si="793"/>
        <v>714.96994937322427</v>
      </c>
      <c r="D1456" s="111">
        <f t="shared" si="776"/>
        <v>7100.5</v>
      </c>
      <c r="E1456" s="111">
        <f>IF($K1456=1,VLOOKUP($A1455,$AQ$11:$AU$150,5),E1455)</f>
        <v>7111.86</v>
      </c>
      <c r="F1456" s="160" t="e">
        <f>IF($K1456=1,VLOOKUP($A1455,$AQ$11:$AU$135,6),F1455)</f>
        <v>#REF!</v>
      </c>
      <c r="G1456" s="114">
        <f t="shared" si="777"/>
        <v>1.5998873318778806E-3</v>
      </c>
      <c r="H1456" s="115">
        <f t="shared" si="778"/>
        <v>45741</v>
      </c>
      <c r="I1456" s="115">
        <f t="shared" si="779"/>
        <v>45741</v>
      </c>
      <c r="J1456" s="116">
        <f t="shared" si="780"/>
        <v>18</v>
      </c>
      <c r="K1456" s="116">
        <f t="shared" si="781"/>
        <v>7</v>
      </c>
      <c r="L1456" s="8">
        <f t="shared" si="782"/>
        <v>1.00062187</v>
      </c>
      <c r="M1456" s="117">
        <v>1</v>
      </c>
      <c r="N1456" s="117">
        <f t="shared" si="783"/>
        <v>1</v>
      </c>
      <c r="O1456" s="110">
        <f t="shared" si="784"/>
        <v>1.00062187</v>
      </c>
      <c r="P1456" s="110">
        <f t="shared" si="785"/>
        <v>715.41456773000004</v>
      </c>
      <c r="Q1456" s="148">
        <f t="shared" si="786"/>
        <v>0</v>
      </c>
      <c r="R1456" s="170">
        <f t="shared" si="787"/>
        <v>0</v>
      </c>
      <c r="S1456" s="110">
        <f t="shared" si="788"/>
        <v>0</v>
      </c>
      <c r="T1456" s="92">
        <f t="shared" si="773"/>
        <v>0</v>
      </c>
      <c r="U1456" s="181">
        <f t="shared" si="774"/>
        <v>0</v>
      </c>
      <c r="V1456" s="120">
        <f t="shared" si="770"/>
        <v>7.8E-2</v>
      </c>
      <c r="W1456" s="118">
        <f t="shared" si="789"/>
        <v>7</v>
      </c>
      <c r="X1456" s="118">
        <v>252</v>
      </c>
      <c r="Y1456" s="117">
        <f t="shared" si="790"/>
        <v>1.0020884960000001</v>
      </c>
      <c r="Z1456" s="110">
        <f t="shared" si="791"/>
        <v>1.4941404599999999</v>
      </c>
      <c r="AA1456" s="110">
        <f t="shared" si="792"/>
        <v>0</v>
      </c>
      <c r="AB1456" s="121" t="str">
        <f t="shared" si="771"/>
        <v>A+J=</v>
      </c>
      <c r="AC1456" s="115">
        <f t="shared" si="772"/>
        <v>45741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9">
        <f t="shared" si="769"/>
        <v>45726</v>
      </c>
      <c r="B1457" s="110">
        <f t="shared" si="775"/>
        <v>716.90870819000008</v>
      </c>
      <c r="C1457" s="184">
        <f t="shared" si="793"/>
        <v>714.96994937322427</v>
      </c>
      <c r="D1457" s="111">
        <f t="shared" si="776"/>
        <v>7100.5</v>
      </c>
      <c r="E1457" s="111">
        <f>IF($K1457=1,VLOOKUP($A1456,$AQ$11:$AU$150,5),E1456)</f>
        <v>7111.86</v>
      </c>
      <c r="F1457" s="160" t="e">
        <f>IF($K1457=1,VLOOKUP($A1456,$AQ$11:$AU$135,6),F1456)</f>
        <v>#REF!</v>
      </c>
      <c r="G1457" s="114">
        <f t="shared" si="777"/>
        <v>1.5998873318778806E-3</v>
      </c>
      <c r="H1457" s="115">
        <f t="shared" si="778"/>
        <v>45741</v>
      </c>
      <c r="I1457" s="115">
        <f t="shared" si="779"/>
        <v>45741</v>
      </c>
      <c r="J1457" s="116">
        <f t="shared" si="780"/>
        <v>18</v>
      </c>
      <c r="K1457" s="116">
        <f t="shared" si="781"/>
        <v>7</v>
      </c>
      <c r="L1457" s="8">
        <f t="shared" si="782"/>
        <v>1.00062187</v>
      </c>
      <c r="M1457" s="117">
        <v>1</v>
      </c>
      <c r="N1457" s="117">
        <f t="shared" si="783"/>
        <v>1</v>
      </c>
      <c r="O1457" s="110">
        <f t="shared" si="784"/>
        <v>1.00062187</v>
      </c>
      <c r="P1457" s="110">
        <f t="shared" si="785"/>
        <v>715.41456773000004</v>
      </c>
      <c r="Q1457" s="148">
        <f t="shared" si="786"/>
        <v>0</v>
      </c>
      <c r="R1457" s="170">
        <f t="shared" si="787"/>
        <v>0</v>
      </c>
      <c r="S1457" s="110">
        <f t="shared" si="788"/>
        <v>0</v>
      </c>
      <c r="T1457" s="92">
        <f t="shared" si="773"/>
        <v>0</v>
      </c>
      <c r="U1457" s="181">
        <f t="shared" si="774"/>
        <v>0</v>
      </c>
      <c r="V1457" s="120">
        <f t="shared" si="770"/>
        <v>7.8E-2</v>
      </c>
      <c r="W1457" s="118">
        <f t="shared" si="789"/>
        <v>7</v>
      </c>
      <c r="X1457" s="118">
        <v>252</v>
      </c>
      <c r="Y1457" s="117">
        <f t="shared" si="790"/>
        <v>1.0020884960000001</v>
      </c>
      <c r="Z1457" s="110">
        <f t="shared" si="791"/>
        <v>1.4941404599999999</v>
      </c>
      <c r="AA1457" s="110">
        <f t="shared" si="792"/>
        <v>0</v>
      </c>
      <c r="AB1457" s="121" t="str">
        <f t="shared" si="771"/>
        <v>A+J=</v>
      </c>
      <c r="AC1457" s="115">
        <f t="shared" si="772"/>
        <v>45741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9">
        <f t="shared" si="769"/>
        <v>45727</v>
      </c>
      <c r="B1458" s="110">
        <f t="shared" si="775"/>
        <v>717.18610288000002</v>
      </c>
      <c r="C1458" s="184">
        <f t="shared" si="793"/>
        <v>714.96994937322427</v>
      </c>
      <c r="D1458" s="111">
        <f t="shared" si="776"/>
        <v>7100.5</v>
      </c>
      <c r="E1458" s="111">
        <f>IF($K1458=1,VLOOKUP($A1457,$AQ$11:$AU$150,5),E1457)</f>
        <v>7111.86</v>
      </c>
      <c r="F1458" s="160" t="e">
        <f>IF($K1458=1,VLOOKUP($A1457,$AQ$11:$AU$135,6),F1457)</f>
        <v>#REF!</v>
      </c>
      <c r="G1458" s="114">
        <f t="shared" si="777"/>
        <v>1.5998873318778806E-3</v>
      </c>
      <c r="H1458" s="115">
        <f t="shared" si="778"/>
        <v>45741</v>
      </c>
      <c r="I1458" s="115">
        <f t="shared" si="779"/>
        <v>45741</v>
      </c>
      <c r="J1458" s="116">
        <f t="shared" si="780"/>
        <v>18</v>
      </c>
      <c r="K1458" s="116">
        <f t="shared" si="781"/>
        <v>8</v>
      </c>
      <c r="L1458" s="8">
        <f t="shared" si="782"/>
        <v>1.0007107399999999</v>
      </c>
      <c r="M1458" s="117">
        <v>1</v>
      </c>
      <c r="N1458" s="117">
        <f t="shared" si="783"/>
        <v>1</v>
      </c>
      <c r="O1458" s="110">
        <f t="shared" si="784"/>
        <v>1.0007107399999999</v>
      </c>
      <c r="P1458" s="110">
        <f t="shared" si="785"/>
        <v>715.47810711</v>
      </c>
      <c r="Q1458" s="148">
        <f t="shared" si="786"/>
        <v>0</v>
      </c>
      <c r="R1458" s="170">
        <f t="shared" si="787"/>
        <v>0</v>
      </c>
      <c r="S1458" s="110">
        <f t="shared" si="788"/>
        <v>0</v>
      </c>
      <c r="T1458" s="92">
        <f t="shared" si="773"/>
        <v>0</v>
      </c>
      <c r="U1458" s="181">
        <f t="shared" si="774"/>
        <v>0</v>
      </c>
      <c r="V1458" s="120">
        <f t="shared" si="770"/>
        <v>7.8E-2</v>
      </c>
      <c r="W1458" s="118">
        <f t="shared" si="789"/>
        <v>8</v>
      </c>
      <c r="X1458" s="118">
        <v>252</v>
      </c>
      <c r="Y1458" s="117">
        <f t="shared" si="790"/>
        <v>1.0023872089999999</v>
      </c>
      <c r="Z1458" s="110">
        <f t="shared" si="791"/>
        <v>1.7079957699999999</v>
      </c>
      <c r="AA1458" s="110">
        <f t="shared" si="792"/>
        <v>0</v>
      </c>
      <c r="AB1458" s="121" t="str">
        <f t="shared" si="771"/>
        <v>A+J=</v>
      </c>
      <c r="AC1458" s="115">
        <f t="shared" si="772"/>
        <v>45741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9">
        <f t="shared" si="769"/>
        <v>45728</v>
      </c>
      <c r="B1459" s="110">
        <f t="shared" si="775"/>
        <v>717.46360639</v>
      </c>
      <c r="C1459" s="184">
        <f t="shared" si="793"/>
        <v>714.96994937322427</v>
      </c>
      <c r="D1459" s="111">
        <f t="shared" si="776"/>
        <v>7100.5</v>
      </c>
      <c r="E1459" s="111">
        <f>IF($K1459=1,VLOOKUP($A1458,$AQ$11:$AU$150,5),E1458)</f>
        <v>7111.86</v>
      </c>
      <c r="F1459" s="160" t="e">
        <f>IF($K1459=1,VLOOKUP($A1458,$AQ$11:$AU$135,6),F1458)</f>
        <v>#REF!</v>
      </c>
      <c r="G1459" s="114">
        <f t="shared" si="777"/>
        <v>1.5998873318778806E-3</v>
      </c>
      <c r="H1459" s="115">
        <f t="shared" si="778"/>
        <v>45741</v>
      </c>
      <c r="I1459" s="115">
        <f t="shared" si="779"/>
        <v>45741</v>
      </c>
      <c r="J1459" s="116">
        <f t="shared" si="780"/>
        <v>18</v>
      </c>
      <c r="K1459" s="116">
        <f t="shared" si="781"/>
        <v>9</v>
      </c>
      <c r="L1459" s="8">
        <f t="shared" si="782"/>
        <v>1.00079962</v>
      </c>
      <c r="M1459" s="117">
        <v>1</v>
      </c>
      <c r="N1459" s="117">
        <f t="shared" si="783"/>
        <v>1</v>
      </c>
      <c r="O1459" s="110">
        <f t="shared" si="784"/>
        <v>1.00079962</v>
      </c>
      <c r="P1459" s="110">
        <f t="shared" si="785"/>
        <v>715.54165364000005</v>
      </c>
      <c r="Q1459" s="148">
        <f t="shared" si="786"/>
        <v>0</v>
      </c>
      <c r="R1459" s="170">
        <f t="shared" si="787"/>
        <v>0</v>
      </c>
      <c r="S1459" s="110">
        <f t="shared" si="788"/>
        <v>0</v>
      </c>
      <c r="T1459" s="92">
        <f t="shared" si="773"/>
        <v>0</v>
      </c>
      <c r="U1459" s="181">
        <f t="shared" si="774"/>
        <v>0</v>
      </c>
      <c r="V1459" s="120">
        <f t="shared" si="770"/>
        <v>7.8E-2</v>
      </c>
      <c r="W1459" s="118">
        <f t="shared" si="789"/>
        <v>9</v>
      </c>
      <c r="X1459" s="118">
        <v>252</v>
      </c>
      <c r="Y1459" s="117">
        <f t="shared" si="790"/>
        <v>1.002686011</v>
      </c>
      <c r="Z1459" s="110">
        <f t="shared" si="791"/>
        <v>1.92195275</v>
      </c>
      <c r="AA1459" s="110">
        <f t="shared" si="792"/>
        <v>0</v>
      </c>
      <c r="AB1459" s="121" t="str">
        <f t="shared" si="771"/>
        <v>A+J=</v>
      </c>
      <c r="AC1459" s="115">
        <f t="shared" si="772"/>
        <v>45741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9">
        <f t="shared" si="769"/>
        <v>45729</v>
      </c>
      <c r="B1460" s="110">
        <f t="shared" si="775"/>
        <v>717.74121801000001</v>
      </c>
      <c r="C1460" s="184">
        <f t="shared" si="793"/>
        <v>714.96994937322427</v>
      </c>
      <c r="D1460" s="111">
        <f t="shared" si="776"/>
        <v>7100.5</v>
      </c>
      <c r="E1460" s="111">
        <f>IF($K1460=1,VLOOKUP($A1459,$AQ$11:$AU$150,5),E1459)</f>
        <v>7111.86</v>
      </c>
      <c r="F1460" s="160" t="e">
        <f>IF($K1460=1,VLOOKUP($A1459,$AQ$11:$AU$135,6),F1459)</f>
        <v>#REF!</v>
      </c>
      <c r="G1460" s="114">
        <f t="shared" si="777"/>
        <v>1.5998873318778806E-3</v>
      </c>
      <c r="H1460" s="115">
        <f t="shared" si="778"/>
        <v>45741</v>
      </c>
      <c r="I1460" s="115">
        <f t="shared" si="779"/>
        <v>45741</v>
      </c>
      <c r="J1460" s="116">
        <f t="shared" si="780"/>
        <v>18</v>
      </c>
      <c r="K1460" s="116">
        <f t="shared" si="781"/>
        <v>10</v>
      </c>
      <c r="L1460" s="8">
        <f t="shared" si="782"/>
        <v>1.00088851</v>
      </c>
      <c r="M1460" s="117">
        <v>1</v>
      </c>
      <c r="N1460" s="117">
        <f t="shared" si="783"/>
        <v>1</v>
      </c>
      <c r="O1460" s="110">
        <f t="shared" si="784"/>
        <v>1.00088851</v>
      </c>
      <c r="P1460" s="110">
        <f t="shared" si="785"/>
        <v>715.60520731999998</v>
      </c>
      <c r="Q1460" s="148">
        <f t="shared" si="786"/>
        <v>0</v>
      </c>
      <c r="R1460" s="170">
        <f t="shared" si="787"/>
        <v>0</v>
      </c>
      <c r="S1460" s="110">
        <f t="shared" si="788"/>
        <v>0</v>
      </c>
      <c r="T1460" s="92">
        <f t="shared" si="773"/>
        <v>0</v>
      </c>
      <c r="U1460" s="181">
        <f t="shared" si="774"/>
        <v>0</v>
      </c>
      <c r="V1460" s="120">
        <f t="shared" si="770"/>
        <v>7.8E-2</v>
      </c>
      <c r="W1460" s="118">
        <f t="shared" si="789"/>
        <v>10</v>
      </c>
      <c r="X1460" s="118">
        <v>252</v>
      </c>
      <c r="Y1460" s="117">
        <f t="shared" si="790"/>
        <v>1.002984901</v>
      </c>
      <c r="Z1460" s="110">
        <f t="shared" si="791"/>
        <v>2.13601069</v>
      </c>
      <c r="AA1460" s="110">
        <f t="shared" si="792"/>
        <v>0</v>
      </c>
      <c r="AB1460" s="121" t="str">
        <f t="shared" si="771"/>
        <v>A+J=</v>
      </c>
      <c r="AC1460" s="115">
        <f t="shared" si="772"/>
        <v>45741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9">
        <f t="shared" si="769"/>
        <v>45730</v>
      </c>
      <c r="B1461" s="110">
        <f t="shared" si="775"/>
        <v>718.01893203999998</v>
      </c>
      <c r="C1461" s="184">
        <f t="shared" si="793"/>
        <v>714.96994937322427</v>
      </c>
      <c r="D1461" s="111">
        <f t="shared" si="776"/>
        <v>7100.5</v>
      </c>
      <c r="E1461" s="111">
        <f>IF($K1461=1,VLOOKUP($A1460,$AQ$11:$AU$150,5),E1460)</f>
        <v>7111.86</v>
      </c>
      <c r="F1461" s="160" t="e">
        <f>IF($K1461=1,VLOOKUP($A1460,$AQ$11:$AU$135,6),F1460)</f>
        <v>#REF!</v>
      </c>
      <c r="G1461" s="114">
        <f t="shared" si="777"/>
        <v>1.5998873318778806E-3</v>
      </c>
      <c r="H1461" s="115">
        <f t="shared" si="778"/>
        <v>45741</v>
      </c>
      <c r="I1461" s="115">
        <f t="shared" si="779"/>
        <v>45741</v>
      </c>
      <c r="J1461" s="116">
        <f t="shared" si="780"/>
        <v>18</v>
      </c>
      <c r="K1461" s="116">
        <f t="shared" si="781"/>
        <v>11</v>
      </c>
      <c r="L1461" s="8">
        <f t="shared" si="782"/>
        <v>1.0009774</v>
      </c>
      <c r="M1461" s="117">
        <v>1</v>
      </c>
      <c r="N1461" s="117">
        <f t="shared" si="783"/>
        <v>1</v>
      </c>
      <c r="O1461" s="110">
        <f t="shared" si="784"/>
        <v>1.0009774</v>
      </c>
      <c r="P1461" s="110">
        <f t="shared" si="785"/>
        <v>715.66876100000002</v>
      </c>
      <c r="Q1461" s="148">
        <f t="shared" si="786"/>
        <v>0</v>
      </c>
      <c r="R1461" s="170">
        <f t="shared" si="787"/>
        <v>0</v>
      </c>
      <c r="S1461" s="110">
        <f t="shared" si="788"/>
        <v>0</v>
      </c>
      <c r="T1461" s="92">
        <f t="shared" si="773"/>
        <v>0</v>
      </c>
      <c r="U1461" s="181">
        <f t="shared" si="774"/>
        <v>0</v>
      </c>
      <c r="V1461" s="120">
        <f t="shared" si="770"/>
        <v>7.8E-2</v>
      </c>
      <c r="W1461" s="118">
        <f t="shared" si="789"/>
        <v>11</v>
      </c>
      <c r="X1461" s="118">
        <v>252</v>
      </c>
      <c r="Y1461" s="117">
        <f t="shared" si="790"/>
        <v>1.003283881</v>
      </c>
      <c r="Z1461" s="110">
        <f t="shared" si="791"/>
        <v>2.3501710400000002</v>
      </c>
      <c r="AA1461" s="110">
        <f t="shared" si="792"/>
        <v>0</v>
      </c>
      <c r="AB1461" s="121" t="str">
        <f t="shared" si="771"/>
        <v>A+J=</v>
      </c>
      <c r="AC1461" s="115">
        <f t="shared" si="772"/>
        <v>45741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9">
        <f t="shared" si="769"/>
        <v>45731</v>
      </c>
      <c r="B1462" s="110">
        <f t="shared" si="775"/>
        <v>718.29675495000004</v>
      </c>
      <c r="C1462" s="184">
        <f t="shared" si="793"/>
        <v>714.96994937322427</v>
      </c>
      <c r="D1462" s="111">
        <f t="shared" si="776"/>
        <v>7100.5</v>
      </c>
      <c r="E1462" s="111">
        <f>IF($K1462=1,VLOOKUP($A1461,$AQ$11:$AU$150,5),E1461)</f>
        <v>7111.86</v>
      </c>
      <c r="F1462" s="160" t="e">
        <f>IF($K1462=1,VLOOKUP($A1461,$AQ$11:$AU$135,6),F1461)</f>
        <v>#REF!</v>
      </c>
      <c r="G1462" s="114">
        <f t="shared" si="777"/>
        <v>1.5998873318778806E-3</v>
      </c>
      <c r="H1462" s="115">
        <f t="shared" si="778"/>
        <v>45741</v>
      </c>
      <c r="I1462" s="115">
        <f t="shared" si="779"/>
        <v>45741</v>
      </c>
      <c r="J1462" s="116">
        <f t="shared" si="780"/>
        <v>18</v>
      </c>
      <c r="K1462" s="116">
        <f t="shared" si="781"/>
        <v>12</v>
      </c>
      <c r="L1462" s="8">
        <f t="shared" si="782"/>
        <v>1.0010663</v>
      </c>
      <c r="M1462" s="117">
        <v>1</v>
      </c>
      <c r="N1462" s="117">
        <f t="shared" si="783"/>
        <v>1</v>
      </c>
      <c r="O1462" s="110">
        <f t="shared" si="784"/>
        <v>1.0010663</v>
      </c>
      <c r="P1462" s="110">
        <f t="shared" si="785"/>
        <v>715.73232183000005</v>
      </c>
      <c r="Q1462" s="148">
        <f t="shared" si="786"/>
        <v>0</v>
      </c>
      <c r="R1462" s="170">
        <f t="shared" si="787"/>
        <v>0</v>
      </c>
      <c r="S1462" s="110">
        <f t="shared" si="788"/>
        <v>0</v>
      </c>
      <c r="T1462" s="92">
        <f t="shared" si="773"/>
        <v>0</v>
      </c>
      <c r="U1462" s="181">
        <f t="shared" si="774"/>
        <v>0</v>
      </c>
      <c r="V1462" s="120">
        <f t="shared" si="770"/>
        <v>7.8E-2</v>
      </c>
      <c r="W1462" s="118">
        <f t="shared" si="789"/>
        <v>12</v>
      </c>
      <c r="X1462" s="118">
        <v>252</v>
      </c>
      <c r="Y1462" s="117">
        <f t="shared" si="790"/>
        <v>1.00358295</v>
      </c>
      <c r="Z1462" s="110">
        <f t="shared" si="791"/>
        <v>2.5644331199999999</v>
      </c>
      <c r="AA1462" s="110">
        <f t="shared" si="792"/>
        <v>0</v>
      </c>
      <c r="AB1462" s="121" t="str">
        <f t="shared" si="771"/>
        <v>A+J=</v>
      </c>
      <c r="AC1462" s="115">
        <f t="shared" si="772"/>
        <v>45741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9">
        <f t="shared" si="769"/>
        <v>45732</v>
      </c>
      <c r="B1463" s="110">
        <f t="shared" si="775"/>
        <v>718.29675495000004</v>
      </c>
      <c r="C1463" s="184">
        <f t="shared" si="793"/>
        <v>714.96994937322427</v>
      </c>
      <c r="D1463" s="111">
        <f t="shared" si="776"/>
        <v>7100.5</v>
      </c>
      <c r="E1463" s="111">
        <f>IF($K1463=1,VLOOKUP($A1462,$AQ$11:$AU$150,5),E1462)</f>
        <v>7111.86</v>
      </c>
      <c r="F1463" s="160" t="e">
        <f>IF($K1463=1,VLOOKUP($A1462,$AQ$11:$AU$135,6),F1462)</f>
        <v>#REF!</v>
      </c>
      <c r="G1463" s="114">
        <f t="shared" si="777"/>
        <v>1.5998873318778806E-3</v>
      </c>
      <c r="H1463" s="115">
        <f t="shared" si="778"/>
        <v>45741</v>
      </c>
      <c r="I1463" s="115">
        <f t="shared" si="779"/>
        <v>45741</v>
      </c>
      <c r="J1463" s="116">
        <f t="shared" si="780"/>
        <v>18</v>
      </c>
      <c r="K1463" s="116">
        <f t="shared" si="781"/>
        <v>12</v>
      </c>
      <c r="L1463" s="8">
        <f t="shared" si="782"/>
        <v>1.0010663</v>
      </c>
      <c r="M1463" s="117">
        <v>1</v>
      </c>
      <c r="N1463" s="117">
        <f t="shared" si="783"/>
        <v>1</v>
      </c>
      <c r="O1463" s="110">
        <f t="shared" si="784"/>
        <v>1.0010663</v>
      </c>
      <c r="P1463" s="110">
        <f t="shared" si="785"/>
        <v>715.73232183000005</v>
      </c>
      <c r="Q1463" s="148">
        <f t="shared" si="786"/>
        <v>0</v>
      </c>
      <c r="R1463" s="170">
        <f t="shared" si="787"/>
        <v>0</v>
      </c>
      <c r="S1463" s="110">
        <f t="shared" si="788"/>
        <v>0</v>
      </c>
      <c r="T1463" s="92">
        <f t="shared" si="773"/>
        <v>0</v>
      </c>
      <c r="U1463" s="181">
        <f t="shared" si="774"/>
        <v>0</v>
      </c>
      <c r="V1463" s="120">
        <f t="shared" si="770"/>
        <v>7.8E-2</v>
      </c>
      <c r="W1463" s="118">
        <f t="shared" si="789"/>
        <v>12</v>
      </c>
      <c r="X1463" s="118">
        <v>252</v>
      </c>
      <c r="Y1463" s="117">
        <f t="shared" si="790"/>
        <v>1.00358295</v>
      </c>
      <c r="Z1463" s="110">
        <f t="shared" si="791"/>
        <v>2.5644331199999999</v>
      </c>
      <c r="AA1463" s="110">
        <f t="shared" si="792"/>
        <v>0</v>
      </c>
      <c r="AB1463" s="121" t="str">
        <f t="shared" si="771"/>
        <v>A+J=</v>
      </c>
      <c r="AC1463" s="115">
        <f t="shared" si="772"/>
        <v>45741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9">
        <f t="shared" si="769"/>
        <v>45733</v>
      </c>
      <c r="B1464" s="110">
        <f t="shared" si="775"/>
        <v>718.29675495000004</v>
      </c>
      <c r="C1464" s="184">
        <f t="shared" si="793"/>
        <v>714.96994937322427</v>
      </c>
      <c r="D1464" s="111">
        <f t="shared" si="776"/>
        <v>7100.5</v>
      </c>
      <c r="E1464" s="111">
        <f>IF($K1464=1,VLOOKUP($A1463,$AQ$11:$AU$150,5),E1463)</f>
        <v>7111.86</v>
      </c>
      <c r="F1464" s="160" t="e">
        <f>IF($K1464=1,VLOOKUP($A1463,$AQ$11:$AU$135,6),F1463)</f>
        <v>#REF!</v>
      </c>
      <c r="G1464" s="114">
        <f t="shared" si="777"/>
        <v>1.5998873318778806E-3</v>
      </c>
      <c r="H1464" s="115">
        <f t="shared" si="778"/>
        <v>45741</v>
      </c>
      <c r="I1464" s="115">
        <f t="shared" si="779"/>
        <v>45741</v>
      </c>
      <c r="J1464" s="116">
        <f t="shared" si="780"/>
        <v>18</v>
      </c>
      <c r="K1464" s="116">
        <f t="shared" si="781"/>
        <v>12</v>
      </c>
      <c r="L1464" s="8">
        <f t="shared" si="782"/>
        <v>1.0010663</v>
      </c>
      <c r="M1464" s="117">
        <v>1</v>
      </c>
      <c r="N1464" s="117">
        <f t="shared" si="783"/>
        <v>1</v>
      </c>
      <c r="O1464" s="110">
        <f t="shared" si="784"/>
        <v>1.0010663</v>
      </c>
      <c r="P1464" s="110">
        <f t="shared" si="785"/>
        <v>715.73232183000005</v>
      </c>
      <c r="Q1464" s="148">
        <f t="shared" si="786"/>
        <v>0</v>
      </c>
      <c r="R1464" s="170">
        <f t="shared" si="787"/>
        <v>0</v>
      </c>
      <c r="S1464" s="110">
        <f t="shared" si="788"/>
        <v>0</v>
      </c>
      <c r="T1464" s="92">
        <f t="shared" si="773"/>
        <v>0</v>
      </c>
      <c r="U1464" s="181">
        <f t="shared" si="774"/>
        <v>0</v>
      </c>
      <c r="V1464" s="120">
        <f t="shared" si="770"/>
        <v>7.8E-2</v>
      </c>
      <c r="W1464" s="118">
        <f t="shared" si="789"/>
        <v>12</v>
      </c>
      <c r="X1464" s="118">
        <v>252</v>
      </c>
      <c r="Y1464" s="117">
        <f t="shared" si="790"/>
        <v>1.00358295</v>
      </c>
      <c r="Z1464" s="110">
        <f t="shared" si="791"/>
        <v>2.5644331199999999</v>
      </c>
      <c r="AA1464" s="110">
        <f t="shared" si="792"/>
        <v>0</v>
      </c>
      <c r="AB1464" s="121" t="str">
        <f t="shared" si="771"/>
        <v>A+J=</v>
      </c>
      <c r="AC1464" s="115">
        <f t="shared" si="772"/>
        <v>45741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9">
        <f t="shared" si="769"/>
        <v>45734</v>
      </c>
      <c r="B1465" s="110">
        <f t="shared" si="775"/>
        <v>718.57468675000007</v>
      </c>
      <c r="C1465" s="184">
        <f t="shared" si="793"/>
        <v>714.96994937322427</v>
      </c>
      <c r="D1465" s="111">
        <f t="shared" si="776"/>
        <v>7100.5</v>
      </c>
      <c r="E1465" s="111">
        <f>IF($K1465=1,VLOOKUP($A1464,$AQ$11:$AU$150,5),E1464)</f>
        <v>7111.86</v>
      </c>
      <c r="F1465" s="160" t="e">
        <f>IF($K1465=1,VLOOKUP($A1464,$AQ$11:$AU$135,6),F1464)</f>
        <v>#REF!</v>
      </c>
      <c r="G1465" s="114">
        <f t="shared" si="777"/>
        <v>1.5998873318778806E-3</v>
      </c>
      <c r="H1465" s="115">
        <f t="shared" si="778"/>
        <v>45741</v>
      </c>
      <c r="I1465" s="115">
        <f t="shared" si="779"/>
        <v>45741</v>
      </c>
      <c r="J1465" s="116">
        <f t="shared" si="780"/>
        <v>18</v>
      </c>
      <c r="K1465" s="116">
        <f t="shared" si="781"/>
        <v>13</v>
      </c>
      <c r="L1465" s="8">
        <f t="shared" si="782"/>
        <v>1.0011552100000001</v>
      </c>
      <c r="M1465" s="117">
        <v>1</v>
      </c>
      <c r="N1465" s="117">
        <f t="shared" si="783"/>
        <v>1</v>
      </c>
      <c r="O1465" s="110">
        <f t="shared" si="784"/>
        <v>1.0011552100000001</v>
      </c>
      <c r="P1465" s="110">
        <f t="shared" si="785"/>
        <v>715.79588980000005</v>
      </c>
      <c r="Q1465" s="148">
        <f t="shared" si="786"/>
        <v>0</v>
      </c>
      <c r="R1465" s="170">
        <f t="shared" si="787"/>
        <v>0</v>
      </c>
      <c r="S1465" s="110">
        <f t="shared" si="788"/>
        <v>0</v>
      </c>
      <c r="T1465" s="92">
        <f t="shared" si="773"/>
        <v>0</v>
      </c>
      <c r="U1465" s="181">
        <f t="shared" si="774"/>
        <v>0</v>
      </c>
      <c r="V1465" s="120">
        <f t="shared" si="770"/>
        <v>7.8E-2</v>
      </c>
      <c r="W1465" s="118">
        <f t="shared" si="789"/>
        <v>13</v>
      </c>
      <c r="X1465" s="118">
        <v>252</v>
      </c>
      <c r="Y1465" s="117">
        <f t="shared" si="790"/>
        <v>1.003882108</v>
      </c>
      <c r="Z1465" s="110">
        <f t="shared" si="791"/>
        <v>2.7787969499999998</v>
      </c>
      <c r="AA1465" s="110">
        <f t="shared" si="792"/>
        <v>0</v>
      </c>
      <c r="AB1465" s="121" t="str">
        <f t="shared" si="771"/>
        <v>A+J=</v>
      </c>
      <c r="AC1465" s="115">
        <f t="shared" si="772"/>
        <v>45741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9">
        <f t="shared" si="769"/>
        <v>45735</v>
      </c>
      <c r="B1466" s="110">
        <f t="shared" si="775"/>
        <v>718.85272748</v>
      </c>
      <c r="C1466" s="184">
        <f t="shared" si="793"/>
        <v>714.96994937322427</v>
      </c>
      <c r="D1466" s="111">
        <f t="shared" si="776"/>
        <v>7100.5</v>
      </c>
      <c r="E1466" s="111">
        <f>IF($K1466=1,VLOOKUP($A1465,$AQ$11:$AU$150,5),E1465)</f>
        <v>7111.86</v>
      </c>
      <c r="F1466" s="160" t="e">
        <f>IF($K1466=1,VLOOKUP($A1465,$AQ$11:$AU$135,6),F1465)</f>
        <v>#REF!</v>
      </c>
      <c r="G1466" s="114">
        <f t="shared" si="777"/>
        <v>1.5998873318778806E-3</v>
      </c>
      <c r="H1466" s="115">
        <f t="shared" si="778"/>
        <v>45741</v>
      </c>
      <c r="I1466" s="115">
        <f t="shared" si="779"/>
        <v>45741</v>
      </c>
      <c r="J1466" s="116">
        <f t="shared" si="780"/>
        <v>18</v>
      </c>
      <c r="K1466" s="116">
        <f t="shared" si="781"/>
        <v>14</v>
      </c>
      <c r="L1466" s="8">
        <f t="shared" si="782"/>
        <v>1.0012441299999999</v>
      </c>
      <c r="M1466" s="117">
        <v>1</v>
      </c>
      <c r="N1466" s="117">
        <f t="shared" si="783"/>
        <v>1</v>
      </c>
      <c r="O1466" s="110">
        <f t="shared" si="784"/>
        <v>1.0012441299999999</v>
      </c>
      <c r="P1466" s="110">
        <f t="shared" si="785"/>
        <v>715.85946492999994</v>
      </c>
      <c r="Q1466" s="148">
        <f t="shared" si="786"/>
        <v>0</v>
      </c>
      <c r="R1466" s="170">
        <f t="shared" si="787"/>
        <v>0</v>
      </c>
      <c r="S1466" s="110">
        <f t="shared" si="788"/>
        <v>0</v>
      </c>
      <c r="T1466" s="92">
        <f t="shared" si="773"/>
        <v>0</v>
      </c>
      <c r="U1466" s="181">
        <f t="shared" si="774"/>
        <v>0</v>
      </c>
      <c r="V1466" s="120">
        <f t="shared" si="770"/>
        <v>7.8E-2</v>
      </c>
      <c r="W1466" s="118">
        <f t="shared" si="789"/>
        <v>14</v>
      </c>
      <c r="X1466" s="118">
        <v>252</v>
      </c>
      <c r="Y1466" s="117">
        <f t="shared" si="790"/>
        <v>1.0041813550000001</v>
      </c>
      <c r="Z1466" s="110">
        <f t="shared" si="791"/>
        <v>2.9932625499999999</v>
      </c>
      <c r="AA1466" s="110">
        <f t="shared" si="792"/>
        <v>0</v>
      </c>
      <c r="AB1466" s="121" t="str">
        <f t="shared" si="771"/>
        <v>A+J=</v>
      </c>
      <c r="AC1466" s="115">
        <f t="shared" si="772"/>
        <v>45741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9">
        <f t="shared" si="769"/>
        <v>45736</v>
      </c>
      <c r="B1467" s="110">
        <f t="shared" si="775"/>
        <v>719.13087716000007</v>
      </c>
      <c r="C1467" s="184">
        <f t="shared" si="793"/>
        <v>714.96994937322427</v>
      </c>
      <c r="D1467" s="111">
        <f t="shared" si="776"/>
        <v>7100.5</v>
      </c>
      <c r="E1467" s="111">
        <f>IF($K1467=1,VLOOKUP($A1466,$AQ$11:$AU$150,5),E1466)</f>
        <v>7111.86</v>
      </c>
      <c r="F1467" s="160" t="e">
        <f>IF($K1467=1,VLOOKUP($A1466,$AQ$11:$AU$135,6),F1466)</f>
        <v>#REF!</v>
      </c>
      <c r="G1467" s="114">
        <f t="shared" si="777"/>
        <v>1.5998873318778806E-3</v>
      </c>
      <c r="H1467" s="115">
        <f t="shared" si="778"/>
        <v>45741</v>
      </c>
      <c r="I1467" s="115">
        <f t="shared" si="779"/>
        <v>45741</v>
      </c>
      <c r="J1467" s="116">
        <f t="shared" si="780"/>
        <v>18</v>
      </c>
      <c r="K1467" s="116">
        <f t="shared" si="781"/>
        <v>15</v>
      </c>
      <c r="L1467" s="8">
        <f t="shared" si="782"/>
        <v>1.0013330600000001</v>
      </c>
      <c r="M1467" s="117">
        <v>1</v>
      </c>
      <c r="N1467" s="117">
        <f t="shared" si="783"/>
        <v>1</v>
      </c>
      <c r="O1467" s="110">
        <f t="shared" si="784"/>
        <v>1.0013330600000001</v>
      </c>
      <c r="P1467" s="110">
        <f t="shared" si="785"/>
        <v>715.92304721000005</v>
      </c>
      <c r="Q1467" s="148">
        <f t="shared" si="786"/>
        <v>0</v>
      </c>
      <c r="R1467" s="170">
        <f t="shared" si="787"/>
        <v>0</v>
      </c>
      <c r="S1467" s="110">
        <f t="shared" si="788"/>
        <v>0</v>
      </c>
      <c r="T1467" s="92">
        <f t="shared" si="773"/>
        <v>0</v>
      </c>
      <c r="U1467" s="181">
        <f t="shared" si="774"/>
        <v>0</v>
      </c>
      <c r="V1467" s="120">
        <f t="shared" si="770"/>
        <v>7.8E-2</v>
      </c>
      <c r="W1467" s="118">
        <f t="shared" si="789"/>
        <v>15</v>
      </c>
      <c r="X1467" s="118">
        <v>252</v>
      </c>
      <c r="Y1467" s="117">
        <f t="shared" si="790"/>
        <v>1.0044806909999999</v>
      </c>
      <c r="Z1467" s="110">
        <f t="shared" si="791"/>
        <v>3.2078299499999998</v>
      </c>
      <c r="AA1467" s="110">
        <f t="shared" si="792"/>
        <v>0</v>
      </c>
      <c r="AB1467" s="121" t="str">
        <f t="shared" si="771"/>
        <v>A+J=</v>
      </c>
      <c r="AC1467" s="115">
        <f t="shared" si="772"/>
        <v>45741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9">
        <f t="shared" si="769"/>
        <v>45737</v>
      </c>
      <c r="B1468" s="110">
        <f t="shared" si="775"/>
        <v>719.40912934000005</v>
      </c>
      <c r="C1468" s="184">
        <f t="shared" si="793"/>
        <v>714.96994937322427</v>
      </c>
      <c r="D1468" s="111">
        <f t="shared" si="776"/>
        <v>7100.5</v>
      </c>
      <c r="E1468" s="111">
        <f>IF($K1468=1,VLOOKUP($A1467,$AQ$11:$AU$150,5),E1467)</f>
        <v>7111.86</v>
      </c>
      <c r="F1468" s="160" t="e">
        <f>IF($K1468=1,VLOOKUP($A1467,$AQ$11:$AU$135,6),F1467)</f>
        <v>#REF!</v>
      </c>
      <c r="G1468" s="114">
        <f t="shared" si="777"/>
        <v>1.5998873318778806E-3</v>
      </c>
      <c r="H1468" s="115">
        <f t="shared" si="778"/>
        <v>45741</v>
      </c>
      <c r="I1468" s="115">
        <f t="shared" si="779"/>
        <v>45741</v>
      </c>
      <c r="J1468" s="116">
        <f t="shared" si="780"/>
        <v>18</v>
      </c>
      <c r="K1468" s="116">
        <f t="shared" si="781"/>
        <v>16</v>
      </c>
      <c r="L1468" s="8">
        <f t="shared" si="782"/>
        <v>1.0014219900000001</v>
      </c>
      <c r="M1468" s="117">
        <v>1</v>
      </c>
      <c r="N1468" s="117">
        <f t="shared" si="783"/>
        <v>1</v>
      </c>
      <c r="O1468" s="110">
        <f t="shared" si="784"/>
        <v>1.0014219900000001</v>
      </c>
      <c r="P1468" s="110">
        <f t="shared" si="785"/>
        <v>715.98662949000004</v>
      </c>
      <c r="Q1468" s="148">
        <f t="shared" si="786"/>
        <v>0</v>
      </c>
      <c r="R1468" s="170">
        <f t="shared" si="787"/>
        <v>0</v>
      </c>
      <c r="S1468" s="110">
        <f t="shared" si="788"/>
        <v>0</v>
      </c>
      <c r="T1468" s="92">
        <f t="shared" si="773"/>
        <v>0</v>
      </c>
      <c r="U1468" s="181">
        <f t="shared" si="774"/>
        <v>0</v>
      </c>
      <c r="V1468" s="120">
        <f t="shared" si="770"/>
        <v>7.8E-2</v>
      </c>
      <c r="W1468" s="118">
        <f t="shared" si="789"/>
        <v>16</v>
      </c>
      <c r="X1468" s="118">
        <v>252</v>
      </c>
      <c r="Y1468" s="117">
        <f t="shared" si="790"/>
        <v>1.0047801169999999</v>
      </c>
      <c r="Z1468" s="110">
        <f t="shared" si="791"/>
        <v>3.4224998499999999</v>
      </c>
      <c r="AA1468" s="110">
        <f t="shared" si="792"/>
        <v>0</v>
      </c>
      <c r="AB1468" s="121" t="str">
        <f t="shared" si="771"/>
        <v>A+J=</v>
      </c>
      <c r="AC1468" s="115">
        <f t="shared" si="772"/>
        <v>45741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9">
        <f t="shared" si="769"/>
        <v>45738</v>
      </c>
      <c r="B1469" s="110">
        <f t="shared" si="775"/>
        <v>719.68749050999998</v>
      </c>
      <c r="C1469" s="184">
        <f t="shared" si="793"/>
        <v>714.96994937322427</v>
      </c>
      <c r="D1469" s="111">
        <f t="shared" si="776"/>
        <v>7100.5</v>
      </c>
      <c r="E1469" s="111">
        <f>IF($K1469=1,VLOOKUP($A1468,$AQ$11:$AU$150,5),E1468)</f>
        <v>7111.86</v>
      </c>
      <c r="F1469" s="160" t="e">
        <f>IF($K1469=1,VLOOKUP($A1468,$AQ$11:$AU$135,6),F1468)</f>
        <v>#REF!</v>
      </c>
      <c r="G1469" s="114">
        <f t="shared" si="777"/>
        <v>1.5998873318778806E-3</v>
      </c>
      <c r="H1469" s="115">
        <f t="shared" si="778"/>
        <v>45741</v>
      </c>
      <c r="I1469" s="115">
        <f t="shared" si="779"/>
        <v>45741</v>
      </c>
      <c r="J1469" s="116">
        <f t="shared" si="780"/>
        <v>18</v>
      </c>
      <c r="K1469" s="116">
        <f t="shared" si="781"/>
        <v>17</v>
      </c>
      <c r="L1469" s="8">
        <f t="shared" si="782"/>
        <v>1.00151093</v>
      </c>
      <c r="M1469" s="117">
        <v>1</v>
      </c>
      <c r="N1469" s="117">
        <f t="shared" si="783"/>
        <v>1</v>
      </c>
      <c r="O1469" s="110">
        <f t="shared" si="784"/>
        <v>1.00151093</v>
      </c>
      <c r="P1469" s="110">
        <f t="shared" si="785"/>
        <v>716.05021891000001</v>
      </c>
      <c r="Q1469" s="148">
        <f t="shared" si="786"/>
        <v>0</v>
      </c>
      <c r="R1469" s="170">
        <f t="shared" si="787"/>
        <v>0</v>
      </c>
      <c r="S1469" s="110">
        <f t="shared" si="788"/>
        <v>0</v>
      </c>
      <c r="T1469" s="92">
        <f t="shared" si="773"/>
        <v>0</v>
      </c>
      <c r="U1469" s="181">
        <f t="shared" si="774"/>
        <v>0</v>
      </c>
      <c r="V1469" s="120">
        <f t="shared" si="770"/>
        <v>7.8E-2</v>
      </c>
      <c r="W1469" s="118">
        <f t="shared" si="789"/>
        <v>17</v>
      </c>
      <c r="X1469" s="118">
        <v>252</v>
      </c>
      <c r="Y1469" s="117">
        <f t="shared" si="790"/>
        <v>1.0050796319999999</v>
      </c>
      <c r="Z1469" s="110">
        <f t="shared" si="791"/>
        <v>3.6372716</v>
      </c>
      <c r="AA1469" s="110">
        <f t="shared" si="792"/>
        <v>0</v>
      </c>
      <c r="AB1469" s="121" t="str">
        <f t="shared" si="771"/>
        <v>A+J=</v>
      </c>
      <c r="AC1469" s="115">
        <f t="shared" si="772"/>
        <v>45741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9">
        <f t="shared" si="769"/>
        <v>45739</v>
      </c>
      <c r="B1470" s="110">
        <f t="shared" si="775"/>
        <v>719.68749050999998</v>
      </c>
      <c r="C1470" s="184">
        <f t="shared" si="793"/>
        <v>714.96994937322427</v>
      </c>
      <c r="D1470" s="111">
        <f t="shared" si="776"/>
        <v>7100.5</v>
      </c>
      <c r="E1470" s="111">
        <f>IF($K1470=1,VLOOKUP($A1469,$AQ$11:$AU$150,5),E1469)</f>
        <v>7111.86</v>
      </c>
      <c r="F1470" s="160" t="e">
        <f>IF($K1470=1,VLOOKUP($A1469,$AQ$11:$AU$135,6),F1469)</f>
        <v>#REF!</v>
      </c>
      <c r="G1470" s="114">
        <f t="shared" si="777"/>
        <v>1.5998873318778806E-3</v>
      </c>
      <c r="H1470" s="115">
        <f t="shared" si="778"/>
        <v>45741</v>
      </c>
      <c r="I1470" s="115">
        <f t="shared" si="779"/>
        <v>45741</v>
      </c>
      <c r="J1470" s="116">
        <f t="shared" si="780"/>
        <v>18</v>
      </c>
      <c r="K1470" s="116">
        <f t="shared" si="781"/>
        <v>17</v>
      </c>
      <c r="L1470" s="8">
        <f t="shared" si="782"/>
        <v>1.00151093</v>
      </c>
      <c r="M1470" s="117">
        <v>1</v>
      </c>
      <c r="N1470" s="117">
        <f t="shared" si="783"/>
        <v>1</v>
      </c>
      <c r="O1470" s="110">
        <f t="shared" si="784"/>
        <v>1.00151093</v>
      </c>
      <c r="P1470" s="110">
        <f t="shared" si="785"/>
        <v>716.05021891000001</v>
      </c>
      <c r="Q1470" s="148">
        <f t="shared" si="786"/>
        <v>0</v>
      </c>
      <c r="R1470" s="170">
        <f t="shared" si="787"/>
        <v>0</v>
      </c>
      <c r="S1470" s="110">
        <f t="shared" si="788"/>
        <v>0</v>
      </c>
      <c r="T1470" s="92">
        <f t="shared" si="773"/>
        <v>0</v>
      </c>
      <c r="U1470" s="181">
        <f t="shared" si="774"/>
        <v>0</v>
      </c>
      <c r="V1470" s="120">
        <f t="shared" si="770"/>
        <v>7.8E-2</v>
      </c>
      <c r="W1470" s="118">
        <f t="shared" si="789"/>
        <v>17</v>
      </c>
      <c r="X1470" s="118">
        <v>252</v>
      </c>
      <c r="Y1470" s="117">
        <f t="shared" si="790"/>
        <v>1.0050796319999999</v>
      </c>
      <c r="Z1470" s="110">
        <f t="shared" si="791"/>
        <v>3.6372716</v>
      </c>
      <c r="AA1470" s="110">
        <f t="shared" si="792"/>
        <v>0</v>
      </c>
      <c r="AB1470" s="121" t="str">
        <f t="shared" si="771"/>
        <v>A+J=</v>
      </c>
      <c r="AC1470" s="115">
        <f t="shared" si="772"/>
        <v>45741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9">
        <f t="shared" si="769"/>
        <v>45740</v>
      </c>
      <c r="B1471" s="110">
        <f t="shared" si="775"/>
        <v>719.68749050999998</v>
      </c>
      <c r="C1471" s="184">
        <f t="shared" si="793"/>
        <v>714.96994937322427</v>
      </c>
      <c r="D1471" s="111">
        <f t="shared" si="776"/>
        <v>7100.5</v>
      </c>
      <c r="E1471" s="111">
        <f>IF($K1471=1,VLOOKUP($A1470,$AQ$11:$AU$150,5),E1470)</f>
        <v>7111.86</v>
      </c>
      <c r="F1471" s="160" t="e">
        <f>IF($K1471=1,VLOOKUP($A1470,$AQ$11:$AU$135,6),F1470)</f>
        <v>#REF!</v>
      </c>
      <c r="G1471" s="114">
        <f t="shared" si="777"/>
        <v>1.5998873318778806E-3</v>
      </c>
      <c r="H1471" s="115">
        <f t="shared" si="778"/>
        <v>45741</v>
      </c>
      <c r="I1471" s="115">
        <f t="shared" si="779"/>
        <v>45741</v>
      </c>
      <c r="J1471" s="116">
        <f t="shared" si="780"/>
        <v>18</v>
      </c>
      <c r="K1471" s="116">
        <f t="shared" si="781"/>
        <v>17</v>
      </c>
      <c r="L1471" s="8">
        <f t="shared" si="782"/>
        <v>1.00151093</v>
      </c>
      <c r="M1471" s="117">
        <v>1</v>
      </c>
      <c r="N1471" s="117">
        <f t="shared" si="783"/>
        <v>1</v>
      </c>
      <c r="O1471" s="110">
        <f t="shared" si="784"/>
        <v>1.00151093</v>
      </c>
      <c r="P1471" s="110">
        <f t="shared" si="785"/>
        <v>716.05021891000001</v>
      </c>
      <c r="Q1471" s="148">
        <f t="shared" si="786"/>
        <v>0</v>
      </c>
      <c r="R1471" s="170">
        <f t="shared" si="787"/>
        <v>0</v>
      </c>
      <c r="S1471" s="110">
        <f t="shared" si="788"/>
        <v>0</v>
      </c>
      <c r="T1471" s="92">
        <f t="shared" si="773"/>
        <v>0</v>
      </c>
      <c r="U1471" s="181">
        <f t="shared" si="774"/>
        <v>0</v>
      </c>
      <c r="V1471" s="120">
        <f t="shared" si="770"/>
        <v>7.8E-2</v>
      </c>
      <c r="W1471" s="118">
        <f t="shared" si="789"/>
        <v>17</v>
      </c>
      <c r="X1471" s="118">
        <v>252</v>
      </c>
      <c r="Y1471" s="117">
        <f t="shared" si="790"/>
        <v>1.0050796319999999</v>
      </c>
      <c r="Z1471" s="110">
        <f t="shared" si="791"/>
        <v>3.6372716</v>
      </c>
      <c r="AA1471" s="110">
        <f t="shared" si="792"/>
        <v>0</v>
      </c>
      <c r="AB1471" s="121" t="str">
        <f t="shared" si="771"/>
        <v>A+J=</v>
      </c>
      <c r="AC1471" s="115">
        <f t="shared" si="772"/>
        <v>45741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9">
        <f t="shared" si="769"/>
        <v>45741</v>
      </c>
      <c r="B1472" s="110">
        <f t="shared" si="775"/>
        <v>719.96596069999998</v>
      </c>
      <c r="C1472" s="184">
        <f t="shared" si="793"/>
        <v>714.96994937322427</v>
      </c>
      <c r="D1472" s="111">
        <f t="shared" si="776"/>
        <v>7100.5</v>
      </c>
      <c r="E1472" s="111">
        <f>IF($K1472=1,VLOOKUP($A1471,$AQ$11:$AU$150,5),E1471)</f>
        <v>7111.86</v>
      </c>
      <c r="F1472" s="160" t="e">
        <f>IF($K1472=1,VLOOKUP($A1471,$AQ$11:$AU$135,6),F1471)</f>
        <v>#REF!</v>
      </c>
      <c r="G1472" s="114">
        <f t="shared" si="777"/>
        <v>1.5998873318778806E-3</v>
      </c>
      <c r="H1472" s="115">
        <f t="shared" si="778"/>
        <v>45741</v>
      </c>
      <c r="I1472" s="115">
        <f t="shared" si="779"/>
        <v>45741</v>
      </c>
      <c r="J1472" s="116">
        <f t="shared" si="780"/>
        <v>18</v>
      </c>
      <c r="K1472" s="116">
        <f t="shared" si="781"/>
        <v>18</v>
      </c>
      <c r="L1472" s="8">
        <f t="shared" si="782"/>
        <v>1.0015998800000001</v>
      </c>
      <c r="M1472" s="117">
        <v>1</v>
      </c>
      <c r="N1472" s="117">
        <f t="shared" si="783"/>
        <v>1</v>
      </c>
      <c r="O1472" s="110">
        <f t="shared" si="784"/>
        <v>1.0015998800000001</v>
      </c>
      <c r="P1472" s="110">
        <f t="shared" si="785"/>
        <v>716.11381548999998</v>
      </c>
      <c r="Q1472" s="148">
        <f t="shared" si="786"/>
        <v>48</v>
      </c>
      <c r="R1472" s="170">
        <f t="shared" si="787"/>
        <v>1.6393000000000001E-2</v>
      </c>
      <c r="S1472" s="110">
        <f t="shared" si="788"/>
        <v>11.739253769999999</v>
      </c>
      <c r="T1472" s="92">
        <f t="shared" si="773"/>
        <v>1.143866122603312</v>
      </c>
      <c r="U1472" s="181">
        <f t="shared" si="774"/>
        <v>1.7990324462303597E-2</v>
      </c>
      <c r="V1472" s="120">
        <f t="shared" si="770"/>
        <v>7.8E-2</v>
      </c>
      <c r="W1472" s="118">
        <f t="shared" si="789"/>
        <v>18</v>
      </c>
      <c r="X1472" s="118">
        <v>252</v>
      </c>
      <c r="Y1472" s="117">
        <f t="shared" si="790"/>
        <v>1.005379236</v>
      </c>
      <c r="Z1472" s="110">
        <f t="shared" si="791"/>
        <v>3.8521452100000002</v>
      </c>
      <c r="AA1472" s="110">
        <f t="shared" si="792"/>
        <v>15.591398979999999</v>
      </c>
      <c r="AB1472" s="121" t="str">
        <f t="shared" si="771"/>
        <v>A+J=</v>
      </c>
      <c r="AC1472" s="115">
        <f t="shared" si="772"/>
        <v>45741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9">
        <f t="shared" si="769"/>
        <v>45742</v>
      </c>
      <c r="B1473" s="110">
        <f t="shared" si="775"/>
        <v>703.87644055999999</v>
      </c>
      <c r="C1473" s="184">
        <f t="shared" si="793"/>
        <v>703.23069559739668</v>
      </c>
      <c r="D1473" s="111">
        <f t="shared" si="776"/>
        <v>7111.86</v>
      </c>
      <c r="E1473" s="111">
        <f>IF($K1473=1,VLOOKUP($A1472,$AQ$11:$AU$150,5),E1472)</f>
        <v>7205.03</v>
      </c>
      <c r="F1473" s="160" t="e">
        <f>IF($K1473=1,VLOOKUP($A1472,$AQ$11:$AU$135,6),F1472)</f>
        <v>#REF!</v>
      </c>
      <c r="G1473" s="114">
        <f t="shared" si="777"/>
        <v>1.3100651587629741E-2</v>
      </c>
      <c r="H1473" s="115">
        <f t="shared" si="778"/>
        <v>45772</v>
      </c>
      <c r="I1473" s="115">
        <f t="shared" si="779"/>
        <v>45772</v>
      </c>
      <c r="J1473" s="116">
        <f t="shared" si="780"/>
        <v>21</v>
      </c>
      <c r="K1473" s="116">
        <f t="shared" si="781"/>
        <v>1</v>
      </c>
      <c r="L1473" s="8">
        <f t="shared" si="782"/>
        <v>1.00061998</v>
      </c>
      <c r="M1473" s="117">
        <v>1</v>
      </c>
      <c r="N1473" s="117">
        <f t="shared" si="783"/>
        <v>1</v>
      </c>
      <c r="O1473" s="110">
        <f t="shared" si="784"/>
        <v>1.00061998</v>
      </c>
      <c r="P1473" s="110">
        <f t="shared" si="785"/>
        <v>703.66668456000002</v>
      </c>
      <c r="Q1473" s="148">
        <f t="shared" si="786"/>
        <v>0</v>
      </c>
      <c r="R1473" s="170">
        <f t="shared" si="787"/>
        <v>0</v>
      </c>
      <c r="S1473" s="110">
        <f t="shared" si="788"/>
        <v>0</v>
      </c>
      <c r="T1473" s="92">
        <f t="shared" si="773"/>
        <v>0</v>
      </c>
      <c r="U1473" s="181">
        <f t="shared" si="774"/>
        <v>0</v>
      </c>
      <c r="V1473" s="120">
        <f t="shared" si="770"/>
        <v>7.8E-2</v>
      </c>
      <c r="W1473" s="118">
        <f t="shared" si="789"/>
        <v>1</v>
      </c>
      <c r="X1473" s="118">
        <v>252</v>
      </c>
      <c r="Y1473" s="117">
        <f t="shared" si="790"/>
        <v>1.00029809</v>
      </c>
      <c r="Z1473" s="110">
        <f t="shared" si="791"/>
        <v>0.209756</v>
      </c>
      <c r="AA1473" s="110">
        <f t="shared" si="792"/>
        <v>0</v>
      </c>
      <c r="AB1473" s="121" t="str">
        <f t="shared" si="771"/>
        <v>A+J=</v>
      </c>
      <c r="AC1473" s="115">
        <f t="shared" si="772"/>
        <v>45772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9">
        <f t="shared" si="769"/>
        <v>45743</v>
      </c>
      <c r="B1474" s="110">
        <f t="shared" si="775"/>
        <v>704.52277549999997</v>
      </c>
      <c r="C1474" s="184">
        <f t="shared" si="793"/>
        <v>703.23069559739668</v>
      </c>
      <c r="D1474" s="111">
        <f t="shared" si="776"/>
        <v>7111.86</v>
      </c>
      <c r="E1474" s="111">
        <f>IF($K1474=1,VLOOKUP($A1473,$AQ$11:$AU$150,5),E1473)</f>
        <v>7205.03</v>
      </c>
      <c r="F1474" s="160" t="e">
        <f>IF($K1474=1,VLOOKUP($A1473,$AQ$11:$AU$135,6),F1473)</f>
        <v>#REF!</v>
      </c>
      <c r="G1474" s="114">
        <f t="shared" si="777"/>
        <v>1.3100651587629741E-2</v>
      </c>
      <c r="H1474" s="115">
        <f t="shared" si="778"/>
        <v>45772</v>
      </c>
      <c r="I1474" s="115">
        <f t="shared" si="779"/>
        <v>45772</v>
      </c>
      <c r="J1474" s="116">
        <f t="shared" si="780"/>
        <v>21</v>
      </c>
      <c r="K1474" s="116">
        <f t="shared" si="781"/>
        <v>2</v>
      </c>
      <c r="L1474" s="8">
        <f t="shared" si="782"/>
        <v>1.0012403400000001</v>
      </c>
      <c r="M1474" s="117">
        <v>1</v>
      </c>
      <c r="N1474" s="117">
        <f t="shared" si="783"/>
        <v>1</v>
      </c>
      <c r="O1474" s="110">
        <f t="shared" si="784"/>
        <v>1.0012403400000001</v>
      </c>
      <c r="P1474" s="110">
        <f t="shared" si="785"/>
        <v>704.10294075000002</v>
      </c>
      <c r="Q1474" s="148">
        <f t="shared" si="786"/>
        <v>0</v>
      </c>
      <c r="R1474" s="170">
        <f t="shared" si="787"/>
        <v>0</v>
      </c>
      <c r="S1474" s="110">
        <f t="shared" si="788"/>
        <v>0</v>
      </c>
      <c r="T1474" s="92">
        <f t="shared" si="773"/>
        <v>0</v>
      </c>
      <c r="U1474" s="181">
        <f t="shared" si="774"/>
        <v>0</v>
      </c>
      <c r="V1474" s="120">
        <f t="shared" si="770"/>
        <v>7.8E-2</v>
      </c>
      <c r="W1474" s="118">
        <f t="shared" si="789"/>
        <v>2</v>
      </c>
      <c r="X1474" s="118">
        <v>252</v>
      </c>
      <c r="Y1474" s="117">
        <f t="shared" si="790"/>
        <v>1.0005962690000001</v>
      </c>
      <c r="Z1474" s="110">
        <f t="shared" si="791"/>
        <v>0.41983474999999998</v>
      </c>
      <c r="AA1474" s="110">
        <f t="shared" si="792"/>
        <v>0</v>
      </c>
      <c r="AB1474" s="121" t="str">
        <f t="shared" si="771"/>
        <v>A+J=</v>
      </c>
      <c r="AC1474" s="115">
        <f t="shared" si="772"/>
        <v>45772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9">
        <f t="shared" si="769"/>
        <v>45744</v>
      </c>
      <c r="B1475" s="110">
        <f t="shared" si="775"/>
        <v>705.16970713000001</v>
      </c>
      <c r="C1475" s="184">
        <f t="shared" si="793"/>
        <v>703.23069559739668</v>
      </c>
      <c r="D1475" s="111">
        <f t="shared" si="776"/>
        <v>7111.86</v>
      </c>
      <c r="E1475" s="111">
        <f>IF($K1475=1,VLOOKUP($A1474,$AQ$11:$AU$150,5),E1474)</f>
        <v>7205.03</v>
      </c>
      <c r="F1475" s="160" t="e">
        <f>IF($K1475=1,VLOOKUP($A1474,$AQ$11:$AU$135,6),F1474)</f>
        <v>#REF!</v>
      </c>
      <c r="G1475" s="114">
        <f t="shared" si="777"/>
        <v>1.3100651587629741E-2</v>
      </c>
      <c r="H1475" s="115">
        <f t="shared" si="778"/>
        <v>45772</v>
      </c>
      <c r="I1475" s="115">
        <f t="shared" si="779"/>
        <v>45772</v>
      </c>
      <c r="J1475" s="116">
        <f t="shared" si="780"/>
        <v>21</v>
      </c>
      <c r="K1475" s="116">
        <f t="shared" si="781"/>
        <v>3</v>
      </c>
      <c r="L1475" s="8">
        <f t="shared" si="782"/>
        <v>1.00186109</v>
      </c>
      <c r="M1475" s="117">
        <v>1</v>
      </c>
      <c r="N1475" s="117">
        <f t="shared" si="783"/>
        <v>1</v>
      </c>
      <c r="O1475" s="110">
        <f t="shared" si="784"/>
        <v>1.00186109</v>
      </c>
      <c r="P1475" s="110">
        <f t="shared" si="785"/>
        <v>704.53947120999999</v>
      </c>
      <c r="Q1475" s="148">
        <f t="shared" si="786"/>
        <v>0</v>
      </c>
      <c r="R1475" s="170">
        <f t="shared" si="787"/>
        <v>0</v>
      </c>
      <c r="S1475" s="110">
        <f t="shared" si="788"/>
        <v>0</v>
      </c>
      <c r="T1475" s="92">
        <f t="shared" si="773"/>
        <v>0</v>
      </c>
      <c r="U1475" s="181">
        <f t="shared" si="774"/>
        <v>0</v>
      </c>
      <c r="V1475" s="120">
        <f t="shared" si="770"/>
        <v>7.8E-2</v>
      </c>
      <c r="W1475" s="118">
        <f t="shared" si="789"/>
        <v>3</v>
      </c>
      <c r="X1475" s="118">
        <v>252</v>
      </c>
      <c r="Y1475" s="117">
        <f t="shared" si="790"/>
        <v>1.0008945359999999</v>
      </c>
      <c r="Z1475" s="110">
        <f t="shared" si="791"/>
        <v>0.63023591999999995</v>
      </c>
      <c r="AA1475" s="110">
        <f t="shared" si="792"/>
        <v>0</v>
      </c>
      <c r="AB1475" s="121" t="str">
        <f t="shared" si="771"/>
        <v>A+J=</v>
      </c>
      <c r="AC1475" s="115">
        <f t="shared" si="772"/>
        <v>45772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9">
        <f t="shared" si="769"/>
        <v>45745</v>
      </c>
      <c r="B1476" s="110">
        <f t="shared" si="775"/>
        <v>705.81723718000001</v>
      </c>
      <c r="C1476" s="184">
        <f t="shared" si="793"/>
        <v>703.23069559739668</v>
      </c>
      <c r="D1476" s="111">
        <f t="shared" si="776"/>
        <v>7111.86</v>
      </c>
      <c r="E1476" s="111">
        <f>IF($K1476=1,VLOOKUP($A1475,$AQ$11:$AU$150,5),E1475)</f>
        <v>7205.03</v>
      </c>
      <c r="F1476" s="160" t="e">
        <f>IF($K1476=1,VLOOKUP($A1475,$AQ$11:$AU$135,6),F1475)</f>
        <v>#REF!</v>
      </c>
      <c r="G1476" s="114">
        <f t="shared" si="777"/>
        <v>1.3100651587629741E-2</v>
      </c>
      <c r="H1476" s="115">
        <f t="shared" si="778"/>
        <v>45772</v>
      </c>
      <c r="I1476" s="115">
        <f t="shared" si="779"/>
        <v>45772</v>
      </c>
      <c r="J1476" s="116">
        <f t="shared" si="780"/>
        <v>21</v>
      </c>
      <c r="K1476" s="116">
        <f t="shared" si="781"/>
        <v>4</v>
      </c>
      <c r="L1476" s="8">
        <f t="shared" si="782"/>
        <v>1.00248223</v>
      </c>
      <c r="M1476" s="117">
        <v>1</v>
      </c>
      <c r="N1476" s="117">
        <f t="shared" si="783"/>
        <v>1</v>
      </c>
      <c r="O1476" s="110">
        <f t="shared" si="784"/>
        <v>1.00248223</v>
      </c>
      <c r="P1476" s="110">
        <f t="shared" si="785"/>
        <v>704.97627592000003</v>
      </c>
      <c r="Q1476" s="148">
        <f t="shared" si="786"/>
        <v>0</v>
      </c>
      <c r="R1476" s="170">
        <f t="shared" si="787"/>
        <v>0</v>
      </c>
      <c r="S1476" s="110">
        <f t="shared" si="788"/>
        <v>0</v>
      </c>
      <c r="T1476" s="92">
        <f t="shared" si="773"/>
        <v>0</v>
      </c>
      <c r="U1476" s="181">
        <f t="shared" si="774"/>
        <v>0</v>
      </c>
      <c r="V1476" s="120">
        <f t="shared" si="770"/>
        <v>7.8E-2</v>
      </c>
      <c r="W1476" s="118">
        <f t="shared" si="789"/>
        <v>4</v>
      </c>
      <c r="X1476" s="118">
        <v>252</v>
      </c>
      <c r="Y1476" s="117">
        <f t="shared" si="790"/>
        <v>1.001192893</v>
      </c>
      <c r="Z1476" s="110">
        <f t="shared" si="791"/>
        <v>0.84096126000000004</v>
      </c>
      <c r="AA1476" s="110">
        <f t="shared" si="792"/>
        <v>0</v>
      </c>
      <c r="AB1476" s="121" t="str">
        <f t="shared" si="771"/>
        <v>A+J=</v>
      </c>
      <c r="AC1476" s="115">
        <f t="shared" si="772"/>
        <v>45772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9">
        <f t="shared" si="769"/>
        <v>45746</v>
      </c>
      <c r="B1477" s="110">
        <f t="shared" si="775"/>
        <v>705.81723718000001</v>
      </c>
      <c r="C1477" s="184">
        <f t="shared" si="793"/>
        <v>703.23069559739668</v>
      </c>
      <c r="D1477" s="111">
        <f t="shared" si="776"/>
        <v>7111.86</v>
      </c>
      <c r="E1477" s="111">
        <f>IF($K1477=1,VLOOKUP($A1476,$AQ$11:$AU$150,5),E1476)</f>
        <v>7205.03</v>
      </c>
      <c r="F1477" s="160" t="e">
        <f>IF($K1477=1,VLOOKUP($A1476,$AQ$11:$AU$135,6),F1476)</f>
        <v>#REF!</v>
      </c>
      <c r="G1477" s="114">
        <f t="shared" si="777"/>
        <v>1.3100651587629741E-2</v>
      </c>
      <c r="H1477" s="115">
        <f t="shared" si="778"/>
        <v>45772</v>
      </c>
      <c r="I1477" s="115">
        <f t="shared" si="779"/>
        <v>45772</v>
      </c>
      <c r="J1477" s="116">
        <f t="shared" si="780"/>
        <v>21</v>
      </c>
      <c r="K1477" s="116">
        <f t="shared" si="781"/>
        <v>4</v>
      </c>
      <c r="L1477" s="8">
        <f t="shared" si="782"/>
        <v>1.00248223</v>
      </c>
      <c r="M1477" s="117">
        <v>1</v>
      </c>
      <c r="N1477" s="117">
        <f t="shared" si="783"/>
        <v>1</v>
      </c>
      <c r="O1477" s="110">
        <f t="shared" si="784"/>
        <v>1.00248223</v>
      </c>
      <c r="P1477" s="110">
        <f t="shared" si="785"/>
        <v>704.97627592000003</v>
      </c>
      <c r="Q1477" s="148">
        <f t="shared" si="786"/>
        <v>0</v>
      </c>
      <c r="R1477" s="170">
        <f t="shared" si="787"/>
        <v>0</v>
      </c>
      <c r="S1477" s="110">
        <f t="shared" si="788"/>
        <v>0</v>
      </c>
      <c r="T1477" s="92">
        <f t="shared" si="773"/>
        <v>0</v>
      </c>
      <c r="U1477" s="181">
        <f t="shared" si="774"/>
        <v>0</v>
      </c>
      <c r="V1477" s="120">
        <f t="shared" si="770"/>
        <v>7.8E-2</v>
      </c>
      <c r="W1477" s="118">
        <f t="shared" si="789"/>
        <v>4</v>
      </c>
      <c r="X1477" s="118">
        <v>252</v>
      </c>
      <c r="Y1477" s="117">
        <f t="shared" si="790"/>
        <v>1.001192893</v>
      </c>
      <c r="Z1477" s="110">
        <f t="shared" si="791"/>
        <v>0.84096126000000004</v>
      </c>
      <c r="AA1477" s="110">
        <f t="shared" si="792"/>
        <v>0</v>
      </c>
      <c r="AB1477" s="121" t="str">
        <f t="shared" si="771"/>
        <v>A+J=</v>
      </c>
      <c r="AC1477" s="115">
        <f t="shared" si="772"/>
        <v>45772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9">
        <f t="shared" si="769"/>
        <v>45747</v>
      </c>
      <c r="B1478" s="110">
        <f t="shared" si="775"/>
        <v>705.81723718000001</v>
      </c>
      <c r="C1478" s="184">
        <f t="shared" si="793"/>
        <v>703.23069559739668</v>
      </c>
      <c r="D1478" s="111">
        <f t="shared" si="776"/>
        <v>7111.86</v>
      </c>
      <c r="E1478" s="111">
        <f>IF($K1478=1,VLOOKUP($A1477,$AQ$11:$AU$150,5),E1477)</f>
        <v>7205.03</v>
      </c>
      <c r="F1478" s="160" t="e">
        <f>IF($K1478=1,VLOOKUP($A1477,$AQ$11:$AU$135,6),F1477)</f>
        <v>#REF!</v>
      </c>
      <c r="G1478" s="114">
        <f t="shared" si="777"/>
        <v>1.3100651587629741E-2</v>
      </c>
      <c r="H1478" s="115">
        <f t="shared" si="778"/>
        <v>45772</v>
      </c>
      <c r="I1478" s="115">
        <f t="shared" si="779"/>
        <v>45772</v>
      </c>
      <c r="J1478" s="116">
        <f t="shared" si="780"/>
        <v>21</v>
      </c>
      <c r="K1478" s="116">
        <f t="shared" si="781"/>
        <v>4</v>
      </c>
      <c r="L1478" s="8">
        <f t="shared" si="782"/>
        <v>1.00248223</v>
      </c>
      <c r="M1478" s="117">
        <v>1</v>
      </c>
      <c r="N1478" s="117">
        <f t="shared" si="783"/>
        <v>1</v>
      </c>
      <c r="O1478" s="110">
        <f t="shared" si="784"/>
        <v>1.00248223</v>
      </c>
      <c r="P1478" s="110">
        <f t="shared" si="785"/>
        <v>704.97627592000003</v>
      </c>
      <c r="Q1478" s="148">
        <f t="shared" si="786"/>
        <v>0</v>
      </c>
      <c r="R1478" s="170">
        <f t="shared" si="787"/>
        <v>0</v>
      </c>
      <c r="S1478" s="110">
        <f t="shared" si="788"/>
        <v>0</v>
      </c>
      <c r="T1478" s="92">
        <f t="shared" si="773"/>
        <v>0</v>
      </c>
      <c r="U1478" s="181">
        <f t="shared" si="774"/>
        <v>0</v>
      </c>
      <c r="V1478" s="120">
        <f t="shared" si="770"/>
        <v>7.8E-2</v>
      </c>
      <c r="W1478" s="118">
        <f t="shared" si="789"/>
        <v>4</v>
      </c>
      <c r="X1478" s="118">
        <v>252</v>
      </c>
      <c r="Y1478" s="117">
        <f t="shared" si="790"/>
        <v>1.001192893</v>
      </c>
      <c r="Z1478" s="110">
        <f t="shared" si="791"/>
        <v>0.84096126000000004</v>
      </c>
      <c r="AA1478" s="110">
        <f t="shared" si="792"/>
        <v>0</v>
      </c>
      <c r="AB1478" s="121" t="str">
        <f t="shared" si="771"/>
        <v>A+J=</v>
      </c>
      <c r="AC1478" s="115">
        <f t="shared" si="772"/>
        <v>45772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9">
        <f t="shared" si="769"/>
        <v>45748</v>
      </c>
      <c r="B1479" s="110">
        <f t="shared" si="775"/>
        <v>706.46535829000004</v>
      </c>
      <c r="C1479" s="184">
        <f t="shared" si="793"/>
        <v>703.23069559739668</v>
      </c>
      <c r="D1479" s="111">
        <f t="shared" si="776"/>
        <v>7111.86</v>
      </c>
      <c r="E1479" s="111">
        <f>IF($K1479=1,VLOOKUP($A1478,$AQ$11:$AU$150,5),E1478)</f>
        <v>7205.03</v>
      </c>
      <c r="F1479" s="160" t="e">
        <f>IF($K1479=1,VLOOKUP($A1478,$AQ$11:$AU$135,6),F1478)</f>
        <v>#REF!</v>
      </c>
      <c r="G1479" s="114">
        <f t="shared" si="777"/>
        <v>1.3100651587629741E-2</v>
      </c>
      <c r="H1479" s="115">
        <f t="shared" si="778"/>
        <v>45772</v>
      </c>
      <c r="I1479" s="115">
        <f t="shared" si="779"/>
        <v>45772</v>
      </c>
      <c r="J1479" s="116">
        <f t="shared" si="780"/>
        <v>21</v>
      </c>
      <c r="K1479" s="116">
        <f t="shared" si="781"/>
        <v>5</v>
      </c>
      <c r="L1479" s="8">
        <f t="shared" si="782"/>
        <v>1.00310375</v>
      </c>
      <c r="M1479" s="117">
        <v>1</v>
      </c>
      <c r="N1479" s="117">
        <f t="shared" si="783"/>
        <v>1</v>
      </c>
      <c r="O1479" s="110">
        <f t="shared" si="784"/>
        <v>1.00310375</v>
      </c>
      <c r="P1479" s="110">
        <f t="shared" si="785"/>
        <v>705.41334786000004</v>
      </c>
      <c r="Q1479" s="148">
        <f t="shared" si="786"/>
        <v>0</v>
      </c>
      <c r="R1479" s="170">
        <f t="shared" si="787"/>
        <v>0</v>
      </c>
      <c r="S1479" s="110">
        <f t="shared" si="788"/>
        <v>0</v>
      </c>
      <c r="T1479" s="92">
        <f t="shared" si="773"/>
        <v>0</v>
      </c>
      <c r="U1479" s="181">
        <f t="shared" si="774"/>
        <v>0</v>
      </c>
      <c r="V1479" s="120">
        <f t="shared" si="770"/>
        <v>7.8E-2</v>
      </c>
      <c r="W1479" s="118">
        <f t="shared" si="789"/>
        <v>5</v>
      </c>
      <c r="X1479" s="118">
        <v>252</v>
      </c>
      <c r="Y1479" s="117">
        <f t="shared" si="790"/>
        <v>1.001491339</v>
      </c>
      <c r="Z1479" s="110">
        <f t="shared" si="791"/>
        <v>1.0520104299999999</v>
      </c>
      <c r="AA1479" s="110">
        <f t="shared" si="792"/>
        <v>0</v>
      </c>
      <c r="AB1479" s="121" t="str">
        <f t="shared" si="771"/>
        <v>A+J=</v>
      </c>
      <c r="AC1479" s="115">
        <f t="shared" si="772"/>
        <v>45772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9">
        <f t="shared" si="769"/>
        <v>45749</v>
      </c>
      <c r="B1480" s="110">
        <f t="shared" si="775"/>
        <v>707.11407716000008</v>
      </c>
      <c r="C1480" s="184">
        <f t="shared" si="793"/>
        <v>703.23069559739668</v>
      </c>
      <c r="D1480" s="111">
        <f t="shared" si="776"/>
        <v>7111.86</v>
      </c>
      <c r="E1480" s="111">
        <f>IF($K1480=1,VLOOKUP($A1479,$AQ$11:$AU$150,5),E1479)</f>
        <v>7205.03</v>
      </c>
      <c r="F1480" s="160" t="e">
        <f>IF($K1480=1,VLOOKUP($A1479,$AQ$11:$AU$135,6),F1479)</f>
        <v>#REF!</v>
      </c>
      <c r="G1480" s="114">
        <f t="shared" si="777"/>
        <v>1.3100651587629741E-2</v>
      </c>
      <c r="H1480" s="115">
        <f t="shared" si="778"/>
        <v>45772</v>
      </c>
      <c r="I1480" s="115">
        <f t="shared" si="779"/>
        <v>45772</v>
      </c>
      <c r="J1480" s="116">
        <f t="shared" si="780"/>
        <v>21</v>
      </c>
      <c r="K1480" s="116">
        <f t="shared" si="781"/>
        <v>6</v>
      </c>
      <c r="L1480" s="8">
        <f t="shared" si="782"/>
        <v>1.00372566</v>
      </c>
      <c r="M1480" s="117">
        <v>1</v>
      </c>
      <c r="N1480" s="117">
        <f t="shared" si="783"/>
        <v>1</v>
      </c>
      <c r="O1480" s="110">
        <f t="shared" si="784"/>
        <v>1.00372566</v>
      </c>
      <c r="P1480" s="110">
        <f t="shared" si="785"/>
        <v>705.85069407000003</v>
      </c>
      <c r="Q1480" s="148">
        <f t="shared" si="786"/>
        <v>0</v>
      </c>
      <c r="R1480" s="170">
        <f t="shared" si="787"/>
        <v>0</v>
      </c>
      <c r="S1480" s="110">
        <f t="shared" si="788"/>
        <v>0</v>
      </c>
      <c r="T1480" s="92">
        <f t="shared" si="773"/>
        <v>0</v>
      </c>
      <c r="U1480" s="181">
        <f t="shared" si="774"/>
        <v>0</v>
      </c>
      <c r="V1480" s="120">
        <f t="shared" si="770"/>
        <v>7.8E-2</v>
      </c>
      <c r="W1480" s="118">
        <f t="shared" si="789"/>
        <v>6</v>
      </c>
      <c r="X1480" s="118">
        <v>252</v>
      </c>
      <c r="Y1480" s="117">
        <f t="shared" si="790"/>
        <v>1.0017898730000001</v>
      </c>
      <c r="Z1480" s="110">
        <f t="shared" si="791"/>
        <v>1.26338309</v>
      </c>
      <c r="AA1480" s="110">
        <f t="shared" si="792"/>
        <v>0</v>
      </c>
      <c r="AB1480" s="121" t="str">
        <f t="shared" si="771"/>
        <v>A+J=</v>
      </c>
      <c r="AC1480" s="115">
        <f t="shared" si="772"/>
        <v>45772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9">
        <f t="shared" si="769"/>
        <v>45750</v>
      </c>
      <c r="B1481" s="110">
        <f t="shared" si="775"/>
        <v>707.76338779999992</v>
      </c>
      <c r="C1481" s="184">
        <f t="shared" si="793"/>
        <v>703.23069559739668</v>
      </c>
      <c r="D1481" s="111">
        <f t="shared" si="776"/>
        <v>7111.86</v>
      </c>
      <c r="E1481" s="111">
        <f>IF($K1481=1,VLOOKUP($A1480,$AQ$11:$AU$150,5),E1480)</f>
        <v>7205.03</v>
      </c>
      <c r="F1481" s="160" t="e">
        <f>IF($K1481=1,VLOOKUP($A1480,$AQ$11:$AU$135,6),F1480)</f>
        <v>#REF!</v>
      </c>
      <c r="G1481" s="114">
        <f t="shared" si="777"/>
        <v>1.3100651587629741E-2</v>
      </c>
      <c r="H1481" s="115">
        <f t="shared" si="778"/>
        <v>45772</v>
      </c>
      <c r="I1481" s="115">
        <f t="shared" si="779"/>
        <v>45772</v>
      </c>
      <c r="J1481" s="116">
        <f t="shared" si="780"/>
        <v>21</v>
      </c>
      <c r="K1481" s="116">
        <f t="shared" si="781"/>
        <v>7</v>
      </c>
      <c r="L1481" s="8">
        <f t="shared" si="782"/>
        <v>1.0043479500000001</v>
      </c>
      <c r="M1481" s="117">
        <v>1</v>
      </c>
      <c r="N1481" s="117">
        <f t="shared" si="783"/>
        <v>1</v>
      </c>
      <c r="O1481" s="110">
        <f t="shared" si="784"/>
        <v>1.0043479500000001</v>
      </c>
      <c r="P1481" s="110">
        <f t="shared" si="785"/>
        <v>706.28830749999997</v>
      </c>
      <c r="Q1481" s="148">
        <f t="shared" si="786"/>
        <v>0</v>
      </c>
      <c r="R1481" s="170">
        <f t="shared" si="787"/>
        <v>0</v>
      </c>
      <c r="S1481" s="110">
        <f t="shared" si="788"/>
        <v>0</v>
      </c>
      <c r="T1481" s="92">
        <f t="shared" si="773"/>
        <v>0</v>
      </c>
      <c r="U1481" s="181">
        <f t="shared" si="774"/>
        <v>0</v>
      </c>
      <c r="V1481" s="120">
        <f t="shared" si="770"/>
        <v>7.8E-2</v>
      </c>
      <c r="W1481" s="118">
        <f t="shared" si="789"/>
        <v>7</v>
      </c>
      <c r="X1481" s="118">
        <v>252</v>
      </c>
      <c r="Y1481" s="117">
        <f t="shared" si="790"/>
        <v>1.0020884960000001</v>
      </c>
      <c r="Z1481" s="110">
        <f t="shared" si="791"/>
        <v>1.4750802999999999</v>
      </c>
      <c r="AA1481" s="110">
        <f t="shared" si="792"/>
        <v>0</v>
      </c>
      <c r="AB1481" s="121" t="str">
        <f t="shared" si="771"/>
        <v>A+J=</v>
      </c>
      <c r="AC1481" s="115">
        <f t="shared" si="772"/>
        <v>45772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9">
        <f t="shared" si="769"/>
        <v>45751</v>
      </c>
      <c r="B1482" s="110">
        <f t="shared" si="775"/>
        <v>708.41329125999994</v>
      </c>
      <c r="C1482" s="184">
        <f t="shared" si="793"/>
        <v>703.23069559739668</v>
      </c>
      <c r="D1482" s="111">
        <f t="shared" si="776"/>
        <v>7111.86</v>
      </c>
      <c r="E1482" s="111">
        <f>IF($K1482=1,VLOOKUP($A1481,$AQ$11:$AU$150,5),E1481)</f>
        <v>7205.03</v>
      </c>
      <c r="F1482" s="160" t="e">
        <f>IF($K1482=1,VLOOKUP($A1481,$AQ$11:$AU$135,6),F1481)</f>
        <v>#REF!</v>
      </c>
      <c r="G1482" s="114">
        <f t="shared" si="777"/>
        <v>1.3100651587629741E-2</v>
      </c>
      <c r="H1482" s="115">
        <f t="shared" si="778"/>
        <v>45772</v>
      </c>
      <c r="I1482" s="115">
        <f t="shared" si="779"/>
        <v>45772</v>
      </c>
      <c r="J1482" s="116">
        <f t="shared" si="780"/>
        <v>21</v>
      </c>
      <c r="K1482" s="116">
        <f t="shared" si="781"/>
        <v>8</v>
      </c>
      <c r="L1482" s="8">
        <f t="shared" si="782"/>
        <v>1.0049706199999999</v>
      </c>
      <c r="M1482" s="117">
        <v>1</v>
      </c>
      <c r="N1482" s="117">
        <f t="shared" si="783"/>
        <v>1</v>
      </c>
      <c r="O1482" s="110">
        <f t="shared" si="784"/>
        <v>1.0049706199999999</v>
      </c>
      <c r="P1482" s="110">
        <f t="shared" si="785"/>
        <v>706.72618814999998</v>
      </c>
      <c r="Q1482" s="148">
        <f t="shared" si="786"/>
        <v>0</v>
      </c>
      <c r="R1482" s="170">
        <f t="shared" si="787"/>
        <v>0</v>
      </c>
      <c r="S1482" s="110">
        <f t="shared" si="788"/>
        <v>0</v>
      </c>
      <c r="T1482" s="92">
        <f t="shared" si="773"/>
        <v>0</v>
      </c>
      <c r="U1482" s="181">
        <f t="shared" si="774"/>
        <v>0</v>
      </c>
      <c r="V1482" s="120">
        <f t="shared" si="770"/>
        <v>7.8E-2</v>
      </c>
      <c r="W1482" s="118">
        <f t="shared" si="789"/>
        <v>8</v>
      </c>
      <c r="X1482" s="118">
        <v>252</v>
      </c>
      <c r="Y1482" s="117">
        <f t="shared" si="790"/>
        <v>1.0023872089999999</v>
      </c>
      <c r="Z1482" s="110">
        <f t="shared" si="791"/>
        <v>1.68710311</v>
      </c>
      <c r="AA1482" s="110">
        <f t="shared" si="792"/>
        <v>0</v>
      </c>
      <c r="AB1482" s="121" t="str">
        <f t="shared" si="771"/>
        <v>A+J=</v>
      </c>
      <c r="AC1482" s="115">
        <f t="shared" si="772"/>
        <v>45772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9">
        <f t="shared" si="769"/>
        <v>45752</v>
      </c>
      <c r="B1483" s="110">
        <f t="shared" si="775"/>
        <v>709.06380131999992</v>
      </c>
      <c r="C1483" s="184">
        <f t="shared" si="793"/>
        <v>703.23069559739668</v>
      </c>
      <c r="D1483" s="111">
        <f t="shared" si="776"/>
        <v>7111.86</v>
      </c>
      <c r="E1483" s="111">
        <f>IF($K1483=1,VLOOKUP($A1482,$AQ$11:$AU$150,5),E1482)</f>
        <v>7205.03</v>
      </c>
      <c r="F1483" s="160" t="e">
        <f>IF($K1483=1,VLOOKUP($A1482,$AQ$11:$AU$135,6),F1482)</f>
        <v>#REF!</v>
      </c>
      <c r="G1483" s="114">
        <f t="shared" si="777"/>
        <v>1.3100651587629741E-2</v>
      </c>
      <c r="H1483" s="115">
        <f t="shared" si="778"/>
        <v>45772</v>
      </c>
      <c r="I1483" s="115">
        <f t="shared" si="779"/>
        <v>45772</v>
      </c>
      <c r="J1483" s="116">
        <f t="shared" si="780"/>
        <v>21</v>
      </c>
      <c r="K1483" s="116">
        <f t="shared" si="781"/>
        <v>9</v>
      </c>
      <c r="L1483" s="8">
        <f t="shared" si="782"/>
        <v>1.00559369</v>
      </c>
      <c r="M1483" s="117">
        <v>1</v>
      </c>
      <c r="N1483" s="117">
        <f t="shared" si="783"/>
        <v>1</v>
      </c>
      <c r="O1483" s="110">
        <f t="shared" si="784"/>
        <v>1.00559369</v>
      </c>
      <c r="P1483" s="110">
        <f t="shared" si="785"/>
        <v>707.16435009999998</v>
      </c>
      <c r="Q1483" s="148">
        <f t="shared" si="786"/>
        <v>0</v>
      </c>
      <c r="R1483" s="170">
        <f t="shared" si="787"/>
        <v>0</v>
      </c>
      <c r="S1483" s="110">
        <f t="shared" si="788"/>
        <v>0</v>
      </c>
      <c r="T1483" s="92">
        <f t="shared" si="773"/>
        <v>0</v>
      </c>
      <c r="U1483" s="181">
        <f t="shared" si="774"/>
        <v>0</v>
      </c>
      <c r="V1483" s="120">
        <f t="shared" si="770"/>
        <v>7.8E-2</v>
      </c>
      <c r="W1483" s="118">
        <f t="shared" si="789"/>
        <v>9</v>
      </c>
      <c r="X1483" s="118">
        <v>252</v>
      </c>
      <c r="Y1483" s="117">
        <f t="shared" si="790"/>
        <v>1.002686011</v>
      </c>
      <c r="Z1483" s="110">
        <f t="shared" si="791"/>
        <v>1.89945122</v>
      </c>
      <c r="AA1483" s="110">
        <f t="shared" si="792"/>
        <v>0</v>
      </c>
      <c r="AB1483" s="121" t="str">
        <f t="shared" si="771"/>
        <v>A+J=</v>
      </c>
      <c r="AC1483" s="115">
        <f t="shared" si="772"/>
        <v>45772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9">
        <f t="shared" ref="A1484:A1547" si="794">(A1483+1)</f>
        <v>45753</v>
      </c>
      <c r="B1484" s="110">
        <f t="shared" si="775"/>
        <v>709.06380131999992</v>
      </c>
      <c r="C1484" s="184">
        <f t="shared" si="793"/>
        <v>703.23069559739668</v>
      </c>
      <c r="D1484" s="111">
        <f t="shared" si="776"/>
        <v>7111.86</v>
      </c>
      <c r="E1484" s="111">
        <f>IF($K1484=1,VLOOKUP($A1483,$AQ$11:$AU$150,5),E1483)</f>
        <v>7205.03</v>
      </c>
      <c r="F1484" s="160" t="e">
        <f>IF($K1484=1,VLOOKUP($A1483,$AQ$11:$AU$135,6),F1483)</f>
        <v>#REF!</v>
      </c>
      <c r="G1484" s="114">
        <f t="shared" si="777"/>
        <v>1.3100651587629741E-2</v>
      </c>
      <c r="H1484" s="115">
        <f t="shared" si="778"/>
        <v>45772</v>
      </c>
      <c r="I1484" s="115">
        <f t="shared" si="779"/>
        <v>45772</v>
      </c>
      <c r="J1484" s="116">
        <f t="shared" si="780"/>
        <v>21</v>
      </c>
      <c r="K1484" s="116">
        <f t="shared" si="781"/>
        <v>9</v>
      </c>
      <c r="L1484" s="8">
        <f t="shared" si="782"/>
        <v>1.00559369</v>
      </c>
      <c r="M1484" s="117">
        <v>1</v>
      </c>
      <c r="N1484" s="117">
        <f t="shared" si="783"/>
        <v>1</v>
      </c>
      <c r="O1484" s="110">
        <f t="shared" si="784"/>
        <v>1.00559369</v>
      </c>
      <c r="P1484" s="110">
        <f t="shared" si="785"/>
        <v>707.16435009999998</v>
      </c>
      <c r="Q1484" s="148">
        <f t="shared" si="786"/>
        <v>0</v>
      </c>
      <c r="R1484" s="170">
        <f t="shared" si="787"/>
        <v>0</v>
      </c>
      <c r="S1484" s="110">
        <f t="shared" si="788"/>
        <v>0</v>
      </c>
      <c r="T1484" s="92">
        <f t="shared" si="773"/>
        <v>0</v>
      </c>
      <c r="U1484" s="181">
        <f t="shared" si="774"/>
        <v>0</v>
      </c>
      <c r="V1484" s="120">
        <f t="shared" ref="V1484:V1547" si="795">(V1483)</f>
        <v>7.8E-2</v>
      </c>
      <c r="W1484" s="118">
        <f t="shared" si="789"/>
        <v>9</v>
      </c>
      <c r="X1484" s="118">
        <v>252</v>
      </c>
      <c r="Y1484" s="117">
        <f t="shared" si="790"/>
        <v>1.002686011</v>
      </c>
      <c r="Z1484" s="110">
        <f t="shared" si="791"/>
        <v>1.89945122</v>
      </c>
      <c r="AA1484" s="110">
        <f t="shared" si="792"/>
        <v>0</v>
      </c>
      <c r="AB1484" s="121" t="str">
        <f t="shared" si="771"/>
        <v>A+J=</v>
      </c>
      <c r="AC1484" s="115">
        <f t="shared" si="772"/>
        <v>45772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9">
        <f t="shared" si="794"/>
        <v>45754</v>
      </c>
      <c r="B1485" s="110">
        <f t="shared" si="775"/>
        <v>709.06380131999992</v>
      </c>
      <c r="C1485" s="184">
        <f t="shared" si="793"/>
        <v>703.23069559739668</v>
      </c>
      <c r="D1485" s="111">
        <f t="shared" si="776"/>
        <v>7111.86</v>
      </c>
      <c r="E1485" s="111">
        <f>IF($K1485=1,VLOOKUP($A1484,$AQ$11:$AU$150,5),E1484)</f>
        <v>7205.03</v>
      </c>
      <c r="F1485" s="160" t="e">
        <f>IF($K1485=1,VLOOKUP($A1484,$AQ$11:$AU$135,6),F1484)</f>
        <v>#REF!</v>
      </c>
      <c r="G1485" s="114">
        <f t="shared" si="777"/>
        <v>1.3100651587629741E-2</v>
      </c>
      <c r="H1485" s="115">
        <f t="shared" si="778"/>
        <v>45772</v>
      </c>
      <c r="I1485" s="115">
        <f t="shared" si="779"/>
        <v>45772</v>
      </c>
      <c r="J1485" s="116">
        <f t="shared" si="780"/>
        <v>21</v>
      </c>
      <c r="K1485" s="116">
        <f t="shared" si="781"/>
        <v>9</v>
      </c>
      <c r="L1485" s="8">
        <f t="shared" si="782"/>
        <v>1.00559369</v>
      </c>
      <c r="M1485" s="117">
        <v>1</v>
      </c>
      <c r="N1485" s="117">
        <f t="shared" si="783"/>
        <v>1</v>
      </c>
      <c r="O1485" s="110">
        <f t="shared" si="784"/>
        <v>1.00559369</v>
      </c>
      <c r="P1485" s="110">
        <f t="shared" si="785"/>
        <v>707.16435009999998</v>
      </c>
      <c r="Q1485" s="148">
        <f t="shared" si="786"/>
        <v>0</v>
      </c>
      <c r="R1485" s="170">
        <f t="shared" si="787"/>
        <v>0</v>
      </c>
      <c r="S1485" s="110">
        <f t="shared" si="788"/>
        <v>0</v>
      </c>
      <c r="T1485" s="92">
        <f t="shared" si="773"/>
        <v>0</v>
      </c>
      <c r="U1485" s="181">
        <f t="shared" si="774"/>
        <v>0</v>
      </c>
      <c r="V1485" s="120">
        <f t="shared" si="795"/>
        <v>7.8E-2</v>
      </c>
      <c r="W1485" s="118">
        <f t="shared" si="789"/>
        <v>9</v>
      </c>
      <c r="X1485" s="118">
        <v>252</v>
      </c>
      <c r="Y1485" s="117">
        <f t="shared" si="790"/>
        <v>1.002686011</v>
      </c>
      <c r="Z1485" s="110">
        <f t="shared" si="791"/>
        <v>1.89945122</v>
      </c>
      <c r="AA1485" s="110">
        <f t="shared" si="792"/>
        <v>0</v>
      </c>
      <c r="AB1485" s="121" t="str">
        <f t="shared" ref="AB1485:AB1548" si="796">IF($Q1484&gt;0,VLOOKUP($A1484,$AF$11:$AO$141,9),AB1484)</f>
        <v>A+J=</v>
      </c>
      <c r="AC1485" s="115">
        <f t="shared" ref="AC1485:AC1548" si="797">IF($Q1484&gt;0,VLOOKUP($A1484,$AF$11:$AO$141,10),AC1484)</f>
        <v>45772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9">
        <f t="shared" si="794"/>
        <v>45755</v>
      </c>
      <c r="B1486" s="110">
        <f t="shared" si="775"/>
        <v>709.71490352000001</v>
      </c>
      <c r="C1486" s="184">
        <f t="shared" si="793"/>
        <v>703.23069559739668</v>
      </c>
      <c r="D1486" s="111">
        <f t="shared" si="776"/>
        <v>7111.86</v>
      </c>
      <c r="E1486" s="111">
        <f>IF($K1486=1,VLOOKUP($A1485,$AQ$11:$AU$150,5),E1485)</f>
        <v>7205.03</v>
      </c>
      <c r="F1486" s="160" t="e">
        <f>IF($K1486=1,VLOOKUP($A1485,$AQ$11:$AU$135,6),F1485)</f>
        <v>#REF!</v>
      </c>
      <c r="G1486" s="114">
        <f t="shared" si="777"/>
        <v>1.3100651587629741E-2</v>
      </c>
      <c r="H1486" s="115">
        <f t="shared" si="778"/>
        <v>45772</v>
      </c>
      <c r="I1486" s="115">
        <f t="shared" si="779"/>
        <v>45772</v>
      </c>
      <c r="J1486" s="116">
        <f t="shared" si="780"/>
        <v>21</v>
      </c>
      <c r="K1486" s="116">
        <f t="shared" si="781"/>
        <v>10</v>
      </c>
      <c r="L1486" s="8">
        <f t="shared" si="782"/>
        <v>1.00621714</v>
      </c>
      <c r="M1486" s="117">
        <v>1</v>
      </c>
      <c r="N1486" s="117">
        <f t="shared" si="783"/>
        <v>1</v>
      </c>
      <c r="O1486" s="110">
        <f t="shared" si="784"/>
        <v>1.00621714</v>
      </c>
      <c r="P1486" s="110">
        <f t="shared" si="785"/>
        <v>707.60277928000005</v>
      </c>
      <c r="Q1486" s="148">
        <f t="shared" si="786"/>
        <v>0</v>
      </c>
      <c r="R1486" s="170">
        <f t="shared" si="787"/>
        <v>0</v>
      </c>
      <c r="S1486" s="110">
        <f t="shared" si="788"/>
        <v>0</v>
      </c>
      <c r="T1486" s="92">
        <f t="shared" si="773"/>
        <v>0</v>
      </c>
      <c r="U1486" s="181">
        <f t="shared" si="774"/>
        <v>0</v>
      </c>
      <c r="V1486" s="120">
        <f t="shared" si="795"/>
        <v>7.8E-2</v>
      </c>
      <c r="W1486" s="118">
        <f t="shared" si="789"/>
        <v>10</v>
      </c>
      <c r="X1486" s="118">
        <v>252</v>
      </c>
      <c r="Y1486" s="117">
        <f t="shared" si="790"/>
        <v>1.002984901</v>
      </c>
      <c r="Z1486" s="110">
        <f t="shared" si="791"/>
        <v>2.11212424</v>
      </c>
      <c r="AA1486" s="110">
        <f t="shared" si="792"/>
        <v>0</v>
      </c>
      <c r="AB1486" s="121" t="str">
        <f t="shared" si="796"/>
        <v>A+J=</v>
      </c>
      <c r="AC1486" s="115">
        <f t="shared" si="797"/>
        <v>45772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9">
        <f t="shared" si="794"/>
        <v>45756</v>
      </c>
      <c r="B1487" s="110">
        <f t="shared" si="775"/>
        <v>710.36659961999999</v>
      </c>
      <c r="C1487" s="184">
        <f t="shared" si="793"/>
        <v>703.23069559739668</v>
      </c>
      <c r="D1487" s="111">
        <f t="shared" si="776"/>
        <v>7111.86</v>
      </c>
      <c r="E1487" s="111">
        <f>IF($K1487=1,VLOOKUP($A1486,$AQ$11:$AU$150,5),E1486)</f>
        <v>7205.03</v>
      </c>
      <c r="F1487" s="160" t="e">
        <f>IF($K1487=1,VLOOKUP($A1486,$AQ$11:$AU$135,6),F1486)</f>
        <v>#REF!</v>
      </c>
      <c r="G1487" s="114">
        <f t="shared" si="777"/>
        <v>1.3100651587629741E-2</v>
      </c>
      <c r="H1487" s="115">
        <f t="shared" si="778"/>
        <v>45772</v>
      </c>
      <c r="I1487" s="115">
        <f t="shared" si="779"/>
        <v>45772</v>
      </c>
      <c r="J1487" s="116">
        <f t="shared" si="780"/>
        <v>21</v>
      </c>
      <c r="K1487" s="116">
        <f t="shared" si="781"/>
        <v>11</v>
      </c>
      <c r="L1487" s="8">
        <f t="shared" si="782"/>
        <v>1.0068409700000001</v>
      </c>
      <c r="M1487" s="117">
        <v>1</v>
      </c>
      <c r="N1487" s="117">
        <f t="shared" si="783"/>
        <v>1</v>
      </c>
      <c r="O1487" s="110">
        <f t="shared" si="784"/>
        <v>1.0068409700000001</v>
      </c>
      <c r="P1487" s="110">
        <f t="shared" si="785"/>
        <v>708.04147567999996</v>
      </c>
      <c r="Q1487" s="148">
        <f t="shared" si="786"/>
        <v>0</v>
      </c>
      <c r="R1487" s="170">
        <f t="shared" si="787"/>
        <v>0</v>
      </c>
      <c r="S1487" s="110">
        <f t="shared" si="788"/>
        <v>0</v>
      </c>
      <c r="T1487" s="92">
        <f t="shared" si="773"/>
        <v>0</v>
      </c>
      <c r="U1487" s="181">
        <f t="shared" si="774"/>
        <v>0</v>
      </c>
      <c r="V1487" s="120">
        <f t="shared" si="795"/>
        <v>7.8E-2</v>
      </c>
      <c r="W1487" s="118">
        <f t="shared" si="789"/>
        <v>11</v>
      </c>
      <c r="X1487" s="118">
        <v>252</v>
      </c>
      <c r="Y1487" s="117">
        <f t="shared" si="790"/>
        <v>1.003283881</v>
      </c>
      <c r="Z1487" s="110">
        <f t="shared" si="791"/>
        <v>2.3251239400000001</v>
      </c>
      <c r="AA1487" s="110">
        <f t="shared" si="792"/>
        <v>0</v>
      </c>
      <c r="AB1487" s="121" t="str">
        <f t="shared" si="796"/>
        <v>A+J=</v>
      </c>
      <c r="AC1487" s="115">
        <f t="shared" si="797"/>
        <v>45772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9">
        <f t="shared" si="794"/>
        <v>45757</v>
      </c>
      <c r="B1488" s="110">
        <f t="shared" si="775"/>
        <v>711.01890342000002</v>
      </c>
      <c r="C1488" s="184">
        <f t="shared" si="793"/>
        <v>703.23069559739668</v>
      </c>
      <c r="D1488" s="111">
        <f t="shared" si="776"/>
        <v>7111.86</v>
      </c>
      <c r="E1488" s="111">
        <f>IF($K1488=1,VLOOKUP($A1487,$AQ$11:$AU$150,5),E1487)</f>
        <v>7205.03</v>
      </c>
      <c r="F1488" s="160" t="e">
        <f>IF($K1488=1,VLOOKUP($A1487,$AQ$11:$AU$135,6),F1487)</f>
        <v>#REF!</v>
      </c>
      <c r="G1488" s="114">
        <f t="shared" si="777"/>
        <v>1.3100651587629741E-2</v>
      </c>
      <c r="H1488" s="115">
        <f t="shared" si="778"/>
        <v>45772</v>
      </c>
      <c r="I1488" s="115">
        <f t="shared" si="779"/>
        <v>45772</v>
      </c>
      <c r="J1488" s="116">
        <f t="shared" si="780"/>
        <v>21</v>
      </c>
      <c r="K1488" s="116">
        <f t="shared" si="781"/>
        <v>12</v>
      </c>
      <c r="L1488" s="8">
        <f t="shared" si="782"/>
        <v>1.0074651999999999</v>
      </c>
      <c r="M1488" s="117">
        <v>1</v>
      </c>
      <c r="N1488" s="117">
        <f t="shared" si="783"/>
        <v>1</v>
      </c>
      <c r="O1488" s="110">
        <f t="shared" si="784"/>
        <v>1.0074651999999999</v>
      </c>
      <c r="P1488" s="110">
        <f t="shared" si="785"/>
        <v>708.48045337999997</v>
      </c>
      <c r="Q1488" s="148">
        <f t="shared" si="786"/>
        <v>0</v>
      </c>
      <c r="R1488" s="170">
        <f t="shared" si="787"/>
        <v>0</v>
      </c>
      <c r="S1488" s="110">
        <f t="shared" si="788"/>
        <v>0</v>
      </c>
      <c r="T1488" s="92">
        <f t="shared" ref="T1488:T1551" si="798">IF(AND(Q1488&gt;0,L1488&gt;1),(L1488-1)*C1488,0)</f>
        <v>0</v>
      </c>
      <c r="U1488" s="181">
        <f t="shared" ref="U1488:U1551" si="799">IF(Q1488&gt;0,(S1488+T1488)/P1488,0)</f>
        <v>0</v>
      </c>
      <c r="V1488" s="120">
        <f t="shared" si="795"/>
        <v>7.8E-2</v>
      </c>
      <c r="W1488" s="118">
        <f t="shared" si="789"/>
        <v>12</v>
      </c>
      <c r="X1488" s="118">
        <v>252</v>
      </c>
      <c r="Y1488" s="117">
        <f t="shared" si="790"/>
        <v>1.00358295</v>
      </c>
      <c r="Z1488" s="110">
        <f t="shared" si="791"/>
        <v>2.5384500399999999</v>
      </c>
      <c r="AA1488" s="110">
        <f t="shared" si="792"/>
        <v>0</v>
      </c>
      <c r="AB1488" s="121" t="str">
        <f t="shared" si="796"/>
        <v>A+J=</v>
      </c>
      <c r="AC1488" s="115">
        <f t="shared" si="797"/>
        <v>45772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9">
        <f t="shared" si="794"/>
        <v>45758</v>
      </c>
      <c r="B1489" s="110">
        <f t="shared" ref="B1489:B1552" si="800">(P1489+Z1489)</f>
        <v>711.67180113999996</v>
      </c>
      <c r="C1489" s="184">
        <f t="shared" si="793"/>
        <v>703.23069559739668</v>
      </c>
      <c r="D1489" s="111">
        <f t="shared" ref="D1489:D1552" si="801">IF(E1489=E1488,D1488,E1488)</f>
        <v>7111.86</v>
      </c>
      <c r="E1489" s="111">
        <f>IF($K1489=1,VLOOKUP($A1488,$AQ$11:$AU$150,5),E1488)</f>
        <v>7205.03</v>
      </c>
      <c r="F1489" s="160" t="e">
        <f>IF($K1489=1,VLOOKUP($A1488,$AQ$11:$AU$135,6),F1488)</f>
        <v>#REF!</v>
      </c>
      <c r="G1489" s="114">
        <f t="shared" ref="G1489:G1552" si="802">(E1489/D1489)-1</f>
        <v>1.3100651587629741E-2</v>
      </c>
      <c r="H1489" s="115">
        <f t="shared" ref="H1489:H1552" si="803">IF(Q1488&gt;0,VLOOKUP(A1489,AJ$119:AP$451,4),H1488)</f>
        <v>45772</v>
      </c>
      <c r="I1489" s="115">
        <f t="shared" ref="I1489:I1552" si="804">IF(A1489&gt;I1488,H1489,I1488)</f>
        <v>45772</v>
      </c>
      <c r="J1489" s="116">
        <f t="shared" ref="J1489:J1552" si="805">IF(I1489=I1488,J1488,NETWORKDAYS(I1488,I1489,$AF$149:$AF$503)-1)</f>
        <v>21</v>
      </c>
      <c r="K1489" s="116">
        <f t="shared" ref="K1489:K1552" si="806">(J1489-(NETWORKDAYS(A1489,I1489,AF$149:AF$503)-1))</f>
        <v>13</v>
      </c>
      <c r="L1489" s="8">
        <f t="shared" ref="L1489:L1552" si="807">TRUNC((E1489/D1489)^TRUNC((K1489/J1489),9),8)</f>
        <v>1.00808981</v>
      </c>
      <c r="M1489" s="117">
        <v>1</v>
      </c>
      <c r="N1489" s="117">
        <f t="shared" ref="N1489:N1552" si="808">IF(I1489&gt;I1488,N1488*M1489,N1488)</f>
        <v>1</v>
      </c>
      <c r="O1489" s="110">
        <f t="shared" ref="O1489:O1552" si="809">TRUNC(TRUNC((L1489*N1489),15),8)</f>
        <v>1.00808981</v>
      </c>
      <c r="P1489" s="110">
        <f t="shared" ref="P1489:P1552" si="810">TRUNC(C1489*O1489,8)</f>
        <v>708.91969830999994</v>
      </c>
      <c r="Q1489" s="148">
        <f t="shared" ref="Q1489:Q1552" si="811">IF(VLOOKUP(A1489,AF$11:AM$141,8)=VLOOKUP(A1488,AF$11:AM$141,8),0,VLOOKUP(A1489,AF$11:AM$141,8))</f>
        <v>0</v>
      </c>
      <c r="R1489" s="170">
        <f t="shared" ref="R1489:R1552" si="812">IF(Q1489&gt;0,VLOOKUP($A1489,$AF$11:$AK$141,6),0)</f>
        <v>0</v>
      </c>
      <c r="S1489" s="110">
        <f t="shared" ref="S1489:S1552" si="813">IF(R1489&gt;0,TRUNC(R1489*P1489,8),0)</f>
        <v>0</v>
      </c>
      <c r="T1489" s="92">
        <f t="shared" si="798"/>
        <v>0</v>
      </c>
      <c r="U1489" s="181">
        <f t="shared" si="799"/>
        <v>0</v>
      </c>
      <c r="V1489" s="120">
        <f t="shared" si="795"/>
        <v>7.8E-2</v>
      </c>
      <c r="W1489" s="118">
        <f t="shared" ref="W1489:W1552" si="814">IF(A1488&lt;K$2,0,IF(Q1488&gt;0,1,IF(K1489=K1488,W1488,W1488+1)))</f>
        <v>13</v>
      </c>
      <c r="X1489" s="118">
        <v>252</v>
      </c>
      <c r="Y1489" s="117">
        <f t="shared" ref="Y1489:Y1552" si="815">ROUND((1+V1489)^TRUNC((W1489/X1489),9),9)</f>
        <v>1.003882108</v>
      </c>
      <c r="Z1489" s="110">
        <f t="shared" ref="Z1489:Z1552" si="816">TRUNC((P1489*(Y1489-1)),8)</f>
        <v>2.7521028300000001</v>
      </c>
      <c r="AA1489" s="110">
        <f t="shared" ref="AA1489:AA1552" si="817">IF(Q1489&gt;0,S1489+Z1489,0)</f>
        <v>0</v>
      </c>
      <c r="AB1489" s="121" t="str">
        <f t="shared" si="796"/>
        <v>A+J=</v>
      </c>
      <c r="AC1489" s="115">
        <f t="shared" si="797"/>
        <v>45772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9">
        <f t="shared" si="794"/>
        <v>45759</v>
      </c>
      <c r="B1490" s="110">
        <f t="shared" si="800"/>
        <v>712.32529313999999</v>
      </c>
      <c r="C1490" s="184">
        <f t="shared" si="793"/>
        <v>703.23069559739668</v>
      </c>
      <c r="D1490" s="111">
        <f t="shared" si="801"/>
        <v>7111.86</v>
      </c>
      <c r="E1490" s="111">
        <f>IF($K1490=1,VLOOKUP($A1489,$AQ$11:$AU$150,5),E1489)</f>
        <v>7205.03</v>
      </c>
      <c r="F1490" s="160" t="e">
        <f>IF($K1490=1,VLOOKUP($A1489,$AQ$11:$AU$135,6),F1489)</f>
        <v>#REF!</v>
      </c>
      <c r="G1490" s="114">
        <f t="shared" si="802"/>
        <v>1.3100651587629741E-2</v>
      </c>
      <c r="H1490" s="115">
        <f t="shared" si="803"/>
        <v>45772</v>
      </c>
      <c r="I1490" s="115">
        <f t="shared" si="804"/>
        <v>45772</v>
      </c>
      <c r="J1490" s="116">
        <f t="shared" si="805"/>
        <v>21</v>
      </c>
      <c r="K1490" s="116">
        <f t="shared" si="806"/>
        <v>14</v>
      </c>
      <c r="L1490" s="8">
        <f t="shared" si="807"/>
        <v>1.0087147999999999</v>
      </c>
      <c r="M1490" s="117">
        <v>1</v>
      </c>
      <c r="N1490" s="117">
        <f t="shared" si="808"/>
        <v>1</v>
      </c>
      <c r="O1490" s="110">
        <f t="shared" si="809"/>
        <v>1.0087147999999999</v>
      </c>
      <c r="P1490" s="110">
        <f t="shared" si="810"/>
        <v>709.35921045999999</v>
      </c>
      <c r="Q1490" s="148">
        <f t="shared" si="811"/>
        <v>0</v>
      </c>
      <c r="R1490" s="170">
        <f t="shared" si="812"/>
        <v>0</v>
      </c>
      <c r="S1490" s="110">
        <f t="shared" si="813"/>
        <v>0</v>
      </c>
      <c r="T1490" s="92">
        <f t="shared" si="798"/>
        <v>0</v>
      </c>
      <c r="U1490" s="181">
        <f t="shared" si="799"/>
        <v>0</v>
      </c>
      <c r="V1490" s="120">
        <f t="shared" si="795"/>
        <v>7.8E-2</v>
      </c>
      <c r="W1490" s="118">
        <f t="shared" si="814"/>
        <v>14</v>
      </c>
      <c r="X1490" s="118">
        <v>252</v>
      </c>
      <c r="Y1490" s="117">
        <f t="shared" si="815"/>
        <v>1.0041813550000001</v>
      </c>
      <c r="Z1490" s="110">
        <f t="shared" si="816"/>
        <v>2.96608268</v>
      </c>
      <c r="AA1490" s="110">
        <f t="shared" si="817"/>
        <v>0</v>
      </c>
      <c r="AB1490" s="121" t="str">
        <f t="shared" si="796"/>
        <v>A+J=</v>
      </c>
      <c r="AC1490" s="115">
        <f t="shared" si="797"/>
        <v>45772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9">
        <f t="shared" si="794"/>
        <v>45760</v>
      </c>
      <c r="B1491" s="110">
        <f t="shared" si="800"/>
        <v>712.32529313999999</v>
      </c>
      <c r="C1491" s="184">
        <f t="shared" si="793"/>
        <v>703.23069559739668</v>
      </c>
      <c r="D1491" s="111">
        <f t="shared" si="801"/>
        <v>7111.86</v>
      </c>
      <c r="E1491" s="111">
        <f>IF($K1491=1,VLOOKUP($A1490,$AQ$11:$AU$150,5),E1490)</f>
        <v>7205.03</v>
      </c>
      <c r="F1491" s="160" t="e">
        <f>IF($K1491=1,VLOOKUP($A1490,$AQ$11:$AU$135,6),F1490)</f>
        <v>#REF!</v>
      </c>
      <c r="G1491" s="114">
        <f t="shared" si="802"/>
        <v>1.3100651587629741E-2</v>
      </c>
      <c r="H1491" s="115">
        <f t="shared" si="803"/>
        <v>45772</v>
      </c>
      <c r="I1491" s="115">
        <f t="shared" si="804"/>
        <v>45772</v>
      </c>
      <c r="J1491" s="116">
        <f t="shared" si="805"/>
        <v>21</v>
      </c>
      <c r="K1491" s="116">
        <f t="shared" si="806"/>
        <v>14</v>
      </c>
      <c r="L1491" s="8">
        <f t="shared" si="807"/>
        <v>1.0087147999999999</v>
      </c>
      <c r="M1491" s="117">
        <v>1</v>
      </c>
      <c r="N1491" s="117">
        <f t="shared" si="808"/>
        <v>1</v>
      </c>
      <c r="O1491" s="110">
        <f t="shared" si="809"/>
        <v>1.0087147999999999</v>
      </c>
      <c r="P1491" s="110">
        <f t="shared" si="810"/>
        <v>709.35921045999999</v>
      </c>
      <c r="Q1491" s="148">
        <f t="shared" si="811"/>
        <v>0</v>
      </c>
      <c r="R1491" s="170">
        <f t="shared" si="812"/>
        <v>0</v>
      </c>
      <c r="S1491" s="110">
        <f t="shared" si="813"/>
        <v>0</v>
      </c>
      <c r="T1491" s="92">
        <f t="shared" si="798"/>
        <v>0</v>
      </c>
      <c r="U1491" s="181">
        <f t="shared" si="799"/>
        <v>0</v>
      </c>
      <c r="V1491" s="120">
        <f t="shared" si="795"/>
        <v>7.8E-2</v>
      </c>
      <c r="W1491" s="118">
        <f t="shared" si="814"/>
        <v>14</v>
      </c>
      <c r="X1491" s="118">
        <v>252</v>
      </c>
      <c r="Y1491" s="117">
        <f t="shared" si="815"/>
        <v>1.0041813550000001</v>
      </c>
      <c r="Z1491" s="110">
        <f t="shared" si="816"/>
        <v>2.96608268</v>
      </c>
      <c r="AA1491" s="110">
        <f t="shared" si="817"/>
        <v>0</v>
      </c>
      <c r="AB1491" s="121" t="str">
        <f t="shared" si="796"/>
        <v>A+J=</v>
      </c>
      <c r="AC1491" s="115">
        <f t="shared" si="797"/>
        <v>45772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9">
        <f t="shared" si="794"/>
        <v>45761</v>
      </c>
      <c r="B1492" s="110">
        <f t="shared" si="800"/>
        <v>712.32529313999999</v>
      </c>
      <c r="C1492" s="184">
        <f t="shared" si="793"/>
        <v>703.23069559739668</v>
      </c>
      <c r="D1492" s="111">
        <f t="shared" si="801"/>
        <v>7111.86</v>
      </c>
      <c r="E1492" s="111">
        <f>IF($K1492=1,VLOOKUP($A1491,$AQ$11:$AU$150,5),E1491)</f>
        <v>7205.03</v>
      </c>
      <c r="F1492" s="160" t="e">
        <f>IF($K1492=1,VLOOKUP($A1491,$AQ$11:$AU$135,6),F1491)</f>
        <v>#REF!</v>
      </c>
      <c r="G1492" s="114">
        <f t="shared" si="802"/>
        <v>1.3100651587629741E-2</v>
      </c>
      <c r="H1492" s="115">
        <f t="shared" si="803"/>
        <v>45772</v>
      </c>
      <c r="I1492" s="115">
        <f t="shared" si="804"/>
        <v>45772</v>
      </c>
      <c r="J1492" s="116">
        <f t="shared" si="805"/>
        <v>21</v>
      </c>
      <c r="K1492" s="116">
        <f t="shared" si="806"/>
        <v>14</v>
      </c>
      <c r="L1492" s="8">
        <f t="shared" si="807"/>
        <v>1.0087147999999999</v>
      </c>
      <c r="M1492" s="117">
        <v>1</v>
      </c>
      <c r="N1492" s="117">
        <f t="shared" si="808"/>
        <v>1</v>
      </c>
      <c r="O1492" s="110">
        <f t="shared" si="809"/>
        <v>1.0087147999999999</v>
      </c>
      <c r="P1492" s="110">
        <f t="shared" si="810"/>
        <v>709.35921045999999</v>
      </c>
      <c r="Q1492" s="148">
        <f t="shared" si="811"/>
        <v>0</v>
      </c>
      <c r="R1492" s="170">
        <f t="shared" si="812"/>
        <v>0</v>
      </c>
      <c r="S1492" s="110">
        <f t="shared" si="813"/>
        <v>0</v>
      </c>
      <c r="T1492" s="92">
        <f t="shared" si="798"/>
        <v>0</v>
      </c>
      <c r="U1492" s="181">
        <f t="shared" si="799"/>
        <v>0</v>
      </c>
      <c r="V1492" s="120">
        <f t="shared" si="795"/>
        <v>7.8E-2</v>
      </c>
      <c r="W1492" s="118">
        <f t="shared" si="814"/>
        <v>14</v>
      </c>
      <c r="X1492" s="118">
        <v>252</v>
      </c>
      <c r="Y1492" s="117">
        <f t="shared" si="815"/>
        <v>1.0041813550000001</v>
      </c>
      <c r="Z1492" s="110">
        <f t="shared" si="816"/>
        <v>2.96608268</v>
      </c>
      <c r="AA1492" s="110">
        <f t="shared" si="817"/>
        <v>0</v>
      </c>
      <c r="AB1492" s="121" t="str">
        <f t="shared" si="796"/>
        <v>A+J=</v>
      </c>
      <c r="AC1492" s="115">
        <f t="shared" si="797"/>
        <v>45772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9">
        <f t="shared" si="794"/>
        <v>45762</v>
      </c>
      <c r="B1493" s="110">
        <f t="shared" si="800"/>
        <v>712.97939389999999</v>
      </c>
      <c r="C1493" s="184">
        <f t="shared" si="793"/>
        <v>703.23069559739668</v>
      </c>
      <c r="D1493" s="111">
        <f t="shared" si="801"/>
        <v>7111.86</v>
      </c>
      <c r="E1493" s="111">
        <f>IF($K1493=1,VLOOKUP($A1492,$AQ$11:$AU$150,5),E1492)</f>
        <v>7205.03</v>
      </c>
      <c r="F1493" s="160" t="e">
        <f>IF($K1493=1,VLOOKUP($A1492,$AQ$11:$AU$135,6),F1492)</f>
        <v>#REF!</v>
      </c>
      <c r="G1493" s="114">
        <f t="shared" si="802"/>
        <v>1.3100651587629741E-2</v>
      </c>
      <c r="H1493" s="115">
        <f t="shared" si="803"/>
        <v>45772</v>
      </c>
      <c r="I1493" s="115">
        <f t="shared" si="804"/>
        <v>45772</v>
      </c>
      <c r="J1493" s="116">
        <f t="shared" si="805"/>
        <v>21</v>
      </c>
      <c r="K1493" s="116">
        <f t="shared" si="806"/>
        <v>15</v>
      </c>
      <c r="L1493" s="8">
        <f t="shared" si="807"/>
        <v>1.0093401900000001</v>
      </c>
      <c r="M1493" s="117">
        <v>1</v>
      </c>
      <c r="N1493" s="117">
        <f t="shared" si="808"/>
        <v>1</v>
      </c>
      <c r="O1493" s="110">
        <f t="shared" si="809"/>
        <v>1.0093401900000001</v>
      </c>
      <c r="P1493" s="110">
        <f t="shared" si="810"/>
        <v>709.7990039</v>
      </c>
      <c r="Q1493" s="148">
        <f t="shared" si="811"/>
        <v>0</v>
      </c>
      <c r="R1493" s="170">
        <f t="shared" si="812"/>
        <v>0</v>
      </c>
      <c r="S1493" s="110">
        <f t="shared" si="813"/>
        <v>0</v>
      </c>
      <c r="T1493" s="92">
        <f t="shared" si="798"/>
        <v>0</v>
      </c>
      <c r="U1493" s="181">
        <f t="shared" si="799"/>
        <v>0</v>
      </c>
      <c r="V1493" s="120">
        <f t="shared" si="795"/>
        <v>7.8E-2</v>
      </c>
      <c r="W1493" s="118">
        <f t="shared" si="814"/>
        <v>15</v>
      </c>
      <c r="X1493" s="118">
        <v>252</v>
      </c>
      <c r="Y1493" s="117">
        <f t="shared" si="815"/>
        <v>1.0044806909999999</v>
      </c>
      <c r="Z1493" s="110">
        <f t="shared" si="816"/>
        <v>3.1803900000000001</v>
      </c>
      <c r="AA1493" s="110">
        <f t="shared" si="817"/>
        <v>0</v>
      </c>
      <c r="AB1493" s="121" t="str">
        <f t="shared" si="796"/>
        <v>A+J=</v>
      </c>
      <c r="AC1493" s="115">
        <f t="shared" si="797"/>
        <v>45772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9">
        <f t="shared" si="794"/>
        <v>45763</v>
      </c>
      <c r="B1494" s="110">
        <f t="shared" si="800"/>
        <v>713.63409039999999</v>
      </c>
      <c r="C1494" s="184">
        <f t="shared" si="793"/>
        <v>703.23069559739668</v>
      </c>
      <c r="D1494" s="111">
        <f t="shared" si="801"/>
        <v>7111.86</v>
      </c>
      <c r="E1494" s="111">
        <f>IF($K1494=1,VLOOKUP($A1493,$AQ$11:$AU$150,5),E1493)</f>
        <v>7205.03</v>
      </c>
      <c r="F1494" s="160" t="e">
        <f>IF($K1494=1,VLOOKUP($A1493,$AQ$11:$AU$135,6),F1493)</f>
        <v>#REF!</v>
      </c>
      <c r="G1494" s="114">
        <f t="shared" si="802"/>
        <v>1.3100651587629741E-2</v>
      </c>
      <c r="H1494" s="115">
        <f t="shared" si="803"/>
        <v>45772</v>
      </c>
      <c r="I1494" s="115">
        <f t="shared" si="804"/>
        <v>45772</v>
      </c>
      <c r="J1494" s="116">
        <f t="shared" si="805"/>
        <v>21</v>
      </c>
      <c r="K1494" s="116">
        <f t="shared" si="806"/>
        <v>16</v>
      </c>
      <c r="L1494" s="8">
        <f t="shared" si="807"/>
        <v>1.0099659599999999</v>
      </c>
      <c r="M1494" s="117">
        <v>1</v>
      </c>
      <c r="N1494" s="117">
        <f t="shared" si="808"/>
        <v>1</v>
      </c>
      <c r="O1494" s="110">
        <f t="shared" si="809"/>
        <v>1.0099659599999999</v>
      </c>
      <c r="P1494" s="110">
        <f t="shared" si="810"/>
        <v>710.23906457999999</v>
      </c>
      <c r="Q1494" s="148">
        <f t="shared" si="811"/>
        <v>0</v>
      </c>
      <c r="R1494" s="170">
        <f t="shared" si="812"/>
        <v>0</v>
      </c>
      <c r="S1494" s="110">
        <f t="shared" si="813"/>
        <v>0</v>
      </c>
      <c r="T1494" s="92">
        <f t="shared" si="798"/>
        <v>0</v>
      </c>
      <c r="U1494" s="181">
        <f t="shared" si="799"/>
        <v>0</v>
      </c>
      <c r="V1494" s="120">
        <f t="shared" si="795"/>
        <v>7.8E-2</v>
      </c>
      <c r="W1494" s="118">
        <f t="shared" si="814"/>
        <v>16</v>
      </c>
      <c r="X1494" s="118">
        <v>252</v>
      </c>
      <c r="Y1494" s="117">
        <f t="shared" si="815"/>
        <v>1.0047801169999999</v>
      </c>
      <c r="Z1494" s="110">
        <f t="shared" si="816"/>
        <v>3.3950258199999999</v>
      </c>
      <c r="AA1494" s="110">
        <f t="shared" si="817"/>
        <v>0</v>
      </c>
      <c r="AB1494" s="121" t="str">
        <f t="shared" si="796"/>
        <v>A+J=</v>
      </c>
      <c r="AC1494" s="115">
        <f t="shared" si="797"/>
        <v>45772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9">
        <f t="shared" si="794"/>
        <v>45764</v>
      </c>
      <c r="B1495" s="110">
        <f t="shared" si="800"/>
        <v>714.28938932000005</v>
      </c>
      <c r="C1495" s="184">
        <f t="shared" si="793"/>
        <v>703.23069559739668</v>
      </c>
      <c r="D1495" s="111">
        <f t="shared" si="801"/>
        <v>7111.86</v>
      </c>
      <c r="E1495" s="111">
        <f>IF($K1495=1,VLOOKUP($A1494,$AQ$11:$AU$150,5),E1494)</f>
        <v>7205.03</v>
      </c>
      <c r="F1495" s="160" t="e">
        <f>IF($K1495=1,VLOOKUP($A1494,$AQ$11:$AU$135,6),F1494)</f>
        <v>#REF!</v>
      </c>
      <c r="G1495" s="114">
        <f t="shared" si="802"/>
        <v>1.3100651587629741E-2</v>
      </c>
      <c r="H1495" s="115">
        <f t="shared" si="803"/>
        <v>45772</v>
      </c>
      <c r="I1495" s="115">
        <f t="shared" si="804"/>
        <v>45772</v>
      </c>
      <c r="J1495" s="116">
        <f t="shared" si="805"/>
        <v>21</v>
      </c>
      <c r="K1495" s="116">
        <f t="shared" si="806"/>
        <v>17</v>
      </c>
      <c r="L1495" s="8">
        <f t="shared" si="807"/>
        <v>1.0105921200000001</v>
      </c>
      <c r="M1495" s="117">
        <v>1</v>
      </c>
      <c r="N1495" s="117">
        <f t="shared" si="808"/>
        <v>1</v>
      </c>
      <c r="O1495" s="110">
        <f t="shared" si="809"/>
        <v>1.0105921200000001</v>
      </c>
      <c r="P1495" s="110">
        <f t="shared" si="810"/>
        <v>710.67939951000005</v>
      </c>
      <c r="Q1495" s="148">
        <f t="shared" si="811"/>
        <v>0</v>
      </c>
      <c r="R1495" s="170">
        <f t="shared" si="812"/>
        <v>0</v>
      </c>
      <c r="S1495" s="110">
        <f t="shared" si="813"/>
        <v>0</v>
      </c>
      <c r="T1495" s="92">
        <f t="shared" si="798"/>
        <v>0</v>
      </c>
      <c r="U1495" s="181">
        <f t="shared" si="799"/>
        <v>0</v>
      </c>
      <c r="V1495" s="120">
        <f t="shared" si="795"/>
        <v>7.8E-2</v>
      </c>
      <c r="W1495" s="118">
        <f t="shared" si="814"/>
        <v>17</v>
      </c>
      <c r="X1495" s="118">
        <v>252</v>
      </c>
      <c r="Y1495" s="117">
        <f t="shared" si="815"/>
        <v>1.0050796319999999</v>
      </c>
      <c r="Z1495" s="110">
        <f t="shared" si="816"/>
        <v>3.6099898100000001</v>
      </c>
      <c r="AA1495" s="110">
        <f t="shared" si="817"/>
        <v>0</v>
      </c>
      <c r="AB1495" s="121" t="str">
        <f t="shared" si="796"/>
        <v>A+J=</v>
      </c>
      <c r="AC1495" s="115">
        <f t="shared" si="797"/>
        <v>45772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9">
        <f t="shared" si="794"/>
        <v>45765</v>
      </c>
      <c r="B1496" s="110">
        <f t="shared" si="800"/>
        <v>714.94529104999992</v>
      </c>
      <c r="C1496" s="184">
        <f t="shared" si="793"/>
        <v>703.23069559739668</v>
      </c>
      <c r="D1496" s="111">
        <f t="shared" si="801"/>
        <v>7111.86</v>
      </c>
      <c r="E1496" s="111">
        <f>IF($K1496=1,VLOOKUP($A1495,$AQ$11:$AU$150,5),E1495)</f>
        <v>7205.03</v>
      </c>
      <c r="F1496" s="160" t="e">
        <f>IF($K1496=1,VLOOKUP($A1495,$AQ$11:$AU$135,6),F1495)</f>
        <v>#REF!</v>
      </c>
      <c r="G1496" s="114">
        <f t="shared" si="802"/>
        <v>1.3100651587629741E-2</v>
      </c>
      <c r="H1496" s="115">
        <f t="shared" si="803"/>
        <v>45772</v>
      </c>
      <c r="I1496" s="115">
        <f t="shared" si="804"/>
        <v>45772</v>
      </c>
      <c r="J1496" s="116">
        <f t="shared" si="805"/>
        <v>21</v>
      </c>
      <c r="K1496" s="116">
        <f t="shared" si="806"/>
        <v>18</v>
      </c>
      <c r="L1496" s="8">
        <f t="shared" si="807"/>
        <v>1.0112186700000001</v>
      </c>
      <c r="M1496" s="117">
        <v>1</v>
      </c>
      <c r="N1496" s="117">
        <f t="shared" si="808"/>
        <v>1</v>
      </c>
      <c r="O1496" s="110">
        <f t="shared" si="809"/>
        <v>1.0112186700000001</v>
      </c>
      <c r="P1496" s="110">
        <f t="shared" si="810"/>
        <v>711.12000869999997</v>
      </c>
      <c r="Q1496" s="148">
        <f t="shared" si="811"/>
        <v>0</v>
      </c>
      <c r="R1496" s="170">
        <f t="shared" si="812"/>
        <v>0</v>
      </c>
      <c r="S1496" s="110">
        <f t="shared" si="813"/>
        <v>0</v>
      </c>
      <c r="T1496" s="92">
        <f t="shared" si="798"/>
        <v>0</v>
      </c>
      <c r="U1496" s="181">
        <f t="shared" si="799"/>
        <v>0</v>
      </c>
      <c r="V1496" s="120">
        <f t="shared" si="795"/>
        <v>7.8E-2</v>
      </c>
      <c r="W1496" s="118">
        <f t="shared" si="814"/>
        <v>18</v>
      </c>
      <c r="X1496" s="118">
        <v>252</v>
      </c>
      <c r="Y1496" s="117">
        <f t="shared" si="815"/>
        <v>1.005379236</v>
      </c>
      <c r="Z1496" s="110">
        <f t="shared" si="816"/>
        <v>3.8252823500000002</v>
      </c>
      <c r="AA1496" s="110">
        <f t="shared" si="817"/>
        <v>0</v>
      </c>
      <c r="AB1496" s="121" t="str">
        <f t="shared" si="796"/>
        <v>A+J=</v>
      </c>
      <c r="AC1496" s="115">
        <f t="shared" si="797"/>
        <v>45772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9">
        <f t="shared" si="794"/>
        <v>45766</v>
      </c>
      <c r="B1497" s="110">
        <f t="shared" si="800"/>
        <v>714.94529104999992</v>
      </c>
      <c r="C1497" s="184">
        <f t="shared" si="793"/>
        <v>703.23069559739668</v>
      </c>
      <c r="D1497" s="111">
        <f t="shared" si="801"/>
        <v>7111.86</v>
      </c>
      <c r="E1497" s="111">
        <f>IF($K1497=1,VLOOKUP($A1496,$AQ$11:$AU$150,5),E1496)</f>
        <v>7205.03</v>
      </c>
      <c r="F1497" s="160" t="e">
        <f>IF($K1497=1,VLOOKUP($A1496,$AQ$11:$AU$135,6),F1496)</f>
        <v>#REF!</v>
      </c>
      <c r="G1497" s="114">
        <f t="shared" si="802"/>
        <v>1.3100651587629741E-2</v>
      </c>
      <c r="H1497" s="115">
        <f t="shared" si="803"/>
        <v>45772</v>
      </c>
      <c r="I1497" s="115">
        <f t="shared" si="804"/>
        <v>45772</v>
      </c>
      <c r="J1497" s="116">
        <f t="shared" si="805"/>
        <v>21</v>
      </c>
      <c r="K1497" s="116">
        <f t="shared" si="806"/>
        <v>18</v>
      </c>
      <c r="L1497" s="8">
        <f t="shared" si="807"/>
        <v>1.0112186700000001</v>
      </c>
      <c r="M1497" s="117">
        <v>1</v>
      </c>
      <c r="N1497" s="117">
        <f t="shared" si="808"/>
        <v>1</v>
      </c>
      <c r="O1497" s="110">
        <f t="shared" si="809"/>
        <v>1.0112186700000001</v>
      </c>
      <c r="P1497" s="110">
        <f t="shared" si="810"/>
        <v>711.12000869999997</v>
      </c>
      <c r="Q1497" s="148">
        <f t="shared" si="811"/>
        <v>0</v>
      </c>
      <c r="R1497" s="170">
        <f t="shared" si="812"/>
        <v>0</v>
      </c>
      <c r="S1497" s="110">
        <f t="shared" si="813"/>
        <v>0</v>
      </c>
      <c r="T1497" s="92">
        <f t="shared" si="798"/>
        <v>0</v>
      </c>
      <c r="U1497" s="181">
        <f t="shared" si="799"/>
        <v>0</v>
      </c>
      <c r="V1497" s="120">
        <f t="shared" si="795"/>
        <v>7.8E-2</v>
      </c>
      <c r="W1497" s="118">
        <f t="shared" si="814"/>
        <v>18</v>
      </c>
      <c r="X1497" s="118">
        <v>252</v>
      </c>
      <c r="Y1497" s="117">
        <f t="shared" si="815"/>
        <v>1.005379236</v>
      </c>
      <c r="Z1497" s="110">
        <f t="shared" si="816"/>
        <v>3.8252823500000002</v>
      </c>
      <c r="AA1497" s="110">
        <f t="shared" si="817"/>
        <v>0</v>
      </c>
      <c r="AB1497" s="121" t="str">
        <f t="shared" si="796"/>
        <v>A+J=</v>
      </c>
      <c r="AC1497" s="115">
        <f t="shared" si="797"/>
        <v>45772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9">
        <f t="shared" si="794"/>
        <v>45767</v>
      </c>
      <c r="B1498" s="110">
        <f t="shared" si="800"/>
        <v>714.94529104999992</v>
      </c>
      <c r="C1498" s="184">
        <f t="shared" si="793"/>
        <v>703.23069559739668</v>
      </c>
      <c r="D1498" s="111">
        <f t="shared" si="801"/>
        <v>7111.86</v>
      </c>
      <c r="E1498" s="111">
        <f>IF($K1498=1,VLOOKUP($A1497,$AQ$11:$AU$150,5),E1497)</f>
        <v>7205.03</v>
      </c>
      <c r="F1498" s="160" t="e">
        <f>IF($K1498=1,VLOOKUP($A1497,$AQ$11:$AU$135,6),F1497)</f>
        <v>#REF!</v>
      </c>
      <c r="G1498" s="114">
        <f t="shared" si="802"/>
        <v>1.3100651587629741E-2</v>
      </c>
      <c r="H1498" s="115">
        <f t="shared" si="803"/>
        <v>45772</v>
      </c>
      <c r="I1498" s="115">
        <f t="shared" si="804"/>
        <v>45772</v>
      </c>
      <c r="J1498" s="116">
        <f t="shared" si="805"/>
        <v>21</v>
      </c>
      <c r="K1498" s="116">
        <f t="shared" si="806"/>
        <v>18</v>
      </c>
      <c r="L1498" s="8">
        <f t="shared" si="807"/>
        <v>1.0112186700000001</v>
      </c>
      <c r="M1498" s="117">
        <v>1</v>
      </c>
      <c r="N1498" s="117">
        <f t="shared" si="808"/>
        <v>1</v>
      </c>
      <c r="O1498" s="110">
        <f t="shared" si="809"/>
        <v>1.0112186700000001</v>
      </c>
      <c r="P1498" s="110">
        <f t="shared" si="810"/>
        <v>711.12000869999997</v>
      </c>
      <c r="Q1498" s="148">
        <f t="shared" si="811"/>
        <v>0</v>
      </c>
      <c r="R1498" s="170">
        <f t="shared" si="812"/>
        <v>0</v>
      </c>
      <c r="S1498" s="110">
        <f t="shared" si="813"/>
        <v>0</v>
      </c>
      <c r="T1498" s="92">
        <f t="shared" si="798"/>
        <v>0</v>
      </c>
      <c r="U1498" s="181">
        <f t="shared" si="799"/>
        <v>0</v>
      </c>
      <c r="V1498" s="120">
        <f t="shared" si="795"/>
        <v>7.8E-2</v>
      </c>
      <c r="W1498" s="118">
        <f t="shared" si="814"/>
        <v>18</v>
      </c>
      <c r="X1498" s="118">
        <v>252</v>
      </c>
      <c r="Y1498" s="117">
        <f t="shared" si="815"/>
        <v>1.005379236</v>
      </c>
      <c r="Z1498" s="110">
        <f t="shared" si="816"/>
        <v>3.8252823500000002</v>
      </c>
      <c r="AA1498" s="110">
        <f t="shared" si="817"/>
        <v>0</v>
      </c>
      <c r="AB1498" s="121" t="str">
        <f t="shared" si="796"/>
        <v>A+J=</v>
      </c>
      <c r="AC1498" s="115">
        <f t="shared" si="797"/>
        <v>45772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9">
        <f t="shared" si="794"/>
        <v>45768</v>
      </c>
      <c r="B1499" s="110">
        <f t="shared" si="800"/>
        <v>714.94529104999992</v>
      </c>
      <c r="C1499" s="184">
        <f t="shared" si="793"/>
        <v>703.23069559739668</v>
      </c>
      <c r="D1499" s="111">
        <f t="shared" si="801"/>
        <v>7111.86</v>
      </c>
      <c r="E1499" s="111">
        <f>IF($K1499=1,VLOOKUP($A1498,$AQ$11:$AU$150,5),E1498)</f>
        <v>7205.03</v>
      </c>
      <c r="F1499" s="160" t="e">
        <f>IF($K1499=1,VLOOKUP($A1498,$AQ$11:$AU$135,6),F1498)</f>
        <v>#REF!</v>
      </c>
      <c r="G1499" s="114">
        <f t="shared" si="802"/>
        <v>1.3100651587629741E-2</v>
      </c>
      <c r="H1499" s="115">
        <f t="shared" si="803"/>
        <v>45772</v>
      </c>
      <c r="I1499" s="115">
        <f t="shared" si="804"/>
        <v>45772</v>
      </c>
      <c r="J1499" s="116">
        <f t="shared" si="805"/>
        <v>21</v>
      </c>
      <c r="K1499" s="116">
        <f t="shared" si="806"/>
        <v>18</v>
      </c>
      <c r="L1499" s="8">
        <f t="shared" si="807"/>
        <v>1.0112186700000001</v>
      </c>
      <c r="M1499" s="117">
        <v>1</v>
      </c>
      <c r="N1499" s="117">
        <f t="shared" si="808"/>
        <v>1</v>
      </c>
      <c r="O1499" s="110">
        <f t="shared" si="809"/>
        <v>1.0112186700000001</v>
      </c>
      <c r="P1499" s="110">
        <f t="shared" si="810"/>
        <v>711.12000869999997</v>
      </c>
      <c r="Q1499" s="148">
        <f t="shared" si="811"/>
        <v>0</v>
      </c>
      <c r="R1499" s="170">
        <f t="shared" si="812"/>
        <v>0</v>
      </c>
      <c r="S1499" s="110">
        <f t="shared" si="813"/>
        <v>0</v>
      </c>
      <c r="T1499" s="92">
        <f t="shared" si="798"/>
        <v>0</v>
      </c>
      <c r="U1499" s="181">
        <f t="shared" si="799"/>
        <v>0</v>
      </c>
      <c r="V1499" s="120">
        <f t="shared" si="795"/>
        <v>7.8E-2</v>
      </c>
      <c r="W1499" s="118">
        <f t="shared" si="814"/>
        <v>18</v>
      </c>
      <c r="X1499" s="118">
        <v>252</v>
      </c>
      <c r="Y1499" s="117">
        <f t="shared" si="815"/>
        <v>1.005379236</v>
      </c>
      <c r="Z1499" s="110">
        <f t="shared" si="816"/>
        <v>3.8252823500000002</v>
      </c>
      <c r="AA1499" s="110">
        <f t="shared" si="817"/>
        <v>0</v>
      </c>
      <c r="AB1499" s="121" t="str">
        <f t="shared" si="796"/>
        <v>A+J=</v>
      </c>
      <c r="AC1499" s="115">
        <f t="shared" si="797"/>
        <v>45772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9">
        <f t="shared" si="794"/>
        <v>45769</v>
      </c>
      <c r="B1500" s="110">
        <f t="shared" si="800"/>
        <v>714.94529104999992</v>
      </c>
      <c r="C1500" s="184">
        <f t="shared" si="793"/>
        <v>703.23069559739668</v>
      </c>
      <c r="D1500" s="111">
        <f t="shared" si="801"/>
        <v>7111.86</v>
      </c>
      <c r="E1500" s="111">
        <f>IF($K1500=1,VLOOKUP($A1499,$AQ$11:$AU$150,5),E1499)</f>
        <v>7205.03</v>
      </c>
      <c r="F1500" s="160" t="e">
        <f>IF($K1500=1,VLOOKUP($A1499,$AQ$11:$AU$135,6),F1499)</f>
        <v>#REF!</v>
      </c>
      <c r="G1500" s="114">
        <f t="shared" si="802"/>
        <v>1.3100651587629741E-2</v>
      </c>
      <c r="H1500" s="115">
        <f t="shared" si="803"/>
        <v>45772</v>
      </c>
      <c r="I1500" s="115">
        <f t="shared" si="804"/>
        <v>45772</v>
      </c>
      <c r="J1500" s="116">
        <f t="shared" si="805"/>
        <v>21</v>
      </c>
      <c r="K1500" s="116">
        <f t="shared" si="806"/>
        <v>18</v>
      </c>
      <c r="L1500" s="8">
        <f t="shared" si="807"/>
        <v>1.0112186700000001</v>
      </c>
      <c r="M1500" s="117">
        <v>1</v>
      </c>
      <c r="N1500" s="117">
        <f t="shared" si="808"/>
        <v>1</v>
      </c>
      <c r="O1500" s="110">
        <f t="shared" si="809"/>
        <v>1.0112186700000001</v>
      </c>
      <c r="P1500" s="110">
        <f t="shared" si="810"/>
        <v>711.12000869999997</v>
      </c>
      <c r="Q1500" s="148">
        <f t="shared" si="811"/>
        <v>0</v>
      </c>
      <c r="R1500" s="170">
        <f t="shared" si="812"/>
        <v>0</v>
      </c>
      <c r="S1500" s="110">
        <f t="shared" si="813"/>
        <v>0</v>
      </c>
      <c r="T1500" s="92">
        <f t="shared" si="798"/>
        <v>0</v>
      </c>
      <c r="U1500" s="181">
        <f t="shared" si="799"/>
        <v>0</v>
      </c>
      <c r="V1500" s="120">
        <f t="shared" si="795"/>
        <v>7.8E-2</v>
      </c>
      <c r="W1500" s="118">
        <f t="shared" si="814"/>
        <v>18</v>
      </c>
      <c r="X1500" s="118">
        <v>252</v>
      </c>
      <c r="Y1500" s="117">
        <f t="shared" si="815"/>
        <v>1.005379236</v>
      </c>
      <c r="Z1500" s="110">
        <f t="shared" si="816"/>
        <v>3.8252823500000002</v>
      </c>
      <c r="AA1500" s="110">
        <f t="shared" si="817"/>
        <v>0</v>
      </c>
      <c r="AB1500" s="121" t="str">
        <f t="shared" si="796"/>
        <v>A+J=</v>
      </c>
      <c r="AC1500" s="115">
        <f t="shared" si="797"/>
        <v>45772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9">
        <f t="shared" si="794"/>
        <v>45770</v>
      </c>
      <c r="B1501" s="110">
        <f t="shared" si="800"/>
        <v>715.60179592999998</v>
      </c>
      <c r="C1501" s="184">
        <f t="shared" si="793"/>
        <v>703.23069559739668</v>
      </c>
      <c r="D1501" s="111">
        <f t="shared" si="801"/>
        <v>7111.86</v>
      </c>
      <c r="E1501" s="111">
        <f>IF($K1501=1,VLOOKUP($A1500,$AQ$11:$AU$150,5),E1500)</f>
        <v>7205.03</v>
      </c>
      <c r="F1501" s="160" t="e">
        <f>IF($K1501=1,VLOOKUP($A1500,$AQ$11:$AU$135,6),F1500)</f>
        <v>#REF!</v>
      </c>
      <c r="G1501" s="114">
        <f t="shared" si="802"/>
        <v>1.3100651587629741E-2</v>
      </c>
      <c r="H1501" s="115">
        <f t="shared" si="803"/>
        <v>45772</v>
      </c>
      <c r="I1501" s="115">
        <f t="shared" si="804"/>
        <v>45772</v>
      </c>
      <c r="J1501" s="116">
        <f t="shared" si="805"/>
        <v>21</v>
      </c>
      <c r="K1501" s="116">
        <f t="shared" si="806"/>
        <v>19</v>
      </c>
      <c r="L1501" s="8">
        <f t="shared" si="807"/>
        <v>1.01184561</v>
      </c>
      <c r="M1501" s="117">
        <v>1</v>
      </c>
      <c r="N1501" s="117">
        <f t="shared" si="808"/>
        <v>1</v>
      </c>
      <c r="O1501" s="110">
        <f t="shared" si="809"/>
        <v>1.01184561</v>
      </c>
      <c r="P1501" s="110">
        <f t="shared" si="810"/>
        <v>711.56089214999997</v>
      </c>
      <c r="Q1501" s="148">
        <f t="shared" si="811"/>
        <v>0</v>
      </c>
      <c r="R1501" s="170">
        <f t="shared" si="812"/>
        <v>0</v>
      </c>
      <c r="S1501" s="110">
        <f t="shared" si="813"/>
        <v>0</v>
      </c>
      <c r="T1501" s="92">
        <f t="shared" si="798"/>
        <v>0</v>
      </c>
      <c r="U1501" s="181">
        <f t="shared" si="799"/>
        <v>0</v>
      </c>
      <c r="V1501" s="120">
        <f t="shared" si="795"/>
        <v>7.8E-2</v>
      </c>
      <c r="W1501" s="118">
        <f t="shared" si="814"/>
        <v>19</v>
      </c>
      <c r="X1501" s="118">
        <v>252</v>
      </c>
      <c r="Y1501" s="117">
        <f t="shared" si="815"/>
        <v>1.0056789290000001</v>
      </c>
      <c r="Z1501" s="110">
        <f t="shared" si="816"/>
        <v>4.0409037799999998</v>
      </c>
      <c r="AA1501" s="110">
        <f t="shared" si="817"/>
        <v>0</v>
      </c>
      <c r="AB1501" s="121" t="str">
        <f t="shared" si="796"/>
        <v>A+J=</v>
      </c>
      <c r="AC1501" s="115">
        <f t="shared" si="797"/>
        <v>45772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9">
        <f t="shared" si="794"/>
        <v>45771</v>
      </c>
      <c r="B1502" s="110">
        <f t="shared" si="800"/>
        <v>716.25889798000003</v>
      </c>
      <c r="C1502" s="184">
        <f t="shared" si="793"/>
        <v>703.23069559739668</v>
      </c>
      <c r="D1502" s="111">
        <f t="shared" si="801"/>
        <v>7111.86</v>
      </c>
      <c r="E1502" s="111">
        <f>IF($K1502=1,VLOOKUP($A1501,$AQ$11:$AU$150,5),E1501)</f>
        <v>7205.03</v>
      </c>
      <c r="F1502" s="160" t="e">
        <f>IF($K1502=1,VLOOKUP($A1501,$AQ$11:$AU$135,6),F1501)</f>
        <v>#REF!</v>
      </c>
      <c r="G1502" s="114">
        <f t="shared" si="802"/>
        <v>1.3100651587629741E-2</v>
      </c>
      <c r="H1502" s="115">
        <f t="shared" si="803"/>
        <v>45772</v>
      </c>
      <c r="I1502" s="115">
        <f t="shared" si="804"/>
        <v>45772</v>
      </c>
      <c r="J1502" s="116">
        <f t="shared" si="805"/>
        <v>21</v>
      </c>
      <c r="K1502" s="116">
        <f t="shared" si="806"/>
        <v>20</v>
      </c>
      <c r="L1502" s="8">
        <f t="shared" si="807"/>
        <v>1.0124729299999999</v>
      </c>
      <c r="M1502" s="117">
        <v>1</v>
      </c>
      <c r="N1502" s="117">
        <f t="shared" si="808"/>
        <v>1</v>
      </c>
      <c r="O1502" s="110">
        <f t="shared" si="809"/>
        <v>1.0124729299999999</v>
      </c>
      <c r="P1502" s="110">
        <f t="shared" si="810"/>
        <v>712.00204283000005</v>
      </c>
      <c r="Q1502" s="148">
        <f t="shared" si="811"/>
        <v>0</v>
      </c>
      <c r="R1502" s="170">
        <f t="shared" si="812"/>
        <v>0</v>
      </c>
      <c r="S1502" s="110">
        <f t="shared" si="813"/>
        <v>0</v>
      </c>
      <c r="T1502" s="92">
        <f t="shared" si="798"/>
        <v>0</v>
      </c>
      <c r="U1502" s="181">
        <f t="shared" si="799"/>
        <v>0</v>
      </c>
      <c r="V1502" s="120">
        <f t="shared" si="795"/>
        <v>7.8E-2</v>
      </c>
      <c r="W1502" s="118">
        <f t="shared" si="814"/>
        <v>20</v>
      </c>
      <c r="X1502" s="118">
        <v>252</v>
      </c>
      <c r="Y1502" s="117">
        <f t="shared" si="815"/>
        <v>1.0059787120000001</v>
      </c>
      <c r="Z1502" s="110">
        <f t="shared" si="816"/>
        <v>4.2568551499999998</v>
      </c>
      <c r="AA1502" s="110">
        <f t="shared" si="817"/>
        <v>0</v>
      </c>
      <c r="AB1502" s="121" t="str">
        <f t="shared" si="796"/>
        <v>A+J=</v>
      </c>
      <c r="AC1502" s="115">
        <f t="shared" si="797"/>
        <v>45772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9">
        <f t="shared" si="794"/>
        <v>45772</v>
      </c>
      <c r="B1503" s="110">
        <f t="shared" si="800"/>
        <v>716.91661099999999</v>
      </c>
      <c r="C1503" s="184">
        <f t="shared" si="793"/>
        <v>703.23069559739668</v>
      </c>
      <c r="D1503" s="111">
        <f t="shared" si="801"/>
        <v>7111.86</v>
      </c>
      <c r="E1503" s="111">
        <f>IF($K1503=1,VLOOKUP($A1502,$AQ$11:$AU$150,5),E1502)</f>
        <v>7205.03</v>
      </c>
      <c r="F1503" s="160" t="e">
        <f>IF($K1503=1,VLOOKUP($A1502,$AQ$11:$AU$135,6),F1502)</f>
        <v>#REF!</v>
      </c>
      <c r="G1503" s="114">
        <f t="shared" si="802"/>
        <v>1.3100651587629741E-2</v>
      </c>
      <c r="H1503" s="115">
        <f t="shared" si="803"/>
        <v>45772</v>
      </c>
      <c r="I1503" s="115">
        <f t="shared" si="804"/>
        <v>45772</v>
      </c>
      <c r="J1503" s="116">
        <f t="shared" si="805"/>
        <v>21</v>
      </c>
      <c r="K1503" s="116">
        <f t="shared" si="806"/>
        <v>21</v>
      </c>
      <c r="L1503" s="8">
        <f t="shared" si="807"/>
        <v>1.0131006499999999</v>
      </c>
      <c r="M1503" s="117">
        <v>1</v>
      </c>
      <c r="N1503" s="117">
        <f t="shared" si="808"/>
        <v>1</v>
      </c>
      <c r="O1503" s="110">
        <f t="shared" si="809"/>
        <v>1.0131006499999999</v>
      </c>
      <c r="P1503" s="110">
        <f t="shared" si="810"/>
        <v>712.44347479999999</v>
      </c>
      <c r="Q1503" s="148">
        <f t="shared" si="811"/>
        <v>49</v>
      </c>
      <c r="R1503" s="170">
        <f t="shared" si="812"/>
        <v>1.6667000000000001E-2</v>
      </c>
      <c r="S1503" s="110">
        <f t="shared" si="813"/>
        <v>11.87429539</v>
      </c>
      <c r="T1503" s="92">
        <f t="shared" si="798"/>
        <v>9.2127792122779901</v>
      </c>
      <c r="U1503" s="181">
        <f t="shared" si="799"/>
        <v>2.9598242314167647E-2</v>
      </c>
      <c r="V1503" s="120">
        <f t="shared" si="795"/>
        <v>7.8E-2</v>
      </c>
      <c r="W1503" s="118">
        <f t="shared" si="814"/>
        <v>21</v>
      </c>
      <c r="X1503" s="118">
        <v>252</v>
      </c>
      <c r="Y1503" s="117">
        <f t="shared" si="815"/>
        <v>1.0062785839999999</v>
      </c>
      <c r="Z1503" s="110">
        <f t="shared" si="816"/>
        <v>4.4731361999999999</v>
      </c>
      <c r="AA1503" s="110">
        <f t="shared" si="817"/>
        <v>16.347431589999999</v>
      </c>
      <c r="AB1503" s="121" t="str">
        <f t="shared" si="796"/>
        <v>A+J=</v>
      </c>
      <c r="AC1503" s="115">
        <f t="shared" si="797"/>
        <v>45772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9">
        <f t="shared" si="794"/>
        <v>45773</v>
      </c>
      <c r="B1504" s="110">
        <f t="shared" si="800"/>
        <v>691.75561927000001</v>
      </c>
      <c r="C1504" s="184">
        <f t="shared" si="793"/>
        <v>691.356400197722</v>
      </c>
      <c r="D1504" s="111">
        <f t="shared" si="801"/>
        <v>7205.03</v>
      </c>
      <c r="E1504" s="111">
        <f>IF($K1504=1,VLOOKUP($A1503,$AQ$11:$AU$150,5),E1503)</f>
        <v>7245.38</v>
      </c>
      <c r="F1504" s="160" t="e">
        <f>IF($K1504=1,VLOOKUP($A1503,$AQ$11:$AU$135,6),F1503)</f>
        <v>#REF!</v>
      </c>
      <c r="G1504" s="114">
        <f t="shared" si="802"/>
        <v>5.6002542668107669E-3</v>
      </c>
      <c r="H1504" s="115">
        <f t="shared" si="803"/>
        <v>45803</v>
      </c>
      <c r="I1504" s="115">
        <f t="shared" si="804"/>
        <v>45803</v>
      </c>
      <c r="J1504" s="116">
        <f t="shared" si="805"/>
        <v>20</v>
      </c>
      <c r="K1504" s="116">
        <f t="shared" si="806"/>
        <v>1</v>
      </c>
      <c r="L1504" s="8">
        <f t="shared" si="807"/>
        <v>1.0002792700000001</v>
      </c>
      <c r="M1504" s="117">
        <v>1</v>
      </c>
      <c r="N1504" s="117">
        <f t="shared" si="808"/>
        <v>1</v>
      </c>
      <c r="O1504" s="110">
        <f t="shared" si="809"/>
        <v>1.0002792700000001</v>
      </c>
      <c r="P1504" s="110">
        <f t="shared" si="810"/>
        <v>691.54947529000003</v>
      </c>
      <c r="Q1504" s="148">
        <f t="shared" si="811"/>
        <v>0</v>
      </c>
      <c r="R1504" s="170">
        <f t="shared" si="812"/>
        <v>0</v>
      </c>
      <c r="S1504" s="110">
        <f t="shared" si="813"/>
        <v>0</v>
      </c>
      <c r="T1504" s="92">
        <f t="shared" si="798"/>
        <v>0</v>
      </c>
      <c r="U1504" s="181">
        <f t="shared" si="799"/>
        <v>0</v>
      </c>
      <c r="V1504" s="120">
        <f t="shared" si="795"/>
        <v>7.8E-2</v>
      </c>
      <c r="W1504" s="118">
        <f t="shared" si="814"/>
        <v>1</v>
      </c>
      <c r="X1504" s="118">
        <v>252</v>
      </c>
      <c r="Y1504" s="117">
        <f t="shared" si="815"/>
        <v>1.00029809</v>
      </c>
      <c r="Z1504" s="110">
        <f t="shared" si="816"/>
        <v>0.20614398</v>
      </c>
      <c r="AA1504" s="110">
        <f t="shared" si="817"/>
        <v>0</v>
      </c>
      <c r="AB1504" s="121" t="str">
        <f t="shared" si="796"/>
        <v>A+J=</v>
      </c>
      <c r="AC1504" s="115">
        <f t="shared" si="797"/>
        <v>45803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9">
        <f t="shared" si="794"/>
        <v>45774</v>
      </c>
      <c r="B1505" s="110">
        <f t="shared" si="800"/>
        <v>691.75561927000001</v>
      </c>
      <c r="C1505" s="184">
        <f t="shared" si="793"/>
        <v>691.356400197722</v>
      </c>
      <c r="D1505" s="111">
        <f t="shared" si="801"/>
        <v>7205.03</v>
      </c>
      <c r="E1505" s="111">
        <f>IF($K1505=1,VLOOKUP($A1504,$AQ$11:$AU$150,5),E1504)</f>
        <v>7245.38</v>
      </c>
      <c r="F1505" s="160" t="e">
        <f>IF($K1505=1,VLOOKUP($A1504,$AQ$11:$AU$135,6),F1504)</f>
        <v>#REF!</v>
      </c>
      <c r="G1505" s="114">
        <f t="shared" si="802"/>
        <v>5.6002542668107669E-3</v>
      </c>
      <c r="H1505" s="115">
        <f t="shared" si="803"/>
        <v>45803</v>
      </c>
      <c r="I1505" s="115">
        <f t="shared" si="804"/>
        <v>45803</v>
      </c>
      <c r="J1505" s="116">
        <f t="shared" si="805"/>
        <v>20</v>
      </c>
      <c r="K1505" s="116">
        <f t="shared" si="806"/>
        <v>1</v>
      </c>
      <c r="L1505" s="8">
        <f t="shared" si="807"/>
        <v>1.0002792700000001</v>
      </c>
      <c r="M1505" s="117">
        <v>1</v>
      </c>
      <c r="N1505" s="117">
        <f t="shared" si="808"/>
        <v>1</v>
      </c>
      <c r="O1505" s="110">
        <f t="shared" si="809"/>
        <v>1.0002792700000001</v>
      </c>
      <c r="P1505" s="110">
        <f t="shared" si="810"/>
        <v>691.54947529000003</v>
      </c>
      <c r="Q1505" s="148">
        <f t="shared" si="811"/>
        <v>0</v>
      </c>
      <c r="R1505" s="170">
        <f t="shared" si="812"/>
        <v>0</v>
      </c>
      <c r="S1505" s="110">
        <f t="shared" si="813"/>
        <v>0</v>
      </c>
      <c r="T1505" s="92">
        <f t="shared" si="798"/>
        <v>0</v>
      </c>
      <c r="U1505" s="181">
        <f t="shared" si="799"/>
        <v>0</v>
      </c>
      <c r="V1505" s="120">
        <f t="shared" si="795"/>
        <v>7.8E-2</v>
      </c>
      <c r="W1505" s="118">
        <f t="shared" si="814"/>
        <v>1</v>
      </c>
      <c r="X1505" s="118">
        <v>252</v>
      </c>
      <c r="Y1505" s="117">
        <f t="shared" si="815"/>
        <v>1.00029809</v>
      </c>
      <c r="Z1505" s="110">
        <f t="shared" si="816"/>
        <v>0.20614398</v>
      </c>
      <c r="AA1505" s="110">
        <f t="shared" si="817"/>
        <v>0</v>
      </c>
      <c r="AB1505" s="121" t="str">
        <f t="shared" si="796"/>
        <v>A+J=</v>
      </c>
      <c r="AC1505" s="115">
        <f t="shared" si="797"/>
        <v>45803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9">
        <f t="shared" si="794"/>
        <v>45775</v>
      </c>
      <c r="B1506" s="110">
        <f t="shared" si="800"/>
        <v>691.75561927000001</v>
      </c>
      <c r="C1506" s="184">
        <f t="shared" si="793"/>
        <v>691.356400197722</v>
      </c>
      <c r="D1506" s="111">
        <f t="shared" si="801"/>
        <v>7205.03</v>
      </c>
      <c r="E1506" s="111">
        <f>IF($K1506=1,VLOOKUP($A1505,$AQ$11:$AU$150,5),E1505)</f>
        <v>7245.38</v>
      </c>
      <c r="F1506" s="160" t="e">
        <f>IF($K1506=1,VLOOKUP($A1505,$AQ$11:$AU$135,6),F1505)</f>
        <v>#REF!</v>
      </c>
      <c r="G1506" s="114">
        <f t="shared" si="802"/>
        <v>5.6002542668107669E-3</v>
      </c>
      <c r="H1506" s="115">
        <f t="shared" si="803"/>
        <v>45803</v>
      </c>
      <c r="I1506" s="115">
        <f t="shared" si="804"/>
        <v>45803</v>
      </c>
      <c r="J1506" s="116">
        <f t="shared" si="805"/>
        <v>20</v>
      </c>
      <c r="K1506" s="116">
        <f t="shared" si="806"/>
        <v>1</v>
      </c>
      <c r="L1506" s="8">
        <f t="shared" si="807"/>
        <v>1.0002792700000001</v>
      </c>
      <c r="M1506" s="117">
        <v>1</v>
      </c>
      <c r="N1506" s="117">
        <f t="shared" si="808"/>
        <v>1</v>
      </c>
      <c r="O1506" s="110">
        <f t="shared" si="809"/>
        <v>1.0002792700000001</v>
      </c>
      <c r="P1506" s="110">
        <f t="shared" si="810"/>
        <v>691.54947529000003</v>
      </c>
      <c r="Q1506" s="148">
        <f t="shared" si="811"/>
        <v>0</v>
      </c>
      <c r="R1506" s="170">
        <f t="shared" si="812"/>
        <v>0</v>
      </c>
      <c r="S1506" s="110">
        <f t="shared" si="813"/>
        <v>0</v>
      </c>
      <c r="T1506" s="92">
        <f t="shared" si="798"/>
        <v>0</v>
      </c>
      <c r="U1506" s="181">
        <f t="shared" si="799"/>
        <v>0</v>
      </c>
      <c r="V1506" s="120">
        <f t="shared" si="795"/>
        <v>7.8E-2</v>
      </c>
      <c r="W1506" s="118">
        <f t="shared" si="814"/>
        <v>1</v>
      </c>
      <c r="X1506" s="118">
        <v>252</v>
      </c>
      <c r="Y1506" s="117">
        <f t="shared" si="815"/>
        <v>1.00029809</v>
      </c>
      <c r="Z1506" s="110">
        <f t="shared" si="816"/>
        <v>0.20614398</v>
      </c>
      <c r="AA1506" s="110">
        <f t="shared" si="817"/>
        <v>0</v>
      </c>
      <c r="AB1506" s="121" t="str">
        <f t="shared" si="796"/>
        <v>A+J=</v>
      </c>
      <c r="AC1506" s="115">
        <f t="shared" si="797"/>
        <v>45803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9">
        <f t="shared" si="794"/>
        <v>45776</v>
      </c>
      <c r="B1507" s="110">
        <f t="shared" si="800"/>
        <v>692.15506344999994</v>
      </c>
      <c r="C1507" s="184">
        <f t="shared" si="793"/>
        <v>691.356400197722</v>
      </c>
      <c r="D1507" s="111">
        <f t="shared" si="801"/>
        <v>7205.03</v>
      </c>
      <c r="E1507" s="111">
        <f>IF($K1507=1,VLOOKUP($A1506,$AQ$11:$AU$150,5),E1506)</f>
        <v>7245.38</v>
      </c>
      <c r="F1507" s="160" t="e">
        <f>IF($K1507=1,VLOOKUP($A1506,$AQ$11:$AU$135,6),F1506)</f>
        <v>#REF!</v>
      </c>
      <c r="G1507" s="114">
        <f t="shared" si="802"/>
        <v>5.6002542668107669E-3</v>
      </c>
      <c r="H1507" s="115">
        <f t="shared" si="803"/>
        <v>45803</v>
      </c>
      <c r="I1507" s="115">
        <f t="shared" si="804"/>
        <v>45803</v>
      </c>
      <c r="J1507" s="116">
        <f t="shared" si="805"/>
        <v>20</v>
      </c>
      <c r="K1507" s="116">
        <f t="shared" si="806"/>
        <v>2</v>
      </c>
      <c r="L1507" s="8">
        <f t="shared" si="807"/>
        <v>1.0005586099999999</v>
      </c>
      <c r="M1507" s="117">
        <v>1</v>
      </c>
      <c r="N1507" s="117">
        <f t="shared" si="808"/>
        <v>1</v>
      </c>
      <c r="O1507" s="110">
        <f t="shared" si="809"/>
        <v>1.0005586099999999</v>
      </c>
      <c r="P1507" s="110">
        <f t="shared" si="810"/>
        <v>691.74259878999999</v>
      </c>
      <c r="Q1507" s="148">
        <f t="shared" si="811"/>
        <v>0</v>
      </c>
      <c r="R1507" s="170">
        <f t="shared" si="812"/>
        <v>0</v>
      </c>
      <c r="S1507" s="110">
        <f t="shared" si="813"/>
        <v>0</v>
      </c>
      <c r="T1507" s="92">
        <f t="shared" si="798"/>
        <v>0</v>
      </c>
      <c r="U1507" s="181">
        <f t="shared" si="799"/>
        <v>0</v>
      </c>
      <c r="V1507" s="120">
        <f t="shared" si="795"/>
        <v>7.8E-2</v>
      </c>
      <c r="W1507" s="118">
        <f t="shared" si="814"/>
        <v>2</v>
      </c>
      <c r="X1507" s="118">
        <v>252</v>
      </c>
      <c r="Y1507" s="117">
        <f t="shared" si="815"/>
        <v>1.0005962690000001</v>
      </c>
      <c r="Z1507" s="110">
        <f t="shared" si="816"/>
        <v>0.41246465999999998</v>
      </c>
      <c r="AA1507" s="110">
        <f t="shared" si="817"/>
        <v>0</v>
      </c>
      <c r="AB1507" s="121" t="str">
        <f t="shared" si="796"/>
        <v>A+J=</v>
      </c>
      <c r="AC1507" s="115">
        <f t="shared" si="797"/>
        <v>45803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9">
        <f t="shared" si="794"/>
        <v>45777</v>
      </c>
      <c r="B1508" s="110">
        <f t="shared" si="800"/>
        <v>692.55474597</v>
      </c>
      <c r="C1508" s="184">
        <f t="shared" si="793"/>
        <v>691.356400197722</v>
      </c>
      <c r="D1508" s="111">
        <f t="shared" si="801"/>
        <v>7205.03</v>
      </c>
      <c r="E1508" s="111">
        <f>IF($K1508=1,VLOOKUP($A1507,$AQ$11:$AU$150,5),E1507)</f>
        <v>7245.38</v>
      </c>
      <c r="F1508" s="160" t="e">
        <f>IF($K1508=1,VLOOKUP($A1507,$AQ$11:$AU$135,6),F1507)</f>
        <v>#REF!</v>
      </c>
      <c r="G1508" s="114">
        <f t="shared" si="802"/>
        <v>5.6002542668107669E-3</v>
      </c>
      <c r="H1508" s="115">
        <f t="shared" si="803"/>
        <v>45803</v>
      </c>
      <c r="I1508" s="115">
        <f t="shared" si="804"/>
        <v>45803</v>
      </c>
      <c r="J1508" s="116">
        <f t="shared" si="805"/>
        <v>20</v>
      </c>
      <c r="K1508" s="116">
        <f t="shared" si="806"/>
        <v>3</v>
      </c>
      <c r="L1508" s="8">
        <f t="shared" si="807"/>
        <v>1.0008380400000001</v>
      </c>
      <c r="M1508" s="117">
        <v>1</v>
      </c>
      <c r="N1508" s="117">
        <f t="shared" si="808"/>
        <v>1</v>
      </c>
      <c r="O1508" s="110">
        <f t="shared" si="809"/>
        <v>1.0008380400000001</v>
      </c>
      <c r="P1508" s="110">
        <f t="shared" si="810"/>
        <v>691.93578450999996</v>
      </c>
      <c r="Q1508" s="148">
        <f t="shared" si="811"/>
        <v>0</v>
      </c>
      <c r="R1508" s="170">
        <f t="shared" si="812"/>
        <v>0</v>
      </c>
      <c r="S1508" s="110">
        <f t="shared" si="813"/>
        <v>0</v>
      </c>
      <c r="T1508" s="92">
        <f t="shared" si="798"/>
        <v>0</v>
      </c>
      <c r="U1508" s="181">
        <f t="shared" si="799"/>
        <v>0</v>
      </c>
      <c r="V1508" s="120">
        <f t="shared" si="795"/>
        <v>7.8E-2</v>
      </c>
      <c r="W1508" s="118">
        <f t="shared" si="814"/>
        <v>3</v>
      </c>
      <c r="X1508" s="118">
        <v>252</v>
      </c>
      <c r="Y1508" s="117">
        <f t="shared" si="815"/>
        <v>1.0008945359999999</v>
      </c>
      <c r="Z1508" s="110">
        <f t="shared" si="816"/>
        <v>0.61896145999999996</v>
      </c>
      <c r="AA1508" s="110">
        <f t="shared" si="817"/>
        <v>0</v>
      </c>
      <c r="AB1508" s="121" t="str">
        <f t="shared" si="796"/>
        <v>A+J=</v>
      </c>
      <c r="AC1508" s="115">
        <f t="shared" si="797"/>
        <v>45803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9">
        <f t="shared" si="794"/>
        <v>45778</v>
      </c>
      <c r="B1509" s="110">
        <f t="shared" si="800"/>
        <v>692.95466140000008</v>
      </c>
      <c r="C1509" s="184">
        <f t="shared" si="793"/>
        <v>691.356400197722</v>
      </c>
      <c r="D1509" s="111">
        <f t="shared" si="801"/>
        <v>7205.03</v>
      </c>
      <c r="E1509" s="111">
        <f>IF($K1509=1,VLOOKUP($A1508,$AQ$11:$AU$150,5),E1508)</f>
        <v>7245.38</v>
      </c>
      <c r="F1509" s="160" t="e">
        <f>IF($K1509=1,VLOOKUP($A1508,$AQ$11:$AU$135,6),F1508)</f>
        <v>#REF!</v>
      </c>
      <c r="G1509" s="114">
        <f t="shared" si="802"/>
        <v>5.6002542668107669E-3</v>
      </c>
      <c r="H1509" s="115">
        <f t="shared" si="803"/>
        <v>45803</v>
      </c>
      <c r="I1509" s="115">
        <f t="shared" si="804"/>
        <v>45803</v>
      </c>
      <c r="J1509" s="116">
        <f t="shared" si="805"/>
        <v>20</v>
      </c>
      <c r="K1509" s="116">
        <f t="shared" si="806"/>
        <v>4</v>
      </c>
      <c r="L1509" s="8">
        <f t="shared" si="807"/>
        <v>1.00111755</v>
      </c>
      <c r="M1509" s="117">
        <v>1</v>
      </c>
      <c r="N1509" s="117">
        <f t="shared" si="808"/>
        <v>1</v>
      </c>
      <c r="O1509" s="110">
        <f t="shared" si="809"/>
        <v>1.00111755</v>
      </c>
      <c r="P1509" s="110">
        <f t="shared" si="810"/>
        <v>692.12902554000004</v>
      </c>
      <c r="Q1509" s="148">
        <f t="shared" si="811"/>
        <v>0</v>
      </c>
      <c r="R1509" s="170">
        <f t="shared" si="812"/>
        <v>0</v>
      </c>
      <c r="S1509" s="110">
        <f t="shared" si="813"/>
        <v>0</v>
      </c>
      <c r="T1509" s="92">
        <f t="shared" si="798"/>
        <v>0</v>
      </c>
      <c r="U1509" s="181">
        <f t="shared" si="799"/>
        <v>0</v>
      </c>
      <c r="V1509" s="120">
        <f t="shared" si="795"/>
        <v>7.8E-2</v>
      </c>
      <c r="W1509" s="118">
        <f t="shared" si="814"/>
        <v>4</v>
      </c>
      <c r="X1509" s="118">
        <v>252</v>
      </c>
      <c r="Y1509" s="117">
        <f t="shared" si="815"/>
        <v>1.001192893</v>
      </c>
      <c r="Z1509" s="110">
        <f t="shared" si="816"/>
        <v>0.82563586</v>
      </c>
      <c r="AA1509" s="110">
        <f t="shared" si="817"/>
        <v>0</v>
      </c>
      <c r="AB1509" s="121" t="str">
        <f t="shared" si="796"/>
        <v>A+J=</v>
      </c>
      <c r="AC1509" s="115">
        <f t="shared" si="797"/>
        <v>45803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9">
        <f t="shared" si="794"/>
        <v>45779</v>
      </c>
      <c r="B1510" s="110">
        <f t="shared" si="800"/>
        <v>692.95466140000008</v>
      </c>
      <c r="C1510" s="184">
        <f t="shared" si="793"/>
        <v>691.356400197722</v>
      </c>
      <c r="D1510" s="111">
        <f t="shared" si="801"/>
        <v>7205.03</v>
      </c>
      <c r="E1510" s="111">
        <f>IF($K1510=1,VLOOKUP($A1509,$AQ$11:$AU$150,5),E1509)</f>
        <v>7245.38</v>
      </c>
      <c r="F1510" s="160" t="e">
        <f>IF($K1510=1,VLOOKUP($A1509,$AQ$11:$AU$135,6),F1509)</f>
        <v>#REF!</v>
      </c>
      <c r="G1510" s="114">
        <f t="shared" si="802"/>
        <v>5.6002542668107669E-3</v>
      </c>
      <c r="H1510" s="115">
        <f t="shared" si="803"/>
        <v>45803</v>
      </c>
      <c r="I1510" s="115">
        <f t="shared" si="804"/>
        <v>45803</v>
      </c>
      <c r="J1510" s="116">
        <f t="shared" si="805"/>
        <v>20</v>
      </c>
      <c r="K1510" s="116">
        <f t="shared" si="806"/>
        <v>4</v>
      </c>
      <c r="L1510" s="8">
        <f t="shared" si="807"/>
        <v>1.00111755</v>
      </c>
      <c r="M1510" s="117">
        <v>1</v>
      </c>
      <c r="N1510" s="117">
        <f t="shared" si="808"/>
        <v>1</v>
      </c>
      <c r="O1510" s="110">
        <f t="shared" si="809"/>
        <v>1.00111755</v>
      </c>
      <c r="P1510" s="110">
        <f t="shared" si="810"/>
        <v>692.12902554000004</v>
      </c>
      <c r="Q1510" s="148">
        <f t="shared" si="811"/>
        <v>0</v>
      </c>
      <c r="R1510" s="170">
        <f t="shared" si="812"/>
        <v>0</v>
      </c>
      <c r="S1510" s="110">
        <f t="shared" si="813"/>
        <v>0</v>
      </c>
      <c r="T1510" s="92">
        <f t="shared" si="798"/>
        <v>0</v>
      </c>
      <c r="U1510" s="181">
        <f t="shared" si="799"/>
        <v>0</v>
      </c>
      <c r="V1510" s="120">
        <f t="shared" si="795"/>
        <v>7.8E-2</v>
      </c>
      <c r="W1510" s="118">
        <f t="shared" si="814"/>
        <v>4</v>
      </c>
      <c r="X1510" s="118">
        <v>252</v>
      </c>
      <c r="Y1510" s="117">
        <f t="shared" si="815"/>
        <v>1.001192893</v>
      </c>
      <c r="Z1510" s="110">
        <f t="shared" si="816"/>
        <v>0.82563586</v>
      </c>
      <c r="AA1510" s="110">
        <f t="shared" si="817"/>
        <v>0</v>
      </c>
      <c r="AB1510" s="121" t="str">
        <f t="shared" si="796"/>
        <v>A+J=</v>
      </c>
      <c r="AC1510" s="115">
        <f t="shared" si="797"/>
        <v>45803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9">
        <f t="shared" si="794"/>
        <v>45780</v>
      </c>
      <c r="B1511" s="110">
        <f t="shared" si="800"/>
        <v>693.35480222000001</v>
      </c>
      <c r="C1511" s="184">
        <f t="shared" si="793"/>
        <v>691.356400197722</v>
      </c>
      <c r="D1511" s="111">
        <f t="shared" si="801"/>
        <v>7205.03</v>
      </c>
      <c r="E1511" s="111">
        <f>IF($K1511=1,VLOOKUP($A1510,$AQ$11:$AU$150,5),E1510)</f>
        <v>7245.38</v>
      </c>
      <c r="F1511" s="160" t="e">
        <f>IF($K1511=1,VLOOKUP($A1510,$AQ$11:$AU$135,6),F1510)</f>
        <v>#REF!</v>
      </c>
      <c r="G1511" s="114">
        <f t="shared" si="802"/>
        <v>5.6002542668107669E-3</v>
      </c>
      <c r="H1511" s="115">
        <f t="shared" si="803"/>
        <v>45803</v>
      </c>
      <c r="I1511" s="115">
        <f t="shared" si="804"/>
        <v>45803</v>
      </c>
      <c r="J1511" s="116">
        <f t="shared" si="805"/>
        <v>20</v>
      </c>
      <c r="K1511" s="116">
        <f t="shared" si="806"/>
        <v>5</v>
      </c>
      <c r="L1511" s="8">
        <f t="shared" si="807"/>
        <v>1.00139713</v>
      </c>
      <c r="M1511" s="117">
        <v>1</v>
      </c>
      <c r="N1511" s="117">
        <f t="shared" si="808"/>
        <v>1</v>
      </c>
      <c r="O1511" s="110">
        <f t="shared" si="809"/>
        <v>1.00139713</v>
      </c>
      <c r="P1511" s="110">
        <f t="shared" si="810"/>
        <v>692.32231495999997</v>
      </c>
      <c r="Q1511" s="148">
        <f t="shared" si="811"/>
        <v>0</v>
      </c>
      <c r="R1511" s="170">
        <f t="shared" si="812"/>
        <v>0</v>
      </c>
      <c r="S1511" s="110">
        <f t="shared" si="813"/>
        <v>0</v>
      </c>
      <c r="T1511" s="92">
        <f t="shared" si="798"/>
        <v>0</v>
      </c>
      <c r="U1511" s="181">
        <f t="shared" si="799"/>
        <v>0</v>
      </c>
      <c r="V1511" s="120">
        <f t="shared" si="795"/>
        <v>7.8E-2</v>
      </c>
      <c r="W1511" s="118">
        <f t="shared" si="814"/>
        <v>5</v>
      </c>
      <c r="X1511" s="118">
        <v>252</v>
      </c>
      <c r="Y1511" s="117">
        <f t="shared" si="815"/>
        <v>1.001491339</v>
      </c>
      <c r="Z1511" s="110">
        <f t="shared" si="816"/>
        <v>1.0324872599999999</v>
      </c>
      <c r="AA1511" s="110">
        <f t="shared" si="817"/>
        <v>0</v>
      </c>
      <c r="AB1511" s="121" t="str">
        <f t="shared" si="796"/>
        <v>A+J=</v>
      </c>
      <c r="AC1511" s="115">
        <f t="shared" si="797"/>
        <v>45803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9">
        <f t="shared" si="794"/>
        <v>45781</v>
      </c>
      <c r="B1512" s="110">
        <f t="shared" si="800"/>
        <v>693.35480222000001</v>
      </c>
      <c r="C1512" s="184">
        <f t="shared" si="793"/>
        <v>691.356400197722</v>
      </c>
      <c r="D1512" s="111">
        <f t="shared" si="801"/>
        <v>7205.03</v>
      </c>
      <c r="E1512" s="111">
        <f>IF($K1512=1,VLOOKUP($A1511,$AQ$11:$AU$150,5),E1511)</f>
        <v>7245.38</v>
      </c>
      <c r="F1512" s="160" t="e">
        <f>IF($K1512=1,VLOOKUP($A1511,$AQ$11:$AU$135,6),F1511)</f>
        <v>#REF!</v>
      </c>
      <c r="G1512" s="114">
        <f t="shared" si="802"/>
        <v>5.6002542668107669E-3</v>
      </c>
      <c r="H1512" s="115">
        <f t="shared" si="803"/>
        <v>45803</v>
      </c>
      <c r="I1512" s="115">
        <f t="shared" si="804"/>
        <v>45803</v>
      </c>
      <c r="J1512" s="116">
        <f t="shared" si="805"/>
        <v>20</v>
      </c>
      <c r="K1512" s="116">
        <f t="shared" si="806"/>
        <v>5</v>
      </c>
      <c r="L1512" s="8">
        <f t="shared" si="807"/>
        <v>1.00139713</v>
      </c>
      <c r="M1512" s="117">
        <v>1</v>
      </c>
      <c r="N1512" s="117">
        <f t="shared" si="808"/>
        <v>1</v>
      </c>
      <c r="O1512" s="110">
        <f t="shared" si="809"/>
        <v>1.00139713</v>
      </c>
      <c r="P1512" s="110">
        <f t="shared" si="810"/>
        <v>692.32231495999997</v>
      </c>
      <c r="Q1512" s="148">
        <f t="shared" si="811"/>
        <v>0</v>
      </c>
      <c r="R1512" s="170">
        <f t="shared" si="812"/>
        <v>0</v>
      </c>
      <c r="S1512" s="110">
        <f t="shared" si="813"/>
        <v>0</v>
      </c>
      <c r="T1512" s="92">
        <f t="shared" si="798"/>
        <v>0</v>
      </c>
      <c r="U1512" s="181">
        <f t="shared" si="799"/>
        <v>0</v>
      </c>
      <c r="V1512" s="120">
        <f t="shared" si="795"/>
        <v>7.8E-2</v>
      </c>
      <c r="W1512" s="118">
        <f t="shared" si="814"/>
        <v>5</v>
      </c>
      <c r="X1512" s="118">
        <v>252</v>
      </c>
      <c r="Y1512" s="117">
        <f t="shared" si="815"/>
        <v>1.001491339</v>
      </c>
      <c r="Z1512" s="110">
        <f t="shared" si="816"/>
        <v>1.0324872599999999</v>
      </c>
      <c r="AA1512" s="110">
        <f t="shared" si="817"/>
        <v>0</v>
      </c>
      <c r="AB1512" s="121" t="str">
        <f t="shared" si="796"/>
        <v>A+J=</v>
      </c>
      <c r="AC1512" s="115">
        <f t="shared" si="797"/>
        <v>45803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9">
        <f t="shared" si="794"/>
        <v>45782</v>
      </c>
      <c r="B1513" s="110">
        <f t="shared" si="800"/>
        <v>693.35480222000001</v>
      </c>
      <c r="C1513" s="184">
        <f t="shared" si="793"/>
        <v>691.356400197722</v>
      </c>
      <c r="D1513" s="111">
        <f t="shared" si="801"/>
        <v>7205.03</v>
      </c>
      <c r="E1513" s="111">
        <f>IF($K1513=1,VLOOKUP($A1512,$AQ$11:$AU$150,5),E1512)</f>
        <v>7245.38</v>
      </c>
      <c r="F1513" s="160" t="e">
        <f>IF($K1513=1,VLOOKUP($A1512,$AQ$11:$AU$135,6),F1512)</f>
        <v>#REF!</v>
      </c>
      <c r="G1513" s="114">
        <f t="shared" si="802"/>
        <v>5.6002542668107669E-3</v>
      </c>
      <c r="H1513" s="115">
        <f t="shared" si="803"/>
        <v>45803</v>
      </c>
      <c r="I1513" s="115">
        <f t="shared" si="804"/>
        <v>45803</v>
      </c>
      <c r="J1513" s="116">
        <f t="shared" si="805"/>
        <v>20</v>
      </c>
      <c r="K1513" s="116">
        <f t="shared" si="806"/>
        <v>5</v>
      </c>
      <c r="L1513" s="8">
        <f t="shared" si="807"/>
        <v>1.00139713</v>
      </c>
      <c r="M1513" s="117">
        <v>1</v>
      </c>
      <c r="N1513" s="117">
        <f t="shared" si="808"/>
        <v>1</v>
      </c>
      <c r="O1513" s="110">
        <f t="shared" si="809"/>
        <v>1.00139713</v>
      </c>
      <c r="P1513" s="110">
        <f t="shared" si="810"/>
        <v>692.32231495999997</v>
      </c>
      <c r="Q1513" s="148">
        <f t="shared" si="811"/>
        <v>0</v>
      </c>
      <c r="R1513" s="170">
        <f t="shared" si="812"/>
        <v>0</v>
      </c>
      <c r="S1513" s="110">
        <f t="shared" si="813"/>
        <v>0</v>
      </c>
      <c r="T1513" s="92">
        <f t="shared" si="798"/>
        <v>0</v>
      </c>
      <c r="U1513" s="181">
        <f t="shared" si="799"/>
        <v>0</v>
      </c>
      <c r="V1513" s="120">
        <f t="shared" si="795"/>
        <v>7.8E-2</v>
      </c>
      <c r="W1513" s="118">
        <f t="shared" si="814"/>
        <v>5</v>
      </c>
      <c r="X1513" s="118">
        <v>252</v>
      </c>
      <c r="Y1513" s="117">
        <f t="shared" si="815"/>
        <v>1.001491339</v>
      </c>
      <c r="Z1513" s="110">
        <f t="shared" si="816"/>
        <v>1.0324872599999999</v>
      </c>
      <c r="AA1513" s="110">
        <f t="shared" si="817"/>
        <v>0</v>
      </c>
      <c r="AB1513" s="121" t="str">
        <f t="shared" si="796"/>
        <v>A+J=</v>
      </c>
      <c r="AC1513" s="115">
        <f t="shared" si="797"/>
        <v>45803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9">
        <f t="shared" si="794"/>
        <v>45783</v>
      </c>
      <c r="B1514" s="110">
        <f t="shared" si="800"/>
        <v>693.75517477000005</v>
      </c>
      <c r="C1514" s="184">
        <f t="shared" si="793"/>
        <v>691.356400197722</v>
      </c>
      <c r="D1514" s="111">
        <f t="shared" si="801"/>
        <v>7205.03</v>
      </c>
      <c r="E1514" s="111">
        <f>IF($K1514=1,VLOOKUP($A1513,$AQ$11:$AU$150,5),E1513)</f>
        <v>7245.38</v>
      </c>
      <c r="F1514" s="160" t="e">
        <f>IF($K1514=1,VLOOKUP($A1513,$AQ$11:$AU$135,6),F1513)</f>
        <v>#REF!</v>
      </c>
      <c r="G1514" s="114">
        <f t="shared" si="802"/>
        <v>5.6002542668107669E-3</v>
      </c>
      <c r="H1514" s="115">
        <f t="shared" si="803"/>
        <v>45803</v>
      </c>
      <c r="I1514" s="115">
        <f t="shared" si="804"/>
        <v>45803</v>
      </c>
      <c r="J1514" s="116">
        <f t="shared" si="805"/>
        <v>20</v>
      </c>
      <c r="K1514" s="116">
        <f t="shared" si="806"/>
        <v>6</v>
      </c>
      <c r="L1514" s="8">
        <f t="shared" si="807"/>
        <v>1.0016767900000001</v>
      </c>
      <c r="M1514" s="117">
        <v>1</v>
      </c>
      <c r="N1514" s="117">
        <f t="shared" si="808"/>
        <v>1</v>
      </c>
      <c r="O1514" s="110">
        <f t="shared" si="809"/>
        <v>1.0016767900000001</v>
      </c>
      <c r="P1514" s="110">
        <f t="shared" si="810"/>
        <v>692.51565969000001</v>
      </c>
      <c r="Q1514" s="148">
        <f t="shared" si="811"/>
        <v>0</v>
      </c>
      <c r="R1514" s="170">
        <f t="shared" si="812"/>
        <v>0</v>
      </c>
      <c r="S1514" s="110">
        <f t="shared" si="813"/>
        <v>0</v>
      </c>
      <c r="T1514" s="92">
        <f t="shared" si="798"/>
        <v>0</v>
      </c>
      <c r="U1514" s="181">
        <f t="shared" si="799"/>
        <v>0</v>
      </c>
      <c r="V1514" s="120">
        <f t="shared" si="795"/>
        <v>7.8E-2</v>
      </c>
      <c r="W1514" s="118">
        <f t="shared" si="814"/>
        <v>6</v>
      </c>
      <c r="X1514" s="118">
        <v>252</v>
      </c>
      <c r="Y1514" s="117">
        <f t="shared" si="815"/>
        <v>1.0017898730000001</v>
      </c>
      <c r="Z1514" s="110">
        <f t="shared" si="816"/>
        <v>1.2395150800000001</v>
      </c>
      <c r="AA1514" s="110">
        <f t="shared" si="817"/>
        <v>0</v>
      </c>
      <c r="AB1514" s="121" t="str">
        <f t="shared" si="796"/>
        <v>A+J=</v>
      </c>
      <c r="AC1514" s="115">
        <f t="shared" si="797"/>
        <v>45803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9">
        <f t="shared" si="794"/>
        <v>45784</v>
      </c>
      <c r="B1515" s="110">
        <f t="shared" si="800"/>
        <v>694.15577983000003</v>
      </c>
      <c r="C1515" s="184">
        <f t="shared" si="793"/>
        <v>691.356400197722</v>
      </c>
      <c r="D1515" s="111">
        <f t="shared" si="801"/>
        <v>7205.03</v>
      </c>
      <c r="E1515" s="111">
        <f>IF($K1515=1,VLOOKUP($A1514,$AQ$11:$AU$150,5),E1514)</f>
        <v>7245.38</v>
      </c>
      <c r="F1515" s="160" t="e">
        <f>IF($K1515=1,VLOOKUP($A1514,$AQ$11:$AU$135,6),F1514)</f>
        <v>#REF!</v>
      </c>
      <c r="G1515" s="114">
        <f t="shared" si="802"/>
        <v>5.6002542668107669E-3</v>
      </c>
      <c r="H1515" s="115">
        <f t="shared" si="803"/>
        <v>45803</v>
      </c>
      <c r="I1515" s="115">
        <f t="shared" si="804"/>
        <v>45803</v>
      </c>
      <c r="J1515" s="116">
        <f t="shared" si="805"/>
        <v>20</v>
      </c>
      <c r="K1515" s="116">
        <f t="shared" si="806"/>
        <v>7</v>
      </c>
      <c r="L1515" s="8">
        <f t="shared" si="807"/>
        <v>1.00195653</v>
      </c>
      <c r="M1515" s="117">
        <v>1</v>
      </c>
      <c r="N1515" s="117">
        <f t="shared" si="808"/>
        <v>1</v>
      </c>
      <c r="O1515" s="110">
        <f t="shared" si="809"/>
        <v>1.00195653</v>
      </c>
      <c r="P1515" s="110">
        <f t="shared" si="810"/>
        <v>692.70905973000004</v>
      </c>
      <c r="Q1515" s="148">
        <f t="shared" si="811"/>
        <v>0</v>
      </c>
      <c r="R1515" s="170">
        <f t="shared" si="812"/>
        <v>0</v>
      </c>
      <c r="S1515" s="110">
        <f t="shared" si="813"/>
        <v>0</v>
      </c>
      <c r="T1515" s="92">
        <f t="shared" si="798"/>
        <v>0</v>
      </c>
      <c r="U1515" s="181">
        <f t="shared" si="799"/>
        <v>0</v>
      </c>
      <c r="V1515" s="120">
        <f t="shared" si="795"/>
        <v>7.8E-2</v>
      </c>
      <c r="W1515" s="118">
        <f t="shared" si="814"/>
        <v>7</v>
      </c>
      <c r="X1515" s="118">
        <v>252</v>
      </c>
      <c r="Y1515" s="117">
        <f t="shared" si="815"/>
        <v>1.0020884960000001</v>
      </c>
      <c r="Z1515" s="110">
        <f t="shared" si="816"/>
        <v>1.4467201000000001</v>
      </c>
      <c r="AA1515" s="110">
        <f t="shared" si="817"/>
        <v>0</v>
      </c>
      <c r="AB1515" s="121" t="str">
        <f t="shared" si="796"/>
        <v>A+J=</v>
      </c>
      <c r="AC1515" s="115">
        <f t="shared" si="797"/>
        <v>45803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9">
        <f t="shared" si="794"/>
        <v>45785</v>
      </c>
      <c r="B1516" s="110">
        <f t="shared" si="800"/>
        <v>694.55661126000007</v>
      </c>
      <c r="C1516" s="184">
        <f t="shared" si="793"/>
        <v>691.356400197722</v>
      </c>
      <c r="D1516" s="111">
        <f t="shared" si="801"/>
        <v>7205.03</v>
      </c>
      <c r="E1516" s="111">
        <f>IF($K1516=1,VLOOKUP($A1515,$AQ$11:$AU$150,5),E1515)</f>
        <v>7245.38</v>
      </c>
      <c r="F1516" s="160" t="e">
        <f>IF($K1516=1,VLOOKUP($A1515,$AQ$11:$AU$135,6),F1515)</f>
        <v>#REF!</v>
      </c>
      <c r="G1516" s="114">
        <f t="shared" si="802"/>
        <v>5.6002542668107669E-3</v>
      </c>
      <c r="H1516" s="115">
        <f t="shared" si="803"/>
        <v>45803</v>
      </c>
      <c r="I1516" s="115">
        <f t="shared" si="804"/>
        <v>45803</v>
      </c>
      <c r="J1516" s="116">
        <f t="shared" si="805"/>
        <v>20</v>
      </c>
      <c r="K1516" s="116">
        <f t="shared" si="806"/>
        <v>8</v>
      </c>
      <c r="L1516" s="8">
        <f t="shared" si="807"/>
        <v>1.0022363400000001</v>
      </c>
      <c r="M1516" s="117">
        <v>1</v>
      </c>
      <c r="N1516" s="117">
        <f t="shared" si="808"/>
        <v>1</v>
      </c>
      <c r="O1516" s="110">
        <f t="shared" si="809"/>
        <v>1.0022363400000001</v>
      </c>
      <c r="P1516" s="110">
        <f t="shared" si="810"/>
        <v>692.90250816000002</v>
      </c>
      <c r="Q1516" s="148">
        <f t="shared" si="811"/>
        <v>0</v>
      </c>
      <c r="R1516" s="170">
        <f t="shared" si="812"/>
        <v>0</v>
      </c>
      <c r="S1516" s="110">
        <f t="shared" si="813"/>
        <v>0</v>
      </c>
      <c r="T1516" s="92">
        <f t="shared" si="798"/>
        <v>0</v>
      </c>
      <c r="U1516" s="181">
        <f t="shared" si="799"/>
        <v>0</v>
      </c>
      <c r="V1516" s="120">
        <f t="shared" si="795"/>
        <v>7.8E-2</v>
      </c>
      <c r="W1516" s="118">
        <f t="shared" si="814"/>
        <v>8</v>
      </c>
      <c r="X1516" s="118">
        <v>252</v>
      </c>
      <c r="Y1516" s="117">
        <f t="shared" si="815"/>
        <v>1.0023872089999999</v>
      </c>
      <c r="Z1516" s="110">
        <f t="shared" si="816"/>
        <v>1.6541030999999999</v>
      </c>
      <c r="AA1516" s="110">
        <f t="shared" si="817"/>
        <v>0</v>
      </c>
      <c r="AB1516" s="121" t="str">
        <f t="shared" si="796"/>
        <v>A+J=</v>
      </c>
      <c r="AC1516" s="115">
        <f t="shared" si="797"/>
        <v>45803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9">
        <f t="shared" si="794"/>
        <v>45786</v>
      </c>
      <c r="B1517" s="110">
        <f t="shared" si="800"/>
        <v>694.95768235000003</v>
      </c>
      <c r="C1517" s="184">
        <f t="shared" ref="C1517:C1580" si="818">IF(Q1516&gt;0,P1516-S1516-T1516,C1516)</f>
        <v>691.356400197722</v>
      </c>
      <c r="D1517" s="111">
        <f t="shared" si="801"/>
        <v>7205.03</v>
      </c>
      <c r="E1517" s="111">
        <f>IF($K1517=1,VLOOKUP($A1516,$AQ$11:$AU$150,5),E1516)</f>
        <v>7245.38</v>
      </c>
      <c r="F1517" s="160" t="e">
        <f>IF($K1517=1,VLOOKUP($A1516,$AQ$11:$AU$135,6),F1516)</f>
        <v>#REF!</v>
      </c>
      <c r="G1517" s="114">
        <f t="shared" si="802"/>
        <v>5.6002542668107669E-3</v>
      </c>
      <c r="H1517" s="115">
        <f t="shared" si="803"/>
        <v>45803</v>
      </c>
      <c r="I1517" s="115">
        <f t="shared" si="804"/>
        <v>45803</v>
      </c>
      <c r="J1517" s="116">
        <f t="shared" si="805"/>
        <v>20</v>
      </c>
      <c r="K1517" s="116">
        <f t="shared" si="806"/>
        <v>9</v>
      </c>
      <c r="L1517" s="8">
        <f t="shared" si="807"/>
        <v>1.0025162400000001</v>
      </c>
      <c r="M1517" s="117">
        <v>1</v>
      </c>
      <c r="N1517" s="117">
        <f t="shared" si="808"/>
        <v>1</v>
      </c>
      <c r="O1517" s="110">
        <f t="shared" si="809"/>
        <v>1.0025162400000001</v>
      </c>
      <c r="P1517" s="110">
        <f t="shared" si="810"/>
        <v>693.09601882000004</v>
      </c>
      <c r="Q1517" s="148">
        <f t="shared" si="811"/>
        <v>0</v>
      </c>
      <c r="R1517" s="170">
        <f t="shared" si="812"/>
        <v>0</v>
      </c>
      <c r="S1517" s="110">
        <f t="shared" si="813"/>
        <v>0</v>
      </c>
      <c r="T1517" s="92">
        <f t="shared" si="798"/>
        <v>0</v>
      </c>
      <c r="U1517" s="181">
        <f t="shared" si="799"/>
        <v>0</v>
      </c>
      <c r="V1517" s="120">
        <f t="shared" si="795"/>
        <v>7.8E-2</v>
      </c>
      <c r="W1517" s="118">
        <f t="shared" si="814"/>
        <v>9</v>
      </c>
      <c r="X1517" s="118">
        <v>252</v>
      </c>
      <c r="Y1517" s="117">
        <f t="shared" si="815"/>
        <v>1.002686011</v>
      </c>
      <c r="Z1517" s="110">
        <f t="shared" si="816"/>
        <v>1.86166353</v>
      </c>
      <c r="AA1517" s="110">
        <f t="shared" si="817"/>
        <v>0</v>
      </c>
      <c r="AB1517" s="121" t="str">
        <f t="shared" si="796"/>
        <v>A+J=</v>
      </c>
      <c r="AC1517" s="115">
        <f t="shared" si="797"/>
        <v>45803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9">
        <f t="shared" si="794"/>
        <v>45787</v>
      </c>
      <c r="B1518" s="110">
        <f t="shared" si="800"/>
        <v>695.35897862000002</v>
      </c>
      <c r="C1518" s="184">
        <f t="shared" si="818"/>
        <v>691.356400197722</v>
      </c>
      <c r="D1518" s="111">
        <f t="shared" si="801"/>
        <v>7205.03</v>
      </c>
      <c r="E1518" s="111">
        <f>IF($K1518=1,VLOOKUP($A1517,$AQ$11:$AU$150,5),E1517)</f>
        <v>7245.38</v>
      </c>
      <c r="F1518" s="160" t="e">
        <f>IF($K1518=1,VLOOKUP($A1517,$AQ$11:$AU$135,6),F1517)</f>
        <v>#REF!</v>
      </c>
      <c r="G1518" s="114">
        <f t="shared" si="802"/>
        <v>5.6002542668107669E-3</v>
      </c>
      <c r="H1518" s="115">
        <f t="shared" si="803"/>
        <v>45803</v>
      </c>
      <c r="I1518" s="115">
        <f t="shared" si="804"/>
        <v>45803</v>
      </c>
      <c r="J1518" s="116">
        <f t="shared" si="805"/>
        <v>20</v>
      </c>
      <c r="K1518" s="116">
        <f t="shared" si="806"/>
        <v>10</v>
      </c>
      <c r="L1518" s="8">
        <f t="shared" si="807"/>
        <v>1.0027962100000001</v>
      </c>
      <c r="M1518" s="117">
        <v>1</v>
      </c>
      <c r="N1518" s="117">
        <f t="shared" si="808"/>
        <v>1</v>
      </c>
      <c r="O1518" s="110">
        <f t="shared" si="809"/>
        <v>1.0027962100000001</v>
      </c>
      <c r="P1518" s="110">
        <f t="shared" si="810"/>
        <v>693.28957787000002</v>
      </c>
      <c r="Q1518" s="148">
        <f t="shared" si="811"/>
        <v>0</v>
      </c>
      <c r="R1518" s="170">
        <f t="shared" si="812"/>
        <v>0</v>
      </c>
      <c r="S1518" s="110">
        <f t="shared" si="813"/>
        <v>0</v>
      </c>
      <c r="T1518" s="92">
        <f t="shared" si="798"/>
        <v>0</v>
      </c>
      <c r="U1518" s="181">
        <f t="shared" si="799"/>
        <v>0</v>
      </c>
      <c r="V1518" s="120">
        <f t="shared" si="795"/>
        <v>7.8E-2</v>
      </c>
      <c r="W1518" s="118">
        <f t="shared" si="814"/>
        <v>10</v>
      </c>
      <c r="X1518" s="118">
        <v>252</v>
      </c>
      <c r="Y1518" s="117">
        <f t="shared" si="815"/>
        <v>1.002984901</v>
      </c>
      <c r="Z1518" s="110">
        <f t="shared" si="816"/>
        <v>2.0694007499999998</v>
      </c>
      <c r="AA1518" s="110">
        <f t="shared" si="817"/>
        <v>0</v>
      </c>
      <c r="AB1518" s="121" t="str">
        <f t="shared" si="796"/>
        <v>A+J=</v>
      </c>
      <c r="AC1518" s="115">
        <f t="shared" si="797"/>
        <v>45803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9">
        <f t="shared" si="794"/>
        <v>45788</v>
      </c>
      <c r="B1519" s="110">
        <f t="shared" si="800"/>
        <v>695.35897862000002</v>
      </c>
      <c r="C1519" s="184">
        <f t="shared" si="818"/>
        <v>691.356400197722</v>
      </c>
      <c r="D1519" s="111">
        <f t="shared" si="801"/>
        <v>7205.03</v>
      </c>
      <c r="E1519" s="111">
        <f>IF($K1519=1,VLOOKUP($A1518,$AQ$11:$AU$150,5),E1518)</f>
        <v>7245.38</v>
      </c>
      <c r="F1519" s="160" t="e">
        <f>IF($K1519=1,VLOOKUP($A1518,$AQ$11:$AU$135,6),F1518)</f>
        <v>#REF!</v>
      </c>
      <c r="G1519" s="114">
        <f t="shared" si="802"/>
        <v>5.6002542668107669E-3</v>
      </c>
      <c r="H1519" s="115">
        <f t="shared" si="803"/>
        <v>45803</v>
      </c>
      <c r="I1519" s="115">
        <f t="shared" si="804"/>
        <v>45803</v>
      </c>
      <c r="J1519" s="116">
        <f t="shared" si="805"/>
        <v>20</v>
      </c>
      <c r="K1519" s="116">
        <f t="shared" si="806"/>
        <v>10</v>
      </c>
      <c r="L1519" s="8">
        <f t="shared" si="807"/>
        <v>1.0027962100000001</v>
      </c>
      <c r="M1519" s="117">
        <v>1</v>
      </c>
      <c r="N1519" s="117">
        <f t="shared" si="808"/>
        <v>1</v>
      </c>
      <c r="O1519" s="110">
        <f t="shared" si="809"/>
        <v>1.0027962100000001</v>
      </c>
      <c r="P1519" s="110">
        <f t="shared" si="810"/>
        <v>693.28957787000002</v>
      </c>
      <c r="Q1519" s="148">
        <f t="shared" si="811"/>
        <v>0</v>
      </c>
      <c r="R1519" s="170">
        <f t="shared" si="812"/>
        <v>0</v>
      </c>
      <c r="S1519" s="110">
        <f t="shared" si="813"/>
        <v>0</v>
      </c>
      <c r="T1519" s="92">
        <f t="shared" si="798"/>
        <v>0</v>
      </c>
      <c r="U1519" s="181">
        <f t="shared" si="799"/>
        <v>0</v>
      </c>
      <c r="V1519" s="120">
        <f t="shared" si="795"/>
        <v>7.8E-2</v>
      </c>
      <c r="W1519" s="118">
        <f t="shared" si="814"/>
        <v>10</v>
      </c>
      <c r="X1519" s="118">
        <v>252</v>
      </c>
      <c r="Y1519" s="117">
        <f t="shared" si="815"/>
        <v>1.002984901</v>
      </c>
      <c r="Z1519" s="110">
        <f t="shared" si="816"/>
        <v>2.0694007499999998</v>
      </c>
      <c r="AA1519" s="110">
        <f t="shared" si="817"/>
        <v>0</v>
      </c>
      <c r="AB1519" s="121" t="str">
        <f t="shared" si="796"/>
        <v>A+J=</v>
      </c>
      <c r="AC1519" s="115">
        <f t="shared" si="797"/>
        <v>45803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9">
        <f t="shared" si="794"/>
        <v>45789</v>
      </c>
      <c r="B1520" s="110">
        <f t="shared" si="800"/>
        <v>695.35897862000002</v>
      </c>
      <c r="C1520" s="184">
        <f t="shared" si="818"/>
        <v>691.356400197722</v>
      </c>
      <c r="D1520" s="111">
        <f t="shared" si="801"/>
        <v>7205.03</v>
      </c>
      <c r="E1520" s="111">
        <f>IF($K1520=1,VLOOKUP($A1519,$AQ$11:$AU$150,5),E1519)</f>
        <v>7245.38</v>
      </c>
      <c r="F1520" s="160" t="e">
        <f>IF($K1520=1,VLOOKUP($A1519,$AQ$11:$AU$135,6),F1519)</f>
        <v>#REF!</v>
      </c>
      <c r="G1520" s="114">
        <f t="shared" si="802"/>
        <v>5.6002542668107669E-3</v>
      </c>
      <c r="H1520" s="115">
        <f t="shared" si="803"/>
        <v>45803</v>
      </c>
      <c r="I1520" s="115">
        <f t="shared" si="804"/>
        <v>45803</v>
      </c>
      <c r="J1520" s="116">
        <f t="shared" si="805"/>
        <v>20</v>
      </c>
      <c r="K1520" s="116">
        <f t="shared" si="806"/>
        <v>10</v>
      </c>
      <c r="L1520" s="8">
        <f t="shared" si="807"/>
        <v>1.0027962100000001</v>
      </c>
      <c r="M1520" s="117">
        <v>1</v>
      </c>
      <c r="N1520" s="117">
        <f t="shared" si="808"/>
        <v>1</v>
      </c>
      <c r="O1520" s="110">
        <f t="shared" si="809"/>
        <v>1.0027962100000001</v>
      </c>
      <c r="P1520" s="110">
        <f t="shared" si="810"/>
        <v>693.28957787000002</v>
      </c>
      <c r="Q1520" s="148">
        <f t="shared" si="811"/>
        <v>0</v>
      </c>
      <c r="R1520" s="170">
        <f t="shared" si="812"/>
        <v>0</v>
      </c>
      <c r="S1520" s="110">
        <f t="shared" si="813"/>
        <v>0</v>
      </c>
      <c r="T1520" s="92">
        <f t="shared" si="798"/>
        <v>0</v>
      </c>
      <c r="U1520" s="181">
        <f t="shared" si="799"/>
        <v>0</v>
      </c>
      <c r="V1520" s="120">
        <f t="shared" si="795"/>
        <v>7.8E-2</v>
      </c>
      <c r="W1520" s="118">
        <f t="shared" si="814"/>
        <v>10</v>
      </c>
      <c r="X1520" s="118">
        <v>252</v>
      </c>
      <c r="Y1520" s="117">
        <f t="shared" si="815"/>
        <v>1.002984901</v>
      </c>
      <c r="Z1520" s="110">
        <f t="shared" si="816"/>
        <v>2.0694007499999998</v>
      </c>
      <c r="AA1520" s="110">
        <f t="shared" si="817"/>
        <v>0</v>
      </c>
      <c r="AB1520" s="121" t="str">
        <f t="shared" si="796"/>
        <v>A+J=</v>
      </c>
      <c r="AC1520" s="115">
        <f t="shared" si="797"/>
        <v>45803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9">
        <f t="shared" si="794"/>
        <v>45790</v>
      </c>
      <c r="B1521" s="110">
        <f t="shared" si="800"/>
        <v>695.76050850000001</v>
      </c>
      <c r="C1521" s="184">
        <f t="shared" si="818"/>
        <v>691.356400197722</v>
      </c>
      <c r="D1521" s="111">
        <f t="shared" si="801"/>
        <v>7205.03</v>
      </c>
      <c r="E1521" s="111">
        <f>IF($K1521=1,VLOOKUP($A1520,$AQ$11:$AU$150,5),E1520)</f>
        <v>7245.38</v>
      </c>
      <c r="F1521" s="160" t="e">
        <f>IF($K1521=1,VLOOKUP($A1520,$AQ$11:$AU$135,6),F1520)</f>
        <v>#REF!</v>
      </c>
      <c r="G1521" s="114">
        <f t="shared" si="802"/>
        <v>5.6002542668107669E-3</v>
      </c>
      <c r="H1521" s="115">
        <f t="shared" si="803"/>
        <v>45803</v>
      </c>
      <c r="I1521" s="115">
        <f t="shared" si="804"/>
        <v>45803</v>
      </c>
      <c r="J1521" s="116">
        <f t="shared" si="805"/>
        <v>20</v>
      </c>
      <c r="K1521" s="116">
        <f t="shared" si="806"/>
        <v>11</v>
      </c>
      <c r="L1521" s="8">
        <f t="shared" si="807"/>
        <v>1.0030762600000001</v>
      </c>
      <c r="M1521" s="117">
        <v>1</v>
      </c>
      <c r="N1521" s="117">
        <f t="shared" si="808"/>
        <v>1</v>
      </c>
      <c r="O1521" s="110">
        <f t="shared" si="809"/>
        <v>1.0030762600000001</v>
      </c>
      <c r="P1521" s="110">
        <f t="shared" si="810"/>
        <v>693.48319222999999</v>
      </c>
      <c r="Q1521" s="148">
        <f t="shared" si="811"/>
        <v>0</v>
      </c>
      <c r="R1521" s="170">
        <f t="shared" si="812"/>
        <v>0</v>
      </c>
      <c r="S1521" s="110">
        <f t="shared" si="813"/>
        <v>0</v>
      </c>
      <c r="T1521" s="92">
        <f t="shared" si="798"/>
        <v>0</v>
      </c>
      <c r="U1521" s="181">
        <f t="shared" si="799"/>
        <v>0</v>
      </c>
      <c r="V1521" s="120">
        <f t="shared" si="795"/>
        <v>7.8E-2</v>
      </c>
      <c r="W1521" s="118">
        <f t="shared" si="814"/>
        <v>11</v>
      </c>
      <c r="X1521" s="118">
        <v>252</v>
      </c>
      <c r="Y1521" s="117">
        <f t="shared" si="815"/>
        <v>1.003283881</v>
      </c>
      <c r="Z1521" s="110">
        <f t="shared" si="816"/>
        <v>2.27731627</v>
      </c>
      <c r="AA1521" s="110">
        <f t="shared" si="817"/>
        <v>0</v>
      </c>
      <c r="AB1521" s="121" t="str">
        <f t="shared" si="796"/>
        <v>A+J=</v>
      </c>
      <c r="AC1521" s="115">
        <f t="shared" si="797"/>
        <v>45803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9">
        <f t="shared" si="794"/>
        <v>45791</v>
      </c>
      <c r="B1522" s="110">
        <f t="shared" si="800"/>
        <v>696.1622714099999</v>
      </c>
      <c r="C1522" s="184">
        <f t="shared" si="818"/>
        <v>691.356400197722</v>
      </c>
      <c r="D1522" s="111">
        <f t="shared" si="801"/>
        <v>7205.03</v>
      </c>
      <c r="E1522" s="111">
        <f>IF($K1522=1,VLOOKUP($A1521,$AQ$11:$AU$150,5),E1521)</f>
        <v>7245.38</v>
      </c>
      <c r="F1522" s="160" t="e">
        <f>IF($K1522=1,VLOOKUP($A1521,$AQ$11:$AU$135,6),F1521)</f>
        <v>#REF!</v>
      </c>
      <c r="G1522" s="114">
        <f t="shared" si="802"/>
        <v>5.6002542668107669E-3</v>
      </c>
      <c r="H1522" s="115">
        <f t="shared" si="803"/>
        <v>45803</v>
      </c>
      <c r="I1522" s="115">
        <f t="shared" si="804"/>
        <v>45803</v>
      </c>
      <c r="J1522" s="116">
        <f t="shared" si="805"/>
        <v>20</v>
      </c>
      <c r="K1522" s="116">
        <f t="shared" si="806"/>
        <v>12</v>
      </c>
      <c r="L1522" s="8">
        <f t="shared" si="807"/>
        <v>1.00335639</v>
      </c>
      <c r="M1522" s="117">
        <v>1</v>
      </c>
      <c r="N1522" s="117">
        <f t="shared" si="808"/>
        <v>1</v>
      </c>
      <c r="O1522" s="110">
        <f t="shared" si="809"/>
        <v>1.00335639</v>
      </c>
      <c r="P1522" s="110">
        <f t="shared" si="810"/>
        <v>693.67686189999995</v>
      </c>
      <c r="Q1522" s="148">
        <f t="shared" si="811"/>
        <v>0</v>
      </c>
      <c r="R1522" s="170">
        <f t="shared" si="812"/>
        <v>0</v>
      </c>
      <c r="S1522" s="110">
        <f t="shared" si="813"/>
        <v>0</v>
      </c>
      <c r="T1522" s="92">
        <f t="shared" si="798"/>
        <v>0</v>
      </c>
      <c r="U1522" s="181">
        <f t="shared" si="799"/>
        <v>0</v>
      </c>
      <c r="V1522" s="120">
        <f t="shared" si="795"/>
        <v>7.8E-2</v>
      </c>
      <c r="W1522" s="118">
        <f t="shared" si="814"/>
        <v>12</v>
      </c>
      <c r="X1522" s="118">
        <v>252</v>
      </c>
      <c r="Y1522" s="117">
        <f t="shared" si="815"/>
        <v>1.00358295</v>
      </c>
      <c r="Z1522" s="110">
        <f t="shared" si="816"/>
        <v>2.4854095100000002</v>
      </c>
      <c r="AA1522" s="110">
        <f t="shared" si="817"/>
        <v>0</v>
      </c>
      <c r="AB1522" s="121" t="str">
        <f t="shared" si="796"/>
        <v>A+J=</v>
      </c>
      <c r="AC1522" s="115">
        <f t="shared" si="797"/>
        <v>45803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9">
        <f t="shared" si="794"/>
        <v>45792</v>
      </c>
      <c r="B1523" s="110">
        <f t="shared" si="800"/>
        <v>696.56426742999997</v>
      </c>
      <c r="C1523" s="184">
        <f t="shared" si="818"/>
        <v>691.356400197722</v>
      </c>
      <c r="D1523" s="111">
        <f t="shared" si="801"/>
        <v>7205.03</v>
      </c>
      <c r="E1523" s="111">
        <f>IF($K1523=1,VLOOKUP($A1522,$AQ$11:$AU$150,5),E1522)</f>
        <v>7245.38</v>
      </c>
      <c r="F1523" s="160" t="e">
        <f>IF($K1523=1,VLOOKUP($A1522,$AQ$11:$AU$135,6),F1522)</f>
        <v>#REF!</v>
      </c>
      <c r="G1523" s="114">
        <f t="shared" si="802"/>
        <v>5.6002542668107669E-3</v>
      </c>
      <c r="H1523" s="115">
        <f t="shared" si="803"/>
        <v>45803</v>
      </c>
      <c r="I1523" s="115">
        <f t="shared" si="804"/>
        <v>45803</v>
      </c>
      <c r="J1523" s="116">
        <f t="shared" si="805"/>
        <v>20</v>
      </c>
      <c r="K1523" s="116">
        <f t="shared" si="806"/>
        <v>13</v>
      </c>
      <c r="L1523" s="8">
        <f t="shared" si="807"/>
        <v>1.0036366000000001</v>
      </c>
      <c r="M1523" s="117">
        <v>1</v>
      </c>
      <c r="N1523" s="117">
        <f t="shared" si="808"/>
        <v>1</v>
      </c>
      <c r="O1523" s="110">
        <f t="shared" si="809"/>
        <v>1.0036366000000001</v>
      </c>
      <c r="P1523" s="110">
        <f t="shared" si="810"/>
        <v>693.87058688000002</v>
      </c>
      <c r="Q1523" s="148">
        <f t="shared" si="811"/>
        <v>0</v>
      </c>
      <c r="R1523" s="170">
        <f t="shared" si="812"/>
        <v>0</v>
      </c>
      <c r="S1523" s="110">
        <f t="shared" si="813"/>
        <v>0</v>
      </c>
      <c r="T1523" s="92">
        <f t="shared" si="798"/>
        <v>0</v>
      </c>
      <c r="U1523" s="181">
        <f t="shared" si="799"/>
        <v>0</v>
      </c>
      <c r="V1523" s="120">
        <f t="shared" si="795"/>
        <v>7.8E-2</v>
      </c>
      <c r="W1523" s="118">
        <f t="shared" si="814"/>
        <v>13</v>
      </c>
      <c r="X1523" s="118">
        <v>252</v>
      </c>
      <c r="Y1523" s="117">
        <f t="shared" si="815"/>
        <v>1.003882108</v>
      </c>
      <c r="Z1523" s="110">
        <f t="shared" si="816"/>
        <v>2.6936805499999998</v>
      </c>
      <c r="AA1523" s="110">
        <f t="shared" si="817"/>
        <v>0</v>
      </c>
      <c r="AB1523" s="121" t="str">
        <f t="shared" si="796"/>
        <v>A+J=</v>
      </c>
      <c r="AC1523" s="115">
        <f t="shared" si="797"/>
        <v>45803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9">
        <f t="shared" si="794"/>
        <v>45793</v>
      </c>
      <c r="B1524" s="110">
        <f t="shared" si="800"/>
        <v>696.96649666999997</v>
      </c>
      <c r="C1524" s="184">
        <f t="shared" si="818"/>
        <v>691.356400197722</v>
      </c>
      <c r="D1524" s="111">
        <f t="shared" si="801"/>
        <v>7205.03</v>
      </c>
      <c r="E1524" s="111">
        <f>IF($K1524=1,VLOOKUP($A1523,$AQ$11:$AU$150,5),E1523)</f>
        <v>7245.38</v>
      </c>
      <c r="F1524" s="160" t="e">
        <f>IF($K1524=1,VLOOKUP($A1523,$AQ$11:$AU$135,6),F1523)</f>
        <v>#REF!</v>
      </c>
      <c r="G1524" s="114">
        <f t="shared" si="802"/>
        <v>5.6002542668107669E-3</v>
      </c>
      <c r="H1524" s="115">
        <f t="shared" si="803"/>
        <v>45803</v>
      </c>
      <c r="I1524" s="115">
        <f t="shared" si="804"/>
        <v>45803</v>
      </c>
      <c r="J1524" s="116">
        <f t="shared" si="805"/>
        <v>20</v>
      </c>
      <c r="K1524" s="116">
        <f t="shared" si="806"/>
        <v>14</v>
      </c>
      <c r="L1524" s="8">
        <f t="shared" si="807"/>
        <v>1.00391689</v>
      </c>
      <c r="M1524" s="117">
        <v>1</v>
      </c>
      <c r="N1524" s="117">
        <f t="shared" si="808"/>
        <v>1</v>
      </c>
      <c r="O1524" s="110">
        <f t="shared" si="809"/>
        <v>1.00391689</v>
      </c>
      <c r="P1524" s="110">
        <f t="shared" si="810"/>
        <v>694.06436715999996</v>
      </c>
      <c r="Q1524" s="148">
        <f t="shared" si="811"/>
        <v>0</v>
      </c>
      <c r="R1524" s="170">
        <f t="shared" si="812"/>
        <v>0</v>
      </c>
      <c r="S1524" s="110">
        <f t="shared" si="813"/>
        <v>0</v>
      </c>
      <c r="T1524" s="92">
        <f t="shared" si="798"/>
        <v>0</v>
      </c>
      <c r="U1524" s="181">
        <f t="shared" si="799"/>
        <v>0</v>
      </c>
      <c r="V1524" s="120">
        <f t="shared" si="795"/>
        <v>7.8E-2</v>
      </c>
      <c r="W1524" s="118">
        <f t="shared" si="814"/>
        <v>14</v>
      </c>
      <c r="X1524" s="118">
        <v>252</v>
      </c>
      <c r="Y1524" s="117">
        <f t="shared" si="815"/>
        <v>1.0041813550000001</v>
      </c>
      <c r="Z1524" s="110">
        <f t="shared" si="816"/>
        <v>2.90212951</v>
      </c>
      <c r="AA1524" s="110">
        <f t="shared" si="817"/>
        <v>0</v>
      </c>
      <c r="AB1524" s="121" t="str">
        <f t="shared" si="796"/>
        <v>A+J=</v>
      </c>
      <c r="AC1524" s="115">
        <f t="shared" si="797"/>
        <v>45803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9">
        <f t="shared" si="794"/>
        <v>45794</v>
      </c>
      <c r="B1525" s="110">
        <f t="shared" si="800"/>
        <v>697.36895228000003</v>
      </c>
      <c r="C1525" s="184">
        <f t="shared" si="818"/>
        <v>691.356400197722</v>
      </c>
      <c r="D1525" s="111">
        <f t="shared" si="801"/>
        <v>7205.03</v>
      </c>
      <c r="E1525" s="111">
        <f>IF($K1525=1,VLOOKUP($A1524,$AQ$11:$AU$150,5),E1524)</f>
        <v>7245.38</v>
      </c>
      <c r="F1525" s="160" t="e">
        <f>IF($K1525=1,VLOOKUP($A1524,$AQ$11:$AU$135,6),F1524)</f>
        <v>#REF!</v>
      </c>
      <c r="G1525" s="114">
        <f t="shared" si="802"/>
        <v>5.6002542668107669E-3</v>
      </c>
      <c r="H1525" s="115">
        <f t="shared" si="803"/>
        <v>45803</v>
      </c>
      <c r="I1525" s="115">
        <f t="shared" si="804"/>
        <v>45803</v>
      </c>
      <c r="J1525" s="116">
        <f t="shared" si="805"/>
        <v>20</v>
      </c>
      <c r="K1525" s="116">
        <f t="shared" si="806"/>
        <v>15</v>
      </c>
      <c r="L1525" s="8">
        <f t="shared" si="807"/>
        <v>1.00419725</v>
      </c>
      <c r="M1525" s="117">
        <v>1</v>
      </c>
      <c r="N1525" s="117">
        <f t="shared" si="808"/>
        <v>1</v>
      </c>
      <c r="O1525" s="110">
        <f t="shared" si="809"/>
        <v>1.00419725</v>
      </c>
      <c r="P1525" s="110">
        <f t="shared" si="810"/>
        <v>694.25819583999998</v>
      </c>
      <c r="Q1525" s="148">
        <f t="shared" si="811"/>
        <v>0</v>
      </c>
      <c r="R1525" s="170">
        <f t="shared" si="812"/>
        <v>0</v>
      </c>
      <c r="S1525" s="110">
        <f t="shared" si="813"/>
        <v>0</v>
      </c>
      <c r="T1525" s="92">
        <f t="shared" si="798"/>
        <v>0</v>
      </c>
      <c r="U1525" s="181">
        <f t="shared" si="799"/>
        <v>0</v>
      </c>
      <c r="V1525" s="120">
        <f t="shared" si="795"/>
        <v>7.8E-2</v>
      </c>
      <c r="W1525" s="118">
        <f t="shared" si="814"/>
        <v>15</v>
      </c>
      <c r="X1525" s="118">
        <v>252</v>
      </c>
      <c r="Y1525" s="117">
        <f t="shared" si="815"/>
        <v>1.0044806909999999</v>
      </c>
      <c r="Z1525" s="110">
        <f t="shared" si="816"/>
        <v>3.1107564399999998</v>
      </c>
      <c r="AA1525" s="110">
        <f t="shared" si="817"/>
        <v>0</v>
      </c>
      <c r="AB1525" s="121" t="str">
        <f t="shared" si="796"/>
        <v>A+J=</v>
      </c>
      <c r="AC1525" s="115">
        <f t="shared" si="797"/>
        <v>45803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9">
        <f t="shared" si="794"/>
        <v>45795</v>
      </c>
      <c r="B1526" s="110">
        <f t="shared" si="800"/>
        <v>697.36895228000003</v>
      </c>
      <c r="C1526" s="184">
        <f t="shared" si="818"/>
        <v>691.356400197722</v>
      </c>
      <c r="D1526" s="111">
        <f t="shared" si="801"/>
        <v>7205.03</v>
      </c>
      <c r="E1526" s="111">
        <f>IF($K1526=1,VLOOKUP($A1525,$AQ$11:$AU$150,5),E1525)</f>
        <v>7245.38</v>
      </c>
      <c r="F1526" s="160" t="e">
        <f>IF($K1526=1,VLOOKUP($A1525,$AQ$11:$AU$135,6),F1525)</f>
        <v>#REF!</v>
      </c>
      <c r="G1526" s="114">
        <f t="shared" si="802"/>
        <v>5.6002542668107669E-3</v>
      </c>
      <c r="H1526" s="115">
        <f t="shared" si="803"/>
        <v>45803</v>
      </c>
      <c r="I1526" s="115">
        <f t="shared" si="804"/>
        <v>45803</v>
      </c>
      <c r="J1526" s="116">
        <f t="shared" si="805"/>
        <v>20</v>
      </c>
      <c r="K1526" s="116">
        <f t="shared" si="806"/>
        <v>15</v>
      </c>
      <c r="L1526" s="8">
        <f t="shared" si="807"/>
        <v>1.00419725</v>
      </c>
      <c r="M1526" s="117">
        <v>1</v>
      </c>
      <c r="N1526" s="117">
        <f t="shared" si="808"/>
        <v>1</v>
      </c>
      <c r="O1526" s="110">
        <f t="shared" si="809"/>
        <v>1.00419725</v>
      </c>
      <c r="P1526" s="110">
        <f t="shared" si="810"/>
        <v>694.25819583999998</v>
      </c>
      <c r="Q1526" s="148">
        <f t="shared" si="811"/>
        <v>0</v>
      </c>
      <c r="R1526" s="170">
        <f t="shared" si="812"/>
        <v>0</v>
      </c>
      <c r="S1526" s="110">
        <f t="shared" si="813"/>
        <v>0</v>
      </c>
      <c r="T1526" s="92">
        <f t="shared" si="798"/>
        <v>0</v>
      </c>
      <c r="U1526" s="181">
        <f t="shared" si="799"/>
        <v>0</v>
      </c>
      <c r="V1526" s="120">
        <f t="shared" si="795"/>
        <v>7.8E-2</v>
      </c>
      <c r="W1526" s="118">
        <f t="shared" si="814"/>
        <v>15</v>
      </c>
      <c r="X1526" s="118">
        <v>252</v>
      </c>
      <c r="Y1526" s="117">
        <f t="shared" si="815"/>
        <v>1.0044806909999999</v>
      </c>
      <c r="Z1526" s="110">
        <f t="shared" si="816"/>
        <v>3.1107564399999998</v>
      </c>
      <c r="AA1526" s="110">
        <f t="shared" si="817"/>
        <v>0</v>
      </c>
      <c r="AB1526" s="121" t="str">
        <f t="shared" si="796"/>
        <v>A+J=</v>
      </c>
      <c r="AC1526" s="115">
        <f t="shared" si="797"/>
        <v>45803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9">
        <f t="shared" si="794"/>
        <v>45796</v>
      </c>
      <c r="B1527" s="110">
        <f t="shared" si="800"/>
        <v>697.36895228000003</v>
      </c>
      <c r="C1527" s="184">
        <f t="shared" si="818"/>
        <v>691.356400197722</v>
      </c>
      <c r="D1527" s="111">
        <f t="shared" si="801"/>
        <v>7205.03</v>
      </c>
      <c r="E1527" s="111">
        <f>IF($K1527=1,VLOOKUP($A1526,$AQ$11:$AU$150,5),E1526)</f>
        <v>7245.38</v>
      </c>
      <c r="F1527" s="160" t="e">
        <f>IF($K1527=1,VLOOKUP($A1526,$AQ$11:$AU$135,6),F1526)</f>
        <v>#REF!</v>
      </c>
      <c r="G1527" s="114">
        <f t="shared" si="802"/>
        <v>5.6002542668107669E-3</v>
      </c>
      <c r="H1527" s="115">
        <f t="shared" si="803"/>
        <v>45803</v>
      </c>
      <c r="I1527" s="115">
        <f t="shared" si="804"/>
        <v>45803</v>
      </c>
      <c r="J1527" s="116">
        <f t="shared" si="805"/>
        <v>20</v>
      </c>
      <c r="K1527" s="116">
        <f t="shared" si="806"/>
        <v>15</v>
      </c>
      <c r="L1527" s="8">
        <f t="shared" si="807"/>
        <v>1.00419725</v>
      </c>
      <c r="M1527" s="117">
        <v>1</v>
      </c>
      <c r="N1527" s="117">
        <f t="shared" si="808"/>
        <v>1</v>
      </c>
      <c r="O1527" s="110">
        <f t="shared" si="809"/>
        <v>1.00419725</v>
      </c>
      <c r="P1527" s="110">
        <f t="shared" si="810"/>
        <v>694.25819583999998</v>
      </c>
      <c r="Q1527" s="148">
        <f t="shared" si="811"/>
        <v>0</v>
      </c>
      <c r="R1527" s="170">
        <f t="shared" si="812"/>
        <v>0</v>
      </c>
      <c r="S1527" s="110">
        <f t="shared" si="813"/>
        <v>0</v>
      </c>
      <c r="T1527" s="92">
        <f t="shared" si="798"/>
        <v>0</v>
      </c>
      <c r="U1527" s="181">
        <f t="shared" si="799"/>
        <v>0</v>
      </c>
      <c r="V1527" s="120">
        <f t="shared" si="795"/>
        <v>7.8E-2</v>
      </c>
      <c r="W1527" s="118">
        <f t="shared" si="814"/>
        <v>15</v>
      </c>
      <c r="X1527" s="118">
        <v>252</v>
      </c>
      <c r="Y1527" s="117">
        <f t="shared" si="815"/>
        <v>1.0044806909999999</v>
      </c>
      <c r="Z1527" s="110">
        <f t="shared" si="816"/>
        <v>3.1107564399999998</v>
      </c>
      <c r="AA1527" s="110">
        <f t="shared" si="817"/>
        <v>0</v>
      </c>
      <c r="AB1527" s="121" t="str">
        <f t="shared" si="796"/>
        <v>A+J=</v>
      </c>
      <c r="AC1527" s="115">
        <f t="shared" si="797"/>
        <v>45803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9">
        <f t="shared" si="794"/>
        <v>45797</v>
      </c>
      <c r="B1528" s="110">
        <f t="shared" si="800"/>
        <v>697.77164202000006</v>
      </c>
      <c r="C1528" s="184">
        <f t="shared" si="818"/>
        <v>691.356400197722</v>
      </c>
      <c r="D1528" s="111">
        <f t="shared" si="801"/>
        <v>7205.03</v>
      </c>
      <c r="E1528" s="111">
        <f>IF($K1528=1,VLOOKUP($A1527,$AQ$11:$AU$150,5),E1527)</f>
        <v>7245.38</v>
      </c>
      <c r="F1528" s="160" t="e">
        <f>IF($K1528=1,VLOOKUP($A1527,$AQ$11:$AU$135,6),F1527)</f>
        <v>#REF!</v>
      </c>
      <c r="G1528" s="114">
        <f t="shared" si="802"/>
        <v>5.6002542668107669E-3</v>
      </c>
      <c r="H1528" s="115">
        <f t="shared" si="803"/>
        <v>45803</v>
      </c>
      <c r="I1528" s="115">
        <f t="shared" si="804"/>
        <v>45803</v>
      </c>
      <c r="J1528" s="116">
        <f t="shared" si="805"/>
        <v>20</v>
      </c>
      <c r="K1528" s="116">
        <f t="shared" si="806"/>
        <v>16</v>
      </c>
      <c r="L1528" s="8">
        <f t="shared" si="807"/>
        <v>1.0044776900000001</v>
      </c>
      <c r="M1528" s="117">
        <v>1</v>
      </c>
      <c r="N1528" s="117">
        <f t="shared" si="808"/>
        <v>1</v>
      </c>
      <c r="O1528" s="110">
        <f t="shared" si="809"/>
        <v>1.0044776900000001</v>
      </c>
      <c r="P1528" s="110">
        <f t="shared" si="810"/>
        <v>694.45207983</v>
      </c>
      <c r="Q1528" s="148">
        <f t="shared" si="811"/>
        <v>0</v>
      </c>
      <c r="R1528" s="170">
        <f t="shared" si="812"/>
        <v>0</v>
      </c>
      <c r="S1528" s="110">
        <f t="shared" si="813"/>
        <v>0</v>
      </c>
      <c r="T1528" s="92">
        <f t="shared" si="798"/>
        <v>0</v>
      </c>
      <c r="U1528" s="181">
        <f t="shared" si="799"/>
        <v>0</v>
      </c>
      <c r="V1528" s="120">
        <f t="shared" si="795"/>
        <v>7.8E-2</v>
      </c>
      <c r="W1528" s="118">
        <f t="shared" si="814"/>
        <v>16</v>
      </c>
      <c r="X1528" s="118">
        <v>252</v>
      </c>
      <c r="Y1528" s="117">
        <f t="shared" si="815"/>
        <v>1.0047801169999999</v>
      </c>
      <c r="Z1528" s="110">
        <f t="shared" si="816"/>
        <v>3.3195621900000001</v>
      </c>
      <c r="AA1528" s="110">
        <f t="shared" si="817"/>
        <v>0</v>
      </c>
      <c r="AB1528" s="121" t="str">
        <f t="shared" si="796"/>
        <v>A+J=</v>
      </c>
      <c r="AC1528" s="115">
        <f t="shared" si="797"/>
        <v>45803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9">
        <f t="shared" si="794"/>
        <v>45798</v>
      </c>
      <c r="B1529" s="110">
        <f t="shared" si="800"/>
        <v>698.17457222000007</v>
      </c>
      <c r="C1529" s="184">
        <f t="shared" si="818"/>
        <v>691.356400197722</v>
      </c>
      <c r="D1529" s="111">
        <f t="shared" si="801"/>
        <v>7205.03</v>
      </c>
      <c r="E1529" s="111">
        <f>IF($K1529=1,VLOOKUP($A1528,$AQ$11:$AU$150,5),E1528)</f>
        <v>7245.38</v>
      </c>
      <c r="F1529" s="160" t="e">
        <f>IF($K1529=1,VLOOKUP($A1528,$AQ$11:$AU$135,6),F1528)</f>
        <v>#REF!</v>
      </c>
      <c r="G1529" s="114">
        <f t="shared" si="802"/>
        <v>5.6002542668107669E-3</v>
      </c>
      <c r="H1529" s="115">
        <f t="shared" si="803"/>
        <v>45803</v>
      </c>
      <c r="I1529" s="115">
        <f t="shared" si="804"/>
        <v>45803</v>
      </c>
      <c r="J1529" s="116">
        <f t="shared" si="805"/>
        <v>20</v>
      </c>
      <c r="K1529" s="116">
        <f t="shared" si="806"/>
        <v>17</v>
      </c>
      <c r="L1529" s="8">
        <f t="shared" si="807"/>
        <v>1.00475822</v>
      </c>
      <c r="M1529" s="117">
        <v>1</v>
      </c>
      <c r="N1529" s="117">
        <f t="shared" si="808"/>
        <v>1</v>
      </c>
      <c r="O1529" s="110">
        <f t="shared" si="809"/>
        <v>1.00475822</v>
      </c>
      <c r="P1529" s="110">
        <f t="shared" si="810"/>
        <v>694.64602604000004</v>
      </c>
      <c r="Q1529" s="148">
        <f t="shared" si="811"/>
        <v>0</v>
      </c>
      <c r="R1529" s="170">
        <f t="shared" si="812"/>
        <v>0</v>
      </c>
      <c r="S1529" s="110">
        <f t="shared" si="813"/>
        <v>0</v>
      </c>
      <c r="T1529" s="92">
        <f t="shared" si="798"/>
        <v>0</v>
      </c>
      <c r="U1529" s="181">
        <f t="shared" si="799"/>
        <v>0</v>
      </c>
      <c r="V1529" s="120">
        <f t="shared" si="795"/>
        <v>7.8E-2</v>
      </c>
      <c r="W1529" s="118">
        <f t="shared" si="814"/>
        <v>17</v>
      </c>
      <c r="X1529" s="118">
        <v>252</v>
      </c>
      <c r="Y1529" s="117">
        <f t="shared" si="815"/>
        <v>1.0050796319999999</v>
      </c>
      <c r="Z1529" s="110">
        <f t="shared" si="816"/>
        <v>3.5285461800000002</v>
      </c>
      <c r="AA1529" s="110">
        <f t="shared" si="817"/>
        <v>0</v>
      </c>
      <c r="AB1529" s="121" t="str">
        <f t="shared" si="796"/>
        <v>A+J=</v>
      </c>
      <c r="AC1529" s="115">
        <f t="shared" si="797"/>
        <v>45803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9">
        <f t="shared" si="794"/>
        <v>45799</v>
      </c>
      <c r="B1530" s="110">
        <f t="shared" si="800"/>
        <v>698.57772910000006</v>
      </c>
      <c r="C1530" s="184">
        <f t="shared" si="818"/>
        <v>691.356400197722</v>
      </c>
      <c r="D1530" s="111">
        <f t="shared" si="801"/>
        <v>7205.03</v>
      </c>
      <c r="E1530" s="111">
        <f>IF($K1530=1,VLOOKUP($A1529,$AQ$11:$AU$150,5),E1529)</f>
        <v>7245.38</v>
      </c>
      <c r="F1530" s="160" t="e">
        <f>IF($K1530=1,VLOOKUP($A1529,$AQ$11:$AU$135,6),F1529)</f>
        <v>#REF!</v>
      </c>
      <c r="G1530" s="114">
        <f t="shared" si="802"/>
        <v>5.6002542668107669E-3</v>
      </c>
      <c r="H1530" s="115">
        <f t="shared" si="803"/>
        <v>45803</v>
      </c>
      <c r="I1530" s="115">
        <f t="shared" si="804"/>
        <v>45803</v>
      </c>
      <c r="J1530" s="116">
        <f t="shared" si="805"/>
        <v>20</v>
      </c>
      <c r="K1530" s="116">
        <f t="shared" si="806"/>
        <v>18</v>
      </c>
      <c r="L1530" s="8">
        <f t="shared" si="807"/>
        <v>1.00503882</v>
      </c>
      <c r="M1530" s="117">
        <v>1</v>
      </c>
      <c r="N1530" s="117">
        <f t="shared" si="808"/>
        <v>1</v>
      </c>
      <c r="O1530" s="110">
        <f t="shared" si="809"/>
        <v>1.00503882</v>
      </c>
      <c r="P1530" s="110">
        <f t="shared" si="810"/>
        <v>694.84002065000004</v>
      </c>
      <c r="Q1530" s="148">
        <f t="shared" si="811"/>
        <v>0</v>
      </c>
      <c r="R1530" s="170">
        <f t="shared" si="812"/>
        <v>0</v>
      </c>
      <c r="S1530" s="110">
        <f t="shared" si="813"/>
        <v>0</v>
      </c>
      <c r="T1530" s="92">
        <f t="shared" si="798"/>
        <v>0</v>
      </c>
      <c r="U1530" s="181">
        <f t="shared" si="799"/>
        <v>0</v>
      </c>
      <c r="V1530" s="120">
        <f t="shared" si="795"/>
        <v>7.8E-2</v>
      </c>
      <c r="W1530" s="118">
        <f t="shared" si="814"/>
        <v>18</v>
      </c>
      <c r="X1530" s="118">
        <v>252</v>
      </c>
      <c r="Y1530" s="117">
        <f t="shared" si="815"/>
        <v>1.005379236</v>
      </c>
      <c r="Z1530" s="110">
        <f t="shared" si="816"/>
        <v>3.73770845</v>
      </c>
      <c r="AA1530" s="110">
        <f t="shared" si="817"/>
        <v>0</v>
      </c>
      <c r="AB1530" s="121" t="str">
        <f t="shared" si="796"/>
        <v>A+J=</v>
      </c>
      <c r="AC1530" s="115">
        <f t="shared" si="797"/>
        <v>45803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9">
        <f t="shared" si="794"/>
        <v>45800</v>
      </c>
      <c r="B1531" s="110">
        <f t="shared" si="800"/>
        <v>698.98111274999997</v>
      </c>
      <c r="C1531" s="184">
        <f t="shared" si="818"/>
        <v>691.356400197722</v>
      </c>
      <c r="D1531" s="111">
        <f t="shared" si="801"/>
        <v>7205.03</v>
      </c>
      <c r="E1531" s="111">
        <f>IF($K1531=1,VLOOKUP($A1530,$AQ$11:$AU$150,5),E1530)</f>
        <v>7245.38</v>
      </c>
      <c r="F1531" s="160" t="e">
        <f>IF($K1531=1,VLOOKUP($A1530,$AQ$11:$AU$135,6),F1530)</f>
        <v>#REF!</v>
      </c>
      <c r="G1531" s="114">
        <f t="shared" si="802"/>
        <v>5.6002542668107669E-3</v>
      </c>
      <c r="H1531" s="115">
        <f t="shared" si="803"/>
        <v>45803</v>
      </c>
      <c r="I1531" s="115">
        <f t="shared" si="804"/>
        <v>45803</v>
      </c>
      <c r="J1531" s="116">
        <f t="shared" si="805"/>
        <v>20</v>
      </c>
      <c r="K1531" s="116">
        <f t="shared" si="806"/>
        <v>19</v>
      </c>
      <c r="L1531" s="8">
        <f t="shared" si="807"/>
        <v>1.00531949</v>
      </c>
      <c r="M1531" s="117">
        <v>1</v>
      </c>
      <c r="N1531" s="117">
        <f t="shared" si="808"/>
        <v>1</v>
      </c>
      <c r="O1531" s="110">
        <f t="shared" si="809"/>
        <v>1.00531949</v>
      </c>
      <c r="P1531" s="110">
        <f t="shared" si="810"/>
        <v>695.03406365000001</v>
      </c>
      <c r="Q1531" s="148">
        <f t="shared" si="811"/>
        <v>0</v>
      </c>
      <c r="R1531" s="170">
        <f t="shared" si="812"/>
        <v>0</v>
      </c>
      <c r="S1531" s="110">
        <f t="shared" si="813"/>
        <v>0</v>
      </c>
      <c r="T1531" s="92">
        <f t="shared" si="798"/>
        <v>0</v>
      </c>
      <c r="U1531" s="181">
        <f t="shared" si="799"/>
        <v>0</v>
      </c>
      <c r="V1531" s="120">
        <f t="shared" si="795"/>
        <v>7.8E-2</v>
      </c>
      <c r="W1531" s="118">
        <f t="shared" si="814"/>
        <v>19</v>
      </c>
      <c r="X1531" s="118">
        <v>252</v>
      </c>
      <c r="Y1531" s="117">
        <f t="shared" si="815"/>
        <v>1.0056789290000001</v>
      </c>
      <c r="Z1531" s="110">
        <f t="shared" si="816"/>
        <v>3.9470491000000001</v>
      </c>
      <c r="AA1531" s="110">
        <f t="shared" si="817"/>
        <v>0</v>
      </c>
      <c r="AB1531" s="121" t="str">
        <f t="shared" si="796"/>
        <v>A+J=</v>
      </c>
      <c r="AC1531" s="115">
        <f t="shared" si="797"/>
        <v>45803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9">
        <f t="shared" si="794"/>
        <v>45801</v>
      </c>
      <c r="B1532" s="110">
        <f t="shared" si="800"/>
        <v>699.38473785999997</v>
      </c>
      <c r="C1532" s="184">
        <f t="shared" si="818"/>
        <v>691.356400197722</v>
      </c>
      <c r="D1532" s="111">
        <f t="shared" si="801"/>
        <v>7205.03</v>
      </c>
      <c r="E1532" s="111">
        <f>IF($K1532=1,VLOOKUP($A1531,$AQ$11:$AU$150,5),E1531)</f>
        <v>7245.38</v>
      </c>
      <c r="F1532" s="160" t="e">
        <f>IF($K1532=1,VLOOKUP($A1531,$AQ$11:$AU$135,6),F1531)</f>
        <v>#REF!</v>
      </c>
      <c r="G1532" s="114">
        <f t="shared" si="802"/>
        <v>5.6002542668107669E-3</v>
      </c>
      <c r="H1532" s="115">
        <f t="shared" si="803"/>
        <v>45803</v>
      </c>
      <c r="I1532" s="115">
        <f t="shared" si="804"/>
        <v>45803</v>
      </c>
      <c r="J1532" s="116">
        <f t="shared" si="805"/>
        <v>20</v>
      </c>
      <c r="K1532" s="116">
        <f t="shared" si="806"/>
        <v>20</v>
      </c>
      <c r="L1532" s="8">
        <f t="shared" si="807"/>
        <v>1.0056002500000001</v>
      </c>
      <c r="M1532" s="117">
        <v>1</v>
      </c>
      <c r="N1532" s="117">
        <f t="shared" si="808"/>
        <v>1</v>
      </c>
      <c r="O1532" s="110">
        <f t="shared" si="809"/>
        <v>1.0056002500000001</v>
      </c>
      <c r="P1532" s="110">
        <f t="shared" si="810"/>
        <v>695.22816886999999</v>
      </c>
      <c r="Q1532" s="148">
        <f t="shared" si="811"/>
        <v>0</v>
      </c>
      <c r="R1532" s="170">
        <f t="shared" si="812"/>
        <v>0</v>
      </c>
      <c r="S1532" s="110">
        <f t="shared" si="813"/>
        <v>0</v>
      </c>
      <c r="T1532" s="92">
        <f t="shared" si="798"/>
        <v>0</v>
      </c>
      <c r="U1532" s="181">
        <f t="shared" si="799"/>
        <v>0</v>
      </c>
      <c r="V1532" s="120">
        <f t="shared" si="795"/>
        <v>7.8E-2</v>
      </c>
      <c r="W1532" s="118">
        <f t="shared" si="814"/>
        <v>20</v>
      </c>
      <c r="X1532" s="118">
        <v>252</v>
      </c>
      <c r="Y1532" s="117">
        <f t="shared" si="815"/>
        <v>1.0059787120000001</v>
      </c>
      <c r="Z1532" s="110">
        <f t="shared" si="816"/>
        <v>4.1565689900000002</v>
      </c>
      <c r="AA1532" s="110">
        <f t="shared" si="817"/>
        <v>0</v>
      </c>
      <c r="AB1532" s="121" t="str">
        <f t="shared" si="796"/>
        <v>A+J=</v>
      </c>
      <c r="AC1532" s="115">
        <f t="shared" si="797"/>
        <v>45803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9">
        <f t="shared" si="794"/>
        <v>45802</v>
      </c>
      <c r="B1533" s="110">
        <f t="shared" si="800"/>
        <v>699.38473785999997</v>
      </c>
      <c r="C1533" s="184">
        <f t="shared" si="818"/>
        <v>691.356400197722</v>
      </c>
      <c r="D1533" s="111">
        <f t="shared" si="801"/>
        <v>7205.03</v>
      </c>
      <c r="E1533" s="111">
        <f>IF($K1533=1,VLOOKUP($A1532,$AQ$11:$AU$150,5),E1532)</f>
        <v>7245.38</v>
      </c>
      <c r="F1533" s="160" t="e">
        <f>IF($K1533=1,VLOOKUP($A1532,$AQ$11:$AU$135,6),F1532)</f>
        <v>#REF!</v>
      </c>
      <c r="G1533" s="114">
        <f t="shared" si="802"/>
        <v>5.6002542668107669E-3</v>
      </c>
      <c r="H1533" s="115">
        <f t="shared" si="803"/>
        <v>45803</v>
      </c>
      <c r="I1533" s="115">
        <f t="shared" si="804"/>
        <v>45803</v>
      </c>
      <c r="J1533" s="116">
        <f t="shared" si="805"/>
        <v>20</v>
      </c>
      <c r="K1533" s="116">
        <f t="shared" si="806"/>
        <v>20</v>
      </c>
      <c r="L1533" s="8">
        <f t="shared" si="807"/>
        <v>1.0056002500000001</v>
      </c>
      <c r="M1533" s="117">
        <v>1</v>
      </c>
      <c r="N1533" s="117">
        <f t="shared" si="808"/>
        <v>1</v>
      </c>
      <c r="O1533" s="110">
        <f t="shared" si="809"/>
        <v>1.0056002500000001</v>
      </c>
      <c r="P1533" s="110">
        <f t="shared" si="810"/>
        <v>695.22816886999999</v>
      </c>
      <c r="Q1533" s="148">
        <f t="shared" si="811"/>
        <v>0</v>
      </c>
      <c r="R1533" s="170">
        <f t="shared" si="812"/>
        <v>0</v>
      </c>
      <c r="S1533" s="110">
        <f t="shared" si="813"/>
        <v>0</v>
      </c>
      <c r="T1533" s="92">
        <f t="shared" si="798"/>
        <v>0</v>
      </c>
      <c r="U1533" s="181">
        <f t="shared" si="799"/>
        <v>0</v>
      </c>
      <c r="V1533" s="120">
        <f t="shared" si="795"/>
        <v>7.8E-2</v>
      </c>
      <c r="W1533" s="118">
        <f t="shared" si="814"/>
        <v>20</v>
      </c>
      <c r="X1533" s="118">
        <v>252</v>
      </c>
      <c r="Y1533" s="117">
        <f t="shared" si="815"/>
        <v>1.0059787120000001</v>
      </c>
      <c r="Z1533" s="110">
        <f t="shared" si="816"/>
        <v>4.1565689900000002</v>
      </c>
      <c r="AA1533" s="110">
        <f t="shared" si="817"/>
        <v>0</v>
      </c>
      <c r="AB1533" s="121" t="str">
        <f t="shared" si="796"/>
        <v>A+J=</v>
      </c>
      <c r="AC1533" s="115">
        <f t="shared" si="797"/>
        <v>45803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9">
        <f t="shared" si="794"/>
        <v>45803</v>
      </c>
      <c r="B1534" s="110">
        <f t="shared" si="800"/>
        <v>699.38473785999997</v>
      </c>
      <c r="C1534" s="184">
        <f t="shared" si="818"/>
        <v>691.356400197722</v>
      </c>
      <c r="D1534" s="111">
        <f t="shared" si="801"/>
        <v>7205.03</v>
      </c>
      <c r="E1534" s="111">
        <f>IF($K1534=1,VLOOKUP($A1533,$AQ$11:$AU$150,5),E1533)</f>
        <v>7245.38</v>
      </c>
      <c r="F1534" s="160" t="e">
        <f>IF($K1534=1,VLOOKUP($A1533,$AQ$11:$AU$135,6),F1533)</f>
        <v>#REF!</v>
      </c>
      <c r="G1534" s="114">
        <f t="shared" si="802"/>
        <v>5.6002542668107669E-3</v>
      </c>
      <c r="H1534" s="115">
        <f t="shared" si="803"/>
        <v>45803</v>
      </c>
      <c r="I1534" s="115">
        <f t="shared" si="804"/>
        <v>45803</v>
      </c>
      <c r="J1534" s="116">
        <f t="shared" si="805"/>
        <v>20</v>
      </c>
      <c r="K1534" s="116">
        <f t="shared" si="806"/>
        <v>20</v>
      </c>
      <c r="L1534" s="8">
        <f t="shared" si="807"/>
        <v>1.0056002500000001</v>
      </c>
      <c r="M1534" s="117">
        <v>1</v>
      </c>
      <c r="N1534" s="117">
        <f t="shared" si="808"/>
        <v>1</v>
      </c>
      <c r="O1534" s="110">
        <f t="shared" si="809"/>
        <v>1.0056002500000001</v>
      </c>
      <c r="P1534" s="110">
        <f t="shared" si="810"/>
        <v>695.22816886999999</v>
      </c>
      <c r="Q1534" s="148">
        <f t="shared" si="811"/>
        <v>50</v>
      </c>
      <c r="R1534" s="170">
        <f t="shared" si="812"/>
        <v>1.6948999999999999E-2</v>
      </c>
      <c r="S1534" s="110">
        <f t="shared" si="813"/>
        <v>11.783422229999999</v>
      </c>
      <c r="T1534" s="92">
        <f t="shared" si="798"/>
        <v>3.8717686802073508</v>
      </c>
      <c r="U1534" s="181">
        <f t="shared" si="799"/>
        <v>2.2518061855365788E-2</v>
      </c>
      <c r="V1534" s="120">
        <f t="shared" si="795"/>
        <v>7.8E-2</v>
      </c>
      <c r="W1534" s="118">
        <f t="shared" si="814"/>
        <v>20</v>
      </c>
      <c r="X1534" s="118">
        <v>252</v>
      </c>
      <c r="Y1534" s="117">
        <f t="shared" si="815"/>
        <v>1.0059787120000001</v>
      </c>
      <c r="Z1534" s="110">
        <f t="shared" si="816"/>
        <v>4.1565689900000002</v>
      </c>
      <c r="AA1534" s="110">
        <f t="shared" si="817"/>
        <v>15.93999122</v>
      </c>
      <c r="AB1534" s="121" t="str">
        <f t="shared" si="796"/>
        <v>A+J=</v>
      </c>
      <c r="AC1534" s="115">
        <f t="shared" si="797"/>
        <v>45803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9">
        <f t="shared" si="794"/>
        <v>45804</v>
      </c>
      <c r="B1535" s="110">
        <f t="shared" si="800"/>
        <v>679.91447758000004</v>
      </c>
      <c r="C1535" s="184">
        <f t="shared" si="818"/>
        <v>679.57297795979264</v>
      </c>
      <c r="D1535" s="111">
        <f t="shared" si="801"/>
        <v>7245.38</v>
      </c>
      <c r="E1535" s="111">
        <f>IF($K1535=1,VLOOKUP($A1534,$AQ$11:$AU$150,5),E1534)</f>
        <v>7276.54</v>
      </c>
      <c r="F1535" s="160" t="e">
        <f>IF($K1535=1,VLOOKUP($A1534,$AQ$11:$AU$135,6),F1534)</f>
        <v>#REF!</v>
      </c>
      <c r="G1535" s="114">
        <f t="shared" si="802"/>
        <v>4.3006716003852752E-3</v>
      </c>
      <c r="H1535" s="115">
        <f t="shared" si="803"/>
        <v>45833</v>
      </c>
      <c r="I1535" s="115">
        <f t="shared" si="804"/>
        <v>45833</v>
      </c>
      <c r="J1535" s="116">
        <f t="shared" si="805"/>
        <v>21</v>
      </c>
      <c r="K1535" s="116">
        <f t="shared" si="806"/>
        <v>1</v>
      </c>
      <c r="L1535" s="8">
        <f t="shared" si="807"/>
        <v>1.0002043700000001</v>
      </c>
      <c r="M1535" s="117">
        <v>1</v>
      </c>
      <c r="N1535" s="117">
        <f t="shared" si="808"/>
        <v>1</v>
      </c>
      <c r="O1535" s="110">
        <f t="shared" si="809"/>
        <v>1.0002043700000001</v>
      </c>
      <c r="P1535" s="110">
        <f t="shared" si="810"/>
        <v>679.71186227999999</v>
      </c>
      <c r="Q1535" s="148">
        <f t="shared" si="811"/>
        <v>0</v>
      </c>
      <c r="R1535" s="170">
        <f t="shared" si="812"/>
        <v>0</v>
      </c>
      <c r="S1535" s="110">
        <f t="shared" si="813"/>
        <v>0</v>
      </c>
      <c r="T1535" s="92">
        <f t="shared" si="798"/>
        <v>0</v>
      </c>
      <c r="U1535" s="181">
        <f t="shared" si="799"/>
        <v>0</v>
      </c>
      <c r="V1535" s="120">
        <f t="shared" si="795"/>
        <v>7.8E-2</v>
      </c>
      <c r="W1535" s="118">
        <f t="shared" si="814"/>
        <v>1</v>
      </c>
      <c r="X1535" s="118">
        <v>252</v>
      </c>
      <c r="Y1535" s="117">
        <f t="shared" si="815"/>
        <v>1.00029809</v>
      </c>
      <c r="Z1535" s="110">
        <f t="shared" si="816"/>
        <v>0.2026153</v>
      </c>
      <c r="AA1535" s="110">
        <f t="shared" si="817"/>
        <v>0</v>
      </c>
      <c r="AB1535" s="121" t="str">
        <f t="shared" si="796"/>
        <v>A+J=</v>
      </c>
      <c r="AC1535" s="115">
        <f t="shared" si="797"/>
        <v>45833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9">
        <f t="shared" si="794"/>
        <v>45805</v>
      </c>
      <c r="B1536" s="110">
        <f t="shared" si="800"/>
        <v>680.25615453</v>
      </c>
      <c r="C1536" s="184">
        <f t="shared" si="818"/>
        <v>679.57297795979264</v>
      </c>
      <c r="D1536" s="111">
        <f t="shared" si="801"/>
        <v>7245.38</v>
      </c>
      <c r="E1536" s="111">
        <f>IF($K1536=1,VLOOKUP($A1535,$AQ$11:$AU$150,5),E1535)</f>
        <v>7276.54</v>
      </c>
      <c r="F1536" s="160" t="e">
        <f>IF($K1536=1,VLOOKUP($A1535,$AQ$11:$AU$135,6),F1535)</f>
        <v>#REF!</v>
      </c>
      <c r="G1536" s="114">
        <f t="shared" si="802"/>
        <v>4.3006716003852752E-3</v>
      </c>
      <c r="H1536" s="115">
        <f t="shared" si="803"/>
        <v>45833</v>
      </c>
      <c r="I1536" s="115">
        <f t="shared" si="804"/>
        <v>45833</v>
      </c>
      <c r="J1536" s="116">
        <f t="shared" si="805"/>
        <v>21</v>
      </c>
      <c r="K1536" s="116">
        <f t="shared" si="806"/>
        <v>2</v>
      </c>
      <c r="L1536" s="8">
        <f t="shared" si="807"/>
        <v>1.00040879</v>
      </c>
      <c r="M1536" s="117">
        <v>1</v>
      </c>
      <c r="N1536" s="117">
        <f t="shared" si="808"/>
        <v>1</v>
      </c>
      <c r="O1536" s="110">
        <f t="shared" si="809"/>
        <v>1.00040879</v>
      </c>
      <c r="P1536" s="110">
        <f t="shared" si="810"/>
        <v>679.85078059</v>
      </c>
      <c r="Q1536" s="148">
        <f t="shared" si="811"/>
        <v>0</v>
      </c>
      <c r="R1536" s="170">
        <f t="shared" si="812"/>
        <v>0</v>
      </c>
      <c r="S1536" s="110">
        <f t="shared" si="813"/>
        <v>0</v>
      </c>
      <c r="T1536" s="92">
        <f t="shared" si="798"/>
        <v>0</v>
      </c>
      <c r="U1536" s="181">
        <f t="shared" si="799"/>
        <v>0</v>
      </c>
      <c r="V1536" s="120">
        <f t="shared" si="795"/>
        <v>7.8E-2</v>
      </c>
      <c r="W1536" s="118">
        <f t="shared" si="814"/>
        <v>2</v>
      </c>
      <c r="X1536" s="118">
        <v>252</v>
      </c>
      <c r="Y1536" s="117">
        <f t="shared" si="815"/>
        <v>1.0005962690000001</v>
      </c>
      <c r="Z1536" s="110">
        <f t="shared" si="816"/>
        <v>0.40537393999999999</v>
      </c>
      <c r="AA1536" s="110">
        <f t="shared" si="817"/>
        <v>0</v>
      </c>
      <c r="AB1536" s="121" t="str">
        <f t="shared" si="796"/>
        <v>A+J=</v>
      </c>
      <c r="AC1536" s="115">
        <f t="shared" si="797"/>
        <v>45833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9">
        <f t="shared" si="794"/>
        <v>45806</v>
      </c>
      <c r="B1537" s="110">
        <f t="shared" si="800"/>
        <v>680.59800136000001</v>
      </c>
      <c r="C1537" s="184">
        <f t="shared" si="818"/>
        <v>679.57297795979264</v>
      </c>
      <c r="D1537" s="111">
        <f t="shared" si="801"/>
        <v>7245.38</v>
      </c>
      <c r="E1537" s="111">
        <f>IF($K1537=1,VLOOKUP($A1536,$AQ$11:$AU$150,5),E1536)</f>
        <v>7276.54</v>
      </c>
      <c r="F1537" s="160" t="e">
        <f>IF($K1537=1,VLOOKUP($A1536,$AQ$11:$AU$135,6),F1536)</f>
        <v>#REF!</v>
      </c>
      <c r="G1537" s="114">
        <f t="shared" si="802"/>
        <v>4.3006716003852752E-3</v>
      </c>
      <c r="H1537" s="115">
        <f t="shared" si="803"/>
        <v>45833</v>
      </c>
      <c r="I1537" s="115">
        <f t="shared" si="804"/>
        <v>45833</v>
      </c>
      <c r="J1537" s="116">
        <f t="shared" si="805"/>
        <v>21</v>
      </c>
      <c r="K1537" s="116">
        <f t="shared" si="806"/>
        <v>3</v>
      </c>
      <c r="L1537" s="8">
        <f t="shared" si="807"/>
        <v>1.00061325</v>
      </c>
      <c r="M1537" s="117">
        <v>1</v>
      </c>
      <c r="N1537" s="117">
        <f t="shared" si="808"/>
        <v>1</v>
      </c>
      <c r="O1537" s="110">
        <f t="shared" si="809"/>
        <v>1.00061325</v>
      </c>
      <c r="P1537" s="110">
        <f t="shared" si="810"/>
        <v>679.98972607999997</v>
      </c>
      <c r="Q1537" s="148">
        <f t="shared" si="811"/>
        <v>0</v>
      </c>
      <c r="R1537" s="170">
        <f t="shared" si="812"/>
        <v>0</v>
      </c>
      <c r="S1537" s="110">
        <f t="shared" si="813"/>
        <v>0</v>
      </c>
      <c r="T1537" s="92">
        <f t="shared" si="798"/>
        <v>0</v>
      </c>
      <c r="U1537" s="181">
        <f t="shared" si="799"/>
        <v>0</v>
      </c>
      <c r="V1537" s="120">
        <f t="shared" si="795"/>
        <v>7.8E-2</v>
      </c>
      <c r="W1537" s="118">
        <f t="shared" si="814"/>
        <v>3</v>
      </c>
      <c r="X1537" s="118">
        <v>252</v>
      </c>
      <c r="Y1537" s="117">
        <f t="shared" si="815"/>
        <v>1.0008945359999999</v>
      </c>
      <c r="Z1537" s="110">
        <f t="shared" si="816"/>
        <v>0.60827527999999997</v>
      </c>
      <c r="AA1537" s="110">
        <f t="shared" si="817"/>
        <v>0</v>
      </c>
      <c r="AB1537" s="121" t="str">
        <f t="shared" si="796"/>
        <v>A+J=</v>
      </c>
      <c r="AC1537" s="115">
        <f t="shared" si="797"/>
        <v>45833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9">
        <f t="shared" si="794"/>
        <v>45807</v>
      </c>
      <c r="B1538" s="110">
        <f t="shared" si="800"/>
        <v>680.94001951999996</v>
      </c>
      <c r="C1538" s="184">
        <f t="shared" si="818"/>
        <v>679.57297795979264</v>
      </c>
      <c r="D1538" s="111">
        <f t="shared" si="801"/>
        <v>7245.38</v>
      </c>
      <c r="E1538" s="111">
        <f>IF($K1538=1,VLOOKUP($A1537,$AQ$11:$AU$150,5),E1537)</f>
        <v>7276.54</v>
      </c>
      <c r="F1538" s="160" t="e">
        <f>IF($K1538=1,VLOOKUP($A1537,$AQ$11:$AU$135,6),F1537)</f>
        <v>#REF!</v>
      </c>
      <c r="G1538" s="114">
        <f t="shared" si="802"/>
        <v>4.3006716003852752E-3</v>
      </c>
      <c r="H1538" s="115">
        <f t="shared" si="803"/>
        <v>45833</v>
      </c>
      <c r="I1538" s="115">
        <f t="shared" si="804"/>
        <v>45833</v>
      </c>
      <c r="J1538" s="116">
        <f t="shared" si="805"/>
        <v>21</v>
      </c>
      <c r="K1538" s="116">
        <f t="shared" si="806"/>
        <v>4</v>
      </c>
      <c r="L1538" s="8">
        <f t="shared" si="807"/>
        <v>1.00081775</v>
      </c>
      <c r="M1538" s="117">
        <v>1</v>
      </c>
      <c r="N1538" s="117">
        <f t="shared" si="808"/>
        <v>1</v>
      </c>
      <c r="O1538" s="110">
        <f t="shared" si="809"/>
        <v>1.00081775</v>
      </c>
      <c r="P1538" s="110">
        <f t="shared" si="810"/>
        <v>680.12869876000002</v>
      </c>
      <c r="Q1538" s="148">
        <f t="shared" si="811"/>
        <v>0</v>
      </c>
      <c r="R1538" s="170">
        <f t="shared" si="812"/>
        <v>0</v>
      </c>
      <c r="S1538" s="110">
        <f t="shared" si="813"/>
        <v>0</v>
      </c>
      <c r="T1538" s="92">
        <f t="shared" si="798"/>
        <v>0</v>
      </c>
      <c r="U1538" s="181">
        <f t="shared" si="799"/>
        <v>0</v>
      </c>
      <c r="V1538" s="120">
        <f t="shared" si="795"/>
        <v>7.8E-2</v>
      </c>
      <c r="W1538" s="118">
        <f t="shared" si="814"/>
        <v>4</v>
      </c>
      <c r="X1538" s="118">
        <v>252</v>
      </c>
      <c r="Y1538" s="117">
        <f t="shared" si="815"/>
        <v>1.001192893</v>
      </c>
      <c r="Z1538" s="110">
        <f t="shared" si="816"/>
        <v>0.81132075999999997</v>
      </c>
      <c r="AA1538" s="110">
        <f t="shared" si="817"/>
        <v>0</v>
      </c>
      <c r="AB1538" s="121" t="str">
        <f t="shared" si="796"/>
        <v>A+J=</v>
      </c>
      <c r="AC1538" s="115">
        <f t="shared" si="797"/>
        <v>45833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9">
        <f t="shared" si="794"/>
        <v>45808</v>
      </c>
      <c r="B1539" s="110">
        <f t="shared" si="800"/>
        <v>681.28220835000002</v>
      </c>
      <c r="C1539" s="184">
        <f t="shared" si="818"/>
        <v>679.57297795979264</v>
      </c>
      <c r="D1539" s="111">
        <f t="shared" si="801"/>
        <v>7245.38</v>
      </c>
      <c r="E1539" s="111">
        <f>IF($K1539=1,VLOOKUP($A1538,$AQ$11:$AU$150,5),E1538)</f>
        <v>7276.54</v>
      </c>
      <c r="F1539" s="160" t="e">
        <f>IF($K1539=1,VLOOKUP($A1538,$AQ$11:$AU$135,6),F1538)</f>
        <v>#REF!</v>
      </c>
      <c r="G1539" s="114">
        <f t="shared" si="802"/>
        <v>4.3006716003852752E-3</v>
      </c>
      <c r="H1539" s="115">
        <f t="shared" si="803"/>
        <v>45833</v>
      </c>
      <c r="I1539" s="115">
        <f t="shared" si="804"/>
        <v>45833</v>
      </c>
      <c r="J1539" s="116">
        <f t="shared" si="805"/>
        <v>21</v>
      </c>
      <c r="K1539" s="116">
        <f t="shared" si="806"/>
        <v>5</v>
      </c>
      <c r="L1539" s="8">
        <f t="shared" si="807"/>
        <v>1.0010222900000001</v>
      </c>
      <c r="M1539" s="117">
        <v>1</v>
      </c>
      <c r="N1539" s="117">
        <f t="shared" si="808"/>
        <v>1</v>
      </c>
      <c r="O1539" s="110">
        <f t="shared" si="809"/>
        <v>1.0010222900000001</v>
      </c>
      <c r="P1539" s="110">
        <f t="shared" si="810"/>
        <v>680.26769861000002</v>
      </c>
      <c r="Q1539" s="148">
        <f t="shared" si="811"/>
        <v>0</v>
      </c>
      <c r="R1539" s="170">
        <f t="shared" si="812"/>
        <v>0</v>
      </c>
      <c r="S1539" s="110">
        <f t="shared" si="813"/>
        <v>0</v>
      </c>
      <c r="T1539" s="92">
        <f t="shared" si="798"/>
        <v>0</v>
      </c>
      <c r="U1539" s="181">
        <f t="shared" si="799"/>
        <v>0</v>
      </c>
      <c r="V1539" s="120">
        <f t="shared" si="795"/>
        <v>7.8E-2</v>
      </c>
      <c r="W1539" s="118">
        <f t="shared" si="814"/>
        <v>5</v>
      </c>
      <c r="X1539" s="118">
        <v>252</v>
      </c>
      <c r="Y1539" s="117">
        <f t="shared" si="815"/>
        <v>1.001491339</v>
      </c>
      <c r="Z1539" s="110">
        <f t="shared" si="816"/>
        <v>1.01450974</v>
      </c>
      <c r="AA1539" s="110">
        <f t="shared" si="817"/>
        <v>0</v>
      </c>
      <c r="AB1539" s="121" t="str">
        <f t="shared" si="796"/>
        <v>A+J=</v>
      </c>
      <c r="AC1539" s="115">
        <f t="shared" si="797"/>
        <v>45833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9">
        <f t="shared" si="794"/>
        <v>45809</v>
      </c>
      <c r="B1540" s="110">
        <f t="shared" si="800"/>
        <v>681.28220835000002</v>
      </c>
      <c r="C1540" s="184">
        <f t="shared" si="818"/>
        <v>679.57297795979264</v>
      </c>
      <c r="D1540" s="111">
        <f t="shared" si="801"/>
        <v>7245.38</v>
      </c>
      <c r="E1540" s="111">
        <f>IF($K1540=1,VLOOKUP($A1539,$AQ$11:$AU$150,5),E1539)</f>
        <v>7276.54</v>
      </c>
      <c r="F1540" s="160" t="e">
        <f>IF($K1540=1,VLOOKUP($A1539,$AQ$11:$AU$135,6),F1539)</f>
        <v>#REF!</v>
      </c>
      <c r="G1540" s="114">
        <f t="shared" si="802"/>
        <v>4.3006716003852752E-3</v>
      </c>
      <c r="H1540" s="115">
        <f t="shared" si="803"/>
        <v>45833</v>
      </c>
      <c r="I1540" s="115">
        <f t="shared" si="804"/>
        <v>45833</v>
      </c>
      <c r="J1540" s="116">
        <f t="shared" si="805"/>
        <v>21</v>
      </c>
      <c r="K1540" s="116">
        <f t="shared" si="806"/>
        <v>5</v>
      </c>
      <c r="L1540" s="8">
        <f t="shared" si="807"/>
        <v>1.0010222900000001</v>
      </c>
      <c r="M1540" s="117">
        <v>1</v>
      </c>
      <c r="N1540" s="117">
        <f t="shared" si="808"/>
        <v>1</v>
      </c>
      <c r="O1540" s="110">
        <f t="shared" si="809"/>
        <v>1.0010222900000001</v>
      </c>
      <c r="P1540" s="110">
        <f t="shared" si="810"/>
        <v>680.26769861000002</v>
      </c>
      <c r="Q1540" s="148">
        <f t="shared" si="811"/>
        <v>0</v>
      </c>
      <c r="R1540" s="170">
        <f t="shared" si="812"/>
        <v>0</v>
      </c>
      <c r="S1540" s="110">
        <f t="shared" si="813"/>
        <v>0</v>
      </c>
      <c r="T1540" s="92">
        <f t="shared" si="798"/>
        <v>0</v>
      </c>
      <c r="U1540" s="181">
        <f t="shared" si="799"/>
        <v>0</v>
      </c>
      <c r="V1540" s="120">
        <f t="shared" si="795"/>
        <v>7.8E-2</v>
      </c>
      <c r="W1540" s="118">
        <f t="shared" si="814"/>
        <v>5</v>
      </c>
      <c r="X1540" s="118">
        <v>252</v>
      </c>
      <c r="Y1540" s="117">
        <f t="shared" si="815"/>
        <v>1.001491339</v>
      </c>
      <c r="Z1540" s="110">
        <f t="shared" si="816"/>
        <v>1.01450974</v>
      </c>
      <c r="AA1540" s="110">
        <f t="shared" si="817"/>
        <v>0</v>
      </c>
      <c r="AB1540" s="121" t="str">
        <f t="shared" si="796"/>
        <v>A+J=</v>
      </c>
      <c r="AC1540" s="115">
        <f t="shared" si="797"/>
        <v>45833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9">
        <f t="shared" si="794"/>
        <v>45810</v>
      </c>
      <c r="B1541" s="110">
        <f t="shared" si="800"/>
        <v>681.28220835000002</v>
      </c>
      <c r="C1541" s="184">
        <f t="shared" si="818"/>
        <v>679.57297795979264</v>
      </c>
      <c r="D1541" s="111">
        <f t="shared" si="801"/>
        <v>7245.38</v>
      </c>
      <c r="E1541" s="111">
        <f>IF($K1541=1,VLOOKUP($A1540,$AQ$11:$AU$150,5),E1540)</f>
        <v>7276.54</v>
      </c>
      <c r="F1541" s="160" t="e">
        <f>IF($K1541=1,VLOOKUP($A1540,$AQ$11:$AU$135,6),F1540)</f>
        <v>#REF!</v>
      </c>
      <c r="G1541" s="114">
        <f t="shared" si="802"/>
        <v>4.3006716003852752E-3</v>
      </c>
      <c r="H1541" s="115">
        <f t="shared" si="803"/>
        <v>45833</v>
      </c>
      <c r="I1541" s="115">
        <f t="shared" si="804"/>
        <v>45833</v>
      </c>
      <c r="J1541" s="116">
        <f t="shared" si="805"/>
        <v>21</v>
      </c>
      <c r="K1541" s="116">
        <f t="shared" si="806"/>
        <v>5</v>
      </c>
      <c r="L1541" s="8">
        <f t="shared" si="807"/>
        <v>1.0010222900000001</v>
      </c>
      <c r="M1541" s="117">
        <v>1</v>
      </c>
      <c r="N1541" s="117">
        <f t="shared" si="808"/>
        <v>1</v>
      </c>
      <c r="O1541" s="110">
        <f t="shared" si="809"/>
        <v>1.0010222900000001</v>
      </c>
      <c r="P1541" s="110">
        <f t="shared" si="810"/>
        <v>680.26769861000002</v>
      </c>
      <c r="Q1541" s="148">
        <f t="shared" si="811"/>
        <v>0</v>
      </c>
      <c r="R1541" s="170">
        <f t="shared" si="812"/>
        <v>0</v>
      </c>
      <c r="S1541" s="110">
        <f t="shared" si="813"/>
        <v>0</v>
      </c>
      <c r="T1541" s="92">
        <f t="shared" si="798"/>
        <v>0</v>
      </c>
      <c r="U1541" s="181">
        <f t="shared" si="799"/>
        <v>0</v>
      </c>
      <c r="V1541" s="120">
        <f t="shared" si="795"/>
        <v>7.8E-2</v>
      </c>
      <c r="W1541" s="118">
        <f t="shared" si="814"/>
        <v>5</v>
      </c>
      <c r="X1541" s="118">
        <v>252</v>
      </c>
      <c r="Y1541" s="117">
        <f t="shared" si="815"/>
        <v>1.001491339</v>
      </c>
      <c r="Z1541" s="110">
        <f t="shared" si="816"/>
        <v>1.01450974</v>
      </c>
      <c r="AA1541" s="110">
        <f t="shared" si="817"/>
        <v>0</v>
      </c>
      <c r="AB1541" s="121" t="str">
        <f t="shared" si="796"/>
        <v>A+J=</v>
      </c>
      <c r="AC1541" s="115">
        <f t="shared" si="797"/>
        <v>45833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9">
        <f t="shared" si="794"/>
        <v>45811</v>
      </c>
      <c r="B1542" s="110">
        <f t="shared" si="800"/>
        <v>681.62457408</v>
      </c>
      <c r="C1542" s="184">
        <f t="shared" si="818"/>
        <v>679.57297795979264</v>
      </c>
      <c r="D1542" s="111">
        <f t="shared" si="801"/>
        <v>7245.38</v>
      </c>
      <c r="E1542" s="111">
        <f>IF($K1542=1,VLOOKUP($A1541,$AQ$11:$AU$150,5),E1541)</f>
        <v>7276.54</v>
      </c>
      <c r="F1542" s="160" t="e">
        <f>IF($K1542=1,VLOOKUP($A1541,$AQ$11:$AU$135,6),F1541)</f>
        <v>#REF!</v>
      </c>
      <c r="G1542" s="114">
        <f t="shared" si="802"/>
        <v>4.3006716003852752E-3</v>
      </c>
      <c r="H1542" s="115">
        <f t="shared" si="803"/>
        <v>45833</v>
      </c>
      <c r="I1542" s="115">
        <f t="shared" si="804"/>
        <v>45833</v>
      </c>
      <c r="J1542" s="116">
        <f t="shared" si="805"/>
        <v>21</v>
      </c>
      <c r="K1542" s="116">
        <f t="shared" si="806"/>
        <v>6</v>
      </c>
      <c r="L1542" s="8">
        <f t="shared" si="807"/>
        <v>1.0012268799999999</v>
      </c>
      <c r="M1542" s="117">
        <v>1</v>
      </c>
      <c r="N1542" s="117">
        <f t="shared" si="808"/>
        <v>1</v>
      </c>
      <c r="O1542" s="110">
        <f t="shared" si="809"/>
        <v>1.0012268799999999</v>
      </c>
      <c r="P1542" s="110">
        <f t="shared" si="810"/>
        <v>680.40673245000005</v>
      </c>
      <c r="Q1542" s="148">
        <f t="shared" si="811"/>
        <v>0</v>
      </c>
      <c r="R1542" s="170">
        <f t="shared" si="812"/>
        <v>0</v>
      </c>
      <c r="S1542" s="110">
        <f t="shared" si="813"/>
        <v>0</v>
      </c>
      <c r="T1542" s="92">
        <f t="shared" si="798"/>
        <v>0</v>
      </c>
      <c r="U1542" s="181">
        <f t="shared" si="799"/>
        <v>0</v>
      </c>
      <c r="V1542" s="120">
        <f t="shared" si="795"/>
        <v>7.8E-2</v>
      </c>
      <c r="W1542" s="118">
        <f t="shared" si="814"/>
        <v>6</v>
      </c>
      <c r="X1542" s="118">
        <v>252</v>
      </c>
      <c r="Y1542" s="117">
        <f t="shared" si="815"/>
        <v>1.0017898730000001</v>
      </c>
      <c r="Z1542" s="110">
        <f t="shared" si="816"/>
        <v>1.2178416299999999</v>
      </c>
      <c r="AA1542" s="110">
        <f t="shared" si="817"/>
        <v>0</v>
      </c>
      <c r="AB1542" s="121" t="str">
        <f t="shared" si="796"/>
        <v>A+J=</v>
      </c>
      <c r="AC1542" s="115">
        <f t="shared" si="797"/>
        <v>45833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9">
        <f t="shared" si="794"/>
        <v>45812</v>
      </c>
      <c r="B1543" s="110">
        <f t="shared" si="800"/>
        <v>681.96710382000003</v>
      </c>
      <c r="C1543" s="184">
        <f t="shared" si="818"/>
        <v>679.57297795979264</v>
      </c>
      <c r="D1543" s="111">
        <f t="shared" si="801"/>
        <v>7245.38</v>
      </c>
      <c r="E1543" s="111">
        <f>IF($K1543=1,VLOOKUP($A1542,$AQ$11:$AU$150,5),E1542)</f>
        <v>7276.54</v>
      </c>
      <c r="F1543" s="160" t="e">
        <f>IF($K1543=1,VLOOKUP($A1542,$AQ$11:$AU$135,6),F1542)</f>
        <v>#REF!</v>
      </c>
      <c r="G1543" s="114">
        <f t="shared" si="802"/>
        <v>4.3006716003852752E-3</v>
      </c>
      <c r="H1543" s="115">
        <f t="shared" si="803"/>
        <v>45833</v>
      </c>
      <c r="I1543" s="115">
        <f t="shared" si="804"/>
        <v>45833</v>
      </c>
      <c r="J1543" s="116">
        <f t="shared" si="805"/>
        <v>21</v>
      </c>
      <c r="K1543" s="116">
        <f t="shared" si="806"/>
        <v>7</v>
      </c>
      <c r="L1543" s="8">
        <f t="shared" si="807"/>
        <v>1.0014315</v>
      </c>
      <c r="M1543" s="117">
        <v>1</v>
      </c>
      <c r="N1543" s="117">
        <f t="shared" si="808"/>
        <v>1</v>
      </c>
      <c r="O1543" s="110">
        <f t="shared" si="809"/>
        <v>1.0014315</v>
      </c>
      <c r="P1543" s="110">
        <f t="shared" si="810"/>
        <v>680.54578666999998</v>
      </c>
      <c r="Q1543" s="148">
        <f t="shared" si="811"/>
        <v>0</v>
      </c>
      <c r="R1543" s="170">
        <f t="shared" si="812"/>
        <v>0</v>
      </c>
      <c r="S1543" s="110">
        <f t="shared" si="813"/>
        <v>0</v>
      </c>
      <c r="T1543" s="92">
        <f t="shared" si="798"/>
        <v>0</v>
      </c>
      <c r="U1543" s="181">
        <f t="shared" si="799"/>
        <v>0</v>
      </c>
      <c r="V1543" s="120">
        <f t="shared" si="795"/>
        <v>7.8E-2</v>
      </c>
      <c r="W1543" s="118">
        <f t="shared" si="814"/>
        <v>7</v>
      </c>
      <c r="X1543" s="118">
        <v>252</v>
      </c>
      <c r="Y1543" s="117">
        <f t="shared" si="815"/>
        <v>1.0020884960000001</v>
      </c>
      <c r="Z1543" s="110">
        <f t="shared" si="816"/>
        <v>1.4213171499999999</v>
      </c>
      <c r="AA1543" s="110">
        <f t="shared" si="817"/>
        <v>0</v>
      </c>
      <c r="AB1543" s="121" t="str">
        <f t="shared" si="796"/>
        <v>A+J=</v>
      </c>
      <c r="AC1543" s="115">
        <f t="shared" si="797"/>
        <v>45833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9">
        <f t="shared" si="794"/>
        <v>45813</v>
      </c>
      <c r="B1544" s="110">
        <f t="shared" si="800"/>
        <v>682.30981192000002</v>
      </c>
      <c r="C1544" s="184">
        <f t="shared" si="818"/>
        <v>679.57297795979264</v>
      </c>
      <c r="D1544" s="111">
        <f t="shared" si="801"/>
        <v>7245.38</v>
      </c>
      <c r="E1544" s="111">
        <f>IF($K1544=1,VLOOKUP($A1543,$AQ$11:$AU$150,5),E1543)</f>
        <v>7276.54</v>
      </c>
      <c r="F1544" s="160" t="e">
        <f>IF($K1544=1,VLOOKUP($A1543,$AQ$11:$AU$135,6),F1543)</f>
        <v>#REF!</v>
      </c>
      <c r="G1544" s="114">
        <f t="shared" si="802"/>
        <v>4.3006716003852752E-3</v>
      </c>
      <c r="H1544" s="115">
        <f t="shared" si="803"/>
        <v>45833</v>
      </c>
      <c r="I1544" s="115">
        <f t="shared" si="804"/>
        <v>45833</v>
      </c>
      <c r="J1544" s="116">
        <f t="shared" si="805"/>
        <v>21</v>
      </c>
      <c r="K1544" s="116">
        <f t="shared" si="806"/>
        <v>8</v>
      </c>
      <c r="L1544" s="8">
        <f t="shared" si="807"/>
        <v>1.00163617</v>
      </c>
      <c r="M1544" s="117">
        <v>1</v>
      </c>
      <c r="N1544" s="117">
        <f t="shared" si="808"/>
        <v>1</v>
      </c>
      <c r="O1544" s="110">
        <f t="shared" si="809"/>
        <v>1.00163617</v>
      </c>
      <c r="P1544" s="110">
        <f t="shared" si="810"/>
        <v>680.68487487000004</v>
      </c>
      <c r="Q1544" s="148">
        <f t="shared" si="811"/>
        <v>0</v>
      </c>
      <c r="R1544" s="170">
        <f t="shared" si="812"/>
        <v>0</v>
      </c>
      <c r="S1544" s="110">
        <f t="shared" si="813"/>
        <v>0</v>
      </c>
      <c r="T1544" s="92">
        <f t="shared" si="798"/>
        <v>0</v>
      </c>
      <c r="U1544" s="181">
        <f t="shared" si="799"/>
        <v>0</v>
      </c>
      <c r="V1544" s="120">
        <f t="shared" si="795"/>
        <v>7.8E-2</v>
      </c>
      <c r="W1544" s="118">
        <f t="shared" si="814"/>
        <v>8</v>
      </c>
      <c r="X1544" s="118">
        <v>252</v>
      </c>
      <c r="Y1544" s="117">
        <f t="shared" si="815"/>
        <v>1.0023872089999999</v>
      </c>
      <c r="Z1544" s="110">
        <f t="shared" si="816"/>
        <v>1.62493705</v>
      </c>
      <c r="AA1544" s="110">
        <f t="shared" si="817"/>
        <v>0</v>
      </c>
      <c r="AB1544" s="121" t="str">
        <f t="shared" si="796"/>
        <v>A+J=</v>
      </c>
      <c r="AC1544" s="115">
        <f t="shared" si="797"/>
        <v>45833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9">
        <f t="shared" si="794"/>
        <v>45814</v>
      </c>
      <c r="B1545" s="110">
        <f t="shared" si="800"/>
        <v>682.65269097999999</v>
      </c>
      <c r="C1545" s="184">
        <f t="shared" si="818"/>
        <v>679.57297795979264</v>
      </c>
      <c r="D1545" s="111">
        <f t="shared" si="801"/>
        <v>7245.38</v>
      </c>
      <c r="E1545" s="111">
        <f>IF($K1545=1,VLOOKUP($A1544,$AQ$11:$AU$150,5),E1544)</f>
        <v>7276.54</v>
      </c>
      <c r="F1545" s="160" t="e">
        <f>IF($K1545=1,VLOOKUP($A1544,$AQ$11:$AU$135,6),F1544)</f>
        <v>#REF!</v>
      </c>
      <c r="G1545" s="114">
        <f t="shared" si="802"/>
        <v>4.3006716003852752E-3</v>
      </c>
      <c r="H1545" s="115">
        <f t="shared" si="803"/>
        <v>45833</v>
      </c>
      <c r="I1545" s="115">
        <f t="shared" si="804"/>
        <v>45833</v>
      </c>
      <c r="J1545" s="116">
        <f t="shared" si="805"/>
        <v>21</v>
      </c>
      <c r="K1545" s="116">
        <f t="shared" si="806"/>
        <v>9</v>
      </c>
      <c r="L1545" s="8">
        <f t="shared" si="807"/>
        <v>1.00184088</v>
      </c>
      <c r="M1545" s="117">
        <v>1</v>
      </c>
      <c r="N1545" s="117">
        <f t="shared" si="808"/>
        <v>1</v>
      </c>
      <c r="O1545" s="110">
        <f t="shared" si="809"/>
        <v>1.00184088</v>
      </c>
      <c r="P1545" s="110">
        <f t="shared" si="810"/>
        <v>680.82399025999996</v>
      </c>
      <c r="Q1545" s="148">
        <f t="shared" si="811"/>
        <v>0</v>
      </c>
      <c r="R1545" s="170">
        <f t="shared" si="812"/>
        <v>0</v>
      </c>
      <c r="S1545" s="110">
        <f t="shared" si="813"/>
        <v>0</v>
      </c>
      <c r="T1545" s="92">
        <f t="shared" si="798"/>
        <v>0</v>
      </c>
      <c r="U1545" s="181">
        <f t="shared" si="799"/>
        <v>0</v>
      </c>
      <c r="V1545" s="120">
        <f t="shared" si="795"/>
        <v>7.8E-2</v>
      </c>
      <c r="W1545" s="118">
        <f t="shared" si="814"/>
        <v>9</v>
      </c>
      <c r="X1545" s="118">
        <v>252</v>
      </c>
      <c r="Y1545" s="117">
        <f t="shared" si="815"/>
        <v>1.002686011</v>
      </c>
      <c r="Z1545" s="110">
        <f t="shared" si="816"/>
        <v>1.8287007200000001</v>
      </c>
      <c r="AA1545" s="110">
        <f t="shared" si="817"/>
        <v>0</v>
      </c>
      <c r="AB1545" s="121" t="str">
        <f t="shared" si="796"/>
        <v>A+J=</v>
      </c>
      <c r="AC1545" s="115">
        <f t="shared" si="797"/>
        <v>45833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9">
        <f t="shared" si="794"/>
        <v>45815</v>
      </c>
      <c r="B1546" s="110">
        <f t="shared" si="800"/>
        <v>682.9957403599999</v>
      </c>
      <c r="C1546" s="184">
        <f t="shared" si="818"/>
        <v>679.57297795979264</v>
      </c>
      <c r="D1546" s="111">
        <f t="shared" si="801"/>
        <v>7245.38</v>
      </c>
      <c r="E1546" s="111">
        <f>IF($K1546=1,VLOOKUP($A1545,$AQ$11:$AU$150,5),E1545)</f>
        <v>7276.54</v>
      </c>
      <c r="F1546" s="160" t="e">
        <f>IF($K1546=1,VLOOKUP($A1545,$AQ$11:$AU$135,6),F1545)</f>
        <v>#REF!</v>
      </c>
      <c r="G1546" s="114">
        <f t="shared" si="802"/>
        <v>4.3006716003852752E-3</v>
      </c>
      <c r="H1546" s="115">
        <f t="shared" si="803"/>
        <v>45833</v>
      </c>
      <c r="I1546" s="115">
        <f t="shared" si="804"/>
        <v>45833</v>
      </c>
      <c r="J1546" s="116">
        <f t="shared" si="805"/>
        <v>21</v>
      </c>
      <c r="K1546" s="116">
        <f t="shared" si="806"/>
        <v>10</v>
      </c>
      <c r="L1546" s="8">
        <f t="shared" si="807"/>
        <v>1.00204563</v>
      </c>
      <c r="M1546" s="117">
        <v>1</v>
      </c>
      <c r="N1546" s="117">
        <f t="shared" si="808"/>
        <v>1</v>
      </c>
      <c r="O1546" s="110">
        <f t="shared" si="809"/>
        <v>1.00204563</v>
      </c>
      <c r="P1546" s="110">
        <f t="shared" si="810"/>
        <v>680.96313282999995</v>
      </c>
      <c r="Q1546" s="148">
        <f t="shared" si="811"/>
        <v>0</v>
      </c>
      <c r="R1546" s="170">
        <f t="shared" si="812"/>
        <v>0</v>
      </c>
      <c r="S1546" s="110">
        <f t="shared" si="813"/>
        <v>0</v>
      </c>
      <c r="T1546" s="92">
        <f t="shared" si="798"/>
        <v>0</v>
      </c>
      <c r="U1546" s="181">
        <f t="shared" si="799"/>
        <v>0</v>
      </c>
      <c r="V1546" s="120">
        <f t="shared" si="795"/>
        <v>7.8E-2</v>
      </c>
      <c r="W1546" s="118">
        <f t="shared" si="814"/>
        <v>10</v>
      </c>
      <c r="X1546" s="118">
        <v>252</v>
      </c>
      <c r="Y1546" s="117">
        <f t="shared" si="815"/>
        <v>1.002984901</v>
      </c>
      <c r="Z1546" s="110">
        <f t="shared" si="816"/>
        <v>2.0326075299999999</v>
      </c>
      <c r="AA1546" s="110">
        <f t="shared" si="817"/>
        <v>0</v>
      </c>
      <c r="AB1546" s="121" t="str">
        <f t="shared" si="796"/>
        <v>A+J=</v>
      </c>
      <c r="AC1546" s="115">
        <f t="shared" si="797"/>
        <v>45833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9">
        <f t="shared" si="794"/>
        <v>45816</v>
      </c>
      <c r="B1547" s="110">
        <f t="shared" si="800"/>
        <v>682.9957403599999</v>
      </c>
      <c r="C1547" s="184">
        <f t="shared" si="818"/>
        <v>679.57297795979264</v>
      </c>
      <c r="D1547" s="111">
        <f t="shared" si="801"/>
        <v>7245.38</v>
      </c>
      <c r="E1547" s="111">
        <f>IF($K1547=1,VLOOKUP($A1546,$AQ$11:$AU$150,5),E1546)</f>
        <v>7276.54</v>
      </c>
      <c r="F1547" s="160" t="e">
        <f>IF($K1547=1,VLOOKUP($A1546,$AQ$11:$AU$135,6),F1546)</f>
        <v>#REF!</v>
      </c>
      <c r="G1547" s="114">
        <f t="shared" si="802"/>
        <v>4.3006716003852752E-3</v>
      </c>
      <c r="H1547" s="115">
        <f t="shared" si="803"/>
        <v>45833</v>
      </c>
      <c r="I1547" s="115">
        <f t="shared" si="804"/>
        <v>45833</v>
      </c>
      <c r="J1547" s="116">
        <f t="shared" si="805"/>
        <v>21</v>
      </c>
      <c r="K1547" s="116">
        <f t="shared" si="806"/>
        <v>10</v>
      </c>
      <c r="L1547" s="8">
        <f t="shared" si="807"/>
        <v>1.00204563</v>
      </c>
      <c r="M1547" s="117">
        <v>1</v>
      </c>
      <c r="N1547" s="117">
        <f t="shared" si="808"/>
        <v>1</v>
      </c>
      <c r="O1547" s="110">
        <f t="shared" si="809"/>
        <v>1.00204563</v>
      </c>
      <c r="P1547" s="110">
        <f t="shared" si="810"/>
        <v>680.96313282999995</v>
      </c>
      <c r="Q1547" s="148">
        <f t="shared" si="811"/>
        <v>0</v>
      </c>
      <c r="R1547" s="170">
        <f t="shared" si="812"/>
        <v>0</v>
      </c>
      <c r="S1547" s="110">
        <f t="shared" si="813"/>
        <v>0</v>
      </c>
      <c r="T1547" s="92">
        <f t="shared" si="798"/>
        <v>0</v>
      </c>
      <c r="U1547" s="181">
        <f t="shared" si="799"/>
        <v>0</v>
      </c>
      <c r="V1547" s="120">
        <f t="shared" si="795"/>
        <v>7.8E-2</v>
      </c>
      <c r="W1547" s="118">
        <f t="shared" si="814"/>
        <v>10</v>
      </c>
      <c r="X1547" s="118">
        <v>252</v>
      </c>
      <c r="Y1547" s="117">
        <f t="shared" si="815"/>
        <v>1.002984901</v>
      </c>
      <c r="Z1547" s="110">
        <f t="shared" si="816"/>
        <v>2.0326075299999999</v>
      </c>
      <c r="AA1547" s="110">
        <f t="shared" si="817"/>
        <v>0</v>
      </c>
      <c r="AB1547" s="121" t="str">
        <f t="shared" si="796"/>
        <v>A+J=</v>
      </c>
      <c r="AC1547" s="115">
        <f t="shared" si="797"/>
        <v>45833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9">
        <f t="shared" ref="A1548:A1611" si="819">(A1547+1)</f>
        <v>45817</v>
      </c>
      <c r="B1548" s="110">
        <f t="shared" si="800"/>
        <v>682.9957403599999</v>
      </c>
      <c r="C1548" s="184">
        <f t="shared" si="818"/>
        <v>679.57297795979264</v>
      </c>
      <c r="D1548" s="111">
        <f t="shared" si="801"/>
        <v>7245.38</v>
      </c>
      <c r="E1548" s="111">
        <f>IF($K1548=1,VLOOKUP($A1547,$AQ$11:$AU$150,5),E1547)</f>
        <v>7276.54</v>
      </c>
      <c r="F1548" s="160" t="e">
        <f>IF($K1548=1,VLOOKUP($A1547,$AQ$11:$AU$135,6),F1547)</f>
        <v>#REF!</v>
      </c>
      <c r="G1548" s="114">
        <f t="shared" si="802"/>
        <v>4.3006716003852752E-3</v>
      </c>
      <c r="H1548" s="115">
        <f t="shared" si="803"/>
        <v>45833</v>
      </c>
      <c r="I1548" s="115">
        <f t="shared" si="804"/>
        <v>45833</v>
      </c>
      <c r="J1548" s="116">
        <f t="shared" si="805"/>
        <v>21</v>
      </c>
      <c r="K1548" s="116">
        <f t="shared" si="806"/>
        <v>10</v>
      </c>
      <c r="L1548" s="8">
        <f t="shared" si="807"/>
        <v>1.00204563</v>
      </c>
      <c r="M1548" s="117">
        <v>1</v>
      </c>
      <c r="N1548" s="117">
        <f t="shared" si="808"/>
        <v>1</v>
      </c>
      <c r="O1548" s="110">
        <f t="shared" si="809"/>
        <v>1.00204563</v>
      </c>
      <c r="P1548" s="110">
        <f t="shared" si="810"/>
        <v>680.96313282999995</v>
      </c>
      <c r="Q1548" s="148">
        <f t="shared" si="811"/>
        <v>0</v>
      </c>
      <c r="R1548" s="170">
        <f t="shared" si="812"/>
        <v>0</v>
      </c>
      <c r="S1548" s="110">
        <f t="shared" si="813"/>
        <v>0</v>
      </c>
      <c r="T1548" s="92">
        <f t="shared" si="798"/>
        <v>0</v>
      </c>
      <c r="U1548" s="181">
        <f t="shared" si="799"/>
        <v>0</v>
      </c>
      <c r="V1548" s="120">
        <f t="shared" ref="V1548:V1611" si="820">(V1547)</f>
        <v>7.8E-2</v>
      </c>
      <c r="W1548" s="118">
        <f t="shared" si="814"/>
        <v>10</v>
      </c>
      <c r="X1548" s="118">
        <v>252</v>
      </c>
      <c r="Y1548" s="117">
        <f t="shared" si="815"/>
        <v>1.002984901</v>
      </c>
      <c r="Z1548" s="110">
        <f t="shared" si="816"/>
        <v>2.0326075299999999</v>
      </c>
      <c r="AA1548" s="110">
        <f t="shared" si="817"/>
        <v>0</v>
      </c>
      <c r="AB1548" s="121" t="str">
        <f t="shared" si="796"/>
        <v>A+J=</v>
      </c>
      <c r="AC1548" s="115">
        <f t="shared" si="797"/>
        <v>45833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9">
        <f t="shared" si="819"/>
        <v>45818</v>
      </c>
      <c r="B1549" s="110">
        <f t="shared" si="800"/>
        <v>683.33896829999992</v>
      </c>
      <c r="C1549" s="184">
        <f t="shared" si="818"/>
        <v>679.57297795979264</v>
      </c>
      <c r="D1549" s="111">
        <f t="shared" si="801"/>
        <v>7245.38</v>
      </c>
      <c r="E1549" s="111">
        <f>IF($K1549=1,VLOOKUP($A1548,$AQ$11:$AU$150,5),E1548)</f>
        <v>7276.54</v>
      </c>
      <c r="F1549" s="160" t="e">
        <f>IF($K1549=1,VLOOKUP($A1548,$AQ$11:$AU$135,6),F1548)</f>
        <v>#REF!</v>
      </c>
      <c r="G1549" s="114">
        <f t="shared" si="802"/>
        <v>4.3006716003852752E-3</v>
      </c>
      <c r="H1549" s="115">
        <f t="shared" si="803"/>
        <v>45833</v>
      </c>
      <c r="I1549" s="115">
        <f t="shared" si="804"/>
        <v>45833</v>
      </c>
      <c r="J1549" s="116">
        <f t="shared" si="805"/>
        <v>21</v>
      </c>
      <c r="K1549" s="116">
        <f t="shared" si="806"/>
        <v>11</v>
      </c>
      <c r="L1549" s="8">
        <f t="shared" si="807"/>
        <v>1.0022504299999999</v>
      </c>
      <c r="M1549" s="117">
        <v>1</v>
      </c>
      <c r="N1549" s="117">
        <f t="shared" si="808"/>
        <v>1</v>
      </c>
      <c r="O1549" s="110">
        <f t="shared" si="809"/>
        <v>1.0022504299999999</v>
      </c>
      <c r="P1549" s="110">
        <f t="shared" si="810"/>
        <v>681.10230936999994</v>
      </c>
      <c r="Q1549" s="148">
        <f t="shared" si="811"/>
        <v>0</v>
      </c>
      <c r="R1549" s="170">
        <f t="shared" si="812"/>
        <v>0</v>
      </c>
      <c r="S1549" s="110">
        <f t="shared" si="813"/>
        <v>0</v>
      </c>
      <c r="T1549" s="92">
        <f t="shared" si="798"/>
        <v>0</v>
      </c>
      <c r="U1549" s="181">
        <f t="shared" si="799"/>
        <v>0</v>
      </c>
      <c r="V1549" s="120">
        <f t="shared" si="820"/>
        <v>7.8E-2</v>
      </c>
      <c r="W1549" s="118">
        <f t="shared" si="814"/>
        <v>11</v>
      </c>
      <c r="X1549" s="118">
        <v>252</v>
      </c>
      <c r="Y1549" s="117">
        <f t="shared" si="815"/>
        <v>1.003283881</v>
      </c>
      <c r="Z1549" s="110">
        <f t="shared" si="816"/>
        <v>2.2366589299999999</v>
      </c>
      <c r="AA1549" s="110">
        <f t="shared" si="817"/>
        <v>0</v>
      </c>
      <c r="AB1549" s="121" t="str">
        <f t="shared" ref="AB1549:AB1612" si="821">IF($Q1548&gt;0,VLOOKUP($A1548,$AF$11:$AO$141,9),AB1548)</f>
        <v>A+J=</v>
      </c>
      <c r="AC1549" s="115">
        <f t="shared" ref="AC1549:AC1612" si="822">IF($Q1548&gt;0,VLOOKUP($A1548,$AF$11:$AO$141,10),AC1548)</f>
        <v>45833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9">
        <f t="shared" si="819"/>
        <v>45819</v>
      </c>
      <c r="B1550" s="110">
        <f t="shared" si="800"/>
        <v>683.68236055</v>
      </c>
      <c r="C1550" s="184">
        <f t="shared" si="818"/>
        <v>679.57297795979264</v>
      </c>
      <c r="D1550" s="111">
        <f t="shared" si="801"/>
        <v>7245.38</v>
      </c>
      <c r="E1550" s="111">
        <f>IF($K1550=1,VLOOKUP($A1549,$AQ$11:$AU$150,5),E1549)</f>
        <v>7276.54</v>
      </c>
      <c r="F1550" s="160" t="e">
        <f>IF($K1550=1,VLOOKUP($A1549,$AQ$11:$AU$135,6),F1549)</f>
        <v>#REF!</v>
      </c>
      <c r="G1550" s="114">
        <f t="shared" si="802"/>
        <v>4.3006716003852752E-3</v>
      </c>
      <c r="H1550" s="115">
        <f t="shared" si="803"/>
        <v>45833</v>
      </c>
      <c r="I1550" s="115">
        <f t="shared" si="804"/>
        <v>45833</v>
      </c>
      <c r="J1550" s="116">
        <f t="shared" si="805"/>
        <v>21</v>
      </c>
      <c r="K1550" s="116">
        <f t="shared" si="806"/>
        <v>12</v>
      </c>
      <c r="L1550" s="8">
        <f t="shared" si="807"/>
        <v>1.0024552600000001</v>
      </c>
      <c r="M1550" s="117">
        <v>1</v>
      </c>
      <c r="N1550" s="117">
        <f t="shared" si="808"/>
        <v>1</v>
      </c>
      <c r="O1550" s="110">
        <f t="shared" si="809"/>
        <v>1.0024552600000001</v>
      </c>
      <c r="P1550" s="110">
        <f t="shared" si="810"/>
        <v>681.24150629999997</v>
      </c>
      <c r="Q1550" s="148">
        <f t="shared" si="811"/>
        <v>0</v>
      </c>
      <c r="R1550" s="170">
        <f t="shared" si="812"/>
        <v>0</v>
      </c>
      <c r="S1550" s="110">
        <f t="shared" si="813"/>
        <v>0</v>
      </c>
      <c r="T1550" s="92">
        <f t="shared" si="798"/>
        <v>0</v>
      </c>
      <c r="U1550" s="181">
        <f t="shared" si="799"/>
        <v>0</v>
      </c>
      <c r="V1550" s="120">
        <f t="shared" si="820"/>
        <v>7.8E-2</v>
      </c>
      <c r="W1550" s="118">
        <f t="shared" si="814"/>
        <v>12</v>
      </c>
      <c r="X1550" s="118">
        <v>252</v>
      </c>
      <c r="Y1550" s="117">
        <f t="shared" si="815"/>
        <v>1.00358295</v>
      </c>
      <c r="Z1550" s="110">
        <f t="shared" si="816"/>
        <v>2.4408542500000001</v>
      </c>
      <c r="AA1550" s="110">
        <f t="shared" si="817"/>
        <v>0</v>
      </c>
      <c r="AB1550" s="121" t="str">
        <f t="shared" si="821"/>
        <v>A+J=</v>
      </c>
      <c r="AC1550" s="115">
        <f t="shared" si="822"/>
        <v>45833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9">
        <f t="shared" si="819"/>
        <v>45820</v>
      </c>
      <c r="B1551" s="110">
        <f t="shared" si="800"/>
        <v>684.02593082999999</v>
      </c>
      <c r="C1551" s="184">
        <f t="shared" si="818"/>
        <v>679.57297795979264</v>
      </c>
      <c r="D1551" s="111">
        <f t="shared" si="801"/>
        <v>7245.38</v>
      </c>
      <c r="E1551" s="111">
        <f>IF($K1551=1,VLOOKUP($A1550,$AQ$11:$AU$150,5),E1550)</f>
        <v>7276.54</v>
      </c>
      <c r="F1551" s="160" t="e">
        <f>IF($K1551=1,VLOOKUP($A1550,$AQ$11:$AU$135,6),F1550)</f>
        <v>#REF!</v>
      </c>
      <c r="G1551" s="114">
        <f t="shared" si="802"/>
        <v>4.3006716003852752E-3</v>
      </c>
      <c r="H1551" s="115">
        <f t="shared" si="803"/>
        <v>45833</v>
      </c>
      <c r="I1551" s="115">
        <f t="shared" si="804"/>
        <v>45833</v>
      </c>
      <c r="J1551" s="116">
        <f t="shared" si="805"/>
        <v>21</v>
      </c>
      <c r="K1551" s="116">
        <f t="shared" si="806"/>
        <v>13</v>
      </c>
      <c r="L1551" s="8">
        <f t="shared" si="807"/>
        <v>1.0026601399999999</v>
      </c>
      <c r="M1551" s="117">
        <v>1</v>
      </c>
      <c r="N1551" s="117">
        <f t="shared" si="808"/>
        <v>1</v>
      </c>
      <c r="O1551" s="110">
        <f t="shared" si="809"/>
        <v>1.0026601399999999</v>
      </c>
      <c r="P1551" s="110">
        <f t="shared" si="810"/>
        <v>681.38073722000001</v>
      </c>
      <c r="Q1551" s="148">
        <f t="shared" si="811"/>
        <v>0</v>
      </c>
      <c r="R1551" s="170">
        <f t="shared" si="812"/>
        <v>0</v>
      </c>
      <c r="S1551" s="110">
        <f t="shared" si="813"/>
        <v>0</v>
      </c>
      <c r="T1551" s="92">
        <f t="shared" si="798"/>
        <v>0</v>
      </c>
      <c r="U1551" s="181">
        <f t="shared" si="799"/>
        <v>0</v>
      </c>
      <c r="V1551" s="120">
        <f t="shared" si="820"/>
        <v>7.8E-2</v>
      </c>
      <c r="W1551" s="118">
        <f t="shared" si="814"/>
        <v>13</v>
      </c>
      <c r="X1551" s="118">
        <v>252</v>
      </c>
      <c r="Y1551" s="117">
        <f t="shared" si="815"/>
        <v>1.003882108</v>
      </c>
      <c r="Z1551" s="110">
        <f t="shared" si="816"/>
        <v>2.6451936100000002</v>
      </c>
      <c r="AA1551" s="110">
        <f t="shared" si="817"/>
        <v>0</v>
      </c>
      <c r="AB1551" s="121" t="str">
        <f t="shared" si="821"/>
        <v>A+J=</v>
      </c>
      <c r="AC1551" s="115">
        <f t="shared" si="822"/>
        <v>45833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9">
        <f t="shared" si="819"/>
        <v>45821</v>
      </c>
      <c r="B1552" s="110">
        <f t="shared" si="800"/>
        <v>684.36967233999997</v>
      </c>
      <c r="C1552" s="184">
        <f t="shared" si="818"/>
        <v>679.57297795979264</v>
      </c>
      <c r="D1552" s="111">
        <f t="shared" si="801"/>
        <v>7245.38</v>
      </c>
      <c r="E1552" s="111">
        <f>IF($K1552=1,VLOOKUP($A1551,$AQ$11:$AU$150,5),E1551)</f>
        <v>7276.54</v>
      </c>
      <c r="F1552" s="160" t="e">
        <f>IF($K1552=1,VLOOKUP($A1551,$AQ$11:$AU$135,6),F1551)</f>
        <v>#REF!</v>
      </c>
      <c r="G1552" s="114">
        <f t="shared" si="802"/>
        <v>4.3006716003852752E-3</v>
      </c>
      <c r="H1552" s="115">
        <f t="shared" si="803"/>
        <v>45833</v>
      </c>
      <c r="I1552" s="115">
        <f t="shared" si="804"/>
        <v>45833</v>
      </c>
      <c r="J1552" s="116">
        <f t="shared" si="805"/>
        <v>21</v>
      </c>
      <c r="K1552" s="116">
        <f t="shared" si="806"/>
        <v>14</v>
      </c>
      <c r="L1552" s="8">
        <f t="shared" si="807"/>
        <v>1.00286506</v>
      </c>
      <c r="M1552" s="117">
        <v>1</v>
      </c>
      <c r="N1552" s="117">
        <f t="shared" si="808"/>
        <v>1</v>
      </c>
      <c r="O1552" s="110">
        <f t="shared" si="809"/>
        <v>1.00286506</v>
      </c>
      <c r="P1552" s="110">
        <f t="shared" si="810"/>
        <v>681.51999531000001</v>
      </c>
      <c r="Q1552" s="148">
        <f t="shared" si="811"/>
        <v>0</v>
      </c>
      <c r="R1552" s="170">
        <f t="shared" si="812"/>
        <v>0</v>
      </c>
      <c r="S1552" s="110">
        <f t="shared" si="813"/>
        <v>0</v>
      </c>
      <c r="T1552" s="92">
        <f t="shared" ref="T1552:T1615" si="823">IF(AND(Q1552&gt;0,L1552&gt;1),(L1552-1)*C1552,0)</f>
        <v>0</v>
      </c>
      <c r="U1552" s="181">
        <f t="shared" ref="U1552:U1615" si="824">IF(Q1552&gt;0,(S1552+T1552)/P1552,0)</f>
        <v>0</v>
      </c>
      <c r="V1552" s="120">
        <f t="shared" si="820"/>
        <v>7.8E-2</v>
      </c>
      <c r="W1552" s="118">
        <f t="shared" si="814"/>
        <v>14</v>
      </c>
      <c r="X1552" s="118">
        <v>252</v>
      </c>
      <c r="Y1552" s="117">
        <f t="shared" si="815"/>
        <v>1.0041813550000001</v>
      </c>
      <c r="Z1552" s="110">
        <f t="shared" si="816"/>
        <v>2.8496770300000001</v>
      </c>
      <c r="AA1552" s="110">
        <f t="shared" si="817"/>
        <v>0</v>
      </c>
      <c r="AB1552" s="121" t="str">
        <f t="shared" si="821"/>
        <v>A+J=</v>
      </c>
      <c r="AC1552" s="115">
        <f t="shared" si="822"/>
        <v>45833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9">
        <f t="shared" si="819"/>
        <v>45822</v>
      </c>
      <c r="B1553" s="110">
        <f t="shared" ref="B1553:B1616" si="825">(P1553+Z1553)</f>
        <v>684.71358519</v>
      </c>
      <c r="C1553" s="184">
        <f t="shared" si="818"/>
        <v>679.57297795979264</v>
      </c>
      <c r="D1553" s="111">
        <f t="shared" ref="D1553:D1616" si="826">IF(E1553=E1552,D1552,E1552)</f>
        <v>7245.38</v>
      </c>
      <c r="E1553" s="111">
        <f>IF($K1553=1,VLOOKUP($A1552,$AQ$11:$AU$150,5),E1552)</f>
        <v>7276.54</v>
      </c>
      <c r="F1553" s="160" t="e">
        <f>IF($K1553=1,VLOOKUP($A1552,$AQ$11:$AU$135,6),F1552)</f>
        <v>#REF!</v>
      </c>
      <c r="G1553" s="114">
        <f t="shared" ref="G1553:G1616" si="827">(E1553/D1553)-1</f>
        <v>4.3006716003852752E-3</v>
      </c>
      <c r="H1553" s="115">
        <f t="shared" ref="H1553:H1616" si="828">IF(Q1552&gt;0,VLOOKUP(A1553,AJ$119:AP$451,4),H1552)</f>
        <v>45833</v>
      </c>
      <c r="I1553" s="115">
        <f t="shared" ref="I1553:I1616" si="829">IF(A1553&gt;I1552,H1553,I1552)</f>
        <v>45833</v>
      </c>
      <c r="J1553" s="116">
        <f t="shared" ref="J1553:J1616" si="830">IF(I1553=I1552,J1552,NETWORKDAYS(I1552,I1553,$AF$149:$AF$503)-1)</f>
        <v>21</v>
      </c>
      <c r="K1553" s="116">
        <f t="shared" ref="K1553:K1616" si="831">(J1553-(NETWORKDAYS(A1553,I1553,AF$149:AF$503)-1))</f>
        <v>15</v>
      </c>
      <c r="L1553" s="8">
        <f t="shared" ref="L1553:L1616" si="832">TRUNC((E1553/D1553)^TRUNC((K1553/J1553),9),8)</f>
        <v>1.00307002</v>
      </c>
      <c r="M1553" s="117">
        <v>1</v>
      </c>
      <c r="N1553" s="117">
        <f t="shared" ref="N1553:N1616" si="833">IF(I1553&gt;I1552,N1552*M1553,N1552)</f>
        <v>1</v>
      </c>
      <c r="O1553" s="110">
        <f t="shared" ref="O1553:O1616" si="834">TRUNC(TRUNC((L1553*N1553),15),8)</f>
        <v>1.00307002</v>
      </c>
      <c r="P1553" s="110">
        <f t="shared" ref="P1553:P1616" si="835">TRUNC(C1553*O1553,8)</f>
        <v>681.65928058999998</v>
      </c>
      <c r="Q1553" s="148">
        <f t="shared" ref="Q1553:Q1616" si="836">IF(VLOOKUP(A1553,AF$11:AM$141,8)=VLOOKUP(A1552,AF$11:AM$141,8),0,VLOOKUP(A1553,AF$11:AM$141,8))</f>
        <v>0</v>
      </c>
      <c r="R1553" s="170">
        <f t="shared" ref="R1553:R1616" si="837">IF(Q1553&gt;0,VLOOKUP($A1553,$AF$11:$AK$141,6),0)</f>
        <v>0</v>
      </c>
      <c r="S1553" s="110">
        <f t="shared" ref="S1553:S1616" si="838">IF(R1553&gt;0,TRUNC(R1553*P1553,8),0)</f>
        <v>0</v>
      </c>
      <c r="T1553" s="92">
        <f t="shared" si="823"/>
        <v>0</v>
      </c>
      <c r="U1553" s="181">
        <f t="shared" si="824"/>
        <v>0</v>
      </c>
      <c r="V1553" s="120">
        <f t="shared" si="820"/>
        <v>7.8E-2</v>
      </c>
      <c r="W1553" s="118">
        <f t="shared" ref="W1553:W1616" si="839">IF(A1552&lt;K$2,0,IF(Q1552&gt;0,1,IF(K1553=K1552,W1552,W1552+1)))</f>
        <v>15</v>
      </c>
      <c r="X1553" s="118">
        <v>252</v>
      </c>
      <c r="Y1553" s="117">
        <f t="shared" ref="Y1553:Y1616" si="840">ROUND((1+V1553)^TRUNC((W1553/X1553),9),9)</f>
        <v>1.0044806909999999</v>
      </c>
      <c r="Z1553" s="110">
        <f t="shared" ref="Z1553:Z1616" si="841">TRUNC((P1553*(Y1553-1)),8)</f>
        <v>3.0543046</v>
      </c>
      <c r="AA1553" s="110">
        <f t="shared" ref="AA1553:AA1616" si="842">IF(Q1553&gt;0,S1553+Z1553,0)</f>
        <v>0</v>
      </c>
      <c r="AB1553" s="121" t="str">
        <f t="shared" si="821"/>
        <v>A+J=</v>
      </c>
      <c r="AC1553" s="115">
        <f t="shared" si="822"/>
        <v>45833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9">
        <f t="shared" si="819"/>
        <v>45823</v>
      </c>
      <c r="B1554" s="110">
        <f t="shared" si="825"/>
        <v>684.71358519</v>
      </c>
      <c r="C1554" s="184">
        <f t="shared" si="818"/>
        <v>679.57297795979264</v>
      </c>
      <c r="D1554" s="111">
        <f t="shared" si="826"/>
        <v>7245.38</v>
      </c>
      <c r="E1554" s="111">
        <f>IF($K1554=1,VLOOKUP($A1553,$AQ$11:$AU$150,5),E1553)</f>
        <v>7276.54</v>
      </c>
      <c r="F1554" s="160" t="e">
        <f>IF($K1554=1,VLOOKUP($A1553,$AQ$11:$AU$135,6),F1553)</f>
        <v>#REF!</v>
      </c>
      <c r="G1554" s="114">
        <f t="shared" si="827"/>
        <v>4.3006716003852752E-3</v>
      </c>
      <c r="H1554" s="115">
        <f t="shared" si="828"/>
        <v>45833</v>
      </c>
      <c r="I1554" s="115">
        <f t="shared" si="829"/>
        <v>45833</v>
      </c>
      <c r="J1554" s="116">
        <f t="shared" si="830"/>
        <v>21</v>
      </c>
      <c r="K1554" s="116">
        <f t="shared" si="831"/>
        <v>15</v>
      </c>
      <c r="L1554" s="8">
        <f t="shared" si="832"/>
        <v>1.00307002</v>
      </c>
      <c r="M1554" s="117">
        <v>1</v>
      </c>
      <c r="N1554" s="117">
        <f t="shared" si="833"/>
        <v>1</v>
      </c>
      <c r="O1554" s="110">
        <f t="shared" si="834"/>
        <v>1.00307002</v>
      </c>
      <c r="P1554" s="110">
        <f t="shared" si="835"/>
        <v>681.65928058999998</v>
      </c>
      <c r="Q1554" s="148">
        <f t="shared" si="836"/>
        <v>0</v>
      </c>
      <c r="R1554" s="170">
        <f t="shared" si="837"/>
        <v>0</v>
      </c>
      <c r="S1554" s="110">
        <f t="shared" si="838"/>
        <v>0</v>
      </c>
      <c r="T1554" s="92">
        <f t="shared" si="823"/>
        <v>0</v>
      </c>
      <c r="U1554" s="181">
        <f t="shared" si="824"/>
        <v>0</v>
      </c>
      <c r="V1554" s="120">
        <f t="shared" si="820"/>
        <v>7.8E-2</v>
      </c>
      <c r="W1554" s="118">
        <f t="shared" si="839"/>
        <v>15</v>
      </c>
      <c r="X1554" s="118">
        <v>252</v>
      </c>
      <c r="Y1554" s="117">
        <f t="shared" si="840"/>
        <v>1.0044806909999999</v>
      </c>
      <c r="Z1554" s="110">
        <f t="shared" si="841"/>
        <v>3.0543046</v>
      </c>
      <c r="AA1554" s="110">
        <f t="shared" si="842"/>
        <v>0</v>
      </c>
      <c r="AB1554" s="121" t="str">
        <f t="shared" si="821"/>
        <v>A+J=</v>
      </c>
      <c r="AC1554" s="115">
        <f t="shared" si="822"/>
        <v>45833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9">
        <f t="shared" si="819"/>
        <v>45824</v>
      </c>
      <c r="B1555" s="110">
        <f t="shared" si="825"/>
        <v>684.71358519</v>
      </c>
      <c r="C1555" s="184">
        <f t="shared" si="818"/>
        <v>679.57297795979264</v>
      </c>
      <c r="D1555" s="111">
        <f t="shared" si="826"/>
        <v>7245.38</v>
      </c>
      <c r="E1555" s="111">
        <f>IF($K1555=1,VLOOKUP($A1554,$AQ$11:$AU$150,5),E1554)</f>
        <v>7276.54</v>
      </c>
      <c r="F1555" s="160" t="e">
        <f>IF($K1555=1,VLOOKUP($A1554,$AQ$11:$AU$135,6),F1554)</f>
        <v>#REF!</v>
      </c>
      <c r="G1555" s="114">
        <f t="shared" si="827"/>
        <v>4.3006716003852752E-3</v>
      </c>
      <c r="H1555" s="115">
        <f t="shared" si="828"/>
        <v>45833</v>
      </c>
      <c r="I1555" s="115">
        <f t="shared" si="829"/>
        <v>45833</v>
      </c>
      <c r="J1555" s="116">
        <f t="shared" si="830"/>
        <v>21</v>
      </c>
      <c r="K1555" s="116">
        <f t="shared" si="831"/>
        <v>15</v>
      </c>
      <c r="L1555" s="8">
        <f t="shared" si="832"/>
        <v>1.00307002</v>
      </c>
      <c r="M1555" s="117">
        <v>1</v>
      </c>
      <c r="N1555" s="117">
        <f t="shared" si="833"/>
        <v>1</v>
      </c>
      <c r="O1555" s="110">
        <f t="shared" si="834"/>
        <v>1.00307002</v>
      </c>
      <c r="P1555" s="110">
        <f t="shared" si="835"/>
        <v>681.65928058999998</v>
      </c>
      <c r="Q1555" s="148">
        <f t="shared" si="836"/>
        <v>0</v>
      </c>
      <c r="R1555" s="170">
        <f t="shared" si="837"/>
        <v>0</v>
      </c>
      <c r="S1555" s="110">
        <f t="shared" si="838"/>
        <v>0</v>
      </c>
      <c r="T1555" s="92">
        <f t="shared" si="823"/>
        <v>0</v>
      </c>
      <c r="U1555" s="181">
        <f t="shared" si="824"/>
        <v>0</v>
      </c>
      <c r="V1555" s="120">
        <f t="shared" si="820"/>
        <v>7.8E-2</v>
      </c>
      <c r="W1555" s="118">
        <f t="shared" si="839"/>
        <v>15</v>
      </c>
      <c r="X1555" s="118">
        <v>252</v>
      </c>
      <c r="Y1555" s="117">
        <f t="shared" si="840"/>
        <v>1.0044806909999999</v>
      </c>
      <c r="Z1555" s="110">
        <f t="shared" si="841"/>
        <v>3.0543046</v>
      </c>
      <c r="AA1555" s="110">
        <f t="shared" si="842"/>
        <v>0</v>
      </c>
      <c r="AB1555" s="121" t="str">
        <f t="shared" si="821"/>
        <v>A+J=</v>
      </c>
      <c r="AC1555" s="115">
        <f t="shared" si="822"/>
        <v>45833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9">
        <f t="shared" si="819"/>
        <v>45825</v>
      </c>
      <c r="B1556" s="110">
        <f t="shared" si="825"/>
        <v>685.05767008999999</v>
      </c>
      <c r="C1556" s="184">
        <f t="shared" si="818"/>
        <v>679.57297795979264</v>
      </c>
      <c r="D1556" s="111">
        <f t="shared" si="826"/>
        <v>7245.38</v>
      </c>
      <c r="E1556" s="111">
        <f>IF($K1556=1,VLOOKUP($A1555,$AQ$11:$AU$150,5),E1555)</f>
        <v>7276.54</v>
      </c>
      <c r="F1556" s="160" t="e">
        <f>IF($K1556=1,VLOOKUP($A1555,$AQ$11:$AU$135,6),F1555)</f>
        <v>#REF!</v>
      </c>
      <c r="G1556" s="114">
        <f t="shared" si="827"/>
        <v>4.3006716003852752E-3</v>
      </c>
      <c r="H1556" s="115">
        <f t="shared" si="828"/>
        <v>45833</v>
      </c>
      <c r="I1556" s="115">
        <f t="shared" si="829"/>
        <v>45833</v>
      </c>
      <c r="J1556" s="116">
        <f t="shared" si="830"/>
        <v>21</v>
      </c>
      <c r="K1556" s="116">
        <f t="shared" si="831"/>
        <v>16</v>
      </c>
      <c r="L1556" s="8">
        <f t="shared" si="832"/>
        <v>1.00327502</v>
      </c>
      <c r="M1556" s="117">
        <v>1</v>
      </c>
      <c r="N1556" s="117">
        <f t="shared" si="833"/>
        <v>1</v>
      </c>
      <c r="O1556" s="110">
        <f t="shared" si="834"/>
        <v>1.00327502</v>
      </c>
      <c r="P1556" s="110">
        <f t="shared" si="835"/>
        <v>681.79859305000002</v>
      </c>
      <c r="Q1556" s="148">
        <f t="shared" si="836"/>
        <v>0</v>
      </c>
      <c r="R1556" s="170">
        <f t="shared" si="837"/>
        <v>0</v>
      </c>
      <c r="S1556" s="110">
        <f t="shared" si="838"/>
        <v>0</v>
      </c>
      <c r="T1556" s="92">
        <f t="shared" si="823"/>
        <v>0</v>
      </c>
      <c r="U1556" s="181">
        <f t="shared" si="824"/>
        <v>0</v>
      </c>
      <c r="V1556" s="120">
        <f t="shared" si="820"/>
        <v>7.8E-2</v>
      </c>
      <c r="W1556" s="118">
        <f t="shared" si="839"/>
        <v>16</v>
      </c>
      <c r="X1556" s="118">
        <v>252</v>
      </c>
      <c r="Y1556" s="117">
        <f t="shared" si="840"/>
        <v>1.0047801169999999</v>
      </c>
      <c r="Z1556" s="110">
        <f t="shared" si="841"/>
        <v>3.2590770400000002</v>
      </c>
      <c r="AA1556" s="110">
        <f t="shared" si="842"/>
        <v>0</v>
      </c>
      <c r="AB1556" s="121" t="str">
        <f t="shared" si="821"/>
        <v>A+J=</v>
      </c>
      <c r="AC1556" s="115">
        <f t="shared" si="822"/>
        <v>45833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9">
        <f t="shared" si="819"/>
        <v>45826</v>
      </c>
      <c r="B1557" s="110">
        <f t="shared" si="825"/>
        <v>685.40193325999996</v>
      </c>
      <c r="C1557" s="184">
        <f t="shared" si="818"/>
        <v>679.57297795979264</v>
      </c>
      <c r="D1557" s="111">
        <f t="shared" si="826"/>
        <v>7245.38</v>
      </c>
      <c r="E1557" s="111">
        <f>IF($K1557=1,VLOOKUP($A1556,$AQ$11:$AU$150,5),E1556)</f>
        <v>7276.54</v>
      </c>
      <c r="F1557" s="160" t="e">
        <f>IF($K1557=1,VLOOKUP($A1556,$AQ$11:$AU$135,6),F1556)</f>
        <v>#REF!</v>
      </c>
      <c r="G1557" s="114">
        <f t="shared" si="827"/>
        <v>4.3006716003852752E-3</v>
      </c>
      <c r="H1557" s="115">
        <f t="shared" si="828"/>
        <v>45833</v>
      </c>
      <c r="I1557" s="115">
        <f t="shared" si="829"/>
        <v>45833</v>
      </c>
      <c r="J1557" s="116">
        <f t="shared" si="830"/>
        <v>21</v>
      </c>
      <c r="K1557" s="116">
        <f t="shared" si="831"/>
        <v>17</v>
      </c>
      <c r="L1557" s="8">
        <f t="shared" si="832"/>
        <v>1.0034800699999999</v>
      </c>
      <c r="M1557" s="117">
        <v>1</v>
      </c>
      <c r="N1557" s="117">
        <f t="shared" si="833"/>
        <v>1</v>
      </c>
      <c r="O1557" s="110">
        <f t="shared" si="834"/>
        <v>1.0034800699999999</v>
      </c>
      <c r="P1557" s="110">
        <f t="shared" si="835"/>
        <v>681.93793948999996</v>
      </c>
      <c r="Q1557" s="148">
        <f t="shared" si="836"/>
        <v>0</v>
      </c>
      <c r="R1557" s="170">
        <f t="shared" si="837"/>
        <v>0</v>
      </c>
      <c r="S1557" s="110">
        <f t="shared" si="838"/>
        <v>0</v>
      </c>
      <c r="T1557" s="92">
        <f t="shared" si="823"/>
        <v>0</v>
      </c>
      <c r="U1557" s="181">
        <f t="shared" si="824"/>
        <v>0</v>
      </c>
      <c r="V1557" s="120">
        <f t="shared" si="820"/>
        <v>7.8E-2</v>
      </c>
      <c r="W1557" s="118">
        <f t="shared" si="839"/>
        <v>17</v>
      </c>
      <c r="X1557" s="118">
        <v>252</v>
      </c>
      <c r="Y1557" s="117">
        <f t="shared" si="840"/>
        <v>1.0050796319999999</v>
      </c>
      <c r="Z1557" s="110">
        <f t="shared" si="841"/>
        <v>3.4639937700000001</v>
      </c>
      <c r="AA1557" s="110">
        <f t="shared" si="842"/>
        <v>0</v>
      </c>
      <c r="AB1557" s="121" t="str">
        <f t="shared" si="821"/>
        <v>A+J=</v>
      </c>
      <c r="AC1557" s="115">
        <f t="shared" si="822"/>
        <v>45833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9">
        <f t="shared" si="819"/>
        <v>45827</v>
      </c>
      <c r="B1558" s="110">
        <f t="shared" si="825"/>
        <v>685.74636111000007</v>
      </c>
      <c r="C1558" s="184">
        <f t="shared" si="818"/>
        <v>679.57297795979264</v>
      </c>
      <c r="D1558" s="111">
        <f t="shared" si="826"/>
        <v>7245.38</v>
      </c>
      <c r="E1558" s="111">
        <f>IF($K1558=1,VLOOKUP($A1557,$AQ$11:$AU$150,5),E1557)</f>
        <v>7276.54</v>
      </c>
      <c r="F1558" s="160" t="e">
        <f>IF($K1558=1,VLOOKUP($A1557,$AQ$11:$AU$135,6),F1557)</f>
        <v>#REF!</v>
      </c>
      <c r="G1558" s="114">
        <f t="shared" si="827"/>
        <v>4.3006716003852752E-3</v>
      </c>
      <c r="H1558" s="115">
        <f t="shared" si="828"/>
        <v>45833</v>
      </c>
      <c r="I1558" s="115">
        <f t="shared" si="829"/>
        <v>45833</v>
      </c>
      <c r="J1558" s="116">
        <f t="shared" si="830"/>
        <v>21</v>
      </c>
      <c r="K1558" s="116">
        <f t="shared" si="831"/>
        <v>18</v>
      </c>
      <c r="L1558" s="8">
        <f t="shared" si="832"/>
        <v>1.0036851499999999</v>
      </c>
      <c r="M1558" s="117">
        <v>1</v>
      </c>
      <c r="N1558" s="117">
        <f t="shared" si="833"/>
        <v>1</v>
      </c>
      <c r="O1558" s="110">
        <f t="shared" si="834"/>
        <v>1.0036851499999999</v>
      </c>
      <c r="P1558" s="110">
        <f t="shared" si="835"/>
        <v>682.07730631000004</v>
      </c>
      <c r="Q1558" s="148">
        <f t="shared" si="836"/>
        <v>0</v>
      </c>
      <c r="R1558" s="170">
        <f t="shared" si="837"/>
        <v>0</v>
      </c>
      <c r="S1558" s="110">
        <f t="shared" si="838"/>
        <v>0</v>
      </c>
      <c r="T1558" s="92">
        <f t="shared" si="823"/>
        <v>0</v>
      </c>
      <c r="U1558" s="181">
        <f t="shared" si="824"/>
        <v>0</v>
      </c>
      <c r="V1558" s="120">
        <f t="shared" si="820"/>
        <v>7.8E-2</v>
      </c>
      <c r="W1558" s="118">
        <f t="shared" si="839"/>
        <v>18</v>
      </c>
      <c r="X1558" s="118">
        <v>252</v>
      </c>
      <c r="Y1558" s="117">
        <f t="shared" si="840"/>
        <v>1.005379236</v>
      </c>
      <c r="Z1558" s="110">
        <f t="shared" si="841"/>
        <v>3.6690548000000001</v>
      </c>
      <c r="AA1558" s="110">
        <f t="shared" si="842"/>
        <v>0</v>
      </c>
      <c r="AB1558" s="121" t="str">
        <f t="shared" si="821"/>
        <v>A+J=</v>
      </c>
      <c r="AC1558" s="115">
        <f t="shared" si="822"/>
        <v>45833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9">
        <f t="shared" si="819"/>
        <v>45828</v>
      </c>
      <c r="B1559" s="110">
        <f t="shared" si="825"/>
        <v>685.74636111000007</v>
      </c>
      <c r="C1559" s="184">
        <f t="shared" si="818"/>
        <v>679.57297795979264</v>
      </c>
      <c r="D1559" s="111">
        <f t="shared" si="826"/>
        <v>7245.38</v>
      </c>
      <c r="E1559" s="111">
        <f>IF($K1559=1,VLOOKUP($A1558,$AQ$11:$AU$150,5),E1558)</f>
        <v>7276.54</v>
      </c>
      <c r="F1559" s="160" t="e">
        <f>IF($K1559=1,VLOOKUP($A1558,$AQ$11:$AU$135,6),F1558)</f>
        <v>#REF!</v>
      </c>
      <c r="G1559" s="114">
        <f t="shared" si="827"/>
        <v>4.3006716003852752E-3</v>
      </c>
      <c r="H1559" s="115">
        <f t="shared" si="828"/>
        <v>45833</v>
      </c>
      <c r="I1559" s="115">
        <f t="shared" si="829"/>
        <v>45833</v>
      </c>
      <c r="J1559" s="116">
        <f t="shared" si="830"/>
        <v>21</v>
      </c>
      <c r="K1559" s="116">
        <f t="shared" si="831"/>
        <v>18</v>
      </c>
      <c r="L1559" s="8">
        <f t="shared" si="832"/>
        <v>1.0036851499999999</v>
      </c>
      <c r="M1559" s="117">
        <v>1</v>
      </c>
      <c r="N1559" s="117">
        <f t="shared" si="833"/>
        <v>1</v>
      </c>
      <c r="O1559" s="110">
        <f t="shared" si="834"/>
        <v>1.0036851499999999</v>
      </c>
      <c r="P1559" s="110">
        <f t="shared" si="835"/>
        <v>682.07730631000004</v>
      </c>
      <c r="Q1559" s="148">
        <f t="shared" si="836"/>
        <v>0</v>
      </c>
      <c r="R1559" s="170">
        <f t="shared" si="837"/>
        <v>0</v>
      </c>
      <c r="S1559" s="110">
        <f t="shared" si="838"/>
        <v>0</v>
      </c>
      <c r="T1559" s="92">
        <f t="shared" si="823"/>
        <v>0</v>
      </c>
      <c r="U1559" s="181">
        <f t="shared" si="824"/>
        <v>0</v>
      </c>
      <c r="V1559" s="120">
        <f t="shared" si="820"/>
        <v>7.8E-2</v>
      </c>
      <c r="W1559" s="118">
        <f t="shared" si="839"/>
        <v>18</v>
      </c>
      <c r="X1559" s="118">
        <v>252</v>
      </c>
      <c r="Y1559" s="117">
        <f t="shared" si="840"/>
        <v>1.005379236</v>
      </c>
      <c r="Z1559" s="110">
        <f t="shared" si="841"/>
        <v>3.6690548000000001</v>
      </c>
      <c r="AA1559" s="110">
        <f t="shared" si="842"/>
        <v>0</v>
      </c>
      <c r="AB1559" s="121" t="str">
        <f t="shared" si="821"/>
        <v>A+J=</v>
      </c>
      <c r="AC1559" s="115">
        <f t="shared" si="822"/>
        <v>45833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9">
        <f t="shared" si="819"/>
        <v>45829</v>
      </c>
      <c r="B1560" s="110">
        <f t="shared" si="825"/>
        <v>686.09096736000004</v>
      </c>
      <c r="C1560" s="184">
        <f t="shared" si="818"/>
        <v>679.57297795979264</v>
      </c>
      <c r="D1560" s="111">
        <f t="shared" si="826"/>
        <v>7245.38</v>
      </c>
      <c r="E1560" s="111">
        <f>IF($K1560=1,VLOOKUP($A1559,$AQ$11:$AU$150,5),E1559)</f>
        <v>7276.54</v>
      </c>
      <c r="F1560" s="160" t="e">
        <f>IF($K1560=1,VLOOKUP($A1559,$AQ$11:$AU$135,6),F1559)</f>
        <v>#REF!</v>
      </c>
      <c r="G1560" s="114">
        <f t="shared" si="827"/>
        <v>4.3006716003852752E-3</v>
      </c>
      <c r="H1560" s="115">
        <f t="shared" si="828"/>
        <v>45833</v>
      </c>
      <c r="I1560" s="115">
        <f t="shared" si="829"/>
        <v>45833</v>
      </c>
      <c r="J1560" s="116">
        <f t="shared" si="830"/>
        <v>21</v>
      </c>
      <c r="K1560" s="116">
        <f t="shared" si="831"/>
        <v>19</v>
      </c>
      <c r="L1560" s="8">
        <f t="shared" si="832"/>
        <v>1.00389028</v>
      </c>
      <c r="M1560" s="117">
        <v>1</v>
      </c>
      <c r="N1560" s="117">
        <f t="shared" si="833"/>
        <v>1</v>
      </c>
      <c r="O1560" s="110">
        <f t="shared" si="834"/>
        <v>1.00389028</v>
      </c>
      <c r="P1560" s="110">
        <f t="shared" si="835"/>
        <v>682.21670712000002</v>
      </c>
      <c r="Q1560" s="148">
        <f t="shared" si="836"/>
        <v>0</v>
      </c>
      <c r="R1560" s="170">
        <f t="shared" si="837"/>
        <v>0</v>
      </c>
      <c r="S1560" s="110">
        <f t="shared" si="838"/>
        <v>0</v>
      </c>
      <c r="T1560" s="92">
        <f t="shared" si="823"/>
        <v>0</v>
      </c>
      <c r="U1560" s="181">
        <f t="shared" si="824"/>
        <v>0</v>
      </c>
      <c r="V1560" s="120">
        <f t="shared" si="820"/>
        <v>7.8E-2</v>
      </c>
      <c r="W1560" s="118">
        <f t="shared" si="839"/>
        <v>19</v>
      </c>
      <c r="X1560" s="118">
        <v>252</v>
      </c>
      <c r="Y1560" s="117">
        <f t="shared" si="840"/>
        <v>1.0056789290000001</v>
      </c>
      <c r="Z1560" s="110">
        <f t="shared" si="841"/>
        <v>3.8742602399999999</v>
      </c>
      <c r="AA1560" s="110">
        <f t="shared" si="842"/>
        <v>0</v>
      </c>
      <c r="AB1560" s="121" t="str">
        <f t="shared" si="821"/>
        <v>A+J=</v>
      </c>
      <c r="AC1560" s="115">
        <f t="shared" si="822"/>
        <v>45833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9">
        <f t="shared" si="819"/>
        <v>45830</v>
      </c>
      <c r="B1561" s="110">
        <f t="shared" si="825"/>
        <v>686.09096736000004</v>
      </c>
      <c r="C1561" s="184">
        <f t="shared" si="818"/>
        <v>679.57297795979264</v>
      </c>
      <c r="D1561" s="111">
        <f t="shared" si="826"/>
        <v>7245.38</v>
      </c>
      <c r="E1561" s="111">
        <f>IF($K1561=1,VLOOKUP($A1560,$AQ$11:$AU$150,5),E1560)</f>
        <v>7276.54</v>
      </c>
      <c r="F1561" s="160" t="e">
        <f>IF($K1561=1,VLOOKUP($A1560,$AQ$11:$AU$135,6),F1560)</f>
        <v>#REF!</v>
      </c>
      <c r="G1561" s="114">
        <f t="shared" si="827"/>
        <v>4.3006716003852752E-3</v>
      </c>
      <c r="H1561" s="115">
        <f t="shared" si="828"/>
        <v>45833</v>
      </c>
      <c r="I1561" s="115">
        <f t="shared" si="829"/>
        <v>45833</v>
      </c>
      <c r="J1561" s="116">
        <f t="shared" si="830"/>
        <v>21</v>
      </c>
      <c r="K1561" s="116">
        <f t="shared" si="831"/>
        <v>19</v>
      </c>
      <c r="L1561" s="8">
        <f t="shared" si="832"/>
        <v>1.00389028</v>
      </c>
      <c r="M1561" s="117">
        <v>1</v>
      </c>
      <c r="N1561" s="117">
        <f t="shared" si="833"/>
        <v>1</v>
      </c>
      <c r="O1561" s="110">
        <f t="shared" si="834"/>
        <v>1.00389028</v>
      </c>
      <c r="P1561" s="110">
        <f t="shared" si="835"/>
        <v>682.21670712000002</v>
      </c>
      <c r="Q1561" s="148">
        <f t="shared" si="836"/>
        <v>0</v>
      </c>
      <c r="R1561" s="170">
        <f t="shared" si="837"/>
        <v>0</v>
      </c>
      <c r="S1561" s="110">
        <f t="shared" si="838"/>
        <v>0</v>
      </c>
      <c r="T1561" s="92">
        <f t="shared" si="823"/>
        <v>0</v>
      </c>
      <c r="U1561" s="181">
        <f t="shared" si="824"/>
        <v>0</v>
      </c>
      <c r="V1561" s="120">
        <f t="shared" si="820"/>
        <v>7.8E-2</v>
      </c>
      <c r="W1561" s="118">
        <f t="shared" si="839"/>
        <v>19</v>
      </c>
      <c r="X1561" s="118">
        <v>252</v>
      </c>
      <c r="Y1561" s="117">
        <f t="shared" si="840"/>
        <v>1.0056789290000001</v>
      </c>
      <c r="Z1561" s="110">
        <f t="shared" si="841"/>
        <v>3.8742602399999999</v>
      </c>
      <c r="AA1561" s="110">
        <f t="shared" si="842"/>
        <v>0</v>
      </c>
      <c r="AB1561" s="121" t="str">
        <f t="shared" si="821"/>
        <v>A+J=</v>
      </c>
      <c r="AC1561" s="115">
        <f t="shared" si="822"/>
        <v>45833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9">
        <f t="shared" si="819"/>
        <v>45831</v>
      </c>
      <c r="B1562" s="110">
        <f t="shared" si="825"/>
        <v>686.09096736000004</v>
      </c>
      <c r="C1562" s="184">
        <f t="shared" si="818"/>
        <v>679.57297795979264</v>
      </c>
      <c r="D1562" s="111">
        <f t="shared" si="826"/>
        <v>7245.38</v>
      </c>
      <c r="E1562" s="111">
        <f>IF($K1562=1,VLOOKUP($A1561,$AQ$11:$AU$150,5),E1561)</f>
        <v>7276.54</v>
      </c>
      <c r="F1562" s="160" t="e">
        <f>IF($K1562=1,VLOOKUP($A1561,$AQ$11:$AU$135,6),F1561)</f>
        <v>#REF!</v>
      </c>
      <c r="G1562" s="114">
        <f t="shared" si="827"/>
        <v>4.3006716003852752E-3</v>
      </c>
      <c r="H1562" s="115">
        <f t="shared" si="828"/>
        <v>45833</v>
      </c>
      <c r="I1562" s="115">
        <f t="shared" si="829"/>
        <v>45833</v>
      </c>
      <c r="J1562" s="116">
        <f t="shared" si="830"/>
        <v>21</v>
      </c>
      <c r="K1562" s="116">
        <f t="shared" si="831"/>
        <v>19</v>
      </c>
      <c r="L1562" s="8">
        <f t="shared" si="832"/>
        <v>1.00389028</v>
      </c>
      <c r="M1562" s="117">
        <v>1</v>
      </c>
      <c r="N1562" s="117">
        <f t="shared" si="833"/>
        <v>1</v>
      </c>
      <c r="O1562" s="110">
        <f t="shared" si="834"/>
        <v>1.00389028</v>
      </c>
      <c r="P1562" s="110">
        <f t="shared" si="835"/>
        <v>682.21670712000002</v>
      </c>
      <c r="Q1562" s="148">
        <f t="shared" si="836"/>
        <v>0</v>
      </c>
      <c r="R1562" s="170">
        <f t="shared" si="837"/>
        <v>0</v>
      </c>
      <c r="S1562" s="110">
        <f t="shared" si="838"/>
        <v>0</v>
      </c>
      <c r="T1562" s="92">
        <f t="shared" si="823"/>
        <v>0</v>
      </c>
      <c r="U1562" s="181">
        <f t="shared" si="824"/>
        <v>0</v>
      </c>
      <c r="V1562" s="120">
        <f t="shared" si="820"/>
        <v>7.8E-2</v>
      </c>
      <c r="W1562" s="118">
        <f t="shared" si="839"/>
        <v>19</v>
      </c>
      <c r="X1562" s="118">
        <v>252</v>
      </c>
      <c r="Y1562" s="117">
        <f t="shared" si="840"/>
        <v>1.0056789290000001</v>
      </c>
      <c r="Z1562" s="110">
        <f t="shared" si="841"/>
        <v>3.8742602399999999</v>
      </c>
      <c r="AA1562" s="110">
        <f t="shared" si="842"/>
        <v>0</v>
      </c>
      <c r="AB1562" s="121" t="str">
        <f t="shared" si="821"/>
        <v>A+J=</v>
      </c>
      <c r="AC1562" s="115">
        <f t="shared" si="822"/>
        <v>45833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9">
        <f t="shared" si="819"/>
        <v>45832</v>
      </c>
      <c r="B1563" s="110">
        <f t="shared" si="825"/>
        <v>686.43574591999993</v>
      </c>
      <c r="C1563" s="184">
        <f t="shared" si="818"/>
        <v>679.57297795979264</v>
      </c>
      <c r="D1563" s="111">
        <f t="shared" si="826"/>
        <v>7245.38</v>
      </c>
      <c r="E1563" s="111">
        <f>IF($K1563=1,VLOOKUP($A1562,$AQ$11:$AU$150,5),E1562)</f>
        <v>7276.54</v>
      </c>
      <c r="F1563" s="160" t="e">
        <f>IF($K1563=1,VLOOKUP($A1562,$AQ$11:$AU$135,6),F1562)</f>
        <v>#REF!</v>
      </c>
      <c r="G1563" s="114">
        <f t="shared" si="827"/>
        <v>4.3006716003852752E-3</v>
      </c>
      <c r="H1563" s="115">
        <f t="shared" si="828"/>
        <v>45833</v>
      </c>
      <c r="I1563" s="115">
        <f t="shared" si="829"/>
        <v>45833</v>
      </c>
      <c r="J1563" s="116">
        <f t="shared" si="830"/>
        <v>21</v>
      </c>
      <c r="K1563" s="116">
        <f t="shared" si="831"/>
        <v>20</v>
      </c>
      <c r="L1563" s="8">
        <f t="shared" si="832"/>
        <v>1.0040954499999999</v>
      </c>
      <c r="M1563" s="117">
        <v>1</v>
      </c>
      <c r="N1563" s="117">
        <f t="shared" si="833"/>
        <v>1</v>
      </c>
      <c r="O1563" s="110">
        <f t="shared" si="834"/>
        <v>1.0040954499999999</v>
      </c>
      <c r="P1563" s="110">
        <f t="shared" si="835"/>
        <v>682.35613510999997</v>
      </c>
      <c r="Q1563" s="148">
        <f t="shared" si="836"/>
        <v>0</v>
      </c>
      <c r="R1563" s="170">
        <f t="shared" si="837"/>
        <v>0</v>
      </c>
      <c r="S1563" s="110">
        <f t="shared" si="838"/>
        <v>0</v>
      </c>
      <c r="T1563" s="92">
        <f t="shared" si="823"/>
        <v>0</v>
      </c>
      <c r="U1563" s="181">
        <f t="shared" si="824"/>
        <v>0</v>
      </c>
      <c r="V1563" s="120">
        <f t="shared" si="820"/>
        <v>7.8E-2</v>
      </c>
      <c r="W1563" s="118">
        <f t="shared" si="839"/>
        <v>20</v>
      </c>
      <c r="X1563" s="118">
        <v>252</v>
      </c>
      <c r="Y1563" s="117">
        <f t="shared" si="840"/>
        <v>1.0059787120000001</v>
      </c>
      <c r="Z1563" s="110">
        <f t="shared" si="841"/>
        <v>4.0796108100000001</v>
      </c>
      <c r="AA1563" s="110">
        <f t="shared" si="842"/>
        <v>0</v>
      </c>
      <c r="AB1563" s="121" t="str">
        <f t="shared" si="821"/>
        <v>A+J=</v>
      </c>
      <c r="AC1563" s="115">
        <f t="shared" si="822"/>
        <v>45833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9">
        <f t="shared" si="819"/>
        <v>45833</v>
      </c>
      <c r="B1564" s="110">
        <f t="shared" si="825"/>
        <v>686.78070300000002</v>
      </c>
      <c r="C1564" s="184">
        <f t="shared" si="818"/>
        <v>679.57297795979264</v>
      </c>
      <c r="D1564" s="111">
        <f t="shared" si="826"/>
        <v>7245.38</v>
      </c>
      <c r="E1564" s="111">
        <f>IF($K1564=1,VLOOKUP($A1563,$AQ$11:$AU$150,5),E1563)</f>
        <v>7276.54</v>
      </c>
      <c r="F1564" s="160" t="e">
        <f>IF($K1564=1,VLOOKUP($A1563,$AQ$11:$AU$135,6),F1563)</f>
        <v>#REF!</v>
      </c>
      <c r="G1564" s="114">
        <f t="shared" si="827"/>
        <v>4.3006716003852752E-3</v>
      </c>
      <c r="H1564" s="115">
        <f t="shared" si="828"/>
        <v>45833</v>
      </c>
      <c r="I1564" s="115">
        <f t="shared" si="829"/>
        <v>45833</v>
      </c>
      <c r="J1564" s="116">
        <f t="shared" si="830"/>
        <v>21</v>
      </c>
      <c r="K1564" s="116">
        <f t="shared" si="831"/>
        <v>21</v>
      </c>
      <c r="L1564" s="8">
        <f t="shared" si="832"/>
        <v>1.0043006699999999</v>
      </c>
      <c r="M1564" s="117">
        <v>1</v>
      </c>
      <c r="N1564" s="117">
        <f t="shared" si="833"/>
        <v>1</v>
      </c>
      <c r="O1564" s="110">
        <f t="shared" si="834"/>
        <v>1.0043006699999999</v>
      </c>
      <c r="P1564" s="110">
        <f t="shared" si="835"/>
        <v>682.49559707000003</v>
      </c>
      <c r="Q1564" s="148">
        <f t="shared" si="836"/>
        <v>51</v>
      </c>
      <c r="R1564" s="170">
        <f t="shared" si="837"/>
        <v>1.7240999999999999E-2</v>
      </c>
      <c r="S1564" s="110">
        <f t="shared" si="838"/>
        <v>11.766906580000001</v>
      </c>
      <c r="T1564" s="92">
        <f t="shared" si="823"/>
        <v>2.9226191191222703</v>
      </c>
      <c r="U1564" s="181">
        <f t="shared" si="824"/>
        <v>2.1523253427839537E-2</v>
      </c>
      <c r="V1564" s="120">
        <f t="shared" si="820"/>
        <v>7.8E-2</v>
      </c>
      <c r="W1564" s="118">
        <f t="shared" si="839"/>
        <v>21</v>
      </c>
      <c r="X1564" s="118">
        <v>252</v>
      </c>
      <c r="Y1564" s="117">
        <f t="shared" si="840"/>
        <v>1.0062785839999999</v>
      </c>
      <c r="Z1564" s="110">
        <f t="shared" si="841"/>
        <v>4.2851059300000003</v>
      </c>
      <c r="AA1564" s="110">
        <f t="shared" si="842"/>
        <v>16.052012510000001</v>
      </c>
      <c r="AB1564" s="121" t="str">
        <f t="shared" si="821"/>
        <v>A+J=</v>
      </c>
      <c r="AC1564" s="115">
        <f t="shared" si="822"/>
        <v>45833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9">
        <f t="shared" si="819"/>
        <v>45834</v>
      </c>
      <c r="B1565" s="110">
        <f t="shared" si="825"/>
        <v>668.13545211000007</v>
      </c>
      <c r="C1565" s="184">
        <f t="shared" si="818"/>
        <v>667.80607137087782</v>
      </c>
      <c r="D1565" s="111">
        <f t="shared" si="826"/>
        <v>7245.38</v>
      </c>
      <c r="E1565" s="111">
        <f>IF($K1565=1,VLOOKUP($A1564,$AQ$11:$AU$150,5),E1564)</f>
        <v>7276.54</v>
      </c>
      <c r="F1565" s="160" t="e">
        <f>IF($K1565=1,VLOOKUP($A1564,$AQ$11:$AU$135,6),F1564)</f>
        <v>#REF!</v>
      </c>
      <c r="G1565" s="114">
        <f t="shared" si="827"/>
        <v>4.3006716003852752E-3</v>
      </c>
      <c r="H1565" s="115">
        <f t="shared" si="828"/>
        <v>45863</v>
      </c>
      <c r="I1565" s="115">
        <f t="shared" si="829"/>
        <v>45863</v>
      </c>
      <c r="J1565" s="116">
        <f t="shared" si="830"/>
        <v>22</v>
      </c>
      <c r="K1565" s="116">
        <f t="shared" si="831"/>
        <v>1</v>
      </c>
      <c r="L1565" s="8">
        <f t="shared" si="832"/>
        <v>1.0001950799999999</v>
      </c>
      <c r="M1565" s="117">
        <v>1</v>
      </c>
      <c r="N1565" s="117">
        <f t="shared" si="833"/>
        <v>1</v>
      </c>
      <c r="O1565" s="110">
        <f t="shared" si="834"/>
        <v>1.0001950799999999</v>
      </c>
      <c r="P1565" s="110">
        <f t="shared" si="835"/>
        <v>667.93634697000005</v>
      </c>
      <c r="Q1565" s="148">
        <f t="shared" si="836"/>
        <v>0</v>
      </c>
      <c r="R1565" s="170">
        <f t="shared" si="837"/>
        <v>0</v>
      </c>
      <c r="S1565" s="110">
        <f t="shared" si="838"/>
        <v>0</v>
      </c>
      <c r="T1565" s="92">
        <f t="shared" si="823"/>
        <v>0</v>
      </c>
      <c r="U1565" s="181">
        <f t="shared" si="824"/>
        <v>0</v>
      </c>
      <c r="V1565" s="120">
        <f t="shared" si="820"/>
        <v>7.8E-2</v>
      </c>
      <c r="W1565" s="118">
        <f t="shared" si="839"/>
        <v>1</v>
      </c>
      <c r="X1565" s="118">
        <v>252</v>
      </c>
      <c r="Y1565" s="117">
        <f t="shared" si="840"/>
        <v>1.00029809</v>
      </c>
      <c r="Z1565" s="110">
        <f t="shared" si="841"/>
        <v>0.19910514000000001</v>
      </c>
      <c r="AA1565" s="110">
        <f t="shared" si="842"/>
        <v>0</v>
      </c>
      <c r="AB1565" s="121" t="str">
        <f t="shared" si="821"/>
        <v>A+J=</v>
      </c>
      <c r="AC1565" s="115">
        <f t="shared" si="822"/>
        <v>45863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9">
        <f t="shared" si="819"/>
        <v>45835</v>
      </c>
      <c r="B1566" s="110">
        <f t="shared" si="825"/>
        <v>668.46499671999993</v>
      </c>
      <c r="C1566" s="184">
        <f t="shared" si="818"/>
        <v>667.80607137087782</v>
      </c>
      <c r="D1566" s="111">
        <f t="shared" si="826"/>
        <v>7245.38</v>
      </c>
      <c r="E1566" s="111">
        <f>IF($K1566=1,VLOOKUP($A1565,$AQ$11:$AU$150,5),E1565)</f>
        <v>7276.54</v>
      </c>
      <c r="F1566" s="160" t="e">
        <f>IF($K1566=1,VLOOKUP($A1565,$AQ$11:$AU$135,6),F1565)</f>
        <v>#REF!</v>
      </c>
      <c r="G1566" s="114">
        <f t="shared" si="827"/>
        <v>4.3006716003852752E-3</v>
      </c>
      <c r="H1566" s="115">
        <f t="shared" si="828"/>
        <v>45863</v>
      </c>
      <c r="I1566" s="115">
        <f t="shared" si="829"/>
        <v>45863</v>
      </c>
      <c r="J1566" s="116">
        <f t="shared" si="830"/>
        <v>22</v>
      </c>
      <c r="K1566" s="116">
        <f t="shared" si="831"/>
        <v>2</v>
      </c>
      <c r="L1566" s="8">
        <f t="shared" si="832"/>
        <v>1.0003902</v>
      </c>
      <c r="M1566" s="117">
        <v>1</v>
      </c>
      <c r="N1566" s="117">
        <f t="shared" si="833"/>
        <v>1</v>
      </c>
      <c r="O1566" s="110">
        <f t="shared" si="834"/>
        <v>1.0003902</v>
      </c>
      <c r="P1566" s="110">
        <f t="shared" si="835"/>
        <v>668.06664928999999</v>
      </c>
      <c r="Q1566" s="148">
        <f t="shared" si="836"/>
        <v>0</v>
      </c>
      <c r="R1566" s="170">
        <f t="shared" si="837"/>
        <v>0</v>
      </c>
      <c r="S1566" s="110">
        <f t="shared" si="838"/>
        <v>0</v>
      </c>
      <c r="T1566" s="92">
        <f t="shared" si="823"/>
        <v>0</v>
      </c>
      <c r="U1566" s="181">
        <f t="shared" si="824"/>
        <v>0</v>
      </c>
      <c r="V1566" s="120">
        <f t="shared" si="820"/>
        <v>7.8E-2</v>
      </c>
      <c r="W1566" s="118">
        <f t="shared" si="839"/>
        <v>2</v>
      </c>
      <c r="X1566" s="118">
        <v>252</v>
      </c>
      <c r="Y1566" s="117">
        <f t="shared" si="840"/>
        <v>1.0005962690000001</v>
      </c>
      <c r="Z1566" s="110">
        <f t="shared" si="841"/>
        <v>0.39834743</v>
      </c>
      <c r="AA1566" s="110">
        <f t="shared" si="842"/>
        <v>0</v>
      </c>
      <c r="AB1566" s="121" t="str">
        <f t="shared" si="821"/>
        <v>A+J=</v>
      </c>
      <c r="AC1566" s="115">
        <f t="shared" si="822"/>
        <v>45863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9">
        <f t="shared" si="819"/>
        <v>45836</v>
      </c>
      <c r="B1567" s="110">
        <f t="shared" si="825"/>
        <v>668.79470458000003</v>
      </c>
      <c r="C1567" s="184">
        <f t="shared" si="818"/>
        <v>667.80607137087782</v>
      </c>
      <c r="D1567" s="111">
        <f t="shared" si="826"/>
        <v>7245.38</v>
      </c>
      <c r="E1567" s="111">
        <f>IF($K1567=1,VLOOKUP($A1566,$AQ$11:$AU$150,5),E1566)</f>
        <v>7276.54</v>
      </c>
      <c r="F1567" s="160" t="e">
        <f>IF($K1567=1,VLOOKUP($A1566,$AQ$11:$AU$135,6),F1566)</f>
        <v>#REF!</v>
      </c>
      <c r="G1567" s="114">
        <f t="shared" si="827"/>
        <v>4.3006716003852752E-3</v>
      </c>
      <c r="H1567" s="115">
        <f t="shared" si="828"/>
        <v>45863</v>
      </c>
      <c r="I1567" s="115">
        <f t="shared" si="829"/>
        <v>45863</v>
      </c>
      <c r="J1567" s="116">
        <f t="shared" si="830"/>
        <v>22</v>
      </c>
      <c r="K1567" s="116">
        <f t="shared" si="831"/>
        <v>3</v>
      </c>
      <c r="L1567" s="8">
        <f t="shared" si="832"/>
        <v>1.0005853600000001</v>
      </c>
      <c r="M1567" s="117">
        <v>1</v>
      </c>
      <c r="N1567" s="117">
        <f t="shared" si="833"/>
        <v>1</v>
      </c>
      <c r="O1567" s="110">
        <f t="shared" si="834"/>
        <v>1.0005853600000001</v>
      </c>
      <c r="P1567" s="110">
        <f t="shared" si="835"/>
        <v>668.19697832999998</v>
      </c>
      <c r="Q1567" s="148">
        <f t="shared" si="836"/>
        <v>0</v>
      </c>
      <c r="R1567" s="170">
        <f t="shared" si="837"/>
        <v>0</v>
      </c>
      <c r="S1567" s="110">
        <f t="shared" si="838"/>
        <v>0</v>
      </c>
      <c r="T1567" s="92">
        <f t="shared" si="823"/>
        <v>0</v>
      </c>
      <c r="U1567" s="181">
        <f t="shared" si="824"/>
        <v>0</v>
      </c>
      <c r="V1567" s="120">
        <f t="shared" si="820"/>
        <v>7.8E-2</v>
      </c>
      <c r="W1567" s="118">
        <f t="shared" si="839"/>
        <v>3</v>
      </c>
      <c r="X1567" s="118">
        <v>252</v>
      </c>
      <c r="Y1567" s="117">
        <f t="shared" si="840"/>
        <v>1.0008945359999999</v>
      </c>
      <c r="Z1567" s="110">
        <f t="shared" si="841"/>
        <v>0.59772625000000001</v>
      </c>
      <c r="AA1567" s="110">
        <f t="shared" si="842"/>
        <v>0</v>
      </c>
      <c r="AB1567" s="121" t="str">
        <f t="shared" si="821"/>
        <v>A+J=</v>
      </c>
      <c r="AC1567" s="115">
        <f t="shared" si="822"/>
        <v>45863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9">
        <f t="shared" si="819"/>
        <v>45837</v>
      </c>
      <c r="B1568" s="110">
        <f t="shared" si="825"/>
        <v>668.79470458000003</v>
      </c>
      <c r="C1568" s="184">
        <f t="shared" si="818"/>
        <v>667.80607137087782</v>
      </c>
      <c r="D1568" s="111">
        <f t="shared" si="826"/>
        <v>7245.38</v>
      </c>
      <c r="E1568" s="111">
        <f>IF($K1568=1,VLOOKUP($A1567,$AQ$11:$AU$150,5),E1567)</f>
        <v>7276.54</v>
      </c>
      <c r="F1568" s="160" t="e">
        <f>IF($K1568=1,VLOOKUP($A1567,$AQ$11:$AU$135,6),F1567)</f>
        <v>#REF!</v>
      </c>
      <c r="G1568" s="114">
        <f t="shared" si="827"/>
        <v>4.3006716003852752E-3</v>
      </c>
      <c r="H1568" s="115">
        <f t="shared" si="828"/>
        <v>45863</v>
      </c>
      <c r="I1568" s="115">
        <f t="shared" si="829"/>
        <v>45863</v>
      </c>
      <c r="J1568" s="116">
        <f t="shared" si="830"/>
        <v>22</v>
      </c>
      <c r="K1568" s="116">
        <f t="shared" si="831"/>
        <v>3</v>
      </c>
      <c r="L1568" s="8">
        <f t="shared" si="832"/>
        <v>1.0005853600000001</v>
      </c>
      <c r="M1568" s="117">
        <v>1</v>
      </c>
      <c r="N1568" s="117">
        <f t="shared" si="833"/>
        <v>1</v>
      </c>
      <c r="O1568" s="110">
        <f t="shared" si="834"/>
        <v>1.0005853600000001</v>
      </c>
      <c r="P1568" s="110">
        <f t="shared" si="835"/>
        <v>668.19697832999998</v>
      </c>
      <c r="Q1568" s="148">
        <f t="shared" si="836"/>
        <v>0</v>
      </c>
      <c r="R1568" s="170">
        <f t="shared" si="837"/>
        <v>0</v>
      </c>
      <c r="S1568" s="110">
        <f t="shared" si="838"/>
        <v>0</v>
      </c>
      <c r="T1568" s="92">
        <f t="shared" si="823"/>
        <v>0</v>
      </c>
      <c r="U1568" s="181">
        <f t="shared" si="824"/>
        <v>0</v>
      </c>
      <c r="V1568" s="120">
        <f t="shared" si="820"/>
        <v>7.8E-2</v>
      </c>
      <c r="W1568" s="118">
        <f t="shared" si="839"/>
        <v>3</v>
      </c>
      <c r="X1568" s="118">
        <v>252</v>
      </c>
      <c r="Y1568" s="117">
        <f t="shared" si="840"/>
        <v>1.0008945359999999</v>
      </c>
      <c r="Z1568" s="110">
        <f t="shared" si="841"/>
        <v>0.59772625000000001</v>
      </c>
      <c r="AA1568" s="110">
        <f t="shared" si="842"/>
        <v>0</v>
      </c>
      <c r="AB1568" s="121" t="str">
        <f t="shared" si="821"/>
        <v>A+J=</v>
      </c>
      <c r="AC1568" s="115">
        <f t="shared" si="822"/>
        <v>45863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9">
        <f t="shared" si="819"/>
        <v>45838</v>
      </c>
      <c r="B1569" s="110">
        <f t="shared" si="825"/>
        <v>668.79470458000003</v>
      </c>
      <c r="C1569" s="184">
        <f t="shared" si="818"/>
        <v>667.80607137087782</v>
      </c>
      <c r="D1569" s="111">
        <f t="shared" si="826"/>
        <v>7245.38</v>
      </c>
      <c r="E1569" s="111">
        <f>IF($K1569=1,VLOOKUP($A1568,$AQ$11:$AU$150,5),E1568)</f>
        <v>7276.54</v>
      </c>
      <c r="F1569" s="160" t="e">
        <f>IF($K1569=1,VLOOKUP($A1568,$AQ$11:$AU$135,6),F1568)</f>
        <v>#REF!</v>
      </c>
      <c r="G1569" s="114">
        <f t="shared" si="827"/>
        <v>4.3006716003852752E-3</v>
      </c>
      <c r="H1569" s="115">
        <f t="shared" si="828"/>
        <v>45863</v>
      </c>
      <c r="I1569" s="115">
        <f t="shared" si="829"/>
        <v>45863</v>
      </c>
      <c r="J1569" s="116">
        <f t="shared" si="830"/>
        <v>22</v>
      </c>
      <c r="K1569" s="116">
        <f t="shared" si="831"/>
        <v>3</v>
      </c>
      <c r="L1569" s="8">
        <f t="shared" si="832"/>
        <v>1.0005853600000001</v>
      </c>
      <c r="M1569" s="117">
        <v>1</v>
      </c>
      <c r="N1569" s="117">
        <f t="shared" si="833"/>
        <v>1</v>
      </c>
      <c r="O1569" s="110">
        <f t="shared" si="834"/>
        <v>1.0005853600000001</v>
      </c>
      <c r="P1569" s="110">
        <f t="shared" si="835"/>
        <v>668.19697832999998</v>
      </c>
      <c r="Q1569" s="148">
        <f t="shared" si="836"/>
        <v>0</v>
      </c>
      <c r="R1569" s="170">
        <f t="shared" si="837"/>
        <v>0</v>
      </c>
      <c r="S1569" s="110">
        <f t="shared" si="838"/>
        <v>0</v>
      </c>
      <c r="T1569" s="92">
        <f t="shared" si="823"/>
        <v>0</v>
      </c>
      <c r="U1569" s="181">
        <f t="shared" si="824"/>
        <v>0</v>
      </c>
      <c r="V1569" s="120">
        <f t="shared" si="820"/>
        <v>7.8E-2</v>
      </c>
      <c r="W1569" s="118">
        <f t="shared" si="839"/>
        <v>3</v>
      </c>
      <c r="X1569" s="118">
        <v>252</v>
      </c>
      <c r="Y1569" s="117">
        <f t="shared" si="840"/>
        <v>1.0008945359999999</v>
      </c>
      <c r="Z1569" s="110">
        <f t="shared" si="841"/>
        <v>0.59772625000000001</v>
      </c>
      <c r="AA1569" s="110">
        <f t="shared" si="842"/>
        <v>0</v>
      </c>
      <c r="AB1569" s="121" t="str">
        <f t="shared" si="821"/>
        <v>A+J=</v>
      </c>
      <c r="AC1569" s="115">
        <f t="shared" si="822"/>
        <v>45863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9">
        <f t="shared" si="819"/>
        <v>45839</v>
      </c>
      <c r="B1570" s="110">
        <f t="shared" si="825"/>
        <v>669.12457705999998</v>
      </c>
      <c r="C1570" s="184">
        <f t="shared" si="818"/>
        <v>667.80607137087782</v>
      </c>
      <c r="D1570" s="111">
        <f t="shared" si="826"/>
        <v>7245.38</v>
      </c>
      <c r="E1570" s="111">
        <f>IF($K1570=1,VLOOKUP($A1569,$AQ$11:$AU$150,5),E1569)</f>
        <v>7276.54</v>
      </c>
      <c r="F1570" s="160" t="e">
        <f>IF($K1570=1,VLOOKUP($A1569,$AQ$11:$AU$135,6),F1569)</f>
        <v>#REF!</v>
      </c>
      <c r="G1570" s="114">
        <f t="shared" si="827"/>
        <v>4.3006716003852752E-3</v>
      </c>
      <c r="H1570" s="115">
        <f t="shared" si="828"/>
        <v>45863</v>
      </c>
      <c r="I1570" s="115">
        <f t="shared" si="829"/>
        <v>45863</v>
      </c>
      <c r="J1570" s="116">
        <f t="shared" si="830"/>
        <v>22</v>
      </c>
      <c r="K1570" s="116">
        <f t="shared" si="831"/>
        <v>4</v>
      </c>
      <c r="L1570" s="8">
        <f t="shared" si="832"/>
        <v>1.0007805599999999</v>
      </c>
      <c r="M1570" s="117">
        <v>1</v>
      </c>
      <c r="N1570" s="117">
        <f t="shared" si="833"/>
        <v>1</v>
      </c>
      <c r="O1570" s="110">
        <f t="shared" si="834"/>
        <v>1.0007805599999999</v>
      </c>
      <c r="P1570" s="110">
        <f t="shared" si="835"/>
        <v>668.32733407000001</v>
      </c>
      <c r="Q1570" s="148">
        <f t="shared" si="836"/>
        <v>0</v>
      </c>
      <c r="R1570" s="170">
        <f t="shared" si="837"/>
        <v>0</v>
      </c>
      <c r="S1570" s="110">
        <f t="shared" si="838"/>
        <v>0</v>
      </c>
      <c r="T1570" s="92">
        <f t="shared" si="823"/>
        <v>0</v>
      </c>
      <c r="U1570" s="181">
        <f t="shared" si="824"/>
        <v>0</v>
      </c>
      <c r="V1570" s="120">
        <f t="shared" si="820"/>
        <v>7.8E-2</v>
      </c>
      <c r="W1570" s="118">
        <f t="shared" si="839"/>
        <v>4</v>
      </c>
      <c r="X1570" s="118">
        <v>252</v>
      </c>
      <c r="Y1570" s="117">
        <f t="shared" si="840"/>
        <v>1.001192893</v>
      </c>
      <c r="Z1570" s="110">
        <f t="shared" si="841"/>
        <v>0.79724298999999998</v>
      </c>
      <c r="AA1570" s="110">
        <f t="shared" si="842"/>
        <v>0</v>
      </c>
      <c r="AB1570" s="121" t="str">
        <f t="shared" si="821"/>
        <v>A+J=</v>
      </c>
      <c r="AC1570" s="115">
        <f t="shared" si="822"/>
        <v>45863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9">
        <f t="shared" si="819"/>
        <v>45840</v>
      </c>
      <c r="B1571" s="110">
        <f t="shared" si="825"/>
        <v>669.45461359000001</v>
      </c>
      <c r="C1571" s="184">
        <f t="shared" si="818"/>
        <v>667.80607137087782</v>
      </c>
      <c r="D1571" s="111">
        <f t="shared" si="826"/>
        <v>7245.38</v>
      </c>
      <c r="E1571" s="111">
        <f>IF($K1571=1,VLOOKUP($A1570,$AQ$11:$AU$150,5),E1570)</f>
        <v>7276.54</v>
      </c>
      <c r="F1571" s="160" t="e">
        <f>IF($K1571=1,VLOOKUP($A1570,$AQ$11:$AU$135,6),F1570)</f>
        <v>#REF!</v>
      </c>
      <c r="G1571" s="114">
        <f t="shared" si="827"/>
        <v>4.3006716003852752E-3</v>
      </c>
      <c r="H1571" s="115">
        <f t="shared" si="828"/>
        <v>45863</v>
      </c>
      <c r="I1571" s="115">
        <f t="shared" si="829"/>
        <v>45863</v>
      </c>
      <c r="J1571" s="116">
        <f t="shared" si="830"/>
        <v>22</v>
      </c>
      <c r="K1571" s="116">
        <f t="shared" si="831"/>
        <v>5</v>
      </c>
      <c r="L1571" s="8">
        <f t="shared" si="832"/>
        <v>1.0009758</v>
      </c>
      <c r="M1571" s="117">
        <v>1</v>
      </c>
      <c r="N1571" s="117">
        <f t="shared" si="833"/>
        <v>1</v>
      </c>
      <c r="O1571" s="110">
        <f t="shared" si="834"/>
        <v>1.0009758</v>
      </c>
      <c r="P1571" s="110">
        <f t="shared" si="835"/>
        <v>668.45771652999997</v>
      </c>
      <c r="Q1571" s="148">
        <f t="shared" si="836"/>
        <v>0</v>
      </c>
      <c r="R1571" s="170">
        <f t="shared" si="837"/>
        <v>0</v>
      </c>
      <c r="S1571" s="110">
        <f t="shared" si="838"/>
        <v>0</v>
      </c>
      <c r="T1571" s="92">
        <f t="shared" si="823"/>
        <v>0</v>
      </c>
      <c r="U1571" s="181">
        <f t="shared" si="824"/>
        <v>0</v>
      </c>
      <c r="V1571" s="120">
        <f t="shared" si="820"/>
        <v>7.8E-2</v>
      </c>
      <c r="W1571" s="118">
        <f t="shared" si="839"/>
        <v>5</v>
      </c>
      <c r="X1571" s="118">
        <v>252</v>
      </c>
      <c r="Y1571" s="117">
        <f t="shared" si="840"/>
        <v>1.001491339</v>
      </c>
      <c r="Z1571" s="110">
        <f t="shared" si="841"/>
        <v>0.99689706</v>
      </c>
      <c r="AA1571" s="110">
        <f t="shared" si="842"/>
        <v>0</v>
      </c>
      <c r="AB1571" s="121" t="str">
        <f t="shared" si="821"/>
        <v>A+J=</v>
      </c>
      <c r="AC1571" s="115">
        <f t="shared" si="822"/>
        <v>45863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9">
        <f t="shared" si="819"/>
        <v>45841</v>
      </c>
      <c r="B1572" s="110">
        <f t="shared" si="825"/>
        <v>669.78481352999995</v>
      </c>
      <c r="C1572" s="184">
        <f t="shared" si="818"/>
        <v>667.80607137087782</v>
      </c>
      <c r="D1572" s="111">
        <f t="shared" si="826"/>
        <v>7245.38</v>
      </c>
      <c r="E1572" s="111">
        <f>IF($K1572=1,VLOOKUP($A1571,$AQ$11:$AU$150,5),E1571)</f>
        <v>7276.54</v>
      </c>
      <c r="F1572" s="160" t="e">
        <f>IF($K1572=1,VLOOKUP($A1571,$AQ$11:$AU$135,6),F1571)</f>
        <v>#REF!</v>
      </c>
      <c r="G1572" s="114">
        <f t="shared" si="827"/>
        <v>4.3006716003852752E-3</v>
      </c>
      <c r="H1572" s="115">
        <f t="shared" si="828"/>
        <v>45863</v>
      </c>
      <c r="I1572" s="115">
        <f t="shared" si="829"/>
        <v>45863</v>
      </c>
      <c r="J1572" s="116">
        <f t="shared" si="830"/>
        <v>22</v>
      </c>
      <c r="K1572" s="116">
        <f t="shared" si="831"/>
        <v>6</v>
      </c>
      <c r="L1572" s="8">
        <f t="shared" si="832"/>
        <v>1.00117108</v>
      </c>
      <c r="M1572" s="117">
        <v>1</v>
      </c>
      <c r="N1572" s="117">
        <f t="shared" si="833"/>
        <v>1</v>
      </c>
      <c r="O1572" s="110">
        <f t="shared" si="834"/>
        <v>1.00117108</v>
      </c>
      <c r="P1572" s="110">
        <f t="shared" si="835"/>
        <v>668.58812569999998</v>
      </c>
      <c r="Q1572" s="148">
        <f t="shared" si="836"/>
        <v>0</v>
      </c>
      <c r="R1572" s="170">
        <f t="shared" si="837"/>
        <v>0</v>
      </c>
      <c r="S1572" s="110">
        <f t="shared" si="838"/>
        <v>0</v>
      </c>
      <c r="T1572" s="92">
        <f t="shared" si="823"/>
        <v>0</v>
      </c>
      <c r="U1572" s="181">
        <f t="shared" si="824"/>
        <v>0</v>
      </c>
      <c r="V1572" s="120">
        <f t="shared" si="820"/>
        <v>7.8E-2</v>
      </c>
      <c r="W1572" s="118">
        <f t="shared" si="839"/>
        <v>6</v>
      </c>
      <c r="X1572" s="118">
        <v>252</v>
      </c>
      <c r="Y1572" s="117">
        <f t="shared" si="840"/>
        <v>1.0017898730000001</v>
      </c>
      <c r="Z1572" s="110">
        <f t="shared" si="841"/>
        <v>1.1966878299999999</v>
      </c>
      <c r="AA1572" s="110">
        <f t="shared" si="842"/>
        <v>0</v>
      </c>
      <c r="AB1572" s="121" t="str">
        <f t="shared" si="821"/>
        <v>A+J=</v>
      </c>
      <c r="AC1572" s="115">
        <f t="shared" si="822"/>
        <v>45863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9">
        <f t="shared" si="819"/>
        <v>45842</v>
      </c>
      <c r="B1573" s="110">
        <f t="shared" si="825"/>
        <v>670.11517091999997</v>
      </c>
      <c r="C1573" s="184">
        <f t="shared" si="818"/>
        <v>667.80607137087782</v>
      </c>
      <c r="D1573" s="111">
        <f t="shared" si="826"/>
        <v>7245.38</v>
      </c>
      <c r="E1573" s="111">
        <f>IF($K1573=1,VLOOKUP($A1572,$AQ$11:$AU$150,5),E1572)</f>
        <v>7276.54</v>
      </c>
      <c r="F1573" s="160" t="e">
        <f>IF($K1573=1,VLOOKUP($A1572,$AQ$11:$AU$135,6),F1572)</f>
        <v>#REF!</v>
      </c>
      <c r="G1573" s="114">
        <f t="shared" si="827"/>
        <v>4.3006716003852752E-3</v>
      </c>
      <c r="H1573" s="115">
        <f t="shared" si="828"/>
        <v>45863</v>
      </c>
      <c r="I1573" s="115">
        <f t="shared" si="829"/>
        <v>45863</v>
      </c>
      <c r="J1573" s="116">
        <f t="shared" si="830"/>
        <v>22</v>
      </c>
      <c r="K1573" s="116">
        <f t="shared" si="831"/>
        <v>7</v>
      </c>
      <c r="L1573" s="8">
        <f t="shared" si="832"/>
        <v>1.0013663900000001</v>
      </c>
      <c r="M1573" s="117">
        <v>1</v>
      </c>
      <c r="N1573" s="117">
        <f t="shared" si="833"/>
        <v>1</v>
      </c>
      <c r="O1573" s="110">
        <f t="shared" si="834"/>
        <v>1.0013663900000001</v>
      </c>
      <c r="P1573" s="110">
        <f t="shared" si="835"/>
        <v>668.71855489999996</v>
      </c>
      <c r="Q1573" s="148">
        <f t="shared" si="836"/>
        <v>0</v>
      </c>
      <c r="R1573" s="170">
        <f t="shared" si="837"/>
        <v>0</v>
      </c>
      <c r="S1573" s="110">
        <f t="shared" si="838"/>
        <v>0</v>
      </c>
      <c r="T1573" s="92">
        <f t="shared" si="823"/>
        <v>0</v>
      </c>
      <c r="U1573" s="181">
        <f t="shared" si="824"/>
        <v>0</v>
      </c>
      <c r="V1573" s="120">
        <f t="shared" si="820"/>
        <v>7.8E-2</v>
      </c>
      <c r="W1573" s="118">
        <f t="shared" si="839"/>
        <v>7</v>
      </c>
      <c r="X1573" s="118">
        <v>252</v>
      </c>
      <c r="Y1573" s="117">
        <f t="shared" si="840"/>
        <v>1.0020884960000001</v>
      </c>
      <c r="Z1573" s="110">
        <f t="shared" si="841"/>
        <v>1.39661602</v>
      </c>
      <c r="AA1573" s="110">
        <f t="shared" si="842"/>
        <v>0</v>
      </c>
      <c r="AB1573" s="121" t="str">
        <f t="shared" si="821"/>
        <v>A+J=</v>
      </c>
      <c r="AC1573" s="115">
        <f t="shared" si="822"/>
        <v>45863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9">
        <f t="shared" si="819"/>
        <v>45843</v>
      </c>
      <c r="B1574" s="110">
        <f t="shared" si="825"/>
        <v>670.44569319000004</v>
      </c>
      <c r="C1574" s="184">
        <f t="shared" si="818"/>
        <v>667.80607137087782</v>
      </c>
      <c r="D1574" s="111">
        <f t="shared" si="826"/>
        <v>7245.38</v>
      </c>
      <c r="E1574" s="111">
        <f>IF($K1574=1,VLOOKUP($A1573,$AQ$11:$AU$150,5),E1573)</f>
        <v>7276.54</v>
      </c>
      <c r="F1574" s="160" t="e">
        <f>IF($K1574=1,VLOOKUP($A1573,$AQ$11:$AU$135,6),F1573)</f>
        <v>#REF!</v>
      </c>
      <c r="G1574" s="114">
        <f t="shared" si="827"/>
        <v>4.3006716003852752E-3</v>
      </c>
      <c r="H1574" s="115">
        <f t="shared" si="828"/>
        <v>45863</v>
      </c>
      <c r="I1574" s="115">
        <f t="shared" si="829"/>
        <v>45863</v>
      </c>
      <c r="J1574" s="116">
        <f t="shared" si="830"/>
        <v>22</v>
      </c>
      <c r="K1574" s="116">
        <f t="shared" si="831"/>
        <v>8</v>
      </c>
      <c r="L1574" s="8">
        <f t="shared" si="832"/>
        <v>1.0015617400000001</v>
      </c>
      <c r="M1574" s="117">
        <v>1</v>
      </c>
      <c r="N1574" s="117">
        <f t="shared" si="833"/>
        <v>1</v>
      </c>
      <c r="O1574" s="110">
        <f t="shared" si="834"/>
        <v>1.0015617400000001</v>
      </c>
      <c r="P1574" s="110">
        <f t="shared" si="835"/>
        <v>668.84901081999999</v>
      </c>
      <c r="Q1574" s="148">
        <f t="shared" si="836"/>
        <v>0</v>
      </c>
      <c r="R1574" s="170">
        <f t="shared" si="837"/>
        <v>0</v>
      </c>
      <c r="S1574" s="110">
        <f t="shared" si="838"/>
        <v>0</v>
      </c>
      <c r="T1574" s="92">
        <f t="shared" si="823"/>
        <v>0</v>
      </c>
      <c r="U1574" s="181">
        <f t="shared" si="824"/>
        <v>0</v>
      </c>
      <c r="V1574" s="120">
        <f t="shared" si="820"/>
        <v>7.8E-2</v>
      </c>
      <c r="W1574" s="118">
        <f t="shared" si="839"/>
        <v>8</v>
      </c>
      <c r="X1574" s="118">
        <v>252</v>
      </c>
      <c r="Y1574" s="117">
        <f t="shared" si="840"/>
        <v>1.0023872089999999</v>
      </c>
      <c r="Z1574" s="110">
        <f t="shared" si="841"/>
        <v>1.5966823699999999</v>
      </c>
      <c r="AA1574" s="110">
        <f t="shared" si="842"/>
        <v>0</v>
      </c>
      <c r="AB1574" s="121" t="str">
        <f t="shared" si="821"/>
        <v>A+J=</v>
      </c>
      <c r="AC1574" s="115">
        <f t="shared" si="822"/>
        <v>45863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9">
        <f t="shared" si="819"/>
        <v>45844</v>
      </c>
      <c r="B1575" s="110">
        <f t="shared" si="825"/>
        <v>670.44569319000004</v>
      </c>
      <c r="C1575" s="184">
        <f t="shared" si="818"/>
        <v>667.80607137087782</v>
      </c>
      <c r="D1575" s="111">
        <f t="shared" si="826"/>
        <v>7245.38</v>
      </c>
      <c r="E1575" s="111">
        <f>IF($K1575=1,VLOOKUP($A1574,$AQ$11:$AU$150,5),E1574)</f>
        <v>7276.54</v>
      </c>
      <c r="F1575" s="160" t="e">
        <f>IF($K1575=1,VLOOKUP($A1574,$AQ$11:$AU$135,6),F1574)</f>
        <v>#REF!</v>
      </c>
      <c r="G1575" s="114">
        <f t="shared" si="827"/>
        <v>4.3006716003852752E-3</v>
      </c>
      <c r="H1575" s="115">
        <f t="shared" si="828"/>
        <v>45863</v>
      </c>
      <c r="I1575" s="115">
        <f t="shared" si="829"/>
        <v>45863</v>
      </c>
      <c r="J1575" s="116">
        <f t="shared" si="830"/>
        <v>22</v>
      </c>
      <c r="K1575" s="116">
        <f t="shared" si="831"/>
        <v>8</v>
      </c>
      <c r="L1575" s="8">
        <f t="shared" si="832"/>
        <v>1.0015617400000001</v>
      </c>
      <c r="M1575" s="117">
        <v>1</v>
      </c>
      <c r="N1575" s="117">
        <f t="shared" si="833"/>
        <v>1</v>
      </c>
      <c r="O1575" s="110">
        <f t="shared" si="834"/>
        <v>1.0015617400000001</v>
      </c>
      <c r="P1575" s="110">
        <f t="shared" si="835"/>
        <v>668.84901081999999</v>
      </c>
      <c r="Q1575" s="148">
        <f t="shared" si="836"/>
        <v>0</v>
      </c>
      <c r="R1575" s="170">
        <f t="shared" si="837"/>
        <v>0</v>
      </c>
      <c r="S1575" s="110">
        <f t="shared" si="838"/>
        <v>0</v>
      </c>
      <c r="T1575" s="92">
        <f t="shared" si="823"/>
        <v>0</v>
      </c>
      <c r="U1575" s="181">
        <f t="shared" si="824"/>
        <v>0</v>
      </c>
      <c r="V1575" s="120">
        <f t="shared" si="820"/>
        <v>7.8E-2</v>
      </c>
      <c r="W1575" s="118">
        <f t="shared" si="839"/>
        <v>8</v>
      </c>
      <c r="X1575" s="118">
        <v>252</v>
      </c>
      <c r="Y1575" s="117">
        <f t="shared" si="840"/>
        <v>1.0023872089999999</v>
      </c>
      <c r="Z1575" s="110">
        <f t="shared" si="841"/>
        <v>1.5966823699999999</v>
      </c>
      <c r="AA1575" s="110">
        <f t="shared" si="842"/>
        <v>0</v>
      </c>
      <c r="AB1575" s="121" t="str">
        <f t="shared" si="821"/>
        <v>A+J=</v>
      </c>
      <c r="AC1575" s="115">
        <f t="shared" si="822"/>
        <v>45863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9">
        <f t="shared" si="819"/>
        <v>45845</v>
      </c>
      <c r="B1576" s="110">
        <f t="shared" si="825"/>
        <v>670.44569319000004</v>
      </c>
      <c r="C1576" s="184">
        <f t="shared" si="818"/>
        <v>667.80607137087782</v>
      </c>
      <c r="D1576" s="111">
        <f t="shared" si="826"/>
        <v>7245.38</v>
      </c>
      <c r="E1576" s="111">
        <f>IF($K1576=1,VLOOKUP($A1575,$AQ$11:$AU$150,5),E1575)</f>
        <v>7276.54</v>
      </c>
      <c r="F1576" s="160" t="e">
        <f>IF($K1576=1,VLOOKUP($A1575,$AQ$11:$AU$135,6),F1575)</f>
        <v>#REF!</v>
      </c>
      <c r="G1576" s="114">
        <f t="shared" si="827"/>
        <v>4.3006716003852752E-3</v>
      </c>
      <c r="H1576" s="115">
        <f t="shared" si="828"/>
        <v>45863</v>
      </c>
      <c r="I1576" s="115">
        <f t="shared" si="829"/>
        <v>45863</v>
      </c>
      <c r="J1576" s="116">
        <f t="shared" si="830"/>
        <v>22</v>
      </c>
      <c r="K1576" s="116">
        <f t="shared" si="831"/>
        <v>8</v>
      </c>
      <c r="L1576" s="8">
        <f t="shared" si="832"/>
        <v>1.0015617400000001</v>
      </c>
      <c r="M1576" s="117">
        <v>1</v>
      </c>
      <c r="N1576" s="117">
        <f t="shared" si="833"/>
        <v>1</v>
      </c>
      <c r="O1576" s="110">
        <f t="shared" si="834"/>
        <v>1.0015617400000001</v>
      </c>
      <c r="P1576" s="110">
        <f t="shared" si="835"/>
        <v>668.84901081999999</v>
      </c>
      <c r="Q1576" s="148">
        <f t="shared" si="836"/>
        <v>0</v>
      </c>
      <c r="R1576" s="170">
        <f t="shared" si="837"/>
        <v>0</v>
      </c>
      <c r="S1576" s="110">
        <f t="shared" si="838"/>
        <v>0</v>
      </c>
      <c r="T1576" s="92">
        <f t="shared" si="823"/>
        <v>0</v>
      </c>
      <c r="U1576" s="181">
        <f t="shared" si="824"/>
        <v>0</v>
      </c>
      <c r="V1576" s="120">
        <f t="shared" si="820"/>
        <v>7.8E-2</v>
      </c>
      <c r="W1576" s="118">
        <f t="shared" si="839"/>
        <v>8</v>
      </c>
      <c r="X1576" s="118">
        <v>252</v>
      </c>
      <c r="Y1576" s="117">
        <f t="shared" si="840"/>
        <v>1.0023872089999999</v>
      </c>
      <c r="Z1576" s="110">
        <f t="shared" si="841"/>
        <v>1.5966823699999999</v>
      </c>
      <c r="AA1576" s="110">
        <f t="shared" si="842"/>
        <v>0</v>
      </c>
      <c r="AB1576" s="121" t="str">
        <f t="shared" si="821"/>
        <v>A+J=</v>
      </c>
      <c r="AC1576" s="115">
        <f t="shared" si="822"/>
        <v>45863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9">
        <f t="shared" si="819"/>
        <v>45846</v>
      </c>
      <c r="B1577" s="110">
        <f t="shared" si="825"/>
        <v>670.77637971999991</v>
      </c>
      <c r="C1577" s="184">
        <f t="shared" si="818"/>
        <v>667.80607137087782</v>
      </c>
      <c r="D1577" s="111">
        <f t="shared" si="826"/>
        <v>7245.38</v>
      </c>
      <c r="E1577" s="111">
        <f>IF($K1577=1,VLOOKUP($A1576,$AQ$11:$AU$150,5),E1576)</f>
        <v>7276.54</v>
      </c>
      <c r="F1577" s="160" t="e">
        <f>IF($K1577=1,VLOOKUP($A1576,$AQ$11:$AU$135,6),F1576)</f>
        <v>#REF!</v>
      </c>
      <c r="G1577" s="114">
        <f t="shared" si="827"/>
        <v>4.3006716003852752E-3</v>
      </c>
      <c r="H1577" s="115">
        <f t="shared" si="828"/>
        <v>45863</v>
      </c>
      <c r="I1577" s="115">
        <f t="shared" si="829"/>
        <v>45863</v>
      </c>
      <c r="J1577" s="116">
        <f t="shared" si="830"/>
        <v>22</v>
      </c>
      <c r="K1577" s="116">
        <f t="shared" si="831"/>
        <v>9</v>
      </c>
      <c r="L1577" s="8">
        <f t="shared" si="832"/>
        <v>1.0017571300000001</v>
      </c>
      <c r="M1577" s="117">
        <v>1</v>
      </c>
      <c r="N1577" s="117">
        <f t="shared" si="833"/>
        <v>1</v>
      </c>
      <c r="O1577" s="110">
        <f t="shared" si="834"/>
        <v>1.0017571300000001</v>
      </c>
      <c r="P1577" s="110">
        <f t="shared" si="835"/>
        <v>668.97949344999995</v>
      </c>
      <c r="Q1577" s="148">
        <f t="shared" si="836"/>
        <v>0</v>
      </c>
      <c r="R1577" s="170">
        <f t="shared" si="837"/>
        <v>0</v>
      </c>
      <c r="S1577" s="110">
        <f t="shared" si="838"/>
        <v>0</v>
      </c>
      <c r="T1577" s="92">
        <f t="shared" si="823"/>
        <v>0</v>
      </c>
      <c r="U1577" s="181">
        <f t="shared" si="824"/>
        <v>0</v>
      </c>
      <c r="V1577" s="120">
        <f t="shared" si="820"/>
        <v>7.8E-2</v>
      </c>
      <c r="W1577" s="118">
        <f t="shared" si="839"/>
        <v>9</v>
      </c>
      <c r="X1577" s="118">
        <v>252</v>
      </c>
      <c r="Y1577" s="117">
        <f t="shared" si="840"/>
        <v>1.002686011</v>
      </c>
      <c r="Z1577" s="110">
        <f t="shared" si="841"/>
        <v>1.7968862699999999</v>
      </c>
      <c r="AA1577" s="110">
        <f t="shared" si="842"/>
        <v>0</v>
      </c>
      <c r="AB1577" s="121" t="str">
        <f t="shared" si="821"/>
        <v>A+J=</v>
      </c>
      <c r="AC1577" s="115">
        <f t="shared" si="822"/>
        <v>45863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9">
        <f t="shared" si="819"/>
        <v>45847</v>
      </c>
      <c r="B1578" s="110">
        <f t="shared" si="825"/>
        <v>671.10722989999999</v>
      </c>
      <c r="C1578" s="184">
        <f t="shared" si="818"/>
        <v>667.80607137087782</v>
      </c>
      <c r="D1578" s="111">
        <f t="shared" si="826"/>
        <v>7245.38</v>
      </c>
      <c r="E1578" s="111">
        <f>IF($K1578=1,VLOOKUP($A1577,$AQ$11:$AU$150,5),E1577)</f>
        <v>7276.54</v>
      </c>
      <c r="F1578" s="160" t="e">
        <f>IF($K1578=1,VLOOKUP($A1577,$AQ$11:$AU$135,6),F1577)</f>
        <v>#REF!</v>
      </c>
      <c r="G1578" s="114">
        <f t="shared" si="827"/>
        <v>4.3006716003852752E-3</v>
      </c>
      <c r="H1578" s="115">
        <f t="shared" si="828"/>
        <v>45863</v>
      </c>
      <c r="I1578" s="115">
        <f t="shared" si="829"/>
        <v>45863</v>
      </c>
      <c r="J1578" s="116">
        <f t="shared" si="830"/>
        <v>22</v>
      </c>
      <c r="K1578" s="116">
        <f t="shared" si="831"/>
        <v>10</v>
      </c>
      <c r="L1578" s="8">
        <f t="shared" si="832"/>
        <v>1.0019525600000001</v>
      </c>
      <c r="M1578" s="117">
        <v>1</v>
      </c>
      <c r="N1578" s="117">
        <f t="shared" si="833"/>
        <v>1</v>
      </c>
      <c r="O1578" s="110">
        <f t="shared" si="834"/>
        <v>1.0019525600000001</v>
      </c>
      <c r="P1578" s="110">
        <f t="shared" si="835"/>
        <v>669.11000278999995</v>
      </c>
      <c r="Q1578" s="148">
        <f t="shared" si="836"/>
        <v>0</v>
      </c>
      <c r="R1578" s="170">
        <f t="shared" si="837"/>
        <v>0</v>
      </c>
      <c r="S1578" s="110">
        <f t="shared" si="838"/>
        <v>0</v>
      </c>
      <c r="T1578" s="92">
        <f t="shared" si="823"/>
        <v>0</v>
      </c>
      <c r="U1578" s="181">
        <f t="shared" si="824"/>
        <v>0</v>
      </c>
      <c r="V1578" s="120">
        <f t="shared" si="820"/>
        <v>7.8E-2</v>
      </c>
      <c r="W1578" s="118">
        <f t="shared" si="839"/>
        <v>10</v>
      </c>
      <c r="X1578" s="118">
        <v>252</v>
      </c>
      <c r="Y1578" s="117">
        <f t="shared" si="840"/>
        <v>1.002984901</v>
      </c>
      <c r="Z1578" s="110">
        <f t="shared" si="841"/>
        <v>1.9972271100000001</v>
      </c>
      <c r="AA1578" s="110">
        <f t="shared" si="842"/>
        <v>0</v>
      </c>
      <c r="AB1578" s="121" t="str">
        <f t="shared" si="821"/>
        <v>A+J=</v>
      </c>
      <c r="AC1578" s="115">
        <f t="shared" si="822"/>
        <v>45863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9">
        <f t="shared" si="819"/>
        <v>45848</v>
      </c>
      <c r="B1579" s="110">
        <f t="shared" si="825"/>
        <v>671.43823842000006</v>
      </c>
      <c r="C1579" s="184">
        <f t="shared" si="818"/>
        <v>667.80607137087782</v>
      </c>
      <c r="D1579" s="111">
        <f t="shared" si="826"/>
        <v>7245.38</v>
      </c>
      <c r="E1579" s="111">
        <f>IF($K1579=1,VLOOKUP($A1578,$AQ$11:$AU$150,5),E1578)</f>
        <v>7276.54</v>
      </c>
      <c r="F1579" s="160" t="e">
        <f>IF($K1579=1,VLOOKUP($A1578,$AQ$11:$AU$135,6),F1578)</f>
        <v>#REF!</v>
      </c>
      <c r="G1579" s="114">
        <f t="shared" si="827"/>
        <v>4.3006716003852752E-3</v>
      </c>
      <c r="H1579" s="115">
        <f t="shared" si="828"/>
        <v>45863</v>
      </c>
      <c r="I1579" s="115">
        <f t="shared" si="829"/>
        <v>45863</v>
      </c>
      <c r="J1579" s="116">
        <f t="shared" si="830"/>
        <v>22</v>
      </c>
      <c r="K1579" s="116">
        <f t="shared" si="831"/>
        <v>11</v>
      </c>
      <c r="L1579" s="8">
        <f t="shared" si="832"/>
        <v>1.0021480199999999</v>
      </c>
      <c r="M1579" s="117">
        <v>1</v>
      </c>
      <c r="N1579" s="117">
        <f t="shared" si="833"/>
        <v>1</v>
      </c>
      <c r="O1579" s="110">
        <f t="shared" si="834"/>
        <v>1.0021480199999999</v>
      </c>
      <c r="P1579" s="110">
        <f t="shared" si="835"/>
        <v>669.24053216000004</v>
      </c>
      <c r="Q1579" s="148">
        <f t="shared" si="836"/>
        <v>0</v>
      </c>
      <c r="R1579" s="170">
        <f t="shared" si="837"/>
        <v>0</v>
      </c>
      <c r="S1579" s="110">
        <f t="shared" si="838"/>
        <v>0</v>
      </c>
      <c r="T1579" s="92">
        <f t="shared" si="823"/>
        <v>0</v>
      </c>
      <c r="U1579" s="181">
        <f t="shared" si="824"/>
        <v>0</v>
      </c>
      <c r="V1579" s="120">
        <f t="shared" si="820"/>
        <v>7.8E-2</v>
      </c>
      <c r="W1579" s="118">
        <f t="shared" si="839"/>
        <v>11</v>
      </c>
      <c r="X1579" s="118">
        <v>252</v>
      </c>
      <c r="Y1579" s="117">
        <f t="shared" si="840"/>
        <v>1.003283881</v>
      </c>
      <c r="Z1579" s="110">
        <f t="shared" si="841"/>
        <v>2.1977062599999999</v>
      </c>
      <c r="AA1579" s="110">
        <f t="shared" si="842"/>
        <v>0</v>
      </c>
      <c r="AB1579" s="121" t="str">
        <f t="shared" si="821"/>
        <v>A+J=</v>
      </c>
      <c r="AC1579" s="115">
        <f t="shared" si="822"/>
        <v>45863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9">
        <f t="shared" si="819"/>
        <v>45849</v>
      </c>
      <c r="B1580" s="110">
        <f t="shared" si="825"/>
        <v>671.76941809000004</v>
      </c>
      <c r="C1580" s="184">
        <f t="shared" si="818"/>
        <v>667.80607137087782</v>
      </c>
      <c r="D1580" s="111">
        <f t="shared" si="826"/>
        <v>7245.38</v>
      </c>
      <c r="E1580" s="111">
        <f>IF($K1580=1,VLOOKUP($A1579,$AQ$11:$AU$150,5),E1579)</f>
        <v>7276.54</v>
      </c>
      <c r="F1580" s="160" t="e">
        <f>IF($K1580=1,VLOOKUP($A1579,$AQ$11:$AU$135,6),F1579)</f>
        <v>#REF!</v>
      </c>
      <c r="G1580" s="114">
        <f t="shared" si="827"/>
        <v>4.3006716003852752E-3</v>
      </c>
      <c r="H1580" s="115">
        <f t="shared" si="828"/>
        <v>45863</v>
      </c>
      <c r="I1580" s="115">
        <f t="shared" si="829"/>
        <v>45863</v>
      </c>
      <c r="J1580" s="116">
        <f t="shared" si="830"/>
        <v>22</v>
      </c>
      <c r="K1580" s="116">
        <f t="shared" si="831"/>
        <v>12</v>
      </c>
      <c r="L1580" s="8">
        <f t="shared" si="832"/>
        <v>1.0023435300000001</v>
      </c>
      <c r="M1580" s="117">
        <v>1</v>
      </c>
      <c r="N1580" s="117">
        <f t="shared" si="833"/>
        <v>1</v>
      </c>
      <c r="O1580" s="110">
        <f t="shared" si="834"/>
        <v>1.0023435300000001</v>
      </c>
      <c r="P1580" s="110">
        <f t="shared" si="835"/>
        <v>669.37109493000003</v>
      </c>
      <c r="Q1580" s="148">
        <f t="shared" si="836"/>
        <v>0</v>
      </c>
      <c r="R1580" s="170">
        <f t="shared" si="837"/>
        <v>0</v>
      </c>
      <c r="S1580" s="110">
        <f t="shared" si="838"/>
        <v>0</v>
      </c>
      <c r="T1580" s="92">
        <f t="shared" si="823"/>
        <v>0</v>
      </c>
      <c r="U1580" s="181">
        <f t="shared" si="824"/>
        <v>0</v>
      </c>
      <c r="V1580" s="120">
        <f t="shared" si="820"/>
        <v>7.8E-2</v>
      </c>
      <c r="W1580" s="118">
        <f t="shared" si="839"/>
        <v>12</v>
      </c>
      <c r="X1580" s="118">
        <v>252</v>
      </c>
      <c r="Y1580" s="117">
        <f t="shared" si="840"/>
        <v>1.00358295</v>
      </c>
      <c r="Z1580" s="110">
        <f t="shared" si="841"/>
        <v>2.3983231599999999</v>
      </c>
      <c r="AA1580" s="110">
        <f t="shared" si="842"/>
        <v>0</v>
      </c>
      <c r="AB1580" s="121" t="str">
        <f t="shared" si="821"/>
        <v>A+J=</v>
      </c>
      <c r="AC1580" s="115">
        <f t="shared" si="822"/>
        <v>45863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9">
        <f t="shared" si="819"/>
        <v>45850</v>
      </c>
      <c r="B1581" s="110">
        <f t="shared" si="825"/>
        <v>672.10075554000002</v>
      </c>
      <c r="C1581" s="184">
        <f t="shared" ref="C1581:C1644" si="843">IF(Q1580&gt;0,P1580-S1580-T1580,C1580)</f>
        <v>667.80607137087782</v>
      </c>
      <c r="D1581" s="111">
        <f t="shared" si="826"/>
        <v>7245.38</v>
      </c>
      <c r="E1581" s="111">
        <f>IF($K1581=1,VLOOKUP($A1580,$AQ$11:$AU$150,5),E1580)</f>
        <v>7276.54</v>
      </c>
      <c r="F1581" s="160" t="e">
        <f>IF($K1581=1,VLOOKUP($A1580,$AQ$11:$AU$135,6),F1580)</f>
        <v>#REF!</v>
      </c>
      <c r="G1581" s="114">
        <f t="shared" si="827"/>
        <v>4.3006716003852752E-3</v>
      </c>
      <c r="H1581" s="115">
        <f t="shared" si="828"/>
        <v>45863</v>
      </c>
      <c r="I1581" s="115">
        <f t="shared" si="829"/>
        <v>45863</v>
      </c>
      <c r="J1581" s="116">
        <f t="shared" si="830"/>
        <v>22</v>
      </c>
      <c r="K1581" s="116">
        <f t="shared" si="831"/>
        <v>13</v>
      </c>
      <c r="L1581" s="8">
        <f t="shared" si="832"/>
        <v>1.0025390700000001</v>
      </c>
      <c r="M1581" s="117">
        <v>1</v>
      </c>
      <c r="N1581" s="117">
        <f t="shared" si="833"/>
        <v>1</v>
      </c>
      <c r="O1581" s="110">
        <f t="shared" si="834"/>
        <v>1.0025390700000001</v>
      </c>
      <c r="P1581" s="110">
        <f t="shared" si="835"/>
        <v>669.50167772999998</v>
      </c>
      <c r="Q1581" s="148">
        <f t="shared" si="836"/>
        <v>0</v>
      </c>
      <c r="R1581" s="170">
        <f t="shared" si="837"/>
        <v>0</v>
      </c>
      <c r="S1581" s="110">
        <f t="shared" si="838"/>
        <v>0</v>
      </c>
      <c r="T1581" s="92">
        <f t="shared" si="823"/>
        <v>0</v>
      </c>
      <c r="U1581" s="181">
        <f t="shared" si="824"/>
        <v>0</v>
      </c>
      <c r="V1581" s="120">
        <f t="shared" si="820"/>
        <v>7.8E-2</v>
      </c>
      <c r="W1581" s="118">
        <f t="shared" si="839"/>
        <v>13</v>
      </c>
      <c r="X1581" s="118">
        <v>252</v>
      </c>
      <c r="Y1581" s="117">
        <f t="shared" si="840"/>
        <v>1.003882108</v>
      </c>
      <c r="Z1581" s="110">
        <f t="shared" si="841"/>
        <v>2.5990778099999998</v>
      </c>
      <c r="AA1581" s="110">
        <f t="shared" si="842"/>
        <v>0</v>
      </c>
      <c r="AB1581" s="121" t="str">
        <f t="shared" si="821"/>
        <v>A+J=</v>
      </c>
      <c r="AC1581" s="115">
        <f t="shared" si="822"/>
        <v>45863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9">
        <f t="shared" si="819"/>
        <v>45851</v>
      </c>
      <c r="B1582" s="110">
        <f t="shared" si="825"/>
        <v>672.10075554000002</v>
      </c>
      <c r="C1582" s="184">
        <f t="shared" si="843"/>
        <v>667.80607137087782</v>
      </c>
      <c r="D1582" s="111">
        <f t="shared" si="826"/>
        <v>7245.38</v>
      </c>
      <c r="E1582" s="111">
        <f>IF($K1582=1,VLOOKUP($A1581,$AQ$11:$AU$150,5),E1581)</f>
        <v>7276.54</v>
      </c>
      <c r="F1582" s="160" t="e">
        <f>IF($K1582=1,VLOOKUP($A1581,$AQ$11:$AU$135,6),F1581)</f>
        <v>#REF!</v>
      </c>
      <c r="G1582" s="114">
        <f t="shared" si="827"/>
        <v>4.3006716003852752E-3</v>
      </c>
      <c r="H1582" s="115">
        <f t="shared" si="828"/>
        <v>45863</v>
      </c>
      <c r="I1582" s="115">
        <f t="shared" si="829"/>
        <v>45863</v>
      </c>
      <c r="J1582" s="116">
        <f t="shared" si="830"/>
        <v>22</v>
      </c>
      <c r="K1582" s="116">
        <f t="shared" si="831"/>
        <v>13</v>
      </c>
      <c r="L1582" s="8">
        <f t="shared" si="832"/>
        <v>1.0025390700000001</v>
      </c>
      <c r="M1582" s="117">
        <v>1</v>
      </c>
      <c r="N1582" s="117">
        <f t="shared" si="833"/>
        <v>1</v>
      </c>
      <c r="O1582" s="110">
        <f t="shared" si="834"/>
        <v>1.0025390700000001</v>
      </c>
      <c r="P1582" s="110">
        <f t="shared" si="835"/>
        <v>669.50167772999998</v>
      </c>
      <c r="Q1582" s="148">
        <f t="shared" si="836"/>
        <v>0</v>
      </c>
      <c r="R1582" s="170">
        <f t="shared" si="837"/>
        <v>0</v>
      </c>
      <c r="S1582" s="110">
        <f t="shared" si="838"/>
        <v>0</v>
      </c>
      <c r="T1582" s="92">
        <f t="shared" si="823"/>
        <v>0</v>
      </c>
      <c r="U1582" s="181">
        <f t="shared" si="824"/>
        <v>0</v>
      </c>
      <c r="V1582" s="120">
        <f t="shared" si="820"/>
        <v>7.8E-2</v>
      </c>
      <c r="W1582" s="118">
        <f t="shared" si="839"/>
        <v>13</v>
      </c>
      <c r="X1582" s="118">
        <v>252</v>
      </c>
      <c r="Y1582" s="117">
        <f t="shared" si="840"/>
        <v>1.003882108</v>
      </c>
      <c r="Z1582" s="110">
        <f t="shared" si="841"/>
        <v>2.5990778099999998</v>
      </c>
      <c r="AA1582" s="110">
        <f t="shared" si="842"/>
        <v>0</v>
      </c>
      <c r="AB1582" s="121" t="str">
        <f t="shared" si="821"/>
        <v>A+J=</v>
      </c>
      <c r="AC1582" s="115">
        <f t="shared" si="822"/>
        <v>45863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9">
        <f t="shared" si="819"/>
        <v>45852</v>
      </c>
      <c r="B1583" s="110">
        <f t="shared" si="825"/>
        <v>672.10075554000002</v>
      </c>
      <c r="C1583" s="184">
        <f t="shared" si="843"/>
        <v>667.80607137087782</v>
      </c>
      <c r="D1583" s="111">
        <f t="shared" si="826"/>
        <v>7245.38</v>
      </c>
      <c r="E1583" s="111">
        <f>IF($K1583=1,VLOOKUP($A1582,$AQ$11:$AU$150,5),E1582)</f>
        <v>7276.54</v>
      </c>
      <c r="F1583" s="160" t="e">
        <f>IF($K1583=1,VLOOKUP($A1582,$AQ$11:$AU$135,6),F1582)</f>
        <v>#REF!</v>
      </c>
      <c r="G1583" s="114">
        <f t="shared" si="827"/>
        <v>4.3006716003852752E-3</v>
      </c>
      <c r="H1583" s="115">
        <f t="shared" si="828"/>
        <v>45863</v>
      </c>
      <c r="I1583" s="115">
        <f t="shared" si="829"/>
        <v>45863</v>
      </c>
      <c r="J1583" s="116">
        <f t="shared" si="830"/>
        <v>22</v>
      </c>
      <c r="K1583" s="116">
        <f t="shared" si="831"/>
        <v>13</v>
      </c>
      <c r="L1583" s="8">
        <f t="shared" si="832"/>
        <v>1.0025390700000001</v>
      </c>
      <c r="M1583" s="117">
        <v>1</v>
      </c>
      <c r="N1583" s="117">
        <f t="shared" si="833"/>
        <v>1</v>
      </c>
      <c r="O1583" s="110">
        <f t="shared" si="834"/>
        <v>1.0025390700000001</v>
      </c>
      <c r="P1583" s="110">
        <f t="shared" si="835"/>
        <v>669.50167772999998</v>
      </c>
      <c r="Q1583" s="148">
        <f t="shared" si="836"/>
        <v>0</v>
      </c>
      <c r="R1583" s="170">
        <f t="shared" si="837"/>
        <v>0</v>
      </c>
      <c r="S1583" s="110">
        <f t="shared" si="838"/>
        <v>0</v>
      </c>
      <c r="T1583" s="92">
        <f t="shared" si="823"/>
        <v>0</v>
      </c>
      <c r="U1583" s="181">
        <f t="shared" si="824"/>
        <v>0</v>
      </c>
      <c r="V1583" s="120">
        <f t="shared" si="820"/>
        <v>7.8E-2</v>
      </c>
      <c r="W1583" s="118">
        <f t="shared" si="839"/>
        <v>13</v>
      </c>
      <c r="X1583" s="118">
        <v>252</v>
      </c>
      <c r="Y1583" s="117">
        <f t="shared" si="840"/>
        <v>1.003882108</v>
      </c>
      <c r="Z1583" s="110">
        <f t="shared" si="841"/>
        <v>2.5990778099999998</v>
      </c>
      <c r="AA1583" s="110">
        <f t="shared" si="842"/>
        <v>0</v>
      </c>
      <c r="AB1583" s="121" t="str">
        <f t="shared" si="821"/>
        <v>A+J=</v>
      </c>
      <c r="AC1583" s="115">
        <f t="shared" si="822"/>
        <v>45863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9">
        <f t="shared" si="819"/>
        <v>45853</v>
      </c>
      <c r="B1584" s="110">
        <f t="shared" si="825"/>
        <v>672.43225755000003</v>
      </c>
      <c r="C1584" s="184">
        <f t="shared" si="843"/>
        <v>667.80607137087782</v>
      </c>
      <c r="D1584" s="111">
        <f t="shared" si="826"/>
        <v>7245.38</v>
      </c>
      <c r="E1584" s="111">
        <f>IF($K1584=1,VLOOKUP($A1583,$AQ$11:$AU$150,5),E1583)</f>
        <v>7276.54</v>
      </c>
      <c r="F1584" s="160" t="e">
        <f>IF($K1584=1,VLOOKUP($A1583,$AQ$11:$AU$135,6),F1583)</f>
        <v>#REF!</v>
      </c>
      <c r="G1584" s="114">
        <f t="shared" si="827"/>
        <v>4.3006716003852752E-3</v>
      </c>
      <c r="H1584" s="115">
        <f t="shared" si="828"/>
        <v>45863</v>
      </c>
      <c r="I1584" s="115">
        <f t="shared" si="829"/>
        <v>45863</v>
      </c>
      <c r="J1584" s="116">
        <f t="shared" si="830"/>
        <v>22</v>
      </c>
      <c r="K1584" s="116">
        <f t="shared" si="831"/>
        <v>14</v>
      </c>
      <c r="L1584" s="8">
        <f t="shared" si="832"/>
        <v>1.0027346500000001</v>
      </c>
      <c r="M1584" s="117">
        <v>1</v>
      </c>
      <c r="N1584" s="117">
        <f t="shared" si="833"/>
        <v>1</v>
      </c>
      <c r="O1584" s="110">
        <f t="shared" si="834"/>
        <v>1.0027346500000001</v>
      </c>
      <c r="P1584" s="110">
        <f t="shared" si="835"/>
        <v>669.63228723999998</v>
      </c>
      <c r="Q1584" s="148">
        <f t="shared" si="836"/>
        <v>0</v>
      </c>
      <c r="R1584" s="170">
        <f t="shared" si="837"/>
        <v>0</v>
      </c>
      <c r="S1584" s="110">
        <f t="shared" si="838"/>
        <v>0</v>
      </c>
      <c r="T1584" s="92">
        <f t="shared" si="823"/>
        <v>0</v>
      </c>
      <c r="U1584" s="181">
        <f t="shared" si="824"/>
        <v>0</v>
      </c>
      <c r="V1584" s="120">
        <f t="shared" si="820"/>
        <v>7.8E-2</v>
      </c>
      <c r="W1584" s="118">
        <f t="shared" si="839"/>
        <v>14</v>
      </c>
      <c r="X1584" s="118">
        <v>252</v>
      </c>
      <c r="Y1584" s="117">
        <f t="shared" si="840"/>
        <v>1.0041813550000001</v>
      </c>
      <c r="Z1584" s="110">
        <f t="shared" si="841"/>
        <v>2.79997031</v>
      </c>
      <c r="AA1584" s="110">
        <f t="shared" si="842"/>
        <v>0</v>
      </c>
      <c r="AB1584" s="121" t="str">
        <f t="shared" si="821"/>
        <v>A+J=</v>
      </c>
      <c r="AC1584" s="115">
        <f t="shared" si="822"/>
        <v>45863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9">
        <f t="shared" si="819"/>
        <v>45854</v>
      </c>
      <c r="B1585" s="110">
        <f t="shared" si="825"/>
        <v>672.76392415999999</v>
      </c>
      <c r="C1585" s="184">
        <f t="shared" si="843"/>
        <v>667.80607137087782</v>
      </c>
      <c r="D1585" s="111">
        <f t="shared" si="826"/>
        <v>7245.38</v>
      </c>
      <c r="E1585" s="111">
        <f>IF($K1585=1,VLOOKUP($A1584,$AQ$11:$AU$150,5),E1584)</f>
        <v>7276.54</v>
      </c>
      <c r="F1585" s="160" t="e">
        <f>IF($K1585=1,VLOOKUP($A1584,$AQ$11:$AU$135,6),F1584)</f>
        <v>#REF!</v>
      </c>
      <c r="G1585" s="114">
        <f t="shared" si="827"/>
        <v>4.3006716003852752E-3</v>
      </c>
      <c r="H1585" s="115">
        <f t="shared" si="828"/>
        <v>45863</v>
      </c>
      <c r="I1585" s="115">
        <f t="shared" si="829"/>
        <v>45863</v>
      </c>
      <c r="J1585" s="116">
        <f t="shared" si="830"/>
        <v>22</v>
      </c>
      <c r="K1585" s="116">
        <f t="shared" si="831"/>
        <v>15</v>
      </c>
      <c r="L1585" s="8">
        <f t="shared" si="832"/>
        <v>1.00293027</v>
      </c>
      <c r="M1585" s="117">
        <v>1</v>
      </c>
      <c r="N1585" s="117">
        <f t="shared" si="833"/>
        <v>1</v>
      </c>
      <c r="O1585" s="110">
        <f t="shared" si="834"/>
        <v>1.00293027</v>
      </c>
      <c r="P1585" s="110">
        <f t="shared" si="835"/>
        <v>669.76292346000002</v>
      </c>
      <c r="Q1585" s="148">
        <f t="shared" si="836"/>
        <v>0</v>
      </c>
      <c r="R1585" s="170">
        <f t="shared" si="837"/>
        <v>0</v>
      </c>
      <c r="S1585" s="110">
        <f t="shared" si="838"/>
        <v>0</v>
      </c>
      <c r="T1585" s="92">
        <f t="shared" si="823"/>
        <v>0</v>
      </c>
      <c r="U1585" s="181">
        <f t="shared" si="824"/>
        <v>0</v>
      </c>
      <c r="V1585" s="120">
        <f t="shared" si="820"/>
        <v>7.8E-2</v>
      </c>
      <c r="W1585" s="118">
        <f t="shared" si="839"/>
        <v>15</v>
      </c>
      <c r="X1585" s="118">
        <v>252</v>
      </c>
      <c r="Y1585" s="117">
        <f t="shared" si="840"/>
        <v>1.0044806909999999</v>
      </c>
      <c r="Z1585" s="110">
        <f t="shared" si="841"/>
        <v>3.0010007000000001</v>
      </c>
      <c r="AA1585" s="110">
        <f t="shared" si="842"/>
        <v>0</v>
      </c>
      <c r="AB1585" s="121" t="str">
        <f t="shared" si="821"/>
        <v>A+J=</v>
      </c>
      <c r="AC1585" s="115">
        <f t="shared" si="822"/>
        <v>45863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9">
        <f t="shared" si="819"/>
        <v>45855</v>
      </c>
      <c r="B1586" s="110">
        <f t="shared" si="825"/>
        <v>673.09575612000003</v>
      </c>
      <c r="C1586" s="184">
        <f t="shared" si="843"/>
        <v>667.80607137087782</v>
      </c>
      <c r="D1586" s="111">
        <f t="shared" si="826"/>
        <v>7245.38</v>
      </c>
      <c r="E1586" s="111">
        <f>IF($K1586=1,VLOOKUP($A1585,$AQ$11:$AU$150,5),E1585)</f>
        <v>7276.54</v>
      </c>
      <c r="F1586" s="160" t="e">
        <f>IF($K1586=1,VLOOKUP($A1585,$AQ$11:$AU$135,6),F1585)</f>
        <v>#REF!</v>
      </c>
      <c r="G1586" s="114">
        <f t="shared" si="827"/>
        <v>4.3006716003852752E-3</v>
      </c>
      <c r="H1586" s="115">
        <f t="shared" si="828"/>
        <v>45863</v>
      </c>
      <c r="I1586" s="115">
        <f t="shared" si="829"/>
        <v>45863</v>
      </c>
      <c r="J1586" s="116">
        <f t="shared" si="830"/>
        <v>22</v>
      </c>
      <c r="K1586" s="116">
        <f t="shared" si="831"/>
        <v>16</v>
      </c>
      <c r="L1586" s="8">
        <f t="shared" si="832"/>
        <v>1.0031259299999999</v>
      </c>
      <c r="M1586" s="117">
        <v>1</v>
      </c>
      <c r="N1586" s="117">
        <f t="shared" si="833"/>
        <v>1</v>
      </c>
      <c r="O1586" s="110">
        <f t="shared" si="834"/>
        <v>1.0031259299999999</v>
      </c>
      <c r="P1586" s="110">
        <f t="shared" si="835"/>
        <v>669.8935864</v>
      </c>
      <c r="Q1586" s="148">
        <f t="shared" si="836"/>
        <v>0</v>
      </c>
      <c r="R1586" s="170">
        <f t="shared" si="837"/>
        <v>0</v>
      </c>
      <c r="S1586" s="110">
        <f t="shared" si="838"/>
        <v>0</v>
      </c>
      <c r="T1586" s="92">
        <f t="shared" si="823"/>
        <v>0</v>
      </c>
      <c r="U1586" s="181">
        <f t="shared" si="824"/>
        <v>0</v>
      </c>
      <c r="V1586" s="120">
        <f t="shared" si="820"/>
        <v>7.8E-2</v>
      </c>
      <c r="W1586" s="118">
        <f t="shared" si="839"/>
        <v>16</v>
      </c>
      <c r="X1586" s="118">
        <v>252</v>
      </c>
      <c r="Y1586" s="117">
        <f t="shared" si="840"/>
        <v>1.0047801169999999</v>
      </c>
      <c r="Z1586" s="110">
        <f t="shared" si="841"/>
        <v>3.2021697200000001</v>
      </c>
      <c r="AA1586" s="110">
        <f t="shared" si="842"/>
        <v>0</v>
      </c>
      <c r="AB1586" s="121" t="str">
        <f t="shared" si="821"/>
        <v>A+J=</v>
      </c>
      <c r="AC1586" s="115">
        <f t="shared" si="822"/>
        <v>45863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9">
        <f t="shared" si="819"/>
        <v>45856</v>
      </c>
      <c r="B1587" s="110">
        <f t="shared" si="825"/>
        <v>673.42774607999991</v>
      </c>
      <c r="C1587" s="184">
        <f t="shared" si="843"/>
        <v>667.80607137087782</v>
      </c>
      <c r="D1587" s="111">
        <f t="shared" si="826"/>
        <v>7245.38</v>
      </c>
      <c r="E1587" s="111">
        <f>IF($K1587=1,VLOOKUP($A1586,$AQ$11:$AU$150,5),E1586)</f>
        <v>7276.54</v>
      </c>
      <c r="F1587" s="160" t="e">
        <f>IF($K1587=1,VLOOKUP($A1586,$AQ$11:$AU$135,6),F1586)</f>
        <v>#REF!</v>
      </c>
      <c r="G1587" s="114">
        <f t="shared" si="827"/>
        <v>4.3006716003852752E-3</v>
      </c>
      <c r="H1587" s="115">
        <f t="shared" si="828"/>
        <v>45863</v>
      </c>
      <c r="I1587" s="115">
        <f t="shared" si="829"/>
        <v>45863</v>
      </c>
      <c r="J1587" s="116">
        <f t="shared" si="830"/>
        <v>22</v>
      </c>
      <c r="K1587" s="116">
        <f t="shared" si="831"/>
        <v>17</v>
      </c>
      <c r="L1587" s="8">
        <f t="shared" si="832"/>
        <v>1.0033216199999999</v>
      </c>
      <c r="M1587" s="117">
        <v>1</v>
      </c>
      <c r="N1587" s="117">
        <f t="shared" si="833"/>
        <v>1</v>
      </c>
      <c r="O1587" s="110">
        <f t="shared" si="834"/>
        <v>1.0033216199999999</v>
      </c>
      <c r="P1587" s="110">
        <f t="shared" si="835"/>
        <v>670.02426936999996</v>
      </c>
      <c r="Q1587" s="148">
        <f t="shared" si="836"/>
        <v>0</v>
      </c>
      <c r="R1587" s="170">
        <f t="shared" si="837"/>
        <v>0</v>
      </c>
      <c r="S1587" s="110">
        <f t="shared" si="838"/>
        <v>0</v>
      </c>
      <c r="T1587" s="92">
        <f t="shared" si="823"/>
        <v>0</v>
      </c>
      <c r="U1587" s="181">
        <f t="shared" si="824"/>
        <v>0</v>
      </c>
      <c r="V1587" s="120">
        <f t="shared" si="820"/>
        <v>7.8E-2</v>
      </c>
      <c r="W1587" s="118">
        <f t="shared" si="839"/>
        <v>17</v>
      </c>
      <c r="X1587" s="118">
        <v>252</v>
      </c>
      <c r="Y1587" s="117">
        <f t="shared" si="840"/>
        <v>1.0050796319999999</v>
      </c>
      <c r="Z1587" s="110">
        <f t="shared" si="841"/>
        <v>3.4034767100000001</v>
      </c>
      <c r="AA1587" s="110">
        <f t="shared" si="842"/>
        <v>0</v>
      </c>
      <c r="AB1587" s="121" t="str">
        <f t="shared" si="821"/>
        <v>A+J=</v>
      </c>
      <c r="AC1587" s="115">
        <f t="shared" si="822"/>
        <v>45863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9">
        <f t="shared" si="819"/>
        <v>45857</v>
      </c>
      <c r="B1588" s="110">
        <f t="shared" si="825"/>
        <v>673.75990082999999</v>
      </c>
      <c r="C1588" s="184">
        <f t="shared" si="843"/>
        <v>667.80607137087782</v>
      </c>
      <c r="D1588" s="111">
        <f t="shared" si="826"/>
        <v>7245.38</v>
      </c>
      <c r="E1588" s="111">
        <f>IF($K1588=1,VLOOKUP($A1587,$AQ$11:$AU$150,5),E1587)</f>
        <v>7276.54</v>
      </c>
      <c r="F1588" s="160" t="e">
        <f>IF($K1588=1,VLOOKUP($A1587,$AQ$11:$AU$135,6),F1587)</f>
        <v>#REF!</v>
      </c>
      <c r="G1588" s="114">
        <f t="shared" si="827"/>
        <v>4.3006716003852752E-3</v>
      </c>
      <c r="H1588" s="115">
        <f t="shared" si="828"/>
        <v>45863</v>
      </c>
      <c r="I1588" s="115">
        <f t="shared" si="829"/>
        <v>45863</v>
      </c>
      <c r="J1588" s="116">
        <f t="shared" si="830"/>
        <v>22</v>
      </c>
      <c r="K1588" s="116">
        <f t="shared" si="831"/>
        <v>18</v>
      </c>
      <c r="L1588" s="8">
        <f t="shared" si="832"/>
        <v>1.0035173500000001</v>
      </c>
      <c r="M1588" s="117">
        <v>1</v>
      </c>
      <c r="N1588" s="117">
        <f t="shared" si="833"/>
        <v>1</v>
      </c>
      <c r="O1588" s="110">
        <f t="shared" si="834"/>
        <v>1.0035173500000001</v>
      </c>
      <c r="P1588" s="110">
        <f t="shared" si="835"/>
        <v>670.15497904999995</v>
      </c>
      <c r="Q1588" s="148">
        <f t="shared" si="836"/>
        <v>0</v>
      </c>
      <c r="R1588" s="170">
        <f t="shared" si="837"/>
        <v>0</v>
      </c>
      <c r="S1588" s="110">
        <f t="shared" si="838"/>
        <v>0</v>
      </c>
      <c r="T1588" s="92">
        <f t="shared" si="823"/>
        <v>0</v>
      </c>
      <c r="U1588" s="181">
        <f t="shared" si="824"/>
        <v>0</v>
      </c>
      <c r="V1588" s="120">
        <f t="shared" si="820"/>
        <v>7.8E-2</v>
      </c>
      <c r="W1588" s="118">
        <f t="shared" si="839"/>
        <v>18</v>
      </c>
      <c r="X1588" s="118">
        <v>252</v>
      </c>
      <c r="Y1588" s="117">
        <f t="shared" si="840"/>
        <v>1.005379236</v>
      </c>
      <c r="Z1588" s="110">
        <f t="shared" si="841"/>
        <v>3.6049217800000002</v>
      </c>
      <c r="AA1588" s="110">
        <f t="shared" si="842"/>
        <v>0</v>
      </c>
      <c r="AB1588" s="121" t="str">
        <f t="shared" si="821"/>
        <v>A+J=</v>
      </c>
      <c r="AC1588" s="115">
        <f t="shared" si="822"/>
        <v>45863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9">
        <f t="shared" si="819"/>
        <v>45858</v>
      </c>
      <c r="B1589" s="110">
        <f t="shared" si="825"/>
        <v>673.75990082999999</v>
      </c>
      <c r="C1589" s="184">
        <f t="shared" si="843"/>
        <v>667.80607137087782</v>
      </c>
      <c r="D1589" s="111">
        <f t="shared" si="826"/>
        <v>7245.38</v>
      </c>
      <c r="E1589" s="111">
        <f>IF($K1589=1,VLOOKUP($A1588,$AQ$11:$AU$150,5),E1588)</f>
        <v>7276.54</v>
      </c>
      <c r="F1589" s="160" t="e">
        <f>IF($K1589=1,VLOOKUP($A1588,$AQ$11:$AU$135,6),F1588)</f>
        <v>#REF!</v>
      </c>
      <c r="G1589" s="114">
        <f t="shared" si="827"/>
        <v>4.3006716003852752E-3</v>
      </c>
      <c r="H1589" s="115">
        <f t="shared" si="828"/>
        <v>45863</v>
      </c>
      <c r="I1589" s="115">
        <f t="shared" si="829"/>
        <v>45863</v>
      </c>
      <c r="J1589" s="116">
        <f t="shared" si="830"/>
        <v>22</v>
      </c>
      <c r="K1589" s="116">
        <f t="shared" si="831"/>
        <v>18</v>
      </c>
      <c r="L1589" s="8">
        <f t="shared" si="832"/>
        <v>1.0035173500000001</v>
      </c>
      <c r="M1589" s="117">
        <v>1</v>
      </c>
      <c r="N1589" s="117">
        <f t="shared" si="833"/>
        <v>1</v>
      </c>
      <c r="O1589" s="110">
        <f t="shared" si="834"/>
        <v>1.0035173500000001</v>
      </c>
      <c r="P1589" s="110">
        <f t="shared" si="835"/>
        <v>670.15497904999995</v>
      </c>
      <c r="Q1589" s="148">
        <f t="shared" si="836"/>
        <v>0</v>
      </c>
      <c r="R1589" s="170">
        <f t="shared" si="837"/>
        <v>0</v>
      </c>
      <c r="S1589" s="110">
        <f t="shared" si="838"/>
        <v>0</v>
      </c>
      <c r="T1589" s="92">
        <f t="shared" si="823"/>
        <v>0</v>
      </c>
      <c r="U1589" s="181">
        <f t="shared" si="824"/>
        <v>0</v>
      </c>
      <c r="V1589" s="120">
        <f t="shared" si="820"/>
        <v>7.8E-2</v>
      </c>
      <c r="W1589" s="118">
        <f t="shared" si="839"/>
        <v>18</v>
      </c>
      <c r="X1589" s="118">
        <v>252</v>
      </c>
      <c r="Y1589" s="117">
        <f t="shared" si="840"/>
        <v>1.005379236</v>
      </c>
      <c r="Z1589" s="110">
        <f t="shared" si="841"/>
        <v>3.6049217800000002</v>
      </c>
      <c r="AA1589" s="110">
        <f t="shared" si="842"/>
        <v>0</v>
      </c>
      <c r="AB1589" s="121" t="str">
        <f t="shared" si="821"/>
        <v>A+J=</v>
      </c>
      <c r="AC1589" s="115">
        <f t="shared" si="822"/>
        <v>45863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9">
        <f t="shared" si="819"/>
        <v>45859</v>
      </c>
      <c r="B1590" s="110">
        <f t="shared" si="825"/>
        <v>673.75990082999999</v>
      </c>
      <c r="C1590" s="184">
        <f t="shared" si="843"/>
        <v>667.80607137087782</v>
      </c>
      <c r="D1590" s="111">
        <f t="shared" si="826"/>
        <v>7245.38</v>
      </c>
      <c r="E1590" s="111">
        <f>IF($K1590=1,VLOOKUP($A1589,$AQ$11:$AU$150,5),E1589)</f>
        <v>7276.54</v>
      </c>
      <c r="F1590" s="160" t="e">
        <f>IF($K1590=1,VLOOKUP($A1589,$AQ$11:$AU$135,6),F1589)</f>
        <v>#REF!</v>
      </c>
      <c r="G1590" s="114">
        <f t="shared" si="827"/>
        <v>4.3006716003852752E-3</v>
      </c>
      <c r="H1590" s="115">
        <f t="shared" si="828"/>
        <v>45863</v>
      </c>
      <c r="I1590" s="115">
        <f t="shared" si="829"/>
        <v>45863</v>
      </c>
      <c r="J1590" s="116">
        <f t="shared" si="830"/>
        <v>22</v>
      </c>
      <c r="K1590" s="116">
        <f t="shared" si="831"/>
        <v>18</v>
      </c>
      <c r="L1590" s="8">
        <f t="shared" si="832"/>
        <v>1.0035173500000001</v>
      </c>
      <c r="M1590" s="117">
        <v>1</v>
      </c>
      <c r="N1590" s="117">
        <f t="shared" si="833"/>
        <v>1</v>
      </c>
      <c r="O1590" s="110">
        <f t="shared" si="834"/>
        <v>1.0035173500000001</v>
      </c>
      <c r="P1590" s="110">
        <f t="shared" si="835"/>
        <v>670.15497904999995</v>
      </c>
      <c r="Q1590" s="148">
        <f t="shared" si="836"/>
        <v>0</v>
      </c>
      <c r="R1590" s="170">
        <f t="shared" si="837"/>
        <v>0</v>
      </c>
      <c r="S1590" s="110">
        <f t="shared" si="838"/>
        <v>0</v>
      </c>
      <c r="T1590" s="92">
        <f t="shared" si="823"/>
        <v>0</v>
      </c>
      <c r="U1590" s="181">
        <f t="shared" si="824"/>
        <v>0</v>
      </c>
      <c r="V1590" s="120">
        <f t="shared" si="820"/>
        <v>7.8E-2</v>
      </c>
      <c r="W1590" s="118">
        <f t="shared" si="839"/>
        <v>18</v>
      </c>
      <c r="X1590" s="118">
        <v>252</v>
      </c>
      <c r="Y1590" s="117">
        <f t="shared" si="840"/>
        <v>1.005379236</v>
      </c>
      <c r="Z1590" s="110">
        <f t="shared" si="841"/>
        <v>3.6049217800000002</v>
      </c>
      <c r="AA1590" s="110">
        <f t="shared" si="842"/>
        <v>0</v>
      </c>
      <c r="AB1590" s="121" t="str">
        <f t="shared" si="821"/>
        <v>A+J=</v>
      </c>
      <c r="AC1590" s="115">
        <f t="shared" si="822"/>
        <v>45863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9">
        <f t="shared" si="819"/>
        <v>45860</v>
      </c>
      <c r="B1591" s="110">
        <f t="shared" si="825"/>
        <v>674.09222043</v>
      </c>
      <c r="C1591" s="184">
        <f t="shared" si="843"/>
        <v>667.80607137087782</v>
      </c>
      <c r="D1591" s="111">
        <f t="shared" si="826"/>
        <v>7245.38</v>
      </c>
      <c r="E1591" s="111">
        <f>IF($K1591=1,VLOOKUP($A1590,$AQ$11:$AU$150,5),E1590)</f>
        <v>7276.54</v>
      </c>
      <c r="F1591" s="160" t="e">
        <f>IF($K1591=1,VLOOKUP($A1590,$AQ$11:$AU$135,6),F1590)</f>
        <v>#REF!</v>
      </c>
      <c r="G1591" s="114">
        <f t="shared" si="827"/>
        <v>4.3006716003852752E-3</v>
      </c>
      <c r="H1591" s="115">
        <f t="shared" si="828"/>
        <v>45863</v>
      </c>
      <c r="I1591" s="115">
        <f t="shared" si="829"/>
        <v>45863</v>
      </c>
      <c r="J1591" s="116">
        <f t="shared" si="830"/>
        <v>22</v>
      </c>
      <c r="K1591" s="116">
        <f t="shared" si="831"/>
        <v>19</v>
      </c>
      <c r="L1591" s="8">
        <f t="shared" si="832"/>
        <v>1.00371312</v>
      </c>
      <c r="M1591" s="117">
        <v>1</v>
      </c>
      <c r="N1591" s="117">
        <f t="shared" si="833"/>
        <v>1</v>
      </c>
      <c r="O1591" s="110">
        <f t="shared" si="834"/>
        <v>1.00371312</v>
      </c>
      <c r="P1591" s="110">
        <f t="shared" si="835"/>
        <v>670.28571545</v>
      </c>
      <c r="Q1591" s="148">
        <f t="shared" si="836"/>
        <v>0</v>
      </c>
      <c r="R1591" s="170">
        <f t="shared" si="837"/>
        <v>0</v>
      </c>
      <c r="S1591" s="110">
        <f t="shared" si="838"/>
        <v>0</v>
      </c>
      <c r="T1591" s="92">
        <f t="shared" si="823"/>
        <v>0</v>
      </c>
      <c r="U1591" s="181">
        <f t="shared" si="824"/>
        <v>0</v>
      </c>
      <c r="V1591" s="120">
        <f t="shared" si="820"/>
        <v>7.8E-2</v>
      </c>
      <c r="W1591" s="118">
        <f t="shared" si="839"/>
        <v>19</v>
      </c>
      <c r="X1591" s="118">
        <v>252</v>
      </c>
      <c r="Y1591" s="117">
        <f t="shared" si="840"/>
        <v>1.0056789290000001</v>
      </c>
      <c r="Z1591" s="110">
        <f t="shared" si="841"/>
        <v>3.8065049800000001</v>
      </c>
      <c r="AA1591" s="110">
        <f t="shared" si="842"/>
        <v>0</v>
      </c>
      <c r="AB1591" s="121" t="str">
        <f t="shared" si="821"/>
        <v>A+J=</v>
      </c>
      <c r="AC1591" s="115">
        <f t="shared" si="822"/>
        <v>45863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9">
        <f t="shared" si="819"/>
        <v>45861</v>
      </c>
      <c r="B1592" s="110">
        <f t="shared" si="825"/>
        <v>674.42470558999992</v>
      </c>
      <c r="C1592" s="184">
        <f t="shared" si="843"/>
        <v>667.80607137087782</v>
      </c>
      <c r="D1592" s="111">
        <f t="shared" si="826"/>
        <v>7245.38</v>
      </c>
      <c r="E1592" s="111">
        <f>IF($K1592=1,VLOOKUP($A1591,$AQ$11:$AU$150,5),E1591)</f>
        <v>7276.54</v>
      </c>
      <c r="F1592" s="160" t="e">
        <f>IF($K1592=1,VLOOKUP($A1591,$AQ$11:$AU$135,6),F1591)</f>
        <v>#REF!</v>
      </c>
      <c r="G1592" s="114">
        <f t="shared" si="827"/>
        <v>4.3006716003852752E-3</v>
      </c>
      <c r="H1592" s="115">
        <f t="shared" si="828"/>
        <v>45863</v>
      </c>
      <c r="I1592" s="115">
        <f t="shared" si="829"/>
        <v>45863</v>
      </c>
      <c r="J1592" s="116">
        <f t="shared" si="830"/>
        <v>22</v>
      </c>
      <c r="K1592" s="116">
        <f t="shared" si="831"/>
        <v>20</v>
      </c>
      <c r="L1592" s="8">
        <f t="shared" si="832"/>
        <v>1.0039089299999999</v>
      </c>
      <c r="M1592" s="117">
        <v>1</v>
      </c>
      <c r="N1592" s="117">
        <f t="shared" si="833"/>
        <v>1</v>
      </c>
      <c r="O1592" s="110">
        <f t="shared" si="834"/>
        <v>1.0039089299999999</v>
      </c>
      <c r="P1592" s="110">
        <f t="shared" si="835"/>
        <v>670.41647854999997</v>
      </c>
      <c r="Q1592" s="148">
        <f t="shared" si="836"/>
        <v>0</v>
      </c>
      <c r="R1592" s="170">
        <f t="shared" si="837"/>
        <v>0</v>
      </c>
      <c r="S1592" s="110">
        <f t="shared" si="838"/>
        <v>0</v>
      </c>
      <c r="T1592" s="92">
        <f t="shared" si="823"/>
        <v>0</v>
      </c>
      <c r="U1592" s="181">
        <f t="shared" si="824"/>
        <v>0</v>
      </c>
      <c r="V1592" s="120">
        <f t="shared" si="820"/>
        <v>7.8E-2</v>
      </c>
      <c r="W1592" s="118">
        <f t="shared" si="839"/>
        <v>20</v>
      </c>
      <c r="X1592" s="118">
        <v>252</v>
      </c>
      <c r="Y1592" s="117">
        <f t="shared" si="840"/>
        <v>1.0059787120000001</v>
      </c>
      <c r="Z1592" s="110">
        <f t="shared" si="841"/>
        <v>4.0082270400000004</v>
      </c>
      <c r="AA1592" s="110">
        <f t="shared" si="842"/>
        <v>0</v>
      </c>
      <c r="AB1592" s="121" t="str">
        <f t="shared" si="821"/>
        <v>A+J=</v>
      </c>
      <c r="AC1592" s="115">
        <f t="shared" si="822"/>
        <v>45863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9">
        <f t="shared" si="819"/>
        <v>45862</v>
      </c>
      <c r="B1593" s="110">
        <f t="shared" si="825"/>
        <v>674.75735571999996</v>
      </c>
      <c r="C1593" s="184">
        <f t="shared" si="843"/>
        <v>667.80607137087782</v>
      </c>
      <c r="D1593" s="111">
        <f t="shared" si="826"/>
        <v>7245.38</v>
      </c>
      <c r="E1593" s="111">
        <f>IF($K1593=1,VLOOKUP($A1592,$AQ$11:$AU$150,5),E1592)</f>
        <v>7276.54</v>
      </c>
      <c r="F1593" s="160" t="e">
        <f>IF($K1593=1,VLOOKUP($A1592,$AQ$11:$AU$135,6),F1592)</f>
        <v>#REF!</v>
      </c>
      <c r="G1593" s="114">
        <f t="shared" si="827"/>
        <v>4.3006716003852752E-3</v>
      </c>
      <c r="H1593" s="115">
        <f t="shared" si="828"/>
        <v>45863</v>
      </c>
      <c r="I1593" s="115">
        <f t="shared" si="829"/>
        <v>45863</v>
      </c>
      <c r="J1593" s="116">
        <f t="shared" si="830"/>
        <v>22</v>
      </c>
      <c r="K1593" s="116">
        <f t="shared" si="831"/>
        <v>21</v>
      </c>
      <c r="L1593" s="8">
        <f t="shared" si="832"/>
        <v>1.00410478</v>
      </c>
      <c r="M1593" s="117">
        <v>1</v>
      </c>
      <c r="N1593" s="117">
        <f t="shared" si="833"/>
        <v>1</v>
      </c>
      <c r="O1593" s="110">
        <f t="shared" si="834"/>
        <v>1.00410478</v>
      </c>
      <c r="P1593" s="110">
        <f t="shared" si="835"/>
        <v>670.54726836999998</v>
      </c>
      <c r="Q1593" s="148">
        <f t="shared" si="836"/>
        <v>0</v>
      </c>
      <c r="R1593" s="170">
        <f t="shared" si="837"/>
        <v>0</v>
      </c>
      <c r="S1593" s="110">
        <f t="shared" si="838"/>
        <v>0</v>
      </c>
      <c r="T1593" s="92">
        <f t="shared" si="823"/>
        <v>0</v>
      </c>
      <c r="U1593" s="181">
        <f t="shared" si="824"/>
        <v>0</v>
      </c>
      <c r="V1593" s="120">
        <f t="shared" si="820"/>
        <v>7.8E-2</v>
      </c>
      <c r="W1593" s="118">
        <f t="shared" si="839"/>
        <v>21</v>
      </c>
      <c r="X1593" s="118">
        <v>252</v>
      </c>
      <c r="Y1593" s="117">
        <f t="shared" si="840"/>
        <v>1.0062785839999999</v>
      </c>
      <c r="Z1593" s="110">
        <f t="shared" si="841"/>
        <v>4.2100873500000002</v>
      </c>
      <c r="AA1593" s="110">
        <f t="shared" si="842"/>
        <v>0</v>
      </c>
      <c r="AB1593" s="121" t="str">
        <f t="shared" si="821"/>
        <v>A+J=</v>
      </c>
      <c r="AC1593" s="115">
        <f t="shared" si="822"/>
        <v>45863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9">
        <f t="shared" si="819"/>
        <v>45863</v>
      </c>
      <c r="B1594" s="110">
        <f t="shared" si="825"/>
        <v>675.09017153000002</v>
      </c>
      <c r="C1594" s="184">
        <f t="shared" si="843"/>
        <v>667.80607137087782</v>
      </c>
      <c r="D1594" s="111">
        <f t="shared" si="826"/>
        <v>7245.38</v>
      </c>
      <c r="E1594" s="111">
        <f>IF($K1594=1,VLOOKUP($A1593,$AQ$11:$AU$150,5),E1593)</f>
        <v>7276.54</v>
      </c>
      <c r="F1594" s="160" t="e">
        <f>IF($K1594=1,VLOOKUP($A1593,$AQ$11:$AU$135,6),F1593)</f>
        <v>#REF!</v>
      </c>
      <c r="G1594" s="114">
        <f t="shared" si="827"/>
        <v>4.3006716003852752E-3</v>
      </c>
      <c r="H1594" s="115">
        <f t="shared" si="828"/>
        <v>45863</v>
      </c>
      <c r="I1594" s="115">
        <f t="shared" si="829"/>
        <v>45863</v>
      </c>
      <c r="J1594" s="116">
        <f t="shared" si="830"/>
        <v>22</v>
      </c>
      <c r="K1594" s="116">
        <f t="shared" si="831"/>
        <v>22</v>
      </c>
      <c r="L1594" s="8">
        <f t="shared" si="832"/>
        <v>1.0043006699999999</v>
      </c>
      <c r="M1594" s="117">
        <v>1</v>
      </c>
      <c r="N1594" s="117">
        <f t="shared" si="833"/>
        <v>1</v>
      </c>
      <c r="O1594" s="110">
        <f t="shared" si="834"/>
        <v>1.0043006699999999</v>
      </c>
      <c r="P1594" s="110">
        <f t="shared" si="835"/>
        <v>670.67808490000004</v>
      </c>
      <c r="Q1594" s="148">
        <f t="shared" si="836"/>
        <v>52</v>
      </c>
      <c r="R1594" s="170">
        <f t="shared" si="837"/>
        <v>1.7544000000000001E-2</v>
      </c>
      <c r="S1594" s="110">
        <f t="shared" si="838"/>
        <v>11.766376319999999</v>
      </c>
      <c r="T1594" s="92">
        <f t="shared" si="823"/>
        <v>2.8720135369625233</v>
      </c>
      <c r="U1594" s="181">
        <f t="shared" si="824"/>
        <v>2.1826253438928373E-2</v>
      </c>
      <c r="V1594" s="120">
        <f t="shared" si="820"/>
        <v>7.8E-2</v>
      </c>
      <c r="W1594" s="118">
        <f t="shared" si="839"/>
        <v>22</v>
      </c>
      <c r="X1594" s="118">
        <v>252</v>
      </c>
      <c r="Y1594" s="117">
        <f t="shared" si="840"/>
        <v>1.0065785460000001</v>
      </c>
      <c r="Z1594" s="110">
        <f t="shared" si="841"/>
        <v>4.4120866300000001</v>
      </c>
      <c r="AA1594" s="110">
        <f t="shared" si="842"/>
        <v>16.17846295</v>
      </c>
      <c r="AB1594" s="121" t="str">
        <f t="shared" si="821"/>
        <v>A+J=</v>
      </c>
      <c r="AC1594" s="115">
        <f t="shared" si="822"/>
        <v>45863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9">
        <f t="shared" si="819"/>
        <v>45864</v>
      </c>
      <c r="B1595" s="110">
        <f t="shared" si="825"/>
        <v>656.3693687</v>
      </c>
      <c r="C1595" s="184">
        <f t="shared" si="843"/>
        <v>656.03969504303757</v>
      </c>
      <c r="D1595" s="111">
        <f t="shared" si="826"/>
        <v>7245.38</v>
      </c>
      <c r="E1595" s="111">
        <f>IF($K1595=1,VLOOKUP($A1594,$AQ$11:$AU$150,5),E1594)</f>
        <v>7276.54</v>
      </c>
      <c r="F1595" s="160" t="e">
        <f>IF($K1595=1,VLOOKUP($A1594,$AQ$11:$AU$135,6),F1594)</f>
        <v>#REF!</v>
      </c>
      <c r="G1595" s="114">
        <f t="shared" si="827"/>
        <v>4.3006716003852752E-3</v>
      </c>
      <c r="H1595" s="115">
        <f t="shared" si="828"/>
        <v>45894</v>
      </c>
      <c r="I1595" s="115">
        <f t="shared" si="829"/>
        <v>45894</v>
      </c>
      <c r="J1595" s="116">
        <f t="shared" si="830"/>
        <v>21</v>
      </c>
      <c r="K1595" s="116">
        <f t="shared" si="831"/>
        <v>1</v>
      </c>
      <c r="L1595" s="8">
        <f t="shared" si="832"/>
        <v>1.0002043700000001</v>
      </c>
      <c r="M1595" s="117">
        <v>1</v>
      </c>
      <c r="N1595" s="117">
        <f t="shared" si="833"/>
        <v>1</v>
      </c>
      <c r="O1595" s="110">
        <f t="shared" si="834"/>
        <v>1.0002043700000001</v>
      </c>
      <c r="P1595" s="110">
        <f t="shared" si="835"/>
        <v>656.17376987</v>
      </c>
      <c r="Q1595" s="148">
        <f t="shared" si="836"/>
        <v>0</v>
      </c>
      <c r="R1595" s="170">
        <f t="shared" si="837"/>
        <v>0</v>
      </c>
      <c r="S1595" s="110">
        <f t="shared" si="838"/>
        <v>0</v>
      </c>
      <c r="T1595" s="92">
        <f t="shared" si="823"/>
        <v>0</v>
      </c>
      <c r="U1595" s="181">
        <f t="shared" si="824"/>
        <v>0</v>
      </c>
      <c r="V1595" s="120">
        <f t="shared" si="820"/>
        <v>7.8E-2</v>
      </c>
      <c r="W1595" s="118">
        <f t="shared" si="839"/>
        <v>1</v>
      </c>
      <c r="X1595" s="118">
        <v>252</v>
      </c>
      <c r="Y1595" s="117">
        <f t="shared" si="840"/>
        <v>1.00029809</v>
      </c>
      <c r="Z1595" s="110">
        <f t="shared" si="841"/>
        <v>0.19559883</v>
      </c>
      <c r="AA1595" s="110">
        <f t="shared" si="842"/>
        <v>0</v>
      </c>
      <c r="AB1595" s="121" t="str">
        <f t="shared" si="821"/>
        <v>A+J=</v>
      </c>
      <c r="AC1595" s="115">
        <f t="shared" si="822"/>
        <v>45894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9">
        <f t="shared" si="819"/>
        <v>45865</v>
      </c>
      <c r="B1596" s="110">
        <f t="shared" si="825"/>
        <v>656.3693687</v>
      </c>
      <c r="C1596" s="184">
        <f t="shared" si="843"/>
        <v>656.03969504303757</v>
      </c>
      <c r="D1596" s="111">
        <f t="shared" si="826"/>
        <v>7245.38</v>
      </c>
      <c r="E1596" s="111">
        <f>IF($K1596=1,VLOOKUP($A1595,$AQ$11:$AU$150,5),E1595)</f>
        <v>7276.54</v>
      </c>
      <c r="F1596" s="160" t="e">
        <f>IF($K1596=1,VLOOKUP($A1595,$AQ$11:$AU$135,6),F1595)</f>
        <v>#REF!</v>
      </c>
      <c r="G1596" s="114">
        <f t="shared" si="827"/>
        <v>4.3006716003852752E-3</v>
      </c>
      <c r="H1596" s="115">
        <f t="shared" si="828"/>
        <v>45894</v>
      </c>
      <c r="I1596" s="115">
        <f t="shared" si="829"/>
        <v>45894</v>
      </c>
      <c r="J1596" s="116">
        <f t="shared" si="830"/>
        <v>21</v>
      </c>
      <c r="K1596" s="116">
        <f t="shared" si="831"/>
        <v>1</v>
      </c>
      <c r="L1596" s="8">
        <f t="shared" si="832"/>
        <v>1.0002043700000001</v>
      </c>
      <c r="M1596" s="117">
        <v>1</v>
      </c>
      <c r="N1596" s="117">
        <f t="shared" si="833"/>
        <v>1</v>
      </c>
      <c r="O1596" s="110">
        <f t="shared" si="834"/>
        <v>1.0002043700000001</v>
      </c>
      <c r="P1596" s="110">
        <f t="shared" si="835"/>
        <v>656.17376987</v>
      </c>
      <c r="Q1596" s="148">
        <f t="shared" si="836"/>
        <v>0</v>
      </c>
      <c r="R1596" s="170">
        <f t="shared" si="837"/>
        <v>0</v>
      </c>
      <c r="S1596" s="110">
        <f t="shared" si="838"/>
        <v>0</v>
      </c>
      <c r="T1596" s="92">
        <f t="shared" si="823"/>
        <v>0</v>
      </c>
      <c r="U1596" s="181">
        <f t="shared" si="824"/>
        <v>0</v>
      </c>
      <c r="V1596" s="120">
        <f t="shared" si="820"/>
        <v>7.8E-2</v>
      </c>
      <c r="W1596" s="118">
        <f t="shared" si="839"/>
        <v>1</v>
      </c>
      <c r="X1596" s="118">
        <v>252</v>
      </c>
      <c r="Y1596" s="117">
        <f t="shared" si="840"/>
        <v>1.00029809</v>
      </c>
      <c r="Z1596" s="110">
        <f t="shared" si="841"/>
        <v>0.19559883</v>
      </c>
      <c r="AA1596" s="110">
        <f t="shared" si="842"/>
        <v>0</v>
      </c>
      <c r="AB1596" s="121" t="str">
        <f t="shared" si="821"/>
        <v>A+J=</v>
      </c>
      <c r="AC1596" s="115">
        <f t="shared" si="822"/>
        <v>45894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9">
        <f t="shared" si="819"/>
        <v>45866</v>
      </c>
      <c r="B1597" s="110">
        <f t="shared" si="825"/>
        <v>656.3693687</v>
      </c>
      <c r="C1597" s="184">
        <f t="shared" si="843"/>
        <v>656.03969504303757</v>
      </c>
      <c r="D1597" s="111">
        <f t="shared" si="826"/>
        <v>7245.38</v>
      </c>
      <c r="E1597" s="111">
        <f>IF($K1597=1,VLOOKUP($A1596,$AQ$11:$AU$150,5),E1596)</f>
        <v>7276.54</v>
      </c>
      <c r="F1597" s="160" t="e">
        <f>IF($K1597=1,VLOOKUP($A1596,$AQ$11:$AU$135,6),F1596)</f>
        <v>#REF!</v>
      </c>
      <c r="G1597" s="114">
        <f t="shared" si="827"/>
        <v>4.3006716003852752E-3</v>
      </c>
      <c r="H1597" s="115">
        <f t="shared" si="828"/>
        <v>45894</v>
      </c>
      <c r="I1597" s="115">
        <f t="shared" si="829"/>
        <v>45894</v>
      </c>
      <c r="J1597" s="116">
        <f t="shared" si="830"/>
        <v>21</v>
      </c>
      <c r="K1597" s="116">
        <f t="shared" si="831"/>
        <v>1</v>
      </c>
      <c r="L1597" s="8">
        <f t="shared" si="832"/>
        <v>1.0002043700000001</v>
      </c>
      <c r="M1597" s="117">
        <v>1</v>
      </c>
      <c r="N1597" s="117">
        <f t="shared" si="833"/>
        <v>1</v>
      </c>
      <c r="O1597" s="110">
        <f t="shared" si="834"/>
        <v>1.0002043700000001</v>
      </c>
      <c r="P1597" s="110">
        <f t="shared" si="835"/>
        <v>656.17376987</v>
      </c>
      <c r="Q1597" s="148">
        <f t="shared" si="836"/>
        <v>0</v>
      </c>
      <c r="R1597" s="170">
        <f t="shared" si="837"/>
        <v>0</v>
      </c>
      <c r="S1597" s="110">
        <f t="shared" si="838"/>
        <v>0</v>
      </c>
      <c r="T1597" s="92">
        <f t="shared" si="823"/>
        <v>0</v>
      </c>
      <c r="U1597" s="181">
        <f t="shared" si="824"/>
        <v>0</v>
      </c>
      <c r="V1597" s="120">
        <f t="shared" si="820"/>
        <v>7.8E-2</v>
      </c>
      <c r="W1597" s="118">
        <f t="shared" si="839"/>
        <v>1</v>
      </c>
      <c r="X1597" s="118">
        <v>252</v>
      </c>
      <c r="Y1597" s="117">
        <f t="shared" si="840"/>
        <v>1.00029809</v>
      </c>
      <c r="Z1597" s="110">
        <f t="shared" si="841"/>
        <v>0.19559883</v>
      </c>
      <c r="AA1597" s="110">
        <f t="shared" si="842"/>
        <v>0</v>
      </c>
      <c r="AB1597" s="121" t="str">
        <f t="shared" si="821"/>
        <v>A+J=</v>
      </c>
      <c r="AC1597" s="115">
        <f t="shared" si="822"/>
        <v>45894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9">
        <f t="shared" si="819"/>
        <v>45867</v>
      </c>
      <c r="B1598" s="110">
        <f t="shared" si="825"/>
        <v>656.69921354000007</v>
      </c>
      <c r="C1598" s="184">
        <f t="shared" si="843"/>
        <v>656.03969504303757</v>
      </c>
      <c r="D1598" s="111">
        <f t="shared" si="826"/>
        <v>7245.38</v>
      </c>
      <c r="E1598" s="111">
        <f>IF($K1598=1,VLOOKUP($A1597,$AQ$11:$AU$150,5),E1597)</f>
        <v>7276.54</v>
      </c>
      <c r="F1598" s="160" t="e">
        <f>IF($K1598=1,VLOOKUP($A1597,$AQ$11:$AU$135,6),F1597)</f>
        <v>#REF!</v>
      </c>
      <c r="G1598" s="114">
        <f t="shared" si="827"/>
        <v>4.3006716003852752E-3</v>
      </c>
      <c r="H1598" s="115">
        <f t="shared" si="828"/>
        <v>45894</v>
      </c>
      <c r="I1598" s="115">
        <f t="shared" si="829"/>
        <v>45894</v>
      </c>
      <c r="J1598" s="116">
        <f t="shared" si="830"/>
        <v>21</v>
      </c>
      <c r="K1598" s="116">
        <f t="shared" si="831"/>
        <v>2</v>
      </c>
      <c r="L1598" s="8">
        <f t="shared" si="832"/>
        <v>1.00040879</v>
      </c>
      <c r="M1598" s="117">
        <v>1</v>
      </c>
      <c r="N1598" s="117">
        <f t="shared" si="833"/>
        <v>1</v>
      </c>
      <c r="O1598" s="110">
        <f t="shared" si="834"/>
        <v>1.00040879</v>
      </c>
      <c r="P1598" s="110">
        <f t="shared" si="835"/>
        <v>656.30787750000002</v>
      </c>
      <c r="Q1598" s="148">
        <f t="shared" si="836"/>
        <v>0</v>
      </c>
      <c r="R1598" s="170">
        <f t="shared" si="837"/>
        <v>0</v>
      </c>
      <c r="S1598" s="110">
        <f t="shared" si="838"/>
        <v>0</v>
      </c>
      <c r="T1598" s="92">
        <f t="shared" si="823"/>
        <v>0</v>
      </c>
      <c r="U1598" s="181">
        <f t="shared" si="824"/>
        <v>0</v>
      </c>
      <c r="V1598" s="120">
        <f t="shared" si="820"/>
        <v>7.8E-2</v>
      </c>
      <c r="W1598" s="118">
        <f t="shared" si="839"/>
        <v>2</v>
      </c>
      <c r="X1598" s="118">
        <v>252</v>
      </c>
      <c r="Y1598" s="117">
        <f t="shared" si="840"/>
        <v>1.0005962690000001</v>
      </c>
      <c r="Z1598" s="110">
        <f t="shared" si="841"/>
        <v>0.39133604</v>
      </c>
      <c r="AA1598" s="110">
        <f t="shared" si="842"/>
        <v>0</v>
      </c>
      <c r="AB1598" s="121" t="str">
        <f t="shared" si="821"/>
        <v>A+J=</v>
      </c>
      <c r="AC1598" s="115">
        <f t="shared" si="822"/>
        <v>45894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9">
        <f t="shared" si="819"/>
        <v>45868</v>
      </c>
      <c r="B1599" s="110">
        <f t="shared" si="825"/>
        <v>657.02922239000009</v>
      </c>
      <c r="C1599" s="184">
        <f t="shared" si="843"/>
        <v>656.03969504303757</v>
      </c>
      <c r="D1599" s="111">
        <f t="shared" si="826"/>
        <v>7245.38</v>
      </c>
      <c r="E1599" s="111">
        <f>IF($K1599=1,VLOOKUP($A1598,$AQ$11:$AU$150,5),E1598)</f>
        <v>7276.54</v>
      </c>
      <c r="F1599" s="160" t="e">
        <f>IF($K1599=1,VLOOKUP($A1598,$AQ$11:$AU$135,6),F1598)</f>
        <v>#REF!</v>
      </c>
      <c r="G1599" s="114">
        <f t="shared" si="827"/>
        <v>4.3006716003852752E-3</v>
      </c>
      <c r="H1599" s="115">
        <f t="shared" si="828"/>
        <v>45894</v>
      </c>
      <c r="I1599" s="115">
        <f t="shared" si="829"/>
        <v>45894</v>
      </c>
      <c r="J1599" s="116">
        <f t="shared" si="830"/>
        <v>21</v>
      </c>
      <c r="K1599" s="116">
        <f t="shared" si="831"/>
        <v>3</v>
      </c>
      <c r="L1599" s="8">
        <f t="shared" si="832"/>
        <v>1.00061325</v>
      </c>
      <c r="M1599" s="117">
        <v>1</v>
      </c>
      <c r="N1599" s="117">
        <f t="shared" si="833"/>
        <v>1</v>
      </c>
      <c r="O1599" s="110">
        <f t="shared" si="834"/>
        <v>1.00061325</v>
      </c>
      <c r="P1599" s="110">
        <f t="shared" si="835"/>
        <v>656.44201138000005</v>
      </c>
      <c r="Q1599" s="148">
        <f t="shared" si="836"/>
        <v>0</v>
      </c>
      <c r="R1599" s="170">
        <f t="shared" si="837"/>
        <v>0</v>
      </c>
      <c r="S1599" s="110">
        <f t="shared" si="838"/>
        <v>0</v>
      </c>
      <c r="T1599" s="92">
        <f t="shared" si="823"/>
        <v>0</v>
      </c>
      <c r="U1599" s="181">
        <f t="shared" si="824"/>
        <v>0</v>
      </c>
      <c r="V1599" s="120">
        <f t="shared" si="820"/>
        <v>7.8E-2</v>
      </c>
      <c r="W1599" s="118">
        <f t="shared" si="839"/>
        <v>3</v>
      </c>
      <c r="X1599" s="118">
        <v>252</v>
      </c>
      <c r="Y1599" s="117">
        <f t="shared" si="840"/>
        <v>1.0008945359999999</v>
      </c>
      <c r="Z1599" s="110">
        <f t="shared" si="841"/>
        <v>0.58721100999999998</v>
      </c>
      <c r="AA1599" s="110">
        <f t="shared" si="842"/>
        <v>0</v>
      </c>
      <c r="AB1599" s="121" t="str">
        <f t="shared" si="821"/>
        <v>A+J=</v>
      </c>
      <c r="AC1599" s="115">
        <f t="shared" si="822"/>
        <v>45894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9">
        <f t="shared" si="819"/>
        <v>45869</v>
      </c>
      <c r="B1600" s="110">
        <f t="shared" si="825"/>
        <v>657.35939660999998</v>
      </c>
      <c r="C1600" s="184">
        <f t="shared" si="843"/>
        <v>656.03969504303757</v>
      </c>
      <c r="D1600" s="111">
        <f t="shared" si="826"/>
        <v>7245.38</v>
      </c>
      <c r="E1600" s="111">
        <f>IF($K1600=1,VLOOKUP($A1599,$AQ$11:$AU$150,5),E1599)</f>
        <v>7276.54</v>
      </c>
      <c r="F1600" s="160" t="e">
        <f>IF($K1600=1,VLOOKUP($A1599,$AQ$11:$AU$135,6),F1599)</f>
        <v>#REF!</v>
      </c>
      <c r="G1600" s="114">
        <f t="shared" si="827"/>
        <v>4.3006716003852752E-3</v>
      </c>
      <c r="H1600" s="115">
        <f t="shared" si="828"/>
        <v>45894</v>
      </c>
      <c r="I1600" s="115">
        <f t="shared" si="829"/>
        <v>45894</v>
      </c>
      <c r="J1600" s="116">
        <f t="shared" si="830"/>
        <v>21</v>
      </c>
      <c r="K1600" s="116">
        <f t="shared" si="831"/>
        <v>4</v>
      </c>
      <c r="L1600" s="8">
        <f t="shared" si="832"/>
        <v>1.00081775</v>
      </c>
      <c r="M1600" s="117">
        <v>1</v>
      </c>
      <c r="N1600" s="117">
        <f t="shared" si="833"/>
        <v>1</v>
      </c>
      <c r="O1600" s="110">
        <f t="shared" si="834"/>
        <v>1.00081775</v>
      </c>
      <c r="P1600" s="110">
        <f t="shared" si="835"/>
        <v>656.57617149999999</v>
      </c>
      <c r="Q1600" s="148">
        <f t="shared" si="836"/>
        <v>0</v>
      </c>
      <c r="R1600" s="170">
        <f t="shared" si="837"/>
        <v>0</v>
      </c>
      <c r="S1600" s="110">
        <f t="shared" si="838"/>
        <v>0</v>
      </c>
      <c r="T1600" s="92">
        <f t="shared" si="823"/>
        <v>0</v>
      </c>
      <c r="U1600" s="181">
        <f t="shared" si="824"/>
        <v>0</v>
      </c>
      <c r="V1600" s="120">
        <f t="shared" si="820"/>
        <v>7.8E-2</v>
      </c>
      <c r="W1600" s="118">
        <f t="shared" si="839"/>
        <v>4</v>
      </c>
      <c r="X1600" s="118">
        <v>252</v>
      </c>
      <c r="Y1600" s="117">
        <f t="shared" si="840"/>
        <v>1.001192893</v>
      </c>
      <c r="Z1600" s="110">
        <f t="shared" si="841"/>
        <v>0.78322510999999995</v>
      </c>
      <c r="AA1600" s="110">
        <f t="shared" si="842"/>
        <v>0</v>
      </c>
      <c r="AB1600" s="121" t="str">
        <f t="shared" si="821"/>
        <v>A+J=</v>
      </c>
      <c r="AC1600" s="115">
        <f t="shared" si="822"/>
        <v>45894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9">
        <f t="shared" si="819"/>
        <v>45870</v>
      </c>
      <c r="B1601" s="110">
        <f t="shared" si="825"/>
        <v>657.68973562000008</v>
      </c>
      <c r="C1601" s="184">
        <f t="shared" si="843"/>
        <v>656.03969504303757</v>
      </c>
      <c r="D1601" s="111">
        <f t="shared" si="826"/>
        <v>7245.38</v>
      </c>
      <c r="E1601" s="111">
        <f>IF($K1601=1,VLOOKUP($A1600,$AQ$11:$AU$150,5),E1600)</f>
        <v>7276.54</v>
      </c>
      <c r="F1601" s="160" t="e">
        <f>IF($K1601=1,VLOOKUP($A1600,$AQ$11:$AU$135,6),F1600)</f>
        <v>#REF!</v>
      </c>
      <c r="G1601" s="114">
        <f t="shared" si="827"/>
        <v>4.3006716003852752E-3</v>
      </c>
      <c r="H1601" s="115">
        <f t="shared" si="828"/>
        <v>45894</v>
      </c>
      <c r="I1601" s="115">
        <f t="shared" si="829"/>
        <v>45894</v>
      </c>
      <c r="J1601" s="116">
        <f t="shared" si="830"/>
        <v>21</v>
      </c>
      <c r="K1601" s="116">
        <f t="shared" si="831"/>
        <v>5</v>
      </c>
      <c r="L1601" s="8">
        <f t="shared" si="832"/>
        <v>1.0010222900000001</v>
      </c>
      <c r="M1601" s="117">
        <v>1</v>
      </c>
      <c r="N1601" s="117">
        <f t="shared" si="833"/>
        <v>1</v>
      </c>
      <c r="O1601" s="110">
        <f t="shared" si="834"/>
        <v>1.0010222900000001</v>
      </c>
      <c r="P1601" s="110">
        <f t="shared" si="835"/>
        <v>656.71035786000004</v>
      </c>
      <c r="Q1601" s="148">
        <f t="shared" si="836"/>
        <v>0</v>
      </c>
      <c r="R1601" s="170">
        <f t="shared" si="837"/>
        <v>0</v>
      </c>
      <c r="S1601" s="110">
        <f t="shared" si="838"/>
        <v>0</v>
      </c>
      <c r="T1601" s="92">
        <f t="shared" si="823"/>
        <v>0</v>
      </c>
      <c r="U1601" s="181">
        <f t="shared" si="824"/>
        <v>0</v>
      </c>
      <c r="V1601" s="120">
        <f t="shared" si="820"/>
        <v>7.8E-2</v>
      </c>
      <c r="W1601" s="118">
        <f t="shared" si="839"/>
        <v>5</v>
      </c>
      <c r="X1601" s="118">
        <v>252</v>
      </c>
      <c r="Y1601" s="117">
        <f t="shared" si="840"/>
        <v>1.001491339</v>
      </c>
      <c r="Z1601" s="110">
        <f t="shared" si="841"/>
        <v>0.97937775999999999</v>
      </c>
      <c r="AA1601" s="110">
        <f t="shared" si="842"/>
        <v>0</v>
      </c>
      <c r="AB1601" s="121" t="str">
        <f t="shared" si="821"/>
        <v>A+J=</v>
      </c>
      <c r="AC1601" s="115">
        <f t="shared" si="822"/>
        <v>45894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9">
        <f t="shared" si="819"/>
        <v>45871</v>
      </c>
      <c r="B1602" s="110">
        <f t="shared" si="825"/>
        <v>658.02024539000001</v>
      </c>
      <c r="C1602" s="184">
        <f t="shared" si="843"/>
        <v>656.03969504303757</v>
      </c>
      <c r="D1602" s="111">
        <f t="shared" si="826"/>
        <v>7245.38</v>
      </c>
      <c r="E1602" s="111">
        <f>IF($K1602=1,VLOOKUP($A1601,$AQ$11:$AU$150,5),E1601)</f>
        <v>7276.54</v>
      </c>
      <c r="F1602" s="160" t="e">
        <f>IF($K1602=1,VLOOKUP($A1601,$AQ$11:$AU$135,6),F1601)</f>
        <v>#REF!</v>
      </c>
      <c r="G1602" s="114">
        <f t="shared" si="827"/>
        <v>4.3006716003852752E-3</v>
      </c>
      <c r="H1602" s="115">
        <f t="shared" si="828"/>
        <v>45894</v>
      </c>
      <c r="I1602" s="115">
        <f t="shared" si="829"/>
        <v>45894</v>
      </c>
      <c r="J1602" s="116">
        <f t="shared" si="830"/>
        <v>21</v>
      </c>
      <c r="K1602" s="116">
        <f t="shared" si="831"/>
        <v>6</v>
      </c>
      <c r="L1602" s="8">
        <f t="shared" si="832"/>
        <v>1.0012268799999999</v>
      </c>
      <c r="M1602" s="117">
        <v>1</v>
      </c>
      <c r="N1602" s="117">
        <f t="shared" si="833"/>
        <v>1</v>
      </c>
      <c r="O1602" s="110">
        <f t="shared" si="834"/>
        <v>1.0012268799999999</v>
      </c>
      <c r="P1602" s="110">
        <f t="shared" si="835"/>
        <v>656.84457701999997</v>
      </c>
      <c r="Q1602" s="148">
        <f t="shared" si="836"/>
        <v>0</v>
      </c>
      <c r="R1602" s="170">
        <f t="shared" si="837"/>
        <v>0</v>
      </c>
      <c r="S1602" s="110">
        <f t="shared" si="838"/>
        <v>0</v>
      </c>
      <c r="T1602" s="92">
        <f t="shared" si="823"/>
        <v>0</v>
      </c>
      <c r="U1602" s="181">
        <f t="shared" si="824"/>
        <v>0</v>
      </c>
      <c r="V1602" s="120">
        <f t="shared" si="820"/>
        <v>7.8E-2</v>
      </c>
      <c r="W1602" s="118">
        <f t="shared" si="839"/>
        <v>6</v>
      </c>
      <c r="X1602" s="118">
        <v>252</v>
      </c>
      <c r="Y1602" s="117">
        <f t="shared" si="840"/>
        <v>1.0017898730000001</v>
      </c>
      <c r="Z1602" s="110">
        <f t="shared" si="841"/>
        <v>1.1756683699999999</v>
      </c>
      <c r="AA1602" s="110">
        <f t="shared" si="842"/>
        <v>0</v>
      </c>
      <c r="AB1602" s="121" t="str">
        <f t="shared" si="821"/>
        <v>A+J=</v>
      </c>
      <c r="AC1602" s="115">
        <f t="shared" si="822"/>
        <v>45894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9">
        <f t="shared" si="819"/>
        <v>45872</v>
      </c>
      <c r="B1603" s="110">
        <f t="shared" si="825"/>
        <v>658.02024539000001</v>
      </c>
      <c r="C1603" s="184">
        <f t="shared" si="843"/>
        <v>656.03969504303757</v>
      </c>
      <c r="D1603" s="111">
        <f t="shared" si="826"/>
        <v>7245.38</v>
      </c>
      <c r="E1603" s="111">
        <f>IF($K1603=1,VLOOKUP($A1602,$AQ$11:$AU$150,5),E1602)</f>
        <v>7276.54</v>
      </c>
      <c r="F1603" s="160" t="e">
        <f>IF($K1603=1,VLOOKUP($A1602,$AQ$11:$AU$135,6),F1602)</f>
        <v>#REF!</v>
      </c>
      <c r="G1603" s="114">
        <f t="shared" si="827"/>
        <v>4.3006716003852752E-3</v>
      </c>
      <c r="H1603" s="115">
        <f t="shared" si="828"/>
        <v>45894</v>
      </c>
      <c r="I1603" s="115">
        <f t="shared" si="829"/>
        <v>45894</v>
      </c>
      <c r="J1603" s="116">
        <f t="shared" si="830"/>
        <v>21</v>
      </c>
      <c r="K1603" s="116">
        <f t="shared" si="831"/>
        <v>6</v>
      </c>
      <c r="L1603" s="8">
        <f t="shared" si="832"/>
        <v>1.0012268799999999</v>
      </c>
      <c r="M1603" s="117">
        <v>1</v>
      </c>
      <c r="N1603" s="117">
        <f t="shared" si="833"/>
        <v>1</v>
      </c>
      <c r="O1603" s="110">
        <f t="shared" si="834"/>
        <v>1.0012268799999999</v>
      </c>
      <c r="P1603" s="110">
        <f t="shared" si="835"/>
        <v>656.84457701999997</v>
      </c>
      <c r="Q1603" s="148">
        <f t="shared" si="836"/>
        <v>0</v>
      </c>
      <c r="R1603" s="170">
        <f t="shared" si="837"/>
        <v>0</v>
      </c>
      <c r="S1603" s="110">
        <f t="shared" si="838"/>
        <v>0</v>
      </c>
      <c r="T1603" s="92">
        <f t="shared" si="823"/>
        <v>0</v>
      </c>
      <c r="U1603" s="181">
        <f t="shared" si="824"/>
        <v>0</v>
      </c>
      <c r="V1603" s="120">
        <f t="shared" si="820"/>
        <v>7.8E-2</v>
      </c>
      <c r="W1603" s="118">
        <f t="shared" si="839"/>
        <v>6</v>
      </c>
      <c r="X1603" s="118">
        <v>252</v>
      </c>
      <c r="Y1603" s="117">
        <f t="shared" si="840"/>
        <v>1.0017898730000001</v>
      </c>
      <c r="Z1603" s="110">
        <f t="shared" si="841"/>
        <v>1.1756683699999999</v>
      </c>
      <c r="AA1603" s="110">
        <f t="shared" si="842"/>
        <v>0</v>
      </c>
      <c r="AB1603" s="121" t="str">
        <f t="shared" si="821"/>
        <v>A+J=</v>
      </c>
      <c r="AC1603" s="115">
        <f t="shared" si="822"/>
        <v>45894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9">
        <f t="shared" si="819"/>
        <v>45873</v>
      </c>
      <c r="B1604" s="110">
        <f t="shared" si="825"/>
        <v>658.02024539000001</v>
      </c>
      <c r="C1604" s="184">
        <f t="shared" si="843"/>
        <v>656.03969504303757</v>
      </c>
      <c r="D1604" s="111">
        <f t="shared" si="826"/>
        <v>7245.38</v>
      </c>
      <c r="E1604" s="111">
        <f>IF($K1604=1,VLOOKUP($A1603,$AQ$11:$AU$150,5),E1603)</f>
        <v>7276.54</v>
      </c>
      <c r="F1604" s="160" t="e">
        <f>IF($K1604=1,VLOOKUP($A1603,$AQ$11:$AU$135,6),F1603)</f>
        <v>#REF!</v>
      </c>
      <c r="G1604" s="114">
        <f t="shared" si="827"/>
        <v>4.3006716003852752E-3</v>
      </c>
      <c r="H1604" s="115">
        <f t="shared" si="828"/>
        <v>45894</v>
      </c>
      <c r="I1604" s="115">
        <f t="shared" si="829"/>
        <v>45894</v>
      </c>
      <c r="J1604" s="116">
        <f t="shared" si="830"/>
        <v>21</v>
      </c>
      <c r="K1604" s="116">
        <f t="shared" si="831"/>
        <v>6</v>
      </c>
      <c r="L1604" s="8">
        <f t="shared" si="832"/>
        <v>1.0012268799999999</v>
      </c>
      <c r="M1604" s="117">
        <v>1</v>
      </c>
      <c r="N1604" s="117">
        <f t="shared" si="833"/>
        <v>1</v>
      </c>
      <c r="O1604" s="110">
        <f t="shared" si="834"/>
        <v>1.0012268799999999</v>
      </c>
      <c r="P1604" s="110">
        <f t="shared" si="835"/>
        <v>656.84457701999997</v>
      </c>
      <c r="Q1604" s="148">
        <f t="shared" si="836"/>
        <v>0</v>
      </c>
      <c r="R1604" s="170">
        <f t="shared" si="837"/>
        <v>0</v>
      </c>
      <c r="S1604" s="110">
        <f t="shared" si="838"/>
        <v>0</v>
      </c>
      <c r="T1604" s="92">
        <f t="shared" si="823"/>
        <v>0</v>
      </c>
      <c r="U1604" s="181">
        <f t="shared" si="824"/>
        <v>0</v>
      </c>
      <c r="V1604" s="120">
        <f t="shared" si="820"/>
        <v>7.8E-2</v>
      </c>
      <c r="W1604" s="118">
        <f t="shared" si="839"/>
        <v>6</v>
      </c>
      <c r="X1604" s="118">
        <v>252</v>
      </c>
      <c r="Y1604" s="117">
        <f t="shared" si="840"/>
        <v>1.0017898730000001</v>
      </c>
      <c r="Z1604" s="110">
        <f t="shared" si="841"/>
        <v>1.1756683699999999</v>
      </c>
      <c r="AA1604" s="110">
        <f t="shared" si="842"/>
        <v>0</v>
      </c>
      <c r="AB1604" s="121" t="str">
        <f t="shared" si="821"/>
        <v>A+J=</v>
      </c>
      <c r="AC1604" s="115">
        <f t="shared" si="822"/>
        <v>45894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9">
        <f t="shared" si="819"/>
        <v>45874</v>
      </c>
      <c r="B1605" s="110">
        <f t="shared" si="825"/>
        <v>658.35091348000003</v>
      </c>
      <c r="C1605" s="184">
        <f t="shared" si="843"/>
        <v>656.03969504303757</v>
      </c>
      <c r="D1605" s="111">
        <f t="shared" si="826"/>
        <v>7245.38</v>
      </c>
      <c r="E1605" s="111">
        <f>IF($K1605=1,VLOOKUP($A1604,$AQ$11:$AU$150,5),E1604)</f>
        <v>7276.54</v>
      </c>
      <c r="F1605" s="160" t="e">
        <f>IF($K1605=1,VLOOKUP($A1604,$AQ$11:$AU$135,6),F1604)</f>
        <v>#REF!</v>
      </c>
      <c r="G1605" s="114">
        <f t="shared" si="827"/>
        <v>4.3006716003852752E-3</v>
      </c>
      <c r="H1605" s="115">
        <f t="shared" si="828"/>
        <v>45894</v>
      </c>
      <c r="I1605" s="115">
        <f t="shared" si="829"/>
        <v>45894</v>
      </c>
      <c r="J1605" s="116">
        <f t="shared" si="830"/>
        <v>21</v>
      </c>
      <c r="K1605" s="116">
        <f t="shared" si="831"/>
        <v>7</v>
      </c>
      <c r="L1605" s="8">
        <f t="shared" si="832"/>
        <v>1.0014315</v>
      </c>
      <c r="M1605" s="117">
        <v>1</v>
      </c>
      <c r="N1605" s="117">
        <f t="shared" si="833"/>
        <v>1</v>
      </c>
      <c r="O1605" s="110">
        <f t="shared" si="834"/>
        <v>1.0014315</v>
      </c>
      <c r="P1605" s="110">
        <f t="shared" si="835"/>
        <v>656.97881586000005</v>
      </c>
      <c r="Q1605" s="148">
        <f t="shared" si="836"/>
        <v>0</v>
      </c>
      <c r="R1605" s="170">
        <f t="shared" si="837"/>
        <v>0</v>
      </c>
      <c r="S1605" s="110">
        <f t="shared" si="838"/>
        <v>0</v>
      </c>
      <c r="T1605" s="92">
        <f t="shared" si="823"/>
        <v>0</v>
      </c>
      <c r="U1605" s="181">
        <f t="shared" si="824"/>
        <v>0</v>
      </c>
      <c r="V1605" s="120">
        <f t="shared" si="820"/>
        <v>7.8E-2</v>
      </c>
      <c r="W1605" s="118">
        <f t="shared" si="839"/>
        <v>7</v>
      </c>
      <c r="X1605" s="118">
        <v>252</v>
      </c>
      <c r="Y1605" s="117">
        <f t="shared" si="840"/>
        <v>1.0020884960000001</v>
      </c>
      <c r="Z1605" s="110">
        <f t="shared" si="841"/>
        <v>1.3720976199999999</v>
      </c>
      <c r="AA1605" s="110">
        <f t="shared" si="842"/>
        <v>0</v>
      </c>
      <c r="AB1605" s="121" t="str">
        <f t="shared" si="821"/>
        <v>A+J=</v>
      </c>
      <c r="AC1605" s="115">
        <f t="shared" si="822"/>
        <v>45894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9">
        <f t="shared" si="819"/>
        <v>45875</v>
      </c>
      <c r="B1606" s="110">
        <f t="shared" si="825"/>
        <v>658.68175378000001</v>
      </c>
      <c r="C1606" s="184">
        <f t="shared" si="843"/>
        <v>656.03969504303757</v>
      </c>
      <c r="D1606" s="111">
        <f t="shared" si="826"/>
        <v>7245.38</v>
      </c>
      <c r="E1606" s="111">
        <f>IF($K1606=1,VLOOKUP($A1605,$AQ$11:$AU$150,5),E1605)</f>
        <v>7276.54</v>
      </c>
      <c r="F1606" s="160" t="e">
        <f>IF($K1606=1,VLOOKUP($A1605,$AQ$11:$AU$135,6),F1605)</f>
        <v>#REF!</v>
      </c>
      <c r="G1606" s="114">
        <f t="shared" si="827"/>
        <v>4.3006716003852752E-3</v>
      </c>
      <c r="H1606" s="115">
        <f t="shared" si="828"/>
        <v>45894</v>
      </c>
      <c r="I1606" s="115">
        <f t="shared" si="829"/>
        <v>45894</v>
      </c>
      <c r="J1606" s="116">
        <f t="shared" si="830"/>
        <v>21</v>
      </c>
      <c r="K1606" s="116">
        <f t="shared" si="831"/>
        <v>8</v>
      </c>
      <c r="L1606" s="8">
        <f t="shared" si="832"/>
        <v>1.00163617</v>
      </c>
      <c r="M1606" s="117">
        <v>1</v>
      </c>
      <c r="N1606" s="117">
        <f t="shared" si="833"/>
        <v>1</v>
      </c>
      <c r="O1606" s="110">
        <f t="shared" si="834"/>
        <v>1.00163617</v>
      </c>
      <c r="P1606" s="110">
        <f t="shared" si="835"/>
        <v>657.11308751000001</v>
      </c>
      <c r="Q1606" s="148">
        <f t="shared" si="836"/>
        <v>0</v>
      </c>
      <c r="R1606" s="170">
        <f t="shared" si="837"/>
        <v>0</v>
      </c>
      <c r="S1606" s="110">
        <f t="shared" si="838"/>
        <v>0</v>
      </c>
      <c r="T1606" s="92">
        <f t="shared" si="823"/>
        <v>0</v>
      </c>
      <c r="U1606" s="181">
        <f t="shared" si="824"/>
        <v>0</v>
      </c>
      <c r="V1606" s="120">
        <f t="shared" si="820"/>
        <v>7.8E-2</v>
      </c>
      <c r="W1606" s="118">
        <f t="shared" si="839"/>
        <v>8</v>
      </c>
      <c r="X1606" s="118">
        <v>252</v>
      </c>
      <c r="Y1606" s="117">
        <f t="shared" si="840"/>
        <v>1.0023872089999999</v>
      </c>
      <c r="Z1606" s="110">
        <f t="shared" si="841"/>
        <v>1.56866627</v>
      </c>
      <c r="AA1606" s="110">
        <f t="shared" si="842"/>
        <v>0</v>
      </c>
      <c r="AB1606" s="121" t="str">
        <f t="shared" si="821"/>
        <v>A+J=</v>
      </c>
      <c r="AC1606" s="115">
        <f t="shared" si="822"/>
        <v>45894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9">
        <f t="shared" si="819"/>
        <v>45876</v>
      </c>
      <c r="B1607" s="110">
        <f t="shared" si="825"/>
        <v>659.01275909000003</v>
      </c>
      <c r="C1607" s="184">
        <f t="shared" si="843"/>
        <v>656.03969504303757</v>
      </c>
      <c r="D1607" s="111">
        <f t="shared" si="826"/>
        <v>7245.38</v>
      </c>
      <c r="E1607" s="111">
        <f>IF($K1607=1,VLOOKUP($A1606,$AQ$11:$AU$150,5),E1606)</f>
        <v>7276.54</v>
      </c>
      <c r="F1607" s="160" t="e">
        <f>IF($K1607=1,VLOOKUP($A1606,$AQ$11:$AU$135,6),F1606)</f>
        <v>#REF!</v>
      </c>
      <c r="G1607" s="114">
        <f t="shared" si="827"/>
        <v>4.3006716003852752E-3</v>
      </c>
      <c r="H1607" s="115">
        <f t="shared" si="828"/>
        <v>45894</v>
      </c>
      <c r="I1607" s="115">
        <f t="shared" si="829"/>
        <v>45894</v>
      </c>
      <c r="J1607" s="116">
        <f t="shared" si="830"/>
        <v>21</v>
      </c>
      <c r="K1607" s="116">
        <f t="shared" si="831"/>
        <v>9</v>
      </c>
      <c r="L1607" s="8">
        <f t="shared" si="832"/>
        <v>1.00184088</v>
      </c>
      <c r="M1607" s="117">
        <v>1</v>
      </c>
      <c r="N1607" s="117">
        <f t="shared" si="833"/>
        <v>1</v>
      </c>
      <c r="O1607" s="110">
        <f t="shared" si="834"/>
        <v>1.00184088</v>
      </c>
      <c r="P1607" s="110">
        <f t="shared" si="835"/>
        <v>657.24738538999998</v>
      </c>
      <c r="Q1607" s="148">
        <f t="shared" si="836"/>
        <v>0</v>
      </c>
      <c r="R1607" s="170">
        <f t="shared" si="837"/>
        <v>0</v>
      </c>
      <c r="S1607" s="110">
        <f t="shared" si="838"/>
        <v>0</v>
      </c>
      <c r="T1607" s="92">
        <f t="shared" si="823"/>
        <v>0</v>
      </c>
      <c r="U1607" s="181">
        <f t="shared" si="824"/>
        <v>0</v>
      </c>
      <c r="V1607" s="120">
        <f t="shared" si="820"/>
        <v>7.8E-2</v>
      </c>
      <c r="W1607" s="118">
        <f t="shared" si="839"/>
        <v>9</v>
      </c>
      <c r="X1607" s="118">
        <v>252</v>
      </c>
      <c r="Y1607" s="117">
        <f t="shared" si="840"/>
        <v>1.002686011</v>
      </c>
      <c r="Z1607" s="110">
        <f t="shared" si="841"/>
        <v>1.7653737</v>
      </c>
      <c r="AA1607" s="110">
        <f t="shared" si="842"/>
        <v>0</v>
      </c>
      <c r="AB1607" s="121" t="str">
        <f t="shared" si="821"/>
        <v>A+J=</v>
      </c>
      <c r="AC1607" s="115">
        <f t="shared" si="822"/>
        <v>45894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9">
        <f t="shared" si="819"/>
        <v>45877</v>
      </c>
      <c r="B1608" s="110">
        <f t="shared" si="825"/>
        <v>659.34392883999999</v>
      </c>
      <c r="C1608" s="184">
        <f t="shared" si="843"/>
        <v>656.03969504303757</v>
      </c>
      <c r="D1608" s="111">
        <f t="shared" si="826"/>
        <v>7245.38</v>
      </c>
      <c r="E1608" s="111">
        <f>IF($K1608=1,VLOOKUP($A1607,$AQ$11:$AU$150,5),E1607)</f>
        <v>7276.54</v>
      </c>
      <c r="F1608" s="160" t="e">
        <f>IF($K1608=1,VLOOKUP($A1607,$AQ$11:$AU$135,6),F1607)</f>
        <v>#REF!</v>
      </c>
      <c r="G1608" s="114">
        <f t="shared" si="827"/>
        <v>4.3006716003852752E-3</v>
      </c>
      <c r="H1608" s="115">
        <f t="shared" si="828"/>
        <v>45894</v>
      </c>
      <c r="I1608" s="115">
        <f t="shared" si="829"/>
        <v>45894</v>
      </c>
      <c r="J1608" s="116">
        <f t="shared" si="830"/>
        <v>21</v>
      </c>
      <c r="K1608" s="116">
        <f t="shared" si="831"/>
        <v>10</v>
      </c>
      <c r="L1608" s="8">
        <f t="shared" si="832"/>
        <v>1.00204563</v>
      </c>
      <c r="M1608" s="117">
        <v>1</v>
      </c>
      <c r="N1608" s="117">
        <f t="shared" si="833"/>
        <v>1</v>
      </c>
      <c r="O1608" s="110">
        <f t="shared" si="834"/>
        <v>1.00204563</v>
      </c>
      <c r="P1608" s="110">
        <f t="shared" si="835"/>
        <v>657.38170951999996</v>
      </c>
      <c r="Q1608" s="148">
        <f t="shared" si="836"/>
        <v>0</v>
      </c>
      <c r="R1608" s="170">
        <f t="shared" si="837"/>
        <v>0</v>
      </c>
      <c r="S1608" s="110">
        <f t="shared" si="838"/>
        <v>0</v>
      </c>
      <c r="T1608" s="92">
        <f t="shared" si="823"/>
        <v>0</v>
      </c>
      <c r="U1608" s="181">
        <f t="shared" si="824"/>
        <v>0</v>
      </c>
      <c r="V1608" s="120">
        <f t="shared" si="820"/>
        <v>7.8E-2</v>
      </c>
      <c r="W1608" s="118">
        <f t="shared" si="839"/>
        <v>10</v>
      </c>
      <c r="X1608" s="118">
        <v>252</v>
      </c>
      <c r="Y1608" s="117">
        <f t="shared" si="840"/>
        <v>1.002984901</v>
      </c>
      <c r="Z1608" s="110">
        <f t="shared" si="841"/>
        <v>1.96221932</v>
      </c>
      <c r="AA1608" s="110">
        <f t="shared" si="842"/>
        <v>0</v>
      </c>
      <c r="AB1608" s="121" t="str">
        <f t="shared" si="821"/>
        <v>A+J=</v>
      </c>
      <c r="AC1608" s="115">
        <f t="shared" si="822"/>
        <v>45894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9">
        <f t="shared" si="819"/>
        <v>45878</v>
      </c>
      <c r="B1609" s="110">
        <f t="shared" si="825"/>
        <v>659.67527096000003</v>
      </c>
      <c r="C1609" s="184">
        <f t="shared" si="843"/>
        <v>656.03969504303757</v>
      </c>
      <c r="D1609" s="111">
        <f t="shared" si="826"/>
        <v>7245.38</v>
      </c>
      <c r="E1609" s="111">
        <f>IF($K1609=1,VLOOKUP($A1608,$AQ$11:$AU$150,5),E1608)</f>
        <v>7276.54</v>
      </c>
      <c r="F1609" s="160" t="e">
        <f>IF($K1609=1,VLOOKUP($A1608,$AQ$11:$AU$135,6),F1608)</f>
        <v>#REF!</v>
      </c>
      <c r="G1609" s="114">
        <f t="shared" si="827"/>
        <v>4.3006716003852752E-3</v>
      </c>
      <c r="H1609" s="115">
        <f t="shared" si="828"/>
        <v>45894</v>
      </c>
      <c r="I1609" s="115">
        <f t="shared" si="829"/>
        <v>45894</v>
      </c>
      <c r="J1609" s="116">
        <f t="shared" si="830"/>
        <v>21</v>
      </c>
      <c r="K1609" s="116">
        <f t="shared" si="831"/>
        <v>11</v>
      </c>
      <c r="L1609" s="8">
        <f t="shared" si="832"/>
        <v>1.0022504299999999</v>
      </c>
      <c r="M1609" s="117">
        <v>1</v>
      </c>
      <c r="N1609" s="117">
        <f t="shared" si="833"/>
        <v>1</v>
      </c>
      <c r="O1609" s="110">
        <f t="shared" si="834"/>
        <v>1.0022504299999999</v>
      </c>
      <c r="P1609" s="110">
        <f t="shared" si="835"/>
        <v>657.51606645000004</v>
      </c>
      <c r="Q1609" s="148">
        <f t="shared" si="836"/>
        <v>0</v>
      </c>
      <c r="R1609" s="170">
        <f t="shared" si="837"/>
        <v>0</v>
      </c>
      <c r="S1609" s="110">
        <f t="shared" si="838"/>
        <v>0</v>
      </c>
      <c r="T1609" s="92">
        <f t="shared" si="823"/>
        <v>0</v>
      </c>
      <c r="U1609" s="181">
        <f t="shared" si="824"/>
        <v>0</v>
      </c>
      <c r="V1609" s="120">
        <f t="shared" si="820"/>
        <v>7.8E-2</v>
      </c>
      <c r="W1609" s="118">
        <f t="shared" si="839"/>
        <v>11</v>
      </c>
      <c r="X1609" s="118">
        <v>252</v>
      </c>
      <c r="Y1609" s="117">
        <f t="shared" si="840"/>
        <v>1.003283881</v>
      </c>
      <c r="Z1609" s="110">
        <f t="shared" si="841"/>
        <v>2.1592045099999999</v>
      </c>
      <c r="AA1609" s="110">
        <f t="shared" si="842"/>
        <v>0</v>
      </c>
      <c r="AB1609" s="121" t="str">
        <f t="shared" si="821"/>
        <v>A+J=</v>
      </c>
      <c r="AC1609" s="115">
        <f t="shared" si="822"/>
        <v>45894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9">
        <f t="shared" si="819"/>
        <v>45879</v>
      </c>
      <c r="B1610" s="110">
        <f t="shared" si="825"/>
        <v>659.67527096000003</v>
      </c>
      <c r="C1610" s="184">
        <f t="shared" si="843"/>
        <v>656.03969504303757</v>
      </c>
      <c r="D1610" s="111">
        <f t="shared" si="826"/>
        <v>7245.38</v>
      </c>
      <c r="E1610" s="111">
        <f>IF($K1610=1,VLOOKUP($A1609,$AQ$11:$AU$150,5),E1609)</f>
        <v>7276.54</v>
      </c>
      <c r="F1610" s="160" t="e">
        <f>IF($K1610=1,VLOOKUP($A1609,$AQ$11:$AU$135,6),F1609)</f>
        <v>#REF!</v>
      </c>
      <c r="G1610" s="114">
        <f t="shared" si="827"/>
        <v>4.3006716003852752E-3</v>
      </c>
      <c r="H1610" s="115">
        <f t="shared" si="828"/>
        <v>45894</v>
      </c>
      <c r="I1610" s="115">
        <f t="shared" si="829"/>
        <v>45894</v>
      </c>
      <c r="J1610" s="116">
        <f t="shared" si="830"/>
        <v>21</v>
      </c>
      <c r="K1610" s="116">
        <f t="shared" si="831"/>
        <v>11</v>
      </c>
      <c r="L1610" s="8">
        <f t="shared" si="832"/>
        <v>1.0022504299999999</v>
      </c>
      <c r="M1610" s="117">
        <v>1</v>
      </c>
      <c r="N1610" s="117">
        <f t="shared" si="833"/>
        <v>1</v>
      </c>
      <c r="O1610" s="110">
        <f t="shared" si="834"/>
        <v>1.0022504299999999</v>
      </c>
      <c r="P1610" s="110">
        <f t="shared" si="835"/>
        <v>657.51606645000004</v>
      </c>
      <c r="Q1610" s="148">
        <f t="shared" si="836"/>
        <v>0</v>
      </c>
      <c r="R1610" s="170">
        <f t="shared" si="837"/>
        <v>0</v>
      </c>
      <c r="S1610" s="110">
        <f t="shared" si="838"/>
        <v>0</v>
      </c>
      <c r="T1610" s="92">
        <f t="shared" si="823"/>
        <v>0</v>
      </c>
      <c r="U1610" s="181">
        <f t="shared" si="824"/>
        <v>0</v>
      </c>
      <c r="V1610" s="120">
        <f t="shared" si="820"/>
        <v>7.8E-2</v>
      </c>
      <c r="W1610" s="118">
        <f t="shared" si="839"/>
        <v>11</v>
      </c>
      <c r="X1610" s="118">
        <v>252</v>
      </c>
      <c r="Y1610" s="117">
        <f t="shared" si="840"/>
        <v>1.003283881</v>
      </c>
      <c r="Z1610" s="110">
        <f t="shared" si="841"/>
        <v>2.1592045099999999</v>
      </c>
      <c r="AA1610" s="110">
        <f t="shared" si="842"/>
        <v>0</v>
      </c>
      <c r="AB1610" s="121" t="str">
        <f t="shared" si="821"/>
        <v>A+J=</v>
      </c>
      <c r="AC1610" s="115">
        <f t="shared" si="822"/>
        <v>45894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9">
        <f t="shared" si="819"/>
        <v>45880</v>
      </c>
      <c r="B1611" s="110">
        <f t="shared" si="825"/>
        <v>659.67527096000003</v>
      </c>
      <c r="C1611" s="184">
        <f t="shared" si="843"/>
        <v>656.03969504303757</v>
      </c>
      <c r="D1611" s="111">
        <f t="shared" si="826"/>
        <v>7245.38</v>
      </c>
      <c r="E1611" s="111">
        <f>IF($K1611=1,VLOOKUP($A1610,$AQ$11:$AU$150,5),E1610)</f>
        <v>7276.54</v>
      </c>
      <c r="F1611" s="160" t="e">
        <f>IF($K1611=1,VLOOKUP($A1610,$AQ$11:$AU$135,6),F1610)</f>
        <v>#REF!</v>
      </c>
      <c r="G1611" s="114">
        <f t="shared" si="827"/>
        <v>4.3006716003852752E-3</v>
      </c>
      <c r="H1611" s="115">
        <f t="shared" si="828"/>
        <v>45894</v>
      </c>
      <c r="I1611" s="115">
        <f t="shared" si="829"/>
        <v>45894</v>
      </c>
      <c r="J1611" s="116">
        <f t="shared" si="830"/>
        <v>21</v>
      </c>
      <c r="K1611" s="116">
        <f t="shared" si="831"/>
        <v>11</v>
      </c>
      <c r="L1611" s="8">
        <f t="shared" si="832"/>
        <v>1.0022504299999999</v>
      </c>
      <c r="M1611" s="117">
        <v>1</v>
      </c>
      <c r="N1611" s="117">
        <f t="shared" si="833"/>
        <v>1</v>
      </c>
      <c r="O1611" s="110">
        <f t="shared" si="834"/>
        <v>1.0022504299999999</v>
      </c>
      <c r="P1611" s="110">
        <f t="shared" si="835"/>
        <v>657.51606645000004</v>
      </c>
      <c r="Q1611" s="148">
        <f t="shared" si="836"/>
        <v>0</v>
      </c>
      <c r="R1611" s="170">
        <f t="shared" si="837"/>
        <v>0</v>
      </c>
      <c r="S1611" s="110">
        <f t="shared" si="838"/>
        <v>0</v>
      </c>
      <c r="T1611" s="92">
        <f t="shared" si="823"/>
        <v>0</v>
      </c>
      <c r="U1611" s="181">
        <f t="shared" si="824"/>
        <v>0</v>
      </c>
      <c r="V1611" s="120">
        <f t="shared" si="820"/>
        <v>7.8E-2</v>
      </c>
      <c r="W1611" s="118">
        <f t="shared" si="839"/>
        <v>11</v>
      </c>
      <c r="X1611" s="118">
        <v>252</v>
      </c>
      <c r="Y1611" s="117">
        <f t="shared" si="840"/>
        <v>1.003283881</v>
      </c>
      <c r="Z1611" s="110">
        <f t="shared" si="841"/>
        <v>2.1592045099999999</v>
      </c>
      <c r="AA1611" s="110">
        <f t="shared" si="842"/>
        <v>0</v>
      </c>
      <c r="AB1611" s="121" t="str">
        <f t="shared" si="821"/>
        <v>A+J=</v>
      </c>
      <c r="AC1611" s="115">
        <f t="shared" si="822"/>
        <v>45894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9">
        <f t="shared" ref="A1612:A1675" si="844">(A1611+1)</f>
        <v>45881</v>
      </c>
      <c r="B1612" s="110">
        <f t="shared" si="825"/>
        <v>660.00677171000007</v>
      </c>
      <c r="C1612" s="184">
        <f t="shared" si="843"/>
        <v>656.03969504303757</v>
      </c>
      <c r="D1612" s="111">
        <f t="shared" si="826"/>
        <v>7245.38</v>
      </c>
      <c r="E1612" s="111">
        <f>IF($K1612=1,VLOOKUP($A1611,$AQ$11:$AU$150,5),E1611)</f>
        <v>7276.54</v>
      </c>
      <c r="F1612" s="160" t="e">
        <f>IF($K1612=1,VLOOKUP($A1611,$AQ$11:$AU$135,6),F1611)</f>
        <v>#REF!</v>
      </c>
      <c r="G1612" s="114">
        <f t="shared" si="827"/>
        <v>4.3006716003852752E-3</v>
      </c>
      <c r="H1612" s="115">
        <f t="shared" si="828"/>
        <v>45894</v>
      </c>
      <c r="I1612" s="115">
        <f t="shared" si="829"/>
        <v>45894</v>
      </c>
      <c r="J1612" s="116">
        <f t="shared" si="830"/>
        <v>21</v>
      </c>
      <c r="K1612" s="116">
        <f t="shared" si="831"/>
        <v>12</v>
      </c>
      <c r="L1612" s="8">
        <f t="shared" si="832"/>
        <v>1.0024552600000001</v>
      </c>
      <c r="M1612" s="117">
        <v>1</v>
      </c>
      <c r="N1612" s="117">
        <f t="shared" si="833"/>
        <v>1</v>
      </c>
      <c r="O1612" s="110">
        <f t="shared" si="834"/>
        <v>1.0024552600000001</v>
      </c>
      <c r="P1612" s="110">
        <f t="shared" si="835"/>
        <v>657.65044306000004</v>
      </c>
      <c r="Q1612" s="148">
        <f t="shared" si="836"/>
        <v>0</v>
      </c>
      <c r="R1612" s="170">
        <f t="shared" si="837"/>
        <v>0</v>
      </c>
      <c r="S1612" s="110">
        <f t="shared" si="838"/>
        <v>0</v>
      </c>
      <c r="T1612" s="92">
        <f t="shared" si="823"/>
        <v>0</v>
      </c>
      <c r="U1612" s="181">
        <f t="shared" si="824"/>
        <v>0</v>
      </c>
      <c r="V1612" s="120">
        <f t="shared" ref="V1612:V1675" si="845">(V1611)</f>
        <v>7.8E-2</v>
      </c>
      <c r="W1612" s="118">
        <f t="shared" si="839"/>
        <v>12</v>
      </c>
      <c r="X1612" s="118">
        <v>252</v>
      </c>
      <c r="Y1612" s="117">
        <f t="shared" si="840"/>
        <v>1.00358295</v>
      </c>
      <c r="Z1612" s="110">
        <f t="shared" si="841"/>
        <v>2.35632865</v>
      </c>
      <c r="AA1612" s="110">
        <f t="shared" si="842"/>
        <v>0</v>
      </c>
      <c r="AB1612" s="121" t="str">
        <f t="shared" si="821"/>
        <v>A+J=</v>
      </c>
      <c r="AC1612" s="115">
        <f t="shared" si="822"/>
        <v>45894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9">
        <f t="shared" si="844"/>
        <v>45882</v>
      </c>
      <c r="B1613" s="110">
        <f t="shared" si="825"/>
        <v>660.33844429999999</v>
      </c>
      <c r="C1613" s="184">
        <f t="shared" si="843"/>
        <v>656.03969504303757</v>
      </c>
      <c r="D1613" s="111">
        <f t="shared" si="826"/>
        <v>7245.38</v>
      </c>
      <c r="E1613" s="111">
        <f>IF($K1613=1,VLOOKUP($A1612,$AQ$11:$AU$150,5),E1612)</f>
        <v>7276.54</v>
      </c>
      <c r="F1613" s="160" t="e">
        <f>IF($K1613=1,VLOOKUP($A1612,$AQ$11:$AU$135,6),F1612)</f>
        <v>#REF!</v>
      </c>
      <c r="G1613" s="114">
        <f t="shared" si="827"/>
        <v>4.3006716003852752E-3</v>
      </c>
      <c r="H1613" s="115">
        <f t="shared" si="828"/>
        <v>45894</v>
      </c>
      <c r="I1613" s="115">
        <f t="shared" si="829"/>
        <v>45894</v>
      </c>
      <c r="J1613" s="116">
        <f t="shared" si="830"/>
        <v>21</v>
      </c>
      <c r="K1613" s="116">
        <f t="shared" si="831"/>
        <v>13</v>
      </c>
      <c r="L1613" s="8">
        <f t="shared" si="832"/>
        <v>1.0026601399999999</v>
      </c>
      <c r="M1613" s="117">
        <v>1</v>
      </c>
      <c r="N1613" s="117">
        <f t="shared" si="833"/>
        <v>1</v>
      </c>
      <c r="O1613" s="110">
        <f t="shared" si="834"/>
        <v>1.0026601399999999</v>
      </c>
      <c r="P1613" s="110">
        <f t="shared" si="835"/>
        <v>657.78485247000003</v>
      </c>
      <c r="Q1613" s="148">
        <f t="shared" si="836"/>
        <v>0</v>
      </c>
      <c r="R1613" s="170">
        <f t="shared" si="837"/>
        <v>0</v>
      </c>
      <c r="S1613" s="110">
        <f t="shared" si="838"/>
        <v>0</v>
      </c>
      <c r="T1613" s="92">
        <f t="shared" si="823"/>
        <v>0</v>
      </c>
      <c r="U1613" s="181">
        <f t="shared" si="824"/>
        <v>0</v>
      </c>
      <c r="V1613" s="120">
        <f t="shared" si="845"/>
        <v>7.8E-2</v>
      </c>
      <c r="W1613" s="118">
        <f t="shared" si="839"/>
        <v>13</v>
      </c>
      <c r="X1613" s="118">
        <v>252</v>
      </c>
      <c r="Y1613" s="117">
        <f t="shared" si="840"/>
        <v>1.003882108</v>
      </c>
      <c r="Z1613" s="110">
        <f t="shared" si="841"/>
        <v>2.5535918299999998</v>
      </c>
      <c r="AA1613" s="110">
        <f t="shared" si="842"/>
        <v>0</v>
      </c>
      <c r="AB1613" s="121" t="str">
        <f t="shared" ref="AB1613:AB1676" si="846">IF($Q1612&gt;0,VLOOKUP($A1612,$AF$11:$AO$141,9),AB1612)</f>
        <v>A+J=</v>
      </c>
      <c r="AC1613" s="115">
        <f t="shared" ref="AC1613:AC1676" si="847">IF($Q1612&gt;0,VLOOKUP($A1612,$AF$11:$AO$141,10),AC1612)</f>
        <v>45894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9">
        <f t="shared" si="844"/>
        <v>45883</v>
      </c>
      <c r="B1614" s="110">
        <f t="shared" si="825"/>
        <v>660.67028223</v>
      </c>
      <c r="C1614" s="184">
        <f t="shared" si="843"/>
        <v>656.03969504303757</v>
      </c>
      <c r="D1614" s="111">
        <f t="shared" si="826"/>
        <v>7245.38</v>
      </c>
      <c r="E1614" s="111">
        <f>IF($K1614=1,VLOOKUP($A1613,$AQ$11:$AU$150,5),E1613)</f>
        <v>7276.54</v>
      </c>
      <c r="F1614" s="160" t="e">
        <f>IF($K1614=1,VLOOKUP($A1613,$AQ$11:$AU$135,6),F1613)</f>
        <v>#REF!</v>
      </c>
      <c r="G1614" s="114">
        <f t="shared" si="827"/>
        <v>4.3006716003852752E-3</v>
      </c>
      <c r="H1614" s="115">
        <f t="shared" si="828"/>
        <v>45894</v>
      </c>
      <c r="I1614" s="115">
        <f t="shared" si="829"/>
        <v>45894</v>
      </c>
      <c r="J1614" s="116">
        <f t="shared" si="830"/>
        <v>21</v>
      </c>
      <c r="K1614" s="116">
        <f t="shared" si="831"/>
        <v>14</v>
      </c>
      <c r="L1614" s="8">
        <f t="shared" si="832"/>
        <v>1.00286506</v>
      </c>
      <c r="M1614" s="117">
        <v>1</v>
      </c>
      <c r="N1614" s="117">
        <f t="shared" si="833"/>
        <v>1</v>
      </c>
      <c r="O1614" s="110">
        <f t="shared" si="834"/>
        <v>1.00286506</v>
      </c>
      <c r="P1614" s="110">
        <f t="shared" si="835"/>
        <v>657.91928813000004</v>
      </c>
      <c r="Q1614" s="148">
        <f t="shared" si="836"/>
        <v>0</v>
      </c>
      <c r="R1614" s="170">
        <f t="shared" si="837"/>
        <v>0</v>
      </c>
      <c r="S1614" s="110">
        <f t="shared" si="838"/>
        <v>0</v>
      </c>
      <c r="T1614" s="92">
        <f t="shared" si="823"/>
        <v>0</v>
      </c>
      <c r="U1614" s="181">
        <f t="shared" si="824"/>
        <v>0</v>
      </c>
      <c r="V1614" s="120">
        <f t="shared" si="845"/>
        <v>7.8E-2</v>
      </c>
      <c r="W1614" s="118">
        <f t="shared" si="839"/>
        <v>14</v>
      </c>
      <c r="X1614" s="118">
        <v>252</v>
      </c>
      <c r="Y1614" s="117">
        <f t="shared" si="840"/>
        <v>1.0041813550000001</v>
      </c>
      <c r="Z1614" s="110">
        <f t="shared" si="841"/>
        <v>2.7509941000000002</v>
      </c>
      <c r="AA1614" s="110">
        <f t="shared" si="842"/>
        <v>0</v>
      </c>
      <c r="AB1614" s="121" t="str">
        <f t="shared" si="846"/>
        <v>A+J=</v>
      </c>
      <c r="AC1614" s="115">
        <f t="shared" si="847"/>
        <v>45894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9">
        <f t="shared" si="844"/>
        <v>45884</v>
      </c>
      <c r="B1615" s="110">
        <f t="shared" si="825"/>
        <v>661.00228553000011</v>
      </c>
      <c r="C1615" s="184">
        <f t="shared" si="843"/>
        <v>656.03969504303757</v>
      </c>
      <c r="D1615" s="111">
        <f t="shared" si="826"/>
        <v>7245.38</v>
      </c>
      <c r="E1615" s="111">
        <f>IF($K1615=1,VLOOKUP($A1614,$AQ$11:$AU$150,5),E1614)</f>
        <v>7276.54</v>
      </c>
      <c r="F1615" s="160" t="e">
        <f>IF($K1615=1,VLOOKUP($A1614,$AQ$11:$AU$135,6),F1614)</f>
        <v>#REF!</v>
      </c>
      <c r="G1615" s="114">
        <f t="shared" si="827"/>
        <v>4.3006716003852752E-3</v>
      </c>
      <c r="H1615" s="115">
        <f t="shared" si="828"/>
        <v>45894</v>
      </c>
      <c r="I1615" s="115">
        <f t="shared" si="829"/>
        <v>45894</v>
      </c>
      <c r="J1615" s="116">
        <f t="shared" si="830"/>
        <v>21</v>
      </c>
      <c r="K1615" s="116">
        <f t="shared" si="831"/>
        <v>15</v>
      </c>
      <c r="L1615" s="8">
        <f t="shared" si="832"/>
        <v>1.00307002</v>
      </c>
      <c r="M1615" s="117">
        <v>1</v>
      </c>
      <c r="N1615" s="117">
        <f t="shared" si="833"/>
        <v>1</v>
      </c>
      <c r="O1615" s="110">
        <f t="shared" si="834"/>
        <v>1.00307002</v>
      </c>
      <c r="P1615" s="110">
        <f t="shared" si="835"/>
        <v>658.05375002000005</v>
      </c>
      <c r="Q1615" s="148">
        <f t="shared" si="836"/>
        <v>0</v>
      </c>
      <c r="R1615" s="170">
        <f t="shared" si="837"/>
        <v>0</v>
      </c>
      <c r="S1615" s="110">
        <f t="shared" si="838"/>
        <v>0</v>
      </c>
      <c r="T1615" s="92">
        <f t="shared" si="823"/>
        <v>0</v>
      </c>
      <c r="U1615" s="181">
        <f t="shared" si="824"/>
        <v>0</v>
      </c>
      <c r="V1615" s="120">
        <f t="shared" si="845"/>
        <v>7.8E-2</v>
      </c>
      <c r="W1615" s="118">
        <f t="shared" si="839"/>
        <v>15</v>
      </c>
      <c r="X1615" s="118">
        <v>252</v>
      </c>
      <c r="Y1615" s="117">
        <f t="shared" si="840"/>
        <v>1.0044806909999999</v>
      </c>
      <c r="Z1615" s="110">
        <f t="shared" si="841"/>
        <v>2.9485355100000001</v>
      </c>
      <c r="AA1615" s="110">
        <f t="shared" si="842"/>
        <v>0</v>
      </c>
      <c r="AB1615" s="121" t="str">
        <f t="shared" si="846"/>
        <v>A+J=</v>
      </c>
      <c r="AC1615" s="115">
        <f t="shared" si="847"/>
        <v>45894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9">
        <f t="shared" si="844"/>
        <v>45885</v>
      </c>
      <c r="B1616" s="110">
        <f t="shared" si="825"/>
        <v>661.33445494</v>
      </c>
      <c r="C1616" s="184">
        <f t="shared" si="843"/>
        <v>656.03969504303757</v>
      </c>
      <c r="D1616" s="111">
        <f t="shared" si="826"/>
        <v>7245.38</v>
      </c>
      <c r="E1616" s="111">
        <f>IF($K1616=1,VLOOKUP($A1615,$AQ$11:$AU$150,5),E1615)</f>
        <v>7276.54</v>
      </c>
      <c r="F1616" s="160" t="e">
        <f>IF($K1616=1,VLOOKUP($A1615,$AQ$11:$AU$135,6),F1615)</f>
        <v>#REF!</v>
      </c>
      <c r="G1616" s="114">
        <f t="shared" si="827"/>
        <v>4.3006716003852752E-3</v>
      </c>
      <c r="H1616" s="115">
        <f t="shared" si="828"/>
        <v>45894</v>
      </c>
      <c r="I1616" s="115">
        <f t="shared" si="829"/>
        <v>45894</v>
      </c>
      <c r="J1616" s="116">
        <f t="shared" si="830"/>
        <v>21</v>
      </c>
      <c r="K1616" s="116">
        <f t="shared" si="831"/>
        <v>16</v>
      </c>
      <c r="L1616" s="8">
        <f t="shared" si="832"/>
        <v>1.00327502</v>
      </c>
      <c r="M1616" s="117">
        <v>1</v>
      </c>
      <c r="N1616" s="117">
        <f t="shared" si="833"/>
        <v>1</v>
      </c>
      <c r="O1616" s="110">
        <f t="shared" si="834"/>
        <v>1.00327502</v>
      </c>
      <c r="P1616" s="110">
        <f t="shared" si="835"/>
        <v>658.18823815999997</v>
      </c>
      <c r="Q1616" s="148">
        <f t="shared" si="836"/>
        <v>0</v>
      </c>
      <c r="R1616" s="170">
        <f t="shared" si="837"/>
        <v>0</v>
      </c>
      <c r="S1616" s="110">
        <f t="shared" si="838"/>
        <v>0</v>
      </c>
      <c r="T1616" s="92">
        <f t="shared" ref="T1616:T1679" si="848">IF(AND(Q1616&gt;0,L1616&gt;1),(L1616-1)*C1616,0)</f>
        <v>0</v>
      </c>
      <c r="U1616" s="181">
        <f t="shared" ref="U1616:U1679" si="849">IF(Q1616&gt;0,(S1616+T1616)/P1616,0)</f>
        <v>0</v>
      </c>
      <c r="V1616" s="120">
        <f t="shared" si="845"/>
        <v>7.8E-2</v>
      </c>
      <c r="W1616" s="118">
        <f t="shared" si="839"/>
        <v>16</v>
      </c>
      <c r="X1616" s="118">
        <v>252</v>
      </c>
      <c r="Y1616" s="117">
        <f t="shared" si="840"/>
        <v>1.0047801169999999</v>
      </c>
      <c r="Z1616" s="110">
        <f t="shared" si="841"/>
        <v>3.14621678</v>
      </c>
      <c r="AA1616" s="110">
        <f t="shared" si="842"/>
        <v>0</v>
      </c>
      <c r="AB1616" s="121" t="str">
        <f t="shared" si="846"/>
        <v>A+J=</v>
      </c>
      <c r="AC1616" s="115">
        <f t="shared" si="847"/>
        <v>45894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9">
        <f t="shared" si="844"/>
        <v>45886</v>
      </c>
      <c r="B1617" s="110">
        <f t="shared" ref="B1617:B1680" si="850">(P1617+Z1617)</f>
        <v>661.33445494</v>
      </c>
      <c r="C1617" s="184">
        <f t="shared" si="843"/>
        <v>656.03969504303757</v>
      </c>
      <c r="D1617" s="111">
        <f t="shared" ref="D1617:D1680" si="851">IF(E1617=E1616,D1616,E1616)</f>
        <v>7245.38</v>
      </c>
      <c r="E1617" s="111">
        <f>IF($K1617=1,VLOOKUP($A1616,$AQ$11:$AU$150,5),E1616)</f>
        <v>7276.54</v>
      </c>
      <c r="F1617" s="160" t="e">
        <f>IF($K1617=1,VLOOKUP($A1616,$AQ$11:$AU$135,6),F1616)</f>
        <v>#REF!</v>
      </c>
      <c r="G1617" s="114">
        <f t="shared" ref="G1617:G1680" si="852">(E1617/D1617)-1</f>
        <v>4.3006716003852752E-3</v>
      </c>
      <c r="H1617" s="115">
        <f t="shared" ref="H1617:H1680" si="853">IF(Q1616&gt;0,VLOOKUP(A1617,AJ$119:AP$451,4),H1616)</f>
        <v>45894</v>
      </c>
      <c r="I1617" s="115">
        <f t="shared" ref="I1617:I1680" si="854">IF(A1617&gt;I1616,H1617,I1616)</f>
        <v>45894</v>
      </c>
      <c r="J1617" s="116">
        <f t="shared" ref="J1617:J1680" si="855">IF(I1617=I1616,J1616,NETWORKDAYS(I1616,I1617,$AF$149:$AF$503)-1)</f>
        <v>21</v>
      </c>
      <c r="K1617" s="116">
        <f t="shared" ref="K1617:K1680" si="856">(J1617-(NETWORKDAYS(A1617,I1617,AF$149:AF$503)-1))</f>
        <v>16</v>
      </c>
      <c r="L1617" s="8">
        <f t="shared" ref="L1617:L1680" si="857">TRUNC((E1617/D1617)^TRUNC((K1617/J1617),9),8)</f>
        <v>1.00327502</v>
      </c>
      <c r="M1617" s="117">
        <v>1</v>
      </c>
      <c r="N1617" s="117">
        <f t="shared" ref="N1617:N1680" si="858">IF(I1617&gt;I1616,N1616*M1617,N1616)</f>
        <v>1</v>
      </c>
      <c r="O1617" s="110">
        <f t="shared" ref="O1617:O1680" si="859">TRUNC(TRUNC((L1617*N1617),15),8)</f>
        <v>1.00327502</v>
      </c>
      <c r="P1617" s="110">
        <f t="shared" ref="P1617:P1680" si="860">TRUNC(C1617*O1617,8)</f>
        <v>658.18823815999997</v>
      </c>
      <c r="Q1617" s="148">
        <f t="shared" ref="Q1617:Q1680" si="861">IF(VLOOKUP(A1617,AF$11:AM$141,8)=VLOOKUP(A1616,AF$11:AM$141,8),0,VLOOKUP(A1617,AF$11:AM$141,8))</f>
        <v>0</v>
      </c>
      <c r="R1617" s="170">
        <f t="shared" ref="R1617:R1680" si="862">IF(Q1617&gt;0,VLOOKUP($A1617,$AF$11:$AK$141,6),0)</f>
        <v>0</v>
      </c>
      <c r="S1617" s="110">
        <f t="shared" ref="S1617:S1680" si="863">IF(R1617&gt;0,TRUNC(R1617*P1617,8),0)</f>
        <v>0</v>
      </c>
      <c r="T1617" s="92">
        <f t="shared" si="848"/>
        <v>0</v>
      </c>
      <c r="U1617" s="181">
        <f t="shared" si="849"/>
        <v>0</v>
      </c>
      <c r="V1617" s="120">
        <f t="shared" si="845"/>
        <v>7.8E-2</v>
      </c>
      <c r="W1617" s="118">
        <f t="shared" ref="W1617:W1680" si="864">IF(A1616&lt;K$2,0,IF(Q1616&gt;0,1,IF(K1617=K1616,W1616,W1616+1)))</f>
        <v>16</v>
      </c>
      <c r="X1617" s="118">
        <v>252</v>
      </c>
      <c r="Y1617" s="117">
        <f t="shared" ref="Y1617:Y1680" si="865">ROUND((1+V1617)^TRUNC((W1617/X1617),9),9)</f>
        <v>1.0047801169999999</v>
      </c>
      <c r="Z1617" s="110">
        <f t="shared" ref="Z1617:Z1680" si="866">TRUNC((P1617*(Y1617-1)),8)</f>
        <v>3.14621678</v>
      </c>
      <c r="AA1617" s="110">
        <f t="shared" ref="AA1617:AA1680" si="867">IF(Q1617&gt;0,S1617+Z1617,0)</f>
        <v>0</v>
      </c>
      <c r="AB1617" s="121" t="str">
        <f t="shared" si="846"/>
        <v>A+J=</v>
      </c>
      <c r="AC1617" s="115">
        <f t="shared" si="847"/>
        <v>45894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9">
        <f t="shared" si="844"/>
        <v>45887</v>
      </c>
      <c r="B1618" s="110">
        <f t="shared" si="850"/>
        <v>661.33445494</v>
      </c>
      <c r="C1618" s="184">
        <f t="shared" si="843"/>
        <v>656.03969504303757</v>
      </c>
      <c r="D1618" s="111">
        <f t="shared" si="851"/>
        <v>7245.38</v>
      </c>
      <c r="E1618" s="111">
        <f>IF($K1618=1,VLOOKUP($A1617,$AQ$11:$AU$150,5),E1617)</f>
        <v>7276.54</v>
      </c>
      <c r="F1618" s="160" t="e">
        <f>IF($K1618=1,VLOOKUP($A1617,$AQ$11:$AU$135,6),F1617)</f>
        <v>#REF!</v>
      </c>
      <c r="G1618" s="114">
        <f t="shared" si="852"/>
        <v>4.3006716003852752E-3</v>
      </c>
      <c r="H1618" s="115">
        <f t="shared" si="853"/>
        <v>45894</v>
      </c>
      <c r="I1618" s="115">
        <f t="shared" si="854"/>
        <v>45894</v>
      </c>
      <c r="J1618" s="116">
        <f t="shared" si="855"/>
        <v>21</v>
      </c>
      <c r="K1618" s="116">
        <f t="shared" si="856"/>
        <v>16</v>
      </c>
      <c r="L1618" s="8">
        <f t="shared" si="857"/>
        <v>1.00327502</v>
      </c>
      <c r="M1618" s="117">
        <v>1</v>
      </c>
      <c r="N1618" s="117">
        <f t="shared" si="858"/>
        <v>1</v>
      </c>
      <c r="O1618" s="110">
        <f t="shared" si="859"/>
        <v>1.00327502</v>
      </c>
      <c r="P1618" s="110">
        <f t="shared" si="860"/>
        <v>658.18823815999997</v>
      </c>
      <c r="Q1618" s="148">
        <f t="shared" si="861"/>
        <v>0</v>
      </c>
      <c r="R1618" s="170">
        <f t="shared" si="862"/>
        <v>0</v>
      </c>
      <c r="S1618" s="110">
        <f t="shared" si="863"/>
        <v>0</v>
      </c>
      <c r="T1618" s="92">
        <f t="shared" si="848"/>
        <v>0</v>
      </c>
      <c r="U1618" s="181">
        <f t="shared" si="849"/>
        <v>0</v>
      </c>
      <c r="V1618" s="120">
        <f t="shared" si="845"/>
        <v>7.8E-2</v>
      </c>
      <c r="W1618" s="118">
        <f t="shared" si="864"/>
        <v>16</v>
      </c>
      <c r="X1618" s="118">
        <v>252</v>
      </c>
      <c r="Y1618" s="117">
        <f t="shared" si="865"/>
        <v>1.0047801169999999</v>
      </c>
      <c r="Z1618" s="110">
        <f t="shared" si="866"/>
        <v>3.14621678</v>
      </c>
      <c r="AA1618" s="110">
        <f t="shared" si="867"/>
        <v>0</v>
      </c>
      <c r="AB1618" s="121" t="str">
        <f t="shared" si="846"/>
        <v>A+J=</v>
      </c>
      <c r="AC1618" s="115">
        <f t="shared" si="847"/>
        <v>45894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9">
        <f t="shared" si="844"/>
        <v>45888</v>
      </c>
      <c r="B1619" s="110">
        <f t="shared" si="850"/>
        <v>661.66679644999999</v>
      </c>
      <c r="C1619" s="184">
        <f t="shared" si="843"/>
        <v>656.03969504303757</v>
      </c>
      <c r="D1619" s="111">
        <f t="shared" si="851"/>
        <v>7245.38</v>
      </c>
      <c r="E1619" s="111">
        <f>IF($K1619=1,VLOOKUP($A1618,$AQ$11:$AU$150,5),E1618)</f>
        <v>7276.54</v>
      </c>
      <c r="F1619" s="160" t="e">
        <f>IF($K1619=1,VLOOKUP($A1618,$AQ$11:$AU$135,6),F1618)</f>
        <v>#REF!</v>
      </c>
      <c r="G1619" s="114">
        <f t="shared" si="852"/>
        <v>4.3006716003852752E-3</v>
      </c>
      <c r="H1619" s="115">
        <f t="shared" si="853"/>
        <v>45894</v>
      </c>
      <c r="I1619" s="115">
        <f t="shared" si="854"/>
        <v>45894</v>
      </c>
      <c r="J1619" s="116">
        <f t="shared" si="855"/>
        <v>21</v>
      </c>
      <c r="K1619" s="116">
        <f t="shared" si="856"/>
        <v>17</v>
      </c>
      <c r="L1619" s="8">
        <f t="shared" si="857"/>
        <v>1.0034800699999999</v>
      </c>
      <c r="M1619" s="117">
        <v>1</v>
      </c>
      <c r="N1619" s="117">
        <f t="shared" si="858"/>
        <v>1</v>
      </c>
      <c r="O1619" s="110">
        <f t="shared" si="859"/>
        <v>1.0034800699999999</v>
      </c>
      <c r="P1619" s="110">
        <f t="shared" si="860"/>
        <v>658.32275909999998</v>
      </c>
      <c r="Q1619" s="148">
        <f t="shared" si="861"/>
        <v>0</v>
      </c>
      <c r="R1619" s="170">
        <f t="shared" si="862"/>
        <v>0</v>
      </c>
      <c r="S1619" s="110">
        <f t="shared" si="863"/>
        <v>0</v>
      </c>
      <c r="T1619" s="92">
        <f t="shared" si="848"/>
        <v>0</v>
      </c>
      <c r="U1619" s="181">
        <f t="shared" si="849"/>
        <v>0</v>
      </c>
      <c r="V1619" s="120">
        <f t="shared" si="845"/>
        <v>7.8E-2</v>
      </c>
      <c r="W1619" s="118">
        <f t="shared" si="864"/>
        <v>17</v>
      </c>
      <c r="X1619" s="118">
        <v>252</v>
      </c>
      <c r="Y1619" s="117">
        <f t="shared" si="865"/>
        <v>1.0050796319999999</v>
      </c>
      <c r="Z1619" s="110">
        <f t="shared" si="866"/>
        <v>3.3440373499999998</v>
      </c>
      <c r="AA1619" s="110">
        <f t="shared" si="867"/>
        <v>0</v>
      </c>
      <c r="AB1619" s="121" t="str">
        <f t="shared" si="846"/>
        <v>A+J=</v>
      </c>
      <c r="AC1619" s="115">
        <f t="shared" si="847"/>
        <v>45894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9">
        <f t="shared" si="844"/>
        <v>45889</v>
      </c>
      <c r="B1620" s="110">
        <f t="shared" si="850"/>
        <v>661.99929693000001</v>
      </c>
      <c r="C1620" s="184">
        <f t="shared" si="843"/>
        <v>656.03969504303757</v>
      </c>
      <c r="D1620" s="111">
        <f t="shared" si="851"/>
        <v>7245.38</v>
      </c>
      <c r="E1620" s="111">
        <f>IF($K1620=1,VLOOKUP($A1619,$AQ$11:$AU$150,5),E1619)</f>
        <v>7276.54</v>
      </c>
      <c r="F1620" s="160" t="e">
        <f>IF($K1620=1,VLOOKUP($A1619,$AQ$11:$AU$135,6),F1619)</f>
        <v>#REF!</v>
      </c>
      <c r="G1620" s="114">
        <f t="shared" si="852"/>
        <v>4.3006716003852752E-3</v>
      </c>
      <c r="H1620" s="115">
        <f t="shared" si="853"/>
        <v>45894</v>
      </c>
      <c r="I1620" s="115">
        <f t="shared" si="854"/>
        <v>45894</v>
      </c>
      <c r="J1620" s="116">
        <f t="shared" si="855"/>
        <v>21</v>
      </c>
      <c r="K1620" s="116">
        <f t="shared" si="856"/>
        <v>18</v>
      </c>
      <c r="L1620" s="8">
        <f t="shared" si="857"/>
        <v>1.0036851499999999</v>
      </c>
      <c r="M1620" s="117">
        <v>1</v>
      </c>
      <c r="N1620" s="117">
        <f t="shared" si="858"/>
        <v>1</v>
      </c>
      <c r="O1620" s="110">
        <f t="shared" si="859"/>
        <v>1.0036851499999999</v>
      </c>
      <c r="P1620" s="110">
        <f t="shared" si="860"/>
        <v>658.45729972000004</v>
      </c>
      <c r="Q1620" s="148">
        <f t="shared" si="861"/>
        <v>0</v>
      </c>
      <c r="R1620" s="170">
        <f t="shared" si="862"/>
        <v>0</v>
      </c>
      <c r="S1620" s="110">
        <f t="shared" si="863"/>
        <v>0</v>
      </c>
      <c r="T1620" s="92">
        <f t="shared" si="848"/>
        <v>0</v>
      </c>
      <c r="U1620" s="181">
        <f t="shared" si="849"/>
        <v>0</v>
      </c>
      <c r="V1620" s="120">
        <f t="shared" si="845"/>
        <v>7.8E-2</v>
      </c>
      <c r="W1620" s="118">
        <f t="shared" si="864"/>
        <v>18</v>
      </c>
      <c r="X1620" s="118">
        <v>252</v>
      </c>
      <c r="Y1620" s="117">
        <f t="shared" si="865"/>
        <v>1.005379236</v>
      </c>
      <c r="Z1620" s="110">
        <f t="shared" si="866"/>
        <v>3.5419972099999999</v>
      </c>
      <c r="AA1620" s="110">
        <f t="shared" si="867"/>
        <v>0</v>
      </c>
      <c r="AB1620" s="121" t="str">
        <f t="shared" si="846"/>
        <v>A+J=</v>
      </c>
      <c r="AC1620" s="115">
        <f t="shared" si="847"/>
        <v>45894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9">
        <f t="shared" si="844"/>
        <v>45890</v>
      </c>
      <c r="B1621" s="110">
        <f t="shared" si="850"/>
        <v>662.33196962</v>
      </c>
      <c r="C1621" s="184">
        <f t="shared" si="843"/>
        <v>656.03969504303757</v>
      </c>
      <c r="D1621" s="111">
        <f t="shared" si="851"/>
        <v>7245.38</v>
      </c>
      <c r="E1621" s="111">
        <f>IF($K1621=1,VLOOKUP($A1620,$AQ$11:$AU$150,5),E1620)</f>
        <v>7276.54</v>
      </c>
      <c r="F1621" s="160" t="e">
        <f>IF($K1621=1,VLOOKUP($A1620,$AQ$11:$AU$135,6),F1620)</f>
        <v>#REF!</v>
      </c>
      <c r="G1621" s="114">
        <f t="shared" si="852"/>
        <v>4.3006716003852752E-3</v>
      </c>
      <c r="H1621" s="115">
        <f t="shared" si="853"/>
        <v>45894</v>
      </c>
      <c r="I1621" s="115">
        <f t="shared" si="854"/>
        <v>45894</v>
      </c>
      <c r="J1621" s="116">
        <f t="shared" si="855"/>
        <v>21</v>
      </c>
      <c r="K1621" s="116">
        <f t="shared" si="856"/>
        <v>19</v>
      </c>
      <c r="L1621" s="8">
        <f t="shared" si="857"/>
        <v>1.00389028</v>
      </c>
      <c r="M1621" s="117">
        <v>1</v>
      </c>
      <c r="N1621" s="117">
        <f t="shared" si="858"/>
        <v>1</v>
      </c>
      <c r="O1621" s="110">
        <f t="shared" si="859"/>
        <v>1.00389028</v>
      </c>
      <c r="P1621" s="110">
        <f t="shared" si="860"/>
        <v>658.59187313999996</v>
      </c>
      <c r="Q1621" s="148">
        <f t="shared" si="861"/>
        <v>0</v>
      </c>
      <c r="R1621" s="170">
        <f t="shared" si="862"/>
        <v>0</v>
      </c>
      <c r="S1621" s="110">
        <f t="shared" si="863"/>
        <v>0</v>
      </c>
      <c r="T1621" s="92">
        <f t="shared" si="848"/>
        <v>0</v>
      </c>
      <c r="U1621" s="181">
        <f t="shared" si="849"/>
        <v>0</v>
      </c>
      <c r="V1621" s="120">
        <f t="shared" si="845"/>
        <v>7.8E-2</v>
      </c>
      <c r="W1621" s="118">
        <f t="shared" si="864"/>
        <v>19</v>
      </c>
      <c r="X1621" s="118">
        <v>252</v>
      </c>
      <c r="Y1621" s="117">
        <f t="shared" si="865"/>
        <v>1.0056789290000001</v>
      </c>
      <c r="Z1621" s="110">
        <f t="shared" si="866"/>
        <v>3.7400964800000001</v>
      </c>
      <c r="AA1621" s="110">
        <f t="shared" si="867"/>
        <v>0</v>
      </c>
      <c r="AB1621" s="121" t="str">
        <f t="shared" si="846"/>
        <v>A+J=</v>
      </c>
      <c r="AC1621" s="115">
        <f t="shared" si="847"/>
        <v>45894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9">
        <f t="shared" si="844"/>
        <v>45891</v>
      </c>
      <c r="B1622" s="110">
        <f t="shared" si="850"/>
        <v>662.66480867000007</v>
      </c>
      <c r="C1622" s="184">
        <f t="shared" si="843"/>
        <v>656.03969504303757</v>
      </c>
      <c r="D1622" s="111">
        <f t="shared" si="851"/>
        <v>7245.38</v>
      </c>
      <c r="E1622" s="111">
        <f>IF($K1622=1,VLOOKUP($A1621,$AQ$11:$AU$150,5),E1621)</f>
        <v>7276.54</v>
      </c>
      <c r="F1622" s="160" t="e">
        <f>IF($K1622=1,VLOOKUP($A1621,$AQ$11:$AU$135,6),F1621)</f>
        <v>#REF!</v>
      </c>
      <c r="G1622" s="114">
        <f t="shared" si="852"/>
        <v>4.3006716003852752E-3</v>
      </c>
      <c r="H1622" s="115">
        <f t="shared" si="853"/>
        <v>45894</v>
      </c>
      <c r="I1622" s="115">
        <f t="shared" si="854"/>
        <v>45894</v>
      </c>
      <c r="J1622" s="116">
        <f t="shared" si="855"/>
        <v>21</v>
      </c>
      <c r="K1622" s="116">
        <f t="shared" si="856"/>
        <v>20</v>
      </c>
      <c r="L1622" s="8">
        <f t="shared" si="857"/>
        <v>1.0040954499999999</v>
      </c>
      <c r="M1622" s="117">
        <v>1</v>
      </c>
      <c r="N1622" s="117">
        <f t="shared" si="858"/>
        <v>1</v>
      </c>
      <c r="O1622" s="110">
        <f t="shared" si="859"/>
        <v>1.0040954499999999</v>
      </c>
      <c r="P1622" s="110">
        <f t="shared" si="860"/>
        <v>658.72647281000002</v>
      </c>
      <c r="Q1622" s="148">
        <f t="shared" si="861"/>
        <v>0</v>
      </c>
      <c r="R1622" s="170">
        <f t="shared" si="862"/>
        <v>0</v>
      </c>
      <c r="S1622" s="110">
        <f t="shared" si="863"/>
        <v>0</v>
      </c>
      <c r="T1622" s="92">
        <f t="shared" si="848"/>
        <v>0</v>
      </c>
      <c r="U1622" s="181">
        <f t="shared" si="849"/>
        <v>0</v>
      </c>
      <c r="V1622" s="120">
        <f t="shared" si="845"/>
        <v>7.8E-2</v>
      </c>
      <c r="W1622" s="118">
        <f t="shared" si="864"/>
        <v>20</v>
      </c>
      <c r="X1622" s="118">
        <v>252</v>
      </c>
      <c r="Y1622" s="117">
        <f t="shared" si="865"/>
        <v>1.0059787120000001</v>
      </c>
      <c r="Z1622" s="110">
        <f t="shared" si="866"/>
        <v>3.93833586</v>
      </c>
      <c r="AA1622" s="110">
        <f t="shared" si="867"/>
        <v>0</v>
      </c>
      <c r="AB1622" s="121" t="str">
        <f t="shared" si="846"/>
        <v>A+J=</v>
      </c>
      <c r="AC1622" s="115">
        <f t="shared" si="847"/>
        <v>45894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9">
        <f t="shared" si="844"/>
        <v>45892</v>
      </c>
      <c r="B1623" s="110">
        <f t="shared" si="850"/>
        <v>662.99782006000009</v>
      </c>
      <c r="C1623" s="184">
        <f t="shared" si="843"/>
        <v>656.03969504303757</v>
      </c>
      <c r="D1623" s="111">
        <f t="shared" si="851"/>
        <v>7245.38</v>
      </c>
      <c r="E1623" s="111">
        <f>IF($K1623=1,VLOOKUP($A1622,$AQ$11:$AU$150,5),E1622)</f>
        <v>7276.54</v>
      </c>
      <c r="F1623" s="160" t="e">
        <f>IF($K1623=1,VLOOKUP($A1622,$AQ$11:$AU$135,6),F1622)</f>
        <v>#REF!</v>
      </c>
      <c r="G1623" s="114">
        <f t="shared" si="852"/>
        <v>4.3006716003852752E-3</v>
      </c>
      <c r="H1623" s="115">
        <f t="shared" si="853"/>
        <v>45894</v>
      </c>
      <c r="I1623" s="115">
        <f t="shared" si="854"/>
        <v>45894</v>
      </c>
      <c r="J1623" s="116">
        <f t="shared" si="855"/>
        <v>21</v>
      </c>
      <c r="K1623" s="116">
        <f t="shared" si="856"/>
        <v>21</v>
      </c>
      <c r="L1623" s="8">
        <f t="shared" si="857"/>
        <v>1.0043006699999999</v>
      </c>
      <c r="M1623" s="117">
        <v>1</v>
      </c>
      <c r="N1623" s="117">
        <f t="shared" si="858"/>
        <v>1</v>
      </c>
      <c r="O1623" s="110">
        <f t="shared" si="859"/>
        <v>1.0043006699999999</v>
      </c>
      <c r="P1623" s="110">
        <f t="shared" si="860"/>
        <v>658.86110527000005</v>
      </c>
      <c r="Q1623" s="148">
        <f t="shared" si="861"/>
        <v>0</v>
      </c>
      <c r="R1623" s="170">
        <f t="shared" si="862"/>
        <v>0</v>
      </c>
      <c r="S1623" s="110">
        <f t="shared" si="863"/>
        <v>0</v>
      </c>
      <c r="T1623" s="92">
        <f t="shared" si="848"/>
        <v>0</v>
      </c>
      <c r="U1623" s="181">
        <f t="shared" si="849"/>
        <v>0</v>
      </c>
      <c r="V1623" s="120">
        <f t="shared" si="845"/>
        <v>7.8E-2</v>
      </c>
      <c r="W1623" s="118">
        <f t="shared" si="864"/>
        <v>21</v>
      </c>
      <c r="X1623" s="118">
        <v>252</v>
      </c>
      <c r="Y1623" s="117">
        <f t="shared" si="865"/>
        <v>1.0062785839999999</v>
      </c>
      <c r="Z1623" s="110">
        <f t="shared" si="866"/>
        <v>4.1367147900000001</v>
      </c>
      <c r="AA1623" s="110">
        <f t="shared" si="867"/>
        <v>0</v>
      </c>
      <c r="AB1623" s="121" t="str">
        <f t="shared" si="846"/>
        <v>A+J=</v>
      </c>
      <c r="AC1623" s="115">
        <f t="shared" si="847"/>
        <v>45894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9">
        <f t="shared" si="844"/>
        <v>45893</v>
      </c>
      <c r="B1624" s="110">
        <f t="shared" si="850"/>
        <v>662.99782006000009</v>
      </c>
      <c r="C1624" s="184">
        <f t="shared" si="843"/>
        <v>656.03969504303757</v>
      </c>
      <c r="D1624" s="111">
        <f t="shared" si="851"/>
        <v>7245.38</v>
      </c>
      <c r="E1624" s="111">
        <f>IF($K1624=1,VLOOKUP($A1623,$AQ$11:$AU$150,5),E1623)</f>
        <v>7276.54</v>
      </c>
      <c r="F1624" s="160" t="e">
        <f>IF($K1624=1,VLOOKUP($A1623,$AQ$11:$AU$135,6),F1623)</f>
        <v>#REF!</v>
      </c>
      <c r="G1624" s="114">
        <f t="shared" si="852"/>
        <v>4.3006716003852752E-3</v>
      </c>
      <c r="H1624" s="115">
        <f t="shared" si="853"/>
        <v>45894</v>
      </c>
      <c r="I1624" s="115">
        <f t="shared" si="854"/>
        <v>45894</v>
      </c>
      <c r="J1624" s="116">
        <f t="shared" si="855"/>
        <v>21</v>
      </c>
      <c r="K1624" s="116">
        <f t="shared" si="856"/>
        <v>21</v>
      </c>
      <c r="L1624" s="8">
        <f t="shared" si="857"/>
        <v>1.0043006699999999</v>
      </c>
      <c r="M1624" s="117">
        <v>1</v>
      </c>
      <c r="N1624" s="117">
        <f t="shared" si="858"/>
        <v>1</v>
      </c>
      <c r="O1624" s="110">
        <f t="shared" si="859"/>
        <v>1.0043006699999999</v>
      </c>
      <c r="P1624" s="110">
        <f t="shared" si="860"/>
        <v>658.86110527000005</v>
      </c>
      <c r="Q1624" s="148">
        <f t="shared" si="861"/>
        <v>0</v>
      </c>
      <c r="R1624" s="170">
        <f t="shared" si="862"/>
        <v>0</v>
      </c>
      <c r="S1624" s="110">
        <f t="shared" si="863"/>
        <v>0</v>
      </c>
      <c r="T1624" s="92">
        <f t="shared" si="848"/>
        <v>0</v>
      </c>
      <c r="U1624" s="181">
        <f t="shared" si="849"/>
        <v>0</v>
      </c>
      <c r="V1624" s="120">
        <f t="shared" si="845"/>
        <v>7.8E-2</v>
      </c>
      <c r="W1624" s="118">
        <f t="shared" si="864"/>
        <v>21</v>
      </c>
      <c r="X1624" s="118">
        <v>252</v>
      </c>
      <c r="Y1624" s="117">
        <f t="shared" si="865"/>
        <v>1.0062785839999999</v>
      </c>
      <c r="Z1624" s="110">
        <f t="shared" si="866"/>
        <v>4.1367147900000001</v>
      </c>
      <c r="AA1624" s="110">
        <f t="shared" si="867"/>
        <v>0</v>
      </c>
      <c r="AB1624" s="121" t="str">
        <f t="shared" si="846"/>
        <v>A+J=</v>
      </c>
      <c r="AC1624" s="115">
        <f t="shared" si="847"/>
        <v>45894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9">
        <f t="shared" si="844"/>
        <v>45894</v>
      </c>
      <c r="B1625" s="110">
        <f t="shared" si="850"/>
        <v>662.99782006000009</v>
      </c>
      <c r="C1625" s="184">
        <f t="shared" si="843"/>
        <v>656.03969504303757</v>
      </c>
      <c r="D1625" s="111">
        <f t="shared" si="851"/>
        <v>7245.38</v>
      </c>
      <c r="E1625" s="111">
        <f>IF($K1625=1,VLOOKUP($A1624,$AQ$11:$AU$150,5),E1624)</f>
        <v>7276.54</v>
      </c>
      <c r="F1625" s="160" t="e">
        <f>IF($K1625=1,VLOOKUP($A1624,$AQ$11:$AU$135,6),F1624)</f>
        <v>#REF!</v>
      </c>
      <c r="G1625" s="114">
        <f t="shared" si="852"/>
        <v>4.3006716003852752E-3</v>
      </c>
      <c r="H1625" s="115">
        <f t="shared" si="853"/>
        <v>45894</v>
      </c>
      <c r="I1625" s="115">
        <f t="shared" si="854"/>
        <v>45894</v>
      </c>
      <c r="J1625" s="116">
        <f t="shared" si="855"/>
        <v>21</v>
      </c>
      <c r="K1625" s="116">
        <f t="shared" si="856"/>
        <v>21</v>
      </c>
      <c r="L1625" s="8">
        <f t="shared" si="857"/>
        <v>1.0043006699999999</v>
      </c>
      <c r="M1625" s="117">
        <v>1</v>
      </c>
      <c r="N1625" s="117">
        <f t="shared" si="858"/>
        <v>1</v>
      </c>
      <c r="O1625" s="110">
        <f t="shared" si="859"/>
        <v>1.0043006699999999</v>
      </c>
      <c r="P1625" s="110">
        <f t="shared" si="860"/>
        <v>658.86110527000005</v>
      </c>
      <c r="Q1625" s="148">
        <f t="shared" si="861"/>
        <v>53</v>
      </c>
      <c r="R1625" s="170">
        <f t="shared" si="862"/>
        <v>1.7857000000000001E-2</v>
      </c>
      <c r="S1625" s="110">
        <f t="shared" si="863"/>
        <v>11.765282750000001</v>
      </c>
      <c r="T1625" s="92">
        <f t="shared" si="848"/>
        <v>2.8214102352806716</v>
      </c>
      <c r="U1625" s="181">
        <f t="shared" si="849"/>
        <v>2.2139253430816914E-2</v>
      </c>
      <c r="V1625" s="120">
        <f t="shared" si="845"/>
        <v>7.8E-2</v>
      </c>
      <c r="W1625" s="118">
        <f t="shared" si="864"/>
        <v>21</v>
      </c>
      <c r="X1625" s="118">
        <v>252</v>
      </c>
      <c r="Y1625" s="117">
        <f t="shared" si="865"/>
        <v>1.0062785839999999</v>
      </c>
      <c r="Z1625" s="110">
        <f t="shared" si="866"/>
        <v>4.1367147900000001</v>
      </c>
      <c r="AA1625" s="110">
        <f t="shared" si="867"/>
        <v>15.90199754</v>
      </c>
      <c r="AB1625" s="121" t="str">
        <f t="shared" si="846"/>
        <v>A+J=</v>
      </c>
      <c r="AC1625" s="115">
        <f t="shared" si="847"/>
        <v>45894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9">
        <f t="shared" si="844"/>
        <v>45895</v>
      </c>
      <c r="B1626" s="110">
        <f t="shared" si="850"/>
        <v>644.58672148000005</v>
      </c>
      <c r="C1626" s="184">
        <f t="shared" si="843"/>
        <v>644.27441228471935</v>
      </c>
      <c r="D1626" s="111">
        <f t="shared" si="851"/>
        <v>7245.38</v>
      </c>
      <c r="E1626" s="111">
        <f>IF($K1626=1,VLOOKUP($A1625,$AQ$11:$AU$150,5),E1625)</f>
        <v>7276.54</v>
      </c>
      <c r="F1626" s="160" t="e">
        <f>IF($K1626=1,VLOOKUP($A1625,$AQ$11:$AU$135,6),F1625)</f>
        <v>#REF!</v>
      </c>
      <c r="G1626" s="114">
        <f t="shared" si="852"/>
        <v>4.3006716003852752E-3</v>
      </c>
      <c r="H1626" s="115">
        <f t="shared" si="853"/>
        <v>45925</v>
      </c>
      <c r="I1626" s="115">
        <f t="shared" si="854"/>
        <v>45925</v>
      </c>
      <c r="J1626" s="116">
        <f t="shared" si="855"/>
        <v>23</v>
      </c>
      <c r="K1626" s="116">
        <f t="shared" si="856"/>
        <v>1</v>
      </c>
      <c r="L1626" s="8">
        <f t="shared" si="857"/>
        <v>1.0001865999999999</v>
      </c>
      <c r="M1626" s="117">
        <v>1</v>
      </c>
      <c r="N1626" s="117">
        <f t="shared" si="858"/>
        <v>1</v>
      </c>
      <c r="O1626" s="110">
        <f t="shared" si="859"/>
        <v>1.0001865999999999</v>
      </c>
      <c r="P1626" s="110">
        <f t="shared" si="860"/>
        <v>644.39463389000002</v>
      </c>
      <c r="Q1626" s="148">
        <f t="shared" si="861"/>
        <v>0</v>
      </c>
      <c r="R1626" s="170">
        <f t="shared" si="862"/>
        <v>0</v>
      </c>
      <c r="S1626" s="110">
        <f t="shared" si="863"/>
        <v>0</v>
      </c>
      <c r="T1626" s="92">
        <f t="shared" si="848"/>
        <v>0</v>
      </c>
      <c r="U1626" s="181">
        <f t="shared" si="849"/>
        <v>0</v>
      </c>
      <c r="V1626" s="120">
        <f t="shared" si="845"/>
        <v>7.8E-2</v>
      </c>
      <c r="W1626" s="118">
        <f t="shared" si="864"/>
        <v>1</v>
      </c>
      <c r="X1626" s="118">
        <v>252</v>
      </c>
      <c r="Y1626" s="117">
        <f t="shared" si="865"/>
        <v>1.00029809</v>
      </c>
      <c r="Z1626" s="110">
        <f t="shared" si="866"/>
        <v>0.19208759</v>
      </c>
      <c r="AA1626" s="110">
        <f t="shared" si="867"/>
        <v>0</v>
      </c>
      <c r="AB1626" s="121" t="str">
        <f t="shared" si="846"/>
        <v>A+J=</v>
      </c>
      <c r="AC1626" s="115">
        <f t="shared" si="847"/>
        <v>45925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9">
        <f t="shared" si="844"/>
        <v>45896</v>
      </c>
      <c r="B1627" s="110">
        <f t="shared" si="850"/>
        <v>644.89917905000004</v>
      </c>
      <c r="C1627" s="184">
        <f t="shared" si="843"/>
        <v>644.27441228471935</v>
      </c>
      <c r="D1627" s="111">
        <f t="shared" si="851"/>
        <v>7245.38</v>
      </c>
      <c r="E1627" s="111">
        <f>IF($K1627=1,VLOOKUP($A1626,$AQ$11:$AU$150,5),E1626)</f>
        <v>7276.54</v>
      </c>
      <c r="F1627" s="160" t="e">
        <f>IF($K1627=1,VLOOKUP($A1626,$AQ$11:$AU$135,6),F1626)</f>
        <v>#REF!</v>
      </c>
      <c r="G1627" s="114">
        <f t="shared" si="852"/>
        <v>4.3006716003852752E-3</v>
      </c>
      <c r="H1627" s="115">
        <f t="shared" si="853"/>
        <v>45925</v>
      </c>
      <c r="I1627" s="115">
        <f t="shared" si="854"/>
        <v>45925</v>
      </c>
      <c r="J1627" s="116">
        <f t="shared" si="855"/>
        <v>23</v>
      </c>
      <c r="K1627" s="116">
        <f t="shared" si="856"/>
        <v>2</v>
      </c>
      <c r="L1627" s="8">
        <f t="shared" si="857"/>
        <v>1.0003732299999999</v>
      </c>
      <c r="M1627" s="117">
        <v>1</v>
      </c>
      <c r="N1627" s="117">
        <f t="shared" si="858"/>
        <v>1</v>
      </c>
      <c r="O1627" s="110">
        <f t="shared" si="859"/>
        <v>1.0003732299999999</v>
      </c>
      <c r="P1627" s="110">
        <f t="shared" si="860"/>
        <v>644.51487482000005</v>
      </c>
      <c r="Q1627" s="148">
        <f t="shared" si="861"/>
        <v>0</v>
      </c>
      <c r="R1627" s="170">
        <f t="shared" si="862"/>
        <v>0</v>
      </c>
      <c r="S1627" s="110">
        <f t="shared" si="863"/>
        <v>0</v>
      </c>
      <c r="T1627" s="92">
        <f t="shared" si="848"/>
        <v>0</v>
      </c>
      <c r="U1627" s="181">
        <f t="shared" si="849"/>
        <v>0</v>
      </c>
      <c r="V1627" s="120">
        <f t="shared" si="845"/>
        <v>7.8E-2</v>
      </c>
      <c r="W1627" s="118">
        <f t="shared" si="864"/>
        <v>2</v>
      </c>
      <c r="X1627" s="118">
        <v>252</v>
      </c>
      <c r="Y1627" s="117">
        <f t="shared" si="865"/>
        <v>1.0005962690000001</v>
      </c>
      <c r="Z1627" s="110">
        <f t="shared" si="866"/>
        <v>0.38430423000000002</v>
      </c>
      <c r="AA1627" s="110">
        <f t="shared" si="867"/>
        <v>0</v>
      </c>
      <c r="AB1627" s="121" t="str">
        <f t="shared" si="846"/>
        <v>A+J=</v>
      </c>
      <c r="AC1627" s="115">
        <f t="shared" si="847"/>
        <v>45925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9">
        <f t="shared" si="844"/>
        <v>45897</v>
      </c>
      <c r="B1628" s="110">
        <f t="shared" si="850"/>
        <v>645.21179731000007</v>
      </c>
      <c r="C1628" s="184">
        <f t="shared" si="843"/>
        <v>644.27441228471935</v>
      </c>
      <c r="D1628" s="111">
        <f t="shared" si="851"/>
        <v>7245.38</v>
      </c>
      <c r="E1628" s="111">
        <f>IF($K1628=1,VLOOKUP($A1627,$AQ$11:$AU$150,5),E1627)</f>
        <v>7276.54</v>
      </c>
      <c r="F1628" s="160" t="e">
        <f>IF($K1628=1,VLOOKUP($A1627,$AQ$11:$AU$135,6),F1627)</f>
        <v>#REF!</v>
      </c>
      <c r="G1628" s="114">
        <f t="shared" si="852"/>
        <v>4.3006716003852752E-3</v>
      </c>
      <c r="H1628" s="115">
        <f t="shared" si="853"/>
        <v>45925</v>
      </c>
      <c r="I1628" s="115">
        <f t="shared" si="854"/>
        <v>45925</v>
      </c>
      <c r="J1628" s="116">
        <f t="shared" si="855"/>
        <v>23</v>
      </c>
      <c r="K1628" s="116">
        <f t="shared" si="856"/>
        <v>3</v>
      </c>
      <c r="L1628" s="8">
        <f t="shared" si="857"/>
        <v>1.00055991</v>
      </c>
      <c r="M1628" s="117">
        <v>1</v>
      </c>
      <c r="N1628" s="117">
        <f t="shared" si="858"/>
        <v>1</v>
      </c>
      <c r="O1628" s="110">
        <f t="shared" si="859"/>
        <v>1.00055991</v>
      </c>
      <c r="P1628" s="110">
        <f t="shared" si="860"/>
        <v>644.63514797000005</v>
      </c>
      <c r="Q1628" s="148">
        <f t="shared" si="861"/>
        <v>0</v>
      </c>
      <c r="R1628" s="170">
        <f t="shared" si="862"/>
        <v>0</v>
      </c>
      <c r="S1628" s="110">
        <f t="shared" si="863"/>
        <v>0</v>
      </c>
      <c r="T1628" s="92">
        <f t="shared" si="848"/>
        <v>0</v>
      </c>
      <c r="U1628" s="181">
        <f t="shared" si="849"/>
        <v>0</v>
      </c>
      <c r="V1628" s="120">
        <f t="shared" si="845"/>
        <v>7.8E-2</v>
      </c>
      <c r="W1628" s="118">
        <f t="shared" si="864"/>
        <v>3</v>
      </c>
      <c r="X1628" s="118">
        <v>252</v>
      </c>
      <c r="Y1628" s="117">
        <f t="shared" si="865"/>
        <v>1.0008945359999999</v>
      </c>
      <c r="Z1628" s="110">
        <f t="shared" si="866"/>
        <v>0.57664934000000001</v>
      </c>
      <c r="AA1628" s="110">
        <f t="shared" si="867"/>
        <v>0</v>
      </c>
      <c r="AB1628" s="121" t="str">
        <f t="shared" si="846"/>
        <v>A+J=</v>
      </c>
      <c r="AC1628" s="115">
        <f t="shared" si="847"/>
        <v>45925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9">
        <f t="shared" si="844"/>
        <v>45898</v>
      </c>
      <c r="B1629" s="110">
        <f t="shared" si="850"/>
        <v>645.52455824000003</v>
      </c>
      <c r="C1629" s="184">
        <f t="shared" si="843"/>
        <v>644.27441228471935</v>
      </c>
      <c r="D1629" s="111">
        <f t="shared" si="851"/>
        <v>7245.38</v>
      </c>
      <c r="E1629" s="111">
        <f>IF($K1629=1,VLOOKUP($A1628,$AQ$11:$AU$150,5),E1628)</f>
        <v>7276.54</v>
      </c>
      <c r="F1629" s="160" t="e">
        <f>IF($K1629=1,VLOOKUP($A1628,$AQ$11:$AU$135,6),F1628)</f>
        <v>#REF!</v>
      </c>
      <c r="G1629" s="114">
        <f t="shared" si="852"/>
        <v>4.3006716003852752E-3</v>
      </c>
      <c r="H1629" s="115">
        <f t="shared" si="853"/>
        <v>45925</v>
      </c>
      <c r="I1629" s="115">
        <f t="shared" si="854"/>
        <v>45925</v>
      </c>
      <c r="J1629" s="116">
        <f t="shared" si="855"/>
        <v>23</v>
      </c>
      <c r="K1629" s="116">
        <f t="shared" si="856"/>
        <v>4</v>
      </c>
      <c r="L1629" s="8">
        <f t="shared" si="857"/>
        <v>1.00074661</v>
      </c>
      <c r="M1629" s="117">
        <v>1</v>
      </c>
      <c r="N1629" s="117">
        <f t="shared" si="858"/>
        <v>1</v>
      </c>
      <c r="O1629" s="110">
        <f t="shared" si="859"/>
        <v>1.00074661</v>
      </c>
      <c r="P1629" s="110">
        <f t="shared" si="860"/>
        <v>644.75543400000004</v>
      </c>
      <c r="Q1629" s="148">
        <f t="shared" si="861"/>
        <v>0</v>
      </c>
      <c r="R1629" s="170">
        <f t="shared" si="862"/>
        <v>0</v>
      </c>
      <c r="S1629" s="110">
        <f t="shared" si="863"/>
        <v>0</v>
      </c>
      <c r="T1629" s="92">
        <f t="shared" si="848"/>
        <v>0</v>
      </c>
      <c r="U1629" s="181">
        <f t="shared" si="849"/>
        <v>0</v>
      </c>
      <c r="V1629" s="120">
        <f t="shared" si="845"/>
        <v>7.8E-2</v>
      </c>
      <c r="W1629" s="118">
        <f t="shared" si="864"/>
        <v>4</v>
      </c>
      <c r="X1629" s="118">
        <v>252</v>
      </c>
      <c r="Y1629" s="117">
        <f t="shared" si="865"/>
        <v>1.001192893</v>
      </c>
      <c r="Z1629" s="110">
        <f t="shared" si="866"/>
        <v>0.76912424000000001</v>
      </c>
      <c r="AA1629" s="110">
        <f t="shared" si="867"/>
        <v>0</v>
      </c>
      <c r="AB1629" s="121" t="str">
        <f t="shared" si="846"/>
        <v>A+J=</v>
      </c>
      <c r="AC1629" s="115">
        <f t="shared" si="847"/>
        <v>45925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9">
        <f t="shared" si="844"/>
        <v>45899</v>
      </c>
      <c r="B1630" s="110">
        <f t="shared" si="850"/>
        <v>645.83747414000004</v>
      </c>
      <c r="C1630" s="184">
        <f t="shared" si="843"/>
        <v>644.27441228471935</v>
      </c>
      <c r="D1630" s="111">
        <f t="shared" si="851"/>
        <v>7245.38</v>
      </c>
      <c r="E1630" s="111">
        <f>IF($K1630=1,VLOOKUP($A1629,$AQ$11:$AU$150,5),E1629)</f>
        <v>7276.54</v>
      </c>
      <c r="F1630" s="160" t="e">
        <f>IF($K1630=1,VLOOKUP($A1629,$AQ$11:$AU$135,6),F1629)</f>
        <v>#REF!</v>
      </c>
      <c r="G1630" s="114">
        <f t="shared" si="852"/>
        <v>4.3006716003852752E-3</v>
      </c>
      <c r="H1630" s="115">
        <f t="shared" si="853"/>
        <v>45925</v>
      </c>
      <c r="I1630" s="115">
        <f t="shared" si="854"/>
        <v>45925</v>
      </c>
      <c r="J1630" s="116">
        <f t="shared" si="855"/>
        <v>23</v>
      </c>
      <c r="K1630" s="116">
        <f t="shared" si="856"/>
        <v>5</v>
      </c>
      <c r="L1630" s="8">
        <f t="shared" si="857"/>
        <v>1.0009333499999999</v>
      </c>
      <c r="M1630" s="117">
        <v>1</v>
      </c>
      <c r="N1630" s="117">
        <f t="shared" si="858"/>
        <v>1</v>
      </c>
      <c r="O1630" s="110">
        <f t="shared" si="859"/>
        <v>1.0009333499999999</v>
      </c>
      <c r="P1630" s="110">
        <f t="shared" si="860"/>
        <v>644.8757458</v>
      </c>
      <c r="Q1630" s="148">
        <f t="shared" si="861"/>
        <v>0</v>
      </c>
      <c r="R1630" s="170">
        <f t="shared" si="862"/>
        <v>0</v>
      </c>
      <c r="S1630" s="110">
        <f t="shared" si="863"/>
        <v>0</v>
      </c>
      <c r="T1630" s="92">
        <f t="shared" si="848"/>
        <v>0</v>
      </c>
      <c r="U1630" s="181">
        <f t="shared" si="849"/>
        <v>0</v>
      </c>
      <c r="V1630" s="120">
        <f t="shared" si="845"/>
        <v>7.8E-2</v>
      </c>
      <c r="W1630" s="118">
        <f t="shared" si="864"/>
        <v>5</v>
      </c>
      <c r="X1630" s="118">
        <v>252</v>
      </c>
      <c r="Y1630" s="117">
        <f t="shared" si="865"/>
        <v>1.001491339</v>
      </c>
      <c r="Z1630" s="110">
        <f t="shared" si="866"/>
        <v>0.96172833999999996</v>
      </c>
      <c r="AA1630" s="110">
        <f t="shared" si="867"/>
        <v>0</v>
      </c>
      <c r="AB1630" s="121" t="str">
        <f t="shared" si="846"/>
        <v>A+J=</v>
      </c>
      <c r="AC1630" s="115">
        <f t="shared" si="847"/>
        <v>45925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9">
        <f t="shared" si="844"/>
        <v>45900</v>
      </c>
      <c r="B1631" s="110">
        <f t="shared" si="850"/>
        <v>645.83747414000004</v>
      </c>
      <c r="C1631" s="184">
        <f t="shared" si="843"/>
        <v>644.27441228471935</v>
      </c>
      <c r="D1631" s="111">
        <f t="shared" si="851"/>
        <v>7245.38</v>
      </c>
      <c r="E1631" s="111">
        <f>IF($K1631=1,VLOOKUP($A1630,$AQ$11:$AU$150,5),E1630)</f>
        <v>7276.54</v>
      </c>
      <c r="F1631" s="160" t="e">
        <f>IF($K1631=1,VLOOKUP($A1630,$AQ$11:$AU$135,6),F1630)</f>
        <v>#REF!</v>
      </c>
      <c r="G1631" s="114">
        <f t="shared" si="852"/>
        <v>4.3006716003852752E-3</v>
      </c>
      <c r="H1631" s="115">
        <f t="shared" si="853"/>
        <v>45925</v>
      </c>
      <c r="I1631" s="115">
        <f t="shared" si="854"/>
        <v>45925</v>
      </c>
      <c r="J1631" s="116">
        <f t="shared" si="855"/>
        <v>23</v>
      </c>
      <c r="K1631" s="116">
        <f t="shared" si="856"/>
        <v>5</v>
      </c>
      <c r="L1631" s="8">
        <f t="shared" si="857"/>
        <v>1.0009333499999999</v>
      </c>
      <c r="M1631" s="117">
        <v>1</v>
      </c>
      <c r="N1631" s="117">
        <f t="shared" si="858"/>
        <v>1</v>
      </c>
      <c r="O1631" s="110">
        <f t="shared" si="859"/>
        <v>1.0009333499999999</v>
      </c>
      <c r="P1631" s="110">
        <f t="shared" si="860"/>
        <v>644.8757458</v>
      </c>
      <c r="Q1631" s="148">
        <f t="shared" si="861"/>
        <v>0</v>
      </c>
      <c r="R1631" s="170">
        <f t="shared" si="862"/>
        <v>0</v>
      </c>
      <c r="S1631" s="110">
        <f t="shared" si="863"/>
        <v>0</v>
      </c>
      <c r="T1631" s="92">
        <f t="shared" si="848"/>
        <v>0</v>
      </c>
      <c r="U1631" s="181">
        <f t="shared" si="849"/>
        <v>0</v>
      </c>
      <c r="V1631" s="120">
        <f t="shared" si="845"/>
        <v>7.8E-2</v>
      </c>
      <c r="W1631" s="118">
        <f t="shared" si="864"/>
        <v>5</v>
      </c>
      <c r="X1631" s="118">
        <v>252</v>
      </c>
      <c r="Y1631" s="117">
        <f t="shared" si="865"/>
        <v>1.001491339</v>
      </c>
      <c r="Z1631" s="110">
        <f t="shared" si="866"/>
        <v>0.96172833999999996</v>
      </c>
      <c r="AA1631" s="110">
        <f t="shared" si="867"/>
        <v>0</v>
      </c>
      <c r="AB1631" s="121" t="str">
        <f t="shared" si="846"/>
        <v>A+J=</v>
      </c>
      <c r="AC1631" s="115">
        <f t="shared" si="847"/>
        <v>45925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9">
        <f t="shared" si="844"/>
        <v>45901</v>
      </c>
      <c r="B1632" s="110">
        <f t="shared" si="850"/>
        <v>645.83747414000004</v>
      </c>
      <c r="C1632" s="184">
        <f t="shared" si="843"/>
        <v>644.27441228471935</v>
      </c>
      <c r="D1632" s="111">
        <f t="shared" si="851"/>
        <v>7245.38</v>
      </c>
      <c r="E1632" s="111">
        <f>IF($K1632=1,VLOOKUP($A1631,$AQ$11:$AU$150,5),E1631)</f>
        <v>7276.54</v>
      </c>
      <c r="F1632" s="160" t="e">
        <f>IF($K1632=1,VLOOKUP($A1631,$AQ$11:$AU$135,6),F1631)</f>
        <v>#REF!</v>
      </c>
      <c r="G1632" s="114">
        <f t="shared" si="852"/>
        <v>4.3006716003852752E-3</v>
      </c>
      <c r="H1632" s="115">
        <f t="shared" si="853"/>
        <v>45925</v>
      </c>
      <c r="I1632" s="115">
        <f t="shared" si="854"/>
        <v>45925</v>
      </c>
      <c r="J1632" s="116">
        <f t="shared" si="855"/>
        <v>23</v>
      </c>
      <c r="K1632" s="116">
        <f t="shared" si="856"/>
        <v>5</v>
      </c>
      <c r="L1632" s="8">
        <f t="shared" si="857"/>
        <v>1.0009333499999999</v>
      </c>
      <c r="M1632" s="117">
        <v>1</v>
      </c>
      <c r="N1632" s="117">
        <f t="shared" si="858"/>
        <v>1</v>
      </c>
      <c r="O1632" s="110">
        <f t="shared" si="859"/>
        <v>1.0009333499999999</v>
      </c>
      <c r="P1632" s="110">
        <f t="shared" si="860"/>
        <v>644.8757458</v>
      </c>
      <c r="Q1632" s="148">
        <f t="shared" si="861"/>
        <v>0</v>
      </c>
      <c r="R1632" s="170">
        <f t="shared" si="862"/>
        <v>0</v>
      </c>
      <c r="S1632" s="110">
        <f t="shared" si="863"/>
        <v>0</v>
      </c>
      <c r="T1632" s="92">
        <f t="shared" si="848"/>
        <v>0</v>
      </c>
      <c r="U1632" s="181">
        <f t="shared" si="849"/>
        <v>0</v>
      </c>
      <c r="V1632" s="120">
        <f t="shared" si="845"/>
        <v>7.8E-2</v>
      </c>
      <c r="W1632" s="118">
        <f t="shared" si="864"/>
        <v>5</v>
      </c>
      <c r="X1632" s="118">
        <v>252</v>
      </c>
      <c r="Y1632" s="117">
        <f t="shared" si="865"/>
        <v>1.001491339</v>
      </c>
      <c r="Z1632" s="110">
        <f t="shared" si="866"/>
        <v>0.96172833999999996</v>
      </c>
      <c r="AA1632" s="110">
        <f t="shared" si="867"/>
        <v>0</v>
      </c>
      <c r="AB1632" s="121" t="str">
        <f t="shared" si="846"/>
        <v>A+J=</v>
      </c>
      <c r="AC1632" s="115">
        <f t="shared" si="847"/>
        <v>45925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9">
        <f t="shared" si="844"/>
        <v>45902</v>
      </c>
      <c r="B1633" s="110">
        <f t="shared" si="850"/>
        <v>646.15054444999998</v>
      </c>
      <c r="C1633" s="184">
        <f t="shared" si="843"/>
        <v>644.27441228471935</v>
      </c>
      <c r="D1633" s="111">
        <f t="shared" si="851"/>
        <v>7245.38</v>
      </c>
      <c r="E1633" s="111">
        <f>IF($K1633=1,VLOOKUP($A1632,$AQ$11:$AU$150,5),E1632)</f>
        <v>7276.54</v>
      </c>
      <c r="F1633" s="160" t="e">
        <f>IF($K1633=1,VLOOKUP($A1632,$AQ$11:$AU$135,6),F1632)</f>
        <v>#REF!</v>
      </c>
      <c r="G1633" s="114">
        <f t="shared" si="852"/>
        <v>4.3006716003852752E-3</v>
      </c>
      <c r="H1633" s="115">
        <f t="shared" si="853"/>
        <v>45925</v>
      </c>
      <c r="I1633" s="115">
        <f t="shared" si="854"/>
        <v>45925</v>
      </c>
      <c r="J1633" s="116">
        <f t="shared" si="855"/>
        <v>23</v>
      </c>
      <c r="K1633" s="116">
        <f t="shared" si="856"/>
        <v>6</v>
      </c>
      <c r="L1633" s="8">
        <f t="shared" si="857"/>
        <v>1.0011201300000001</v>
      </c>
      <c r="M1633" s="117">
        <v>1</v>
      </c>
      <c r="N1633" s="117">
        <f t="shared" si="858"/>
        <v>1</v>
      </c>
      <c r="O1633" s="110">
        <f t="shared" si="859"/>
        <v>1.0011201300000001</v>
      </c>
      <c r="P1633" s="110">
        <f t="shared" si="860"/>
        <v>644.99608337999996</v>
      </c>
      <c r="Q1633" s="148">
        <f t="shared" si="861"/>
        <v>0</v>
      </c>
      <c r="R1633" s="170">
        <f t="shared" si="862"/>
        <v>0</v>
      </c>
      <c r="S1633" s="110">
        <f t="shared" si="863"/>
        <v>0</v>
      </c>
      <c r="T1633" s="92">
        <f t="shared" si="848"/>
        <v>0</v>
      </c>
      <c r="U1633" s="181">
        <f t="shared" si="849"/>
        <v>0</v>
      </c>
      <c r="V1633" s="120">
        <f t="shared" si="845"/>
        <v>7.8E-2</v>
      </c>
      <c r="W1633" s="118">
        <f t="shared" si="864"/>
        <v>6</v>
      </c>
      <c r="X1633" s="118">
        <v>252</v>
      </c>
      <c r="Y1633" s="117">
        <f t="shared" si="865"/>
        <v>1.0017898730000001</v>
      </c>
      <c r="Z1633" s="110">
        <f t="shared" si="866"/>
        <v>1.15446107</v>
      </c>
      <c r="AA1633" s="110">
        <f t="shared" si="867"/>
        <v>0</v>
      </c>
      <c r="AB1633" s="121" t="str">
        <f t="shared" si="846"/>
        <v>A+J=</v>
      </c>
      <c r="AC1633" s="115">
        <f t="shared" si="847"/>
        <v>45925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9">
        <f t="shared" si="844"/>
        <v>45903</v>
      </c>
      <c r="B1634" s="110">
        <f t="shared" si="850"/>
        <v>646.46376338000005</v>
      </c>
      <c r="C1634" s="184">
        <f t="shared" si="843"/>
        <v>644.27441228471935</v>
      </c>
      <c r="D1634" s="111">
        <f t="shared" si="851"/>
        <v>7245.38</v>
      </c>
      <c r="E1634" s="111">
        <f>IF($K1634=1,VLOOKUP($A1633,$AQ$11:$AU$150,5),E1633)</f>
        <v>7276.54</v>
      </c>
      <c r="F1634" s="160" t="e">
        <f>IF($K1634=1,VLOOKUP($A1633,$AQ$11:$AU$135,6),F1633)</f>
        <v>#REF!</v>
      </c>
      <c r="G1634" s="114">
        <f t="shared" si="852"/>
        <v>4.3006716003852752E-3</v>
      </c>
      <c r="H1634" s="115">
        <f t="shared" si="853"/>
        <v>45925</v>
      </c>
      <c r="I1634" s="115">
        <f t="shared" si="854"/>
        <v>45925</v>
      </c>
      <c r="J1634" s="116">
        <f t="shared" si="855"/>
        <v>23</v>
      </c>
      <c r="K1634" s="116">
        <f t="shared" si="856"/>
        <v>7</v>
      </c>
      <c r="L1634" s="8">
        <f t="shared" si="857"/>
        <v>1.0013069400000001</v>
      </c>
      <c r="M1634" s="117">
        <v>1</v>
      </c>
      <c r="N1634" s="117">
        <f t="shared" si="858"/>
        <v>1</v>
      </c>
      <c r="O1634" s="110">
        <f t="shared" si="859"/>
        <v>1.0013069400000001</v>
      </c>
      <c r="P1634" s="110">
        <f t="shared" si="860"/>
        <v>645.11644028000001</v>
      </c>
      <c r="Q1634" s="148">
        <f t="shared" si="861"/>
        <v>0</v>
      </c>
      <c r="R1634" s="170">
        <f t="shared" si="862"/>
        <v>0</v>
      </c>
      <c r="S1634" s="110">
        <f t="shared" si="863"/>
        <v>0</v>
      </c>
      <c r="T1634" s="92">
        <f t="shared" si="848"/>
        <v>0</v>
      </c>
      <c r="U1634" s="181">
        <f t="shared" si="849"/>
        <v>0</v>
      </c>
      <c r="V1634" s="120">
        <f t="shared" si="845"/>
        <v>7.8E-2</v>
      </c>
      <c r="W1634" s="118">
        <f t="shared" si="864"/>
        <v>7</v>
      </c>
      <c r="X1634" s="118">
        <v>252</v>
      </c>
      <c r="Y1634" s="117">
        <f t="shared" si="865"/>
        <v>1.0020884960000001</v>
      </c>
      <c r="Z1634" s="110">
        <f t="shared" si="866"/>
        <v>1.3473231000000001</v>
      </c>
      <c r="AA1634" s="110">
        <f t="shared" si="867"/>
        <v>0</v>
      </c>
      <c r="AB1634" s="121" t="str">
        <f t="shared" si="846"/>
        <v>A+J=</v>
      </c>
      <c r="AC1634" s="115">
        <f t="shared" si="847"/>
        <v>45925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9">
        <f t="shared" si="844"/>
        <v>45904</v>
      </c>
      <c r="B1635" s="110">
        <f t="shared" si="850"/>
        <v>646.7771381</v>
      </c>
      <c r="C1635" s="184">
        <f t="shared" si="843"/>
        <v>644.27441228471935</v>
      </c>
      <c r="D1635" s="111">
        <f t="shared" si="851"/>
        <v>7245.38</v>
      </c>
      <c r="E1635" s="111">
        <f>IF($K1635=1,VLOOKUP($A1634,$AQ$11:$AU$150,5),E1634)</f>
        <v>7276.54</v>
      </c>
      <c r="F1635" s="160" t="e">
        <f>IF($K1635=1,VLOOKUP($A1634,$AQ$11:$AU$135,6),F1634)</f>
        <v>#REF!</v>
      </c>
      <c r="G1635" s="114">
        <f t="shared" si="852"/>
        <v>4.3006716003852752E-3</v>
      </c>
      <c r="H1635" s="115">
        <f t="shared" si="853"/>
        <v>45925</v>
      </c>
      <c r="I1635" s="115">
        <f t="shared" si="854"/>
        <v>45925</v>
      </c>
      <c r="J1635" s="116">
        <f t="shared" si="855"/>
        <v>23</v>
      </c>
      <c r="K1635" s="116">
        <f t="shared" si="856"/>
        <v>8</v>
      </c>
      <c r="L1635" s="8">
        <f t="shared" si="857"/>
        <v>1.0014937900000001</v>
      </c>
      <c r="M1635" s="117">
        <v>1</v>
      </c>
      <c r="N1635" s="117">
        <f t="shared" si="858"/>
        <v>1</v>
      </c>
      <c r="O1635" s="110">
        <f t="shared" si="859"/>
        <v>1.0014937900000001</v>
      </c>
      <c r="P1635" s="110">
        <f t="shared" si="860"/>
        <v>645.23682295000003</v>
      </c>
      <c r="Q1635" s="148">
        <f t="shared" si="861"/>
        <v>0</v>
      </c>
      <c r="R1635" s="170">
        <f t="shared" si="862"/>
        <v>0</v>
      </c>
      <c r="S1635" s="110">
        <f t="shared" si="863"/>
        <v>0</v>
      </c>
      <c r="T1635" s="92">
        <f t="shared" si="848"/>
        <v>0</v>
      </c>
      <c r="U1635" s="181">
        <f t="shared" si="849"/>
        <v>0</v>
      </c>
      <c r="V1635" s="120">
        <f t="shared" si="845"/>
        <v>7.8E-2</v>
      </c>
      <c r="W1635" s="118">
        <f t="shared" si="864"/>
        <v>8</v>
      </c>
      <c r="X1635" s="118">
        <v>252</v>
      </c>
      <c r="Y1635" s="117">
        <f t="shared" si="865"/>
        <v>1.0023872089999999</v>
      </c>
      <c r="Z1635" s="110">
        <f t="shared" si="866"/>
        <v>1.5403151500000001</v>
      </c>
      <c r="AA1635" s="110">
        <f t="shared" si="867"/>
        <v>0</v>
      </c>
      <c r="AB1635" s="121" t="str">
        <f t="shared" si="846"/>
        <v>A+J=</v>
      </c>
      <c r="AC1635" s="115">
        <f t="shared" si="847"/>
        <v>45925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9">
        <f t="shared" si="844"/>
        <v>45905</v>
      </c>
      <c r="B1636" s="110">
        <f t="shared" si="850"/>
        <v>647.09066156000006</v>
      </c>
      <c r="C1636" s="184">
        <f t="shared" si="843"/>
        <v>644.27441228471935</v>
      </c>
      <c r="D1636" s="111">
        <f t="shared" si="851"/>
        <v>7245.38</v>
      </c>
      <c r="E1636" s="111">
        <f>IF($K1636=1,VLOOKUP($A1635,$AQ$11:$AU$150,5),E1635)</f>
        <v>7276.54</v>
      </c>
      <c r="F1636" s="160" t="e">
        <f>IF($K1636=1,VLOOKUP($A1635,$AQ$11:$AU$135,6),F1635)</f>
        <v>#REF!</v>
      </c>
      <c r="G1636" s="114">
        <f t="shared" si="852"/>
        <v>4.3006716003852752E-3</v>
      </c>
      <c r="H1636" s="115">
        <f t="shared" si="853"/>
        <v>45925</v>
      </c>
      <c r="I1636" s="115">
        <f t="shared" si="854"/>
        <v>45925</v>
      </c>
      <c r="J1636" s="116">
        <f t="shared" si="855"/>
        <v>23</v>
      </c>
      <c r="K1636" s="116">
        <f t="shared" si="856"/>
        <v>9</v>
      </c>
      <c r="L1636" s="8">
        <f t="shared" si="857"/>
        <v>1.0016806700000001</v>
      </c>
      <c r="M1636" s="117">
        <v>1</v>
      </c>
      <c r="N1636" s="117">
        <f t="shared" si="858"/>
        <v>1</v>
      </c>
      <c r="O1636" s="110">
        <f t="shared" si="859"/>
        <v>1.0016806700000001</v>
      </c>
      <c r="P1636" s="110">
        <f t="shared" si="860"/>
        <v>645.35722496000005</v>
      </c>
      <c r="Q1636" s="148">
        <f t="shared" si="861"/>
        <v>0</v>
      </c>
      <c r="R1636" s="170">
        <f t="shared" si="862"/>
        <v>0</v>
      </c>
      <c r="S1636" s="110">
        <f t="shared" si="863"/>
        <v>0</v>
      </c>
      <c r="T1636" s="92">
        <f t="shared" si="848"/>
        <v>0</v>
      </c>
      <c r="U1636" s="181">
        <f t="shared" si="849"/>
        <v>0</v>
      </c>
      <c r="V1636" s="120">
        <f t="shared" si="845"/>
        <v>7.8E-2</v>
      </c>
      <c r="W1636" s="118">
        <f t="shared" si="864"/>
        <v>9</v>
      </c>
      <c r="X1636" s="118">
        <v>252</v>
      </c>
      <c r="Y1636" s="117">
        <f t="shared" si="865"/>
        <v>1.002686011</v>
      </c>
      <c r="Z1636" s="110">
        <f t="shared" si="866"/>
        <v>1.7334366000000001</v>
      </c>
      <c r="AA1636" s="110">
        <f t="shared" si="867"/>
        <v>0</v>
      </c>
      <c r="AB1636" s="121" t="str">
        <f t="shared" si="846"/>
        <v>A+J=</v>
      </c>
      <c r="AC1636" s="115">
        <f t="shared" si="847"/>
        <v>45925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9">
        <f t="shared" si="844"/>
        <v>45906</v>
      </c>
      <c r="B1637" s="110">
        <f t="shared" si="850"/>
        <v>647.40433316000008</v>
      </c>
      <c r="C1637" s="184">
        <f t="shared" si="843"/>
        <v>644.27441228471935</v>
      </c>
      <c r="D1637" s="111">
        <f t="shared" si="851"/>
        <v>7245.38</v>
      </c>
      <c r="E1637" s="111">
        <f>IF($K1637=1,VLOOKUP($A1636,$AQ$11:$AU$150,5),E1636)</f>
        <v>7276.54</v>
      </c>
      <c r="F1637" s="160" t="e">
        <f>IF($K1637=1,VLOOKUP($A1636,$AQ$11:$AU$135,6),F1636)</f>
        <v>#REF!</v>
      </c>
      <c r="G1637" s="114">
        <f t="shared" si="852"/>
        <v>4.3006716003852752E-3</v>
      </c>
      <c r="H1637" s="115">
        <f t="shared" si="853"/>
        <v>45925</v>
      </c>
      <c r="I1637" s="115">
        <f t="shared" si="854"/>
        <v>45925</v>
      </c>
      <c r="J1637" s="116">
        <f t="shared" si="855"/>
        <v>23</v>
      </c>
      <c r="K1637" s="116">
        <f t="shared" si="856"/>
        <v>10</v>
      </c>
      <c r="L1637" s="8">
        <f t="shared" si="857"/>
        <v>1.0018675800000001</v>
      </c>
      <c r="M1637" s="117">
        <v>1</v>
      </c>
      <c r="N1637" s="117">
        <f t="shared" si="858"/>
        <v>1</v>
      </c>
      <c r="O1637" s="110">
        <f t="shared" si="859"/>
        <v>1.0018675800000001</v>
      </c>
      <c r="P1637" s="110">
        <f t="shared" si="860"/>
        <v>645.47764629000005</v>
      </c>
      <c r="Q1637" s="148">
        <f t="shared" si="861"/>
        <v>0</v>
      </c>
      <c r="R1637" s="170">
        <f t="shared" si="862"/>
        <v>0</v>
      </c>
      <c r="S1637" s="110">
        <f t="shared" si="863"/>
        <v>0</v>
      </c>
      <c r="T1637" s="92">
        <f t="shared" si="848"/>
        <v>0</v>
      </c>
      <c r="U1637" s="181">
        <f t="shared" si="849"/>
        <v>0</v>
      </c>
      <c r="V1637" s="120">
        <f t="shared" si="845"/>
        <v>7.8E-2</v>
      </c>
      <c r="W1637" s="118">
        <f t="shared" si="864"/>
        <v>10</v>
      </c>
      <c r="X1637" s="118">
        <v>252</v>
      </c>
      <c r="Y1637" s="117">
        <f t="shared" si="865"/>
        <v>1.002984901</v>
      </c>
      <c r="Z1637" s="110">
        <f t="shared" si="866"/>
        <v>1.9266868699999999</v>
      </c>
      <c r="AA1637" s="110">
        <f t="shared" si="867"/>
        <v>0</v>
      </c>
      <c r="AB1637" s="121" t="str">
        <f t="shared" si="846"/>
        <v>A+J=</v>
      </c>
      <c r="AC1637" s="115">
        <f t="shared" si="847"/>
        <v>45925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9">
        <f t="shared" si="844"/>
        <v>45907</v>
      </c>
      <c r="B1638" s="110">
        <f t="shared" si="850"/>
        <v>647.40433316000008</v>
      </c>
      <c r="C1638" s="184">
        <f t="shared" si="843"/>
        <v>644.27441228471935</v>
      </c>
      <c r="D1638" s="111">
        <f t="shared" si="851"/>
        <v>7245.38</v>
      </c>
      <c r="E1638" s="111">
        <f>IF($K1638=1,VLOOKUP($A1637,$AQ$11:$AU$150,5),E1637)</f>
        <v>7276.54</v>
      </c>
      <c r="F1638" s="160" t="e">
        <f>IF($K1638=1,VLOOKUP($A1637,$AQ$11:$AU$135,6),F1637)</f>
        <v>#REF!</v>
      </c>
      <c r="G1638" s="114">
        <f t="shared" si="852"/>
        <v>4.3006716003852752E-3</v>
      </c>
      <c r="H1638" s="115">
        <f t="shared" si="853"/>
        <v>45925</v>
      </c>
      <c r="I1638" s="115">
        <f t="shared" si="854"/>
        <v>45925</v>
      </c>
      <c r="J1638" s="116">
        <f t="shared" si="855"/>
        <v>23</v>
      </c>
      <c r="K1638" s="116">
        <f t="shared" si="856"/>
        <v>10</v>
      </c>
      <c r="L1638" s="8">
        <f t="shared" si="857"/>
        <v>1.0018675800000001</v>
      </c>
      <c r="M1638" s="117">
        <v>1</v>
      </c>
      <c r="N1638" s="117">
        <f t="shared" si="858"/>
        <v>1</v>
      </c>
      <c r="O1638" s="110">
        <f t="shared" si="859"/>
        <v>1.0018675800000001</v>
      </c>
      <c r="P1638" s="110">
        <f t="shared" si="860"/>
        <v>645.47764629000005</v>
      </c>
      <c r="Q1638" s="148">
        <f t="shared" si="861"/>
        <v>0</v>
      </c>
      <c r="R1638" s="170">
        <f t="shared" si="862"/>
        <v>0</v>
      </c>
      <c r="S1638" s="110">
        <f t="shared" si="863"/>
        <v>0</v>
      </c>
      <c r="T1638" s="92">
        <f t="shared" si="848"/>
        <v>0</v>
      </c>
      <c r="U1638" s="181">
        <f t="shared" si="849"/>
        <v>0</v>
      </c>
      <c r="V1638" s="120">
        <f t="shared" si="845"/>
        <v>7.8E-2</v>
      </c>
      <c r="W1638" s="118">
        <f t="shared" si="864"/>
        <v>10</v>
      </c>
      <c r="X1638" s="118">
        <v>252</v>
      </c>
      <c r="Y1638" s="117">
        <f t="shared" si="865"/>
        <v>1.002984901</v>
      </c>
      <c r="Z1638" s="110">
        <f t="shared" si="866"/>
        <v>1.9266868699999999</v>
      </c>
      <c r="AA1638" s="110">
        <f t="shared" si="867"/>
        <v>0</v>
      </c>
      <c r="AB1638" s="121" t="str">
        <f t="shared" si="846"/>
        <v>A+J=</v>
      </c>
      <c r="AC1638" s="115">
        <f t="shared" si="847"/>
        <v>45925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9">
        <f t="shared" si="844"/>
        <v>45908</v>
      </c>
      <c r="B1639" s="110">
        <f t="shared" si="850"/>
        <v>647.40433316000008</v>
      </c>
      <c r="C1639" s="184">
        <f t="shared" si="843"/>
        <v>644.27441228471935</v>
      </c>
      <c r="D1639" s="111">
        <f t="shared" si="851"/>
        <v>7245.38</v>
      </c>
      <c r="E1639" s="111">
        <f>IF($K1639=1,VLOOKUP($A1638,$AQ$11:$AU$150,5),E1638)</f>
        <v>7276.54</v>
      </c>
      <c r="F1639" s="160" t="e">
        <f>IF($K1639=1,VLOOKUP($A1638,$AQ$11:$AU$135,6),F1638)</f>
        <v>#REF!</v>
      </c>
      <c r="G1639" s="114">
        <f t="shared" si="852"/>
        <v>4.3006716003852752E-3</v>
      </c>
      <c r="H1639" s="115">
        <f t="shared" si="853"/>
        <v>45925</v>
      </c>
      <c r="I1639" s="115">
        <f t="shared" si="854"/>
        <v>45925</v>
      </c>
      <c r="J1639" s="116">
        <f t="shared" si="855"/>
        <v>23</v>
      </c>
      <c r="K1639" s="116">
        <f t="shared" si="856"/>
        <v>10</v>
      </c>
      <c r="L1639" s="8">
        <f t="shared" si="857"/>
        <v>1.0018675800000001</v>
      </c>
      <c r="M1639" s="117">
        <v>1</v>
      </c>
      <c r="N1639" s="117">
        <f t="shared" si="858"/>
        <v>1</v>
      </c>
      <c r="O1639" s="110">
        <f t="shared" si="859"/>
        <v>1.0018675800000001</v>
      </c>
      <c r="P1639" s="110">
        <f t="shared" si="860"/>
        <v>645.47764629000005</v>
      </c>
      <c r="Q1639" s="148">
        <f t="shared" si="861"/>
        <v>0</v>
      </c>
      <c r="R1639" s="170">
        <f t="shared" si="862"/>
        <v>0</v>
      </c>
      <c r="S1639" s="110">
        <f t="shared" si="863"/>
        <v>0</v>
      </c>
      <c r="T1639" s="92">
        <f t="shared" si="848"/>
        <v>0</v>
      </c>
      <c r="U1639" s="181">
        <f t="shared" si="849"/>
        <v>0</v>
      </c>
      <c r="V1639" s="120">
        <f t="shared" si="845"/>
        <v>7.8E-2</v>
      </c>
      <c r="W1639" s="118">
        <f t="shared" si="864"/>
        <v>10</v>
      </c>
      <c r="X1639" s="118">
        <v>252</v>
      </c>
      <c r="Y1639" s="117">
        <f t="shared" si="865"/>
        <v>1.002984901</v>
      </c>
      <c r="Z1639" s="110">
        <f t="shared" si="866"/>
        <v>1.9266868699999999</v>
      </c>
      <c r="AA1639" s="110">
        <f t="shared" si="867"/>
        <v>0</v>
      </c>
      <c r="AB1639" s="121" t="str">
        <f t="shared" si="846"/>
        <v>A+J=</v>
      </c>
      <c r="AC1639" s="115">
        <f t="shared" si="847"/>
        <v>45925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9">
        <f t="shared" si="844"/>
        <v>45909</v>
      </c>
      <c r="B1640" s="110">
        <f t="shared" si="850"/>
        <v>647.71816716000001</v>
      </c>
      <c r="C1640" s="184">
        <f t="shared" si="843"/>
        <v>644.27441228471935</v>
      </c>
      <c r="D1640" s="111">
        <f t="shared" si="851"/>
        <v>7245.38</v>
      </c>
      <c r="E1640" s="111">
        <f>IF($K1640=1,VLOOKUP($A1639,$AQ$11:$AU$150,5),E1639)</f>
        <v>7276.54</v>
      </c>
      <c r="F1640" s="160" t="e">
        <f>IF($K1640=1,VLOOKUP($A1639,$AQ$11:$AU$135,6),F1639)</f>
        <v>#REF!</v>
      </c>
      <c r="G1640" s="114">
        <f t="shared" si="852"/>
        <v>4.3006716003852752E-3</v>
      </c>
      <c r="H1640" s="115">
        <f t="shared" si="853"/>
        <v>45925</v>
      </c>
      <c r="I1640" s="115">
        <f t="shared" si="854"/>
        <v>45925</v>
      </c>
      <c r="J1640" s="116">
        <f t="shared" si="855"/>
        <v>23</v>
      </c>
      <c r="K1640" s="116">
        <f t="shared" si="856"/>
        <v>11</v>
      </c>
      <c r="L1640" s="8">
        <f t="shared" si="857"/>
        <v>1.00205454</v>
      </c>
      <c r="M1640" s="117">
        <v>1</v>
      </c>
      <c r="N1640" s="117">
        <f t="shared" si="858"/>
        <v>1</v>
      </c>
      <c r="O1640" s="110">
        <f t="shared" si="859"/>
        <v>1.00205454</v>
      </c>
      <c r="P1640" s="110">
        <f t="shared" si="860"/>
        <v>645.59809983000002</v>
      </c>
      <c r="Q1640" s="148">
        <f t="shared" si="861"/>
        <v>0</v>
      </c>
      <c r="R1640" s="170">
        <f t="shared" si="862"/>
        <v>0</v>
      </c>
      <c r="S1640" s="110">
        <f t="shared" si="863"/>
        <v>0</v>
      </c>
      <c r="T1640" s="92">
        <f t="shared" si="848"/>
        <v>0</v>
      </c>
      <c r="U1640" s="181">
        <f t="shared" si="849"/>
        <v>0</v>
      </c>
      <c r="V1640" s="120">
        <f t="shared" si="845"/>
        <v>7.8E-2</v>
      </c>
      <c r="W1640" s="118">
        <f t="shared" si="864"/>
        <v>11</v>
      </c>
      <c r="X1640" s="118">
        <v>252</v>
      </c>
      <c r="Y1640" s="117">
        <f t="shared" si="865"/>
        <v>1.003283881</v>
      </c>
      <c r="Z1640" s="110">
        <f t="shared" si="866"/>
        <v>2.1200673299999999</v>
      </c>
      <c r="AA1640" s="110">
        <f t="shared" si="867"/>
        <v>0</v>
      </c>
      <c r="AB1640" s="121" t="str">
        <f t="shared" si="846"/>
        <v>A+J=</v>
      </c>
      <c r="AC1640" s="115">
        <f t="shared" si="847"/>
        <v>45925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9">
        <f t="shared" si="844"/>
        <v>45910</v>
      </c>
      <c r="B1641" s="110">
        <f t="shared" si="850"/>
        <v>648.03214359000003</v>
      </c>
      <c r="C1641" s="184">
        <f t="shared" si="843"/>
        <v>644.27441228471935</v>
      </c>
      <c r="D1641" s="111">
        <f t="shared" si="851"/>
        <v>7245.38</v>
      </c>
      <c r="E1641" s="111">
        <f>IF($K1641=1,VLOOKUP($A1640,$AQ$11:$AU$150,5),E1640)</f>
        <v>7276.54</v>
      </c>
      <c r="F1641" s="160" t="e">
        <f>IF($K1641=1,VLOOKUP($A1640,$AQ$11:$AU$135,6),F1640)</f>
        <v>#REF!</v>
      </c>
      <c r="G1641" s="114">
        <f t="shared" si="852"/>
        <v>4.3006716003852752E-3</v>
      </c>
      <c r="H1641" s="115">
        <f t="shared" si="853"/>
        <v>45925</v>
      </c>
      <c r="I1641" s="115">
        <f t="shared" si="854"/>
        <v>45925</v>
      </c>
      <c r="J1641" s="116">
        <f t="shared" si="855"/>
        <v>23</v>
      </c>
      <c r="K1641" s="116">
        <f t="shared" si="856"/>
        <v>12</v>
      </c>
      <c r="L1641" s="8">
        <f t="shared" si="857"/>
        <v>1.0022415200000001</v>
      </c>
      <c r="M1641" s="117">
        <v>1</v>
      </c>
      <c r="N1641" s="117">
        <f t="shared" si="858"/>
        <v>1</v>
      </c>
      <c r="O1641" s="110">
        <f t="shared" si="859"/>
        <v>1.0022415200000001</v>
      </c>
      <c r="P1641" s="110">
        <f t="shared" si="860"/>
        <v>645.71856625999999</v>
      </c>
      <c r="Q1641" s="148">
        <f t="shared" si="861"/>
        <v>0</v>
      </c>
      <c r="R1641" s="170">
        <f t="shared" si="862"/>
        <v>0</v>
      </c>
      <c r="S1641" s="110">
        <f t="shared" si="863"/>
        <v>0</v>
      </c>
      <c r="T1641" s="92">
        <f t="shared" si="848"/>
        <v>0</v>
      </c>
      <c r="U1641" s="181">
        <f t="shared" si="849"/>
        <v>0</v>
      </c>
      <c r="V1641" s="120">
        <f t="shared" si="845"/>
        <v>7.8E-2</v>
      </c>
      <c r="W1641" s="118">
        <f t="shared" si="864"/>
        <v>12</v>
      </c>
      <c r="X1641" s="118">
        <v>252</v>
      </c>
      <c r="Y1641" s="117">
        <f t="shared" si="865"/>
        <v>1.00358295</v>
      </c>
      <c r="Z1641" s="110">
        <f t="shared" si="866"/>
        <v>2.3135773300000002</v>
      </c>
      <c r="AA1641" s="110">
        <f t="shared" si="867"/>
        <v>0</v>
      </c>
      <c r="AB1641" s="121" t="str">
        <f t="shared" si="846"/>
        <v>A+J=</v>
      </c>
      <c r="AC1641" s="115">
        <f t="shared" si="847"/>
        <v>45925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9">
        <f t="shared" si="844"/>
        <v>45911</v>
      </c>
      <c r="B1642" s="110">
        <f t="shared" si="850"/>
        <v>648.34627542999999</v>
      </c>
      <c r="C1642" s="184">
        <f t="shared" si="843"/>
        <v>644.27441228471935</v>
      </c>
      <c r="D1642" s="111">
        <f t="shared" si="851"/>
        <v>7245.38</v>
      </c>
      <c r="E1642" s="111">
        <f>IF($K1642=1,VLOOKUP($A1641,$AQ$11:$AU$150,5),E1641)</f>
        <v>7276.54</v>
      </c>
      <c r="F1642" s="160" t="e">
        <f>IF($K1642=1,VLOOKUP($A1641,$AQ$11:$AU$135,6),F1641)</f>
        <v>#REF!</v>
      </c>
      <c r="G1642" s="114">
        <f t="shared" si="852"/>
        <v>4.3006716003852752E-3</v>
      </c>
      <c r="H1642" s="115">
        <f t="shared" si="853"/>
        <v>45925</v>
      </c>
      <c r="I1642" s="115">
        <f t="shared" si="854"/>
        <v>45925</v>
      </c>
      <c r="J1642" s="116">
        <f t="shared" si="855"/>
        <v>23</v>
      </c>
      <c r="K1642" s="116">
        <f t="shared" si="856"/>
        <v>13</v>
      </c>
      <c r="L1642" s="8">
        <f t="shared" si="857"/>
        <v>1.0024285399999999</v>
      </c>
      <c r="M1642" s="117">
        <v>1</v>
      </c>
      <c r="N1642" s="117">
        <f t="shared" si="858"/>
        <v>1</v>
      </c>
      <c r="O1642" s="110">
        <f t="shared" si="859"/>
        <v>1.0024285399999999</v>
      </c>
      <c r="P1642" s="110">
        <f t="shared" si="860"/>
        <v>645.83905846000005</v>
      </c>
      <c r="Q1642" s="148">
        <f t="shared" si="861"/>
        <v>0</v>
      </c>
      <c r="R1642" s="170">
        <f t="shared" si="862"/>
        <v>0</v>
      </c>
      <c r="S1642" s="110">
        <f t="shared" si="863"/>
        <v>0</v>
      </c>
      <c r="T1642" s="92">
        <f t="shared" si="848"/>
        <v>0</v>
      </c>
      <c r="U1642" s="181">
        <f t="shared" si="849"/>
        <v>0</v>
      </c>
      <c r="V1642" s="120">
        <f t="shared" si="845"/>
        <v>7.8E-2</v>
      </c>
      <c r="W1642" s="118">
        <f t="shared" si="864"/>
        <v>13</v>
      </c>
      <c r="X1642" s="118">
        <v>252</v>
      </c>
      <c r="Y1642" s="117">
        <f t="shared" si="865"/>
        <v>1.003882108</v>
      </c>
      <c r="Z1642" s="110">
        <f t="shared" si="866"/>
        <v>2.50721697</v>
      </c>
      <c r="AA1642" s="110">
        <f t="shared" si="867"/>
        <v>0</v>
      </c>
      <c r="AB1642" s="121" t="str">
        <f t="shared" si="846"/>
        <v>A+J=</v>
      </c>
      <c r="AC1642" s="115">
        <f t="shared" si="847"/>
        <v>45925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9">
        <f t="shared" si="844"/>
        <v>45912</v>
      </c>
      <c r="B1643" s="110">
        <f t="shared" si="850"/>
        <v>648.66056272999992</v>
      </c>
      <c r="C1643" s="184">
        <f t="shared" si="843"/>
        <v>644.27441228471935</v>
      </c>
      <c r="D1643" s="111">
        <f t="shared" si="851"/>
        <v>7245.38</v>
      </c>
      <c r="E1643" s="111">
        <f>IF($K1643=1,VLOOKUP($A1642,$AQ$11:$AU$150,5),E1642)</f>
        <v>7276.54</v>
      </c>
      <c r="F1643" s="160" t="e">
        <f>IF($K1643=1,VLOOKUP($A1642,$AQ$11:$AU$135,6),F1642)</f>
        <v>#REF!</v>
      </c>
      <c r="G1643" s="114">
        <f t="shared" si="852"/>
        <v>4.3006716003852752E-3</v>
      </c>
      <c r="H1643" s="115">
        <f t="shared" si="853"/>
        <v>45925</v>
      </c>
      <c r="I1643" s="115">
        <f t="shared" si="854"/>
        <v>45925</v>
      </c>
      <c r="J1643" s="116">
        <f t="shared" si="855"/>
        <v>23</v>
      </c>
      <c r="K1643" s="116">
        <f t="shared" si="856"/>
        <v>14</v>
      </c>
      <c r="L1643" s="8">
        <f t="shared" si="857"/>
        <v>1.0026155999999999</v>
      </c>
      <c r="M1643" s="117">
        <v>1</v>
      </c>
      <c r="N1643" s="117">
        <f t="shared" si="858"/>
        <v>1</v>
      </c>
      <c r="O1643" s="110">
        <f t="shared" si="859"/>
        <v>1.0026155999999999</v>
      </c>
      <c r="P1643" s="110">
        <f t="shared" si="860"/>
        <v>645.95957642999997</v>
      </c>
      <c r="Q1643" s="148">
        <f t="shared" si="861"/>
        <v>0</v>
      </c>
      <c r="R1643" s="170">
        <f t="shared" si="862"/>
        <v>0</v>
      </c>
      <c r="S1643" s="110">
        <f t="shared" si="863"/>
        <v>0</v>
      </c>
      <c r="T1643" s="92">
        <f t="shared" si="848"/>
        <v>0</v>
      </c>
      <c r="U1643" s="181">
        <f t="shared" si="849"/>
        <v>0</v>
      </c>
      <c r="V1643" s="120">
        <f t="shared" si="845"/>
        <v>7.8E-2</v>
      </c>
      <c r="W1643" s="118">
        <f t="shared" si="864"/>
        <v>14</v>
      </c>
      <c r="X1643" s="118">
        <v>252</v>
      </c>
      <c r="Y1643" s="117">
        <f t="shared" si="865"/>
        <v>1.0041813550000001</v>
      </c>
      <c r="Z1643" s="110">
        <f t="shared" si="866"/>
        <v>2.7009862999999998</v>
      </c>
      <c r="AA1643" s="110">
        <f t="shared" si="867"/>
        <v>0</v>
      </c>
      <c r="AB1643" s="121" t="str">
        <f t="shared" si="846"/>
        <v>A+J=</v>
      </c>
      <c r="AC1643" s="115">
        <f t="shared" si="847"/>
        <v>45925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9">
        <f t="shared" si="844"/>
        <v>45913</v>
      </c>
      <c r="B1644" s="110">
        <f t="shared" si="850"/>
        <v>648.97499907999998</v>
      </c>
      <c r="C1644" s="184">
        <f t="shared" si="843"/>
        <v>644.27441228471935</v>
      </c>
      <c r="D1644" s="111">
        <f t="shared" si="851"/>
        <v>7245.38</v>
      </c>
      <c r="E1644" s="111">
        <f>IF($K1644=1,VLOOKUP($A1643,$AQ$11:$AU$150,5),E1643)</f>
        <v>7276.54</v>
      </c>
      <c r="F1644" s="160" t="e">
        <f>IF($K1644=1,VLOOKUP($A1643,$AQ$11:$AU$135,6),F1643)</f>
        <v>#REF!</v>
      </c>
      <c r="G1644" s="114">
        <f t="shared" si="852"/>
        <v>4.3006716003852752E-3</v>
      </c>
      <c r="H1644" s="115">
        <f t="shared" si="853"/>
        <v>45925</v>
      </c>
      <c r="I1644" s="115">
        <f t="shared" si="854"/>
        <v>45925</v>
      </c>
      <c r="J1644" s="116">
        <f t="shared" si="855"/>
        <v>23</v>
      </c>
      <c r="K1644" s="116">
        <f t="shared" si="856"/>
        <v>15</v>
      </c>
      <c r="L1644" s="8">
        <f t="shared" si="857"/>
        <v>1.00280269</v>
      </c>
      <c r="M1644" s="117">
        <v>1</v>
      </c>
      <c r="N1644" s="117">
        <f t="shared" si="858"/>
        <v>1</v>
      </c>
      <c r="O1644" s="110">
        <f t="shared" si="859"/>
        <v>1.00280269</v>
      </c>
      <c r="P1644" s="110">
        <f t="shared" si="860"/>
        <v>646.08011372999999</v>
      </c>
      <c r="Q1644" s="148">
        <f t="shared" si="861"/>
        <v>0</v>
      </c>
      <c r="R1644" s="170">
        <f t="shared" si="862"/>
        <v>0</v>
      </c>
      <c r="S1644" s="110">
        <f t="shared" si="863"/>
        <v>0</v>
      </c>
      <c r="T1644" s="92">
        <f t="shared" si="848"/>
        <v>0</v>
      </c>
      <c r="U1644" s="181">
        <f t="shared" si="849"/>
        <v>0</v>
      </c>
      <c r="V1644" s="120">
        <f t="shared" si="845"/>
        <v>7.8E-2</v>
      </c>
      <c r="W1644" s="118">
        <f t="shared" si="864"/>
        <v>15</v>
      </c>
      <c r="X1644" s="118">
        <v>252</v>
      </c>
      <c r="Y1644" s="117">
        <f t="shared" si="865"/>
        <v>1.0044806909999999</v>
      </c>
      <c r="Z1644" s="110">
        <f t="shared" si="866"/>
        <v>2.89488535</v>
      </c>
      <c r="AA1644" s="110">
        <f t="shared" si="867"/>
        <v>0</v>
      </c>
      <c r="AB1644" s="121" t="str">
        <f t="shared" si="846"/>
        <v>A+J=</v>
      </c>
      <c r="AC1644" s="115">
        <f t="shared" si="847"/>
        <v>45925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9">
        <f t="shared" si="844"/>
        <v>45914</v>
      </c>
      <c r="B1645" s="110">
        <f t="shared" si="850"/>
        <v>648.97499907999998</v>
      </c>
      <c r="C1645" s="184">
        <f t="shared" ref="C1645:C1708" si="868">IF(Q1644&gt;0,P1644-S1644-T1644,C1644)</f>
        <v>644.27441228471935</v>
      </c>
      <c r="D1645" s="111">
        <f t="shared" si="851"/>
        <v>7245.38</v>
      </c>
      <c r="E1645" s="111">
        <f>IF($K1645=1,VLOOKUP($A1644,$AQ$11:$AU$150,5),E1644)</f>
        <v>7276.54</v>
      </c>
      <c r="F1645" s="160" t="e">
        <f>IF($K1645=1,VLOOKUP($A1644,$AQ$11:$AU$135,6),F1644)</f>
        <v>#REF!</v>
      </c>
      <c r="G1645" s="114">
        <f t="shared" si="852"/>
        <v>4.3006716003852752E-3</v>
      </c>
      <c r="H1645" s="115">
        <f t="shared" si="853"/>
        <v>45925</v>
      </c>
      <c r="I1645" s="115">
        <f t="shared" si="854"/>
        <v>45925</v>
      </c>
      <c r="J1645" s="116">
        <f t="shared" si="855"/>
        <v>23</v>
      </c>
      <c r="K1645" s="116">
        <f t="shared" si="856"/>
        <v>15</v>
      </c>
      <c r="L1645" s="8">
        <f t="shared" si="857"/>
        <v>1.00280269</v>
      </c>
      <c r="M1645" s="117">
        <v>1</v>
      </c>
      <c r="N1645" s="117">
        <f t="shared" si="858"/>
        <v>1</v>
      </c>
      <c r="O1645" s="110">
        <f t="shared" si="859"/>
        <v>1.00280269</v>
      </c>
      <c r="P1645" s="110">
        <f t="shared" si="860"/>
        <v>646.08011372999999</v>
      </c>
      <c r="Q1645" s="148">
        <f t="shared" si="861"/>
        <v>0</v>
      </c>
      <c r="R1645" s="170">
        <f t="shared" si="862"/>
        <v>0</v>
      </c>
      <c r="S1645" s="110">
        <f t="shared" si="863"/>
        <v>0</v>
      </c>
      <c r="T1645" s="92">
        <f t="shared" si="848"/>
        <v>0</v>
      </c>
      <c r="U1645" s="181">
        <f t="shared" si="849"/>
        <v>0</v>
      </c>
      <c r="V1645" s="120">
        <f t="shared" si="845"/>
        <v>7.8E-2</v>
      </c>
      <c r="W1645" s="118">
        <f t="shared" si="864"/>
        <v>15</v>
      </c>
      <c r="X1645" s="118">
        <v>252</v>
      </c>
      <c r="Y1645" s="117">
        <f t="shared" si="865"/>
        <v>1.0044806909999999</v>
      </c>
      <c r="Z1645" s="110">
        <f t="shared" si="866"/>
        <v>2.89488535</v>
      </c>
      <c r="AA1645" s="110">
        <f t="shared" si="867"/>
        <v>0</v>
      </c>
      <c r="AB1645" s="121" t="str">
        <f t="shared" si="846"/>
        <v>A+J=</v>
      </c>
      <c r="AC1645" s="115">
        <f t="shared" si="847"/>
        <v>45925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9">
        <f t="shared" si="844"/>
        <v>45915</v>
      </c>
      <c r="B1646" s="110">
        <f t="shared" si="850"/>
        <v>648.97499907999998</v>
      </c>
      <c r="C1646" s="184">
        <f t="shared" si="868"/>
        <v>644.27441228471935</v>
      </c>
      <c r="D1646" s="111">
        <f t="shared" si="851"/>
        <v>7245.38</v>
      </c>
      <c r="E1646" s="111">
        <f>IF($K1646=1,VLOOKUP($A1645,$AQ$11:$AU$150,5),E1645)</f>
        <v>7276.54</v>
      </c>
      <c r="F1646" s="160" t="e">
        <f>IF($K1646=1,VLOOKUP($A1645,$AQ$11:$AU$135,6),F1645)</f>
        <v>#REF!</v>
      </c>
      <c r="G1646" s="114">
        <f t="shared" si="852"/>
        <v>4.3006716003852752E-3</v>
      </c>
      <c r="H1646" s="115">
        <f t="shared" si="853"/>
        <v>45925</v>
      </c>
      <c r="I1646" s="115">
        <f t="shared" si="854"/>
        <v>45925</v>
      </c>
      <c r="J1646" s="116">
        <f t="shared" si="855"/>
        <v>23</v>
      </c>
      <c r="K1646" s="116">
        <f t="shared" si="856"/>
        <v>15</v>
      </c>
      <c r="L1646" s="8">
        <f t="shared" si="857"/>
        <v>1.00280269</v>
      </c>
      <c r="M1646" s="117">
        <v>1</v>
      </c>
      <c r="N1646" s="117">
        <f t="shared" si="858"/>
        <v>1</v>
      </c>
      <c r="O1646" s="110">
        <f t="shared" si="859"/>
        <v>1.00280269</v>
      </c>
      <c r="P1646" s="110">
        <f t="shared" si="860"/>
        <v>646.08011372999999</v>
      </c>
      <c r="Q1646" s="148">
        <f t="shared" si="861"/>
        <v>0</v>
      </c>
      <c r="R1646" s="170">
        <f t="shared" si="862"/>
        <v>0</v>
      </c>
      <c r="S1646" s="110">
        <f t="shared" si="863"/>
        <v>0</v>
      </c>
      <c r="T1646" s="92">
        <f t="shared" si="848"/>
        <v>0</v>
      </c>
      <c r="U1646" s="181">
        <f t="shared" si="849"/>
        <v>0</v>
      </c>
      <c r="V1646" s="120">
        <f t="shared" si="845"/>
        <v>7.8E-2</v>
      </c>
      <c r="W1646" s="118">
        <f t="shared" si="864"/>
        <v>15</v>
      </c>
      <c r="X1646" s="118">
        <v>252</v>
      </c>
      <c r="Y1646" s="117">
        <f t="shared" si="865"/>
        <v>1.0044806909999999</v>
      </c>
      <c r="Z1646" s="110">
        <f t="shared" si="866"/>
        <v>2.89488535</v>
      </c>
      <c r="AA1646" s="110">
        <f t="shared" si="867"/>
        <v>0</v>
      </c>
      <c r="AB1646" s="121" t="str">
        <f t="shared" si="846"/>
        <v>A+J=</v>
      </c>
      <c r="AC1646" s="115">
        <f t="shared" si="847"/>
        <v>45925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9">
        <f t="shared" si="844"/>
        <v>45916</v>
      </c>
      <c r="B1647" s="110">
        <f t="shared" si="850"/>
        <v>649.28958516</v>
      </c>
      <c r="C1647" s="184">
        <f t="shared" si="868"/>
        <v>644.27441228471935</v>
      </c>
      <c r="D1647" s="111">
        <f t="shared" si="851"/>
        <v>7245.38</v>
      </c>
      <c r="E1647" s="111">
        <f>IF($K1647=1,VLOOKUP($A1646,$AQ$11:$AU$150,5),E1646)</f>
        <v>7276.54</v>
      </c>
      <c r="F1647" s="160" t="e">
        <f>IF($K1647=1,VLOOKUP($A1646,$AQ$11:$AU$135,6),F1646)</f>
        <v>#REF!</v>
      </c>
      <c r="G1647" s="114">
        <f t="shared" si="852"/>
        <v>4.3006716003852752E-3</v>
      </c>
      <c r="H1647" s="115">
        <f t="shared" si="853"/>
        <v>45925</v>
      </c>
      <c r="I1647" s="115">
        <f t="shared" si="854"/>
        <v>45925</v>
      </c>
      <c r="J1647" s="116">
        <f t="shared" si="855"/>
        <v>23</v>
      </c>
      <c r="K1647" s="116">
        <f t="shared" si="856"/>
        <v>16</v>
      </c>
      <c r="L1647" s="8">
        <f t="shared" si="857"/>
        <v>1.0029898100000001</v>
      </c>
      <c r="M1647" s="117">
        <v>1</v>
      </c>
      <c r="N1647" s="117">
        <f t="shared" si="858"/>
        <v>1</v>
      </c>
      <c r="O1647" s="110">
        <f t="shared" si="859"/>
        <v>1.0029898100000001</v>
      </c>
      <c r="P1647" s="110">
        <f t="shared" si="860"/>
        <v>646.20067036</v>
      </c>
      <c r="Q1647" s="148">
        <f t="shared" si="861"/>
        <v>0</v>
      </c>
      <c r="R1647" s="170">
        <f t="shared" si="862"/>
        <v>0</v>
      </c>
      <c r="S1647" s="110">
        <f t="shared" si="863"/>
        <v>0</v>
      </c>
      <c r="T1647" s="92">
        <f t="shared" si="848"/>
        <v>0</v>
      </c>
      <c r="U1647" s="181">
        <f t="shared" si="849"/>
        <v>0</v>
      </c>
      <c r="V1647" s="120">
        <f t="shared" si="845"/>
        <v>7.8E-2</v>
      </c>
      <c r="W1647" s="118">
        <f t="shared" si="864"/>
        <v>16</v>
      </c>
      <c r="X1647" s="118">
        <v>252</v>
      </c>
      <c r="Y1647" s="117">
        <f t="shared" si="865"/>
        <v>1.0047801169999999</v>
      </c>
      <c r="Z1647" s="110">
        <f t="shared" si="866"/>
        <v>3.0889148</v>
      </c>
      <c r="AA1647" s="110">
        <f t="shared" si="867"/>
        <v>0</v>
      </c>
      <c r="AB1647" s="121" t="str">
        <f t="shared" si="846"/>
        <v>A+J=</v>
      </c>
      <c r="AC1647" s="115">
        <f t="shared" si="847"/>
        <v>45925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9">
        <f t="shared" si="844"/>
        <v>45917</v>
      </c>
      <c r="B1648" s="110">
        <f t="shared" si="850"/>
        <v>649.60432687000002</v>
      </c>
      <c r="C1648" s="184">
        <f t="shared" si="868"/>
        <v>644.27441228471935</v>
      </c>
      <c r="D1648" s="111">
        <f t="shared" si="851"/>
        <v>7245.38</v>
      </c>
      <c r="E1648" s="111">
        <f>IF($K1648=1,VLOOKUP($A1647,$AQ$11:$AU$150,5),E1647)</f>
        <v>7276.54</v>
      </c>
      <c r="F1648" s="160" t="e">
        <f>IF($K1648=1,VLOOKUP($A1647,$AQ$11:$AU$135,6),F1647)</f>
        <v>#REF!</v>
      </c>
      <c r="G1648" s="114">
        <f t="shared" si="852"/>
        <v>4.3006716003852752E-3</v>
      </c>
      <c r="H1648" s="115">
        <f t="shared" si="853"/>
        <v>45925</v>
      </c>
      <c r="I1648" s="115">
        <f t="shared" si="854"/>
        <v>45925</v>
      </c>
      <c r="J1648" s="116">
        <f t="shared" si="855"/>
        <v>23</v>
      </c>
      <c r="K1648" s="116">
        <f t="shared" si="856"/>
        <v>17</v>
      </c>
      <c r="L1648" s="8">
        <f t="shared" si="857"/>
        <v>1.0031769699999999</v>
      </c>
      <c r="M1648" s="117">
        <v>1</v>
      </c>
      <c r="N1648" s="117">
        <f t="shared" si="858"/>
        <v>1</v>
      </c>
      <c r="O1648" s="110">
        <f t="shared" si="859"/>
        <v>1.0031769699999999</v>
      </c>
      <c r="P1648" s="110">
        <f t="shared" si="860"/>
        <v>646.32125275999999</v>
      </c>
      <c r="Q1648" s="148">
        <f t="shared" si="861"/>
        <v>0</v>
      </c>
      <c r="R1648" s="170">
        <f t="shared" si="862"/>
        <v>0</v>
      </c>
      <c r="S1648" s="110">
        <f t="shared" si="863"/>
        <v>0</v>
      </c>
      <c r="T1648" s="92">
        <f t="shared" si="848"/>
        <v>0</v>
      </c>
      <c r="U1648" s="181">
        <f t="shared" si="849"/>
        <v>0</v>
      </c>
      <c r="V1648" s="120">
        <f t="shared" si="845"/>
        <v>7.8E-2</v>
      </c>
      <c r="W1648" s="118">
        <f t="shared" si="864"/>
        <v>17</v>
      </c>
      <c r="X1648" s="118">
        <v>252</v>
      </c>
      <c r="Y1648" s="117">
        <f t="shared" si="865"/>
        <v>1.0050796319999999</v>
      </c>
      <c r="Z1648" s="110">
        <f t="shared" si="866"/>
        <v>3.2830741099999998</v>
      </c>
      <c r="AA1648" s="110">
        <f t="shared" si="867"/>
        <v>0</v>
      </c>
      <c r="AB1648" s="121" t="str">
        <f t="shared" si="846"/>
        <v>A+J=</v>
      </c>
      <c r="AC1648" s="115">
        <f t="shared" si="847"/>
        <v>45925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9">
        <f t="shared" si="844"/>
        <v>45918</v>
      </c>
      <c r="B1649" s="110">
        <f t="shared" si="850"/>
        <v>649.91922425999996</v>
      </c>
      <c r="C1649" s="184">
        <f t="shared" si="868"/>
        <v>644.27441228471935</v>
      </c>
      <c r="D1649" s="111">
        <f t="shared" si="851"/>
        <v>7245.38</v>
      </c>
      <c r="E1649" s="111">
        <f>IF($K1649=1,VLOOKUP($A1648,$AQ$11:$AU$150,5),E1648)</f>
        <v>7276.54</v>
      </c>
      <c r="F1649" s="160" t="e">
        <f>IF($K1649=1,VLOOKUP($A1648,$AQ$11:$AU$135,6),F1648)</f>
        <v>#REF!</v>
      </c>
      <c r="G1649" s="114">
        <f t="shared" si="852"/>
        <v>4.3006716003852752E-3</v>
      </c>
      <c r="H1649" s="115">
        <f t="shared" si="853"/>
        <v>45925</v>
      </c>
      <c r="I1649" s="115">
        <f t="shared" si="854"/>
        <v>45925</v>
      </c>
      <c r="J1649" s="116">
        <f t="shared" si="855"/>
        <v>23</v>
      </c>
      <c r="K1649" s="116">
        <f t="shared" si="856"/>
        <v>18</v>
      </c>
      <c r="L1649" s="8">
        <f t="shared" si="857"/>
        <v>1.00336417</v>
      </c>
      <c r="M1649" s="117">
        <v>1</v>
      </c>
      <c r="N1649" s="117">
        <f t="shared" si="858"/>
        <v>1</v>
      </c>
      <c r="O1649" s="110">
        <f t="shared" si="859"/>
        <v>1.00336417</v>
      </c>
      <c r="P1649" s="110">
        <f t="shared" si="860"/>
        <v>646.44186092999996</v>
      </c>
      <c r="Q1649" s="148">
        <f t="shared" si="861"/>
        <v>0</v>
      </c>
      <c r="R1649" s="170">
        <f t="shared" si="862"/>
        <v>0</v>
      </c>
      <c r="S1649" s="110">
        <f t="shared" si="863"/>
        <v>0</v>
      </c>
      <c r="T1649" s="92">
        <f t="shared" si="848"/>
        <v>0</v>
      </c>
      <c r="U1649" s="181">
        <f t="shared" si="849"/>
        <v>0</v>
      </c>
      <c r="V1649" s="120">
        <f t="shared" si="845"/>
        <v>7.8E-2</v>
      </c>
      <c r="W1649" s="118">
        <f t="shared" si="864"/>
        <v>18</v>
      </c>
      <c r="X1649" s="118">
        <v>252</v>
      </c>
      <c r="Y1649" s="117">
        <f t="shared" si="865"/>
        <v>1.005379236</v>
      </c>
      <c r="Z1649" s="110">
        <f t="shared" si="866"/>
        <v>3.4773633300000002</v>
      </c>
      <c r="AA1649" s="110">
        <f t="shared" si="867"/>
        <v>0</v>
      </c>
      <c r="AB1649" s="121" t="str">
        <f t="shared" si="846"/>
        <v>A+J=</v>
      </c>
      <c r="AC1649" s="115">
        <f t="shared" si="847"/>
        <v>45925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9">
        <f t="shared" si="844"/>
        <v>45919</v>
      </c>
      <c r="B1650" s="110">
        <f t="shared" si="850"/>
        <v>650.23427089000006</v>
      </c>
      <c r="C1650" s="184">
        <f t="shared" si="868"/>
        <v>644.27441228471935</v>
      </c>
      <c r="D1650" s="111">
        <f t="shared" si="851"/>
        <v>7245.38</v>
      </c>
      <c r="E1650" s="111">
        <f>IF($K1650=1,VLOOKUP($A1649,$AQ$11:$AU$150,5),E1649)</f>
        <v>7276.54</v>
      </c>
      <c r="F1650" s="160" t="e">
        <f>IF($K1650=1,VLOOKUP($A1649,$AQ$11:$AU$135,6),F1649)</f>
        <v>#REF!</v>
      </c>
      <c r="G1650" s="114">
        <f t="shared" si="852"/>
        <v>4.3006716003852752E-3</v>
      </c>
      <c r="H1650" s="115">
        <f t="shared" si="853"/>
        <v>45925</v>
      </c>
      <c r="I1650" s="115">
        <f t="shared" si="854"/>
        <v>45925</v>
      </c>
      <c r="J1650" s="116">
        <f t="shared" si="855"/>
        <v>23</v>
      </c>
      <c r="K1650" s="116">
        <f t="shared" si="856"/>
        <v>19</v>
      </c>
      <c r="L1650" s="8">
        <f t="shared" si="857"/>
        <v>1.0035514000000001</v>
      </c>
      <c r="M1650" s="117">
        <v>1</v>
      </c>
      <c r="N1650" s="117">
        <f t="shared" si="858"/>
        <v>1</v>
      </c>
      <c r="O1650" s="110">
        <f t="shared" si="859"/>
        <v>1.0035514000000001</v>
      </c>
      <c r="P1650" s="110">
        <f t="shared" si="860"/>
        <v>646.56248843000003</v>
      </c>
      <c r="Q1650" s="148">
        <f t="shared" si="861"/>
        <v>0</v>
      </c>
      <c r="R1650" s="170">
        <f t="shared" si="862"/>
        <v>0</v>
      </c>
      <c r="S1650" s="110">
        <f t="shared" si="863"/>
        <v>0</v>
      </c>
      <c r="T1650" s="92">
        <f t="shared" si="848"/>
        <v>0</v>
      </c>
      <c r="U1650" s="181">
        <f t="shared" si="849"/>
        <v>0</v>
      </c>
      <c r="V1650" s="120">
        <f t="shared" si="845"/>
        <v>7.8E-2</v>
      </c>
      <c r="W1650" s="118">
        <f t="shared" si="864"/>
        <v>19</v>
      </c>
      <c r="X1650" s="118">
        <v>252</v>
      </c>
      <c r="Y1650" s="117">
        <f t="shared" si="865"/>
        <v>1.0056789290000001</v>
      </c>
      <c r="Z1650" s="110">
        <f t="shared" si="866"/>
        <v>3.6717824600000002</v>
      </c>
      <c r="AA1650" s="110">
        <f t="shared" si="867"/>
        <v>0</v>
      </c>
      <c r="AB1650" s="121" t="str">
        <f t="shared" si="846"/>
        <v>A+J=</v>
      </c>
      <c r="AC1650" s="115">
        <f t="shared" si="847"/>
        <v>45925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9">
        <f t="shared" si="844"/>
        <v>45920</v>
      </c>
      <c r="B1651" s="110">
        <f t="shared" si="850"/>
        <v>650.54946746999997</v>
      </c>
      <c r="C1651" s="184">
        <f t="shared" si="868"/>
        <v>644.27441228471935</v>
      </c>
      <c r="D1651" s="111">
        <f t="shared" si="851"/>
        <v>7245.38</v>
      </c>
      <c r="E1651" s="111">
        <f>IF($K1651=1,VLOOKUP($A1650,$AQ$11:$AU$150,5),E1650)</f>
        <v>7276.54</v>
      </c>
      <c r="F1651" s="160" t="e">
        <f>IF($K1651=1,VLOOKUP($A1650,$AQ$11:$AU$135,6),F1650)</f>
        <v>#REF!</v>
      </c>
      <c r="G1651" s="114">
        <f t="shared" si="852"/>
        <v>4.3006716003852752E-3</v>
      </c>
      <c r="H1651" s="115">
        <f t="shared" si="853"/>
        <v>45925</v>
      </c>
      <c r="I1651" s="115">
        <f t="shared" si="854"/>
        <v>45925</v>
      </c>
      <c r="J1651" s="116">
        <f t="shared" si="855"/>
        <v>23</v>
      </c>
      <c r="K1651" s="116">
        <f t="shared" si="856"/>
        <v>20</v>
      </c>
      <c r="L1651" s="8">
        <f t="shared" si="857"/>
        <v>1.00373866</v>
      </c>
      <c r="M1651" s="117">
        <v>1</v>
      </c>
      <c r="N1651" s="117">
        <f t="shared" si="858"/>
        <v>1</v>
      </c>
      <c r="O1651" s="110">
        <f t="shared" si="859"/>
        <v>1.00373866</v>
      </c>
      <c r="P1651" s="110">
        <f t="shared" si="860"/>
        <v>646.68313524999996</v>
      </c>
      <c r="Q1651" s="148">
        <f t="shared" si="861"/>
        <v>0</v>
      </c>
      <c r="R1651" s="170">
        <f t="shared" si="862"/>
        <v>0</v>
      </c>
      <c r="S1651" s="110">
        <f t="shared" si="863"/>
        <v>0</v>
      </c>
      <c r="T1651" s="92">
        <f t="shared" si="848"/>
        <v>0</v>
      </c>
      <c r="U1651" s="181">
        <f t="shared" si="849"/>
        <v>0</v>
      </c>
      <c r="V1651" s="120">
        <f t="shared" si="845"/>
        <v>7.8E-2</v>
      </c>
      <c r="W1651" s="118">
        <f t="shared" si="864"/>
        <v>20</v>
      </c>
      <c r="X1651" s="118">
        <v>252</v>
      </c>
      <c r="Y1651" s="117">
        <f t="shared" si="865"/>
        <v>1.0059787120000001</v>
      </c>
      <c r="Z1651" s="110">
        <f t="shared" si="866"/>
        <v>3.8663322199999999</v>
      </c>
      <c r="AA1651" s="110">
        <f t="shared" si="867"/>
        <v>0</v>
      </c>
      <c r="AB1651" s="121" t="str">
        <f t="shared" si="846"/>
        <v>A+J=</v>
      </c>
      <c r="AC1651" s="115">
        <f t="shared" si="847"/>
        <v>45925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9">
        <f t="shared" si="844"/>
        <v>45921</v>
      </c>
      <c r="B1652" s="110">
        <f t="shared" si="850"/>
        <v>650.54946746999997</v>
      </c>
      <c r="C1652" s="184">
        <f t="shared" si="868"/>
        <v>644.27441228471935</v>
      </c>
      <c r="D1652" s="111">
        <f t="shared" si="851"/>
        <v>7245.38</v>
      </c>
      <c r="E1652" s="111">
        <f>IF($K1652=1,VLOOKUP($A1651,$AQ$11:$AU$150,5),E1651)</f>
        <v>7276.54</v>
      </c>
      <c r="F1652" s="160" t="e">
        <f>IF($K1652=1,VLOOKUP($A1651,$AQ$11:$AU$135,6),F1651)</f>
        <v>#REF!</v>
      </c>
      <c r="G1652" s="114">
        <f t="shared" si="852"/>
        <v>4.3006716003852752E-3</v>
      </c>
      <c r="H1652" s="115">
        <f t="shared" si="853"/>
        <v>45925</v>
      </c>
      <c r="I1652" s="115">
        <f t="shared" si="854"/>
        <v>45925</v>
      </c>
      <c r="J1652" s="116">
        <f t="shared" si="855"/>
        <v>23</v>
      </c>
      <c r="K1652" s="116">
        <f t="shared" si="856"/>
        <v>20</v>
      </c>
      <c r="L1652" s="8">
        <f t="shared" si="857"/>
        <v>1.00373866</v>
      </c>
      <c r="M1652" s="117">
        <v>1</v>
      </c>
      <c r="N1652" s="117">
        <f t="shared" si="858"/>
        <v>1</v>
      </c>
      <c r="O1652" s="110">
        <f t="shared" si="859"/>
        <v>1.00373866</v>
      </c>
      <c r="P1652" s="110">
        <f t="shared" si="860"/>
        <v>646.68313524999996</v>
      </c>
      <c r="Q1652" s="148">
        <f t="shared" si="861"/>
        <v>0</v>
      </c>
      <c r="R1652" s="170">
        <f t="shared" si="862"/>
        <v>0</v>
      </c>
      <c r="S1652" s="110">
        <f t="shared" si="863"/>
        <v>0</v>
      </c>
      <c r="T1652" s="92">
        <f t="shared" si="848"/>
        <v>0</v>
      </c>
      <c r="U1652" s="181">
        <f t="shared" si="849"/>
        <v>0</v>
      </c>
      <c r="V1652" s="120">
        <f t="shared" si="845"/>
        <v>7.8E-2</v>
      </c>
      <c r="W1652" s="118">
        <f t="shared" si="864"/>
        <v>20</v>
      </c>
      <c r="X1652" s="118">
        <v>252</v>
      </c>
      <c r="Y1652" s="117">
        <f t="shared" si="865"/>
        <v>1.0059787120000001</v>
      </c>
      <c r="Z1652" s="110">
        <f t="shared" si="866"/>
        <v>3.8663322199999999</v>
      </c>
      <c r="AA1652" s="110">
        <f t="shared" si="867"/>
        <v>0</v>
      </c>
      <c r="AB1652" s="121" t="str">
        <f t="shared" si="846"/>
        <v>A+J=</v>
      </c>
      <c r="AC1652" s="115">
        <f t="shared" si="847"/>
        <v>45925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9">
        <f t="shared" si="844"/>
        <v>45922</v>
      </c>
      <c r="B1653" s="110">
        <f t="shared" si="850"/>
        <v>650.54946746999997</v>
      </c>
      <c r="C1653" s="184">
        <f t="shared" si="868"/>
        <v>644.27441228471935</v>
      </c>
      <c r="D1653" s="111">
        <f t="shared" si="851"/>
        <v>7245.38</v>
      </c>
      <c r="E1653" s="111">
        <f>IF($K1653=1,VLOOKUP($A1652,$AQ$11:$AU$150,5),E1652)</f>
        <v>7276.54</v>
      </c>
      <c r="F1653" s="160" t="e">
        <f>IF($K1653=1,VLOOKUP($A1652,$AQ$11:$AU$135,6),F1652)</f>
        <v>#REF!</v>
      </c>
      <c r="G1653" s="114">
        <f t="shared" si="852"/>
        <v>4.3006716003852752E-3</v>
      </c>
      <c r="H1653" s="115">
        <f t="shared" si="853"/>
        <v>45925</v>
      </c>
      <c r="I1653" s="115">
        <f t="shared" si="854"/>
        <v>45925</v>
      </c>
      <c r="J1653" s="116">
        <f t="shared" si="855"/>
        <v>23</v>
      </c>
      <c r="K1653" s="116">
        <f t="shared" si="856"/>
        <v>20</v>
      </c>
      <c r="L1653" s="8">
        <f t="shared" si="857"/>
        <v>1.00373866</v>
      </c>
      <c r="M1653" s="117">
        <v>1</v>
      </c>
      <c r="N1653" s="117">
        <f t="shared" si="858"/>
        <v>1</v>
      </c>
      <c r="O1653" s="110">
        <f t="shared" si="859"/>
        <v>1.00373866</v>
      </c>
      <c r="P1653" s="110">
        <f t="shared" si="860"/>
        <v>646.68313524999996</v>
      </c>
      <c r="Q1653" s="148">
        <f t="shared" si="861"/>
        <v>0</v>
      </c>
      <c r="R1653" s="170">
        <f t="shared" si="862"/>
        <v>0</v>
      </c>
      <c r="S1653" s="110">
        <f t="shared" si="863"/>
        <v>0</v>
      </c>
      <c r="T1653" s="92">
        <f t="shared" si="848"/>
        <v>0</v>
      </c>
      <c r="U1653" s="181">
        <f t="shared" si="849"/>
        <v>0</v>
      </c>
      <c r="V1653" s="120">
        <f t="shared" si="845"/>
        <v>7.8E-2</v>
      </c>
      <c r="W1653" s="118">
        <f t="shared" si="864"/>
        <v>20</v>
      </c>
      <c r="X1653" s="118">
        <v>252</v>
      </c>
      <c r="Y1653" s="117">
        <f t="shared" si="865"/>
        <v>1.0059787120000001</v>
      </c>
      <c r="Z1653" s="110">
        <f t="shared" si="866"/>
        <v>3.8663322199999999</v>
      </c>
      <c r="AA1653" s="110">
        <f t="shared" si="867"/>
        <v>0</v>
      </c>
      <c r="AB1653" s="121" t="str">
        <f t="shared" si="846"/>
        <v>A+J=</v>
      </c>
      <c r="AC1653" s="115">
        <f t="shared" si="847"/>
        <v>45925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9">
        <f t="shared" si="844"/>
        <v>45923</v>
      </c>
      <c r="B1654" s="110">
        <f t="shared" si="850"/>
        <v>650.86481988000003</v>
      </c>
      <c r="C1654" s="184">
        <f t="shared" si="868"/>
        <v>644.27441228471935</v>
      </c>
      <c r="D1654" s="111">
        <f t="shared" si="851"/>
        <v>7245.38</v>
      </c>
      <c r="E1654" s="111">
        <f>IF($K1654=1,VLOOKUP($A1653,$AQ$11:$AU$150,5),E1653)</f>
        <v>7276.54</v>
      </c>
      <c r="F1654" s="160" t="e">
        <f>IF($K1654=1,VLOOKUP($A1653,$AQ$11:$AU$135,6),F1653)</f>
        <v>#REF!</v>
      </c>
      <c r="G1654" s="114">
        <f t="shared" si="852"/>
        <v>4.3006716003852752E-3</v>
      </c>
      <c r="H1654" s="115">
        <f t="shared" si="853"/>
        <v>45925</v>
      </c>
      <c r="I1654" s="115">
        <f t="shared" si="854"/>
        <v>45925</v>
      </c>
      <c r="J1654" s="116">
        <f t="shared" si="855"/>
        <v>23</v>
      </c>
      <c r="K1654" s="116">
        <f t="shared" si="856"/>
        <v>21</v>
      </c>
      <c r="L1654" s="8">
        <f t="shared" si="857"/>
        <v>1.0039259599999999</v>
      </c>
      <c r="M1654" s="117">
        <v>1</v>
      </c>
      <c r="N1654" s="117">
        <f t="shared" si="858"/>
        <v>1</v>
      </c>
      <c r="O1654" s="110">
        <f t="shared" si="859"/>
        <v>1.0039259599999999</v>
      </c>
      <c r="P1654" s="110">
        <f t="shared" si="860"/>
        <v>646.80380785</v>
      </c>
      <c r="Q1654" s="148">
        <f t="shared" si="861"/>
        <v>0</v>
      </c>
      <c r="R1654" s="170">
        <f t="shared" si="862"/>
        <v>0</v>
      </c>
      <c r="S1654" s="110">
        <f t="shared" si="863"/>
        <v>0</v>
      </c>
      <c r="T1654" s="92">
        <f t="shared" si="848"/>
        <v>0</v>
      </c>
      <c r="U1654" s="181">
        <f t="shared" si="849"/>
        <v>0</v>
      </c>
      <c r="V1654" s="120">
        <f t="shared" si="845"/>
        <v>7.8E-2</v>
      </c>
      <c r="W1654" s="118">
        <f t="shared" si="864"/>
        <v>21</v>
      </c>
      <c r="X1654" s="118">
        <v>252</v>
      </c>
      <c r="Y1654" s="117">
        <f t="shared" si="865"/>
        <v>1.0062785839999999</v>
      </c>
      <c r="Z1654" s="110">
        <f t="shared" si="866"/>
        <v>4.0610120299999997</v>
      </c>
      <c r="AA1654" s="110">
        <f t="shared" si="867"/>
        <v>0</v>
      </c>
      <c r="AB1654" s="121" t="str">
        <f t="shared" si="846"/>
        <v>A+J=</v>
      </c>
      <c r="AC1654" s="115">
        <f t="shared" si="847"/>
        <v>45925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9">
        <f t="shared" si="844"/>
        <v>45924</v>
      </c>
      <c r="B1655" s="110">
        <f t="shared" si="850"/>
        <v>651.18032884000002</v>
      </c>
      <c r="C1655" s="184">
        <f t="shared" si="868"/>
        <v>644.27441228471935</v>
      </c>
      <c r="D1655" s="111">
        <f t="shared" si="851"/>
        <v>7245.38</v>
      </c>
      <c r="E1655" s="111">
        <f>IF($K1655=1,VLOOKUP($A1654,$AQ$11:$AU$150,5),E1654)</f>
        <v>7276.54</v>
      </c>
      <c r="F1655" s="160" t="e">
        <f>IF($K1655=1,VLOOKUP($A1654,$AQ$11:$AU$135,6),F1654)</f>
        <v>#REF!</v>
      </c>
      <c r="G1655" s="114">
        <f t="shared" si="852"/>
        <v>4.3006716003852752E-3</v>
      </c>
      <c r="H1655" s="115">
        <f t="shared" si="853"/>
        <v>45925</v>
      </c>
      <c r="I1655" s="115">
        <f t="shared" si="854"/>
        <v>45925</v>
      </c>
      <c r="J1655" s="116">
        <f t="shared" si="855"/>
        <v>23</v>
      </c>
      <c r="K1655" s="116">
        <f t="shared" si="856"/>
        <v>22</v>
      </c>
      <c r="L1655" s="8">
        <f t="shared" si="857"/>
        <v>1.0041133</v>
      </c>
      <c r="M1655" s="117">
        <v>1</v>
      </c>
      <c r="N1655" s="117">
        <f t="shared" si="858"/>
        <v>1</v>
      </c>
      <c r="O1655" s="110">
        <f t="shared" si="859"/>
        <v>1.0041133</v>
      </c>
      <c r="P1655" s="110">
        <f t="shared" si="860"/>
        <v>646.92450622000001</v>
      </c>
      <c r="Q1655" s="148">
        <f t="shared" si="861"/>
        <v>0</v>
      </c>
      <c r="R1655" s="170">
        <f t="shared" si="862"/>
        <v>0</v>
      </c>
      <c r="S1655" s="110">
        <f t="shared" si="863"/>
        <v>0</v>
      </c>
      <c r="T1655" s="92">
        <f t="shared" si="848"/>
        <v>0</v>
      </c>
      <c r="U1655" s="181">
        <f t="shared" si="849"/>
        <v>0</v>
      </c>
      <c r="V1655" s="120">
        <f t="shared" si="845"/>
        <v>7.8E-2</v>
      </c>
      <c r="W1655" s="118">
        <f t="shared" si="864"/>
        <v>22</v>
      </c>
      <c r="X1655" s="118">
        <v>252</v>
      </c>
      <c r="Y1655" s="117">
        <f t="shared" si="865"/>
        <v>1.0065785460000001</v>
      </c>
      <c r="Z1655" s="110">
        <f t="shared" si="866"/>
        <v>4.25582262</v>
      </c>
      <c r="AA1655" s="110">
        <f t="shared" si="867"/>
        <v>0</v>
      </c>
      <c r="AB1655" s="121" t="str">
        <f t="shared" si="846"/>
        <v>A+J=</v>
      </c>
      <c r="AC1655" s="115">
        <f t="shared" si="847"/>
        <v>45925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9">
        <f t="shared" si="844"/>
        <v>45925</v>
      </c>
      <c r="B1656" s="110">
        <f t="shared" si="850"/>
        <v>651.49598724999998</v>
      </c>
      <c r="C1656" s="184">
        <f t="shared" si="868"/>
        <v>644.27441228471935</v>
      </c>
      <c r="D1656" s="111">
        <f t="shared" si="851"/>
        <v>7245.38</v>
      </c>
      <c r="E1656" s="111">
        <f>IF($K1656=1,VLOOKUP($A1655,$AQ$11:$AU$150,5),E1655)</f>
        <v>7276.54</v>
      </c>
      <c r="F1656" s="160" t="e">
        <f>IF($K1656=1,VLOOKUP($A1655,$AQ$11:$AU$135,6),F1655)</f>
        <v>#REF!</v>
      </c>
      <c r="G1656" s="114">
        <f t="shared" si="852"/>
        <v>4.3006716003852752E-3</v>
      </c>
      <c r="H1656" s="115">
        <f t="shared" si="853"/>
        <v>45925</v>
      </c>
      <c r="I1656" s="115">
        <f t="shared" si="854"/>
        <v>45925</v>
      </c>
      <c r="J1656" s="116">
        <f t="shared" si="855"/>
        <v>23</v>
      </c>
      <c r="K1656" s="116">
        <f t="shared" si="856"/>
        <v>23</v>
      </c>
      <c r="L1656" s="8">
        <f t="shared" si="857"/>
        <v>1.0043006699999999</v>
      </c>
      <c r="M1656" s="117">
        <v>1</v>
      </c>
      <c r="N1656" s="117">
        <f t="shared" si="858"/>
        <v>1</v>
      </c>
      <c r="O1656" s="110">
        <f t="shared" si="859"/>
        <v>1.0043006699999999</v>
      </c>
      <c r="P1656" s="110">
        <f t="shared" si="860"/>
        <v>647.04522392000001</v>
      </c>
      <c r="Q1656" s="148">
        <f t="shared" si="861"/>
        <v>54</v>
      </c>
      <c r="R1656" s="170">
        <f t="shared" si="862"/>
        <v>1.8182E-2</v>
      </c>
      <c r="S1656" s="110">
        <f t="shared" si="863"/>
        <v>11.76457626</v>
      </c>
      <c r="T1656" s="92">
        <f t="shared" si="848"/>
        <v>2.7708116366804565</v>
      </c>
      <c r="U1656" s="181">
        <f t="shared" si="849"/>
        <v>2.2464253439072747E-2</v>
      </c>
      <c r="V1656" s="120">
        <f t="shared" si="845"/>
        <v>7.8E-2</v>
      </c>
      <c r="W1656" s="118">
        <f t="shared" si="864"/>
        <v>23</v>
      </c>
      <c r="X1656" s="118">
        <v>252</v>
      </c>
      <c r="Y1656" s="117">
        <f t="shared" si="865"/>
        <v>1.006878597</v>
      </c>
      <c r="Z1656" s="110">
        <f t="shared" si="866"/>
        <v>4.45076333</v>
      </c>
      <c r="AA1656" s="110">
        <f t="shared" si="867"/>
        <v>16.215339589999999</v>
      </c>
      <c r="AB1656" s="121" t="str">
        <f t="shared" si="846"/>
        <v>A+J=</v>
      </c>
      <c r="AC1656" s="115">
        <f t="shared" si="847"/>
        <v>45925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9">
        <f t="shared" si="844"/>
        <v>45926</v>
      </c>
      <c r="B1657" s="110">
        <f t="shared" si="850"/>
        <v>632.82180767</v>
      </c>
      <c r="C1657" s="184">
        <f t="shared" si="868"/>
        <v>632.50983602331951</v>
      </c>
      <c r="D1657" s="111">
        <f t="shared" si="851"/>
        <v>7245.38</v>
      </c>
      <c r="E1657" s="111">
        <f>IF($K1657=1,VLOOKUP($A1656,$AQ$11:$AU$150,5),E1656)</f>
        <v>7276.54</v>
      </c>
      <c r="F1657" s="160" t="e">
        <f>IF($K1657=1,VLOOKUP($A1656,$AQ$11:$AU$135,6),F1656)</f>
        <v>#REF!</v>
      </c>
      <c r="G1657" s="114">
        <f t="shared" si="852"/>
        <v>4.3006716003852752E-3</v>
      </c>
      <c r="H1657" s="115">
        <f t="shared" si="853"/>
        <v>45957</v>
      </c>
      <c r="I1657" s="115">
        <f t="shared" si="854"/>
        <v>45957</v>
      </c>
      <c r="J1657" s="116">
        <f t="shared" si="855"/>
        <v>22</v>
      </c>
      <c r="K1657" s="116">
        <f t="shared" si="856"/>
        <v>1</v>
      </c>
      <c r="L1657" s="8">
        <f t="shared" si="857"/>
        <v>1.0001950799999999</v>
      </c>
      <c r="M1657" s="117">
        <v>1</v>
      </c>
      <c r="N1657" s="117">
        <f t="shared" si="858"/>
        <v>1</v>
      </c>
      <c r="O1657" s="110">
        <f t="shared" si="859"/>
        <v>1.0001950799999999</v>
      </c>
      <c r="P1657" s="110">
        <f t="shared" si="860"/>
        <v>632.63322603999995</v>
      </c>
      <c r="Q1657" s="148">
        <f t="shared" si="861"/>
        <v>0</v>
      </c>
      <c r="R1657" s="170">
        <f t="shared" si="862"/>
        <v>0</v>
      </c>
      <c r="S1657" s="110">
        <f t="shared" si="863"/>
        <v>0</v>
      </c>
      <c r="T1657" s="92">
        <f t="shared" si="848"/>
        <v>0</v>
      </c>
      <c r="U1657" s="181">
        <f t="shared" si="849"/>
        <v>0</v>
      </c>
      <c r="V1657" s="120">
        <f t="shared" si="845"/>
        <v>7.8E-2</v>
      </c>
      <c r="W1657" s="118">
        <f t="shared" si="864"/>
        <v>1</v>
      </c>
      <c r="X1657" s="118">
        <v>252</v>
      </c>
      <c r="Y1657" s="117">
        <f t="shared" si="865"/>
        <v>1.00029809</v>
      </c>
      <c r="Z1657" s="110">
        <f t="shared" si="866"/>
        <v>0.18858163</v>
      </c>
      <c r="AA1657" s="110">
        <f t="shared" si="867"/>
        <v>0</v>
      </c>
      <c r="AB1657" s="121" t="str">
        <f t="shared" si="846"/>
        <v>A+J=</v>
      </c>
      <c r="AC1657" s="115">
        <f t="shared" si="847"/>
        <v>45957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9">
        <f t="shared" si="844"/>
        <v>45927</v>
      </c>
      <c r="B1658" s="110">
        <f t="shared" si="850"/>
        <v>633.13393452000003</v>
      </c>
      <c r="C1658" s="184">
        <f t="shared" si="868"/>
        <v>632.50983602331951</v>
      </c>
      <c r="D1658" s="111">
        <f t="shared" si="851"/>
        <v>7245.38</v>
      </c>
      <c r="E1658" s="111">
        <f>IF($K1658=1,VLOOKUP($A1657,$AQ$11:$AU$150,5),E1657)</f>
        <v>7276.54</v>
      </c>
      <c r="F1658" s="160" t="e">
        <f>IF($K1658=1,VLOOKUP($A1657,$AQ$11:$AU$135,6),F1657)</f>
        <v>#REF!</v>
      </c>
      <c r="G1658" s="114">
        <f t="shared" si="852"/>
        <v>4.3006716003852752E-3</v>
      </c>
      <c r="H1658" s="115">
        <f t="shared" si="853"/>
        <v>45957</v>
      </c>
      <c r="I1658" s="115">
        <f t="shared" si="854"/>
        <v>45957</v>
      </c>
      <c r="J1658" s="116">
        <f t="shared" si="855"/>
        <v>22</v>
      </c>
      <c r="K1658" s="116">
        <f t="shared" si="856"/>
        <v>2</v>
      </c>
      <c r="L1658" s="8">
        <f t="shared" si="857"/>
        <v>1.0003902</v>
      </c>
      <c r="M1658" s="117">
        <v>1</v>
      </c>
      <c r="N1658" s="117">
        <f t="shared" si="858"/>
        <v>1</v>
      </c>
      <c r="O1658" s="110">
        <f t="shared" si="859"/>
        <v>1.0003902</v>
      </c>
      <c r="P1658" s="110">
        <f t="shared" si="860"/>
        <v>632.75664136</v>
      </c>
      <c r="Q1658" s="148">
        <f t="shared" si="861"/>
        <v>0</v>
      </c>
      <c r="R1658" s="170">
        <f t="shared" si="862"/>
        <v>0</v>
      </c>
      <c r="S1658" s="110">
        <f t="shared" si="863"/>
        <v>0</v>
      </c>
      <c r="T1658" s="92">
        <f t="shared" si="848"/>
        <v>0</v>
      </c>
      <c r="U1658" s="181">
        <f t="shared" si="849"/>
        <v>0</v>
      </c>
      <c r="V1658" s="120">
        <f t="shared" si="845"/>
        <v>7.8E-2</v>
      </c>
      <c r="W1658" s="118">
        <f t="shared" si="864"/>
        <v>2</v>
      </c>
      <c r="X1658" s="118">
        <v>252</v>
      </c>
      <c r="Y1658" s="117">
        <f t="shared" si="865"/>
        <v>1.0005962690000001</v>
      </c>
      <c r="Z1658" s="110">
        <f t="shared" si="866"/>
        <v>0.37729316000000002</v>
      </c>
      <c r="AA1658" s="110">
        <f t="shared" si="867"/>
        <v>0</v>
      </c>
      <c r="AB1658" s="121" t="str">
        <f t="shared" si="846"/>
        <v>A+J=</v>
      </c>
      <c r="AC1658" s="115">
        <f t="shared" si="847"/>
        <v>45957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9">
        <f t="shared" si="844"/>
        <v>45928</v>
      </c>
      <c r="B1659" s="110">
        <f t="shared" si="850"/>
        <v>633.13393452000003</v>
      </c>
      <c r="C1659" s="184">
        <f t="shared" si="868"/>
        <v>632.50983602331951</v>
      </c>
      <c r="D1659" s="111">
        <f t="shared" si="851"/>
        <v>7245.38</v>
      </c>
      <c r="E1659" s="111">
        <f>IF($K1659=1,VLOOKUP($A1658,$AQ$11:$AU$150,5),E1658)</f>
        <v>7276.54</v>
      </c>
      <c r="F1659" s="160" t="e">
        <f>IF($K1659=1,VLOOKUP($A1658,$AQ$11:$AU$135,6),F1658)</f>
        <v>#REF!</v>
      </c>
      <c r="G1659" s="114">
        <f t="shared" si="852"/>
        <v>4.3006716003852752E-3</v>
      </c>
      <c r="H1659" s="115">
        <f t="shared" si="853"/>
        <v>45957</v>
      </c>
      <c r="I1659" s="115">
        <f t="shared" si="854"/>
        <v>45957</v>
      </c>
      <c r="J1659" s="116">
        <f t="shared" si="855"/>
        <v>22</v>
      </c>
      <c r="K1659" s="116">
        <f t="shared" si="856"/>
        <v>2</v>
      </c>
      <c r="L1659" s="8">
        <f t="shared" si="857"/>
        <v>1.0003902</v>
      </c>
      <c r="M1659" s="117">
        <v>1</v>
      </c>
      <c r="N1659" s="117">
        <f t="shared" si="858"/>
        <v>1</v>
      </c>
      <c r="O1659" s="110">
        <f t="shared" si="859"/>
        <v>1.0003902</v>
      </c>
      <c r="P1659" s="110">
        <f t="shared" si="860"/>
        <v>632.75664136</v>
      </c>
      <c r="Q1659" s="148">
        <f t="shared" si="861"/>
        <v>0</v>
      </c>
      <c r="R1659" s="170">
        <f t="shared" si="862"/>
        <v>0</v>
      </c>
      <c r="S1659" s="110">
        <f t="shared" si="863"/>
        <v>0</v>
      </c>
      <c r="T1659" s="92">
        <f t="shared" si="848"/>
        <v>0</v>
      </c>
      <c r="U1659" s="181">
        <f t="shared" si="849"/>
        <v>0</v>
      </c>
      <c r="V1659" s="120">
        <f t="shared" si="845"/>
        <v>7.8E-2</v>
      </c>
      <c r="W1659" s="118">
        <f t="shared" si="864"/>
        <v>2</v>
      </c>
      <c r="X1659" s="118">
        <v>252</v>
      </c>
      <c r="Y1659" s="117">
        <f t="shared" si="865"/>
        <v>1.0005962690000001</v>
      </c>
      <c r="Z1659" s="110">
        <f t="shared" si="866"/>
        <v>0.37729316000000002</v>
      </c>
      <c r="AA1659" s="110">
        <f t="shared" si="867"/>
        <v>0</v>
      </c>
      <c r="AB1659" s="121" t="str">
        <f t="shared" si="846"/>
        <v>A+J=</v>
      </c>
      <c r="AC1659" s="115">
        <f t="shared" si="847"/>
        <v>45957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9">
        <f t="shared" si="844"/>
        <v>45929</v>
      </c>
      <c r="B1660" s="110">
        <f t="shared" si="850"/>
        <v>633.13393452000003</v>
      </c>
      <c r="C1660" s="184">
        <f t="shared" si="868"/>
        <v>632.50983602331951</v>
      </c>
      <c r="D1660" s="111">
        <f t="shared" si="851"/>
        <v>7245.38</v>
      </c>
      <c r="E1660" s="111">
        <f>IF($K1660=1,VLOOKUP($A1659,$AQ$11:$AU$150,5),E1659)</f>
        <v>7276.54</v>
      </c>
      <c r="F1660" s="160" t="e">
        <f>IF($K1660=1,VLOOKUP($A1659,$AQ$11:$AU$135,6),F1659)</f>
        <v>#REF!</v>
      </c>
      <c r="G1660" s="114">
        <f t="shared" si="852"/>
        <v>4.3006716003852752E-3</v>
      </c>
      <c r="H1660" s="115">
        <f t="shared" si="853"/>
        <v>45957</v>
      </c>
      <c r="I1660" s="115">
        <f t="shared" si="854"/>
        <v>45957</v>
      </c>
      <c r="J1660" s="116">
        <f t="shared" si="855"/>
        <v>22</v>
      </c>
      <c r="K1660" s="116">
        <f t="shared" si="856"/>
        <v>2</v>
      </c>
      <c r="L1660" s="8">
        <f t="shared" si="857"/>
        <v>1.0003902</v>
      </c>
      <c r="M1660" s="117">
        <v>1</v>
      </c>
      <c r="N1660" s="117">
        <f t="shared" si="858"/>
        <v>1</v>
      </c>
      <c r="O1660" s="110">
        <f t="shared" si="859"/>
        <v>1.0003902</v>
      </c>
      <c r="P1660" s="110">
        <f t="shared" si="860"/>
        <v>632.75664136</v>
      </c>
      <c r="Q1660" s="148">
        <f t="shared" si="861"/>
        <v>0</v>
      </c>
      <c r="R1660" s="170">
        <f t="shared" si="862"/>
        <v>0</v>
      </c>
      <c r="S1660" s="110">
        <f t="shared" si="863"/>
        <v>0</v>
      </c>
      <c r="T1660" s="92">
        <f t="shared" si="848"/>
        <v>0</v>
      </c>
      <c r="U1660" s="181">
        <f t="shared" si="849"/>
        <v>0</v>
      </c>
      <c r="V1660" s="120">
        <f t="shared" si="845"/>
        <v>7.8E-2</v>
      </c>
      <c r="W1660" s="118">
        <f t="shared" si="864"/>
        <v>2</v>
      </c>
      <c r="X1660" s="118">
        <v>252</v>
      </c>
      <c r="Y1660" s="117">
        <f t="shared" si="865"/>
        <v>1.0005962690000001</v>
      </c>
      <c r="Z1660" s="110">
        <f t="shared" si="866"/>
        <v>0.37729316000000002</v>
      </c>
      <c r="AA1660" s="110">
        <f t="shared" si="867"/>
        <v>0</v>
      </c>
      <c r="AB1660" s="121" t="str">
        <f t="shared" si="846"/>
        <v>A+J=</v>
      </c>
      <c r="AC1660" s="115">
        <f t="shared" si="847"/>
        <v>45957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9">
        <f t="shared" si="844"/>
        <v>45930</v>
      </c>
      <c r="B1661" s="110">
        <f t="shared" si="850"/>
        <v>633.44621599000004</v>
      </c>
      <c r="C1661" s="184">
        <f t="shared" si="868"/>
        <v>632.50983602331951</v>
      </c>
      <c r="D1661" s="111">
        <f t="shared" si="851"/>
        <v>7245.38</v>
      </c>
      <c r="E1661" s="111">
        <f>IF($K1661=1,VLOOKUP($A1660,$AQ$11:$AU$150,5),E1660)</f>
        <v>7276.54</v>
      </c>
      <c r="F1661" s="160" t="e">
        <f>IF($K1661=1,VLOOKUP($A1660,$AQ$11:$AU$135,6),F1660)</f>
        <v>#REF!</v>
      </c>
      <c r="G1661" s="114">
        <f t="shared" si="852"/>
        <v>4.3006716003852752E-3</v>
      </c>
      <c r="H1661" s="115">
        <f t="shared" si="853"/>
        <v>45957</v>
      </c>
      <c r="I1661" s="115">
        <f t="shared" si="854"/>
        <v>45957</v>
      </c>
      <c r="J1661" s="116">
        <f t="shared" si="855"/>
        <v>22</v>
      </c>
      <c r="K1661" s="116">
        <f t="shared" si="856"/>
        <v>3</v>
      </c>
      <c r="L1661" s="8">
        <f t="shared" si="857"/>
        <v>1.0005853600000001</v>
      </c>
      <c r="M1661" s="117">
        <v>1</v>
      </c>
      <c r="N1661" s="117">
        <f t="shared" si="858"/>
        <v>1</v>
      </c>
      <c r="O1661" s="110">
        <f t="shared" si="859"/>
        <v>1.0005853600000001</v>
      </c>
      <c r="P1661" s="110">
        <f t="shared" si="860"/>
        <v>632.88008198</v>
      </c>
      <c r="Q1661" s="148">
        <f t="shared" si="861"/>
        <v>0</v>
      </c>
      <c r="R1661" s="170">
        <f t="shared" si="862"/>
        <v>0</v>
      </c>
      <c r="S1661" s="110">
        <f t="shared" si="863"/>
        <v>0</v>
      </c>
      <c r="T1661" s="92">
        <f t="shared" si="848"/>
        <v>0</v>
      </c>
      <c r="U1661" s="181">
        <f t="shared" si="849"/>
        <v>0</v>
      </c>
      <c r="V1661" s="120">
        <f t="shared" si="845"/>
        <v>7.8E-2</v>
      </c>
      <c r="W1661" s="118">
        <f t="shared" si="864"/>
        <v>3</v>
      </c>
      <c r="X1661" s="118">
        <v>252</v>
      </c>
      <c r="Y1661" s="117">
        <f t="shared" si="865"/>
        <v>1.0008945359999999</v>
      </c>
      <c r="Z1661" s="110">
        <f t="shared" si="866"/>
        <v>0.56613400999999997</v>
      </c>
      <c r="AA1661" s="110">
        <f t="shared" si="867"/>
        <v>0</v>
      </c>
      <c r="AB1661" s="121" t="str">
        <f t="shared" si="846"/>
        <v>A+J=</v>
      </c>
      <c r="AC1661" s="115">
        <f t="shared" si="847"/>
        <v>45957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9">
        <f t="shared" si="844"/>
        <v>45931</v>
      </c>
      <c r="B1662" s="110">
        <f t="shared" si="850"/>
        <v>633.75865339999996</v>
      </c>
      <c r="C1662" s="184">
        <f t="shared" si="868"/>
        <v>632.50983602331951</v>
      </c>
      <c r="D1662" s="111">
        <f t="shared" si="851"/>
        <v>7245.38</v>
      </c>
      <c r="E1662" s="111">
        <f>IF($K1662=1,VLOOKUP($A1661,$AQ$11:$AU$150,5),E1661)</f>
        <v>7276.54</v>
      </c>
      <c r="F1662" s="160" t="e">
        <f>IF($K1662=1,VLOOKUP($A1661,$AQ$11:$AU$135,6),F1661)</f>
        <v>#REF!</v>
      </c>
      <c r="G1662" s="114">
        <f t="shared" si="852"/>
        <v>4.3006716003852752E-3</v>
      </c>
      <c r="H1662" s="115">
        <f t="shared" si="853"/>
        <v>45957</v>
      </c>
      <c r="I1662" s="115">
        <f t="shared" si="854"/>
        <v>45957</v>
      </c>
      <c r="J1662" s="116">
        <f t="shared" si="855"/>
        <v>22</v>
      </c>
      <c r="K1662" s="116">
        <f t="shared" si="856"/>
        <v>4</v>
      </c>
      <c r="L1662" s="8">
        <f t="shared" si="857"/>
        <v>1.0007805599999999</v>
      </c>
      <c r="M1662" s="117">
        <v>1</v>
      </c>
      <c r="N1662" s="117">
        <f t="shared" si="858"/>
        <v>1</v>
      </c>
      <c r="O1662" s="110">
        <f t="shared" si="859"/>
        <v>1.0007805599999999</v>
      </c>
      <c r="P1662" s="110">
        <f t="shared" si="860"/>
        <v>633.00354789999994</v>
      </c>
      <c r="Q1662" s="148">
        <f t="shared" si="861"/>
        <v>0</v>
      </c>
      <c r="R1662" s="170">
        <f t="shared" si="862"/>
        <v>0</v>
      </c>
      <c r="S1662" s="110">
        <f t="shared" si="863"/>
        <v>0</v>
      </c>
      <c r="T1662" s="92">
        <f t="shared" si="848"/>
        <v>0</v>
      </c>
      <c r="U1662" s="181">
        <f t="shared" si="849"/>
        <v>0</v>
      </c>
      <c r="V1662" s="120">
        <f t="shared" si="845"/>
        <v>7.8E-2</v>
      </c>
      <c r="W1662" s="118">
        <f t="shared" si="864"/>
        <v>4</v>
      </c>
      <c r="X1662" s="118">
        <v>252</v>
      </c>
      <c r="Y1662" s="117">
        <f t="shared" si="865"/>
        <v>1.001192893</v>
      </c>
      <c r="Z1662" s="110">
        <f t="shared" si="866"/>
        <v>0.75510549999999999</v>
      </c>
      <c r="AA1662" s="110">
        <f t="shared" si="867"/>
        <v>0</v>
      </c>
      <c r="AB1662" s="121" t="str">
        <f t="shared" si="846"/>
        <v>A+J=</v>
      </c>
      <c r="AC1662" s="115">
        <f t="shared" si="847"/>
        <v>45957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9">
        <f t="shared" si="844"/>
        <v>45932</v>
      </c>
      <c r="B1663" s="110">
        <f t="shared" si="850"/>
        <v>634.07124615999999</v>
      </c>
      <c r="C1663" s="184">
        <f t="shared" si="868"/>
        <v>632.50983602331951</v>
      </c>
      <c r="D1663" s="111">
        <f t="shared" si="851"/>
        <v>7245.38</v>
      </c>
      <c r="E1663" s="111">
        <f>IF($K1663=1,VLOOKUP($A1662,$AQ$11:$AU$150,5),E1662)</f>
        <v>7276.54</v>
      </c>
      <c r="F1663" s="160" t="e">
        <f>IF($K1663=1,VLOOKUP($A1662,$AQ$11:$AU$135,6),F1662)</f>
        <v>#REF!</v>
      </c>
      <c r="G1663" s="114">
        <f t="shared" si="852"/>
        <v>4.3006716003852752E-3</v>
      </c>
      <c r="H1663" s="115">
        <f t="shared" si="853"/>
        <v>45957</v>
      </c>
      <c r="I1663" s="115">
        <f t="shared" si="854"/>
        <v>45957</v>
      </c>
      <c r="J1663" s="116">
        <f t="shared" si="855"/>
        <v>22</v>
      </c>
      <c r="K1663" s="116">
        <f t="shared" si="856"/>
        <v>5</v>
      </c>
      <c r="L1663" s="8">
        <f t="shared" si="857"/>
        <v>1.0009758</v>
      </c>
      <c r="M1663" s="117">
        <v>1</v>
      </c>
      <c r="N1663" s="117">
        <f t="shared" si="858"/>
        <v>1</v>
      </c>
      <c r="O1663" s="110">
        <f t="shared" si="859"/>
        <v>1.0009758</v>
      </c>
      <c r="P1663" s="110">
        <f t="shared" si="860"/>
        <v>633.12703911999995</v>
      </c>
      <c r="Q1663" s="148">
        <f t="shared" si="861"/>
        <v>0</v>
      </c>
      <c r="R1663" s="170">
        <f t="shared" si="862"/>
        <v>0</v>
      </c>
      <c r="S1663" s="110">
        <f t="shared" si="863"/>
        <v>0</v>
      </c>
      <c r="T1663" s="92">
        <f t="shared" si="848"/>
        <v>0</v>
      </c>
      <c r="U1663" s="181">
        <f t="shared" si="849"/>
        <v>0</v>
      </c>
      <c r="V1663" s="120">
        <f t="shared" si="845"/>
        <v>7.8E-2</v>
      </c>
      <c r="W1663" s="118">
        <f t="shared" si="864"/>
        <v>5</v>
      </c>
      <c r="X1663" s="118">
        <v>252</v>
      </c>
      <c r="Y1663" s="117">
        <f t="shared" si="865"/>
        <v>1.001491339</v>
      </c>
      <c r="Z1663" s="110">
        <f t="shared" si="866"/>
        <v>0.94420704</v>
      </c>
      <c r="AA1663" s="110">
        <f t="shared" si="867"/>
        <v>0</v>
      </c>
      <c r="AB1663" s="121" t="str">
        <f t="shared" si="846"/>
        <v>A+J=</v>
      </c>
      <c r="AC1663" s="115">
        <f t="shared" si="847"/>
        <v>45957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9">
        <f t="shared" si="844"/>
        <v>45933</v>
      </c>
      <c r="B1664" s="110">
        <f t="shared" si="850"/>
        <v>634.38399371000003</v>
      </c>
      <c r="C1664" s="184">
        <f t="shared" si="868"/>
        <v>632.50983602331951</v>
      </c>
      <c r="D1664" s="111">
        <f t="shared" si="851"/>
        <v>7245.38</v>
      </c>
      <c r="E1664" s="111">
        <f>IF($K1664=1,VLOOKUP($A1663,$AQ$11:$AU$150,5),E1663)</f>
        <v>7276.54</v>
      </c>
      <c r="F1664" s="160" t="e">
        <f>IF($K1664=1,VLOOKUP($A1663,$AQ$11:$AU$135,6),F1663)</f>
        <v>#REF!</v>
      </c>
      <c r="G1664" s="114">
        <f t="shared" si="852"/>
        <v>4.3006716003852752E-3</v>
      </c>
      <c r="H1664" s="115">
        <f t="shared" si="853"/>
        <v>45957</v>
      </c>
      <c r="I1664" s="115">
        <f t="shared" si="854"/>
        <v>45957</v>
      </c>
      <c r="J1664" s="116">
        <f t="shared" si="855"/>
        <v>22</v>
      </c>
      <c r="K1664" s="116">
        <f t="shared" si="856"/>
        <v>6</v>
      </c>
      <c r="L1664" s="8">
        <f t="shared" si="857"/>
        <v>1.00117108</v>
      </c>
      <c r="M1664" s="117">
        <v>1</v>
      </c>
      <c r="N1664" s="117">
        <f t="shared" si="858"/>
        <v>1</v>
      </c>
      <c r="O1664" s="110">
        <f t="shared" si="859"/>
        <v>1.00117108</v>
      </c>
      <c r="P1664" s="110">
        <f t="shared" si="860"/>
        <v>633.25055564000002</v>
      </c>
      <c r="Q1664" s="148">
        <f t="shared" si="861"/>
        <v>0</v>
      </c>
      <c r="R1664" s="170">
        <f t="shared" si="862"/>
        <v>0</v>
      </c>
      <c r="S1664" s="110">
        <f t="shared" si="863"/>
        <v>0</v>
      </c>
      <c r="T1664" s="92">
        <f t="shared" si="848"/>
        <v>0</v>
      </c>
      <c r="U1664" s="181">
        <f t="shared" si="849"/>
        <v>0</v>
      </c>
      <c r="V1664" s="120">
        <f t="shared" si="845"/>
        <v>7.8E-2</v>
      </c>
      <c r="W1664" s="118">
        <f t="shared" si="864"/>
        <v>6</v>
      </c>
      <c r="X1664" s="118">
        <v>252</v>
      </c>
      <c r="Y1664" s="117">
        <f t="shared" si="865"/>
        <v>1.0017898730000001</v>
      </c>
      <c r="Z1664" s="110">
        <f t="shared" si="866"/>
        <v>1.13343807</v>
      </c>
      <c r="AA1664" s="110">
        <f t="shared" si="867"/>
        <v>0</v>
      </c>
      <c r="AB1664" s="121" t="str">
        <f t="shared" si="846"/>
        <v>A+J=</v>
      </c>
      <c r="AC1664" s="115">
        <f t="shared" si="847"/>
        <v>45957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9">
        <f t="shared" si="844"/>
        <v>45934</v>
      </c>
      <c r="B1665" s="110">
        <f t="shared" si="850"/>
        <v>634.69689038000001</v>
      </c>
      <c r="C1665" s="184">
        <f t="shared" si="868"/>
        <v>632.50983602331951</v>
      </c>
      <c r="D1665" s="111">
        <f t="shared" si="851"/>
        <v>7245.38</v>
      </c>
      <c r="E1665" s="111">
        <f>IF($K1665=1,VLOOKUP($A1664,$AQ$11:$AU$150,5),E1664)</f>
        <v>7276.54</v>
      </c>
      <c r="F1665" s="160" t="e">
        <f>IF($K1665=1,VLOOKUP($A1664,$AQ$11:$AU$135,6),F1664)</f>
        <v>#REF!</v>
      </c>
      <c r="G1665" s="114">
        <f t="shared" si="852"/>
        <v>4.3006716003852752E-3</v>
      </c>
      <c r="H1665" s="115">
        <f t="shared" si="853"/>
        <v>45957</v>
      </c>
      <c r="I1665" s="115">
        <f t="shared" si="854"/>
        <v>45957</v>
      </c>
      <c r="J1665" s="116">
        <f t="shared" si="855"/>
        <v>22</v>
      </c>
      <c r="K1665" s="116">
        <f t="shared" si="856"/>
        <v>7</v>
      </c>
      <c r="L1665" s="8">
        <f t="shared" si="857"/>
        <v>1.0013663900000001</v>
      </c>
      <c r="M1665" s="117">
        <v>1</v>
      </c>
      <c r="N1665" s="117">
        <f t="shared" si="858"/>
        <v>1</v>
      </c>
      <c r="O1665" s="110">
        <f t="shared" si="859"/>
        <v>1.0013663900000001</v>
      </c>
      <c r="P1665" s="110">
        <f t="shared" si="860"/>
        <v>633.37409113000001</v>
      </c>
      <c r="Q1665" s="148">
        <f t="shared" si="861"/>
        <v>0</v>
      </c>
      <c r="R1665" s="170">
        <f t="shared" si="862"/>
        <v>0</v>
      </c>
      <c r="S1665" s="110">
        <f t="shared" si="863"/>
        <v>0</v>
      </c>
      <c r="T1665" s="92">
        <f t="shared" si="848"/>
        <v>0</v>
      </c>
      <c r="U1665" s="181">
        <f t="shared" si="849"/>
        <v>0</v>
      </c>
      <c r="V1665" s="120">
        <f t="shared" si="845"/>
        <v>7.8E-2</v>
      </c>
      <c r="W1665" s="118">
        <f t="shared" si="864"/>
        <v>7</v>
      </c>
      <c r="X1665" s="118">
        <v>252</v>
      </c>
      <c r="Y1665" s="117">
        <f t="shared" si="865"/>
        <v>1.0020884960000001</v>
      </c>
      <c r="Z1665" s="110">
        <f t="shared" si="866"/>
        <v>1.3227992500000001</v>
      </c>
      <c r="AA1665" s="110">
        <f t="shared" si="867"/>
        <v>0</v>
      </c>
      <c r="AB1665" s="121" t="str">
        <f t="shared" si="846"/>
        <v>A+J=</v>
      </c>
      <c r="AC1665" s="115">
        <f t="shared" si="847"/>
        <v>45957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9">
        <f t="shared" si="844"/>
        <v>45935</v>
      </c>
      <c r="B1666" s="110">
        <f t="shared" si="850"/>
        <v>634.69689038000001</v>
      </c>
      <c r="C1666" s="184">
        <f t="shared" si="868"/>
        <v>632.50983602331951</v>
      </c>
      <c r="D1666" s="111">
        <f t="shared" si="851"/>
        <v>7245.38</v>
      </c>
      <c r="E1666" s="111">
        <f>IF($K1666=1,VLOOKUP($A1665,$AQ$11:$AU$150,5),E1665)</f>
        <v>7276.54</v>
      </c>
      <c r="F1666" s="160" t="e">
        <f>IF($K1666=1,VLOOKUP($A1665,$AQ$11:$AU$135,6),F1665)</f>
        <v>#REF!</v>
      </c>
      <c r="G1666" s="114">
        <f t="shared" si="852"/>
        <v>4.3006716003852752E-3</v>
      </c>
      <c r="H1666" s="115">
        <f t="shared" si="853"/>
        <v>45957</v>
      </c>
      <c r="I1666" s="115">
        <f t="shared" si="854"/>
        <v>45957</v>
      </c>
      <c r="J1666" s="116">
        <f t="shared" si="855"/>
        <v>22</v>
      </c>
      <c r="K1666" s="116">
        <f t="shared" si="856"/>
        <v>7</v>
      </c>
      <c r="L1666" s="8">
        <f t="shared" si="857"/>
        <v>1.0013663900000001</v>
      </c>
      <c r="M1666" s="117">
        <v>1</v>
      </c>
      <c r="N1666" s="117">
        <f t="shared" si="858"/>
        <v>1</v>
      </c>
      <c r="O1666" s="110">
        <f t="shared" si="859"/>
        <v>1.0013663900000001</v>
      </c>
      <c r="P1666" s="110">
        <f t="shared" si="860"/>
        <v>633.37409113000001</v>
      </c>
      <c r="Q1666" s="148">
        <f t="shared" si="861"/>
        <v>0</v>
      </c>
      <c r="R1666" s="170">
        <f t="shared" si="862"/>
        <v>0</v>
      </c>
      <c r="S1666" s="110">
        <f t="shared" si="863"/>
        <v>0</v>
      </c>
      <c r="T1666" s="92">
        <f t="shared" si="848"/>
        <v>0</v>
      </c>
      <c r="U1666" s="181">
        <f t="shared" si="849"/>
        <v>0</v>
      </c>
      <c r="V1666" s="120">
        <f t="shared" si="845"/>
        <v>7.8E-2</v>
      </c>
      <c r="W1666" s="118">
        <f t="shared" si="864"/>
        <v>7</v>
      </c>
      <c r="X1666" s="118">
        <v>252</v>
      </c>
      <c r="Y1666" s="117">
        <f t="shared" si="865"/>
        <v>1.0020884960000001</v>
      </c>
      <c r="Z1666" s="110">
        <f t="shared" si="866"/>
        <v>1.3227992500000001</v>
      </c>
      <c r="AA1666" s="110">
        <f t="shared" si="867"/>
        <v>0</v>
      </c>
      <c r="AB1666" s="121" t="str">
        <f t="shared" si="846"/>
        <v>A+J=</v>
      </c>
      <c r="AC1666" s="115">
        <f t="shared" si="847"/>
        <v>45957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9">
        <f t="shared" si="844"/>
        <v>45936</v>
      </c>
      <c r="B1667" s="110">
        <f t="shared" si="850"/>
        <v>634.69689038000001</v>
      </c>
      <c r="C1667" s="184">
        <f t="shared" si="868"/>
        <v>632.50983602331951</v>
      </c>
      <c r="D1667" s="111">
        <f t="shared" si="851"/>
        <v>7245.38</v>
      </c>
      <c r="E1667" s="111">
        <f>IF($K1667=1,VLOOKUP($A1666,$AQ$11:$AU$150,5),E1666)</f>
        <v>7276.54</v>
      </c>
      <c r="F1667" s="160" t="e">
        <f>IF($K1667=1,VLOOKUP($A1666,$AQ$11:$AU$135,6),F1666)</f>
        <v>#REF!</v>
      </c>
      <c r="G1667" s="114">
        <f t="shared" si="852"/>
        <v>4.3006716003852752E-3</v>
      </c>
      <c r="H1667" s="115">
        <f t="shared" si="853"/>
        <v>45957</v>
      </c>
      <c r="I1667" s="115">
        <f t="shared" si="854"/>
        <v>45957</v>
      </c>
      <c r="J1667" s="116">
        <f t="shared" si="855"/>
        <v>22</v>
      </c>
      <c r="K1667" s="116">
        <f t="shared" si="856"/>
        <v>7</v>
      </c>
      <c r="L1667" s="8">
        <f t="shared" si="857"/>
        <v>1.0013663900000001</v>
      </c>
      <c r="M1667" s="117">
        <v>1</v>
      </c>
      <c r="N1667" s="117">
        <f t="shared" si="858"/>
        <v>1</v>
      </c>
      <c r="O1667" s="110">
        <f t="shared" si="859"/>
        <v>1.0013663900000001</v>
      </c>
      <c r="P1667" s="110">
        <f t="shared" si="860"/>
        <v>633.37409113000001</v>
      </c>
      <c r="Q1667" s="148">
        <f t="shared" si="861"/>
        <v>0</v>
      </c>
      <c r="R1667" s="170">
        <f t="shared" si="862"/>
        <v>0</v>
      </c>
      <c r="S1667" s="110">
        <f t="shared" si="863"/>
        <v>0</v>
      </c>
      <c r="T1667" s="92">
        <f t="shared" si="848"/>
        <v>0</v>
      </c>
      <c r="U1667" s="181">
        <f t="shared" si="849"/>
        <v>0</v>
      </c>
      <c r="V1667" s="120">
        <f t="shared" si="845"/>
        <v>7.8E-2</v>
      </c>
      <c r="W1667" s="118">
        <f t="shared" si="864"/>
        <v>7</v>
      </c>
      <c r="X1667" s="118">
        <v>252</v>
      </c>
      <c r="Y1667" s="117">
        <f t="shared" si="865"/>
        <v>1.0020884960000001</v>
      </c>
      <c r="Z1667" s="110">
        <f t="shared" si="866"/>
        <v>1.3227992500000001</v>
      </c>
      <c r="AA1667" s="110">
        <f t="shared" si="867"/>
        <v>0</v>
      </c>
      <c r="AB1667" s="121" t="str">
        <f t="shared" si="846"/>
        <v>A+J=</v>
      </c>
      <c r="AC1667" s="115">
        <f t="shared" si="847"/>
        <v>45957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9">
        <f t="shared" si="844"/>
        <v>45937</v>
      </c>
      <c r="B1668" s="110">
        <f t="shared" si="850"/>
        <v>635.00994321999997</v>
      </c>
      <c r="C1668" s="184">
        <f t="shared" si="868"/>
        <v>632.50983602331951</v>
      </c>
      <c r="D1668" s="111">
        <f t="shared" si="851"/>
        <v>7245.38</v>
      </c>
      <c r="E1668" s="111">
        <f>IF($K1668=1,VLOOKUP($A1667,$AQ$11:$AU$150,5),E1667)</f>
        <v>7276.54</v>
      </c>
      <c r="F1668" s="160" t="e">
        <f>IF($K1668=1,VLOOKUP($A1667,$AQ$11:$AU$135,6),F1667)</f>
        <v>#REF!</v>
      </c>
      <c r="G1668" s="114">
        <f t="shared" si="852"/>
        <v>4.3006716003852752E-3</v>
      </c>
      <c r="H1668" s="115">
        <f t="shared" si="853"/>
        <v>45957</v>
      </c>
      <c r="I1668" s="115">
        <f t="shared" si="854"/>
        <v>45957</v>
      </c>
      <c r="J1668" s="116">
        <f t="shared" si="855"/>
        <v>22</v>
      </c>
      <c r="K1668" s="116">
        <f t="shared" si="856"/>
        <v>8</v>
      </c>
      <c r="L1668" s="8">
        <f t="shared" si="857"/>
        <v>1.0015617400000001</v>
      </c>
      <c r="M1668" s="117">
        <v>1</v>
      </c>
      <c r="N1668" s="117">
        <f t="shared" si="858"/>
        <v>1</v>
      </c>
      <c r="O1668" s="110">
        <f t="shared" si="859"/>
        <v>1.0015617400000001</v>
      </c>
      <c r="P1668" s="110">
        <f t="shared" si="860"/>
        <v>633.49765192999996</v>
      </c>
      <c r="Q1668" s="148">
        <f t="shared" si="861"/>
        <v>0</v>
      </c>
      <c r="R1668" s="170">
        <f t="shared" si="862"/>
        <v>0</v>
      </c>
      <c r="S1668" s="110">
        <f t="shared" si="863"/>
        <v>0</v>
      </c>
      <c r="T1668" s="92">
        <f t="shared" si="848"/>
        <v>0</v>
      </c>
      <c r="U1668" s="181">
        <f t="shared" si="849"/>
        <v>0</v>
      </c>
      <c r="V1668" s="120">
        <f t="shared" si="845"/>
        <v>7.8E-2</v>
      </c>
      <c r="W1668" s="118">
        <f t="shared" si="864"/>
        <v>8</v>
      </c>
      <c r="X1668" s="118">
        <v>252</v>
      </c>
      <c r="Y1668" s="117">
        <f t="shared" si="865"/>
        <v>1.0023872089999999</v>
      </c>
      <c r="Z1668" s="110">
        <f t="shared" si="866"/>
        <v>1.5122912900000001</v>
      </c>
      <c r="AA1668" s="110">
        <f t="shared" si="867"/>
        <v>0</v>
      </c>
      <c r="AB1668" s="121" t="str">
        <f t="shared" si="846"/>
        <v>A+J=</v>
      </c>
      <c r="AC1668" s="115">
        <f t="shared" si="847"/>
        <v>45957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9">
        <f t="shared" si="844"/>
        <v>45938</v>
      </c>
      <c r="B1669" s="110">
        <f t="shared" si="850"/>
        <v>635.32315163999999</v>
      </c>
      <c r="C1669" s="184">
        <f t="shared" si="868"/>
        <v>632.50983602331951</v>
      </c>
      <c r="D1669" s="111">
        <f t="shared" si="851"/>
        <v>7245.38</v>
      </c>
      <c r="E1669" s="111">
        <f>IF($K1669=1,VLOOKUP($A1668,$AQ$11:$AU$150,5),E1668)</f>
        <v>7276.54</v>
      </c>
      <c r="F1669" s="160" t="e">
        <f>IF($K1669=1,VLOOKUP($A1668,$AQ$11:$AU$135,6),F1668)</f>
        <v>#REF!</v>
      </c>
      <c r="G1669" s="114">
        <f t="shared" si="852"/>
        <v>4.3006716003852752E-3</v>
      </c>
      <c r="H1669" s="115">
        <f t="shared" si="853"/>
        <v>45957</v>
      </c>
      <c r="I1669" s="115">
        <f t="shared" si="854"/>
        <v>45957</v>
      </c>
      <c r="J1669" s="116">
        <f t="shared" si="855"/>
        <v>22</v>
      </c>
      <c r="K1669" s="116">
        <f t="shared" si="856"/>
        <v>9</v>
      </c>
      <c r="L1669" s="8">
        <f t="shared" si="857"/>
        <v>1.0017571300000001</v>
      </c>
      <c r="M1669" s="117">
        <v>1</v>
      </c>
      <c r="N1669" s="117">
        <f t="shared" si="858"/>
        <v>1</v>
      </c>
      <c r="O1669" s="110">
        <f t="shared" si="859"/>
        <v>1.0017571300000001</v>
      </c>
      <c r="P1669" s="110">
        <f t="shared" si="860"/>
        <v>633.62123802999997</v>
      </c>
      <c r="Q1669" s="148">
        <f t="shared" si="861"/>
        <v>0</v>
      </c>
      <c r="R1669" s="170">
        <f t="shared" si="862"/>
        <v>0</v>
      </c>
      <c r="S1669" s="110">
        <f t="shared" si="863"/>
        <v>0</v>
      </c>
      <c r="T1669" s="92">
        <f t="shared" si="848"/>
        <v>0</v>
      </c>
      <c r="U1669" s="181">
        <f t="shared" si="849"/>
        <v>0</v>
      </c>
      <c r="V1669" s="120">
        <f t="shared" si="845"/>
        <v>7.8E-2</v>
      </c>
      <c r="W1669" s="118">
        <f t="shared" si="864"/>
        <v>9</v>
      </c>
      <c r="X1669" s="118">
        <v>252</v>
      </c>
      <c r="Y1669" s="117">
        <f t="shared" si="865"/>
        <v>1.002686011</v>
      </c>
      <c r="Z1669" s="110">
        <f t="shared" si="866"/>
        <v>1.7019136100000001</v>
      </c>
      <c r="AA1669" s="110">
        <f t="shared" si="867"/>
        <v>0</v>
      </c>
      <c r="AB1669" s="121" t="str">
        <f t="shared" si="846"/>
        <v>A+J=</v>
      </c>
      <c r="AC1669" s="115">
        <f t="shared" si="847"/>
        <v>45957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9">
        <f t="shared" si="844"/>
        <v>45939</v>
      </c>
      <c r="B1670" s="110">
        <f t="shared" si="850"/>
        <v>635.63651505000007</v>
      </c>
      <c r="C1670" s="184">
        <f t="shared" si="868"/>
        <v>632.50983602331951</v>
      </c>
      <c r="D1670" s="111">
        <f t="shared" si="851"/>
        <v>7245.38</v>
      </c>
      <c r="E1670" s="111">
        <f>IF($K1670=1,VLOOKUP($A1669,$AQ$11:$AU$150,5),E1669)</f>
        <v>7276.54</v>
      </c>
      <c r="F1670" s="160" t="e">
        <f>IF($K1670=1,VLOOKUP($A1669,$AQ$11:$AU$135,6),F1669)</f>
        <v>#REF!</v>
      </c>
      <c r="G1670" s="114">
        <f t="shared" si="852"/>
        <v>4.3006716003852752E-3</v>
      </c>
      <c r="H1670" s="115">
        <f t="shared" si="853"/>
        <v>45957</v>
      </c>
      <c r="I1670" s="115">
        <f t="shared" si="854"/>
        <v>45957</v>
      </c>
      <c r="J1670" s="116">
        <f t="shared" si="855"/>
        <v>22</v>
      </c>
      <c r="K1670" s="116">
        <f t="shared" si="856"/>
        <v>10</v>
      </c>
      <c r="L1670" s="8">
        <f t="shared" si="857"/>
        <v>1.0019525600000001</v>
      </c>
      <c r="M1670" s="117">
        <v>1</v>
      </c>
      <c r="N1670" s="117">
        <f t="shared" si="858"/>
        <v>1</v>
      </c>
      <c r="O1670" s="110">
        <f t="shared" si="859"/>
        <v>1.0019525600000001</v>
      </c>
      <c r="P1670" s="110">
        <f t="shared" si="860"/>
        <v>633.74484942000004</v>
      </c>
      <c r="Q1670" s="148">
        <f t="shared" si="861"/>
        <v>0</v>
      </c>
      <c r="R1670" s="170">
        <f t="shared" si="862"/>
        <v>0</v>
      </c>
      <c r="S1670" s="110">
        <f t="shared" si="863"/>
        <v>0</v>
      </c>
      <c r="T1670" s="92">
        <f t="shared" si="848"/>
        <v>0</v>
      </c>
      <c r="U1670" s="181">
        <f t="shared" si="849"/>
        <v>0</v>
      </c>
      <c r="V1670" s="120">
        <f t="shared" si="845"/>
        <v>7.8E-2</v>
      </c>
      <c r="W1670" s="118">
        <f t="shared" si="864"/>
        <v>10</v>
      </c>
      <c r="X1670" s="118">
        <v>252</v>
      </c>
      <c r="Y1670" s="117">
        <f t="shared" si="865"/>
        <v>1.002984901</v>
      </c>
      <c r="Z1670" s="110">
        <f t="shared" si="866"/>
        <v>1.8916656300000001</v>
      </c>
      <c r="AA1670" s="110">
        <f t="shared" si="867"/>
        <v>0</v>
      </c>
      <c r="AB1670" s="121" t="str">
        <f t="shared" si="846"/>
        <v>A+J=</v>
      </c>
      <c r="AC1670" s="115">
        <f t="shared" si="847"/>
        <v>45957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9">
        <f t="shared" si="844"/>
        <v>45940</v>
      </c>
      <c r="B1671" s="110">
        <f t="shared" si="850"/>
        <v>635.95002844999999</v>
      </c>
      <c r="C1671" s="184">
        <f t="shared" si="868"/>
        <v>632.50983602331951</v>
      </c>
      <c r="D1671" s="111">
        <f t="shared" si="851"/>
        <v>7245.38</v>
      </c>
      <c r="E1671" s="111">
        <f>IF($K1671=1,VLOOKUP($A1670,$AQ$11:$AU$150,5),E1670)</f>
        <v>7276.54</v>
      </c>
      <c r="F1671" s="160" t="e">
        <f>IF($K1671=1,VLOOKUP($A1670,$AQ$11:$AU$135,6),F1670)</f>
        <v>#REF!</v>
      </c>
      <c r="G1671" s="114">
        <f t="shared" si="852"/>
        <v>4.3006716003852752E-3</v>
      </c>
      <c r="H1671" s="115">
        <f t="shared" si="853"/>
        <v>45957</v>
      </c>
      <c r="I1671" s="115">
        <f t="shared" si="854"/>
        <v>45957</v>
      </c>
      <c r="J1671" s="116">
        <f t="shared" si="855"/>
        <v>22</v>
      </c>
      <c r="K1671" s="116">
        <f t="shared" si="856"/>
        <v>11</v>
      </c>
      <c r="L1671" s="8">
        <f t="shared" si="857"/>
        <v>1.0021480199999999</v>
      </c>
      <c r="M1671" s="117">
        <v>1</v>
      </c>
      <c r="N1671" s="117">
        <f t="shared" si="858"/>
        <v>1</v>
      </c>
      <c r="O1671" s="110">
        <f t="shared" si="859"/>
        <v>1.0021480199999999</v>
      </c>
      <c r="P1671" s="110">
        <f t="shared" si="860"/>
        <v>633.86847980000005</v>
      </c>
      <c r="Q1671" s="148">
        <f t="shared" si="861"/>
        <v>0</v>
      </c>
      <c r="R1671" s="170">
        <f t="shared" si="862"/>
        <v>0</v>
      </c>
      <c r="S1671" s="110">
        <f t="shared" si="863"/>
        <v>0</v>
      </c>
      <c r="T1671" s="92">
        <f t="shared" si="848"/>
        <v>0</v>
      </c>
      <c r="U1671" s="181">
        <f t="shared" si="849"/>
        <v>0</v>
      </c>
      <c r="V1671" s="120">
        <f t="shared" si="845"/>
        <v>7.8E-2</v>
      </c>
      <c r="W1671" s="118">
        <f t="shared" si="864"/>
        <v>11</v>
      </c>
      <c r="X1671" s="118">
        <v>252</v>
      </c>
      <c r="Y1671" s="117">
        <f t="shared" si="865"/>
        <v>1.003283881</v>
      </c>
      <c r="Z1671" s="110">
        <f t="shared" si="866"/>
        <v>2.0815486499999998</v>
      </c>
      <c r="AA1671" s="110">
        <f t="shared" si="867"/>
        <v>0</v>
      </c>
      <c r="AB1671" s="121" t="str">
        <f t="shared" si="846"/>
        <v>A+J=</v>
      </c>
      <c r="AC1671" s="115">
        <f t="shared" si="847"/>
        <v>45957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9">
        <f t="shared" si="844"/>
        <v>45941</v>
      </c>
      <c r="B1672" s="110">
        <f t="shared" si="850"/>
        <v>636.26370393000002</v>
      </c>
      <c r="C1672" s="184">
        <f t="shared" si="868"/>
        <v>632.50983602331951</v>
      </c>
      <c r="D1672" s="111">
        <f t="shared" si="851"/>
        <v>7245.38</v>
      </c>
      <c r="E1672" s="111">
        <f>IF($K1672=1,VLOOKUP($A1671,$AQ$11:$AU$150,5),E1671)</f>
        <v>7276.54</v>
      </c>
      <c r="F1672" s="160" t="e">
        <f>IF($K1672=1,VLOOKUP($A1671,$AQ$11:$AU$135,6),F1671)</f>
        <v>#REF!</v>
      </c>
      <c r="G1672" s="114">
        <f t="shared" si="852"/>
        <v>4.3006716003852752E-3</v>
      </c>
      <c r="H1672" s="115">
        <f t="shared" si="853"/>
        <v>45957</v>
      </c>
      <c r="I1672" s="115">
        <f t="shared" si="854"/>
        <v>45957</v>
      </c>
      <c r="J1672" s="116">
        <f t="shared" si="855"/>
        <v>22</v>
      </c>
      <c r="K1672" s="116">
        <f t="shared" si="856"/>
        <v>12</v>
      </c>
      <c r="L1672" s="8">
        <f t="shared" si="857"/>
        <v>1.0023435300000001</v>
      </c>
      <c r="M1672" s="117">
        <v>1</v>
      </c>
      <c r="N1672" s="117">
        <f t="shared" si="858"/>
        <v>1</v>
      </c>
      <c r="O1672" s="110">
        <f t="shared" si="859"/>
        <v>1.0023435300000001</v>
      </c>
      <c r="P1672" s="110">
        <f t="shared" si="860"/>
        <v>633.99214179000001</v>
      </c>
      <c r="Q1672" s="148">
        <f t="shared" si="861"/>
        <v>0</v>
      </c>
      <c r="R1672" s="170">
        <f t="shared" si="862"/>
        <v>0</v>
      </c>
      <c r="S1672" s="110">
        <f t="shared" si="863"/>
        <v>0</v>
      </c>
      <c r="T1672" s="92">
        <f t="shared" si="848"/>
        <v>0</v>
      </c>
      <c r="U1672" s="181">
        <f t="shared" si="849"/>
        <v>0</v>
      </c>
      <c r="V1672" s="120">
        <f t="shared" si="845"/>
        <v>7.8E-2</v>
      </c>
      <c r="W1672" s="118">
        <f t="shared" si="864"/>
        <v>12</v>
      </c>
      <c r="X1672" s="118">
        <v>252</v>
      </c>
      <c r="Y1672" s="117">
        <f t="shared" si="865"/>
        <v>1.00358295</v>
      </c>
      <c r="Z1672" s="110">
        <f t="shared" si="866"/>
        <v>2.2715621399999999</v>
      </c>
      <c r="AA1672" s="110">
        <f t="shared" si="867"/>
        <v>0</v>
      </c>
      <c r="AB1672" s="121" t="str">
        <f t="shared" si="846"/>
        <v>A+J=</v>
      </c>
      <c r="AC1672" s="115">
        <f t="shared" si="847"/>
        <v>45957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9">
        <f t="shared" si="844"/>
        <v>45942</v>
      </c>
      <c r="B1673" s="110">
        <f t="shared" si="850"/>
        <v>636.26370393000002</v>
      </c>
      <c r="C1673" s="184">
        <f t="shared" si="868"/>
        <v>632.50983602331951</v>
      </c>
      <c r="D1673" s="111">
        <f t="shared" si="851"/>
        <v>7245.38</v>
      </c>
      <c r="E1673" s="111">
        <f>IF($K1673=1,VLOOKUP($A1672,$AQ$11:$AU$150,5),E1672)</f>
        <v>7276.54</v>
      </c>
      <c r="F1673" s="160" t="e">
        <f>IF($K1673=1,VLOOKUP($A1672,$AQ$11:$AU$135,6),F1672)</f>
        <v>#REF!</v>
      </c>
      <c r="G1673" s="114">
        <f t="shared" si="852"/>
        <v>4.3006716003852752E-3</v>
      </c>
      <c r="H1673" s="115">
        <f t="shared" si="853"/>
        <v>45957</v>
      </c>
      <c r="I1673" s="115">
        <f t="shared" si="854"/>
        <v>45957</v>
      </c>
      <c r="J1673" s="116">
        <f t="shared" si="855"/>
        <v>22</v>
      </c>
      <c r="K1673" s="116">
        <f t="shared" si="856"/>
        <v>12</v>
      </c>
      <c r="L1673" s="8">
        <f t="shared" si="857"/>
        <v>1.0023435300000001</v>
      </c>
      <c r="M1673" s="117">
        <v>1</v>
      </c>
      <c r="N1673" s="117">
        <f t="shared" si="858"/>
        <v>1</v>
      </c>
      <c r="O1673" s="110">
        <f t="shared" si="859"/>
        <v>1.0023435300000001</v>
      </c>
      <c r="P1673" s="110">
        <f t="shared" si="860"/>
        <v>633.99214179000001</v>
      </c>
      <c r="Q1673" s="148">
        <f t="shared" si="861"/>
        <v>0</v>
      </c>
      <c r="R1673" s="170">
        <f t="shared" si="862"/>
        <v>0</v>
      </c>
      <c r="S1673" s="110">
        <f t="shared" si="863"/>
        <v>0</v>
      </c>
      <c r="T1673" s="92">
        <f t="shared" si="848"/>
        <v>0</v>
      </c>
      <c r="U1673" s="181">
        <f t="shared" si="849"/>
        <v>0</v>
      </c>
      <c r="V1673" s="120">
        <f t="shared" si="845"/>
        <v>7.8E-2</v>
      </c>
      <c r="W1673" s="118">
        <f t="shared" si="864"/>
        <v>12</v>
      </c>
      <c r="X1673" s="118">
        <v>252</v>
      </c>
      <c r="Y1673" s="117">
        <f t="shared" si="865"/>
        <v>1.00358295</v>
      </c>
      <c r="Z1673" s="110">
        <f t="shared" si="866"/>
        <v>2.2715621399999999</v>
      </c>
      <c r="AA1673" s="110">
        <f t="shared" si="867"/>
        <v>0</v>
      </c>
      <c r="AB1673" s="121" t="str">
        <f t="shared" si="846"/>
        <v>A+J=</v>
      </c>
      <c r="AC1673" s="115">
        <f t="shared" si="847"/>
        <v>45957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9">
        <f t="shared" si="844"/>
        <v>45943</v>
      </c>
      <c r="B1674" s="110">
        <f t="shared" si="850"/>
        <v>636.26370393000002</v>
      </c>
      <c r="C1674" s="184">
        <f t="shared" si="868"/>
        <v>632.50983602331951</v>
      </c>
      <c r="D1674" s="111">
        <f t="shared" si="851"/>
        <v>7245.38</v>
      </c>
      <c r="E1674" s="111">
        <f>IF($K1674=1,VLOOKUP($A1673,$AQ$11:$AU$150,5),E1673)</f>
        <v>7276.54</v>
      </c>
      <c r="F1674" s="160" t="e">
        <f>IF($K1674=1,VLOOKUP($A1673,$AQ$11:$AU$135,6),F1673)</f>
        <v>#REF!</v>
      </c>
      <c r="G1674" s="114">
        <f t="shared" si="852"/>
        <v>4.3006716003852752E-3</v>
      </c>
      <c r="H1674" s="115">
        <f t="shared" si="853"/>
        <v>45957</v>
      </c>
      <c r="I1674" s="115">
        <f t="shared" si="854"/>
        <v>45957</v>
      </c>
      <c r="J1674" s="116">
        <f t="shared" si="855"/>
        <v>22</v>
      </c>
      <c r="K1674" s="116">
        <f t="shared" si="856"/>
        <v>12</v>
      </c>
      <c r="L1674" s="8">
        <f t="shared" si="857"/>
        <v>1.0023435300000001</v>
      </c>
      <c r="M1674" s="117">
        <v>1</v>
      </c>
      <c r="N1674" s="117">
        <f t="shared" si="858"/>
        <v>1</v>
      </c>
      <c r="O1674" s="110">
        <f t="shared" si="859"/>
        <v>1.0023435300000001</v>
      </c>
      <c r="P1674" s="110">
        <f t="shared" si="860"/>
        <v>633.99214179000001</v>
      </c>
      <c r="Q1674" s="148">
        <f t="shared" si="861"/>
        <v>0</v>
      </c>
      <c r="R1674" s="170">
        <f t="shared" si="862"/>
        <v>0</v>
      </c>
      <c r="S1674" s="110">
        <f t="shared" si="863"/>
        <v>0</v>
      </c>
      <c r="T1674" s="92">
        <f t="shared" si="848"/>
        <v>0</v>
      </c>
      <c r="U1674" s="181">
        <f t="shared" si="849"/>
        <v>0</v>
      </c>
      <c r="V1674" s="120">
        <f t="shared" si="845"/>
        <v>7.8E-2</v>
      </c>
      <c r="W1674" s="118">
        <f t="shared" si="864"/>
        <v>12</v>
      </c>
      <c r="X1674" s="118">
        <v>252</v>
      </c>
      <c r="Y1674" s="117">
        <f t="shared" si="865"/>
        <v>1.00358295</v>
      </c>
      <c r="Z1674" s="110">
        <f t="shared" si="866"/>
        <v>2.2715621399999999</v>
      </c>
      <c r="AA1674" s="110">
        <f t="shared" si="867"/>
        <v>0</v>
      </c>
      <c r="AB1674" s="121" t="str">
        <f t="shared" si="846"/>
        <v>A+J=</v>
      </c>
      <c r="AC1674" s="115">
        <f t="shared" si="847"/>
        <v>45957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9">
        <f t="shared" si="844"/>
        <v>45944</v>
      </c>
      <c r="B1675" s="110">
        <f t="shared" si="850"/>
        <v>636.57752887000004</v>
      </c>
      <c r="C1675" s="184">
        <f t="shared" si="868"/>
        <v>632.50983602331951</v>
      </c>
      <c r="D1675" s="111">
        <f t="shared" si="851"/>
        <v>7245.38</v>
      </c>
      <c r="E1675" s="111">
        <f>IF($K1675=1,VLOOKUP($A1674,$AQ$11:$AU$150,5),E1674)</f>
        <v>7276.54</v>
      </c>
      <c r="F1675" s="160" t="e">
        <f>IF($K1675=1,VLOOKUP($A1674,$AQ$11:$AU$135,6),F1674)</f>
        <v>#REF!</v>
      </c>
      <c r="G1675" s="114">
        <f t="shared" si="852"/>
        <v>4.3006716003852752E-3</v>
      </c>
      <c r="H1675" s="115">
        <f t="shared" si="853"/>
        <v>45957</v>
      </c>
      <c r="I1675" s="115">
        <f t="shared" si="854"/>
        <v>45957</v>
      </c>
      <c r="J1675" s="116">
        <f t="shared" si="855"/>
        <v>22</v>
      </c>
      <c r="K1675" s="116">
        <f t="shared" si="856"/>
        <v>13</v>
      </c>
      <c r="L1675" s="8">
        <f t="shared" si="857"/>
        <v>1.0025390700000001</v>
      </c>
      <c r="M1675" s="117">
        <v>1</v>
      </c>
      <c r="N1675" s="117">
        <f t="shared" si="858"/>
        <v>1</v>
      </c>
      <c r="O1675" s="110">
        <f t="shared" si="859"/>
        <v>1.0025390700000001</v>
      </c>
      <c r="P1675" s="110">
        <f t="shared" si="860"/>
        <v>634.11582277000002</v>
      </c>
      <c r="Q1675" s="148">
        <f t="shared" si="861"/>
        <v>0</v>
      </c>
      <c r="R1675" s="170">
        <f t="shared" si="862"/>
        <v>0</v>
      </c>
      <c r="S1675" s="110">
        <f t="shared" si="863"/>
        <v>0</v>
      </c>
      <c r="T1675" s="92">
        <f t="shared" si="848"/>
        <v>0</v>
      </c>
      <c r="U1675" s="181">
        <f t="shared" si="849"/>
        <v>0</v>
      </c>
      <c r="V1675" s="120">
        <f t="shared" si="845"/>
        <v>7.8E-2</v>
      </c>
      <c r="W1675" s="118">
        <f t="shared" si="864"/>
        <v>13</v>
      </c>
      <c r="X1675" s="118">
        <v>252</v>
      </c>
      <c r="Y1675" s="117">
        <f t="shared" si="865"/>
        <v>1.003882108</v>
      </c>
      <c r="Z1675" s="110">
        <f t="shared" si="866"/>
        <v>2.4617060999999998</v>
      </c>
      <c r="AA1675" s="110">
        <f t="shared" si="867"/>
        <v>0</v>
      </c>
      <c r="AB1675" s="121" t="str">
        <f t="shared" si="846"/>
        <v>A+J=</v>
      </c>
      <c r="AC1675" s="115">
        <f t="shared" si="847"/>
        <v>45957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9">
        <f t="shared" ref="A1676:A1739" si="869">(A1675+1)</f>
        <v>45945</v>
      </c>
      <c r="B1676" s="110">
        <f t="shared" si="850"/>
        <v>636.89150966</v>
      </c>
      <c r="C1676" s="184">
        <f t="shared" si="868"/>
        <v>632.50983602331951</v>
      </c>
      <c r="D1676" s="111">
        <f t="shared" si="851"/>
        <v>7245.38</v>
      </c>
      <c r="E1676" s="111">
        <f>IF($K1676=1,VLOOKUP($A1675,$AQ$11:$AU$150,5),E1675)</f>
        <v>7276.54</v>
      </c>
      <c r="F1676" s="160" t="e">
        <f>IF($K1676=1,VLOOKUP($A1675,$AQ$11:$AU$135,6),F1675)</f>
        <v>#REF!</v>
      </c>
      <c r="G1676" s="114">
        <f t="shared" si="852"/>
        <v>4.3006716003852752E-3</v>
      </c>
      <c r="H1676" s="115">
        <f t="shared" si="853"/>
        <v>45957</v>
      </c>
      <c r="I1676" s="115">
        <f t="shared" si="854"/>
        <v>45957</v>
      </c>
      <c r="J1676" s="116">
        <f t="shared" si="855"/>
        <v>22</v>
      </c>
      <c r="K1676" s="116">
        <f t="shared" si="856"/>
        <v>14</v>
      </c>
      <c r="L1676" s="8">
        <f t="shared" si="857"/>
        <v>1.0027346500000001</v>
      </c>
      <c r="M1676" s="117">
        <v>1</v>
      </c>
      <c r="N1676" s="117">
        <f t="shared" si="858"/>
        <v>1</v>
      </c>
      <c r="O1676" s="110">
        <f t="shared" si="859"/>
        <v>1.0027346500000001</v>
      </c>
      <c r="P1676" s="110">
        <f t="shared" si="860"/>
        <v>634.23952903999998</v>
      </c>
      <c r="Q1676" s="148">
        <f t="shared" si="861"/>
        <v>0</v>
      </c>
      <c r="R1676" s="170">
        <f t="shared" si="862"/>
        <v>0</v>
      </c>
      <c r="S1676" s="110">
        <f t="shared" si="863"/>
        <v>0</v>
      </c>
      <c r="T1676" s="92">
        <f t="shared" si="848"/>
        <v>0</v>
      </c>
      <c r="U1676" s="181">
        <f t="shared" si="849"/>
        <v>0</v>
      </c>
      <c r="V1676" s="120">
        <f t="shared" ref="V1676:V1739" si="870">(V1675)</f>
        <v>7.8E-2</v>
      </c>
      <c r="W1676" s="118">
        <f t="shared" si="864"/>
        <v>14</v>
      </c>
      <c r="X1676" s="118">
        <v>252</v>
      </c>
      <c r="Y1676" s="117">
        <f t="shared" si="865"/>
        <v>1.0041813550000001</v>
      </c>
      <c r="Z1676" s="110">
        <f t="shared" si="866"/>
        <v>2.6519806199999998</v>
      </c>
      <c r="AA1676" s="110">
        <f t="shared" si="867"/>
        <v>0</v>
      </c>
      <c r="AB1676" s="121" t="str">
        <f t="shared" si="846"/>
        <v>A+J=</v>
      </c>
      <c r="AC1676" s="115">
        <f t="shared" si="847"/>
        <v>45957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9">
        <f t="shared" si="869"/>
        <v>45946</v>
      </c>
      <c r="B1677" s="110">
        <f t="shared" si="850"/>
        <v>637.20564636999995</v>
      </c>
      <c r="C1677" s="184">
        <f t="shared" si="868"/>
        <v>632.50983602331951</v>
      </c>
      <c r="D1677" s="111">
        <f t="shared" si="851"/>
        <v>7245.38</v>
      </c>
      <c r="E1677" s="111">
        <f>IF($K1677=1,VLOOKUP($A1676,$AQ$11:$AU$150,5),E1676)</f>
        <v>7276.54</v>
      </c>
      <c r="F1677" s="160" t="e">
        <f>IF($K1677=1,VLOOKUP($A1676,$AQ$11:$AU$135,6),F1676)</f>
        <v>#REF!</v>
      </c>
      <c r="G1677" s="114">
        <f t="shared" si="852"/>
        <v>4.3006716003852752E-3</v>
      </c>
      <c r="H1677" s="115">
        <f t="shared" si="853"/>
        <v>45957</v>
      </c>
      <c r="I1677" s="115">
        <f t="shared" si="854"/>
        <v>45957</v>
      </c>
      <c r="J1677" s="116">
        <f t="shared" si="855"/>
        <v>22</v>
      </c>
      <c r="K1677" s="116">
        <f t="shared" si="856"/>
        <v>15</v>
      </c>
      <c r="L1677" s="8">
        <f t="shared" si="857"/>
        <v>1.00293027</v>
      </c>
      <c r="M1677" s="117">
        <v>1</v>
      </c>
      <c r="N1677" s="117">
        <f t="shared" si="858"/>
        <v>1</v>
      </c>
      <c r="O1677" s="110">
        <f t="shared" si="859"/>
        <v>1.00293027</v>
      </c>
      <c r="P1677" s="110">
        <f t="shared" si="860"/>
        <v>634.36326062000001</v>
      </c>
      <c r="Q1677" s="148">
        <f t="shared" si="861"/>
        <v>0</v>
      </c>
      <c r="R1677" s="170">
        <f t="shared" si="862"/>
        <v>0</v>
      </c>
      <c r="S1677" s="110">
        <f t="shared" si="863"/>
        <v>0</v>
      </c>
      <c r="T1677" s="92">
        <f t="shared" si="848"/>
        <v>0</v>
      </c>
      <c r="U1677" s="181">
        <f t="shared" si="849"/>
        <v>0</v>
      </c>
      <c r="V1677" s="120">
        <f t="shared" si="870"/>
        <v>7.8E-2</v>
      </c>
      <c r="W1677" s="118">
        <f t="shared" si="864"/>
        <v>15</v>
      </c>
      <c r="X1677" s="118">
        <v>252</v>
      </c>
      <c r="Y1677" s="117">
        <f t="shared" si="865"/>
        <v>1.0044806909999999</v>
      </c>
      <c r="Z1677" s="110">
        <f t="shared" si="866"/>
        <v>2.84238575</v>
      </c>
      <c r="AA1677" s="110">
        <f t="shared" si="867"/>
        <v>0</v>
      </c>
      <c r="AB1677" s="121" t="str">
        <f t="shared" ref="AB1677:AB1740" si="871">IF($Q1676&gt;0,VLOOKUP($A1676,$AF$11:$AO$141,9),AB1676)</f>
        <v>A+J=</v>
      </c>
      <c r="AC1677" s="115">
        <f t="shared" ref="AC1677:AC1740" si="872">IF($Q1676&gt;0,VLOOKUP($A1676,$AF$11:$AO$141,10),AC1676)</f>
        <v>45957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9">
        <f t="shared" si="869"/>
        <v>45947</v>
      </c>
      <c r="B1678" s="110">
        <f t="shared" si="850"/>
        <v>637.51993965999998</v>
      </c>
      <c r="C1678" s="184">
        <f t="shared" si="868"/>
        <v>632.50983602331951</v>
      </c>
      <c r="D1678" s="111">
        <f t="shared" si="851"/>
        <v>7245.38</v>
      </c>
      <c r="E1678" s="111">
        <f>IF($K1678=1,VLOOKUP($A1677,$AQ$11:$AU$150,5),E1677)</f>
        <v>7276.54</v>
      </c>
      <c r="F1678" s="160" t="e">
        <f>IF($K1678=1,VLOOKUP($A1677,$AQ$11:$AU$135,6),F1677)</f>
        <v>#REF!</v>
      </c>
      <c r="G1678" s="114">
        <f t="shared" si="852"/>
        <v>4.3006716003852752E-3</v>
      </c>
      <c r="H1678" s="115">
        <f t="shared" si="853"/>
        <v>45957</v>
      </c>
      <c r="I1678" s="115">
        <f t="shared" si="854"/>
        <v>45957</v>
      </c>
      <c r="J1678" s="116">
        <f t="shared" si="855"/>
        <v>22</v>
      </c>
      <c r="K1678" s="116">
        <f t="shared" si="856"/>
        <v>16</v>
      </c>
      <c r="L1678" s="8">
        <f t="shared" si="857"/>
        <v>1.0031259299999999</v>
      </c>
      <c r="M1678" s="117">
        <v>1</v>
      </c>
      <c r="N1678" s="117">
        <f t="shared" si="858"/>
        <v>1</v>
      </c>
      <c r="O1678" s="110">
        <f t="shared" si="859"/>
        <v>1.0031259299999999</v>
      </c>
      <c r="P1678" s="110">
        <f t="shared" si="860"/>
        <v>634.48701748999997</v>
      </c>
      <c r="Q1678" s="148">
        <f t="shared" si="861"/>
        <v>0</v>
      </c>
      <c r="R1678" s="170">
        <f t="shared" si="862"/>
        <v>0</v>
      </c>
      <c r="S1678" s="110">
        <f t="shared" si="863"/>
        <v>0</v>
      </c>
      <c r="T1678" s="92">
        <f t="shared" si="848"/>
        <v>0</v>
      </c>
      <c r="U1678" s="181">
        <f t="shared" si="849"/>
        <v>0</v>
      </c>
      <c r="V1678" s="120">
        <f t="shared" si="870"/>
        <v>7.8E-2</v>
      </c>
      <c r="W1678" s="118">
        <f t="shared" si="864"/>
        <v>16</v>
      </c>
      <c r="X1678" s="118">
        <v>252</v>
      </c>
      <c r="Y1678" s="117">
        <f t="shared" si="865"/>
        <v>1.0047801169999999</v>
      </c>
      <c r="Z1678" s="110">
        <f t="shared" si="866"/>
        <v>3.03292217</v>
      </c>
      <c r="AA1678" s="110">
        <f t="shared" si="867"/>
        <v>0</v>
      </c>
      <c r="AB1678" s="121" t="str">
        <f t="shared" si="871"/>
        <v>A+J=</v>
      </c>
      <c r="AC1678" s="115">
        <f t="shared" si="872"/>
        <v>45957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9">
        <f t="shared" si="869"/>
        <v>45948</v>
      </c>
      <c r="B1679" s="110">
        <f t="shared" si="850"/>
        <v>637.83438262999994</v>
      </c>
      <c r="C1679" s="184">
        <f t="shared" si="868"/>
        <v>632.50983602331951</v>
      </c>
      <c r="D1679" s="111">
        <f t="shared" si="851"/>
        <v>7245.38</v>
      </c>
      <c r="E1679" s="111">
        <f>IF($K1679=1,VLOOKUP($A1678,$AQ$11:$AU$150,5),E1678)</f>
        <v>7276.54</v>
      </c>
      <c r="F1679" s="160" t="e">
        <f>IF($K1679=1,VLOOKUP($A1678,$AQ$11:$AU$135,6),F1678)</f>
        <v>#REF!</v>
      </c>
      <c r="G1679" s="114">
        <f t="shared" si="852"/>
        <v>4.3006716003852752E-3</v>
      </c>
      <c r="H1679" s="115">
        <f t="shared" si="853"/>
        <v>45957</v>
      </c>
      <c r="I1679" s="115">
        <f t="shared" si="854"/>
        <v>45957</v>
      </c>
      <c r="J1679" s="116">
        <f t="shared" si="855"/>
        <v>22</v>
      </c>
      <c r="K1679" s="116">
        <f t="shared" si="856"/>
        <v>17</v>
      </c>
      <c r="L1679" s="8">
        <f t="shared" si="857"/>
        <v>1.0033216199999999</v>
      </c>
      <c r="M1679" s="117">
        <v>1</v>
      </c>
      <c r="N1679" s="117">
        <f t="shared" si="858"/>
        <v>1</v>
      </c>
      <c r="O1679" s="110">
        <f t="shared" si="859"/>
        <v>1.0033216199999999</v>
      </c>
      <c r="P1679" s="110">
        <f t="shared" si="860"/>
        <v>634.61079333999999</v>
      </c>
      <c r="Q1679" s="148">
        <f t="shared" si="861"/>
        <v>0</v>
      </c>
      <c r="R1679" s="170">
        <f t="shared" si="862"/>
        <v>0</v>
      </c>
      <c r="S1679" s="110">
        <f t="shared" si="863"/>
        <v>0</v>
      </c>
      <c r="T1679" s="92">
        <f t="shared" si="848"/>
        <v>0</v>
      </c>
      <c r="U1679" s="181">
        <f t="shared" si="849"/>
        <v>0</v>
      </c>
      <c r="V1679" s="120">
        <f t="shared" si="870"/>
        <v>7.8E-2</v>
      </c>
      <c r="W1679" s="118">
        <f t="shared" si="864"/>
        <v>17</v>
      </c>
      <c r="X1679" s="118">
        <v>252</v>
      </c>
      <c r="Y1679" s="117">
        <f t="shared" si="865"/>
        <v>1.0050796319999999</v>
      </c>
      <c r="Z1679" s="110">
        <f t="shared" si="866"/>
        <v>3.2235892900000001</v>
      </c>
      <c r="AA1679" s="110">
        <f t="shared" si="867"/>
        <v>0</v>
      </c>
      <c r="AB1679" s="121" t="str">
        <f t="shared" si="871"/>
        <v>A+J=</v>
      </c>
      <c r="AC1679" s="115">
        <f t="shared" si="872"/>
        <v>45957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9">
        <f t="shared" si="869"/>
        <v>45949</v>
      </c>
      <c r="B1680" s="110">
        <f t="shared" si="850"/>
        <v>637.83438262999994</v>
      </c>
      <c r="C1680" s="184">
        <f t="shared" si="868"/>
        <v>632.50983602331951</v>
      </c>
      <c r="D1680" s="111">
        <f t="shared" si="851"/>
        <v>7245.38</v>
      </c>
      <c r="E1680" s="111">
        <f>IF($K1680=1,VLOOKUP($A1679,$AQ$11:$AU$150,5),E1679)</f>
        <v>7276.54</v>
      </c>
      <c r="F1680" s="160" t="e">
        <f>IF($K1680=1,VLOOKUP($A1679,$AQ$11:$AU$135,6),F1679)</f>
        <v>#REF!</v>
      </c>
      <c r="G1680" s="114">
        <f t="shared" si="852"/>
        <v>4.3006716003852752E-3</v>
      </c>
      <c r="H1680" s="115">
        <f t="shared" si="853"/>
        <v>45957</v>
      </c>
      <c r="I1680" s="115">
        <f t="shared" si="854"/>
        <v>45957</v>
      </c>
      <c r="J1680" s="116">
        <f t="shared" si="855"/>
        <v>22</v>
      </c>
      <c r="K1680" s="116">
        <f t="shared" si="856"/>
        <v>17</v>
      </c>
      <c r="L1680" s="8">
        <f t="shared" si="857"/>
        <v>1.0033216199999999</v>
      </c>
      <c r="M1680" s="117">
        <v>1</v>
      </c>
      <c r="N1680" s="117">
        <f t="shared" si="858"/>
        <v>1</v>
      </c>
      <c r="O1680" s="110">
        <f t="shared" si="859"/>
        <v>1.0033216199999999</v>
      </c>
      <c r="P1680" s="110">
        <f t="shared" si="860"/>
        <v>634.61079333999999</v>
      </c>
      <c r="Q1680" s="148">
        <f t="shared" si="861"/>
        <v>0</v>
      </c>
      <c r="R1680" s="170">
        <f t="shared" si="862"/>
        <v>0</v>
      </c>
      <c r="S1680" s="110">
        <f t="shared" si="863"/>
        <v>0</v>
      </c>
      <c r="T1680" s="92">
        <f t="shared" ref="T1680:T1743" si="873">IF(AND(Q1680&gt;0,L1680&gt;1),(L1680-1)*C1680,0)</f>
        <v>0</v>
      </c>
      <c r="U1680" s="181">
        <f t="shared" ref="U1680:U1743" si="874">IF(Q1680&gt;0,(S1680+T1680)/P1680,0)</f>
        <v>0</v>
      </c>
      <c r="V1680" s="120">
        <f t="shared" si="870"/>
        <v>7.8E-2</v>
      </c>
      <c r="W1680" s="118">
        <f t="shared" si="864"/>
        <v>17</v>
      </c>
      <c r="X1680" s="118">
        <v>252</v>
      </c>
      <c r="Y1680" s="117">
        <f t="shared" si="865"/>
        <v>1.0050796319999999</v>
      </c>
      <c r="Z1680" s="110">
        <f t="shared" si="866"/>
        <v>3.2235892900000001</v>
      </c>
      <c r="AA1680" s="110">
        <f t="shared" si="867"/>
        <v>0</v>
      </c>
      <c r="AB1680" s="121" t="str">
        <f t="shared" si="871"/>
        <v>A+J=</v>
      </c>
      <c r="AC1680" s="115">
        <f t="shared" si="872"/>
        <v>45957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9">
        <f t="shared" si="869"/>
        <v>45950</v>
      </c>
      <c r="B1681" s="110">
        <f t="shared" ref="B1681:B1744" si="875">(P1681+Z1681)</f>
        <v>637.83438262999994</v>
      </c>
      <c r="C1681" s="184">
        <f t="shared" si="868"/>
        <v>632.50983602331951</v>
      </c>
      <c r="D1681" s="111">
        <f t="shared" ref="D1681:D1744" si="876">IF(E1681=E1680,D1680,E1680)</f>
        <v>7245.38</v>
      </c>
      <c r="E1681" s="111">
        <f>IF($K1681=1,VLOOKUP($A1680,$AQ$11:$AU$150,5),E1680)</f>
        <v>7276.54</v>
      </c>
      <c r="F1681" s="160" t="e">
        <f>IF($K1681=1,VLOOKUP($A1680,$AQ$11:$AU$135,6),F1680)</f>
        <v>#REF!</v>
      </c>
      <c r="G1681" s="114">
        <f t="shared" ref="G1681:G1744" si="877">(E1681/D1681)-1</f>
        <v>4.3006716003852752E-3</v>
      </c>
      <c r="H1681" s="115">
        <f t="shared" ref="H1681:H1744" si="878">IF(Q1680&gt;0,VLOOKUP(A1681,AJ$119:AP$451,4),H1680)</f>
        <v>45957</v>
      </c>
      <c r="I1681" s="115">
        <f t="shared" ref="I1681:I1744" si="879">IF(A1681&gt;I1680,H1681,I1680)</f>
        <v>45957</v>
      </c>
      <c r="J1681" s="116">
        <f t="shared" ref="J1681:J1744" si="880">IF(I1681=I1680,J1680,NETWORKDAYS(I1680,I1681,$AF$149:$AF$503)-1)</f>
        <v>22</v>
      </c>
      <c r="K1681" s="116">
        <f t="shared" ref="K1681:K1744" si="881">(J1681-(NETWORKDAYS(A1681,I1681,AF$149:AF$503)-1))</f>
        <v>17</v>
      </c>
      <c r="L1681" s="8">
        <f t="shared" ref="L1681:L1744" si="882">TRUNC((E1681/D1681)^TRUNC((K1681/J1681),9),8)</f>
        <v>1.0033216199999999</v>
      </c>
      <c r="M1681" s="117">
        <v>1</v>
      </c>
      <c r="N1681" s="117">
        <f t="shared" ref="N1681:N1744" si="883">IF(I1681&gt;I1680,N1680*M1681,N1680)</f>
        <v>1</v>
      </c>
      <c r="O1681" s="110">
        <f t="shared" ref="O1681:O1744" si="884">TRUNC(TRUNC((L1681*N1681),15),8)</f>
        <v>1.0033216199999999</v>
      </c>
      <c r="P1681" s="110">
        <f t="shared" ref="P1681:P1744" si="885">TRUNC(C1681*O1681,8)</f>
        <v>634.61079333999999</v>
      </c>
      <c r="Q1681" s="148">
        <f t="shared" ref="Q1681:Q1744" si="886">IF(VLOOKUP(A1681,AF$11:AM$141,8)=VLOOKUP(A1680,AF$11:AM$141,8),0,VLOOKUP(A1681,AF$11:AM$141,8))</f>
        <v>0</v>
      </c>
      <c r="R1681" s="170">
        <f t="shared" ref="R1681:R1744" si="887">IF(Q1681&gt;0,VLOOKUP($A1681,$AF$11:$AK$141,6),0)</f>
        <v>0</v>
      </c>
      <c r="S1681" s="110">
        <f t="shared" ref="S1681:S1744" si="888">IF(R1681&gt;0,TRUNC(R1681*P1681,8),0)</f>
        <v>0</v>
      </c>
      <c r="T1681" s="92">
        <f t="shared" si="873"/>
        <v>0</v>
      </c>
      <c r="U1681" s="181">
        <f t="shared" si="874"/>
        <v>0</v>
      </c>
      <c r="V1681" s="120">
        <f t="shared" si="870"/>
        <v>7.8E-2</v>
      </c>
      <c r="W1681" s="118">
        <f t="shared" ref="W1681:W1744" si="889">IF(A1680&lt;K$2,0,IF(Q1680&gt;0,1,IF(K1681=K1680,W1680,W1680+1)))</f>
        <v>17</v>
      </c>
      <c r="X1681" s="118">
        <v>252</v>
      </c>
      <c r="Y1681" s="117">
        <f t="shared" ref="Y1681:Y1744" si="890">ROUND((1+V1681)^TRUNC((W1681/X1681),9),9)</f>
        <v>1.0050796319999999</v>
      </c>
      <c r="Z1681" s="110">
        <f t="shared" ref="Z1681:Z1744" si="891">TRUNC((P1681*(Y1681-1)),8)</f>
        <v>3.2235892900000001</v>
      </c>
      <c r="AA1681" s="110">
        <f t="shared" ref="AA1681:AA1744" si="892">IF(Q1681&gt;0,S1681+Z1681,0)</f>
        <v>0</v>
      </c>
      <c r="AB1681" s="121" t="str">
        <f t="shared" si="871"/>
        <v>A+J=</v>
      </c>
      <c r="AC1681" s="115">
        <f t="shared" si="872"/>
        <v>45957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9">
        <f t="shared" si="869"/>
        <v>45951</v>
      </c>
      <c r="B1682" s="110">
        <f t="shared" si="875"/>
        <v>638.1489816699999</v>
      </c>
      <c r="C1682" s="184">
        <f t="shared" si="868"/>
        <v>632.50983602331951</v>
      </c>
      <c r="D1682" s="111">
        <f t="shared" si="876"/>
        <v>7245.38</v>
      </c>
      <c r="E1682" s="111">
        <f>IF($K1682=1,VLOOKUP($A1681,$AQ$11:$AU$150,5),E1681)</f>
        <v>7276.54</v>
      </c>
      <c r="F1682" s="160" t="e">
        <f>IF($K1682=1,VLOOKUP($A1681,$AQ$11:$AU$135,6),F1681)</f>
        <v>#REF!</v>
      </c>
      <c r="G1682" s="114">
        <f t="shared" si="877"/>
        <v>4.3006716003852752E-3</v>
      </c>
      <c r="H1682" s="115">
        <f t="shared" si="878"/>
        <v>45957</v>
      </c>
      <c r="I1682" s="115">
        <f t="shared" si="879"/>
        <v>45957</v>
      </c>
      <c r="J1682" s="116">
        <f t="shared" si="880"/>
        <v>22</v>
      </c>
      <c r="K1682" s="116">
        <f t="shared" si="881"/>
        <v>18</v>
      </c>
      <c r="L1682" s="8">
        <f t="shared" si="882"/>
        <v>1.0035173500000001</v>
      </c>
      <c r="M1682" s="117">
        <v>1</v>
      </c>
      <c r="N1682" s="117">
        <f t="shared" si="883"/>
        <v>1</v>
      </c>
      <c r="O1682" s="110">
        <f t="shared" si="884"/>
        <v>1.0035173500000001</v>
      </c>
      <c r="P1682" s="110">
        <f t="shared" si="885"/>
        <v>634.73459448999995</v>
      </c>
      <c r="Q1682" s="148">
        <f t="shared" si="886"/>
        <v>0</v>
      </c>
      <c r="R1682" s="170">
        <f t="shared" si="887"/>
        <v>0</v>
      </c>
      <c r="S1682" s="110">
        <f t="shared" si="888"/>
        <v>0</v>
      </c>
      <c r="T1682" s="92">
        <f t="shared" si="873"/>
        <v>0</v>
      </c>
      <c r="U1682" s="181">
        <f t="shared" si="874"/>
        <v>0</v>
      </c>
      <c r="V1682" s="120">
        <f t="shared" si="870"/>
        <v>7.8E-2</v>
      </c>
      <c r="W1682" s="118">
        <f t="shared" si="889"/>
        <v>18</v>
      </c>
      <c r="X1682" s="118">
        <v>252</v>
      </c>
      <c r="Y1682" s="117">
        <f t="shared" si="890"/>
        <v>1.005379236</v>
      </c>
      <c r="Z1682" s="110">
        <f t="shared" si="891"/>
        <v>3.4143871799999999</v>
      </c>
      <c r="AA1682" s="110">
        <f t="shared" si="892"/>
        <v>0</v>
      </c>
      <c r="AB1682" s="121" t="str">
        <f t="shared" si="871"/>
        <v>A+J=</v>
      </c>
      <c r="AC1682" s="115">
        <f t="shared" si="872"/>
        <v>45957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9">
        <f t="shared" si="869"/>
        <v>45952</v>
      </c>
      <c r="B1683" s="110">
        <f t="shared" si="875"/>
        <v>638.46373683000002</v>
      </c>
      <c r="C1683" s="184">
        <f t="shared" si="868"/>
        <v>632.50983602331951</v>
      </c>
      <c r="D1683" s="111">
        <f t="shared" si="876"/>
        <v>7245.38</v>
      </c>
      <c r="E1683" s="111">
        <f>IF($K1683=1,VLOOKUP($A1682,$AQ$11:$AU$150,5),E1682)</f>
        <v>7276.54</v>
      </c>
      <c r="F1683" s="160" t="e">
        <f>IF($K1683=1,VLOOKUP($A1682,$AQ$11:$AU$135,6),F1682)</f>
        <v>#REF!</v>
      </c>
      <c r="G1683" s="114">
        <f t="shared" si="877"/>
        <v>4.3006716003852752E-3</v>
      </c>
      <c r="H1683" s="115">
        <f t="shared" si="878"/>
        <v>45957</v>
      </c>
      <c r="I1683" s="115">
        <f t="shared" si="879"/>
        <v>45957</v>
      </c>
      <c r="J1683" s="116">
        <f t="shared" si="880"/>
        <v>22</v>
      </c>
      <c r="K1683" s="116">
        <f t="shared" si="881"/>
        <v>19</v>
      </c>
      <c r="L1683" s="8">
        <f t="shared" si="882"/>
        <v>1.00371312</v>
      </c>
      <c r="M1683" s="117">
        <v>1</v>
      </c>
      <c r="N1683" s="117">
        <f t="shared" si="883"/>
        <v>1</v>
      </c>
      <c r="O1683" s="110">
        <f t="shared" si="884"/>
        <v>1.00371312</v>
      </c>
      <c r="P1683" s="110">
        <f t="shared" si="885"/>
        <v>634.85842093999997</v>
      </c>
      <c r="Q1683" s="148">
        <f t="shared" si="886"/>
        <v>0</v>
      </c>
      <c r="R1683" s="170">
        <f t="shared" si="887"/>
        <v>0</v>
      </c>
      <c r="S1683" s="110">
        <f t="shared" si="888"/>
        <v>0</v>
      </c>
      <c r="T1683" s="92">
        <f t="shared" si="873"/>
        <v>0</v>
      </c>
      <c r="U1683" s="181">
        <f t="shared" si="874"/>
        <v>0</v>
      </c>
      <c r="V1683" s="120">
        <f t="shared" si="870"/>
        <v>7.8E-2</v>
      </c>
      <c r="W1683" s="118">
        <f t="shared" si="889"/>
        <v>19</v>
      </c>
      <c r="X1683" s="118">
        <v>252</v>
      </c>
      <c r="Y1683" s="117">
        <f t="shared" si="890"/>
        <v>1.0056789290000001</v>
      </c>
      <c r="Z1683" s="110">
        <f t="shared" si="891"/>
        <v>3.60531589</v>
      </c>
      <c r="AA1683" s="110">
        <f t="shared" si="892"/>
        <v>0</v>
      </c>
      <c r="AB1683" s="121" t="str">
        <f t="shared" si="871"/>
        <v>A+J=</v>
      </c>
      <c r="AC1683" s="115">
        <f t="shared" si="872"/>
        <v>45957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9">
        <f t="shared" si="869"/>
        <v>45953</v>
      </c>
      <c r="B1684" s="110">
        <f t="shared" si="875"/>
        <v>638.77864881999994</v>
      </c>
      <c r="C1684" s="184">
        <f t="shared" si="868"/>
        <v>632.50983602331951</v>
      </c>
      <c r="D1684" s="111">
        <f t="shared" si="876"/>
        <v>7245.38</v>
      </c>
      <c r="E1684" s="111">
        <f>IF($K1684=1,VLOOKUP($A1683,$AQ$11:$AU$150,5),E1683)</f>
        <v>7276.54</v>
      </c>
      <c r="F1684" s="160" t="e">
        <f>IF($K1684=1,VLOOKUP($A1683,$AQ$11:$AU$135,6),F1683)</f>
        <v>#REF!</v>
      </c>
      <c r="G1684" s="114">
        <f t="shared" si="877"/>
        <v>4.3006716003852752E-3</v>
      </c>
      <c r="H1684" s="115">
        <f t="shared" si="878"/>
        <v>45957</v>
      </c>
      <c r="I1684" s="115">
        <f t="shared" si="879"/>
        <v>45957</v>
      </c>
      <c r="J1684" s="116">
        <f t="shared" si="880"/>
        <v>22</v>
      </c>
      <c r="K1684" s="116">
        <f t="shared" si="881"/>
        <v>20</v>
      </c>
      <c r="L1684" s="8">
        <f t="shared" si="882"/>
        <v>1.0039089299999999</v>
      </c>
      <c r="M1684" s="117">
        <v>1</v>
      </c>
      <c r="N1684" s="117">
        <f t="shared" si="883"/>
        <v>1</v>
      </c>
      <c r="O1684" s="110">
        <f t="shared" si="884"/>
        <v>1.0039089299999999</v>
      </c>
      <c r="P1684" s="110">
        <f t="shared" si="885"/>
        <v>634.98227268999995</v>
      </c>
      <c r="Q1684" s="148">
        <f t="shared" si="886"/>
        <v>0</v>
      </c>
      <c r="R1684" s="170">
        <f t="shared" si="887"/>
        <v>0</v>
      </c>
      <c r="S1684" s="110">
        <f t="shared" si="888"/>
        <v>0</v>
      </c>
      <c r="T1684" s="92">
        <f t="shared" si="873"/>
        <v>0</v>
      </c>
      <c r="U1684" s="181">
        <f t="shared" si="874"/>
        <v>0</v>
      </c>
      <c r="V1684" s="120">
        <f t="shared" si="870"/>
        <v>7.8E-2</v>
      </c>
      <c r="W1684" s="118">
        <f t="shared" si="889"/>
        <v>20</v>
      </c>
      <c r="X1684" s="118">
        <v>252</v>
      </c>
      <c r="Y1684" s="117">
        <f t="shared" si="890"/>
        <v>1.0059787120000001</v>
      </c>
      <c r="Z1684" s="110">
        <f t="shared" si="891"/>
        <v>3.7963761300000001</v>
      </c>
      <c r="AA1684" s="110">
        <f t="shared" si="892"/>
        <v>0</v>
      </c>
      <c r="AB1684" s="121" t="str">
        <f t="shared" si="871"/>
        <v>A+J=</v>
      </c>
      <c r="AC1684" s="115">
        <f t="shared" si="872"/>
        <v>45957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9">
        <f t="shared" si="869"/>
        <v>45954</v>
      </c>
      <c r="B1685" s="110">
        <f t="shared" si="875"/>
        <v>639.09371705000001</v>
      </c>
      <c r="C1685" s="184">
        <f t="shared" si="868"/>
        <v>632.50983602331951</v>
      </c>
      <c r="D1685" s="111">
        <f t="shared" si="876"/>
        <v>7245.38</v>
      </c>
      <c r="E1685" s="111">
        <f>IF($K1685=1,VLOOKUP($A1684,$AQ$11:$AU$150,5),E1684)</f>
        <v>7276.54</v>
      </c>
      <c r="F1685" s="160" t="e">
        <f>IF($K1685=1,VLOOKUP($A1684,$AQ$11:$AU$135,6),F1684)</f>
        <v>#REF!</v>
      </c>
      <c r="G1685" s="114">
        <f t="shared" si="877"/>
        <v>4.3006716003852752E-3</v>
      </c>
      <c r="H1685" s="115">
        <f t="shared" si="878"/>
        <v>45957</v>
      </c>
      <c r="I1685" s="115">
        <f t="shared" si="879"/>
        <v>45957</v>
      </c>
      <c r="J1685" s="116">
        <f t="shared" si="880"/>
        <v>22</v>
      </c>
      <c r="K1685" s="116">
        <f t="shared" si="881"/>
        <v>21</v>
      </c>
      <c r="L1685" s="8">
        <f t="shared" si="882"/>
        <v>1.00410478</v>
      </c>
      <c r="M1685" s="117">
        <v>1</v>
      </c>
      <c r="N1685" s="117">
        <f t="shared" si="883"/>
        <v>1</v>
      </c>
      <c r="O1685" s="110">
        <f t="shared" si="884"/>
        <v>1.00410478</v>
      </c>
      <c r="P1685" s="110">
        <f t="shared" si="885"/>
        <v>635.10614973999998</v>
      </c>
      <c r="Q1685" s="148">
        <f t="shared" si="886"/>
        <v>0</v>
      </c>
      <c r="R1685" s="170">
        <f t="shared" si="887"/>
        <v>0</v>
      </c>
      <c r="S1685" s="110">
        <f t="shared" si="888"/>
        <v>0</v>
      </c>
      <c r="T1685" s="92">
        <f t="shared" si="873"/>
        <v>0</v>
      </c>
      <c r="U1685" s="181">
        <f t="shared" si="874"/>
        <v>0</v>
      </c>
      <c r="V1685" s="120">
        <f t="shared" si="870"/>
        <v>7.8E-2</v>
      </c>
      <c r="W1685" s="118">
        <f t="shared" si="889"/>
        <v>21</v>
      </c>
      <c r="X1685" s="118">
        <v>252</v>
      </c>
      <c r="Y1685" s="117">
        <f t="shared" si="890"/>
        <v>1.0062785839999999</v>
      </c>
      <c r="Z1685" s="110">
        <f t="shared" si="891"/>
        <v>3.9875673100000002</v>
      </c>
      <c r="AA1685" s="110">
        <f t="shared" si="892"/>
        <v>0</v>
      </c>
      <c r="AB1685" s="121" t="str">
        <f t="shared" si="871"/>
        <v>A+J=</v>
      </c>
      <c r="AC1685" s="115">
        <f t="shared" si="872"/>
        <v>45957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9">
        <f t="shared" si="869"/>
        <v>45955</v>
      </c>
      <c r="B1686" s="110">
        <f t="shared" si="875"/>
        <v>639.40894219999996</v>
      </c>
      <c r="C1686" s="184">
        <f t="shared" si="868"/>
        <v>632.50983602331951</v>
      </c>
      <c r="D1686" s="111">
        <f t="shared" si="876"/>
        <v>7245.38</v>
      </c>
      <c r="E1686" s="111">
        <f>IF($K1686=1,VLOOKUP($A1685,$AQ$11:$AU$150,5),E1685)</f>
        <v>7276.54</v>
      </c>
      <c r="F1686" s="160" t="e">
        <f>IF($K1686=1,VLOOKUP($A1685,$AQ$11:$AU$135,6),F1685)</f>
        <v>#REF!</v>
      </c>
      <c r="G1686" s="114">
        <f t="shared" si="877"/>
        <v>4.3006716003852752E-3</v>
      </c>
      <c r="H1686" s="115">
        <f t="shared" si="878"/>
        <v>45957</v>
      </c>
      <c r="I1686" s="115">
        <f t="shared" si="879"/>
        <v>45957</v>
      </c>
      <c r="J1686" s="116">
        <f t="shared" si="880"/>
        <v>22</v>
      </c>
      <c r="K1686" s="116">
        <f t="shared" si="881"/>
        <v>22</v>
      </c>
      <c r="L1686" s="8">
        <f t="shared" si="882"/>
        <v>1.0043006699999999</v>
      </c>
      <c r="M1686" s="117">
        <v>1</v>
      </c>
      <c r="N1686" s="117">
        <f t="shared" si="883"/>
        <v>1</v>
      </c>
      <c r="O1686" s="110">
        <f t="shared" si="884"/>
        <v>1.0043006699999999</v>
      </c>
      <c r="P1686" s="110">
        <f t="shared" si="885"/>
        <v>635.23005208999996</v>
      </c>
      <c r="Q1686" s="148">
        <f t="shared" si="886"/>
        <v>0</v>
      </c>
      <c r="R1686" s="170">
        <f t="shared" si="887"/>
        <v>0</v>
      </c>
      <c r="S1686" s="110">
        <f t="shared" si="888"/>
        <v>0</v>
      </c>
      <c r="T1686" s="92">
        <f t="shared" si="873"/>
        <v>0</v>
      </c>
      <c r="U1686" s="181">
        <f t="shared" si="874"/>
        <v>0</v>
      </c>
      <c r="V1686" s="120">
        <f t="shared" si="870"/>
        <v>7.8E-2</v>
      </c>
      <c r="W1686" s="118">
        <f t="shared" si="889"/>
        <v>22</v>
      </c>
      <c r="X1686" s="118">
        <v>252</v>
      </c>
      <c r="Y1686" s="117">
        <f t="shared" si="890"/>
        <v>1.0065785460000001</v>
      </c>
      <c r="Z1686" s="110">
        <f t="shared" si="891"/>
        <v>4.1788901100000002</v>
      </c>
      <c r="AA1686" s="110">
        <f t="shared" si="892"/>
        <v>0</v>
      </c>
      <c r="AB1686" s="121" t="str">
        <f t="shared" si="871"/>
        <v>A+J=</v>
      </c>
      <c r="AC1686" s="115">
        <f t="shared" si="872"/>
        <v>45957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9">
        <f t="shared" si="869"/>
        <v>45956</v>
      </c>
      <c r="B1687" s="110">
        <f t="shared" si="875"/>
        <v>639.40894219999996</v>
      </c>
      <c r="C1687" s="184">
        <f t="shared" si="868"/>
        <v>632.50983602331951</v>
      </c>
      <c r="D1687" s="111">
        <f t="shared" si="876"/>
        <v>7245.38</v>
      </c>
      <c r="E1687" s="111">
        <f>IF($K1687=1,VLOOKUP($A1686,$AQ$11:$AU$150,5),E1686)</f>
        <v>7276.54</v>
      </c>
      <c r="F1687" s="160" t="e">
        <f>IF($K1687=1,VLOOKUP($A1686,$AQ$11:$AU$135,6),F1686)</f>
        <v>#REF!</v>
      </c>
      <c r="G1687" s="114">
        <f t="shared" si="877"/>
        <v>4.3006716003852752E-3</v>
      </c>
      <c r="H1687" s="115">
        <f t="shared" si="878"/>
        <v>45957</v>
      </c>
      <c r="I1687" s="115">
        <f t="shared" si="879"/>
        <v>45957</v>
      </c>
      <c r="J1687" s="116">
        <f t="shared" si="880"/>
        <v>22</v>
      </c>
      <c r="K1687" s="116">
        <f t="shared" si="881"/>
        <v>22</v>
      </c>
      <c r="L1687" s="8">
        <f t="shared" si="882"/>
        <v>1.0043006699999999</v>
      </c>
      <c r="M1687" s="117">
        <v>1</v>
      </c>
      <c r="N1687" s="117">
        <f t="shared" si="883"/>
        <v>1</v>
      </c>
      <c r="O1687" s="110">
        <f t="shared" si="884"/>
        <v>1.0043006699999999</v>
      </c>
      <c r="P1687" s="110">
        <f t="shared" si="885"/>
        <v>635.23005208999996</v>
      </c>
      <c r="Q1687" s="148">
        <f t="shared" si="886"/>
        <v>0</v>
      </c>
      <c r="R1687" s="170">
        <f t="shared" si="887"/>
        <v>0</v>
      </c>
      <c r="S1687" s="110">
        <f t="shared" si="888"/>
        <v>0</v>
      </c>
      <c r="T1687" s="92">
        <f t="shared" si="873"/>
        <v>0</v>
      </c>
      <c r="U1687" s="181">
        <f t="shared" si="874"/>
        <v>0</v>
      </c>
      <c r="V1687" s="120">
        <f t="shared" si="870"/>
        <v>7.8E-2</v>
      </c>
      <c r="W1687" s="118">
        <f t="shared" si="889"/>
        <v>22</v>
      </c>
      <c r="X1687" s="118">
        <v>252</v>
      </c>
      <c r="Y1687" s="117">
        <f t="shared" si="890"/>
        <v>1.0065785460000001</v>
      </c>
      <c r="Z1687" s="110">
        <f t="shared" si="891"/>
        <v>4.1788901100000002</v>
      </c>
      <c r="AA1687" s="110">
        <f t="shared" si="892"/>
        <v>0</v>
      </c>
      <c r="AB1687" s="121" t="str">
        <f t="shared" si="871"/>
        <v>A+J=</v>
      </c>
      <c r="AC1687" s="115">
        <f t="shared" si="872"/>
        <v>45957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9">
        <f t="shared" si="869"/>
        <v>45957</v>
      </c>
      <c r="B1688" s="110">
        <f t="shared" si="875"/>
        <v>639.40894219999996</v>
      </c>
      <c r="C1688" s="184">
        <f t="shared" si="868"/>
        <v>632.50983602331951</v>
      </c>
      <c r="D1688" s="111">
        <f t="shared" si="876"/>
        <v>7245.38</v>
      </c>
      <c r="E1688" s="111">
        <f>IF($K1688=1,VLOOKUP($A1687,$AQ$11:$AU$150,5),E1687)</f>
        <v>7276.54</v>
      </c>
      <c r="F1688" s="160" t="e">
        <f>IF($K1688=1,VLOOKUP($A1687,$AQ$11:$AU$135,6),F1687)</f>
        <v>#REF!</v>
      </c>
      <c r="G1688" s="114">
        <f t="shared" si="877"/>
        <v>4.3006716003852752E-3</v>
      </c>
      <c r="H1688" s="115">
        <f t="shared" si="878"/>
        <v>45957</v>
      </c>
      <c r="I1688" s="115">
        <f t="shared" si="879"/>
        <v>45957</v>
      </c>
      <c r="J1688" s="116">
        <f t="shared" si="880"/>
        <v>22</v>
      </c>
      <c r="K1688" s="116">
        <f t="shared" si="881"/>
        <v>22</v>
      </c>
      <c r="L1688" s="8">
        <f t="shared" si="882"/>
        <v>1.0043006699999999</v>
      </c>
      <c r="M1688" s="117">
        <v>1</v>
      </c>
      <c r="N1688" s="117">
        <f t="shared" si="883"/>
        <v>1</v>
      </c>
      <c r="O1688" s="110">
        <f t="shared" si="884"/>
        <v>1.0043006699999999</v>
      </c>
      <c r="P1688" s="110">
        <f t="shared" si="885"/>
        <v>635.23005208999996</v>
      </c>
      <c r="Q1688" s="148">
        <f t="shared" si="886"/>
        <v>55</v>
      </c>
      <c r="R1688" s="170">
        <f t="shared" si="887"/>
        <v>1.8519000000000001E-2</v>
      </c>
      <c r="S1688" s="110">
        <f t="shared" si="888"/>
        <v>11.76382533</v>
      </c>
      <c r="T1688" s="92">
        <f t="shared" si="873"/>
        <v>2.7202160764903431</v>
      </c>
      <c r="U1688" s="181">
        <f t="shared" si="874"/>
        <v>2.2801253433831922E-2</v>
      </c>
      <c r="V1688" s="120">
        <f t="shared" si="870"/>
        <v>7.8E-2</v>
      </c>
      <c r="W1688" s="118">
        <f t="shared" si="889"/>
        <v>22</v>
      </c>
      <c r="X1688" s="118">
        <v>252</v>
      </c>
      <c r="Y1688" s="117">
        <f t="shared" si="890"/>
        <v>1.0065785460000001</v>
      </c>
      <c r="Z1688" s="110">
        <f t="shared" si="891"/>
        <v>4.1788901100000002</v>
      </c>
      <c r="AA1688" s="110">
        <f t="shared" si="892"/>
        <v>15.942715440000001</v>
      </c>
      <c r="AB1688" s="121" t="str">
        <f t="shared" si="871"/>
        <v>A+J=</v>
      </c>
      <c r="AC1688" s="115">
        <f t="shared" si="872"/>
        <v>45957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9">
        <f t="shared" si="869"/>
        <v>45958</v>
      </c>
      <c r="B1689" s="110">
        <f t="shared" si="875"/>
        <v>621.06429444000003</v>
      </c>
      <c r="C1689" s="184">
        <f t="shared" si="868"/>
        <v>620.74601068350955</v>
      </c>
      <c r="D1689" s="111">
        <f t="shared" si="876"/>
        <v>7245.38</v>
      </c>
      <c r="E1689" s="111">
        <f>IF($K1689=1,VLOOKUP($A1688,$AQ$11:$AU$150,5),E1688)</f>
        <v>7276.54</v>
      </c>
      <c r="F1689" s="160" t="e">
        <f>IF($K1689=1,VLOOKUP($A1688,$AQ$11:$AU$135,6),F1688)</f>
        <v>#REF!</v>
      </c>
      <c r="G1689" s="114">
        <f t="shared" si="877"/>
        <v>4.3006716003852752E-3</v>
      </c>
      <c r="H1689" s="115">
        <f t="shared" si="878"/>
        <v>45986</v>
      </c>
      <c r="I1689" s="115">
        <f t="shared" si="879"/>
        <v>45986</v>
      </c>
      <c r="J1689" s="116">
        <f t="shared" si="880"/>
        <v>20</v>
      </c>
      <c r="K1689" s="116">
        <f t="shared" si="881"/>
        <v>1</v>
      </c>
      <c r="L1689" s="8">
        <f t="shared" si="882"/>
        <v>1.0002145899999999</v>
      </c>
      <c r="M1689" s="117">
        <v>1</v>
      </c>
      <c r="N1689" s="117">
        <f t="shared" si="883"/>
        <v>1</v>
      </c>
      <c r="O1689" s="110">
        <f t="shared" si="884"/>
        <v>1.0002145899999999</v>
      </c>
      <c r="P1689" s="110">
        <f t="shared" si="885"/>
        <v>620.87921656000003</v>
      </c>
      <c r="Q1689" s="148">
        <f t="shared" si="886"/>
        <v>0</v>
      </c>
      <c r="R1689" s="170">
        <f t="shared" si="887"/>
        <v>0</v>
      </c>
      <c r="S1689" s="110">
        <f t="shared" si="888"/>
        <v>0</v>
      </c>
      <c r="T1689" s="92">
        <f t="shared" si="873"/>
        <v>0</v>
      </c>
      <c r="U1689" s="181">
        <f t="shared" si="874"/>
        <v>0</v>
      </c>
      <c r="V1689" s="120">
        <f t="shared" si="870"/>
        <v>7.8E-2</v>
      </c>
      <c r="W1689" s="118">
        <f t="shared" si="889"/>
        <v>1</v>
      </c>
      <c r="X1689" s="118">
        <v>252</v>
      </c>
      <c r="Y1689" s="117">
        <f t="shared" si="890"/>
        <v>1.00029809</v>
      </c>
      <c r="Z1689" s="110">
        <f t="shared" si="891"/>
        <v>0.18507788</v>
      </c>
      <c r="AA1689" s="110">
        <f t="shared" si="892"/>
        <v>0</v>
      </c>
      <c r="AB1689" s="121" t="str">
        <f t="shared" si="871"/>
        <v>A+J=</v>
      </c>
      <c r="AC1689" s="115">
        <f t="shared" si="872"/>
        <v>45986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9">
        <f t="shared" si="869"/>
        <v>45959</v>
      </c>
      <c r="B1690" s="110">
        <f t="shared" si="875"/>
        <v>621.38274395999997</v>
      </c>
      <c r="C1690" s="184">
        <f t="shared" si="868"/>
        <v>620.74601068350955</v>
      </c>
      <c r="D1690" s="111">
        <f t="shared" si="876"/>
        <v>7245.38</v>
      </c>
      <c r="E1690" s="111">
        <f>IF($K1690=1,VLOOKUP($A1689,$AQ$11:$AU$150,5),E1689)</f>
        <v>7276.54</v>
      </c>
      <c r="F1690" s="160" t="e">
        <f>IF($K1690=1,VLOOKUP($A1689,$AQ$11:$AU$135,6),F1689)</f>
        <v>#REF!</v>
      </c>
      <c r="G1690" s="114">
        <f t="shared" si="877"/>
        <v>4.3006716003852752E-3</v>
      </c>
      <c r="H1690" s="115">
        <f t="shared" si="878"/>
        <v>45986</v>
      </c>
      <c r="I1690" s="115">
        <f t="shared" si="879"/>
        <v>45986</v>
      </c>
      <c r="J1690" s="116">
        <f t="shared" si="880"/>
        <v>20</v>
      </c>
      <c r="K1690" s="116">
        <f t="shared" si="881"/>
        <v>2</v>
      </c>
      <c r="L1690" s="8">
        <f t="shared" si="882"/>
        <v>1.0004292299999999</v>
      </c>
      <c r="M1690" s="117">
        <v>1</v>
      </c>
      <c r="N1690" s="117">
        <f t="shared" si="883"/>
        <v>1</v>
      </c>
      <c r="O1690" s="110">
        <f t="shared" si="884"/>
        <v>1.0004292299999999</v>
      </c>
      <c r="P1690" s="110">
        <f t="shared" si="885"/>
        <v>621.01245348999998</v>
      </c>
      <c r="Q1690" s="148">
        <f t="shared" si="886"/>
        <v>0</v>
      </c>
      <c r="R1690" s="170">
        <f t="shared" si="887"/>
        <v>0</v>
      </c>
      <c r="S1690" s="110">
        <f t="shared" si="888"/>
        <v>0</v>
      </c>
      <c r="T1690" s="92">
        <f t="shared" si="873"/>
        <v>0</v>
      </c>
      <c r="U1690" s="181">
        <f t="shared" si="874"/>
        <v>0</v>
      </c>
      <c r="V1690" s="120">
        <f t="shared" si="870"/>
        <v>7.8E-2</v>
      </c>
      <c r="W1690" s="118">
        <f t="shared" si="889"/>
        <v>2</v>
      </c>
      <c r="X1690" s="118">
        <v>252</v>
      </c>
      <c r="Y1690" s="117">
        <f t="shared" si="890"/>
        <v>1.0005962690000001</v>
      </c>
      <c r="Z1690" s="110">
        <f t="shared" si="891"/>
        <v>0.37029046999999998</v>
      </c>
      <c r="AA1690" s="110">
        <f t="shared" si="892"/>
        <v>0</v>
      </c>
      <c r="AB1690" s="121" t="str">
        <f t="shared" si="871"/>
        <v>A+J=</v>
      </c>
      <c r="AC1690" s="115">
        <f t="shared" si="872"/>
        <v>45986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9">
        <f t="shared" si="869"/>
        <v>45960</v>
      </c>
      <c r="B1691" s="110">
        <f t="shared" si="875"/>
        <v>621.70135864999997</v>
      </c>
      <c r="C1691" s="184">
        <f t="shared" si="868"/>
        <v>620.74601068350955</v>
      </c>
      <c r="D1691" s="111">
        <f t="shared" si="876"/>
        <v>7245.38</v>
      </c>
      <c r="E1691" s="111">
        <f>IF($K1691=1,VLOOKUP($A1690,$AQ$11:$AU$150,5),E1690)</f>
        <v>7276.54</v>
      </c>
      <c r="F1691" s="160" t="e">
        <f>IF($K1691=1,VLOOKUP($A1690,$AQ$11:$AU$135,6),F1690)</f>
        <v>#REF!</v>
      </c>
      <c r="G1691" s="114">
        <f t="shared" si="877"/>
        <v>4.3006716003852752E-3</v>
      </c>
      <c r="H1691" s="115">
        <f t="shared" si="878"/>
        <v>45986</v>
      </c>
      <c r="I1691" s="115">
        <f t="shared" si="879"/>
        <v>45986</v>
      </c>
      <c r="J1691" s="116">
        <f t="shared" si="880"/>
        <v>20</v>
      </c>
      <c r="K1691" s="116">
        <f t="shared" si="881"/>
        <v>3</v>
      </c>
      <c r="L1691" s="8">
        <f t="shared" si="882"/>
        <v>1.0006439199999999</v>
      </c>
      <c r="M1691" s="117">
        <v>1</v>
      </c>
      <c r="N1691" s="117">
        <f t="shared" si="883"/>
        <v>1</v>
      </c>
      <c r="O1691" s="110">
        <f t="shared" si="884"/>
        <v>1.0006439199999999</v>
      </c>
      <c r="P1691" s="110">
        <f t="shared" si="885"/>
        <v>621.14572145</v>
      </c>
      <c r="Q1691" s="148">
        <f t="shared" si="886"/>
        <v>0</v>
      </c>
      <c r="R1691" s="170">
        <f t="shared" si="887"/>
        <v>0</v>
      </c>
      <c r="S1691" s="110">
        <f t="shared" si="888"/>
        <v>0</v>
      </c>
      <c r="T1691" s="92">
        <f t="shared" si="873"/>
        <v>0</v>
      </c>
      <c r="U1691" s="181">
        <f t="shared" si="874"/>
        <v>0</v>
      </c>
      <c r="V1691" s="120">
        <f t="shared" si="870"/>
        <v>7.8E-2</v>
      </c>
      <c r="W1691" s="118">
        <f t="shared" si="889"/>
        <v>3</v>
      </c>
      <c r="X1691" s="118">
        <v>252</v>
      </c>
      <c r="Y1691" s="117">
        <f t="shared" si="890"/>
        <v>1.0008945359999999</v>
      </c>
      <c r="Z1691" s="110">
        <f t="shared" si="891"/>
        <v>0.55563720000000005</v>
      </c>
      <c r="AA1691" s="110">
        <f t="shared" si="892"/>
        <v>0</v>
      </c>
      <c r="AB1691" s="121" t="str">
        <f t="shared" si="871"/>
        <v>A+J=</v>
      </c>
      <c r="AC1691" s="115">
        <f t="shared" si="872"/>
        <v>45986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9">
        <f t="shared" si="869"/>
        <v>45961</v>
      </c>
      <c r="B1692" s="110">
        <f t="shared" si="875"/>
        <v>622.02013362000002</v>
      </c>
      <c r="C1692" s="184">
        <f t="shared" si="868"/>
        <v>620.74601068350955</v>
      </c>
      <c r="D1692" s="111">
        <f t="shared" si="876"/>
        <v>7245.38</v>
      </c>
      <c r="E1692" s="111">
        <f>IF($K1692=1,VLOOKUP($A1691,$AQ$11:$AU$150,5),E1691)</f>
        <v>7276.54</v>
      </c>
      <c r="F1692" s="160" t="e">
        <f>IF($K1692=1,VLOOKUP($A1691,$AQ$11:$AU$135,6),F1691)</f>
        <v>#REF!</v>
      </c>
      <c r="G1692" s="114">
        <f t="shared" si="877"/>
        <v>4.3006716003852752E-3</v>
      </c>
      <c r="H1692" s="115">
        <f t="shared" si="878"/>
        <v>45986</v>
      </c>
      <c r="I1692" s="115">
        <f t="shared" si="879"/>
        <v>45986</v>
      </c>
      <c r="J1692" s="116">
        <f t="shared" si="880"/>
        <v>20</v>
      </c>
      <c r="K1692" s="116">
        <f t="shared" si="881"/>
        <v>4</v>
      </c>
      <c r="L1692" s="8">
        <f t="shared" si="882"/>
        <v>1.0008586500000001</v>
      </c>
      <c r="M1692" s="117">
        <v>1</v>
      </c>
      <c r="N1692" s="117">
        <f t="shared" si="883"/>
        <v>1</v>
      </c>
      <c r="O1692" s="110">
        <f t="shared" si="884"/>
        <v>1.0008586500000001</v>
      </c>
      <c r="P1692" s="110">
        <f t="shared" si="885"/>
        <v>621.27901424000004</v>
      </c>
      <c r="Q1692" s="148">
        <f t="shared" si="886"/>
        <v>0</v>
      </c>
      <c r="R1692" s="170">
        <f t="shared" si="887"/>
        <v>0</v>
      </c>
      <c r="S1692" s="110">
        <f t="shared" si="888"/>
        <v>0</v>
      </c>
      <c r="T1692" s="92">
        <f t="shared" si="873"/>
        <v>0</v>
      </c>
      <c r="U1692" s="181">
        <f t="shared" si="874"/>
        <v>0</v>
      </c>
      <c r="V1692" s="120">
        <f t="shared" si="870"/>
        <v>7.8E-2</v>
      </c>
      <c r="W1692" s="118">
        <f t="shared" si="889"/>
        <v>4</v>
      </c>
      <c r="X1692" s="118">
        <v>252</v>
      </c>
      <c r="Y1692" s="117">
        <f t="shared" si="890"/>
        <v>1.001192893</v>
      </c>
      <c r="Z1692" s="110">
        <f t="shared" si="891"/>
        <v>0.74111937999999999</v>
      </c>
      <c r="AA1692" s="110">
        <f t="shared" si="892"/>
        <v>0</v>
      </c>
      <c r="AB1692" s="121" t="str">
        <f t="shared" si="871"/>
        <v>A+J=</v>
      </c>
      <c r="AC1692" s="115">
        <f t="shared" si="872"/>
        <v>45986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9">
        <f t="shared" si="869"/>
        <v>45962</v>
      </c>
      <c r="B1693" s="110">
        <f t="shared" si="875"/>
        <v>622.33907452000005</v>
      </c>
      <c r="C1693" s="184">
        <f t="shared" si="868"/>
        <v>620.74601068350955</v>
      </c>
      <c r="D1693" s="111">
        <f t="shared" si="876"/>
        <v>7245.38</v>
      </c>
      <c r="E1693" s="111">
        <f>IF($K1693=1,VLOOKUP($A1692,$AQ$11:$AU$150,5),E1692)</f>
        <v>7276.54</v>
      </c>
      <c r="F1693" s="160" t="e">
        <f>IF($K1693=1,VLOOKUP($A1692,$AQ$11:$AU$135,6),F1692)</f>
        <v>#REF!</v>
      </c>
      <c r="G1693" s="114">
        <f t="shared" si="877"/>
        <v>4.3006716003852752E-3</v>
      </c>
      <c r="H1693" s="115">
        <f t="shared" si="878"/>
        <v>45986</v>
      </c>
      <c r="I1693" s="115">
        <f t="shared" si="879"/>
        <v>45986</v>
      </c>
      <c r="J1693" s="116">
        <f t="shared" si="880"/>
        <v>20</v>
      </c>
      <c r="K1693" s="116">
        <f t="shared" si="881"/>
        <v>5</v>
      </c>
      <c r="L1693" s="8">
        <f t="shared" si="882"/>
        <v>1.0010734299999999</v>
      </c>
      <c r="M1693" s="117">
        <v>1</v>
      </c>
      <c r="N1693" s="117">
        <f t="shared" si="883"/>
        <v>1</v>
      </c>
      <c r="O1693" s="110">
        <f t="shared" si="884"/>
        <v>1.0010734299999999</v>
      </c>
      <c r="P1693" s="110">
        <f t="shared" si="885"/>
        <v>621.41233807000003</v>
      </c>
      <c r="Q1693" s="148">
        <f t="shared" si="886"/>
        <v>0</v>
      </c>
      <c r="R1693" s="170">
        <f t="shared" si="887"/>
        <v>0</v>
      </c>
      <c r="S1693" s="110">
        <f t="shared" si="888"/>
        <v>0</v>
      </c>
      <c r="T1693" s="92">
        <f t="shared" si="873"/>
        <v>0</v>
      </c>
      <c r="U1693" s="181">
        <f t="shared" si="874"/>
        <v>0</v>
      </c>
      <c r="V1693" s="120">
        <f t="shared" si="870"/>
        <v>7.8E-2</v>
      </c>
      <c r="W1693" s="118">
        <f t="shared" si="889"/>
        <v>5</v>
      </c>
      <c r="X1693" s="118">
        <v>252</v>
      </c>
      <c r="Y1693" s="117">
        <f t="shared" si="890"/>
        <v>1.001491339</v>
      </c>
      <c r="Z1693" s="110">
        <f t="shared" si="891"/>
        <v>0.92673645000000004</v>
      </c>
      <c r="AA1693" s="110">
        <f t="shared" si="892"/>
        <v>0</v>
      </c>
      <c r="AB1693" s="121" t="str">
        <f t="shared" si="871"/>
        <v>A+J=</v>
      </c>
      <c r="AC1693" s="115">
        <f t="shared" si="872"/>
        <v>45986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9">
        <f t="shared" si="869"/>
        <v>45963</v>
      </c>
      <c r="B1694" s="110">
        <f t="shared" si="875"/>
        <v>622.33907452000005</v>
      </c>
      <c r="C1694" s="184">
        <f t="shared" si="868"/>
        <v>620.74601068350955</v>
      </c>
      <c r="D1694" s="111">
        <f t="shared" si="876"/>
        <v>7245.38</v>
      </c>
      <c r="E1694" s="111">
        <f>IF($K1694=1,VLOOKUP($A1693,$AQ$11:$AU$150,5),E1693)</f>
        <v>7276.54</v>
      </c>
      <c r="F1694" s="160" t="e">
        <f>IF($K1694=1,VLOOKUP($A1693,$AQ$11:$AU$135,6),F1693)</f>
        <v>#REF!</v>
      </c>
      <c r="G1694" s="114">
        <f t="shared" si="877"/>
        <v>4.3006716003852752E-3</v>
      </c>
      <c r="H1694" s="115">
        <f t="shared" si="878"/>
        <v>45986</v>
      </c>
      <c r="I1694" s="115">
        <f t="shared" si="879"/>
        <v>45986</v>
      </c>
      <c r="J1694" s="116">
        <f t="shared" si="880"/>
        <v>20</v>
      </c>
      <c r="K1694" s="116">
        <f t="shared" si="881"/>
        <v>5</v>
      </c>
      <c r="L1694" s="8">
        <f t="shared" si="882"/>
        <v>1.0010734299999999</v>
      </c>
      <c r="M1694" s="117">
        <v>1</v>
      </c>
      <c r="N1694" s="117">
        <f t="shared" si="883"/>
        <v>1</v>
      </c>
      <c r="O1694" s="110">
        <f t="shared" si="884"/>
        <v>1.0010734299999999</v>
      </c>
      <c r="P1694" s="110">
        <f t="shared" si="885"/>
        <v>621.41233807000003</v>
      </c>
      <c r="Q1694" s="148">
        <f t="shared" si="886"/>
        <v>0</v>
      </c>
      <c r="R1694" s="170">
        <f t="shared" si="887"/>
        <v>0</v>
      </c>
      <c r="S1694" s="110">
        <f t="shared" si="888"/>
        <v>0</v>
      </c>
      <c r="T1694" s="92">
        <f t="shared" si="873"/>
        <v>0</v>
      </c>
      <c r="U1694" s="181">
        <f t="shared" si="874"/>
        <v>0</v>
      </c>
      <c r="V1694" s="120">
        <f t="shared" si="870"/>
        <v>7.8E-2</v>
      </c>
      <c r="W1694" s="118">
        <f t="shared" si="889"/>
        <v>5</v>
      </c>
      <c r="X1694" s="118">
        <v>252</v>
      </c>
      <c r="Y1694" s="117">
        <f t="shared" si="890"/>
        <v>1.001491339</v>
      </c>
      <c r="Z1694" s="110">
        <f t="shared" si="891"/>
        <v>0.92673645000000004</v>
      </c>
      <c r="AA1694" s="110">
        <f t="shared" si="892"/>
        <v>0</v>
      </c>
      <c r="AB1694" s="121" t="str">
        <f t="shared" si="871"/>
        <v>A+J=</v>
      </c>
      <c r="AC1694" s="115">
        <f t="shared" si="872"/>
        <v>45986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9">
        <f t="shared" si="869"/>
        <v>45964</v>
      </c>
      <c r="B1695" s="110">
        <f t="shared" si="875"/>
        <v>622.33907452000005</v>
      </c>
      <c r="C1695" s="184">
        <f t="shared" si="868"/>
        <v>620.74601068350955</v>
      </c>
      <c r="D1695" s="111">
        <f t="shared" si="876"/>
        <v>7245.38</v>
      </c>
      <c r="E1695" s="111">
        <f>IF($K1695=1,VLOOKUP($A1694,$AQ$11:$AU$150,5),E1694)</f>
        <v>7276.54</v>
      </c>
      <c r="F1695" s="160" t="e">
        <f>IF($K1695=1,VLOOKUP($A1694,$AQ$11:$AU$135,6),F1694)</f>
        <v>#REF!</v>
      </c>
      <c r="G1695" s="114">
        <f t="shared" si="877"/>
        <v>4.3006716003852752E-3</v>
      </c>
      <c r="H1695" s="115">
        <f t="shared" si="878"/>
        <v>45986</v>
      </c>
      <c r="I1695" s="115">
        <f t="shared" si="879"/>
        <v>45986</v>
      </c>
      <c r="J1695" s="116">
        <f t="shared" si="880"/>
        <v>20</v>
      </c>
      <c r="K1695" s="116">
        <f t="shared" si="881"/>
        <v>5</v>
      </c>
      <c r="L1695" s="8">
        <f t="shared" si="882"/>
        <v>1.0010734299999999</v>
      </c>
      <c r="M1695" s="117">
        <v>1</v>
      </c>
      <c r="N1695" s="117">
        <f t="shared" si="883"/>
        <v>1</v>
      </c>
      <c r="O1695" s="110">
        <f t="shared" si="884"/>
        <v>1.0010734299999999</v>
      </c>
      <c r="P1695" s="110">
        <f t="shared" si="885"/>
        <v>621.41233807000003</v>
      </c>
      <c r="Q1695" s="148">
        <f t="shared" si="886"/>
        <v>0</v>
      </c>
      <c r="R1695" s="170">
        <f t="shared" si="887"/>
        <v>0</v>
      </c>
      <c r="S1695" s="110">
        <f t="shared" si="888"/>
        <v>0</v>
      </c>
      <c r="T1695" s="92">
        <f t="shared" si="873"/>
        <v>0</v>
      </c>
      <c r="U1695" s="181">
        <f t="shared" si="874"/>
        <v>0</v>
      </c>
      <c r="V1695" s="120">
        <f t="shared" si="870"/>
        <v>7.8E-2</v>
      </c>
      <c r="W1695" s="118">
        <f t="shared" si="889"/>
        <v>5</v>
      </c>
      <c r="X1695" s="118">
        <v>252</v>
      </c>
      <c r="Y1695" s="117">
        <f t="shared" si="890"/>
        <v>1.001491339</v>
      </c>
      <c r="Z1695" s="110">
        <f t="shared" si="891"/>
        <v>0.92673645000000004</v>
      </c>
      <c r="AA1695" s="110">
        <f t="shared" si="892"/>
        <v>0</v>
      </c>
      <c r="AB1695" s="121" t="str">
        <f t="shared" si="871"/>
        <v>A+J=</v>
      </c>
      <c r="AC1695" s="115">
        <f t="shared" si="872"/>
        <v>45986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9">
        <f t="shared" si="869"/>
        <v>45965</v>
      </c>
      <c r="B1696" s="110">
        <f t="shared" si="875"/>
        <v>622.65818077999995</v>
      </c>
      <c r="C1696" s="184">
        <f t="shared" si="868"/>
        <v>620.74601068350955</v>
      </c>
      <c r="D1696" s="111">
        <f t="shared" si="876"/>
        <v>7245.38</v>
      </c>
      <c r="E1696" s="111">
        <f>IF($K1696=1,VLOOKUP($A1695,$AQ$11:$AU$150,5),E1695)</f>
        <v>7276.54</v>
      </c>
      <c r="F1696" s="160" t="e">
        <f>IF($K1696=1,VLOOKUP($A1695,$AQ$11:$AU$135,6),F1695)</f>
        <v>#REF!</v>
      </c>
      <c r="G1696" s="114">
        <f t="shared" si="877"/>
        <v>4.3006716003852752E-3</v>
      </c>
      <c r="H1696" s="115">
        <f t="shared" si="878"/>
        <v>45986</v>
      </c>
      <c r="I1696" s="115">
        <f t="shared" si="879"/>
        <v>45986</v>
      </c>
      <c r="J1696" s="116">
        <f t="shared" si="880"/>
        <v>20</v>
      </c>
      <c r="K1696" s="116">
        <f t="shared" si="881"/>
        <v>6</v>
      </c>
      <c r="L1696" s="8">
        <f t="shared" si="882"/>
        <v>1.0012882599999999</v>
      </c>
      <c r="M1696" s="117">
        <v>1</v>
      </c>
      <c r="N1696" s="117">
        <f t="shared" si="883"/>
        <v>1</v>
      </c>
      <c r="O1696" s="110">
        <f t="shared" si="884"/>
        <v>1.0012882599999999</v>
      </c>
      <c r="P1696" s="110">
        <f t="shared" si="885"/>
        <v>621.54569292999997</v>
      </c>
      <c r="Q1696" s="148">
        <f t="shared" si="886"/>
        <v>0</v>
      </c>
      <c r="R1696" s="170">
        <f t="shared" si="887"/>
        <v>0</v>
      </c>
      <c r="S1696" s="110">
        <f t="shared" si="888"/>
        <v>0</v>
      </c>
      <c r="T1696" s="92">
        <f t="shared" si="873"/>
        <v>0</v>
      </c>
      <c r="U1696" s="181">
        <f t="shared" si="874"/>
        <v>0</v>
      </c>
      <c r="V1696" s="120">
        <f t="shared" si="870"/>
        <v>7.8E-2</v>
      </c>
      <c r="W1696" s="118">
        <f t="shared" si="889"/>
        <v>6</v>
      </c>
      <c r="X1696" s="118">
        <v>252</v>
      </c>
      <c r="Y1696" s="117">
        <f t="shared" si="890"/>
        <v>1.0017898730000001</v>
      </c>
      <c r="Z1696" s="110">
        <f t="shared" si="891"/>
        <v>1.1124878499999999</v>
      </c>
      <c r="AA1696" s="110">
        <f t="shared" si="892"/>
        <v>0</v>
      </c>
      <c r="AB1696" s="121" t="str">
        <f t="shared" si="871"/>
        <v>A+J=</v>
      </c>
      <c r="AC1696" s="115">
        <f t="shared" si="872"/>
        <v>45986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9">
        <f t="shared" si="869"/>
        <v>45966</v>
      </c>
      <c r="B1697" s="110">
        <f t="shared" si="875"/>
        <v>622.97744688</v>
      </c>
      <c r="C1697" s="184">
        <f t="shared" si="868"/>
        <v>620.74601068350955</v>
      </c>
      <c r="D1697" s="111">
        <f t="shared" si="876"/>
        <v>7245.38</v>
      </c>
      <c r="E1697" s="111">
        <f>IF($K1697=1,VLOOKUP($A1696,$AQ$11:$AU$150,5),E1696)</f>
        <v>7276.54</v>
      </c>
      <c r="F1697" s="160" t="e">
        <f>IF($K1697=1,VLOOKUP($A1696,$AQ$11:$AU$135,6),F1696)</f>
        <v>#REF!</v>
      </c>
      <c r="G1697" s="114">
        <f t="shared" si="877"/>
        <v>4.3006716003852752E-3</v>
      </c>
      <c r="H1697" s="115">
        <f t="shared" si="878"/>
        <v>45986</v>
      </c>
      <c r="I1697" s="115">
        <f t="shared" si="879"/>
        <v>45986</v>
      </c>
      <c r="J1697" s="116">
        <f t="shared" si="880"/>
        <v>20</v>
      </c>
      <c r="K1697" s="116">
        <f t="shared" si="881"/>
        <v>7</v>
      </c>
      <c r="L1697" s="8">
        <f t="shared" si="882"/>
        <v>1.0015031299999999</v>
      </c>
      <c r="M1697" s="117">
        <v>1</v>
      </c>
      <c r="N1697" s="117">
        <f t="shared" si="883"/>
        <v>1</v>
      </c>
      <c r="O1697" s="110">
        <f t="shared" si="884"/>
        <v>1.0015031299999999</v>
      </c>
      <c r="P1697" s="110">
        <f t="shared" si="885"/>
        <v>621.67907262999995</v>
      </c>
      <c r="Q1697" s="148">
        <f t="shared" si="886"/>
        <v>0</v>
      </c>
      <c r="R1697" s="170">
        <f t="shared" si="887"/>
        <v>0</v>
      </c>
      <c r="S1697" s="110">
        <f t="shared" si="888"/>
        <v>0</v>
      </c>
      <c r="T1697" s="92">
        <f t="shared" si="873"/>
        <v>0</v>
      </c>
      <c r="U1697" s="181">
        <f t="shared" si="874"/>
        <v>0</v>
      </c>
      <c r="V1697" s="120">
        <f t="shared" si="870"/>
        <v>7.8E-2</v>
      </c>
      <c r="W1697" s="118">
        <f t="shared" si="889"/>
        <v>7</v>
      </c>
      <c r="X1697" s="118">
        <v>252</v>
      </c>
      <c r="Y1697" s="117">
        <f t="shared" si="890"/>
        <v>1.0020884960000001</v>
      </c>
      <c r="Z1697" s="110">
        <f t="shared" si="891"/>
        <v>1.29837425</v>
      </c>
      <c r="AA1697" s="110">
        <f t="shared" si="892"/>
        <v>0</v>
      </c>
      <c r="AB1697" s="121" t="str">
        <f t="shared" si="871"/>
        <v>A+J=</v>
      </c>
      <c r="AC1697" s="115">
        <f t="shared" si="872"/>
        <v>45986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9">
        <f t="shared" si="869"/>
        <v>45967</v>
      </c>
      <c r="B1698" s="110">
        <f t="shared" si="875"/>
        <v>623.29687970999998</v>
      </c>
      <c r="C1698" s="184">
        <f t="shared" si="868"/>
        <v>620.74601068350955</v>
      </c>
      <c r="D1698" s="111">
        <f t="shared" si="876"/>
        <v>7245.38</v>
      </c>
      <c r="E1698" s="111">
        <f>IF($K1698=1,VLOOKUP($A1697,$AQ$11:$AU$150,5),E1697)</f>
        <v>7276.54</v>
      </c>
      <c r="F1698" s="160" t="e">
        <f>IF($K1698=1,VLOOKUP($A1697,$AQ$11:$AU$135,6),F1697)</f>
        <v>#REF!</v>
      </c>
      <c r="G1698" s="114">
        <f t="shared" si="877"/>
        <v>4.3006716003852752E-3</v>
      </c>
      <c r="H1698" s="115">
        <f t="shared" si="878"/>
        <v>45986</v>
      </c>
      <c r="I1698" s="115">
        <f t="shared" si="879"/>
        <v>45986</v>
      </c>
      <c r="J1698" s="116">
        <f t="shared" si="880"/>
        <v>20</v>
      </c>
      <c r="K1698" s="116">
        <f t="shared" si="881"/>
        <v>8</v>
      </c>
      <c r="L1698" s="8">
        <f t="shared" si="882"/>
        <v>1.00171805</v>
      </c>
      <c r="M1698" s="117">
        <v>1</v>
      </c>
      <c r="N1698" s="117">
        <f t="shared" si="883"/>
        <v>1</v>
      </c>
      <c r="O1698" s="110">
        <f t="shared" si="884"/>
        <v>1.00171805</v>
      </c>
      <c r="P1698" s="110">
        <f t="shared" si="885"/>
        <v>621.81248335999999</v>
      </c>
      <c r="Q1698" s="148">
        <f t="shared" si="886"/>
        <v>0</v>
      </c>
      <c r="R1698" s="170">
        <f t="shared" si="887"/>
        <v>0</v>
      </c>
      <c r="S1698" s="110">
        <f t="shared" si="888"/>
        <v>0</v>
      </c>
      <c r="T1698" s="92">
        <f t="shared" si="873"/>
        <v>0</v>
      </c>
      <c r="U1698" s="181">
        <f t="shared" si="874"/>
        <v>0</v>
      </c>
      <c r="V1698" s="120">
        <f t="shared" si="870"/>
        <v>7.8E-2</v>
      </c>
      <c r="W1698" s="118">
        <f t="shared" si="889"/>
        <v>8</v>
      </c>
      <c r="X1698" s="118">
        <v>252</v>
      </c>
      <c r="Y1698" s="117">
        <f t="shared" si="890"/>
        <v>1.0023872089999999</v>
      </c>
      <c r="Z1698" s="110">
        <f t="shared" si="891"/>
        <v>1.4843963499999999</v>
      </c>
      <c r="AA1698" s="110">
        <f t="shared" si="892"/>
        <v>0</v>
      </c>
      <c r="AB1698" s="121" t="str">
        <f t="shared" si="871"/>
        <v>A+J=</v>
      </c>
      <c r="AC1698" s="115">
        <f t="shared" si="872"/>
        <v>45986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9">
        <f t="shared" si="869"/>
        <v>45968</v>
      </c>
      <c r="B1699" s="110">
        <f t="shared" si="875"/>
        <v>623.61647249000009</v>
      </c>
      <c r="C1699" s="184">
        <f t="shared" si="868"/>
        <v>620.74601068350955</v>
      </c>
      <c r="D1699" s="111">
        <f t="shared" si="876"/>
        <v>7245.38</v>
      </c>
      <c r="E1699" s="111">
        <f>IF($K1699=1,VLOOKUP($A1698,$AQ$11:$AU$150,5),E1698)</f>
        <v>7276.54</v>
      </c>
      <c r="F1699" s="160" t="e">
        <f>IF($K1699=1,VLOOKUP($A1698,$AQ$11:$AU$135,6),F1698)</f>
        <v>#REF!</v>
      </c>
      <c r="G1699" s="114">
        <f t="shared" si="877"/>
        <v>4.3006716003852752E-3</v>
      </c>
      <c r="H1699" s="115">
        <f t="shared" si="878"/>
        <v>45986</v>
      </c>
      <c r="I1699" s="115">
        <f t="shared" si="879"/>
        <v>45986</v>
      </c>
      <c r="J1699" s="116">
        <f t="shared" si="880"/>
        <v>20</v>
      </c>
      <c r="K1699" s="116">
        <f t="shared" si="881"/>
        <v>9</v>
      </c>
      <c r="L1699" s="8">
        <f t="shared" si="882"/>
        <v>1.0019330099999999</v>
      </c>
      <c r="M1699" s="117">
        <v>1</v>
      </c>
      <c r="N1699" s="117">
        <f t="shared" si="883"/>
        <v>1</v>
      </c>
      <c r="O1699" s="110">
        <f t="shared" si="884"/>
        <v>1.0019330099999999</v>
      </c>
      <c r="P1699" s="110">
        <f t="shared" si="885"/>
        <v>621.94591892000005</v>
      </c>
      <c r="Q1699" s="148">
        <f t="shared" si="886"/>
        <v>0</v>
      </c>
      <c r="R1699" s="170">
        <f t="shared" si="887"/>
        <v>0</v>
      </c>
      <c r="S1699" s="110">
        <f t="shared" si="888"/>
        <v>0</v>
      </c>
      <c r="T1699" s="92">
        <f t="shared" si="873"/>
        <v>0</v>
      </c>
      <c r="U1699" s="181">
        <f t="shared" si="874"/>
        <v>0</v>
      </c>
      <c r="V1699" s="120">
        <f t="shared" si="870"/>
        <v>7.8E-2</v>
      </c>
      <c r="W1699" s="118">
        <f t="shared" si="889"/>
        <v>9</v>
      </c>
      <c r="X1699" s="118">
        <v>252</v>
      </c>
      <c r="Y1699" s="117">
        <f t="shared" si="890"/>
        <v>1.002686011</v>
      </c>
      <c r="Z1699" s="110">
        <f t="shared" si="891"/>
        <v>1.67055357</v>
      </c>
      <c r="AA1699" s="110">
        <f t="shared" si="892"/>
        <v>0</v>
      </c>
      <c r="AB1699" s="121" t="str">
        <f t="shared" si="871"/>
        <v>A+J=</v>
      </c>
      <c r="AC1699" s="115">
        <f t="shared" si="872"/>
        <v>45986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9">
        <f t="shared" si="869"/>
        <v>45969</v>
      </c>
      <c r="B1700" s="110">
        <f t="shared" si="875"/>
        <v>623.93623088999993</v>
      </c>
      <c r="C1700" s="184">
        <f t="shared" si="868"/>
        <v>620.74601068350955</v>
      </c>
      <c r="D1700" s="111">
        <f t="shared" si="876"/>
        <v>7245.38</v>
      </c>
      <c r="E1700" s="111">
        <f>IF($K1700=1,VLOOKUP($A1699,$AQ$11:$AU$150,5),E1699)</f>
        <v>7276.54</v>
      </c>
      <c r="F1700" s="160" t="e">
        <f>IF($K1700=1,VLOOKUP($A1699,$AQ$11:$AU$135,6),F1699)</f>
        <v>#REF!</v>
      </c>
      <c r="G1700" s="114">
        <f t="shared" si="877"/>
        <v>4.3006716003852752E-3</v>
      </c>
      <c r="H1700" s="115">
        <f t="shared" si="878"/>
        <v>45986</v>
      </c>
      <c r="I1700" s="115">
        <f t="shared" si="879"/>
        <v>45986</v>
      </c>
      <c r="J1700" s="116">
        <f t="shared" si="880"/>
        <v>20</v>
      </c>
      <c r="K1700" s="116">
        <f t="shared" si="881"/>
        <v>10</v>
      </c>
      <c r="L1700" s="8">
        <f t="shared" si="882"/>
        <v>1.0021480199999999</v>
      </c>
      <c r="M1700" s="117">
        <v>1</v>
      </c>
      <c r="N1700" s="117">
        <f t="shared" si="883"/>
        <v>1</v>
      </c>
      <c r="O1700" s="110">
        <f t="shared" si="884"/>
        <v>1.0021480199999999</v>
      </c>
      <c r="P1700" s="110">
        <f t="shared" si="885"/>
        <v>622.07938551999996</v>
      </c>
      <c r="Q1700" s="148">
        <f t="shared" si="886"/>
        <v>0</v>
      </c>
      <c r="R1700" s="170">
        <f t="shared" si="887"/>
        <v>0</v>
      </c>
      <c r="S1700" s="110">
        <f t="shared" si="888"/>
        <v>0</v>
      </c>
      <c r="T1700" s="92">
        <f t="shared" si="873"/>
        <v>0</v>
      </c>
      <c r="U1700" s="181">
        <f t="shared" si="874"/>
        <v>0</v>
      </c>
      <c r="V1700" s="120">
        <f t="shared" si="870"/>
        <v>7.8E-2</v>
      </c>
      <c r="W1700" s="118">
        <f t="shared" si="889"/>
        <v>10</v>
      </c>
      <c r="X1700" s="118">
        <v>252</v>
      </c>
      <c r="Y1700" s="117">
        <f t="shared" si="890"/>
        <v>1.002984901</v>
      </c>
      <c r="Z1700" s="110">
        <f t="shared" si="891"/>
        <v>1.8568453700000001</v>
      </c>
      <c r="AA1700" s="110">
        <f t="shared" si="892"/>
        <v>0</v>
      </c>
      <c r="AB1700" s="121" t="str">
        <f t="shared" si="871"/>
        <v>A+J=</v>
      </c>
      <c r="AC1700" s="115">
        <f t="shared" si="872"/>
        <v>45986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9">
        <f t="shared" si="869"/>
        <v>45970</v>
      </c>
      <c r="B1701" s="110">
        <f t="shared" si="875"/>
        <v>623.93623088999993</v>
      </c>
      <c r="C1701" s="184">
        <f t="shared" si="868"/>
        <v>620.74601068350955</v>
      </c>
      <c r="D1701" s="111">
        <f t="shared" si="876"/>
        <v>7245.38</v>
      </c>
      <c r="E1701" s="111">
        <f>IF($K1701=1,VLOOKUP($A1700,$AQ$11:$AU$150,5),E1700)</f>
        <v>7276.54</v>
      </c>
      <c r="F1701" s="160" t="e">
        <f>IF($K1701=1,VLOOKUP($A1700,$AQ$11:$AU$135,6),F1700)</f>
        <v>#REF!</v>
      </c>
      <c r="G1701" s="114">
        <f t="shared" si="877"/>
        <v>4.3006716003852752E-3</v>
      </c>
      <c r="H1701" s="115">
        <f t="shared" si="878"/>
        <v>45986</v>
      </c>
      <c r="I1701" s="115">
        <f t="shared" si="879"/>
        <v>45986</v>
      </c>
      <c r="J1701" s="116">
        <f t="shared" si="880"/>
        <v>20</v>
      </c>
      <c r="K1701" s="116">
        <f t="shared" si="881"/>
        <v>10</v>
      </c>
      <c r="L1701" s="8">
        <f t="shared" si="882"/>
        <v>1.0021480199999999</v>
      </c>
      <c r="M1701" s="117">
        <v>1</v>
      </c>
      <c r="N1701" s="117">
        <f t="shared" si="883"/>
        <v>1</v>
      </c>
      <c r="O1701" s="110">
        <f t="shared" si="884"/>
        <v>1.0021480199999999</v>
      </c>
      <c r="P1701" s="110">
        <f t="shared" si="885"/>
        <v>622.07938551999996</v>
      </c>
      <c r="Q1701" s="148">
        <f t="shared" si="886"/>
        <v>0</v>
      </c>
      <c r="R1701" s="170">
        <f t="shared" si="887"/>
        <v>0</v>
      </c>
      <c r="S1701" s="110">
        <f t="shared" si="888"/>
        <v>0</v>
      </c>
      <c r="T1701" s="92">
        <f t="shared" si="873"/>
        <v>0</v>
      </c>
      <c r="U1701" s="181">
        <f t="shared" si="874"/>
        <v>0</v>
      </c>
      <c r="V1701" s="120">
        <f t="shared" si="870"/>
        <v>7.8E-2</v>
      </c>
      <c r="W1701" s="118">
        <f t="shared" si="889"/>
        <v>10</v>
      </c>
      <c r="X1701" s="118">
        <v>252</v>
      </c>
      <c r="Y1701" s="117">
        <f t="shared" si="890"/>
        <v>1.002984901</v>
      </c>
      <c r="Z1701" s="110">
        <f t="shared" si="891"/>
        <v>1.8568453700000001</v>
      </c>
      <c r="AA1701" s="110">
        <f t="shared" si="892"/>
        <v>0</v>
      </c>
      <c r="AB1701" s="121" t="str">
        <f t="shared" si="871"/>
        <v>A+J=</v>
      </c>
      <c r="AC1701" s="115">
        <f t="shared" si="872"/>
        <v>45986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9">
        <f t="shared" si="869"/>
        <v>45971</v>
      </c>
      <c r="B1702" s="110">
        <f t="shared" si="875"/>
        <v>623.93623088999993</v>
      </c>
      <c r="C1702" s="184">
        <f t="shared" si="868"/>
        <v>620.74601068350955</v>
      </c>
      <c r="D1702" s="111">
        <f t="shared" si="876"/>
        <v>7245.38</v>
      </c>
      <c r="E1702" s="111">
        <f>IF($K1702=1,VLOOKUP($A1701,$AQ$11:$AU$150,5),E1701)</f>
        <v>7276.54</v>
      </c>
      <c r="F1702" s="160" t="e">
        <f>IF($K1702=1,VLOOKUP($A1701,$AQ$11:$AU$135,6),F1701)</f>
        <v>#REF!</v>
      </c>
      <c r="G1702" s="114">
        <f t="shared" si="877"/>
        <v>4.3006716003852752E-3</v>
      </c>
      <c r="H1702" s="115">
        <f t="shared" si="878"/>
        <v>45986</v>
      </c>
      <c r="I1702" s="115">
        <f t="shared" si="879"/>
        <v>45986</v>
      </c>
      <c r="J1702" s="116">
        <f t="shared" si="880"/>
        <v>20</v>
      </c>
      <c r="K1702" s="116">
        <f t="shared" si="881"/>
        <v>10</v>
      </c>
      <c r="L1702" s="8">
        <f t="shared" si="882"/>
        <v>1.0021480199999999</v>
      </c>
      <c r="M1702" s="117">
        <v>1</v>
      </c>
      <c r="N1702" s="117">
        <f t="shared" si="883"/>
        <v>1</v>
      </c>
      <c r="O1702" s="110">
        <f t="shared" si="884"/>
        <v>1.0021480199999999</v>
      </c>
      <c r="P1702" s="110">
        <f t="shared" si="885"/>
        <v>622.07938551999996</v>
      </c>
      <c r="Q1702" s="148">
        <f t="shared" si="886"/>
        <v>0</v>
      </c>
      <c r="R1702" s="170">
        <f t="shared" si="887"/>
        <v>0</v>
      </c>
      <c r="S1702" s="110">
        <f t="shared" si="888"/>
        <v>0</v>
      </c>
      <c r="T1702" s="92">
        <f t="shared" si="873"/>
        <v>0</v>
      </c>
      <c r="U1702" s="181">
        <f t="shared" si="874"/>
        <v>0</v>
      </c>
      <c r="V1702" s="120">
        <f t="shared" si="870"/>
        <v>7.8E-2</v>
      </c>
      <c r="W1702" s="118">
        <f t="shared" si="889"/>
        <v>10</v>
      </c>
      <c r="X1702" s="118">
        <v>252</v>
      </c>
      <c r="Y1702" s="117">
        <f t="shared" si="890"/>
        <v>1.002984901</v>
      </c>
      <c r="Z1702" s="110">
        <f t="shared" si="891"/>
        <v>1.8568453700000001</v>
      </c>
      <c r="AA1702" s="110">
        <f t="shared" si="892"/>
        <v>0</v>
      </c>
      <c r="AB1702" s="121" t="str">
        <f t="shared" si="871"/>
        <v>A+J=</v>
      </c>
      <c r="AC1702" s="115">
        <f t="shared" si="872"/>
        <v>45986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9">
        <f t="shared" si="869"/>
        <v>45972</v>
      </c>
      <c r="B1703" s="110">
        <f t="shared" si="875"/>
        <v>624.25615622000009</v>
      </c>
      <c r="C1703" s="184">
        <f t="shared" si="868"/>
        <v>620.74601068350955</v>
      </c>
      <c r="D1703" s="111">
        <f t="shared" si="876"/>
        <v>7245.38</v>
      </c>
      <c r="E1703" s="111">
        <f>IF($K1703=1,VLOOKUP($A1702,$AQ$11:$AU$150,5),E1702)</f>
        <v>7276.54</v>
      </c>
      <c r="F1703" s="160" t="e">
        <f>IF($K1703=1,VLOOKUP($A1702,$AQ$11:$AU$135,6),F1702)</f>
        <v>#REF!</v>
      </c>
      <c r="G1703" s="114">
        <f t="shared" si="877"/>
        <v>4.3006716003852752E-3</v>
      </c>
      <c r="H1703" s="115">
        <f t="shared" si="878"/>
        <v>45986</v>
      </c>
      <c r="I1703" s="115">
        <f t="shared" si="879"/>
        <v>45986</v>
      </c>
      <c r="J1703" s="116">
        <f t="shared" si="880"/>
        <v>20</v>
      </c>
      <c r="K1703" s="116">
        <f t="shared" si="881"/>
        <v>11</v>
      </c>
      <c r="L1703" s="8">
        <f t="shared" si="882"/>
        <v>1.0023630800000001</v>
      </c>
      <c r="M1703" s="117">
        <v>1</v>
      </c>
      <c r="N1703" s="117">
        <f t="shared" si="883"/>
        <v>1</v>
      </c>
      <c r="O1703" s="110">
        <f t="shared" si="884"/>
        <v>1.0023630800000001</v>
      </c>
      <c r="P1703" s="110">
        <f t="shared" si="885"/>
        <v>622.21288316000005</v>
      </c>
      <c r="Q1703" s="148">
        <f t="shared" si="886"/>
        <v>0</v>
      </c>
      <c r="R1703" s="170">
        <f t="shared" si="887"/>
        <v>0</v>
      </c>
      <c r="S1703" s="110">
        <f t="shared" si="888"/>
        <v>0</v>
      </c>
      <c r="T1703" s="92">
        <f t="shared" si="873"/>
        <v>0</v>
      </c>
      <c r="U1703" s="181">
        <f t="shared" si="874"/>
        <v>0</v>
      </c>
      <c r="V1703" s="120">
        <f t="shared" si="870"/>
        <v>7.8E-2</v>
      </c>
      <c r="W1703" s="118">
        <f t="shared" si="889"/>
        <v>11</v>
      </c>
      <c r="X1703" s="118">
        <v>252</v>
      </c>
      <c r="Y1703" s="117">
        <f t="shared" si="890"/>
        <v>1.003283881</v>
      </c>
      <c r="Z1703" s="110">
        <f t="shared" si="891"/>
        <v>2.0432730600000002</v>
      </c>
      <c r="AA1703" s="110">
        <f t="shared" si="892"/>
        <v>0</v>
      </c>
      <c r="AB1703" s="121" t="str">
        <f t="shared" si="871"/>
        <v>A+J=</v>
      </c>
      <c r="AC1703" s="115">
        <f t="shared" si="872"/>
        <v>45986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9">
        <f t="shared" si="869"/>
        <v>45973</v>
      </c>
      <c r="B1704" s="110">
        <f t="shared" si="875"/>
        <v>624.57624168000007</v>
      </c>
      <c r="C1704" s="184">
        <f t="shared" si="868"/>
        <v>620.74601068350955</v>
      </c>
      <c r="D1704" s="111">
        <f t="shared" si="876"/>
        <v>7245.38</v>
      </c>
      <c r="E1704" s="111">
        <f>IF($K1704=1,VLOOKUP($A1703,$AQ$11:$AU$150,5),E1703)</f>
        <v>7276.54</v>
      </c>
      <c r="F1704" s="160" t="e">
        <f>IF($K1704=1,VLOOKUP($A1703,$AQ$11:$AU$135,6),F1703)</f>
        <v>#REF!</v>
      </c>
      <c r="G1704" s="114">
        <f t="shared" si="877"/>
        <v>4.3006716003852752E-3</v>
      </c>
      <c r="H1704" s="115">
        <f t="shared" si="878"/>
        <v>45986</v>
      </c>
      <c r="I1704" s="115">
        <f t="shared" si="879"/>
        <v>45986</v>
      </c>
      <c r="J1704" s="116">
        <f t="shared" si="880"/>
        <v>20</v>
      </c>
      <c r="K1704" s="116">
        <f t="shared" si="881"/>
        <v>12</v>
      </c>
      <c r="L1704" s="8">
        <f t="shared" si="882"/>
        <v>1.00257818</v>
      </c>
      <c r="M1704" s="117">
        <v>1</v>
      </c>
      <c r="N1704" s="117">
        <f t="shared" si="883"/>
        <v>1</v>
      </c>
      <c r="O1704" s="110">
        <f t="shared" si="884"/>
        <v>1.00257818</v>
      </c>
      <c r="P1704" s="110">
        <f t="shared" si="885"/>
        <v>622.34640563000005</v>
      </c>
      <c r="Q1704" s="148">
        <f t="shared" si="886"/>
        <v>0</v>
      </c>
      <c r="R1704" s="170">
        <f t="shared" si="887"/>
        <v>0</v>
      </c>
      <c r="S1704" s="110">
        <f t="shared" si="888"/>
        <v>0</v>
      </c>
      <c r="T1704" s="92">
        <f t="shared" si="873"/>
        <v>0</v>
      </c>
      <c r="U1704" s="181">
        <f t="shared" si="874"/>
        <v>0</v>
      </c>
      <c r="V1704" s="120">
        <f t="shared" si="870"/>
        <v>7.8E-2</v>
      </c>
      <c r="W1704" s="118">
        <f t="shared" si="889"/>
        <v>12</v>
      </c>
      <c r="X1704" s="118">
        <v>252</v>
      </c>
      <c r="Y1704" s="117">
        <f t="shared" si="890"/>
        <v>1.00358295</v>
      </c>
      <c r="Z1704" s="110">
        <f t="shared" si="891"/>
        <v>2.2298360499999998</v>
      </c>
      <c r="AA1704" s="110">
        <f t="shared" si="892"/>
        <v>0</v>
      </c>
      <c r="AB1704" s="121" t="str">
        <f t="shared" si="871"/>
        <v>A+J=</v>
      </c>
      <c r="AC1704" s="115">
        <f t="shared" si="872"/>
        <v>45986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9">
        <f t="shared" si="869"/>
        <v>45974</v>
      </c>
      <c r="B1705" s="110">
        <f t="shared" si="875"/>
        <v>624.89649354999995</v>
      </c>
      <c r="C1705" s="184">
        <f t="shared" si="868"/>
        <v>620.74601068350955</v>
      </c>
      <c r="D1705" s="111">
        <f t="shared" si="876"/>
        <v>7245.38</v>
      </c>
      <c r="E1705" s="111">
        <f>IF($K1705=1,VLOOKUP($A1704,$AQ$11:$AU$150,5),E1704)</f>
        <v>7276.54</v>
      </c>
      <c r="F1705" s="160" t="e">
        <f>IF($K1705=1,VLOOKUP($A1704,$AQ$11:$AU$135,6),F1704)</f>
        <v>#REF!</v>
      </c>
      <c r="G1705" s="114">
        <f t="shared" si="877"/>
        <v>4.3006716003852752E-3</v>
      </c>
      <c r="H1705" s="115">
        <f t="shared" si="878"/>
        <v>45986</v>
      </c>
      <c r="I1705" s="115">
        <f t="shared" si="879"/>
        <v>45986</v>
      </c>
      <c r="J1705" s="116">
        <f t="shared" si="880"/>
        <v>20</v>
      </c>
      <c r="K1705" s="116">
        <f t="shared" si="881"/>
        <v>13</v>
      </c>
      <c r="L1705" s="8">
        <f t="shared" si="882"/>
        <v>1.00279333</v>
      </c>
      <c r="M1705" s="117">
        <v>1</v>
      </c>
      <c r="N1705" s="117">
        <f t="shared" si="883"/>
        <v>1</v>
      </c>
      <c r="O1705" s="110">
        <f t="shared" si="884"/>
        <v>1.00279333</v>
      </c>
      <c r="P1705" s="110">
        <f t="shared" si="885"/>
        <v>622.47995913</v>
      </c>
      <c r="Q1705" s="148">
        <f t="shared" si="886"/>
        <v>0</v>
      </c>
      <c r="R1705" s="170">
        <f t="shared" si="887"/>
        <v>0</v>
      </c>
      <c r="S1705" s="110">
        <f t="shared" si="888"/>
        <v>0</v>
      </c>
      <c r="T1705" s="92">
        <f t="shared" si="873"/>
        <v>0</v>
      </c>
      <c r="U1705" s="181">
        <f t="shared" si="874"/>
        <v>0</v>
      </c>
      <c r="V1705" s="120">
        <f t="shared" si="870"/>
        <v>7.8E-2</v>
      </c>
      <c r="W1705" s="118">
        <f t="shared" si="889"/>
        <v>13</v>
      </c>
      <c r="X1705" s="118">
        <v>252</v>
      </c>
      <c r="Y1705" s="117">
        <f t="shared" si="890"/>
        <v>1.003882108</v>
      </c>
      <c r="Z1705" s="110">
        <f t="shared" si="891"/>
        <v>2.4165344200000001</v>
      </c>
      <c r="AA1705" s="110">
        <f t="shared" si="892"/>
        <v>0</v>
      </c>
      <c r="AB1705" s="121" t="str">
        <f t="shared" si="871"/>
        <v>A+J=</v>
      </c>
      <c r="AC1705" s="115">
        <f t="shared" si="872"/>
        <v>45986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9">
        <f t="shared" si="869"/>
        <v>45975</v>
      </c>
      <c r="B1706" s="110">
        <f t="shared" si="875"/>
        <v>625.21691192000003</v>
      </c>
      <c r="C1706" s="184">
        <f t="shared" si="868"/>
        <v>620.74601068350955</v>
      </c>
      <c r="D1706" s="111">
        <f t="shared" si="876"/>
        <v>7245.38</v>
      </c>
      <c r="E1706" s="111">
        <f>IF($K1706=1,VLOOKUP($A1705,$AQ$11:$AU$150,5),E1705)</f>
        <v>7276.54</v>
      </c>
      <c r="F1706" s="160" t="e">
        <f>IF($K1706=1,VLOOKUP($A1705,$AQ$11:$AU$135,6),F1705)</f>
        <v>#REF!</v>
      </c>
      <c r="G1706" s="114">
        <f t="shared" si="877"/>
        <v>4.3006716003852752E-3</v>
      </c>
      <c r="H1706" s="115">
        <f t="shared" si="878"/>
        <v>45986</v>
      </c>
      <c r="I1706" s="115">
        <f t="shared" si="879"/>
        <v>45986</v>
      </c>
      <c r="J1706" s="116">
        <f t="shared" si="880"/>
        <v>20</v>
      </c>
      <c r="K1706" s="116">
        <f t="shared" si="881"/>
        <v>14</v>
      </c>
      <c r="L1706" s="8">
        <f t="shared" si="882"/>
        <v>1.00300853</v>
      </c>
      <c r="M1706" s="117">
        <v>1</v>
      </c>
      <c r="N1706" s="117">
        <f t="shared" si="883"/>
        <v>1</v>
      </c>
      <c r="O1706" s="110">
        <f t="shared" si="884"/>
        <v>1.00300853</v>
      </c>
      <c r="P1706" s="110">
        <f t="shared" si="885"/>
        <v>622.61354367000001</v>
      </c>
      <c r="Q1706" s="148">
        <f t="shared" si="886"/>
        <v>0</v>
      </c>
      <c r="R1706" s="170">
        <f t="shared" si="887"/>
        <v>0</v>
      </c>
      <c r="S1706" s="110">
        <f t="shared" si="888"/>
        <v>0</v>
      </c>
      <c r="T1706" s="92">
        <f t="shared" si="873"/>
        <v>0</v>
      </c>
      <c r="U1706" s="181">
        <f t="shared" si="874"/>
        <v>0</v>
      </c>
      <c r="V1706" s="120">
        <f t="shared" si="870"/>
        <v>7.8E-2</v>
      </c>
      <c r="W1706" s="118">
        <f t="shared" si="889"/>
        <v>14</v>
      </c>
      <c r="X1706" s="118">
        <v>252</v>
      </c>
      <c r="Y1706" s="117">
        <f t="shared" si="890"/>
        <v>1.0041813550000001</v>
      </c>
      <c r="Z1706" s="110">
        <f t="shared" si="891"/>
        <v>2.6033682499999999</v>
      </c>
      <c r="AA1706" s="110">
        <f t="shared" si="892"/>
        <v>0</v>
      </c>
      <c r="AB1706" s="121" t="str">
        <f t="shared" si="871"/>
        <v>A+J=</v>
      </c>
      <c r="AC1706" s="115">
        <f t="shared" si="872"/>
        <v>45986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9">
        <f t="shared" si="869"/>
        <v>45976</v>
      </c>
      <c r="B1707" s="110">
        <f t="shared" si="875"/>
        <v>625.53749060999996</v>
      </c>
      <c r="C1707" s="184">
        <f t="shared" si="868"/>
        <v>620.74601068350955</v>
      </c>
      <c r="D1707" s="111">
        <f t="shared" si="876"/>
        <v>7245.38</v>
      </c>
      <c r="E1707" s="111">
        <f>IF($K1707=1,VLOOKUP($A1706,$AQ$11:$AU$150,5),E1706)</f>
        <v>7276.54</v>
      </c>
      <c r="F1707" s="160" t="e">
        <f>IF($K1707=1,VLOOKUP($A1706,$AQ$11:$AU$135,6),F1706)</f>
        <v>#REF!</v>
      </c>
      <c r="G1707" s="114">
        <f t="shared" si="877"/>
        <v>4.3006716003852752E-3</v>
      </c>
      <c r="H1707" s="115">
        <f t="shared" si="878"/>
        <v>45986</v>
      </c>
      <c r="I1707" s="115">
        <f t="shared" si="879"/>
        <v>45986</v>
      </c>
      <c r="J1707" s="116">
        <f t="shared" si="880"/>
        <v>20</v>
      </c>
      <c r="K1707" s="116">
        <f t="shared" si="881"/>
        <v>15</v>
      </c>
      <c r="L1707" s="8">
        <f t="shared" si="882"/>
        <v>1.00322377</v>
      </c>
      <c r="M1707" s="117">
        <v>1</v>
      </c>
      <c r="N1707" s="117">
        <f t="shared" si="883"/>
        <v>1</v>
      </c>
      <c r="O1707" s="110">
        <f t="shared" si="884"/>
        <v>1.00322377</v>
      </c>
      <c r="P1707" s="110">
        <f t="shared" si="885"/>
        <v>622.74715304999995</v>
      </c>
      <c r="Q1707" s="148">
        <f t="shared" si="886"/>
        <v>0</v>
      </c>
      <c r="R1707" s="170">
        <f t="shared" si="887"/>
        <v>0</v>
      </c>
      <c r="S1707" s="110">
        <f t="shared" si="888"/>
        <v>0</v>
      </c>
      <c r="T1707" s="92">
        <f t="shared" si="873"/>
        <v>0</v>
      </c>
      <c r="U1707" s="181">
        <f t="shared" si="874"/>
        <v>0</v>
      </c>
      <c r="V1707" s="120">
        <f t="shared" si="870"/>
        <v>7.8E-2</v>
      </c>
      <c r="W1707" s="118">
        <f t="shared" si="889"/>
        <v>15</v>
      </c>
      <c r="X1707" s="118">
        <v>252</v>
      </c>
      <c r="Y1707" s="117">
        <f t="shared" si="890"/>
        <v>1.0044806909999999</v>
      </c>
      <c r="Z1707" s="110">
        <f t="shared" si="891"/>
        <v>2.7903375600000002</v>
      </c>
      <c r="AA1707" s="110">
        <f t="shared" si="892"/>
        <v>0</v>
      </c>
      <c r="AB1707" s="121" t="str">
        <f t="shared" si="871"/>
        <v>A+J=</v>
      </c>
      <c r="AC1707" s="115">
        <f t="shared" si="872"/>
        <v>45986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9">
        <f t="shared" si="869"/>
        <v>45977</v>
      </c>
      <c r="B1708" s="110">
        <f t="shared" si="875"/>
        <v>625.53749060999996</v>
      </c>
      <c r="C1708" s="184">
        <f t="shared" si="868"/>
        <v>620.74601068350955</v>
      </c>
      <c r="D1708" s="111">
        <f t="shared" si="876"/>
        <v>7245.38</v>
      </c>
      <c r="E1708" s="111">
        <f>IF($K1708=1,VLOOKUP($A1707,$AQ$11:$AU$150,5),E1707)</f>
        <v>7276.54</v>
      </c>
      <c r="F1708" s="160" t="e">
        <f>IF($K1708=1,VLOOKUP($A1707,$AQ$11:$AU$135,6),F1707)</f>
        <v>#REF!</v>
      </c>
      <c r="G1708" s="114">
        <f t="shared" si="877"/>
        <v>4.3006716003852752E-3</v>
      </c>
      <c r="H1708" s="115">
        <f t="shared" si="878"/>
        <v>45986</v>
      </c>
      <c r="I1708" s="115">
        <f t="shared" si="879"/>
        <v>45986</v>
      </c>
      <c r="J1708" s="116">
        <f t="shared" si="880"/>
        <v>20</v>
      </c>
      <c r="K1708" s="116">
        <f t="shared" si="881"/>
        <v>15</v>
      </c>
      <c r="L1708" s="8">
        <f t="shared" si="882"/>
        <v>1.00322377</v>
      </c>
      <c r="M1708" s="117">
        <v>1</v>
      </c>
      <c r="N1708" s="117">
        <f t="shared" si="883"/>
        <v>1</v>
      </c>
      <c r="O1708" s="110">
        <f t="shared" si="884"/>
        <v>1.00322377</v>
      </c>
      <c r="P1708" s="110">
        <f t="shared" si="885"/>
        <v>622.74715304999995</v>
      </c>
      <c r="Q1708" s="148">
        <f t="shared" si="886"/>
        <v>0</v>
      </c>
      <c r="R1708" s="170">
        <f t="shared" si="887"/>
        <v>0</v>
      </c>
      <c r="S1708" s="110">
        <f t="shared" si="888"/>
        <v>0</v>
      </c>
      <c r="T1708" s="92">
        <f t="shared" si="873"/>
        <v>0</v>
      </c>
      <c r="U1708" s="181">
        <f t="shared" si="874"/>
        <v>0</v>
      </c>
      <c r="V1708" s="120">
        <f t="shared" si="870"/>
        <v>7.8E-2</v>
      </c>
      <c r="W1708" s="118">
        <f t="shared" si="889"/>
        <v>15</v>
      </c>
      <c r="X1708" s="118">
        <v>252</v>
      </c>
      <c r="Y1708" s="117">
        <f t="shared" si="890"/>
        <v>1.0044806909999999</v>
      </c>
      <c r="Z1708" s="110">
        <f t="shared" si="891"/>
        <v>2.7903375600000002</v>
      </c>
      <c r="AA1708" s="110">
        <f t="shared" si="892"/>
        <v>0</v>
      </c>
      <c r="AB1708" s="121" t="str">
        <f t="shared" si="871"/>
        <v>A+J=</v>
      </c>
      <c r="AC1708" s="115">
        <f t="shared" si="872"/>
        <v>45986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9">
        <f t="shared" si="869"/>
        <v>45978</v>
      </c>
      <c r="B1709" s="110">
        <f t="shared" si="875"/>
        <v>625.53749060999996</v>
      </c>
      <c r="C1709" s="184">
        <f t="shared" ref="C1709:C1772" si="893">IF(Q1708&gt;0,P1708-S1708-T1708,C1708)</f>
        <v>620.74601068350955</v>
      </c>
      <c r="D1709" s="111">
        <f t="shared" si="876"/>
        <v>7245.38</v>
      </c>
      <c r="E1709" s="111">
        <f>IF($K1709=1,VLOOKUP($A1708,$AQ$11:$AU$150,5),E1708)</f>
        <v>7276.54</v>
      </c>
      <c r="F1709" s="160" t="e">
        <f>IF($K1709=1,VLOOKUP($A1708,$AQ$11:$AU$135,6),F1708)</f>
        <v>#REF!</v>
      </c>
      <c r="G1709" s="114">
        <f t="shared" si="877"/>
        <v>4.3006716003852752E-3</v>
      </c>
      <c r="H1709" s="115">
        <f t="shared" si="878"/>
        <v>45986</v>
      </c>
      <c r="I1709" s="115">
        <f t="shared" si="879"/>
        <v>45986</v>
      </c>
      <c r="J1709" s="116">
        <f t="shared" si="880"/>
        <v>20</v>
      </c>
      <c r="K1709" s="116">
        <f t="shared" si="881"/>
        <v>15</v>
      </c>
      <c r="L1709" s="8">
        <f t="shared" si="882"/>
        <v>1.00322377</v>
      </c>
      <c r="M1709" s="117">
        <v>1</v>
      </c>
      <c r="N1709" s="117">
        <f t="shared" si="883"/>
        <v>1</v>
      </c>
      <c r="O1709" s="110">
        <f t="shared" si="884"/>
        <v>1.00322377</v>
      </c>
      <c r="P1709" s="110">
        <f t="shared" si="885"/>
        <v>622.74715304999995</v>
      </c>
      <c r="Q1709" s="148">
        <f t="shared" si="886"/>
        <v>0</v>
      </c>
      <c r="R1709" s="170">
        <f t="shared" si="887"/>
        <v>0</v>
      </c>
      <c r="S1709" s="110">
        <f t="shared" si="888"/>
        <v>0</v>
      </c>
      <c r="T1709" s="92">
        <f t="shared" si="873"/>
        <v>0</v>
      </c>
      <c r="U1709" s="181">
        <f t="shared" si="874"/>
        <v>0</v>
      </c>
      <c r="V1709" s="120">
        <f t="shared" si="870"/>
        <v>7.8E-2</v>
      </c>
      <c r="W1709" s="118">
        <f t="shared" si="889"/>
        <v>15</v>
      </c>
      <c r="X1709" s="118">
        <v>252</v>
      </c>
      <c r="Y1709" s="117">
        <f t="shared" si="890"/>
        <v>1.0044806909999999</v>
      </c>
      <c r="Z1709" s="110">
        <f t="shared" si="891"/>
        <v>2.7903375600000002</v>
      </c>
      <c r="AA1709" s="110">
        <f t="shared" si="892"/>
        <v>0</v>
      </c>
      <c r="AB1709" s="121" t="str">
        <f t="shared" si="871"/>
        <v>A+J=</v>
      </c>
      <c r="AC1709" s="115">
        <f t="shared" si="872"/>
        <v>45986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9">
        <f t="shared" si="869"/>
        <v>45979</v>
      </c>
      <c r="B1710" s="110">
        <f t="shared" si="875"/>
        <v>625.8582365100001</v>
      </c>
      <c r="C1710" s="184">
        <f t="shared" si="893"/>
        <v>620.74601068350955</v>
      </c>
      <c r="D1710" s="111">
        <f t="shared" si="876"/>
        <v>7245.38</v>
      </c>
      <c r="E1710" s="111">
        <f>IF($K1710=1,VLOOKUP($A1709,$AQ$11:$AU$150,5),E1709)</f>
        <v>7276.54</v>
      </c>
      <c r="F1710" s="160" t="e">
        <f>IF($K1710=1,VLOOKUP($A1709,$AQ$11:$AU$135,6),F1709)</f>
        <v>#REF!</v>
      </c>
      <c r="G1710" s="114">
        <f t="shared" si="877"/>
        <v>4.3006716003852752E-3</v>
      </c>
      <c r="H1710" s="115">
        <f t="shared" si="878"/>
        <v>45986</v>
      </c>
      <c r="I1710" s="115">
        <f t="shared" si="879"/>
        <v>45986</v>
      </c>
      <c r="J1710" s="116">
        <f t="shared" si="880"/>
        <v>20</v>
      </c>
      <c r="K1710" s="116">
        <f t="shared" si="881"/>
        <v>16</v>
      </c>
      <c r="L1710" s="8">
        <f t="shared" si="882"/>
        <v>1.00343906</v>
      </c>
      <c r="M1710" s="117">
        <v>1</v>
      </c>
      <c r="N1710" s="117">
        <f t="shared" si="883"/>
        <v>1</v>
      </c>
      <c r="O1710" s="110">
        <f t="shared" si="884"/>
        <v>1.00343906</v>
      </c>
      <c r="P1710" s="110">
        <f t="shared" si="885"/>
        <v>622.88079345000006</v>
      </c>
      <c r="Q1710" s="148">
        <f t="shared" si="886"/>
        <v>0</v>
      </c>
      <c r="R1710" s="170">
        <f t="shared" si="887"/>
        <v>0</v>
      </c>
      <c r="S1710" s="110">
        <f t="shared" si="888"/>
        <v>0</v>
      </c>
      <c r="T1710" s="92">
        <f t="shared" si="873"/>
        <v>0</v>
      </c>
      <c r="U1710" s="181">
        <f t="shared" si="874"/>
        <v>0</v>
      </c>
      <c r="V1710" s="120">
        <f t="shared" si="870"/>
        <v>7.8E-2</v>
      </c>
      <c r="W1710" s="118">
        <f t="shared" si="889"/>
        <v>16</v>
      </c>
      <c r="X1710" s="118">
        <v>252</v>
      </c>
      <c r="Y1710" s="117">
        <f t="shared" si="890"/>
        <v>1.0047801169999999</v>
      </c>
      <c r="Z1710" s="110">
        <f t="shared" si="891"/>
        <v>2.9774430600000001</v>
      </c>
      <c r="AA1710" s="110">
        <f t="shared" si="892"/>
        <v>0</v>
      </c>
      <c r="AB1710" s="121" t="str">
        <f t="shared" si="871"/>
        <v>A+J=</v>
      </c>
      <c r="AC1710" s="115">
        <f t="shared" si="872"/>
        <v>45986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9">
        <f t="shared" si="869"/>
        <v>45980</v>
      </c>
      <c r="B1711" s="110">
        <f t="shared" si="875"/>
        <v>626.17914286999996</v>
      </c>
      <c r="C1711" s="184">
        <f t="shared" si="893"/>
        <v>620.74601068350955</v>
      </c>
      <c r="D1711" s="111">
        <f t="shared" si="876"/>
        <v>7245.38</v>
      </c>
      <c r="E1711" s="111">
        <f>IF($K1711=1,VLOOKUP($A1710,$AQ$11:$AU$150,5),E1710)</f>
        <v>7276.54</v>
      </c>
      <c r="F1711" s="160" t="e">
        <f>IF($K1711=1,VLOOKUP($A1710,$AQ$11:$AU$135,6),F1710)</f>
        <v>#REF!</v>
      </c>
      <c r="G1711" s="114">
        <f t="shared" si="877"/>
        <v>4.3006716003852752E-3</v>
      </c>
      <c r="H1711" s="115">
        <f t="shared" si="878"/>
        <v>45986</v>
      </c>
      <c r="I1711" s="115">
        <f t="shared" si="879"/>
        <v>45986</v>
      </c>
      <c r="J1711" s="116">
        <f t="shared" si="880"/>
        <v>20</v>
      </c>
      <c r="K1711" s="116">
        <f t="shared" si="881"/>
        <v>17</v>
      </c>
      <c r="L1711" s="8">
        <f t="shared" si="882"/>
        <v>1.0036543899999999</v>
      </c>
      <c r="M1711" s="117">
        <v>1</v>
      </c>
      <c r="N1711" s="117">
        <f t="shared" si="883"/>
        <v>1</v>
      </c>
      <c r="O1711" s="110">
        <f t="shared" si="884"/>
        <v>1.0036543899999999</v>
      </c>
      <c r="P1711" s="110">
        <f t="shared" si="885"/>
        <v>623.01445868999997</v>
      </c>
      <c r="Q1711" s="148">
        <f t="shared" si="886"/>
        <v>0</v>
      </c>
      <c r="R1711" s="170">
        <f t="shared" si="887"/>
        <v>0</v>
      </c>
      <c r="S1711" s="110">
        <f t="shared" si="888"/>
        <v>0</v>
      </c>
      <c r="T1711" s="92">
        <f t="shared" si="873"/>
        <v>0</v>
      </c>
      <c r="U1711" s="181">
        <f t="shared" si="874"/>
        <v>0</v>
      </c>
      <c r="V1711" s="120">
        <f t="shared" si="870"/>
        <v>7.8E-2</v>
      </c>
      <c r="W1711" s="118">
        <f t="shared" si="889"/>
        <v>17</v>
      </c>
      <c r="X1711" s="118">
        <v>252</v>
      </c>
      <c r="Y1711" s="117">
        <f t="shared" si="890"/>
        <v>1.0050796319999999</v>
      </c>
      <c r="Z1711" s="110">
        <f t="shared" si="891"/>
        <v>3.1646841800000001</v>
      </c>
      <c r="AA1711" s="110">
        <f t="shared" si="892"/>
        <v>0</v>
      </c>
      <c r="AB1711" s="121" t="str">
        <f t="shared" si="871"/>
        <v>A+J=</v>
      </c>
      <c r="AC1711" s="115">
        <f t="shared" si="872"/>
        <v>45986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9">
        <f t="shared" si="869"/>
        <v>45981</v>
      </c>
      <c r="B1712" s="110">
        <f t="shared" si="875"/>
        <v>626.50021594999998</v>
      </c>
      <c r="C1712" s="184">
        <f t="shared" si="893"/>
        <v>620.74601068350955</v>
      </c>
      <c r="D1712" s="111">
        <f t="shared" si="876"/>
        <v>7245.38</v>
      </c>
      <c r="E1712" s="111">
        <f>IF($K1712=1,VLOOKUP($A1711,$AQ$11:$AU$150,5),E1711)</f>
        <v>7276.54</v>
      </c>
      <c r="F1712" s="160" t="e">
        <f>IF($K1712=1,VLOOKUP($A1711,$AQ$11:$AU$135,6),F1711)</f>
        <v>#REF!</v>
      </c>
      <c r="G1712" s="114">
        <f t="shared" si="877"/>
        <v>4.3006716003852752E-3</v>
      </c>
      <c r="H1712" s="115">
        <f t="shared" si="878"/>
        <v>45986</v>
      </c>
      <c r="I1712" s="115">
        <f t="shared" si="879"/>
        <v>45986</v>
      </c>
      <c r="J1712" s="116">
        <f t="shared" si="880"/>
        <v>20</v>
      </c>
      <c r="K1712" s="116">
        <f t="shared" si="881"/>
        <v>18</v>
      </c>
      <c r="L1712" s="8">
        <f t="shared" si="882"/>
        <v>1.0038697700000001</v>
      </c>
      <c r="M1712" s="117">
        <v>1</v>
      </c>
      <c r="N1712" s="117">
        <f t="shared" si="883"/>
        <v>1</v>
      </c>
      <c r="O1712" s="110">
        <f t="shared" si="884"/>
        <v>1.0038697700000001</v>
      </c>
      <c r="P1712" s="110">
        <f t="shared" si="885"/>
        <v>623.14815496999995</v>
      </c>
      <c r="Q1712" s="148">
        <f t="shared" si="886"/>
        <v>0</v>
      </c>
      <c r="R1712" s="170">
        <f t="shared" si="887"/>
        <v>0</v>
      </c>
      <c r="S1712" s="110">
        <f t="shared" si="888"/>
        <v>0</v>
      </c>
      <c r="T1712" s="92">
        <f t="shared" si="873"/>
        <v>0</v>
      </c>
      <c r="U1712" s="181">
        <f t="shared" si="874"/>
        <v>0</v>
      </c>
      <c r="V1712" s="120">
        <f t="shared" si="870"/>
        <v>7.8E-2</v>
      </c>
      <c r="W1712" s="118">
        <f t="shared" si="889"/>
        <v>18</v>
      </c>
      <c r="X1712" s="118">
        <v>252</v>
      </c>
      <c r="Y1712" s="117">
        <f t="shared" si="890"/>
        <v>1.005379236</v>
      </c>
      <c r="Z1712" s="110">
        <f t="shared" si="891"/>
        <v>3.3520609800000001</v>
      </c>
      <c r="AA1712" s="110">
        <f t="shared" si="892"/>
        <v>0</v>
      </c>
      <c r="AB1712" s="121" t="str">
        <f t="shared" si="871"/>
        <v>A+J=</v>
      </c>
      <c r="AC1712" s="115">
        <f t="shared" si="872"/>
        <v>45986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9">
        <f t="shared" si="869"/>
        <v>45982</v>
      </c>
      <c r="B1713" s="110">
        <f t="shared" si="875"/>
        <v>626.50021594999998</v>
      </c>
      <c r="C1713" s="184">
        <f t="shared" si="893"/>
        <v>620.74601068350955</v>
      </c>
      <c r="D1713" s="111">
        <f t="shared" si="876"/>
        <v>7245.38</v>
      </c>
      <c r="E1713" s="111">
        <f>IF($K1713=1,VLOOKUP($A1712,$AQ$11:$AU$150,5),E1712)</f>
        <v>7276.54</v>
      </c>
      <c r="F1713" s="160" t="e">
        <f>IF($K1713=1,VLOOKUP($A1712,$AQ$11:$AU$135,6),F1712)</f>
        <v>#REF!</v>
      </c>
      <c r="G1713" s="114">
        <f t="shared" si="877"/>
        <v>4.3006716003852752E-3</v>
      </c>
      <c r="H1713" s="115">
        <f t="shared" si="878"/>
        <v>45986</v>
      </c>
      <c r="I1713" s="115">
        <f t="shared" si="879"/>
        <v>45986</v>
      </c>
      <c r="J1713" s="116">
        <f t="shared" si="880"/>
        <v>20</v>
      </c>
      <c r="K1713" s="116">
        <f t="shared" si="881"/>
        <v>18</v>
      </c>
      <c r="L1713" s="8">
        <f t="shared" si="882"/>
        <v>1.0038697700000001</v>
      </c>
      <c r="M1713" s="117">
        <v>1</v>
      </c>
      <c r="N1713" s="117">
        <f t="shared" si="883"/>
        <v>1</v>
      </c>
      <c r="O1713" s="110">
        <f t="shared" si="884"/>
        <v>1.0038697700000001</v>
      </c>
      <c r="P1713" s="110">
        <f t="shared" si="885"/>
        <v>623.14815496999995</v>
      </c>
      <c r="Q1713" s="148">
        <f t="shared" si="886"/>
        <v>0</v>
      </c>
      <c r="R1713" s="170">
        <f t="shared" si="887"/>
        <v>0</v>
      </c>
      <c r="S1713" s="110">
        <f t="shared" si="888"/>
        <v>0</v>
      </c>
      <c r="T1713" s="92">
        <f t="shared" si="873"/>
        <v>0</v>
      </c>
      <c r="U1713" s="181">
        <f t="shared" si="874"/>
        <v>0</v>
      </c>
      <c r="V1713" s="120">
        <f t="shared" si="870"/>
        <v>7.8E-2</v>
      </c>
      <c r="W1713" s="118">
        <f t="shared" si="889"/>
        <v>18</v>
      </c>
      <c r="X1713" s="118">
        <v>252</v>
      </c>
      <c r="Y1713" s="117">
        <f t="shared" si="890"/>
        <v>1.005379236</v>
      </c>
      <c r="Z1713" s="110">
        <f t="shared" si="891"/>
        <v>3.3520609800000001</v>
      </c>
      <c r="AA1713" s="110">
        <f t="shared" si="892"/>
        <v>0</v>
      </c>
      <c r="AB1713" s="121" t="str">
        <f t="shared" si="871"/>
        <v>A+J=</v>
      </c>
      <c r="AC1713" s="115">
        <f t="shared" si="872"/>
        <v>45986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9">
        <f t="shared" si="869"/>
        <v>45983</v>
      </c>
      <c r="B1714" s="110">
        <f t="shared" si="875"/>
        <v>626.82144958999993</v>
      </c>
      <c r="C1714" s="184">
        <f t="shared" si="893"/>
        <v>620.74601068350955</v>
      </c>
      <c r="D1714" s="111">
        <f t="shared" si="876"/>
        <v>7245.38</v>
      </c>
      <c r="E1714" s="111">
        <f>IF($K1714=1,VLOOKUP($A1713,$AQ$11:$AU$150,5),E1713)</f>
        <v>7276.54</v>
      </c>
      <c r="F1714" s="160" t="e">
        <f>IF($K1714=1,VLOOKUP($A1713,$AQ$11:$AU$135,6),F1713)</f>
        <v>#REF!</v>
      </c>
      <c r="G1714" s="114">
        <f t="shared" si="877"/>
        <v>4.3006716003852752E-3</v>
      </c>
      <c r="H1714" s="115">
        <f t="shared" si="878"/>
        <v>45986</v>
      </c>
      <c r="I1714" s="115">
        <f t="shared" si="879"/>
        <v>45986</v>
      </c>
      <c r="J1714" s="116">
        <f t="shared" si="880"/>
        <v>20</v>
      </c>
      <c r="K1714" s="116">
        <f t="shared" si="881"/>
        <v>19</v>
      </c>
      <c r="L1714" s="8">
        <f t="shared" si="882"/>
        <v>1.0040851900000001</v>
      </c>
      <c r="M1714" s="117">
        <v>1</v>
      </c>
      <c r="N1714" s="117">
        <f t="shared" si="883"/>
        <v>1</v>
      </c>
      <c r="O1714" s="110">
        <f t="shared" si="884"/>
        <v>1.0040851900000001</v>
      </c>
      <c r="P1714" s="110">
        <f t="shared" si="885"/>
        <v>623.28187606999995</v>
      </c>
      <c r="Q1714" s="148">
        <f t="shared" si="886"/>
        <v>0</v>
      </c>
      <c r="R1714" s="170">
        <f t="shared" si="887"/>
        <v>0</v>
      </c>
      <c r="S1714" s="110">
        <f t="shared" si="888"/>
        <v>0</v>
      </c>
      <c r="T1714" s="92">
        <f t="shared" si="873"/>
        <v>0</v>
      </c>
      <c r="U1714" s="181">
        <f t="shared" si="874"/>
        <v>0</v>
      </c>
      <c r="V1714" s="120">
        <f t="shared" si="870"/>
        <v>7.8E-2</v>
      </c>
      <c r="W1714" s="118">
        <f t="shared" si="889"/>
        <v>19</v>
      </c>
      <c r="X1714" s="118">
        <v>252</v>
      </c>
      <c r="Y1714" s="117">
        <f t="shared" si="890"/>
        <v>1.0056789290000001</v>
      </c>
      <c r="Z1714" s="110">
        <f t="shared" si="891"/>
        <v>3.5395735199999998</v>
      </c>
      <c r="AA1714" s="110">
        <f t="shared" si="892"/>
        <v>0</v>
      </c>
      <c r="AB1714" s="121" t="str">
        <f t="shared" si="871"/>
        <v>A+J=</v>
      </c>
      <c r="AC1714" s="115">
        <f t="shared" si="872"/>
        <v>45986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9">
        <f t="shared" si="869"/>
        <v>45984</v>
      </c>
      <c r="B1715" s="110">
        <f t="shared" si="875"/>
        <v>626.82144958999993</v>
      </c>
      <c r="C1715" s="184">
        <f t="shared" si="893"/>
        <v>620.74601068350955</v>
      </c>
      <c r="D1715" s="111">
        <f t="shared" si="876"/>
        <v>7245.38</v>
      </c>
      <c r="E1715" s="111">
        <f>IF($K1715=1,VLOOKUP($A1714,$AQ$11:$AU$150,5),E1714)</f>
        <v>7276.54</v>
      </c>
      <c r="F1715" s="160" t="e">
        <f>IF($K1715=1,VLOOKUP($A1714,$AQ$11:$AU$135,6),F1714)</f>
        <v>#REF!</v>
      </c>
      <c r="G1715" s="114">
        <f t="shared" si="877"/>
        <v>4.3006716003852752E-3</v>
      </c>
      <c r="H1715" s="115">
        <f t="shared" si="878"/>
        <v>45986</v>
      </c>
      <c r="I1715" s="115">
        <f t="shared" si="879"/>
        <v>45986</v>
      </c>
      <c r="J1715" s="116">
        <f t="shared" si="880"/>
        <v>20</v>
      </c>
      <c r="K1715" s="116">
        <f t="shared" si="881"/>
        <v>19</v>
      </c>
      <c r="L1715" s="8">
        <f t="shared" si="882"/>
        <v>1.0040851900000001</v>
      </c>
      <c r="M1715" s="117">
        <v>1</v>
      </c>
      <c r="N1715" s="117">
        <f t="shared" si="883"/>
        <v>1</v>
      </c>
      <c r="O1715" s="110">
        <f t="shared" si="884"/>
        <v>1.0040851900000001</v>
      </c>
      <c r="P1715" s="110">
        <f t="shared" si="885"/>
        <v>623.28187606999995</v>
      </c>
      <c r="Q1715" s="148">
        <f t="shared" si="886"/>
        <v>0</v>
      </c>
      <c r="R1715" s="170">
        <f t="shared" si="887"/>
        <v>0</v>
      </c>
      <c r="S1715" s="110">
        <f t="shared" si="888"/>
        <v>0</v>
      </c>
      <c r="T1715" s="92">
        <f t="shared" si="873"/>
        <v>0</v>
      </c>
      <c r="U1715" s="181">
        <f t="shared" si="874"/>
        <v>0</v>
      </c>
      <c r="V1715" s="120">
        <f t="shared" si="870"/>
        <v>7.8E-2</v>
      </c>
      <c r="W1715" s="118">
        <f t="shared" si="889"/>
        <v>19</v>
      </c>
      <c r="X1715" s="118">
        <v>252</v>
      </c>
      <c r="Y1715" s="117">
        <f t="shared" si="890"/>
        <v>1.0056789290000001</v>
      </c>
      <c r="Z1715" s="110">
        <f t="shared" si="891"/>
        <v>3.5395735199999998</v>
      </c>
      <c r="AA1715" s="110">
        <f t="shared" si="892"/>
        <v>0</v>
      </c>
      <c r="AB1715" s="121" t="str">
        <f t="shared" si="871"/>
        <v>A+J=</v>
      </c>
      <c r="AC1715" s="115">
        <f t="shared" si="872"/>
        <v>45986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9">
        <f t="shared" si="869"/>
        <v>45985</v>
      </c>
      <c r="B1716" s="110">
        <f t="shared" si="875"/>
        <v>626.82144958999993</v>
      </c>
      <c r="C1716" s="184">
        <f t="shared" si="893"/>
        <v>620.74601068350955</v>
      </c>
      <c r="D1716" s="111">
        <f t="shared" si="876"/>
        <v>7245.38</v>
      </c>
      <c r="E1716" s="111">
        <f>IF($K1716=1,VLOOKUP($A1715,$AQ$11:$AU$150,5),E1715)</f>
        <v>7276.54</v>
      </c>
      <c r="F1716" s="160" t="e">
        <f>IF($K1716=1,VLOOKUP($A1715,$AQ$11:$AU$135,6),F1715)</f>
        <v>#REF!</v>
      </c>
      <c r="G1716" s="114">
        <f t="shared" si="877"/>
        <v>4.3006716003852752E-3</v>
      </c>
      <c r="H1716" s="115">
        <f t="shared" si="878"/>
        <v>45986</v>
      </c>
      <c r="I1716" s="115">
        <f t="shared" si="879"/>
        <v>45986</v>
      </c>
      <c r="J1716" s="116">
        <f t="shared" si="880"/>
        <v>20</v>
      </c>
      <c r="K1716" s="116">
        <f t="shared" si="881"/>
        <v>19</v>
      </c>
      <c r="L1716" s="8">
        <f t="shared" si="882"/>
        <v>1.0040851900000001</v>
      </c>
      <c r="M1716" s="117">
        <v>1</v>
      </c>
      <c r="N1716" s="117">
        <f t="shared" si="883"/>
        <v>1</v>
      </c>
      <c r="O1716" s="110">
        <f t="shared" si="884"/>
        <v>1.0040851900000001</v>
      </c>
      <c r="P1716" s="110">
        <f t="shared" si="885"/>
        <v>623.28187606999995</v>
      </c>
      <c r="Q1716" s="148">
        <f t="shared" si="886"/>
        <v>0</v>
      </c>
      <c r="R1716" s="170">
        <f t="shared" si="887"/>
        <v>0</v>
      </c>
      <c r="S1716" s="110">
        <f t="shared" si="888"/>
        <v>0</v>
      </c>
      <c r="T1716" s="92">
        <f t="shared" si="873"/>
        <v>0</v>
      </c>
      <c r="U1716" s="181">
        <f t="shared" si="874"/>
        <v>0</v>
      </c>
      <c r="V1716" s="120">
        <f t="shared" si="870"/>
        <v>7.8E-2</v>
      </c>
      <c r="W1716" s="118">
        <f t="shared" si="889"/>
        <v>19</v>
      </c>
      <c r="X1716" s="118">
        <v>252</v>
      </c>
      <c r="Y1716" s="117">
        <f t="shared" si="890"/>
        <v>1.0056789290000001</v>
      </c>
      <c r="Z1716" s="110">
        <f t="shared" si="891"/>
        <v>3.5395735199999998</v>
      </c>
      <c r="AA1716" s="110">
        <f t="shared" si="892"/>
        <v>0</v>
      </c>
      <c r="AB1716" s="121" t="str">
        <f t="shared" si="871"/>
        <v>A+J=</v>
      </c>
      <c r="AC1716" s="115">
        <f t="shared" si="872"/>
        <v>45986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9">
        <f t="shared" si="869"/>
        <v>45986</v>
      </c>
      <c r="B1717" s="110">
        <f t="shared" si="875"/>
        <v>627.1428569499999</v>
      </c>
      <c r="C1717" s="184">
        <f t="shared" si="893"/>
        <v>620.74601068350955</v>
      </c>
      <c r="D1717" s="111">
        <f t="shared" si="876"/>
        <v>7245.38</v>
      </c>
      <c r="E1717" s="111">
        <f>IF($K1717=1,VLOOKUP($A1716,$AQ$11:$AU$150,5),E1716)</f>
        <v>7276.54</v>
      </c>
      <c r="F1717" s="160" t="e">
        <f>IF($K1717=1,VLOOKUP($A1716,$AQ$11:$AU$135,6),F1716)</f>
        <v>#REF!</v>
      </c>
      <c r="G1717" s="114">
        <f t="shared" si="877"/>
        <v>4.3006716003852752E-3</v>
      </c>
      <c r="H1717" s="115">
        <f t="shared" si="878"/>
        <v>45986</v>
      </c>
      <c r="I1717" s="115">
        <f t="shared" si="879"/>
        <v>45986</v>
      </c>
      <c r="J1717" s="116">
        <f t="shared" si="880"/>
        <v>20</v>
      </c>
      <c r="K1717" s="116">
        <f t="shared" si="881"/>
        <v>20</v>
      </c>
      <c r="L1717" s="8">
        <f t="shared" si="882"/>
        <v>1.0043006699999999</v>
      </c>
      <c r="M1717" s="117">
        <v>1</v>
      </c>
      <c r="N1717" s="117">
        <f t="shared" si="883"/>
        <v>1</v>
      </c>
      <c r="O1717" s="110">
        <f t="shared" si="884"/>
        <v>1.0043006699999999</v>
      </c>
      <c r="P1717" s="110">
        <f t="shared" si="885"/>
        <v>623.41563441999995</v>
      </c>
      <c r="Q1717" s="148">
        <f t="shared" si="886"/>
        <v>56</v>
      </c>
      <c r="R1717" s="170">
        <f t="shared" si="887"/>
        <v>1.8867999999999999E-2</v>
      </c>
      <c r="S1717" s="110">
        <f t="shared" si="888"/>
        <v>11.76260619</v>
      </c>
      <c r="T1717" s="92">
        <f t="shared" si="873"/>
        <v>2.669623745766184</v>
      </c>
      <c r="U1717" s="181">
        <f t="shared" si="874"/>
        <v>2.315025344077765E-2</v>
      </c>
      <c r="V1717" s="120">
        <f t="shared" si="870"/>
        <v>7.8E-2</v>
      </c>
      <c r="W1717" s="118">
        <f t="shared" si="889"/>
        <v>20</v>
      </c>
      <c r="X1717" s="118">
        <v>252</v>
      </c>
      <c r="Y1717" s="117">
        <f t="shared" si="890"/>
        <v>1.0059787120000001</v>
      </c>
      <c r="Z1717" s="110">
        <f t="shared" si="891"/>
        <v>3.7272225300000001</v>
      </c>
      <c r="AA1717" s="110">
        <f t="shared" si="892"/>
        <v>15.48982872</v>
      </c>
      <c r="AB1717" s="121" t="str">
        <f t="shared" si="871"/>
        <v>A+J=</v>
      </c>
      <c r="AC1717" s="115">
        <f t="shared" si="872"/>
        <v>45986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9">
        <f t="shared" si="869"/>
        <v>45987</v>
      </c>
      <c r="B1718" s="110">
        <f t="shared" si="875"/>
        <v>609.28377222999995</v>
      </c>
      <c r="C1718" s="184">
        <f t="shared" si="893"/>
        <v>608.98340448423369</v>
      </c>
      <c r="D1718" s="111">
        <f t="shared" si="876"/>
        <v>7245.38</v>
      </c>
      <c r="E1718" s="111">
        <f>IF($K1718=1,VLOOKUP($A1717,$AQ$11:$AU$150,5),E1717)</f>
        <v>7276.54</v>
      </c>
      <c r="F1718" s="160" t="e">
        <f>IF($K1718=1,VLOOKUP($A1717,$AQ$11:$AU$135,6),F1717)</f>
        <v>#REF!</v>
      </c>
      <c r="G1718" s="114">
        <f t="shared" si="877"/>
        <v>4.3006716003852752E-3</v>
      </c>
      <c r="H1718" s="115">
        <f t="shared" si="878"/>
        <v>46017</v>
      </c>
      <c r="I1718" s="115">
        <f t="shared" si="879"/>
        <v>46017</v>
      </c>
      <c r="J1718" s="116">
        <f t="shared" si="880"/>
        <v>22</v>
      </c>
      <c r="K1718" s="116">
        <f t="shared" si="881"/>
        <v>1</v>
      </c>
      <c r="L1718" s="8">
        <f t="shared" si="882"/>
        <v>1.0001950799999999</v>
      </c>
      <c r="M1718" s="117">
        <v>1</v>
      </c>
      <c r="N1718" s="117">
        <f t="shared" si="883"/>
        <v>1</v>
      </c>
      <c r="O1718" s="110">
        <f t="shared" si="884"/>
        <v>1.0001950799999999</v>
      </c>
      <c r="P1718" s="110">
        <f t="shared" si="885"/>
        <v>609.10220495999999</v>
      </c>
      <c r="Q1718" s="148">
        <f t="shared" si="886"/>
        <v>0</v>
      </c>
      <c r="R1718" s="170">
        <f t="shared" si="887"/>
        <v>0</v>
      </c>
      <c r="S1718" s="110">
        <f t="shared" si="888"/>
        <v>0</v>
      </c>
      <c r="T1718" s="92">
        <f t="shared" si="873"/>
        <v>0</v>
      </c>
      <c r="U1718" s="181">
        <f t="shared" si="874"/>
        <v>0</v>
      </c>
      <c r="V1718" s="120">
        <f t="shared" si="870"/>
        <v>7.8E-2</v>
      </c>
      <c r="W1718" s="118">
        <f t="shared" si="889"/>
        <v>1</v>
      </c>
      <c r="X1718" s="118">
        <v>252</v>
      </c>
      <c r="Y1718" s="117">
        <f t="shared" si="890"/>
        <v>1.00029809</v>
      </c>
      <c r="Z1718" s="110">
        <f t="shared" si="891"/>
        <v>0.18156727</v>
      </c>
      <c r="AA1718" s="110">
        <f t="shared" si="892"/>
        <v>0</v>
      </c>
      <c r="AB1718" s="121" t="str">
        <f t="shared" si="871"/>
        <v>A+J=</v>
      </c>
      <c r="AC1718" s="115">
        <f t="shared" si="872"/>
        <v>46017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9">
        <f t="shared" si="869"/>
        <v>45988</v>
      </c>
      <c r="B1719" s="110">
        <f t="shared" si="875"/>
        <v>609.58428941</v>
      </c>
      <c r="C1719" s="184">
        <f t="shared" si="893"/>
        <v>608.98340448423369</v>
      </c>
      <c r="D1719" s="111">
        <f t="shared" si="876"/>
        <v>7245.38</v>
      </c>
      <c r="E1719" s="111">
        <f>IF($K1719=1,VLOOKUP($A1718,$AQ$11:$AU$150,5),E1718)</f>
        <v>7276.54</v>
      </c>
      <c r="F1719" s="160" t="e">
        <f>IF($K1719=1,VLOOKUP($A1718,$AQ$11:$AU$135,6),F1718)</f>
        <v>#REF!</v>
      </c>
      <c r="G1719" s="114">
        <f t="shared" si="877"/>
        <v>4.3006716003852752E-3</v>
      </c>
      <c r="H1719" s="115">
        <f t="shared" si="878"/>
        <v>46017</v>
      </c>
      <c r="I1719" s="115">
        <f t="shared" si="879"/>
        <v>46017</v>
      </c>
      <c r="J1719" s="116">
        <f t="shared" si="880"/>
        <v>22</v>
      </c>
      <c r="K1719" s="116">
        <f t="shared" si="881"/>
        <v>2</v>
      </c>
      <c r="L1719" s="8">
        <f t="shared" si="882"/>
        <v>1.0003902</v>
      </c>
      <c r="M1719" s="117">
        <v>1</v>
      </c>
      <c r="N1719" s="117">
        <f t="shared" si="883"/>
        <v>1</v>
      </c>
      <c r="O1719" s="110">
        <f t="shared" si="884"/>
        <v>1.0003902</v>
      </c>
      <c r="P1719" s="110">
        <f t="shared" si="885"/>
        <v>609.2210298</v>
      </c>
      <c r="Q1719" s="148">
        <f t="shared" si="886"/>
        <v>0</v>
      </c>
      <c r="R1719" s="170">
        <f t="shared" si="887"/>
        <v>0</v>
      </c>
      <c r="S1719" s="110">
        <f t="shared" si="888"/>
        <v>0</v>
      </c>
      <c r="T1719" s="92">
        <f t="shared" si="873"/>
        <v>0</v>
      </c>
      <c r="U1719" s="181">
        <f t="shared" si="874"/>
        <v>0</v>
      </c>
      <c r="V1719" s="120">
        <f t="shared" si="870"/>
        <v>7.8E-2</v>
      </c>
      <c r="W1719" s="118">
        <f t="shared" si="889"/>
        <v>2</v>
      </c>
      <c r="X1719" s="118">
        <v>252</v>
      </c>
      <c r="Y1719" s="117">
        <f t="shared" si="890"/>
        <v>1.0005962690000001</v>
      </c>
      <c r="Z1719" s="110">
        <f t="shared" si="891"/>
        <v>0.36325961000000001</v>
      </c>
      <c r="AA1719" s="110">
        <f t="shared" si="892"/>
        <v>0</v>
      </c>
      <c r="AB1719" s="121" t="str">
        <f t="shared" si="871"/>
        <v>A+J=</v>
      </c>
      <c r="AC1719" s="115">
        <f t="shared" si="872"/>
        <v>46017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9">
        <f t="shared" si="869"/>
        <v>45989</v>
      </c>
      <c r="B1720" s="110">
        <f t="shared" si="875"/>
        <v>609.88495545000001</v>
      </c>
      <c r="C1720" s="184">
        <f t="shared" si="893"/>
        <v>608.98340448423369</v>
      </c>
      <c r="D1720" s="111">
        <f t="shared" si="876"/>
        <v>7245.38</v>
      </c>
      <c r="E1720" s="111">
        <f>IF($K1720=1,VLOOKUP($A1719,$AQ$11:$AU$150,5),E1719)</f>
        <v>7276.54</v>
      </c>
      <c r="F1720" s="160" t="e">
        <f>IF($K1720=1,VLOOKUP($A1719,$AQ$11:$AU$135,6),F1719)</f>
        <v>#REF!</v>
      </c>
      <c r="G1720" s="114">
        <f t="shared" si="877"/>
        <v>4.3006716003852752E-3</v>
      </c>
      <c r="H1720" s="115">
        <f t="shared" si="878"/>
        <v>46017</v>
      </c>
      <c r="I1720" s="115">
        <f t="shared" si="879"/>
        <v>46017</v>
      </c>
      <c r="J1720" s="116">
        <f t="shared" si="880"/>
        <v>22</v>
      </c>
      <c r="K1720" s="116">
        <f t="shared" si="881"/>
        <v>3</v>
      </c>
      <c r="L1720" s="8">
        <f t="shared" si="882"/>
        <v>1.0005853600000001</v>
      </c>
      <c r="M1720" s="117">
        <v>1</v>
      </c>
      <c r="N1720" s="117">
        <f t="shared" si="883"/>
        <v>1</v>
      </c>
      <c r="O1720" s="110">
        <f t="shared" si="884"/>
        <v>1.0005853600000001</v>
      </c>
      <c r="P1720" s="110">
        <f t="shared" si="885"/>
        <v>609.339879</v>
      </c>
      <c r="Q1720" s="148">
        <f t="shared" si="886"/>
        <v>0</v>
      </c>
      <c r="R1720" s="170">
        <f t="shared" si="887"/>
        <v>0</v>
      </c>
      <c r="S1720" s="110">
        <f t="shared" si="888"/>
        <v>0</v>
      </c>
      <c r="T1720" s="92">
        <f t="shared" si="873"/>
        <v>0</v>
      </c>
      <c r="U1720" s="181">
        <f t="shared" si="874"/>
        <v>0</v>
      </c>
      <c r="V1720" s="120">
        <f t="shared" si="870"/>
        <v>7.8E-2</v>
      </c>
      <c r="W1720" s="118">
        <f t="shared" si="889"/>
        <v>3</v>
      </c>
      <c r="X1720" s="118">
        <v>252</v>
      </c>
      <c r="Y1720" s="117">
        <f t="shared" si="890"/>
        <v>1.0008945359999999</v>
      </c>
      <c r="Z1720" s="110">
        <f t="shared" si="891"/>
        <v>0.54507645000000005</v>
      </c>
      <c r="AA1720" s="110">
        <f t="shared" si="892"/>
        <v>0</v>
      </c>
      <c r="AB1720" s="121" t="str">
        <f t="shared" si="871"/>
        <v>A+J=</v>
      </c>
      <c r="AC1720" s="115">
        <f t="shared" si="872"/>
        <v>46017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9">
        <f t="shared" si="869"/>
        <v>45990</v>
      </c>
      <c r="B1721" s="110">
        <f t="shared" si="875"/>
        <v>610.18577163999998</v>
      </c>
      <c r="C1721" s="184">
        <f t="shared" si="893"/>
        <v>608.98340448423369</v>
      </c>
      <c r="D1721" s="111">
        <f t="shared" si="876"/>
        <v>7245.38</v>
      </c>
      <c r="E1721" s="111">
        <f>IF($K1721=1,VLOOKUP($A1720,$AQ$11:$AU$150,5),E1720)</f>
        <v>7276.54</v>
      </c>
      <c r="F1721" s="160" t="e">
        <f>IF($K1721=1,VLOOKUP($A1720,$AQ$11:$AU$135,6),F1720)</f>
        <v>#REF!</v>
      </c>
      <c r="G1721" s="114">
        <f t="shared" si="877"/>
        <v>4.3006716003852752E-3</v>
      </c>
      <c r="H1721" s="115">
        <f t="shared" si="878"/>
        <v>46017</v>
      </c>
      <c r="I1721" s="115">
        <f t="shared" si="879"/>
        <v>46017</v>
      </c>
      <c r="J1721" s="116">
        <f t="shared" si="880"/>
        <v>22</v>
      </c>
      <c r="K1721" s="116">
        <f t="shared" si="881"/>
        <v>4</v>
      </c>
      <c r="L1721" s="8">
        <f t="shared" si="882"/>
        <v>1.0007805599999999</v>
      </c>
      <c r="M1721" s="117">
        <v>1</v>
      </c>
      <c r="N1721" s="117">
        <f t="shared" si="883"/>
        <v>1</v>
      </c>
      <c r="O1721" s="110">
        <f t="shared" si="884"/>
        <v>1.0007805599999999</v>
      </c>
      <c r="P1721" s="110">
        <f t="shared" si="885"/>
        <v>609.45875257</v>
      </c>
      <c r="Q1721" s="148">
        <f t="shared" si="886"/>
        <v>0</v>
      </c>
      <c r="R1721" s="170">
        <f t="shared" si="887"/>
        <v>0</v>
      </c>
      <c r="S1721" s="110">
        <f t="shared" si="888"/>
        <v>0</v>
      </c>
      <c r="T1721" s="92">
        <f t="shared" si="873"/>
        <v>0</v>
      </c>
      <c r="U1721" s="181">
        <f t="shared" si="874"/>
        <v>0</v>
      </c>
      <c r="V1721" s="120">
        <f t="shared" si="870"/>
        <v>7.8E-2</v>
      </c>
      <c r="W1721" s="118">
        <f t="shared" si="889"/>
        <v>4</v>
      </c>
      <c r="X1721" s="118">
        <v>252</v>
      </c>
      <c r="Y1721" s="117">
        <f t="shared" si="890"/>
        <v>1.001192893</v>
      </c>
      <c r="Z1721" s="110">
        <f t="shared" si="891"/>
        <v>0.72701906999999999</v>
      </c>
      <c r="AA1721" s="110">
        <f t="shared" si="892"/>
        <v>0</v>
      </c>
      <c r="AB1721" s="121" t="str">
        <f t="shared" si="871"/>
        <v>A+J=</v>
      </c>
      <c r="AC1721" s="115">
        <f t="shared" si="872"/>
        <v>46017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9">
        <f t="shared" si="869"/>
        <v>45991</v>
      </c>
      <c r="B1722" s="110">
        <f t="shared" si="875"/>
        <v>610.18577163999998</v>
      </c>
      <c r="C1722" s="184">
        <f t="shared" si="893"/>
        <v>608.98340448423369</v>
      </c>
      <c r="D1722" s="111">
        <f t="shared" si="876"/>
        <v>7245.38</v>
      </c>
      <c r="E1722" s="111">
        <f>IF($K1722=1,VLOOKUP($A1721,$AQ$11:$AU$150,5),E1721)</f>
        <v>7276.54</v>
      </c>
      <c r="F1722" s="160" t="e">
        <f>IF($K1722=1,VLOOKUP($A1721,$AQ$11:$AU$135,6),F1721)</f>
        <v>#REF!</v>
      </c>
      <c r="G1722" s="114">
        <f t="shared" si="877"/>
        <v>4.3006716003852752E-3</v>
      </c>
      <c r="H1722" s="115">
        <f t="shared" si="878"/>
        <v>46017</v>
      </c>
      <c r="I1722" s="115">
        <f t="shared" si="879"/>
        <v>46017</v>
      </c>
      <c r="J1722" s="116">
        <f t="shared" si="880"/>
        <v>22</v>
      </c>
      <c r="K1722" s="116">
        <f t="shared" si="881"/>
        <v>4</v>
      </c>
      <c r="L1722" s="8">
        <f t="shared" si="882"/>
        <v>1.0007805599999999</v>
      </c>
      <c r="M1722" s="117">
        <v>1</v>
      </c>
      <c r="N1722" s="117">
        <f t="shared" si="883"/>
        <v>1</v>
      </c>
      <c r="O1722" s="110">
        <f t="shared" si="884"/>
        <v>1.0007805599999999</v>
      </c>
      <c r="P1722" s="110">
        <f t="shared" si="885"/>
        <v>609.45875257</v>
      </c>
      <c r="Q1722" s="148">
        <f t="shared" si="886"/>
        <v>0</v>
      </c>
      <c r="R1722" s="170">
        <f t="shared" si="887"/>
        <v>0</v>
      </c>
      <c r="S1722" s="110">
        <f t="shared" si="888"/>
        <v>0</v>
      </c>
      <c r="T1722" s="92">
        <f t="shared" si="873"/>
        <v>0</v>
      </c>
      <c r="U1722" s="181">
        <f t="shared" si="874"/>
        <v>0</v>
      </c>
      <c r="V1722" s="120">
        <f t="shared" si="870"/>
        <v>7.8E-2</v>
      </c>
      <c r="W1722" s="118">
        <f t="shared" si="889"/>
        <v>4</v>
      </c>
      <c r="X1722" s="118">
        <v>252</v>
      </c>
      <c r="Y1722" s="117">
        <f t="shared" si="890"/>
        <v>1.001192893</v>
      </c>
      <c r="Z1722" s="110">
        <f t="shared" si="891"/>
        <v>0.72701906999999999</v>
      </c>
      <c r="AA1722" s="110">
        <f t="shared" si="892"/>
        <v>0</v>
      </c>
      <c r="AB1722" s="121" t="str">
        <f t="shared" si="871"/>
        <v>A+J=</v>
      </c>
      <c r="AC1722" s="115">
        <f t="shared" si="872"/>
        <v>46017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9">
        <f t="shared" si="869"/>
        <v>45992</v>
      </c>
      <c r="B1723" s="110">
        <f t="shared" si="875"/>
        <v>610.18577163999998</v>
      </c>
      <c r="C1723" s="184">
        <f t="shared" si="893"/>
        <v>608.98340448423369</v>
      </c>
      <c r="D1723" s="111">
        <f t="shared" si="876"/>
        <v>7245.38</v>
      </c>
      <c r="E1723" s="111">
        <f>IF($K1723=1,VLOOKUP($A1722,$AQ$11:$AU$150,5),E1722)</f>
        <v>7276.54</v>
      </c>
      <c r="F1723" s="160" t="e">
        <f>IF($K1723=1,VLOOKUP($A1722,$AQ$11:$AU$135,6),F1722)</f>
        <v>#REF!</v>
      </c>
      <c r="G1723" s="114">
        <f t="shared" si="877"/>
        <v>4.3006716003852752E-3</v>
      </c>
      <c r="H1723" s="115">
        <f t="shared" si="878"/>
        <v>46017</v>
      </c>
      <c r="I1723" s="115">
        <f t="shared" si="879"/>
        <v>46017</v>
      </c>
      <c r="J1723" s="116">
        <f t="shared" si="880"/>
        <v>22</v>
      </c>
      <c r="K1723" s="116">
        <f t="shared" si="881"/>
        <v>4</v>
      </c>
      <c r="L1723" s="8">
        <f t="shared" si="882"/>
        <v>1.0007805599999999</v>
      </c>
      <c r="M1723" s="117">
        <v>1</v>
      </c>
      <c r="N1723" s="117">
        <f t="shared" si="883"/>
        <v>1</v>
      </c>
      <c r="O1723" s="110">
        <f t="shared" si="884"/>
        <v>1.0007805599999999</v>
      </c>
      <c r="P1723" s="110">
        <f t="shared" si="885"/>
        <v>609.45875257</v>
      </c>
      <c r="Q1723" s="148">
        <f t="shared" si="886"/>
        <v>0</v>
      </c>
      <c r="R1723" s="170">
        <f t="shared" si="887"/>
        <v>0</v>
      </c>
      <c r="S1723" s="110">
        <f t="shared" si="888"/>
        <v>0</v>
      </c>
      <c r="T1723" s="92">
        <f t="shared" si="873"/>
        <v>0</v>
      </c>
      <c r="U1723" s="181">
        <f t="shared" si="874"/>
        <v>0</v>
      </c>
      <c r="V1723" s="120">
        <f t="shared" si="870"/>
        <v>7.8E-2</v>
      </c>
      <c r="W1723" s="118">
        <f t="shared" si="889"/>
        <v>4</v>
      </c>
      <c r="X1723" s="118">
        <v>252</v>
      </c>
      <c r="Y1723" s="117">
        <f t="shared" si="890"/>
        <v>1.001192893</v>
      </c>
      <c r="Z1723" s="110">
        <f t="shared" si="891"/>
        <v>0.72701906999999999</v>
      </c>
      <c r="AA1723" s="110">
        <f t="shared" si="892"/>
        <v>0</v>
      </c>
      <c r="AB1723" s="121" t="str">
        <f t="shared" si="871"/>
        <v>A+J=</v>
      </c>
      <c r="AC1723" s="115">
        <f t="shared" si="872"/>
        <v>46017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9">
        <f t="shared" si="869"/>
        <v>45993</v>
      </c>
      <c r="B1724" s="110">
        <f t="shared" si="875"/>
        <v>610.48673741000005</v>
      </c>
      <c r="C1724" s="184">
        <f t="shared" si="893"/>
        <v>608.98340448423369</v>
      </c>
      <c r="D1724" s="111">
        <f t="shared" si="876"/>
        <v>7245.38</v>
      </c>
      <c r="E1724" s="111">
        <f>IF($K1724=1,VLOOKUP($A1723,$AQ$11:$AU$150,5),E1723)</f>
        <v>7276.54</v>
      </c>
      <c r="F1724" s="160" t="e">
        <f>IF($K1724=1,VLOOKUP($A1723,$AQ$11:$AU$135,6),F1723)</f>
        <v>#REF!</v>
      </c>
      <c r="G1724" s="114">
        <f t="shared" si="877"/>
        <v>4.3006716003852752E-3</v>
      </c>
      <c r="H1724" s="115">
        <f t="shared" si="878"/>
        <v>46017</v>
      </c>
      <c r="I1724" s="115">
        <f t="shared" si="879"/>
        <v>46017</v>
      </c>
      <c r="J1724" s="116">
        <f t="shared" si="880"/>
        <v>22</v>
      </c>
      <c r="K1724" s="116">
        <f t="shared" si="881"/>
        <v>5</v>
      </c>
      <c r="L1724" s="8">
        <f t="shared" si="882"/>
        <v>1.0009758</v>
      </c>
      <c r="M1724" s="117">
        <v>1</v>
      </c>
      <c r="N1724" s="117">
        <f t="shared" si="883"/>
        <v>1</v>
      </c>
      <c r="O1724" s="110">
        <f t="shared" si="884"/>
        <v>1.0009758</v>
      </c>
      <c r="P1724" s="110">
        <f t="shared" si="885"/>
        <v>609.57765049</v>
      </c>
      <c r="Q1724" s="148">
        <f t="shared" si="886"/>
        <v>0</v>
      </c>
      <c r="R1724" s="170">
        <f t="shared" si="887"/>
        <v>0</v>
      </c>
      <c r="S1724" s="110">
        <f t="shared" si="888"/>
        <v>0</v>
      </c>
      <c r="T1724" s="92">
        <f t="shared" si="873"/>
        <v>0</v>
      </c>
      <c r="U1724" s="181">
        <f t="shared" si="874"/>
        <v>0</v>
      </c>
      <c r="V1724" s="120">
        <f t="shared" si="870"/>
        <v>7.8E-2</v>
      </c>
      <c r="W1724" s="118">
        <f t="shared" si="889"/>
        <v>5</v>
      </c>
      <c r="X1724" s="118">
        <v>252</v>
      </c>
      <c r="Y1724" s="117">
        <f t="shared" si="890"/>
        <v>1.001491339</v>
      </c>
      <c r="Z1724" s="110">
        <f t="shared" si="891"/>
        <v>0.90908692000000002</v>
      </c>
      <c r="AA1724" s="110">
        <f t="shared" si="892"/>
        <v>0</v>
      </c>
      <c r="AB1724" s="121" t="str">
        <f t="shared" si="871"/>
        <v>A+J=</v>
      </c>
      <c r="AC1724" s="115">
        <f t="shared" si="872"/>
        <v>46017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9">
        <f t="shared" si="869"/>
        <v>45994</v>
      </c>
      <c r="B1725" s="110">
        <f t="shared" si="875"/>
        <v>610.78785218999997</v>
      </c>
      <c r="C1725" s="184">
        <f t="shared" si="893"/>
        <v>608.98340448423369</v>
      </c>
      <c r="D1725" s="111">
        <f t="shared" si="876"/>
        <v>7245.38</v>
      </c>
      <c r="E1725" s="111">
        <f>IF($K1725=1,VLOOKUP($A1724,$AQ$11:$AU$150,5),E1724)</f>
        <v>7276.54</v>
      </c>
      <c r="F1725" s="160" t="e">
        <f>IF($K1725=1,VLOOKUP($A1724,$AQ$11:$AU$135,6),F1724)</f>
        <v>#REF!</v>
      </c>
      <c r="G1725" s="114">
        <f t="shared" si="877"/>
        <v>4.3006716003852752E-3</v>
      </c>
      <c r="H1725" s="115">
        <f t="shared" si="878"/>
        <v>46017</v>
      </c>
      <c r="I1725" s="115">
        <f t="shared" si="879"/>
        <v>46017</v>
      </c>
      <c r="J1725" s="116">
        <f t="shared" si="880"/>
        <v>22</v>
      </c>
      <c r="K1725" s="116">
        <f t="shared" si="881"/>
        <v>6</v>
      </c>
      <c r="L1725" s="8">
        <f t="shared" si="882"/>
        <v>1.00117108</v>
      </c>
      <c r="M1725" s="117">
        <v>1</v>
      </c>
      <c r="N1725" s="117">
        <f t="shared" si="883"/>
        <v>1</v>
      </c>
      <c r="O1725" s="110">
        <f t="shared" si="884"/>
        <v>1.00117108</v>
      </c>
      <c r="P1725" s="110">
        <f t="shared" si="885"/>
        <v>609.69657275999998</v>
      </c>
      <c r="Q1725" s="148">
        <f t="shared" si="886"/>
        <v>0</v>
      </c>
      <c r="R1725" s="170">
        <f t="shared" si="887"/>
        <v>0</v>
      </c>
      <c r="S1725" s="110">
        <f t="shared" si="888"/>
        <v>0</v>
      </c>
      <c r="T1725" s="92">
        <f t="shared" si="873"/>
        <v>0</v>
      </c>
      <c r="U1725" s="181">
        <f t="shared" si="874"/>
        <v>0</v>
      </c>
      <c r="V1725" s="120">
        <f t="shared" si="870"/>
        <v>7.8E-2</v>
      </c>
      <c r="W1725" s="118">
        <f t="shared" si="889"/>
        <v>6</v>
      </c>
      <c r="X1725" s="118">
        <v>252</v>
      </c>
      <c r="Y1725" s="117">
        <f t="shared" si="890"/>
        <v>1.0017898730000001</v>
      </c>
      <c r="Z1725" s="110">
        <f t="shared" si="891"/>
        <v>1.0912794299999999</v>
      </c>
      <c r="AA1725" s="110">
        <f t="shared" si="892"/>
        <v>0</v>
      </c>
      <c r="AB1725" s="121" t="str">
        <f t="shared" si="871"/>
        <v>A+J=</v>
      </c>
      <c r="AC1725" s="115">
        <f t="shared" si="872"/>
        <v>46017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9">
        <f t="shared" si="869"/>
        <v>45995</v>
      </c>
      <c r="B1726" s="110">
        <f t="shared" si="875"/>
        <v>611.08911057</v>
      </c>
      <c r="C1726" s="184">
        <f t="shared" si="893"/>
        <v>608.98340448423369</v>
      </c>
      <c r="D1726" s="111">
        <f t="shared" si="876"/>
        <v>7245.38</v>
      </c>
      <c r="E1726" s="111">
        <f>IF($K1726=1,VLOOKUP($A1725,$AQ$11:$AU$150,5),E1725)</f>
        <v>7276.54</v>
      </c>
      <c r="F1726" s="160" t="e">
        <f>IF($K1726=1,VLOOKUP($A1725,$AQ$11:$AU$135,6),F1725)</f>
        <v>#REF!</v>
      </c>
      <c r="G1726" s="114">
        <f t="shared" si="877"/>
        <v>4.3006716003852752E-3</v>
      </c>
      <c r="H1726" s="115">
        <f t="shared" si="878"/>
        <v>46017</v>
      </c>
      <c r="I1726" s="115">
        <f t="shared" si="879"/>
        <v>46017</v>
      </c>
      <c r="J1726" s="116">
        <f t="shared" si="880"/>
        <v>22</v>
      </c>
      <c r="K1726" s="116">
        <f t="shared" si="881"/>
        <v>7</v>
      </c>
      <c r="L1726" s="8">
        <f t="shared" si="882"/>
        <v>1.0013663900000001</v>
      </c>
      <c r="M1726" s="117">
        <v>1</v>
      </c>
      <c r="N1726" s="117">
        <f t="shared" si="883"/>
        <v>1</v>
      </c>
      <c r="O1726" s="110">
        <f t="shared" si="884"/>
        <v>1.0013663900000001</v>
      </c>
      <c r="P1726" s="110">
        <f t="shared" si="885"/>
        <v>609.81551331000003</v>
      </c>
      <c r="Q1726" s="148">
        <f t="shared" si="886"/>
        <v>0</v>
      </c>
      <c r="R1726" s="170">
        <f t="shared" si="887"/>
        <v>0</v>
      </c>
      <c r="S1726" s="110">
        <f t="shared" si="888"/>
        <v>0</v>
      </c>
      <c r="T1726" s="92">
        <f t="shared" si="873"/>
        <v>0</v>
      </c>
      <c r="U1726" s="181">
        <f t="shared" si="874"/>
        <v>0</v>
      </c>
      <c r="V1726" s="120">
        <f t="shared" si="870"/>
        <v>7.8E-2</v>
      </c>
      <c r="W1726" s="118">
        <f t="shared" si="889"/>
        <v>7</v>
      </c>
      <c r="X1726" s="118">
        <v>252</v>
      </c>
      <c r="Y1726" s="117">
        <f t="shared" si="890"/>
        <v>1.0020884960000001</v>
      </c>
      <c r="Z1726" s="110">
        <f t="shared" si="891"/>
        <v>1.2735972600000001</v>
      </c>
      <c r="AA1726" s="110">
        <f t="shared" si="892"/>
        <v>0</v>
      </c>
      <c r="AB1726" s="121" t="str">
        <f t="shared" si="871"/>
        <v>A+J=</v>
      </c>
      <c r="AC1726" s="115">
        <f t="shared" si="872"/>
        <v>46017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9">
        <f t="shared" si="869"/>
        <v>45996</v>
      </c>
      <c r="B1727" s="110">
        <f t="shared" si="875"/>
        <v>611.39051928999993</v>
      </c>
      <c r="C1727" s="184">
        <f t="shared" si="893"/>
        <v>608.98340448423369</v>
      </c>
      <c r="D1727" s="111">
        <f t="shared" si="876"/>
        <v>7245.38</v>
      </c>
      <c r="E1727" s="111">
        <f>IF($K1727=1,VLOOKUP($A1726,$AQ$11:$AU$150,5),E1726)</f>
        <v>7276.54</v>
      </c>
      <c r="F1727" s="160" t="e">
        <f>IF($K1727=1,VLOOKUP($A1726,$AQ$11:$AU$135,6),F1726)</f>
        <v>#REF!</v>
      </c>
      <c r="G1727" s="114">
        <f t="shared" si="877"/>
        <v>4.3006716003852752E-3</v>
      </c>
      <c r="H1727" s="115">
        <f t="shared" si="878"/>
        <v>46017</v>
      </c>
      <c r="I1727" s="115">
        <f t="shared" si="879"/>
        <v>46017</v>
      </c>
      <c r="J1727" s="116">
        <f t="shared" si="880"/>
        <v>22</v>
      </c>
      <c r="K1727" s="116">
        <f t="shared" si="881"/>
        <v>8</v>
      </c>
      <c r="L1727" s="8">
        <f t="shared" si="882"/>
        <v>1.0015617400000001</v>
      </c>
      <c r="M1727" s="117">
        <v>1</v>
      </c>
      <c r="N1727" s="117">
        <f t="shared" si="883"/>
        <v>1</v>
      </c>
      <c r="O1727" s="110">
        <f t="shared" si="884"/>
        <v>1.0015617400000001</v>
      </c>
      <c r="P1727" s="110">
        <f t="shared" si="885"/>
        <v>609.93447821999996</v>
      </c>
      <c r="Q1727" s="148">
        <f t="shared" si="886"/>
        <v>0</v>
      </c>
      <c r="R1727" s="170">
        <f t="shared" si="887"/>
        <v>0</v>
      </c>
      <c r="S1727" s="110">
        <f t="shared" si="888"/>
        <v>0</v>
      </c>
      <c r="T1727" s="92">
        <f t="shared" si="873"/>
        <v>0</v>
      </c>
      <c r="U1727" s="181">
        <f t="shared" si="874"/>
        <v>0</v>
      </c>
      <c r="V1727" s="120">
        <f t="shared" si="870"/>
        <v>7.8E-2</v>
      </c>
      <c r="W1727" s="118">
        <f t="shared" si="889"/>
        <v>8</v>
      </c>
      <c r="X1727" s="118">
        <v>252</v>
      </c>
      <c r="Y1727" s="117">
        <f t="shared" si="890"/>
        <v>1.0023872089999999</v>
      </c>
      <c r="Z1727" s="110">
        <f t="shared" si="891"/>
        <v>1.4560410699999999</v>
      </c>
      <c r="AA1727" s="110">
        <f t="shared" si="892"/>
        <v>0</v>
      </c>
      <c r="AB1727" s="121" t="str">
        <f t="shared" si="871"/>
        <v>A+J=</v>
      </c>
      <c r="AC1727" s="115">
        <f t="shared" si="872"/>
        <v>46017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9">
        <f t="shared" si="869"/>
        <v>45997</v>
      </c>
      <c r="B1728" s="110">
        <f t="shared" si="875"/>
        <v>611.69207781</v>
      </c>
      <c r="C1728" s="184">
        <f t="shared" si="893"/>
        <v>608.98340448423369</v>
      </c>
      <c r="D1728" s="111">
        <f t="shared" si="876"/>
        <v>7245.38</v>
      </c>
      <c r="E1728" s="111">
        <f>IF($K1728=1,VLOOKUP($A1727,$AQ$11:$AU$150,5),E1727)</f>
        <v>7276.54</v>
      </c>
      <c r="F1728" s="160" t="e">
        <f>IF($K1728=1,VLOOKUP($A1727,$AQ$11:$AU$135,6),F1727)</f>
        <v>#REF!</v>
      </c>
      <c r="G1728" s="114">
        <f t="shared" si="877"/>
        <v>4.3006716003852752E-3</v>
      </c>
      <c r="H1728" s="115">
        <f t="shared" si="878"/>
        <v>46017</v>
      </c>
      <c r="I1728" s="115">
        <f t="shared" si="879"/>
        <v>46017</v>
      </c>
      <c r="J1728" s="116">
        <f t="shared" si="880"/>
        <v>22</v>
      </c>
      <c r="K1728" s="116">
        <f t="shared" si="881"/>
        <v>9</v>
      </c>
      <c r="L1728" s="8">
        <f t="shared" si="882"/>
        <v>1.0017571300000001</v>
      </c>
      <c r="M1728" s="117">
        <v>1</v>
      </c>
      <c r="N1728" s="117">
        <f t="shared" si="883"/>
        <v>1</v>
      </c>
      <c r="O1728" s="110">
        <f t="shared" si="884"/>
        <v>1.0017571300000001</v>
      </c>
      <c r="P1728" s="110">
        <f t="shared" si="885"/>
        <v>610.05346749</v>
      </c>
      <c r="Q1728" s="148">
        <f t="shared" si="886"/>
        <v>0</v>
      </c>
      <c r="R1728" s="170">
        <f t="shared" si="887"/>
        <v>0</v>
      </c>
      <c r="S1728" s="110">
        <f t="shared" si="888"/>
        <v>0</v>
      </c>
      <c r="T1728" s="92">
        <f t="shared" si="873"/>
        <v>0</v>
      </c>
      <c r="U1728" s="181">
        <f t="shared" si="874"/>
        <v>0</v>
      </c>
      <c r="V1728" s="120">
        <f t="shared" si="870"/>
        <v>7.8E-2</v>
      </c>
      <c r="W1728" s="118">
        <f t="shared" si="889"/>
        <v>9</v>
      </c>
      <c r="X1728" s="118">
        <v>252</v>
      </c>
      <c r="Y1728" s="117">
        <f t="shared" si="890"/>
        <v>1.002686011</v>
      </c>
      <c r="Z1728" s="110">
        <f t="shared" si="891"/>
        <v>1.63861032</v>
      </c>
      <c r="AA1728" s="110">
        <f t="shared" si="892"/>
        <v>0</v>
      </c>
      <c r="AB1728" s="121" t="str">
        <f t="shared" si="871"/>
        <v>A+J=</v>
      </c>
      <c r="AC1728" s="115">
        <f t="shared" si="872"/>
        <v>46017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9">
        <f t="shared" si="869"/>
        <v>45998</v>
      </c>
      <c r="B1729" s="110">
        <f t="shared" si="875"/>
        <v>611.69207781</v>
      </c>
      <c r="C1729" s="184">
        <f t="shared" si="893"/>
        <v>608.98340448423369</v>
      </c>
      <c r="D1729" s="111">
        <f t="shared" si="876"/>
        <v>7245.38</v>
      </c>
      <c r="E1729" s="111">
        <f>IF($K1729=1,VLOOKUP($A1728,$AQ$11:$AU$150,5),E1728)</f>
        <v>7276.54</v>
      </c>
      <c r="F1729" s="160" t="e">
        <f>IF($K1729=1,VLOOKUP($A1728,$AQ$11:$AU$135,6),F1728)</f>
        <v>#REF!</v>
      </c>
      <c r="G1729" s="114">
        <f t="shared" si="877"/>
        <v>4.3006716003852752E-3</v>
      </c>
      <c r="H1729" s="115">
        <f t="shared" si="878"/>
        <v>46017</v>
      </c>
      <c r="I1729" s="115">
        <f t="shared" si="879"/>
        <v>46017</v>
      </c>
      <c r="J1729" s="116">
        <f t="shared" si="880"/>
        <v>22</v>
      </c>
      <c r="K1729" s="116">
        <f t="shared" si="881"/>
        <v>9</v>
      </c>
      <c r="L1729" s="8">
        <f t="shared" si="882"/>
        <v>1.0017571300000001</v>
      </c>
      <c r="M1729" s="117">
        <v>1</v>
      </c>
      <c r="N1729" s="117">
        <f t="shared" si="883"/>
        <v>1</v>
      </c>
      <c r="O1729" s="110">
        <f t="shared" si="884"/>
        <v>1.0017571300000001</v>
      </c>
      <c r="P1729" s="110">
        <f t="shared" si="885"/>
        <v>610.05346749</v>
      </c>
      <c r="Q1729" s="148">
        <f t="shared" si="886"/>
        <v>0</v>
      </c>
      <c r="R1729" s="170">
        <f t="shared" si="887"/>
        <v>0</v>
      </c>
      <c r="S1729" s="110">
        <f t="shared" si="888"/>
        <v>0</v>
      </c>
      <c r="T1729" s="92">
        <f t="shared" si="873"/>
        <v>0</v>
      </c>
      <c r="U1729" s="181">
        <f t="shared" si="874"/>
        <v>0</v>
      </c>
      <c r="V1729" s="120">
        <f t="shared" si="870"/>
        <v>7.8E-2</v>
      </c>
      <c r="W1729" s="118">
        <f t="shared" si="889"/>
        <v>9</v>
      </c>
      <c r="X1729" s="118">
        <v>252</v>
      </c>
      <c r="Y1729" s="117">
        <f t="shared" si="890"/>
        <v>1.002686011</v>
      </c>
      <c r="Z1729" s="110">
        <f t="shared" si="891"/>
        <v>1.63861032</v>
      </c>
      <c r="AA1729" s="110">
        <f t="shared" si="892"/>
        <v>0</v>
      </c>
      <c r="AB1729" s="121" t="str">
        <f t="shared" si="871"/>
        <v>A+J=</v>
      </c>
      <c r="AC1729" s="115">
        <f t="shared" si="872"/>
        <v>46017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9">
        <f t="shared" si="869"/>
        <v>45999</v>
      </c>
      <c r="B1730" s="110">
        <f t="shared" si="875"/>
        <v>611.69207781</v>
      </c>
      <c r="C1730" s="184">
        <f t="shared" si="893"/>
        <v>608.98340448423369</v>
      </c>
      <c r="D1730" s="111">
        <f t="shared" si="876"/>
        <v>7245.38</v>
      </c>
      <c r="E1730" s="111">
        <f>IF($K1730=1,VLOOKUP($A1729,$AQ$11:$AU$150,5),E1729)</f>
        <v>7276.54</v>
      </c>
      <c r="F1730" s="160" t="e">
        <f>IF($K1730=1,VLOOKUP($A1729,$AQ$11:$AU$135,6),F1729)</f>
        <v>#REF!</v>
      </c>
      <c r="G1730" s="114">
        <f t="shared" si="877"/>
        <v>4.3006716003852752E-3</v>
      </c>
      <c r="H1730" s="115">
        <f t="shared" si="878"/>
        <v>46017</v>
      </c>
      <c r="I1730" s="115">
        <f t="shared" si="879"/>
        <v>46017</v>
      </c>
      <c r="J1730" s="116">
        <f t="shared" si="880"/>
        <v>22</v>
      </c>
      <c r="K1730" s="116">
        <f t="shared" si="881"/>
        <v>9</v>
      </c>
      <c r="L1730" s="8">
        <f t="shared" si="882"/>
        <v>1.0017571300000001</v>
      </c>
      <c r="M1730" s="117">
        <v>1</v>
      </c>
      <c r="N1730" s="117">
        <f t="shared" si="883"/>
        <v>1</v>
      </c>
      <c r="O1730" s="110">
        <f t="shared" si="884"/>
        <v>1.0017571300000001</v>
      </c>
      <c r="P1730" s="110">
        <f t="shared" si="885"/>
        <v>610.05346749</v>
      </c>
      <c r="Q1730" s="148">
        <f t="shared" si="886"/>
        <v>0</v>
      </c>
      <c r="R1730" s="170">
        <f t="shared" si="887"/>
        <v>0</v>
      </c>
      <c r="S1730" s="110">
        <f t="shared" si="888"/>
        <v>0</v>
      </c>
      <c r="T1730" s="92">
        <f t="shared" si="873"/>
        <v>0</v>
      </c>
      <c r="U1730" s="181">
        <f t="shared" si="874"/>
        <v>0</v>
      </c>
      <c r="V1730" s="120">
        <f t="shared" si="870"/>
        <v>7.8E-2</v>
      </c>
      <c r="W1730" s="118">
        <f t="shared" si="889"/>
        <v>9</v>
      </c>
      <c r="X1730" s="118">
        <v>252</v>
      </c>
      <c r="Y1730" s="117">
        <f t="shared" si="890"/>
        <v>1.002686011</v>
      </c>
      <c r="Z1730" s="110">
        <f t="shared" si="891"/>
        <v>1.63861032</v>
      </c>
      <c r="AA1730" s="110">
        <f t="shared" si="892"/>
        <v>0</v>
      </c>
      <c r="AB1730" s="121" t="str">
        <f t="shared" si="871"/>
        <v>A+J=</v>
      </c>
      <c r="AC1730" s="115">
        <f t="shared" si="872"/>
        <v>46017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9">
        <f t="shared" si="869"/>
        <v>46000</v>
      </c>
      <c r="B1731" s="110">
        <f t="shared" si="875"/>
        <v>611.99378555999999</v>
      </c>
      <c r="C1731" s="184">
        <f t="shared" si="893"/>
        <v>608.98340448423369</v>
      </c>
      <c r="D1731" s="111">
        <f t="shared" si="876"/>
        <v>7245.38</v>
      </c>
      <c r="E1731" s="111">
        <f>IF($K1731=1,VLOOKUP($A1730,$AQ$11:$AU$150,5),E1730)</f>
        <v>7276.54</v>
      </c>
      <c r="F1731" s="160" t="e">
        <f>IF($K1731=1,VLOOKUP($A1730,$AQ$11:$AU$135,6),F1730)</f>
        <v>#REF!</v>
      </c>
      <c r="G1731" s="114">
        <f t="shared" si="877"/>
        <v>4.3006716003852752E-3</v>
      </c>
      <c r="H1731" s="115">
        <f t="shared" si="878"/>
        <v>46017</v>
      </c>
      <c r="I1731" s="115">
        <f t="shared" si="879"/>
        <v>46017</v>
      </c>
      <c r="J1731" s="116">
        <f t="shared" si="880"/>
        <v>22</v>
      </c>
      <c r="K1731" s="116">
        <f t="shared" si="881"/>
        <v>10</v>
      </c>
      <c r="L1731" s="8">
        <f t="shared" si="882"/>
        <v>1.0019525600000001</v>
      </c>
      <c r="M1731" s="117">
        <v>1</v>
      </c>
      <c r="N1731" s="117">
        <f t="shared" si="883"/>
        <v>1</v>
      </c>
      <c r="O1731" s="110">
        <f t="shared" si="884"/>
        <v>1.0019525600000001</v>
      </c>
      <c r="P1731" s="110">
        <f t="shared" si="885"/>
        <v>610.17248112000004</v>
      </c>
      <c r="Q1731" s="148">
        <f t="shared" si="886"/>
        <v>0</v>
      </c>
      <c r="R1731" s="170">
        <f t="shared" si="887"/>
        <v>0</v>
      </c>
      <c r="S1731" s="110">
        <f t="shared" si="888"/>
        <v>0</v>
      </c>
      <c r="T1731" s="92">
        <f t="shared" si="873"/>
        <v>0</v>
      </c>
      <c r="U1731" s="181">
        <f t="shared" si="874"/>
        <v>0</v>
      </c>
      <c r="V1731" s="120">
        <f t="shared" si="870"/>
        <v>7.8E-2</v>
      </c>
      <c r="W1731" s="118">
        <f t="shared" si="889"/>
        <v>10</v>
      </c>
      <c r="X1731" s="118">
        <v>252</v>
      </c>
      <c r="Y1731" s="117">
        <f t="shared" si="890"/>
        <v>1.002984901</v>
      </c>
      <c r="Z1731" s="110">
        <f t="shared" si="891"/>
        <v>1.82130444</v>
      </c>
      <c r="AA1731" s="110">
        <f t="shared" si="892"/>
        <v>0</v>
      </c>
      <c r="AB1731" s="121" t="str">
        <f t="shared" si="871"/>
        <v>A+J=</v>
      </c>
      <c r="AC1731" s="115">
        <f t="shared" si="872"/>
        <v>46017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9">
        <f t="shared" si="869"/>
        <v>46001</v>
      </c>
      <c r="B1732" s="110">
        <f t="shared" si="875"/>
        <v>612.29563771000005</v>
      </c>
      <c r="C1732" s="184">
        <f t="shared" si="893"/>
        <v>608.98340448423369</v>
      </c>
      <c r="D1732" s="111">
        <f t="shared" si="876"/>
        <v>7245.38</v>
      </c>
      <c r="E1732" s="111">
        <f>IF($K1732=1,VLOOKUP($A1731,$AQ$11:$AU$150,5),E1731)</f>
        <v>7276.54</v>
      </c>
      <c r="F1732" s="160" t="e">
        <f>IF($K1732=1,VLOOKUP($A1731,$AQ$11:$AU$135,6),F1731)</f>
        <v>#REF!</v>
      </c>
      <c r="G1732" s="114">
        <f t="shared" si="877"/>
        <v>4.3006716003852752E-3</v>
      </c>
      <c r="H1732" s="115">
        <f t="shared" si="878"/>
        <v>46017</v>
      </c>
      <c r="I1732" s="115">
        <f t="shared" si="879"/>
        <v>46017</v>
      </c>
      <c r="J1732" s="116">
        <f t="shared" si="880"/>
        <v>22</v>
      </c>
      <c r="K1732" s="116">
        <f t="shared" si="881"/>
        <v>11</v>
      </c>
      <c r="L1732" s="8">
        <f t="shared" si="882"/>
        <v>1.0021480199999999</v>
      </c>
      <c r="M1732" s="117">
        <v>1</v>
      </c>
      <c r="N1732" s="117">
        <f t="shared" si="883"/>
        <v>1</v>
      </c>
      <c r="O1732" s="110">
        <f t="shared" si="884"/>
        <v>1.0021480199999999</v>
      </c>
      <c r="P1732" s="110">
        <f t="shared" si="885"/>
        <v>610.29151301000002</v>
      </c>
      <c r="Q1732" s="148">
        <f t="shared" si="886"/>
        <v>0</v>
      </c>
      <c r="R1732" s="170">
        <f t="shared" si="887"/>
        <v>0</v>
      </c>
      <c r="S1732" s="110">
        <f t="shared" si="888"/>
        <v>0</v>
      </c>
      <c r="T1732" s="92">
        <f t="shared" si="873"/>
        <v>0</v>
      </c>
      <c r="U1732" s="181">
        <f t="shared" si="874"/>
        <v>0</v>
      </c>
      <c r="V1732" s="120">
        <f t="shared" si="870"/>
        <v>7.8E-2</v>
      </c>
      <c r="W1732" s="118">
        <f t="shared" si="889"/>
        <v>11</v>
      </c>
      <c r="X1732" s="118">
        <v>252</v>
      </c>
      <c r="Y1732" s="117">
        <f t="shared" si="890"/>
        <v>1.003283881</v>
      </c>
      <c r="Z1732" s="110">
        <f t="shared" si="891"/>
        <v>2.0041247000000002</v>
      </c>
      <c r="AA1732" s="110">
        <f t="shared" si="892"/>
        <v>0</v>
      </c>
      <c r="AB1732" s="121" t="str">
        <f t="shared" si="871"/>
        <v>A+J=</v>
      </c>
      <c r="AC1732" s="115">
        <f t="shared" si="872"/>
        <v>46017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9">
        <f t="shared" si="869"/>
        <v>46002</v>
      </c>
      <c r="B1733" s="110">
        <f t="shared" si="875"/>
        <v>612.59764593</v>
      </c>
      <c r="C1733" s="184">
        <f t="shared" si="893"/>
        <v>608.98340448423369</v>
      </c>
      <c r="D1733" s="111">
        <f t="shared" si="876"/>
        <v>7245.38</v>
      </c>
      <c r="E1733" s="111">
        <f>IF($K1733=1,VLOOKUP($A1732,$AQ$11:$AU$150,5),E1732)</f>
        <v>7276.54</v>
      </c>
      <c r="F1733" s="160" t="e">
        <f>IF($K1733=1,VLOOKUP($A1732,$AQ$11:$AU$135,6),F1732)</f>
        <v>#REF!</v>
      </c>
      <c r="G1733" s="114">
        <f t="shared" si="877"/>
        <v>4.3006716003852752E-3</v>
      </c>
      <c r="H1733" s="115">
        <f t="shared" si="878"/>
        <v>46017</v>
      </c>
      <c r="I1733" s="115">
        <f t="shared" si="879"/>
        <v>46017</v>
      </c>
      <c r="J1733" s="116">
        <f t="shared" si="880"/>
        <v>22</v>
      </c>
      <c r="K1733" s="116">
        <f t="shared" si="881"/>
        <v>12</v>
      </c>
      <c r="L1733" s="8">
        <f t="shared" si="882"/>
        <v>1.0023435300000001</v>
      </c>
      <c r="M1733" s="117">
        <v>1</v>
      </c>
      <c r="N1733" s="117">
        <f t="shared" si="883"/>
        <v>1</v>
      </c>
      <c r="O1733" s="110">
        <f t="shared" si="884"/>
        <v>1.0023435300000001</v>
      </c>
      <c r="P1733" s="110">
        <f t="shared" si="885"/>
        <v>610.41057536000005</v>
      </c>
      <c r="Q1733" s="148">
        <f t="shared" si="886"/>
        <v>0</v>
      </c>
      <c r="R1733" s="170">
        <f t="shared" si="887"/>
        <v>0</v>
      </c>
      <c r="S1733" s="110">
        <f t="shared" si="888"/>
        <v>0</v>
      </c>
      <c r="T1733" s="92">
        <f t="shared" si="873"/>
        <v>0</v>
      </c>
      <c r="U1733" s="181">
        <f t="shared" si="874"/>
        <v>0</v>
      </c>
      <c r="V1733" s="120">
        <f t="shared" si="870"/>
        <v>7.8E-2</v>
      </c>
      <c r="W1733" s="118">
        <f t="shared" si="889"/>
        <v>12</v>
      </c>
      <c r="X1733" s="118">
        <v>252</v>
      </c>
      <c r="Y1733" s="117">
        <f t="shared" si="890"/>
        <v>1.00358295</v>
      </c>
      <c r="Z1733" s="110">
        <f t="shared" si="891"/>
        <v>2.1870705699999999</v>
      </c>
      <c r="AA1733" s="110">
        <f t="shared" si="892"/>
        <v>0</v>
      </c>
      <c r="AB1733" s="121" t="str">
        <f t="shared" si="871"/>
        <v>A+J=</v>
      </c>
      <c r="AC1733" s="115">
        <f t="shared" si="872"/>
        <v>46017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9">
        <f t="shared" si="869"/>
        <v>46003</v>
      </c>
      <c r="B1734" s="110">
        <f t="shared" si="875"/>
        <v>612.89979803000006</v>
      </c>
      <c r="C1734" s="184">
        <f t="shared" si="893"/>
        <v>608.98340448423369</v>
      </c>
      <c r="D1734" s="111">
        <f t="shared" si="876"/>
        <v>7245.38</v>
      </c>
      <c r="E1734" s="111">
        <f>IF($K1734=1,VLOOKUP($A1733,$AQ$11:$AU$150,5),E1733)</f>
        <v>7276.54</v>
      </c>
      <c r="F1734" s="160" t="e">
        <f>IF($K1734=1,VLOOKUP($A1733,$AQ$11:$AU$135,6),F1733)</f>
        <v>#REF!</v>
      </c>
      <c r="G1734" s="114">
        <f t="shared" si="877"/>
        <v>4.3006716003852752E-3</v>
      </c>
      <c r="H1734" s="115">
        <f t="shared" si="878"/>
        <v>46017</v>
      </c>
      <c r="I1734" s="115">
        <f t="shared" si="879"/>
        <v>46017</v>
      </c>
      <c r="J1734" s="116">
        <f t="shared" si="880"/>
        <v>22</v>
      </c>
      <c r="K1734" s="116">
        <f t="shared" si="881"/>
        <v>13</v>
      </c>
      <c r="L1734" s="8">
        <f t="shared" si="882"/>
        <v>1.0025390700000001</v>
      </c>
      <c r="M1734" s="117">
        <v>1</v>
      </c>
      <c r="N1734" s="117">
        <f t="shared" si="883"/>
        <v>1</v>
      </c>
      <c r="O1734" s="110">
        <f t="shared" si="884"/>
        <v>1.0025390700000001</v>
      </c>
      <c r="P1734" s="110">
        <f t="shared" si="885"/>
        <v>610.52965597000002</v>
      </c>
      <c r="Q1734" s="148">
        <f t="shared" si="886"/>
        <v>0</v>
      </c>
      <c r="R1734" s="170">
        <f t="shared" si="887"/>
        <v>0</v>
      </c>
      <c r="S1734" s="110">
        <f t="shared" si="888"/>
        <v>0</v>
      </c>
      <c r="T1734" s="92">
        <f t="shared" si="873"/>
        <v>0</v>
      </c>
      <c r="U1734" s="181">
        <f t="shared" si="874"/>
        <v>0</v>
      </c>
      <c r="V1734" s="120">
        <f t="shared" si="870"/>
        <v>7.8E-2</v>
      </c>
      <c r="W1734" s="118">
        <f t="shared" si="889"/>
        <v>13</v>
      </c>
      <c r="X1734" s="118">
        <v>252</v>
      </c>
      <c r="Y1734" s="117">
        <f t="shared" si="890"/>
        <v>1.003882108</v>
      </c>
      <c r="Z1734" s="110">
        <f t="shared" si="891"/>
        <v>2.3701420600000001</v>
      </c>
      <c r="AA1734" s="110">
        <f t="shared" si="892"/>
        <v>0</v>
      </c>
      <c r="AB1734" s="121" t="str">
        <f t="shared" si="871"/>
        <v>A+J=</v>
      </c>
      <c r="AC1734" s="115">
        <f t="shared" si="872"/>
        <v>46017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9">
        <f t="shared" si="869"/>
        <v>46004</v>
      </c>
      <c r="B1735" s="110">
        <f t="shared" si="875"/>
        <v>613.20210019000001</v>
      </c>
      <c r="C1735" s="184">
        <f t="shared" si="893"/>
        <v>608.98340448423369</v>
      </c>
      <c r="D1735" s="111">
        <f t="shared" si="876"/>
        <v>7245.38</v>
      </c>
      <c r="E1735" s="111">
        <f>IF($K1735=1,VLOOKUP($A1734,$AQ$11:$AU$150,5),E1734)</f>
        <v>7276.54</v>
      </c>
      <c r="F1735" s="160" t="e">
        <f>IF($K1735=1,VLOOKUP($A1734,$AQ$11:$AU$135,6),F1734)</f>
        <v>#REF!</v>
      </c>
      <c r="G1735" s="114">
        <f t="shared" si="877"/>
        <v>4.3006716003852752E-3</v>
      </c>
      <c r="H1735" s="115">
        <f t="shared" si="878"/>
        <v>46017</v>
      </c>
      <c r="I1735" s="115">
        <f t="shared" si="879"/>
        <v>46017</v>
      </c>
      <c r="J1735" s="116">
        <f t="shared" si="880"/>
        <v>22</v>
      </c>
      <c r="K1735" s="116">
        <f t="shared" si="881"/>
        <v>14</v>
      </c>
      <c r="L1735" s="8">
        <f t="shared" si="882"/>
        <v>1.0027346500000001</v>
      </c>
      <c r="M1735" s="117">
        <v>1</v>
      </c>
      <c r="N1735" s="117">
        <f t="shared" si="883"/>
        <v>1</v>
      </c>
      <c r="O1735" s="110">
        <f t="shared" si="884"/>
        <v>1.0027346500000001</v>
      </c>
      <c r="P1735" s="110">
        <f t="shared" si="885"/>
        <v>610.64876095</v>
      </c>
      <c r="Q1735" s="148">
        <f t="shared" si="886"/>
        <v>0</v>
      </c>
      <c r="R1735" s="170">
        <f t="shared" si="887"/>
        <v>0</v>
      </c>
      <c r="S1735" s="110">
        <f t="shared" si="888"/>
        <v>0</v>
      </c>
      <c r="T1735" s="92">
        <f t="shared" si="873"/>
        <v>0</v>
      </c>
      <c r="U1735" s="181">
        <f t="shared" si="874"/>
        <v>0</v>
      </c>
      <c r="V1735" s="120">
        <f t="shared" si="870"/>
        <v>7.8E-2</v>
      </c>
      <c r="W1735" s="118">
        <f t="shared" si="889"/>
        <v>14</v>
      </c>
      <c r="X1735" s="118">
        <v>252</v>
      </c>
      <c r="Y1735" s="117">
        <f t="shared" si="890"/>
        <v>1.0041813550000001</v>
      </c>
      <c r="Z1735" s="110">
        <f t="shared" si="891"/>
        <v>2.5533392400000001</v>
      </c>
      <c r="AA1735" s="110">
        <f t="shared" si="892"/>
        <v>0</v>
      </c>
      <c r="AB1735" s="121" t="str">
        <f t="shared" si="871"/>
        <v>A+J=</v>
      </c>
      <c r="AC1735" s="115">
        <f t="shared" si="872"/>
        <v>46017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9">
        <f t="shared" si="869"/>
        <v>46005</v>
      </c>
      <c r="B1736" s="110">
        <f t="shared" si="875"/>
        <v>613.20210019000001</v>
      </c>
      <c r="C1736" s="184">
        <f t="shared" si="893"/>
        <v>608.98340448423369</v>
      </c>
      <c r="D1736" s="111">
        <f t="shared" si="876"/>
        <v>7245.38</v>
      </c>
      <c r="E1736" s="111">
        <f>IF($K1736=1,VLOOKUP($A1735,$AQ$11:$AU$150,5),E1735)</f>
        <v>7276.54</v>
      </c>
      <c r="F1736" s="160" t="e">
        <f>IF($K1736=1,VLOOKUP($A1735,$AQ$11:$AU$135,6),F1735)</f>
        <v>#REF!</v>
      </c>
      <c r="G1736" s="114">
        <f t="shared" si="877"/>
        <v>4.3006716003852752E-3</v>
      </c>
      <c r="H1736" s="115">
        <f t="shared" si="878"/>
        <v>46017</v>
      </c>
      <c r="I1736" s="115">
        <f t="shared" si="879"/>
        <v>46017</v>
      </c>
      <c r="J1736" s="116">
        <f t="shared" si="880"/>
        <v>22</v>
      </c>
      <c r="K1736" s="116">
        <f t="shared" si="881"/>
        <v>14</v>
      </c>
      <c r="L1736" s="8">
        <f t="shared" si="882"/>
        <v>1.0027346500000001</v>
      </c>
      <c r="M1736" s="117">
        <v>1</v>
      </c>
      <c r="N1736" s="117">
        <f t="shared" si="883"/>
        <v>1</v>
      </c>
      <c r="O1736" s="110">
        <f t="shared" si="884"/>
        <v>1.0027346500000001</v>
      </c>
      <c r="P1736" s="110">
        <f t="shared" si="885"/>
        <v>610.64876095</v>
      </c>
      <c r="Q1736" s="148">
        <f t="shared" si="886"/>
        <v>0</v>
      </c>
      <c r="R1736" s="170">
        <f t="shared" si="887"/>
        <v>0</v>
      </c>
      <c r="S1736" s="110">
        <f t="shared" si="888"/>
        <v>0</v>
      </c>
      <c r="T1736" s="92">
        <f t="shared" si="873"/>
        <v>0</v>
      </c>
      <c r="U1736" s="181">
        <f t="shared" si="874"/>
        <v>0</v>
      </c>
      <c r="V1736" s="120">
        <f t="shared" si="870"/>
        <v>7.8E-2</v>
      </c>
      <c r="W1736" s="118">
        <f t="shared" si="889"/>
        <v>14</v>
      </c>
      <c r="X1736" s="118">
        <v>252</v>
      </c>
      <c r="Y1736" s="117">
        <f t="shared" si="890"/>
        <v>1.0041813550000001</v>
      </c>
      <c r="Z1736" s="110">
        <f t="shared" si="891"/>
        <v>2.5533392400000001</v>
      </c>
      <c r="AA1736" s="110">
        <f t="shared" si="892"/>
        <v>0</v>
      </c>
      <c r="AB1736" s="121" t="str">
        <f t="shared" si="871"/>
        <v>A+J=</v>
      </c>
      <c r="AC1736" s="115">
        <f t="shared" si="872"/>
        <v>46017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9">
        <f t="shared" si="869"/>
        <v>46006</v>
      </c>
      <c r="B1737" s="110">
        <f t="shared" si="875"/>
        <v>613.20210019000001</v>
      </c>
      <c r="C1737" s="184">
        <f t="shared" si="893"/>
        <v>608.98340448423369</v>
      </c>
      <c r="D1737" s="111">
        <f t="shared" si="876"/>
        <v>7245.38</v>
      </c>
      <c r="E1737" s="111">
        <f>IF($K1737=1,VLOOKUP($A1736,$AQ$11:$AU$150,5),E1736)</f>
        <v>7276.54</v>
      </c>
      <c r="F1737" s="160" t="e">
        <f>IF($K1737=1,VLOOKUP($A1736,$AQ$11:$AU$135,6),F1736)</f>
        <v>#REF!</v>
      </c>
      <c r="G1737" s="114">
        <f t="shared" si="877"/>
        <v>4.3006716003852752E-3</v>
      </c>
      <c r="H1737" s="115">
        <f t="shared" si="878"/>
        <v>46017</v>
      </c>
      <c r="I1737" s="115">
        <f t="shared" si="879"/>
        <v>46017</v>
      </c>
      <c r="J1737" s="116">
        <f t="shared" si="880"/>
        <v>22</v>
      </c>
      <c r="K1737" s="116">
        <f t="shared" si="881"/>
        <v>14</v>
      </c>
      <c r="L1737" s="8">
        <f t="shared" si="882"/>
        <v>1.0027346500000001</v>
      </c>
      <c r="M1737" s="117">
        <v>1</v>
      </c>
      <c r="N1737" s="117">
        <f t="shared" si="883"/>
        <v>1</v>
      </c>
      <c r="O1737" s="110">
        <f t="shared" si="884"/>
        <v>1.0027346500000001</v>
      </c>
      <c r="P1737" s="110">
        <f t="shared" si="885"/>
        <v>610.64876095</v>
      </c>
      <c r="Q1737" s="148">
        <f t="shared" si="886"/>
        <v>0</v>
      </c>
      <c r="R1737" s="170">
        <f t="shared" si="887"/>
        <v>0</v>
      </c>
      <c r="S1737" s="110">
        <f t="shared" si="888"/>
        <v>0</v>
      </c>
      <c r="T1737" s="92">
        <f t="shared" si="873"/>
        <v>0</v>
      </c>
      <c r="U1737" s="181">
        <f t="shared" si="874"/>
        <v>0</v>
      </c>
      <c r="V1737" s="120">
        <f t="shared" si="870"/>
        <v>7.8E-2</v>
      </c>
      <c r="W1737" s="118">
        <f t="shared" si="889"/>
        <v>14</v>
      </c>
      <c r="X1737" s="118">
        <v>252</v>
      </c>
      <c r="Y1737" s="117">
        <f t="shared" si="890"/>
        <v>1.0041813550000001</v>
      </c>
      <c r="Z1737" s="110">
        <f t="shared" si="891"/>
        <v>2.5533392400000001</v>
      </c>
      <c r="AA1737" s="110">
        <f t="shared" si="892"/>
        <v>0</v>
      </c>
      <c r="AB1737" s="121" t="str">
        <f t="shared" si="871"/>
        <v>A+J=</v>
      </c>
      <c r="AC1737" s="115">
        <f t="shared" si="872"/>
        <v>46017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9">
        <f t="shared" si="869"/>
        <v>46007</v>
      </c>
      <c r="B1738" s="110">
        <f t="shared" si="875"/>
        <v>613.50455246000001</v>
      </c>
      <c r="C1738" s="184">
        <f t="shared" si="893"/>
        <v>608.98340448423369</v>
      </c>
      <c r="D1738" s="111">
        <f t="shared" si="876"/>
        <v>7245.38</v>
      </c>
      <c r="E1738" s="111">
        <f>IF($K1738=1,VLOOKUP($A1737,$AQ$11:$AU$150,5),E1737)</f>
        <v>7276.54</v>
      </c>
      <c r="F1738" s="160" t="e">
        <f>IF($K1738=1,VLOOKUP($A1737,$AQ$11:$AU$135,6),F1737)</f>
        <v>#REF!</v>
      </c>
      <c r="G1738" s="114">
        <f t="shared" si="877"/>
        <v>4.3006716003852752E-3</v>
      </c>
      <c r="H1738" s="115">
        <f t="shared" si="878"/>
        <v>46017</v>
      </c>
      <c r="I1738" s="115">
        <f t="shared" si="879"/>
        <v>46017</v>
      </c>
      <c r="J1738" s="116">
        <f t="shared" si="880"/>
        <v>22</v>
      </c>
      <c r="K1738" s="116">
        <f t="shared" si="881"/>
        <v>15</v>
      </c>
      <c r="L1738" s="8">
        <f t="shared" si="882"/>
        <v>1.00293027</v>
      </c>
      <c r="M1738" s="117">
        <v>1</v>
      </c>
      <c r="N1738" s="117">
        <f t="shared" si="883"/>
        <v>1</v>
      </c>
      <c r="O1738" s="110">
        <f t="shared" si="884"/>
        <v>1.00293027</v>
      </c>
      <c r="P1738" s="110">
        <f t="shared" si="885"/>
        <v>610.76789027999996</v>
      </c>
      <c r="Q1738" s="148">
        <f t="shared" si="886"/>
        <v>0</v>
      </c>
      <c r="R1738" s="170">
        <f t="shared" si="887"/>
        <v>0</v>
      </c>
      <c r="S1738" s="110">
        <f t="shared" si="888"/>
        <v>0</v>
      </c>
      <c r="T1738" s="92">
        <f t="shared" si="873"/>
        <v>0</v>
      </c>
      <c r="U1738" s="181">
        <f t="shared" si="874"/>
        <v>0</v>
      </c>
      <c r="V1738" s="120">
        <f t="shared" si="870"/>
        <v>7.8E-2</v>
      </c>
      <c r="W1738" s="118">
        <f t="shared" si="889"/>
        <v>15</v>
      </c>
      <c r="X1738" s="118">
        <v>252</v>
      </c>
      <c r="Y1738" s="117">
        <f t="shared" si="890"/>
        <v>1.0044806909999999</v>
      </c>
      <c r="Z1738" s="110">
        <f t="shared" si="891"/>
        <v>2.7366621800000002</v>
      </c>
      <c r="AA1738" s="110">
        <f t="shared" si="892"/>
        <v>0</v>
      </c>
      <c r="AB1738" s="121" t="str">
        <f t="shared" si="871"/>
        <v>A+J=</v>
      </c>
      <c r="AC1738" s="115">
        <f t="shared" si="872"/>
        <v>46017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9">
        <f t="shared" si="869"/>
        <v>46008</v>
      </c>
      <c r="B1739" s="110">
        <f t="shared" si="875"/>
        <v>613.80715551000003</v>
      </c>
      <c r="C1739" s="184">
        <f t="shared" si="893"/>
        <v>608.98340448423369</v>
      </c>
      <c r="D1739" s="111">
        <f t="shared" si="876"/>
        <v>7245.38</v>
      </c>
      <c r="E1739" s="111">
        <f>IF($K1739=1,VLOOKUP($A1738,$AQ$11:$AU$150,5),E1738)</f>
        <v>7276.54</v>
      </c>
      <c r="F1739" s="160" t="e">
        <f>IF($K1739=1,VLOOKUP($A1738,$AQ$11:$AU$135,6),F1738)</f>
        <v>#REF!</v>
      </c>
      <c r="G1739" s="114">
        <f t="shared" si="877"/>
        <v>4.3006716003852752E-3</v>
      </c>
      <c r="H1739" s="115">
        <f t="shared" si="878"/>
        <v>46017</v>
      </c>
      <c r="I1739" s="115">
        <f t="shared" si="879"/>
        <v>46017</v>
      </c>
      <c r="J1739" s="116">
        <f t="shared" si="880"/>
        <v>22</v>
      </c>
      <c r="K1739" s="116">
        <f t="shared" si="881"/>
        <v>16</v>
      </c>
      <c r="L1739" s="8">
        <f t="shared" si="882"/>
        <v>1.0031259299999999</v>
      </c>
      <c r="M1739" s="117">
        <v>1</v>
      </c>
      <c r="N1739" s="117">
        <f t="shared" si="883"/>
        <v>1</v>
      </c>
      <c r="O1739" s="110">
        <f t="shared" si="884"/>
        <v>1.0031259299999999</v>
      </c>
      <c r="P1739" s="110">
        <f t="shared" si="885"/>
        <v>610.88704397000004</v>
      </c>
      <c r="Q1739" s="148">
        <f t="shared" si="886"/>
        <v>0</v>
      </c>
      <c r="R1739" s="170">
        <f t="shared" si="887"/>
        <v>0</v>
      </c>
      <c r="S1739" s="110">
        <f t="shared" si="888"/>
        <v>0</v>
      </c>
      <c r="T1739" s="92">
        <f t="shared" si="873"/>
        <v>0</v>
      </c>
      <c r="U1739" s="181">
        <f t="shared" si="874"/>
        <v>0</v>
      </c>
      <c r="V1739" s="120">
        <f t="shared" si="870"/>
        <v>7.8E-2</v>
      </c>
      <c r="W1739" s="118">
        <f t="shared" si="889"/>
        <v>16</v>
      </c>
      <c r="X1739" s="118">
        <v>252</v>
      </c>
      <c r="Y1739" s="117">
        <f t="shared" si="890"/>
        <v>1.0047801169999999</v>
      </c>
      <c r="Z1739" s="110">
        <f t="shared" si="891"/>
        <v>2.9201115400000002</v>
      </c>
      <c r="AA1739" s="110">
        <f t="shared" si="892"/>
        <v>0</v>
      </c>
      <c r="AB1739" s="121" t="str">
        <f t="shared" si="871"/>
        <v>A+J=</v>
      </c>
      <c r="AC1739" s="115">
        <f t="shared" si="872"/>
        <v>46017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9">
        <f t="shared" ref="A1740:A1803" si="894">(A1739+1)</f>
        <v>46009</v>
      </c>
      <c r="B1740" s="110">
        <f t="shared" si="875"/>
        <v>614.10990265999999</v>
      </c>
      <c r="C1740" s="184">
        <f t="shared" si="893"/>
        <v>608.98340448423369</v>
      </c>
      <c r="D1740" s="111">
        <f t="shared" si="876"/>
        <v>7245.38</v>
      </c>
      <c r="E1740" s="111">
        <f>IF($K1740=1,VLOOKUP($A1739,$AQ$11:$AU$150,5),E1739)</f>
        <v>7276.54</v>
      </c>
      <c r="F1740" s="160" t="e">
        <f>IF($K1740=1,VLOOKUP($A1739,$AQ$11:$AU$135,6),F1739)</f>
        <v>#REF!</v>
      </c>
      <c r="G1740" s="114">
        <f t="shared" si="877"/>
        <v>4.3006716003852752E-3</v>
      </c>
      <c r="H1740" s="115">
        <f t="shared" si="878"/>
        <v>46017</v>
      </c>
      <c r="I1740" s="115">
        <f t="shared" si="879"/>
        <v>46017</v>
      </c>
      <c r="J1740" s="116">
        <f t="shared" si="880"/>
        <v>22</v>
      </c>
      <c r="K1740" s="116">
        <f t="shared" si="881"/>
        <v>17</v>
      </c>
      <c r="L1740" s="8">
        <f t="shared" si="882"/>
        <v>1.0033216199999999</v>
      </c>
      <c r="M1740" s="117">
        <v>1</v>
      </c>
      <c r="N1740" s="117">
        <f t="shared" si="883"/>
        <v>1</v>
      </c>
      <c r="O1740" s="110">
        <f t="shared" si="884"/>
        <v>1.0033216199999999</v>
      </c>
      <c r="P1740" s="110">
        <f t="shared" si="885"/>
        <v>611.00621593999995</v>
      </c>
      <c r="Q1740" s="148">
        <f t="shared" si="886"/>
        <v>0</v>
      </c>
      <c r="R1740" s="170">
        <f t="shared" si="887"/>
        <v>0</v>
      </c>
      <c r="S1740" s="110">
        <f t="shared" si="888"/>
        <v>0</v>
      </c>
      <c r="T1740" s="92">
        <f t="shared" si="873"/>
        <v>0</v>
      </c>
      <c r="U1740" s="181">
        <f t="shared" si="874"/>
        <v>0</v>
      </c>
      <c r="V1740" s="120">
        <f t="shared" ref="V1740:V1803" si="895">(V1739)</f>
        <v>7.8E-2</v>
      </c>
      <c r="W1740" s="118">
        <f t="shared" si="889"/>
        <v>17</v>
      </c>
      <c r="X1740" s="118">
        <v>252</v>
      </c>
      <c r="Y1740" s="117">
        <f t="shared" si="890"/>
        <v>1.0050796319999999</v>
      </c>
      <c r="Z1740" s="110">
        <f t="shared" si="891"/>
        <v>3.1036867199999998</v>
      </c>
      <c r="AA1740" s="110">
        <f t="shared" si="892"/>
        <v>0</v>
      </c>
      <c r="AB1740" s="121" t="str">
        <f t="shared" si="871"/>
        <v>A+J=</v>
      </c>
      <c r="AC1740" s="115">
        <f t="shared" si="872"/>
        <v>46017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9">
        <f t="shared" si="894"/>
        <v>46010</v>
      </c>
      <c r="B1741" s="110">
        <f t="shared" si="875"/>
        <v>614.41280007</v>
      </c>
      <c r="C1741" s="184">
        <f t="shared" si="893"/>
        <v>608.98340448423369</v>
      </c>
      <c r="D1741" s="111">
        <f t="shared" si="876"/>
        <v>7245.38</v>
      </c>
      <c r="E1741" s="111">
        <f>IF($K1741=1,VLOOKUP($A1740,$AQ$11:$AU$150,5),E1740)</f>
        <v>7276.54</v>
      </c>
      <c r="F1741" s="160" t="e">
        <f>IF($K1741=1,VLOOKUP($A1740,$AQ$11:$AU$135,6),F1740)</f>
        <v>#REF!</v>
      </c>
      <c r="G1741" s="114">
        <f t="shared" si="877"/>
        <v>4.3006716003852752E-3</v>
      </c>
      <c r="H1741" s="115">
        <f t="shared" si="878"/>
        <v>46017</v>
      </c>
      <c r="I1741" s="115">
        <f t="shared" si="879"/>
        <v>46017</v>
      </c>
      <c r="J1741" s="116">
        <f t="shared" si="880"/>
        <v>22</v>
      </c>
      <c r="K1741" s="116">
        <f t="shared" si="881"/>
        <v>18</v>
      </c>
      <c r="L1741" s="8">
        <f t="shared" si="882"/>
        <v>1.0035173500000001</v>
      </c>
      <c r="M1741" s="117">
        <v>1</v>
      </c>
      <c r="N1741" s="117">
        <f t="shared" si="883"/>
        <v>1</v>
      </c>
      <c r="O1741" s="110">
        <f t="shared" si="884"/>
        <v>1.0035173500000001</v>
      </c>
      <c r="P1741" s="110">
        <f t="shared" si="885"/>
        <v>611.12541225999996</v>
      </c>
      <c r="Q1741" s="148">
        <f t="shared" si="886"/>
        <v>0</v>
      </c>
      <c r="R1741" s="170">
        <f t="shared" si="887"/>
        <v>0</v>
      </c>
      <c r="S1741" s="110">
        <f t="shared" si="888"/>
        <v>0</v>
      </c>
      <c r="T1741" s="92">
        <f t="shared" si="873"/>
        <v>0</v>
      </c>
      <c r="U1741" s="181">
        <f t="shared" si="874"/>
        <v>0</v>
      </c>
      <c r="V1741" s="120">
        <f t="shared" si="895"/>
        <v>7.8E-2</v>
      </c>
      <c r="W1741" s="118">
        <f t="shared" si="889"/>
        <v>18</v>
      </c>
      <c r="X1741" s="118">
        <v>252</v>
      </c>
      <c r="Y1741" s="117">
        <f t="shared" si="890"/>
        <v>1.005379236</v>
      </c>
      <c r="Z1741" s="110">
        <f t="shared" si="891"/>
        <v>3.2873878099999998</v>
      </c>
      <c r="AA1741" s="110">
        <f t="shared" si="892"/>
        <v>0</v>
      </c>
      <c r="AB1741" s="121" t="str">
        <f t="shared" ref="AB1741:AB1804" si="896">IF($Q1740&gt;0,VLOOKUP($A1740,$AF$11:$AO$141,9),AB1740)</f>
        <v>A+J=</v>
      </c>
      <c r="AC1741" s="115">
        <f t="shared" ref="AC1741:AC1804" si="897">IF($Q1740&gt;0,VLOOKUP($A1740,$AF$11:$AO$141,10),AC1740)</f>
        <v>46017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9">
        <f t="shared" si="894"/>
        <v>46011</v>
      </c>
      <c r="B1742" s="110">
        <f t="shared" si="875"/>
        <v>614.71584781000001</v>
      </c>
      <c r="C1742" s="184">
        <f t="shared" si="893"/>
        <v>608.98340448423369</v>
      </c>
      <c r="D1742" s="111">
        <f t="shared" si="876"/>
        <v>7245.38</v>
      </c>
      <c r="E1742" s="111">
        <f>IF($K1742=1,VLOOKUP($A1741,$AQ$11:$AU$150,5),E1741)</f>
        <v>7276.54</v>
      </c>
      <c r="F1742" s="160" t="e">
        <f>IF($K1742=1,VLOOKUP($A1741,$AQ$11:$AU$135,6),F1741)</f>
        <v>#REF!</v>
      </c>
      <c r="G1742" s="114">
        <f t="shared" si="877"/>
        <v>4.3006716003852752E-3</v>
      </c>
      <c r="H1742" s="115">
        <f t="shared" si="878"/>
        <v>46017</v>
      </c>
      <c r="I1742" s="115">
        <f t="shared" si="879"/>
        <v>46017</v>
      </c>
      <c r="J1742" s="116">
        <f t="shared" si="880"/>
        <v>22</v>
      </c>
      <c r="K1742" s="116">
        <f t="shared" si="881"/>
        <v>19</v>
      </c>
      <c r="L1742" s="8">
        <f t="shared" si="882"/>
        <v>1.00371312</v>
      </c>
      <c r="M1742" s="117">
        <v>1</v>
      </c>
      <c r="N1742" s="117">
        <f t="shared" si="883"/>
        <v>1</v>
      </c>
      <c r="O1742" s="110">
        <f t="shared" si="884"/>
        <v>1.00371312</v>
      </c>
      <c r="P1742" s="110">
        <f t="shared" si="885"/>
        <v>611.24463293999997</v>
      </c>
      <c r="Q1742" s="148">
        <f t="shared" si="886"/>
        <v>0</v>
      </c>
      <c r="R1742" s="170">
        <f t="shared" si="887"/>
        <v>0</v>
      </c>
      <c r="S1742" s="110">
        <f t="shared" si="888"/>
        <v>0</v>
      </c>
      <c r="T1742" s="92">
        <f t="shared" si="873"/>
        <v>0</v>
      </c>
      <c r="U1742" s="181">
        <f t="shared" si="874"/>
        <v>0</v>
      </c>
      <c r="V1742" s="120">
        <f t="shared" si="895"/>
        <v>7.8E-2</v>
      </c>
      <c r="W1742" s="118">
        <f t="shared" si="889"/>
        <v>19</v>
      </c>
      <c r="X1742" s="118">
        <v>252</v>
      </c>
      <c r="Y1742" s="117">
        <f t="shared" si="890"/>
        <v>1.0056789290000001</v>
      </c>
      <c r="Z1742" s="110">
        <f t="shared" si="891"/>
        <v>3.4712148699999998</v>
      </c>
      <c r="AA1742" s="110">
        <f t="shared" si="892"/>
        <v>0</v>
      </c>
      <c r="AB1742" s="121" t="str">
        <f t="shared" si="896"/>
        <v>A+J=</v>
      </c>
      <c r="AC1742" s="115">
        <f t="shared" si="897"/>
        <v>46017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9">
        <f t="shared" si="894"/>
        <v>46012</v>
      </c>
      <c r="B1743" s="110">
        <f t="shared" si="875"/>
        <v>614.71584781000001</v>
      </c>
      <c r="C1743" s="184">
        <f t="shared" si="893"/>
        <v>608.98340448423369</v>
      </c>
      <c r="D1743" s="111">
        <f t="shared" si="876"/>
        <v>7245.38</v>
      </c>
      <c r="E1743" s="111">
        <f>IF($K1743=1,VLOOKUP($A1742,$AQ$11:$AU$150,5),E1742)</f>
        <v>7276.54</v>
      </c>
      <c r="F1743" s="160" t="e">
        <f>IF($K1743=1,VLOOKUP($A1742,$AQ$11:$AU$135,6),F1742)</f>
        <v>#REF!</v>
      </c>
      <c r="G1743" s="114">
        <f t="shared" si="877"/>
        <v>4.3006716003852752E-3</v>
      </c>
      <c r="H1743" s="115">
        <f t="shared" si="878"/>
        <v>46017</v>
      </c>
      <c r="I1743" s="115">
        <f t="shared" si="879"/>
        <v>46017</v>
      </c>
      <c r="J1743" s="116">
        <f t="shared" si="880"/>
        <v>22</v>
      </c>
      <c r="K1743" s="116">
        <f t="shared" si="881"/>
        <v>19</v>
      </c>
      <c r="L1743" s="8">
        <f t="shared" si="882"/>
        <v>1.00371312</v>
      </c>
      <c r="M1743" s="117">
        <v>1</v>
      </c>
      <c r="N1743" s="117">
        <f t="shared" si="883"/>
        <v>1</v>
      </c>
      <c r="O1743" s="110">
        <f t="shared" si="884"/>
        <v>1.00371312</v>
      </c>
      <c r="P1743" s="110">
        <f t="shared" si="885"/>
        <v>611.24463293999997</v>
      </c>
      <c r="Q1743" s="148">
        <f t="shared" si="886"/>
        <v>0</v>
      </c>
      <c r="R1743" s="170">
        <f t="shared" si="887"/>
        <v>0</v>
      </c>
      <c r="S1743" s="110">
        <f t="shared" si="888"/>
        <v>0</v>
      </c>
      <c r="T1743" s="92">
        <f t="shared" si="873"/>
        <v>0</v>
      </c>
      <c r="U1743" s="181">
        <f t="shared" si="874"/>
        <v>0</v>
      </c>
      <c r="V1743" s="120">
        <f t="shared" si="895"/>
        <v>7.8E-2</v>
      </c>
      <c r="W1743" s="118">
        <f t="shared" si="889"/>
        <v>19</v>
      </c>
      <c r="X1743" s="118">
        <v>252</v>
      </c>
      <c r="Y1743" s="117">
        <f t="shared" si="890"/>
        <v>1.0056789290000001</v>
      </c>
      <c r="Z1743" s="110">
        <f t="shared" si="891"/>
        <v>3.4712148699999998</v>
      </c>
      <c r="AA1743" s="110">
        <f t="shared" si="892"/>
        <v>0</v>
      </c>
      <c r="AB1743" s="121" t="str">
        <f t="shared" si="896"/>
        <v>A+J=</v>
      </c>
      <c r="AC1743" s="115">
        <f t="shared" si="897"/>
        <v>46017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9">
        <f t="shared" si="894"/>
        <v>46013</v>
      </c>
      <c r="B1744" s="110">
        <f t="shared" si="875"/>
        <v>614.71584781000001</v>
      </c>
      <c r="C1744" s="184">
        <f t="shared" si="893"/>
        <v>608.98340448423369</v>
      </c>
      <c r="D1744" s="111">
        <f t="shared" si="876"/>
        <v>7245.38</v>
      </c>
      <c r="E1744" s="111">
        <f>IF($K1744=1,VLOOKUP($A1743,$AQ$11:$AU$150,5),E1743)</f>
        <v>7276.54</v>
      </c>
      <c r="F1744" s="160" t="e">
        <f>IF($K1744=1,VLOOKUP($A1743,$AQ$11:$AU$135,6),F1743)</f>
        <v>#REF!</v>
      </c>
      <c r="G1744" s="114">
        <f t="shared" si="877"/>
        <v>4.3006716003852752E-3</v>
      </c>
      <c r="H1744" s="115">
        <f t="shared" si="878"/>
        <v>46017</v>
      </c>
      <c r="I1744" s="115">
        <f t="shared" si="879"/>
        <v>46017</v>
      </c>
      <c r="J1744" s="116">
        <f t="shared" si="880"/>
        <v>22</v>
      </c>
      <c r="K1744" s="116">
        <f t="shared" si="881"/>
        <v>19</v>
      </c>
      <c r="L1744" s="8">
        <f t="shared" si="882"/>
        <v>1.00371312</v>
      </c>
      <c r="M1744" s="117">
        <v>1</v>
      </c>
      <c r="N1744" s="117">
        <f t="shared" si="883"/>
        <v>1</v>
      </c>
      <c r="O1744" s="110">
        <f t="shared" si="884"/>
        <v>1.00371312</v>
      </c>
      <c r="P1744" s="110">
        <f t="shared" si="885"/>
        <v>611.24463293999997</v>
      </c>
      <c r="Q1744" s="148">
        <f t="shared" si="886"/>
        <v>0</v>
      </c>
      <c r="R1744" s="170">
        <f t="shared" si="887"/>
        <v>0</v>
      </c>
      <c r="S1744" s="110">
        <f t="shared" si="888"/>
        <v>0</v>
      </c>
      <c r="T1744" s="92">
        <f t="shared" ref="T1744:T1807" si="898">IF(AND(Q1744&gt;0,L1744&gt;1),(L1744-1)*C1744,0)</f>
        <v>0</v>
      </c>
      <c r="U1744" s="181">
        <f t="shared" ref="U1744:U1807" si="899">IF(Q1744&gt;0,(S1744+T1744)/P1744,0)</f>
        <v>0</v>
      </c>
      <c r="V1744" s="120">
        <f t="shared" si="895"/>
        <v>7.8E-2</v>
      </c>
      <c r="W1744" s="118">
        <f t="shared" si="889"/>
        <v>19</v>
      </c>
      <c r="X1744" s="118">
        <v>252</v>
      </c>
      <c r="Y1744" s="117">
        <f t="shared" si="890"/>
        <v>1.0056789290000001</v>
      </c>
      <c r="Z1744" s="110">
        <f t="shared" si="891"/>
        <v>3.4712148699999998</v>
      </c>
      <c r="AA1744" s="110">
        <f t="shared" si="892"/>
        <v>0</v>
      </c>
      <c r="AB1744" s="121" t="str">
        <f t="shared" si="896"/>
        <v>A+J=</v>
      </c>
      <c r="AC1744" s="115">
        <f t="shared" si="897"/>
        <v>46017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9">
        <f t="shared" si="894"/>
        <v>46014</v>
      </c>
      <c r="B1745" s="110">
        <f t="shared" ref="B1745:B1808" si="900">(P1745+Z1745)</f>
        <v>615.01904652999997</v>
      </c>
      <c r="C1745" s="184">
        <f t="shared" si="893"/>
        <v>608.98340448423369</v>
      </c>
      <c r="D1745" s="111">
        <f t="shared" ref="D1745:D1808" si="901">IF(E1745=E1744,D1744,E1744)</f>
        <v>7245.38</v>
      </c>
      <c r="E1745" s="111">
        <f>IF($K1745=1,VLOOKUP($A1744,$AQ$11:$AU$150,5),E1744)</f>
        <v>7276.54</v>
      </c>
      <c r="F1745" s="160" t="e">
        <f>IF($K1745=1,VLOOKUP($A1744,$AQ$11:$AU$135,6),F1744)</f>
        <v>#REF!</v>
      </c>
      <c r="G1745" s="114">
        <f t="shared" ref="G1745:G1808" si="902">(E1745/D1745)-1</f>
        <v>4.3006716003852752E-3</v>
      </c>
      <c r="H1745" s="115">
        <f t="shared" ref="H1745:H1808" si="903">IF(Q1744&gt;0,VLOOKUP(A1745,AJ$119:AP$451,4),H1744)</f>
        <v>46017</v>
      </c>
      <c r="I1745" s="115">
        <f t="shared" ref="I1745:I1808" si="904">IF(A1745&gt;I1744,H1745,I1744)</f>
        <v>46017</v>
      </c>
      <c r="J1745" s="116">
        <f t="shared" ref="J1745:J1808" si="905">IF(I1745=I1744,J1744,NETWORKDAYS(I1744,I1745,$AF$149:$AF$503)-1)</f>
        <v>22</v>
      </c>
      <c r="K1745" s="116">
        <f t="shared" ref="K1745:K1808" si="906">(J1745-(NETWORKDAYS(A1745,I1745,AF$149:AF$503)-1))</f>
        <v>20</v>
      </c>
      <c r="L1745" s="8">
        <f t="shared" ref="L1745:L1808" si="907">TRUNC((E1745/D1745)^TRUNC((K1745/J1745),9),8)</f>
        <v>1.0039089299999999</v>
      </c>
      <c r="M1745" s="117">
        <v>1</v>
      </c>
      <c r="N1745" s="117">
        <f t="shared" ref="N1745:N1808" si="908">IF(I1745&gt;I1744,N1744*M1745,N1744)</f>
        <v>1</v>
      </c>
      <c r="O1745" s="110">
        <f t="shared" ref="O1745:O1808" si="909">TRUNC(TRUNC((L1745*N1745),15),8)</f>
        <v>1.0039089299999999</v>
      </c>
      <c r="P1745" s="110">
        <f t="shared" ref="P1745:P1808" si="910">TRUNC(C1745*O1745,8)</f>
        <v>611.36387797999998</v>
      </c>
      <c r="Q1745" s="148">
        <f t="shared" ref="Q1745:Q1808" si="911">IF(VLOOKUP(A1745,AF$11:AM$141,8)=VLOOKUP(A1744,AF$11:AM$141,8),0,VLOOKUP(A1745,AF$11:AM$141,8))</f>
        <v>0</v>
      </c>
      <c r="R1745" s="170">
        <f t="shared" ref="R1745:R1808" si="912">IF(Q1745&gt;0,VLOOKUP($A1745,$AF$11:$AK$141,6),0)</f>
        <v>0</v>
      </c>
      <c r="S1745" s="110">
        <f t="shared" ref="S1745:S1808" si="913">IF(R1745&gt;0,TRUNC(R1745*P1745,8),0)</f>
        <v>0</v>
      </c>
      <c r="T1745" s="92">
        <f t="shared" si="898"/>
        <v>0</v>
      </c>
      <c r="U1745" s="181">
        <f t="shared" si="899"/>
        <v>0</v>
      </c>
      <c r="V1745" s="120">
        <f t="shared" si="895"/>
        <v>7.8E-2</v>
      </c>
      <c r="W1745" s="118">
        <f t="shared" ref="W1745:W1808" si="914">IF(A1744&lt;K$2,0,IF(Q1744&gt;0,1,IF(K1745=K1744,W1744,W1744+1)))</f>
        <v>20</v>
      </c>
      <c r="X1745" s="118">
        <v>252</v>
      </c>
      <c r="Y1745" s="117">
        <f t="shared" ref="Y1745:Y1808" si="915">ROUND((1+V1745)^TRUNC((W1745/X1745),9),9)</f>
        <v>1.0059787120000001</v>
      </c>
      <c r="Z1745" s="110">
        <f t="shared" ref="Z1745:Z1808" si="916">TRUNC((P1745*(Y1745-1)),8)</f>
        <v>3.65516855</v>
      </c>
      <c r="AA1745" s="110">
        <f t="shared" ref="AA1745:AA1808" si="917">IF(Q1745&gt;0,S1745+Z1745,0)</f>
        <v>0</v>
      </c>
      <c r="AB1745" s="121" t="str">
        <f t="shared" si="896"/>
        <v>A+J=</v>
      </c>
      <c r="AC1745" s="115">
        <f t="shared" si="897"/>
        <v>46017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9">
        <f t="shared" si="894"/>
        <v>46015</v>
      </c>
      <c r="B1746" s="110">
        <f t="shared" si="900"/>
        <v>615.32239568</v>
      </c>
      <c r="C1746" s="184">
        <f t="shared" si="893"/>
        <v>608.98340448423369</v>
      </c>
      <c r="D1746" s="111">
        <f t="shared" si="901"/>
        <v>7245.38</v>
      </c>
      <c r="E1746" s="111">
        <f>IF($K1746=1,VLOOKUP($A1745,$AQ$11:$AU$150,5),E1745)</f>
        <v>7276.54</v>
      </c>
      <c r="F1746" s="160" t="e">
        <f>IF($K1746=1,VLOOKUP($A1745,$AQ$11:$AU$135,6),F1745)</f>
        <v>#REF!</v>
      </c>
      <c r="G1746" s="114">
        <f t="shared" si="902"/>
        <v>4.3006716003852752E-3</v>
      </c>
      <c r="H1746" s="115">
        <f t="shared" si="903"/>
        <v>46017</v>
      </c>
      <c r="I1746" s="115">
        <f t="shared" si="904"/>
        <v>46017</v>
      </c>
      <c r="J1746" s="116">
        <f t="shared" si="905"/>
        <v>22</v>
      </c>
      <c r="K1746" s="116">
        <f t="shared" si="906"/>
        <v>21</v>
      </c>
      <c r="L1746" s="8">
        <f t="shared" si="907"/>
        <v>1.00410478</v>
      </c>
      <c r="M1746" s="117">
        <v>1</v>
      </c>
      <c r="N1746" s="117">
        <f t="shared" si="908"/>
        <v>1</v>
      </c>
      <c r="O1746" s="110">
        <f t="shared" si="909"/>
        <v>1.00410478</v>
      </c>
      <c r="P1746" s="110">
        <f t="shared" si="910"/>
        <v>611.48314737999999</v>
      </c>
      <c r="Q1746" s="148">
        <f t="shared" si="911"/>
        <v>0</v>
      </c>
      <c r="R1746" s="170">
        <f t="shared" si="912"/>
        <v>0</v>
      </c>
      <c r="S1746" s="110">
        <f t="shared" si="913"/>
        <v>0</v>
      </c>
      <c r="T1746" s="92">
        <f t="shared" si="898"/>
        <v>0</v>
      </c>
      <c r="U1746" s="181">
        <f t="shared" si="899"/>
        <v>0</v>
      </c>
      <c r="V1746" s="120">
        <f t="shared" si="895"/>
        <v>7.8E-2</v>
      </c>
      <c r="W1746" s="118">
        <f t="shared" si="914"/>
        <v>21</v>
      </c>
      <c r="X1746" s="118">
        <v>252</v>
      </c>
      <c r="Y1746" s="117">
        <f t="shared" si="915"/>
        <v>1.0062785839999999</v>
      </c>
      <c r="Z1746" s="110">
        <f t="shared" si="916"/>
        <v>3.8392482999999999</v>
      </c>
      <c r="AA1746" s="110">
        <f t="shared" si="917"/>
        <v>0</v>
      </c>
      <c r="AB1746" s="121" t="str">
        <f t="shared" si="896"/>
        <v>A+J=</v>
      </c>
      <c r="AC1746" s="115">
        <f t="shared" si="897"/>
        <v>46017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9">
        <f t="shared" si="894"/>
        <v>46016</v>
      </c>
      <c r="B1747" s="110">
        <f t="shared" si="900"/>
        <v>615.62589592999996</v>
      </c>
      <c r="C1747" s="184">
        <f t="shared" si="893"/>
        <v>608.98340448423369</v>
      </c>
      <c r="D1747" s="111">
        <f t="shared" si="901"/>
        <v>7245.38</v>
      </c>
      <c r="E1747" s="111">
        <f>IF($K1747=1,VLOOKUP($A1746,$AQ$11:$AU$150,5),E1746)</f>
        <v>7276.54</v>
      </c>
      <c r="F1747" s="160" t="e">
        <f>IF($K1747=1,VLOOKUP($A1746,$AQ$11:$AU$135,6),F1746)</f>
        <v>#REF!</v>
      </c>
      <c r="G1747" s="114">
        <f t="shared" si="902"/>
        <v>4.3006716003852752E-3</v>
      </c>
      <c r="H1747" s="115">
        <f t="shared" si="903"/>
        <v>46017</v>
      </c>
      <c r="I1747" s="115">
        <f t="shared" si="904"/>
        <v>46017</v>
      </c>
      <c r="J1747" s="116">
        <f t="shared" si="905"/>
        <v>22</v>
      </c>
      <c r="K1747" s="116">
        <f t="shared" si="906"/>
        <v>22</v>
      </c>
      <c r="L1747" s="8">
        <f t="shared" si="907"/>
        <v>1.0043006699999999</v>
      </c>
      <c r="M1747" s="117">
        <v>1</v>
      </c>
      <c r="N1747" s="117">
        <f t="shared" si="908"/>
        <v>1</v>
      </c>
      <c r="O1747" s="110">
        <f t="shared" si="909"/>
        <v>1.0043006699999999</v>
      </c>
      <c r="P1747" s="110">
        <f t="shared" si="910"/>
        <v>611.60244114</v>
      </c>
      <c r="Q1747" s="148">
        <f t="shared" si="911"/>
        <v>0</v>
      </c>
      <c r="R1747" s="170">
        <f t="shared" si="912"/>
        <v>0</v>
      </c>
      <c r="S1747" s="110">
        <f t="shared" si="913"/>
        <v>0</v>
      </c>
      <c r="T1747" s="92">
        <f t="shared" si="898"/>
        <v>0</v>
      </c>
      <c r="U1747" s="181">
        <f t="shared" si="899"/>
        <v>0</v>
      </c>
      <c r="V1747" s="120">
        <f t="shared" si="895"/>
        <v>7.8E-2</v>
      </c>
      <c r="W1747" s="118">
        <f t="shared" si="914"/>
        <v>22</v>
      </c>
      <c r="X1747" s="118">
        <v>252</v>
      </c>
      <c r="Y1747" s="117">
        <f t="shared" si="915"/>
        <v>1.0065785460000001</v>
      </c>
      <c r="Z1747" s="110">
        <f t="shared" si="916"/>
        <v>4.0234547899999997</v>
      </c>
      <c r="AA1747" s="110">
        <f t="shared" si="917"/>
        <v>0</v>
      </c>
      <c r="AB1747" s="121" t="str">
        <f t="shared" si="896"/>
        <v>A+J=</v>
      </c>
      <c r="AC1747" s="115">
        <f t="shared" si="897"/>
        <v>46017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9">
        <f t="shared" si="894"/>
        <v>46017</v>
      </c>
      <c r="B1748" s="110">
        <f t="shared" si="900"/>
        <v>615.62589592999996</v>
      </c>
      <c r="C1748" s="184">
        <f t="shared" si="893"/>
        <v>608.98340448423369</v>
      </c>
      <c r="D1748" s="111">
        <f t="shared" si="901"/>
        <v>7245.38</v>
      </c>
      <c r="E1748" s="111">
        <f>IF($K1748=1,VLOOKUP($A1747,$AQ$11:$AU$150,5),E1747)</f>
        <v>7276.54</v>
      </c>
      <c r="F1748" s="160" t="e">
        <f>IF($K1748=1,VLOOKUP($A1747,$AQ$11:$AU$135,6),F1747)</f>
        <v>#REF!</v>
      </c>
      <c r="G1748" s="114">
        <f t="shared" si="902"/>
        <v>4.3006716003852752E-3</v>
      </c>
      <c r="H1748" s="115">
        <f t="shared" si="903"/>
        <v>46017</v>
      </c>
      <c r="I1748" s="115">
        <f t="shared" si="904"/>
        <v>46017</v>
      </c>
      <c r="J1748" s="116">
        <f t="shared" si="905"/>
        <v>22</v>
      </c>
      <c r="K1748" s="116">
        <f t="shared" si="906"/>
        <v>22</v>
      </c>
      <c r="L1748" s="8">
        <f t="shared" si="907"/>
        <v>1.0043006699999999</v>
      </c>
      <c r="M1748" s="117">
        <v>1</v>
      </c>
      <c r="N1748" s="117">
        <f t="shared" si="908"/>
        <v>1</v>
      </c>
      <c r="O1748" s="110">
        <f t="shared" si="909"/>
        <v>1.0043006699999999</v>
      </c>
      <c r="P1748" s="110">
        <f t="shared" si="910"/>
        <v>611.60244114</v>
      </c>
      <c r="Q1748" s="148">
        <f t="shared" si="911"/>
        <v>57</v>
      </c>
      <c r="R1748" s="170">
        <f t="shared" si="912"/>
        <v>1.9231000000000002E-2</v>
      </c>
      <c r="S1748" s="110">
        <f t="shared" si="913"/>
        <v>11.76172654</v>
      </c>
      <c r="T1748" s="92">
        <f t="shared" si="898"/>
        <v>2.6190366581631457</v>
      </c>
      <c r="U1748" s="181">
        <f t="shared" si="899"/>
        <v>2.3513253432013836E-2</v>
      </c>
      <c r="V1748" s="120">
        <f t="shared" si="895"/>
        <v>7.8E-2</v>
      </c>
      <c r="W1748" s="118">
        <f t="shared" si="914"/>
        <v>22</v>
      </c>
      <c r="X1748" s="118">
        <v>252</v>
      </c>
      <c r="Y1748" s="117">
        <f t="shared" si="915"/>
        <v>1.0065785460000001</v>
      </c>
      <c r="Z1748" s="110">
        <f t="shared" si="916"/>
        <v>4.0234547899999997</v>
      </c>
      <c r="AA1748" s="110">
        <f t="shared" si="917"/>
        <v>15.78518133</v>
      </c>
      <c r="AB1748" s="121" t="str">
        <f t="shared" si="896"/>
        <v>A+J=</v>
      </c>
      <c r="AC1748" s="115">
        <f t="shared" si="897"/>
        <v>46017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9">
        <f t="shared" si="894"/>
        <v>46018</v>
      </c>
      <c r="B1749" s="110">
        <f t="shared" si="900"/>
        <v>597.52789974999996</v>
      </c>
      <c r="C1749" s="184">
        <f t="shared" si="893"/>
        <v>597.22167794183679</v>
      </c>
      <c r="D1749" s="111">
        <f t="shared" si="901"/>
        <v>7245.38</v>
      </c>
      <c r="E1749" s="111">
        <f>IF($K1749=1,VLOOKUP($A1748,$AQ$11:$AU$150,5),E1748)</f>
        <v>7276.54</v>
      </c>
      <c r="F1749" s="160" t="e">
        <f>IF($K1749=1,VLOOKUP($A1748,$AQ$11:$AU$135,6),F1748)</f>
        <v>#REF!</v>
      </c>
      <c r="G1749" s="114">
        <f t="shared" si="902"/>
        <v>4.3006716003852752E-3</v>
      </c>
      <c r="H1749" s="115">
        <f t="shared" si="903"/>
        <v>46048</v>
      </c>
      <c r="I1749" s="115">
        <f t="shared" si="904"/>
        <v>46048</v>
      </c>
      <c r="J1749" s="116">
        <f t="shared" si="905"/>
        <v>20</v>
      </c>
      <c r="K1749" s="116">
        <f t="shared" si="906"/>
        <v>1</v>
      </c>
      <c r="L1749" s="8">
        <f t="shared" si="907"/>
        <v>1.0002145899999999</v>
      </c>
      <c r="M1749" s="117">
        <v>1</v>
      </c>
      <c r="N1749" s="117">
        <f t="shared" si="908"/>
        <v>1</v>
      </c>
      <c r="O1749" s="110">
        <f t="shared" si="909"/>
        <v>1.0002145899999999</v>
      </c>
      <c r="P1749" s="110">
        <f t="shared" si="910"/>
        <v>597.34983574</v>
      </c>
      <c r="Q1749" s="148">
        <f t="shared" si="911"/>
        <v>0</v>
      </c>
      <c r="R1749" s="170">
        <f t="shared" si="912"/>
        <v>0</v>
      </c>
      <c r="S1749" s="110">
        <f t="shared" si="913"/>
        <v>0</v>
      </c>
      <c r="T1749" s="92">
        <f t="shared" si="898"/>
        <v>0</v>
      </c>
      <c r="U1749" s="181">
        <f t="shared" si="899"/>
        <v>0</v>
      </c>
      <c r="V1749" s="120">
        <f t="shared" si="895"/>
        <v>7.8E-2</v>
      </c>
      <c r="W1749" s="118">
        <f t="shared" si="914"/>
        <v>1</v>
      </c>
      <c r="X1749" s="118">
        <v>252</v>
      </c>
      <c r="Y1749" s="117">
        <f t="shared" si="915"/>
        <v>1.00029809</v>
      </c>
      <c r="Z1749" s="110">
        <f t="shared" si="916"/>
        <v>0.17806400999999999</v>
      </c>
      <c r="AA1749" s="110">
        <f t="shared" si="917"/>
        <v>0</v>
      </c>
      <c r="AB1749" s="121" t="str">
        <f t="shared" si="896"/>
        <v>A+J=</v>
      </c>
      <c r="AC1749" s="115">
        <f t="shared" si="897"/>
        <v>46048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9">
        <f t="shared" si="894"/>
        <v>46019</v>
      </c>
      <c r="B1750" s="110">
        <f t="shared" si="900"/>
        <v>597.52789974999996</v>
      </c>
      <c r="C1750" s="184">
        <f t="shared" si="893"/>
        <v>597.22167794183679</v>
      </c>
      <c r="D1750" s="111">
        <f t="shared" si="901"/>
        <v>7245.38</v>
      </c>
      <c r="E1750" s="111">
        <f>IF($K1750=1,VLOOKUP($A1749,$AQ$11:$AU$150,5),E1749)</f>
        <v>7276.54</v>
      </c>
      <c r="F1750" s="160" t="e">
        <f>IF($K1750=1,VLOOKUP($A1749,$AQ$11:$AU$135,6),F1749)</f>
        <v>#REF!</v>
      </c>
      <c r="G1750" s="114">
        <f t="shared" si="902"/>
        <v>4.3006716003852752E-3</v>
      </c>
      <c r="H1750" s="115">
        <f t="shared" si="903"/>
        <v>46048</v>
      </c>
      <c r="I1750" s="115">
        <f t="shared" si="904"/>
        <v>46048</v>
      </c>
      <c r="J1750" s="116">
        <f t="shared" si="905"/>
        <v>20</v>
      </c>
      <c r="K1750" s="116">
        <f t="shared" si="906"/>
        <v>1</v>
      </c>
      <c r="L1750" s="8">
        <f t="shared" si="907"/>
        <v>1.0002145899999999</v>
      </c>
      <c r="M1750" s="117">
        <v>1</v>
      </c>
      <c r="N1750" s="117">
        <f t="shared" si="908"/>
        <v>1</v>
      </c>
      <c r="O1750" s="110">
        <f t="shared" si="909"/>
        <v>1.0002145899999999</v>
      </c>
      <c r="P1750" s="110">
        <f t="shared" si="910"/>
        <v>597.34983574</v>
      </c>
      <c r="Q1750" s="148">
        <f t="shared" si="911"/>
        <v>0</v>
      </c>
      <c r="R1750" s="170">
        <f t="shared" si="912"/>
        <v>0</v>
      </c>
      <c r="S1750" s="110">
        <f t="shared" si="913"/>
        <v>0</v>
      </c>
      <c r="T1750" s="92">
        <f t="shared" si="898"/>
        <v>0</v>
      </c>
      <c r="U1750" s="181">
        <f t="shared" si="899"/>
        <v>0</v>
      </c>
      <c r="V1750" s="120">
        <f t="shared" si="895"/>
        <v>7.8E-2</v>
      </c>
      <c r="W1750" s="118">
        <f t="shared" si="914"/>
        <v>1</v>
      </c>
      <c r="X1750" s="118">
        <v>252</v>
      </c>
      <c r="Y1750" s="117">
        <f t="shared" si="915"/>
        <v>1.00029809</v>
      </c>
      <c r="Z1750" s="110">
        <f t="shared" si="916"/>
        <v>0.17806400999999999</v>
      </c>
      <c r="AA1750" s="110">
        <f t="shared" si="917"/>
        <v>0</v>
      </c>
      <c r="AB1750" s="121" t="str">
        <f t="shared" si="896"/>
        <v>A+J=</v>
      </c>
      <c r="AC1750" s="115">
        <f t="shared" si="897"/>
        <v>46048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9">
        <f t="shared" si="894"/>
        <v>46020</v>
      </c>
      <c r="B1751" s="110">
        <f t="shared" si="900"/>
        <v>597.52789974999996</v>
      </c>
      <c r="C1751" s="184">
        <f t="shared" si="893"/>
        <v>597.22167794183679</v>
      </c>
      <c r="D1751" s="111">
        <f t="shared" si="901"/>
        <v>7245.38</v>
      </c>
      <c r="E1751" s="111">
        <f>IF($K1751=1,VLOOKUP($A1750,$AQ$11:$AU$150,5),E1750)</f>
        <v>7276.54</v>
      </c>
      <c r="F1751" s="160" t="e">
        <f>IF($K1751=1,VLOOKUP($A1750,$AQ$11:$AU$135,6),F1750)</f>
        <v>#REF!</v>
      </c>
      <c r="G1751" s="114">
        <f t="shared" si="902"/>
        <v>4.3006716003852752E-3</v>
      </c>
      <c r="H1751" s="115">
        <f t="shared" si="903"/>
        <v>46048</v>
      </c>
      <c r="I1751" s="115">
        <f t="shared" si="904"/>
        <v>46048</v>
      </c>
      <c r="J1751" s="116">
        <f t="shared" si="905"/>
        <v>20</v>
      </c>
      <c r="K1751" s="116">
        <f t="shared" si="906"/>
        <v>1</v>
      </c>
      <c r="L1751" s="8">
        <f t="shared" si="907"/>
        <v>1.0002145899999999</v>
      </c>
      <c r="M1751" s="117">
        <v>1</v>
      </c>
      <c r="N1751" s="117">
        <f t="shared" si="908"/>
        <v>1</v>
      </c>
      <c r="O1751" s="110">
        <f t="shared" si="909"/>
        <v>1.0002145899999999</v>
      </c>
      <c r="P1751" s="110">
        <f t="shared" si="910"/>
        <v>597.34983574</v>
      </c>
      <c r="Q1751" s="148">
        <f t="shared" si="911"/>
        <v>0</v>
      </c>
      <c r="R1751" s="170">
        <f t="shared" si="912"/>
        <v>0</v>
      </c>
      <c r="S1751" s="110">
        <f t="shared" si="913"/>
        <v>0</v>
      </c>
      <c r="T1751" s="92">
        <f t="shared" si="898"/>
        <v>0</v>
      </c>
      <c r="U1751" s="181">
        <f t="shared" si="899"/>
        <v>0</v>
      </c>
      <c r="V1751" s="120">
        <f t="shared" si="895"/>
        <v>7.8E-2</v>
      </c>
      <c r="W1751" s="118">
        <f t="shared" si="914"/>
        <v>1</v>
      </c>
      <c r="X1751" s="118">
        <v>252</v>
      </c>
      <c r="Y1751" s="117">
        <f t="shared" si="915"/>
        <v>1.00029809</v>
      </c>
      <c r="Z1751" s="110">
        <f t="shared" si="916"/>
        <v>0.17806400999999999</v>
      </c>
      <c r="AA1751" s="110">
        <f t="shared" si="917"/>
        <v>0</v>
      </c>
      <c r="AB1751" s="121" t="str">
        <f t="shared" si="896"/>
        <v>A+J=</v>
      </c>
      <c r="AC1751" s="115">
        <f t="shared" si="897"/>
        <v>46048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9">
        <f t="shared" si="894"/>
        <v>46021</v>
      </c>
      <c r="B1752" s="110">
        <f t="shared" si="900"/>
        <v>597.83428101999993</v>
      </c>
      <c r="C1752" s="184">
        <f t="shared" si="893"/>
        <v>597.22167794183679</v>
      </c>
      <c r="D1752" s="111">
        <f t="shared" si="901"/>
        <v>7245.38</v>
      </c>
      <c r="E1752" s="111">
        <f>IF($K1752=1,VLOOKUP($A1751,$AQ$11:$AU$150,5),E1751)</f>
        <v>7276.54</v>
      </c>
      <c r="F1752" s="160" t="e">
        <f>IF($K1752=1,VLOOKUP($A1751,$AQ$11:$AU$135,6),F1751)</f>
        <v>#REF!</v>
      </c>
      <c r="G1752" s="114">
        <f t="shared" si="902"/>
        <v>4.3006716003852752E-3</v>
      </c>
      <c r="H1752" s="115">
        <f t="shared" si="903"/>
        <v>46048</v>
      </c>
      <c r="I1752" s="115">
        <f t="shared" si="904"/>
        <v>46048</v>
      </c>
      <c r="J1752" s="116">
        <f t="shared" si="905"/>
        <v>20</v>
      </c>
      <c r="K1752" s="116">
        <f t="shared" si="906"/>
        <v>2</v>
      </c>
      <c r="L1752" s="8">
        <f t="shared" si="907"/>
        <v>1.0004292299999999</v>
      </c>
      <c r="M1752" s="117">
        <v>1</v>
      </c>
      <c r="N1752" s="117">
        <f t="shared" si="908"/>
        <v>1</v>
      </c>
      <c r="O1752" s="110">
        <f t="shared" si="909"/>
        <v>1.0004292299999999</v>
      </c>
      <c r="P1752" s="110">
        <f t="shared" si="910"/>
        <v>597.47802339999998</v>
      </c>
      <c r="Q1752" s="148">
        <f t="shared" si="911"/>
        <v>0</v>
      </c>
      <c r="R1752" s="170">
        <f t="shared" si="912"/>
        <v>0</v>
      </c>
      <c r="S1752" s="110">
        <f t="shared" si="913"/>
        <v>0</v>
      </c>
      <c r="T1752" s="92">
        <f t="shared" si="898"/>
        <v>0</v>
      </c>
      <c r="U1752" s="181">
        <f t="shared" si="899"/>
        <v>0</v>
      </c>
      <c r="V1752" s="120">
        <f t="shared" si="895"/>
        <v>7.8E-2</v>
      </c>
      <c r="W1752" s="118">
        <f t="shared" si="914"/>
        <v>2</v>
      </c>
      <c r="X1752" s="118">
        <v>252</v>
      </c>
      <c r="Y1752" s="117">
        <f t="shared" si="915"/>
        <v>1.0005962690000001</v>
      </c>
      <c r="Z1752" s="110">
        <f t="shared" si="916"/>
        <v>0.35625762</v>
      </c>
      <c r="AA1752" s="110">
        <f t="shared" si="917"/>
        <v>0</v>
      </c>
      <c r="AB1752" s="121" t="str">
        <f t="shared" si="896"/>
        <v>A+J=</v>
      </c>
      <c r="AC1752" s="115">
        <f t="shared" si="897"/>
        <v>46048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9">
        <f t="shared" si="894"/>
        <v>46022</v>
      </c>
      <c r="B1753" s="110">
        <f t="shared" si="900"/>
        <v>598.14082121000001</v>
      </c>
      <c r="C1753" s="184">
        <f t="shared" si="893"/>
        <v>597.22167794183679</v>
      </c>
      <c r="D1753" s="111">
        <f t="shared" si="901"/>
        <v>7245.38</v>
      </c>
      <c r="E1753" s="111">
        <f>IF($K1753=1,VLOOKUP($A1752,$AQ$11:$AU$150,5),E1752)</f>
        <v>7276.54</v>
      </c>
      <c r="F1753" s="160" t="e">
        <f>IF($K1753=1,VLOOKUP($A1752,$AQ$11:$AU$135,6),F1752)</f>
        <v>#REF!</v>
      </c>
      <c r="G1753" s="114">
        <f t="shared" si="902"/>
        <v>4.3006716003852752E-3</v>
      </c>
      <c r="H1753" s="115">
        <f t="shared" si="903"/>
        <v>46048</v>
      </c>
      <c r="I1753" s="115">
        <f t="shared" si="904"/>
        <v>46048</v>
      </c>
      <c r="J1753" s="116">
        <f t="shared" si="905"/>
        <v>20</v>
      </c>
      <c r="K1753" s="116">
        <f t="shared" si="906"/>
        <v>3</v>
      </c>
      <c r="L1753" s="8">
        <f t="shared" si="907"/>
        <v>1.0006439199999999</v>
      </c>
      <c r="M1753" s="117">
        <v>1</v>
      </c>
      <c r="N1753" s="117">
        <f t="shared" si="908"/>
        <v>1</v>
      </c>
      <c r="O1753" s="110">
        <f t="shared" si="909"/>
        <v>1.0006439199999999</v>
      </c>
      <c r="P1753" s="110">
        <f t="shared" si="910"/>
        <v>597.60624092</v>
      </c>
      <c r="Q1753" s="148">
        <f t="shared" si="911"/>
        <v>0</v>
      </c>
      <c r="R1753" s="170">
        <f t="shared" si="912"/>
        <v>0</v>
      </c>
      <c r="S1753" s="110">
        <f t="shared" si="913"/>
        <v>0</v>
      </c>
      <c r="T1753" s="92">
        <f t="shared" si="898"/>
        <v>0</v>
      </c>
      <c r="U1753" s="181">
        <f t="shared" si="899"/>
        <v>0</v>
      </c>
      <c r="V1753" s="120">
        <f t="shared" si="895"/>
        <v>7.8E-2</v>
      </c>
      <c r="W1753" s="118">
        <f t="shared" si="914"/>
        <v>3</v>
      </c>
      <c r="X1753" s="118">
        <v>252</v>
      </c>
      <c r="Y1753" s="117">
        <f t="shared" si="915"/>
        <v>1.0008945359999999</v>
      </c>
      <c r="Z1753" s="110">
        <f t="shared" si="916"/>
        <v>0.53458028999999996</v>
      </c>
      <c r="AA1753" s="110">
        <f t="shared" si="917"/>
        <v>0</v>
      </c>
      <c r="AB1753" s="121" t="str">
        <f t="shared" si="896"/>
        <v>A+J=</v>
      </c>
      <c r="AC1753" s="115">
        <f t="shared" si="897"/>
        <v>46048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9">
        <f t="shared" si="894"/>
        <v>46023</v>
      </c>
      <c r="B1754" s="110">
        <f t="shared" si="900"/>
        <v>598.44751559999997</v>
      </c>
      <c r="C1754" s="184">
        <f t="shared" si="893"/>
        <v>597.22167794183679</v>
      </c>
      <c r="D1754" s="111">
        <f t="shared" si="901"/>
        <v>7245.38</v>
      </c>
      <c r="E1754" s="111">
        <f>IF($K1754=1,VLOOKUP($A1753,$AQ$11:$AU$150,5),E1753)</f>
        <v>7276.54</v>
      </c>
      <c r="F1754" s="160" t="e">
        <f>IF($K1754=1,VLOOKUP($A1753,$AQ$11:$AU$135,6),F1753)</f>
        <v>#REF!</v>
      </c>
      <c r="G1754" s="114">
        <f t="shared" si="902"/>
        <v>4.3006716003852752E-3</v>
      </c>
      <c r="H1754" s="115">
        <f t="shared" si="903"/>
        <v>46048</v>
      </c>
      <c r="I1754" s="115">
        <f t="shared" si="904"/>
        <v>46048</v>
      </c>
      <c r="J1754" s="116">
        <f t="shared" si="905"/>
        <v>20</v>
      </c>
      <c r="K1754" s="116">
        <f t="shared" si="906"/>
        <v>4</v>
      </c>
      <c r="L1754" s="8">
        <f t="shared" si="907"/>
        <v>1.0008586500000001</v>
      </c>
      <c r="M1754" s="117">
        <v>1</v>
      </c>
      <c r="N1754" s="117">
        <f t="shared" si="908"/>
        <v>1</v>
      </c>
      <c r="O1754" s="110">
        <f t="shared" si="909"/>
        <v>1.0008586500000001</v>
      </c>
      <c r="P1754" s="110">
        <f t="shared" si="910"/>
        <v>597.73448232999999</v>
      </c>
      <c r="Q1754" s="148">
        <f t="shared" si="911"/>
        <v>0</v>
      </c>
      <c r="R1754" s="170">
        <f t="shared" si="912"/>
        <v>0</v>
      </c>
      <c r="S1754" s="110">
        <f t="shared" si="913"/>
        <v>0</v>
      </c>
      <c r="T1754" s="92">
        <f t="shared" si="898"/>
        <v>0</v>
      </c>
      <c r="U1754" s="181">
        <f t="shared" si="899"/>
        <v>0</v>
      </c>
      <c r="V1754" s="120">
        <f t="shared" si="895"/>
        <v>7.8E-2</v>
      </c>
      <c r="W1754" s="118">
        <f t="shared" si="914"/>
        <v>4</v>
      </c>
      <c r="X1754" s="118">
        <v>252</v>
      </c>
      <c r="Y1754" s="117">
        <f t="shared" si="915"/>
        <v>1.001192893</v>
      </c>
      <c r="Z1754" s="110">
        <f t="shared" si="916"/>
        <v>0.71303327000000005</v>
      </c>
      <c r="AA1754" s="110">
        <f t="shared" si="917"/>
        <v>0</v>
      </c>
      <c r="AB1754" s="121" t="str">
        <f t="shared" si="896"/>
        <v>A+J=</v>
      </c>
      <c r="AC1754" s="115">
        <f t="shared" si="897"/>
        <v>46048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9">
        <f t="shared" si="894"/>
        <v>46024</v>
      </c>
      <c r="B1755" s="110">
        <f t="shared" si="900"/>
        <v>598.44751559999997</v>
      </c>
      <c r="C1755" s="184">
        <f t="shared" si="893"/>
        <v>597.22167794183679</v>
      </c>
      <c r="D1755" s="111">
        <f t="shared" si="901"/>
        <v>7245.38</v>
      </c>
      <c r="E1755" s="111">
        <f>IF($K1755=1,VLOOKUP($A1754,$AQ$11:$AU$150,5),E1754)</f>
        <v>7276.54</v>
      </c>
      <c r="F1755" s="160" t="e">
        <f>IF($K1755=1,VLOOKUP($A1754,$AQ$11:$AU$135,6),F1754)</f>
        <v>#REF!</v>
      </c>
      <c r="G1755" s="114">
        <f t="shared" si="902"/>
        <v>4.3006716003852752E-3</v>
      </c>
      <c r="H1755" s="115">
        <f t="shared" si="903"/>
        <v>46048</v>
      </c>
      <c r="I1755" s="115">
        <f t="shared" si="904"/>
        <v>46048</v>
      </c>
      <c r="J1755" s="116">
        <f t="shared" si="905"/>
        <v>20</v>
      </c>
      <c r="K1755" s="116">
        <f t="shared" si="906"/>
        <v>4</v>
      </c>
      <c r="L1755" s="8">
        <f t="shared" si="907"/>
        <v>1.0008586500000001</v>
      </c>
      <c r="M1755" s="117">
        <v>1</v>
      </c>
      <c r="N1755" s="117">
        <f t="shared" si="908"/>
        <v>1</v>
      </c>
      <c r="O1755" s="110">
        <f t="shared" si="909"/>
        <v>1.0008586500000001</v>
      </c>
      <c r="P1755" s="110">
        <f t="shared" si="910"/>
        <v>597.73448232999999</v>
      </c>
      <c r="Q1755" s="148">
        <f t="shared" si="911"/>
        <v>0</v>
      </c>
      <c r="R1755" s="170">
        <f t="shared" si="912"/>
        <v>0</v>
      </c>
      <c r="S1755" s="110">
        <f t="shared" si="913"/>
        <v>0</v>
      </c>
      <c r="T1755" s="92">
        <f t="shared" si="898"/>
        <v>0</v>
      </c>
      <c r="U1755" s="181">
        <f t="shared" si="899"/>
        <v>0</v>
      </c>
      <c r="V1755" s="120">
        <f t="shared" si="895"/>
        <v>7.8E-2</v>
      </c>
      <c r="W1755" s="118">
        <f t="shared" si="914"/>
        <v>4</v>
      </c>
      <c r="X1755" s="118">
        <v>252</v>
      </c>
      <c r="Y1755" s="117">
        <f t="shared" si="915"/>
        <v>1.001192893</v>
      </c>
      <c r="Z1755" s="110">
        <f t="shared" si="916"/>
        <v>0.71303327000000005</v>
      </c>
      <c r="AA1755" s="110">
        <f t="shared" si="917"/>
        <v>0</v>
      </c>
      <c r="AB1755" s="121" t="str">
        <f t="shared" si="896"/>
        <v>A+J=</v>
      </c>
      <c r="AC1755" s="115">
        <f t="shared" si="897"/>
        <v>46048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9">
        <f t="shared" si="894"/>
        <v>46025</v>
      </c>
      <c r="B1756" s="110">
        <f t="shared" si="900"/>
        <v>598.75436964000005</v>
      </c>
      <c r="C1756" s="184">
        <f t="shared" si="893"/>
        <v>597.22167794183679</v>
      </c>
      <c r="D1756" s="111">
        <f t="shared" si="901"/>
        <v>7245.38</v>
      </c>
      <c r="E1756" s="111">
        <f>IF($K1756=1,VLOOKUP($A1755,$AQ$11:$AU$150,5),E1755)</f>
        <v>7276.54</v>
      </c>
      <c r="F1756" s="160" t="e">
        <f>IF($K1756=1,VLOOKUP($A1755,$AQ$11:$AU$135,6),F1755)</f>
        <v>#REF!</v>
      </c>
      <c r="G1756" s="114">
        <f t="shared" si="902"/>
        <v>4.3006716003852752E-3</v>
      </c>
      <c r="H1756" s="115">
        <f t="shared" si="903"/>
        <v>46048</v>
      </c>
      <c r="I1756" s="115">
        <f t="shared" si="904"/>
        <v>46048</v>
      </c>
      <c r="J1756" s="116">
        <f t="shared" si="905"/>
        <v>20</v>
      </c>
      <c r="K1756" s="116">
        <f t="shared" si="906"/>
        <v>5</v>
      </c>
      <c r="L1756" s="8">
        <f t="shared" si="907"/>
        <v>1.0010734299999999</v>
      </c>
      <c r="M1756" s="117">
        <v>1</v>
      </c>
      <c r="N1756" s="117">
        <f t="shared" si="908"/>
        <v>1</v>
      </c>
      <c r="O1756" s="110">
        <f t="shared" si="909"/>
        <v>1.0010734299999999</v>
      </c>
      <c r="P1756" s="110">
        <f t="shared" si="910"/>
        <v>597.86275360000002</v>
      </c>
      <c r="Q1756" s="148">
        <f t="shared" si="911"/>
        <v>0</v>
      </c>
      <c r="R1756" s="170">
        <f t="shared" si="912"/>
        <v>0</v>
      </c>
      <c r="S1756" s="110">
        <f t="shared" si="913"/>
        <v>0</v>
      </c>
      <c r="T1756" s="92">
        <f t="shared" si="898"/>
        <v>0</v>
      </c>
      <c r="U1756" s="181">
        <f t="shared" si="899"/>
        <v>0</v>
      </c>
      <c r="V1756" s="120">
        <f t="shared" si="895"/>
        <v>7.8E-2</v>
      </c>
      <c r="W1756" s="118">
        <f t="shared" si="914"/>
        <v>5</v>
      </c>
      <c r="X1756" s="118">
        <v>252</v>
      </c>
      <c r="Y1756" s="117">
        <f t="shared" si="915"/>
        <v>1.001491339</v>
      </c>
      <c r="Z1756" s="110">
        <f t="shared" si="916"/>
        <v>0.89161604000000005</v>
      </c>
      <c r="AA1756" s="110">
        <f t="shared" si="917"/>
        <v>0</v>
      </c>
      <c r="AB1756" s="121" t="str">
        <f t="shared" si="896"/>
        <v>A+J=</v>
      </c>
      <c r="AC1756" s="115">
        <f t="shared" si="897"/>
        <v>46048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9">
        <f t="shared" si="894"/>
        <v>46026</v>
      </c>
      <c r="B1757" s="110">
        <f t="shared" si="900"/>
        <v>598.75436964000005</v>
      </c>
      <c r="C1757" s="184">
        <f t="shared" si="893"/>
        <v>597.22167794183679</v>
      </c>
      <c r="D1757" s="111">
        <f t="shared" si="901"/>
        <v>7245.38</v>
      </c>
      <c r="E1757" s="111">
        <f>IF($K1757=1,VLOOKUP($A1756,$AQ$11:$AU$150,5),E1756)</f>
        <v>7276.54</v>
      </c>
      <c r="F1757" s="160" t="e">
        <f>IF($K1757=1,VLOOKUP($A1756,$AQ$11:$AU$135,6),F1756)</f>
        <v>#REF!</v>
      </c>
      <c r="G1757" s="114">
        <f t="shared" si="902"/>
        <v>4.3006716003852752E-3</v>
      </c>
      <c r="H1757" s="115">
        <f t="shared" si="903"/>
        <v>46048</v>
      </c>
      <c r="I1757" s="115">
        <f t="shared" si="904"/>
        <v>46048</v>
      </c>
      <c r="J1757" s="116">
        <f t="shared" si="905"/>
        <v>20</v>
      </c>
      <c r="K1757" s="116">
        <f t="shared" si="906"/>
        <v>5</v>
      </c>
      <c r="L1757" s="8">
        <f t="shared" si="907"/>
        <v>1.0010734299999999</v>
      </c>
      <c r="M1757" s="117">
        <v>1</v>
      </c>
      <c r="N1757" s="117">
        <f t="shared" si="908"/>
        <v>1</v>
      </c>
      <c r="O1757" s="110">
        <f t="shared" si="909"/>
        <v>1.0010734299999999</v>
      </c>
      <c r="P1757" s="110">
        <f t="shared" si="910"/>
        <v>597.86275360000002</v>
      </c>
      <c r="Q1757" s="148">
        <f t="shared" si="911"/>
        <v>0</v>
      </c>
      <c r="R1757" s="170">
        <f t="shared" si="912"/>
        <v>0</v>
      </c>
      <c r="S1757" s="110">
        <f t="shared" si="913"/>
        <v>0</v>
      </c>
      <c r="T1757" s="92">
        <f t="shared" si="898"/>
        <v>0</v>
      </c>
      <c r="U1757" s="181">
        <f t="shared" si="899"/>
        <v>0</v>
      </c>
      <c r="V1757" s="120">
        <f t="shared" si="895"/>
        <v>7.8E-2</v>
      </c>
      <c r="W1757" s="118">
        <f t="shared" si="914"/>
        <v>5</v>
      </c>
      <c r="X1757" s="118">
        <v>252</v>
      </c>
      <c r="Y1757" s="117">
        <f t="shared" si="915"/>
        <v>1.001491339</v>
      </c>
      <c r="Z1757" s="110">
        <f t="shared" si="916"/>
        <v>0.89161604000000005</v>
      </c>
      <c r="AA1757" s="110">
        <f t="shared" si="917"/>
        <v>0</v>
      </c>
      <c r="AB1757" s="121" t="str">
        <f t="shared" si="896"/>
        <v>A+J=</v>
      </c>
      <c r="AC1757" s="115">
        <f t="shared" si="897"/>
        <v>46048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9">
        <f t="shared" si="894"/>
        <v>46027</v>
      </c>
      <c r="B1758" s="110">
        <f t="shared" si="900"/>
        <v>598.75436964000005</v>
      </c>
      <c r="C1758" s="184">
        <f t="shared" si="893"/>
        <v>597.22167794183679</v>
      </c>
      <c r="D1758" s="111">
        <f t="shared" si="901"/>
        <v>7245.38</v>
      </c>
      <c r="E1758" s="111">
        <f>IF($K1758=1,VLOOKUP($A1757,$AQ$11:$AU$150,5),E1757)</f>
        <v>7276.54</v>
      </c>
      <c r="F1758" s="160" t="e">
        <f>IF($K1758=1,VLOOKUP($A1757,$AQ$11:$AU$135,6),F1757)</f>
        <v>#REF!</v>
      </c>
      <c r="G1758" s="114">
        <f t="shared" si="902"/>
        <v>4.3006716003852752E-3</v>
      </c>
      <c r="H1758" s="115">
        <f t="shared" si="903"/>
        <v>46048</v>
      </c>
      <c r="I1758" s="115">
        <f t="shared" si="904"/>
        <v>46048</v>
      </c>
      <c r="J1758" s="116">
        <f t="shared" si="905"/>
        <v>20</v>
      </c>
      <c r="K1758" s="116">
        <f t="shared" si="906"/>
        <v>5</v>
      </c>
      <c r="L1758" s="8">
        <f t="shared" si="907"/>
        <v>1.0010734299999999</v>
      </c>
      <c r="M1758" s="117">
        <v>1</v>
      </c>
      <c r="N1758" s="117">
        <f t="shared" si="908"/>
        <v>1</v>
      </c>
      <c r="O1758" s="110">
        <f t="shared" si="909"/>
        <v>1.0010734299999999</v>
      </c>
      <c r="P1758" s="110">
        <f t="shared" si="910"/>
        <v>597.86275360000002</v>
      </c>
      <c r="Q1758" s="148">
        <f t="shared" si="911"/>
        <v>0</v>
      </c>
      <c r="R1758" s="170">
        <f t="shared" si="912"/>
        <v>0</v>
      </c>
      <c r="S1758" s="110">
        <f t="shared" si="913"/>
        <v>0</v>
      </c>
      <c r="T1758" s="92">
        <f t="shared" si="898"/>
        <v>0</v>
      </c>
      <c r="U1758" s="181">
        <f t="shared" si="899"/>
        <v>0</v>
      </c>
      <c r="V1758" s="120">
        <f t="shared" si="895"/>
        <v>7.8E-2</v>
      </c>
      <c r="W1758" s="118">
        <f t="shared" si="914"/>
        <v>5</v>
      </c>
      <c r="X1758" s="118">
        <v>252</v>
      </c>
      <c r="Y1758" s="117">
        <f t="shared" si="915"/>
        <v>1.001491339</v>
      </c>
      <c r="Z1758" s="110">
        <f t="shared" si="916"/>
        <v>0.89161604000000005</v>
      </c>
      <c r="AA1758" s="110">
        <f t="shared" si="917"/>
        <v>0</v>
      </c>
      <c r="AB1758" s="121" t="str">
        <f t="shared" si="896"/>
        <v>A+J=</v>
      </c>
      <c r="AC1758" s="115">
        <f t="shared" si="897"/>
        <v>46048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9">
        <f t="shared" si="894"/>
        <v>46028</v>
      </c>
      <c r="B1759" s="110">
        <f t="shared" si="900"/>
        <v>599.06138278000003</v>
      </c>
      <c r="C1759" s="184">
        <f t="shared" si="893"/>
        <v>597.22167794183679</v>
      </c>
      <c r="D1759" s="111">
        <f t="shared" si="901"/>
        <v>7245.38</v>
      </c>
      <c r="E1759" s="111">
        <f>IF($K1759=1,VLOOKUP($A1758,$AQ$11:$AU$150,5),E1758)</f>
        <v>7276.54</v>
      </c>
      <c r="F1759" s="160" t="e">
        <f>IF($K1759=1,VLOOKUP($A1758,$AQ$11:$AU$135,6),F1758)</f>
        <v>#REF!</v>
      </c>
      <c r="G1759" s="114">
        <f t="shared" si="902"/>
        <v>4.3006716003852752E-3</v>
      </c>
      <c r="H1759" s="115">
        <f t="shared" si="903"/>
        <v>46048</v>
      </c>
      <c r="I1759" s="115">
        <f t="shared" si="904"/>
        <v>46048</v>
      </c>
      <c r="J1759" s="116">
        <f t="shared" si="905"/>
        <v>20</v>
      </c>
      <c r="K1759" s="116">
        <f t="shared" si="906"/>
        <v>6</v>
      </c>
      <c r="L1759" s="8">
        <f t="shared" si="907"/>
        <v>1.0012882599999999</v>
      </c>
      <c r="M1759" s="117">
        <v>1</v>
      </c>
      <c r="N1759" s="117">
        <f t="shared" si="908"/>
        <v>1</v>
      </c>
      <c r="O1759" s="110">
        <f t="shared" si="909"/>
        <v>1.0012882599999999</v>
      </c>
      <c r="P1759" s="110">
        <f t="shared" si="910"/>
        <v>597.99105473999998</v>
      </c>
      <c r="Q1759" s="148">
        <f t="shared" si="911"/>
        <v>0</v>
      </c>
      <c r="R1759" s="170">
        <f t="shared" si="912"/>
        <v>0</v>
      </c>
      <c r="S1759" s="110">
        <f t="shared" si="913"/>
        <v>0</v>
      </c>
      <c r="T1759" s="92">
        <f t="shared" si="898"/>
        <v>0</v>
      </c>
      <c r="U1759" s="181">
        <f t="shared" si="899"/>
        <v>0</v>
      </c>
      <c r="V1759" s="120">
        <f t="shared" si="895"/>
        <v>7.8E-2</v>
      </c>
      <c r="W1759" s="118">
        <f t="shared" si="914"/>
        <v>6</v>
      </c>
      <c r="X1759" s="118">
        <v>252</v>
      </c>
      <c r="Y1759" s="117">
        <f t="shared" si="915"/>
        <v>1.0017898730000001</v>
      </c>
      <c r="Z1759" s="110">
        <f t="shared" si="916"/>
        <v>1.0703280399999999</v>
      </c>
      <c r="AA1759" s="110">
        <f t="shared" si="917"/>
        <v>0</v>
      </c>
      <c r="AB1759" s="121" t="str">
        <f t="shared" si="896"/>
        <v>A+J=</v>
      </c>
      <c r="AC1759" s="115">
        <f t="shared" si="897"/>
        <v>46048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9">
        <f t="shared" si="894"/>
        <v>46029</v>
      </c>
      <c r="B1760" s="110">
        <f t="shared" si="900"/>
        <v>599.36854969000001</v>
      </c>
      <c r="C1760" s="184">
        <f t="shared" si="893"/>
        <v>597.22167794183679</v>
      </c>
      <c r="D1760" s="111">
        <f t="shared" si="901"/>
        <v>7245.38</v>
      </c>
      <c r="E1760" s="111">
        <f>IF($K1760=1,VLOOKUP($A1759,$AQ$11:$AU$150,5),E1759)</f>
        <v>7276.54</v>
      </c>
      <c r="F1760" s="160" t="e">
        <f>IF($K1760=1,VLOOKUP($A1759,$AQ$11:$AU$135,6),F1759)</f>
        <v>#REF!</v>
      </c>
      <c r="G1760" s="114">
        <f t="shared" si="902"/>
        <v>4.3006716003852752E-3</v>
      </c>
      <c r="H1760" s="115">
        <f t="shared" si="903"/>
        <v>46048</v>
      </c>
      <c r="I1760" s="115">
        <f t="shared" si="904"/>
        <v>46048</v>
      </c>
      <c r="J1760" s="116">
        <f t="shared" si="905"/>
        <v>20</v>
      </c>
      <c r="K1760" s="116">
        <f t="shared" si="906"/>
        <v>7</v>
      </c>
      <c r="L1760" s="8">
        <f t="shared" si="907"/>
        <v>1.0015031299999999</v>
      </c>
      <c r="M1760" s="117">
        <v>1</v>
      </c>
      <c r="N1760" s="117">
        <f t="shared" si="908"/>
        <v>1</v>
      </c>
      <c r="O1760" s="110">
        <f t="shared" si="909"/>
        <v>1.0015031299999999</v>
      </c>
      <c r="P1760" s="110">
        <f t="shared" si="910"/>
        <v>598.11937976000002</v>
      </c>
      <c r="Q1760" s="148">
        <f t="shared" si="911"/>
        <v>0</v>
      </c>
      <c r="R1760" s="170">
        <f t="shared" si="912"/>
        <v>0</v>
      </c>
      <c r="S1760" s="110">
        <f t="shared" si="913"/>
        <v>0</v>
      </c>
      <c r="T1760" s="92">
        <f t="shared" si="898"/>
        <v>0</v>
      </c>
      <c r="U1760" s="181">
        <f t="shared" si="899"/>
        <v>0</v>
      </c>
      <c r="V1760" s="120">
        <f t="shared" si="895"/>
        <v>7.8E-2</v>
      </c>
      <c r="W1760" s="118">
        <f t="shared" si="914"/>
        <v>7</v>
      </c>
      <c r="X1760" s="118">
        <v>252</v>
      </c>
      <c r="Y1760" s="117">
        <f t="shared" si="915"/>
        <v>1.0020884960000001</v>
      </c>
      <c r="Z1760" s="110">
        <f t="shared" si="916"/>
        <v>1.2491699300000001</v>
      </c>
      <c r="AA1760" s="110">
        <f t="shared" si="917"/>
        <v>0</v>
      </c>
      <c r="AB1760" s="121" t="str">
        <f t="shared" si="896"/>
        <v>A+J=</v>
      </c>
      <c r="AC1760" s="115">
        <f t="shared" si="897"/>
        <v>46048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9">
        <f t="shared" si="894"/>
        <v>46030</v>
      </c>
      <c r="B1761" s="110">
        <f t="shared" si="900"/>
        <v>599.67587701000002</v>
      </c>
      <c r="C1761" s="184">
        <f t="shared" si="893"/>
        <v>597.22167794183679</v>
      </c>
      <c r="D1761" s="111">
        <f t="shared" si="901"/>
        <v>7245.38</v>
      </c>
      <c r="E1761" s="111">
        <f>IF($K1761=1,VLOOKUP($A1760,$AQ$11:$AU$150,5),E1760)</f>
        <v>7276.54</v>
      </c>
      <c r="F1761" s="160" t="e">
        <f>IF($K1761=1,VLOOKUP($A1760,$AQ$11:$AU$135,6),F1760)</f>
        <v>#REF!</v>
      </c>
      <c r="G1761" s="114">
        <f t="shared" si="902"/>
        <v>4.3006716003852752E-3</v>
      </c>
      <c r="H1761" s="115">
        <f t="shared" si="903"/>
        <v>46048</v>
      </c>
      <c r="I1761" s="115">
        <f t="shared" si="904"/>
        <v>46048</v>
      </c>
      <c r="J1761" s="116">
        <f t="shared" si="905"/>
        <v>20</v>
      </c>
      <c r="K1761" s="116">
        <f t="shared" si="906"/>
        <v>8</v>
      </c>
      <c r="L1761" s="8">
        <f t="shared" si="907"/>
        <v>1.00171805</v>
      </c>
      <c r="M1761" s="117">
        <v>1</v>
      </c>
      <c r="N1761" s="117">
        <f t="shared" si="908"/>
        <v>1</v>
      </c>
      <c r="O1761" s="110">
        <f t="shared" si="909"/>
        <v>1.00171805</v>
      </c>
      <c r="P1761" s="110">
        <f t="shared" si="910"/>
        <v>598.24773463999998</v>
      </c>
      <c r="Q1761" s="148">
        <f t="shared" si="911"/>
        <v>0</v>
      </c>
      <c r="R1761" s="170">
        <f t="shared" si="912"/>
        <v>0</v>
      </c>
      <c r="S1761" s="110">
        <f t="shared" si="913"/>
        <v>0</v>
      </c>
      <c r="T1761" s="92">
        <f t="shared" si="898"/>
        <v>0</v>
      </c>
      <c r="U1761" s="181">
        <f t="shared" si="899"/>
        <v>0</v>
      </c>
      <c r="V1761" s="120">
        <f t="shared" si="895"/>
        <v>7.8E-2</v>
      </c>
      <c r="W1761" s="118">
        <f t="shared" si="914"/>
        <v>8</v>
      </c>
      <c r="X1761" s="118">
        <v>252</v>
      </c>
      <c r="Y1761" s="117">
        <f t="shared" si="915"/>
        <v>1.0023872089999999</v>
      </c>
      <c r="Z1761" s="110">
        <f t="shared" si="916"/>
        <v>1.42814237</v>
      </c>
      <c r="AA1761" s="110">
        <f t="shared" si="917"/>
        <v>0</v>
      </c>
      <c r="AB1761" s="121" t="str">
        <f t="shared" si="896"/>
        <v>A+J=</v>
      </c>
      <c r="AC1761" s="115">
        <f t="shared" si="897"/>
        <v>46048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9">
        <f t="shared" si="894"/>
        <v>46031</v>
      </c>
      <c r="B1762" s="110">
        <f t="shared" si="900"/>
        <v>599.98335823000002</v>
      </c>
      <c r="C1762" s="184">
        <f t="shared" si="893"/>
        <v>597.22167794183679</v>
      </c>
      <c r="D1762" s="111">
        <f t="shared" si="901"/>
        <v>7245.38</v>
      </c>
      <c r="E1762" s="111">
        <f>IF($K1762=1,VLOOKUP($A1761,$AQ$11:$AU$150,5),E1761)</f>
        <v>7276.54</v>
      </c>
      <c r="F1762" s="160" t="e">
        <f>IF($K1762=1,VLOOKUP($A1761,$AQ$11:$AU$135,6),F1761)</f>
        <v>#REF!</v>
      </c>
      <c r="G1762" s="114">
        <f t="shared" si="902"/>
        <v>4.3006716003852752E-3</v>
      </c>
      <c r="H1762" s="115">
        <f t="shared" si="903"/>
        <v>46048</v>
      </c>
      <c r="I1762" s="115">
        <f t="shared" si="904"/>
        <v>46048</v>
      </c>
      <c r="J1762" s="116">
        <f t="shared" si="905"/>
        <v>20</v>
      </c>
      <c r="K1762" s="116">
        <f t="shared" si="906"/>
        <v>9</v>
      </c>
      <c r="L1762" s="8">
        <f t="shared" si="907"/>
        <v>1.0019330099999999</v>
      </c>
      <c r="M1762" s="117">
        <v>1</v>
      </c>
      <c r="N1762" s="117">
        <f t="shared" si="908"/>
        <v>1</v>
      </c>
      <c r="O1762" s="110">
        <f t="shared" si="909"/>
        <v>1.0019330099999999</v>
      </c>
      <c r="P1762" s="110">
        <f t="shared" si="910"/>
        <v>598.37611341000002</v>
      </c>
      <c r="Q1762" s="148">
        <f t="shared" si="911"/>
        <v>0</v>
      </c>
      <c r="R1762" s="170">
        <f t="shared" si="912"/>
        <v>0</v>
      </c>
      <c r="S1762" s="110">
        <f t="shared" si="913"/>
        <v>0</v>
      </c>
      <c r="T1762" s="92">
        <f t="shared" si="898"/>
        <v>0</v>
      </c>
      <c r="U1762" s="181">
        <f t="shared" si="899"/>
        <v>0</v>
      </c>
      <c r="V1762" s="120">
        <f t="shared" si="895"/>
        <v>7.8E-2</v>
      </c>
      <c r="W1762" s="118">
        <f t="shared" si="914"/>
        <v>9</v>
      </c>
      <c r="X1762" s="118">
        <v>252</v>
      </c>
      <c r="Y1762" s="117">
        <f t="shared" si="915"/>
        <v>1.002686011</v>
      </c>
      <c r="Z1762" s="110">
        <f t="shared" si="916"/>
        <v>1.60724482</v>
      </c>
      <c r="AA1762" s="110">
        <f t="shared" si="917"/>
        <v>0</v>
      </c>
      <c r="AB1762" s="121" t="str">
        <f t="shared" si="896"/>
        <v>A+J=</v>
      </c>
      <c r="AC1762" s="115">
        <f t="shared" si="897"/>
        <v>46048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9">
        <f t="shared" si="894"/>
        <v>46032</v>
      </c>
      <c r="B1763" s="110">
        <f t="shared" si="900"/>
        <v>600.29099879</v>
      </c>
      <c r="C1763" s="184">
        <f t="shared" si="893"/>
        <v>597.22167794183679</v>
      </c>
      <c r="D1763" s="111">
        <f t="shared" si="901"/>
        <v>7245.38</v>
      </c>
      <c r="E1763" s="111">
        <f>IF($K1763=1,VLOOKUP($A1762,$AQ$11:$AU$150,5),E1762)</f>
        <v>7276.54</v>
      </c>
      <c r="F1763" s="160" t="e">
        <f>IF($K1763=1,VLOOKUP($A1762,$AQ$11:$AU$135,6),F1762)</f>
        <v>#REF!</v>
      </c>
      <c r="G1763" s="114">
        <f t="shared" si="902"/>
        <v>4.3006716003852752E-3</v>
      </c>
      <c r="H1763" s="115">
        <f t="shared" si="903"/>
        <v>46048</v>
      </c>
      <c r="I1763" s="115">
        <f t="shared" si="904"/>
        <v>46048</v>
      </c>
      <c r="J1763" s="116">
        <f t="shared" si="905"/>
        <v>20</v>
      </c>
      <c r="K1763" s="116">
        <f t="shared" si="906"/>
        <v>10</v>
      </c>
      <c r="L1763" s="8">
        <f t="shared" si="907"/>
        <v>1.0021480199999999</v>
      </c>
      <c r="M1763" s="117">
        <v>1</v>
      </c>
      <c r="N1763" s="117">
        <f t="shared" si="908"/>
        <v>1</v>
      </c>
      <c r="O1763" s="110">
        <f t="shared" si="909"/>
        <v>1.0021480199999999</v>
      </c>
      <c r="P1763" s="110">
        <f t="shared" si="910"/>
        <v>598.50452204999999</v>
      </c>
      <c r="Q1763" s="148">
        <f t="shared" si="911"/>
        <v>0</v>
      </c>
      <c r="R1763" s="170">
        <f t="shared" si="912"/>
        <v>0</v>
      </c>
      <c r="S1763" s="110">
        <f t="shared" si="913"/>
        <v>0</v>
      </c>
      <c r="T1763" s="92">
        <f t="shared" si="898"/>
        <v>0</v>
      </c>
      <c r="U1763" s="181">
        <f t="shared" si="899"/>
        <v>0</v>
      </c>
      <c r="V1763" s="120">
        <f t="shared" si="895"/>
        <v>7.8E-2</v>
      </c>
      <c r="W1763" s="118">
        <f t="shared" si="914"/>
        <v>10</v>
      </c>
      <c r="X1763" s="118">
        <v>252</v>
      </c>
      <c r="Y1763" s="117">
        <f t="shared" si="915"/>
        <v>1.002984901</v>
      </c>
      <c r="Z1763" s="110">
        <f t="shared" si="916"/>
        <v>1.7864767399999999</v>
      </c>
      <c r="AA1763" s="110">
        <f t="shared" si="917"/>
        <v>0</v>
      </c>
      <c r="AB1763" s="121" t="str">
        <f t="shared" si="896"/>
        <v>A+J=</v>
      </c>
      <c r="AC1763" s="115">
        <f t="shared" si="897"/>
        <v>46048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9">
        <f t="shared" si="894"/>
        <v>46033</v>
      </c>
      <c r="B1764" s="110">
        <f t="shared" si="900"/>
        <v>600.29099879</v>
      </c>
      <c r="C1764" s="184">
        <f t="shared" si="893"/>
        <v>597.22167794183679</v>
      </c>
      <c r="D1764" s="111">
        <f t="shared" si="901"/>
        <v>7245.38</v>
      </c>
      <c r="E1764" s="111">
        <f>IF($K1764=1,VLOOKUP($A1763,$AQ$11:$AU$150,5),E1763)</f>
        <v>7276.54</v>
      </c>
      <c r="F1764" s="160" t="e">
        <f>IF($K1764=1,VLOOKUP($A1763,$AQ$11:$AU$135,6),F1763)</f>
        <v>#REF!</v>
      </c>
      <c r="G1764" s="114">
        <f t="shared" si="902"/>
        <v>4.3006716003852752E-3</v>
      </c>
      <c r="H1764" s="115">
        <f t="shared" si="903"/>
        <v>46048</v>
      </c>
      <c r="I1764" s="115">
        <f t="shared" si="904"/>
        <v>46048</v>
      </c>
      <c r="J1764" s="116">
        <f t="shared" si="905"/>
        <v>20</v>
      </c>
      <c r="K1764" s="116">
        <f t="shared" si="906"/>
        <v>10</v>
      </c>
      <c r="L1764" s="8">
        <f t="shared" si="907"/>
        <v>1.0021480199999999</v>
      </c>
      <c r="M1764" s="117">
        <v>1</v>
      </c>
      <c r="N1764" s="117">
        <f t="shared" si="908"/>
        <v>1</v>
      </c>
      <c r="O1764" s="110">
        <f t="shared" si="909"/>
        <v>1.0021480199999999</v>
      </c>
      <c r="P1764" s="110">
        <f t="shared" si="910"/>
        <v>598.50452204999999</v>
      </c>
      <c r="Q1764" s="148">
        <f t="shared" si="911"/>
        <v>0</v>
      </c>
      <c r="R1764" s="170">
        <f t="shared" si="912"/>
        <v>0</v>
      </c>
      <c r="S1764" s="110">
        <f t="shared" si="913"/>
        <v>0</v>
      </c>
      <c r="T1764" s="92">
        <f t="shared" si="898"/>
        <v>0</v>
      </c>
      <c r="U1764" s="181">
        <f t="shared" si="899"/>
        <v>0</v>
      </c>
      <c r="V1764" s="120">
        <f t="shared" si="895"/>
        <v>7.8E-2</v>
      </c>
      <c r="W1764" s="118">
        <f t="shared" si="914"/>
        <v>10</v>
      </c>
      <c r="X1764" s="118">
        <v>252</v>
      </c>
      <c r="Y1764" s="117">
        <f t="shared" si="915"/>
        <v>1.002984901</v>
      </c>
      <c r="Z1764" s="110">
        <f t="shared" si="916"/>
        <v>1.7864767399999999</v>
      </c>
      <c r="AA1764" s="110">
        <f t="shared" si="917"/>
        <v>0</v>
      </c>
      <c r="AB1764" s="121" t="str">
        <f t="shared" si="896"/>
        <v>A+J=</v>
      </c>
      <c r="AC1764" s="115">
        <f t="shared" si="897"/>
        <v>46048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9">
        <f t="shared" si="894"/>
        <v>46034</v>
      </c>
      <c r="B1765" s="110">
        <f t="shared" si="900"/>
        <v>600.29099879</v>
      </c>
      <c r="C1765" s="184">
        <f t="shared" si="893"/>
        <v>597.22167794183679</v>
      </c>
      <c r="D1765" s="111">
        <f t="shared" si="901"/>
        <v>7245.38</v>
      </c>
      <c r="E1765" s="111">
        <f>IF($K1765=1,VLOOKUP($A1764,$AQ$11:$AU$150,5),E1764)</f>
        <v>7276.54</v>
      </c>
      <c r="F1765" s="160" t="e">
        <f>IF($K1765=1,VLOOKUP($A1764,$AQ$11:$AU$135,6),F1764)</f>
        <v>#REF!</v>
      </c>
      <c r="G1765" s="114">
        <f t="shared" si="902"/>
        <v>4.3006716003852752E-3</v>
      </c>
      <c r="H1765" s="115">
        <f t="shared" si="903"/>
        <v>46048</v>
      </c>
      <c r="I1765" s="115">
        <f t="shared" si="904"/>
        <v>46048</v>
      </c>
      <c r="J1765" s="116">
        <f t="shared" si="905"/>
        <v>20</v>
      </c>
      <c r="K1765" s="116">
        <f t="shared" si="906"/>
        <v>10</v>
      </c>
      <c r="L1765" s="8">
        <f t="shared" si="907"/>
        <v>1.0021480199999999</v>
      </c>
      <c r="M1765" s="117">
        <v>1</v>
      </c>
      <c r="N1765" s="117">
        <f t="shared" si="908"/>
        <v>1</v>
      </c>
      <c r="O1765" s="110">
        <f t="shared" si="909"/>
        <v>1.0021480199999999</v>
      </c>
      <c r="P1765" s="110">
        <f t="shared" si="910"/>
        <v>598.50452204999999</v>
      </c>
      <c r="Q1765" s="148">
        <f t="shared" si="911"/>
        <v>0</v>
      </c>
      <c r="R1765" s="170">
        <f t="shared" si="912"/>
        <v>0</v>
      </c>
      <c r="S1765" s="110">
        <f t="shared" si="913"/>
        <v>0</v>
      </c>
      <c r="T1765" s="92">
        <f t="shared" si="898"/>
        <v>0</v>
      </c>
      <c r="U1765" s="181">
        <f t="shared" si="899"/>
        <v>0</v>
      </c>
      <c r="V1765" s="120">
        <f t="shared" si="895"/>
        <v>7.8E-2</v>
      </c>
      <c r="W1765" s="118">
        <f t="shared" si="914"/>
        <v>10</v>
      </c>
      <c r="X1765" s="118">
        <v>252</v>
      </c>
      <c r="Y1765" s="117">
        <f t="shared" si="915"/>
        <v>1.002984901</v>
      </c>
      <c r="Z1765" s="110">
        <f t="shared" si="916"/>
        <v>1.7864767399999999</v>
      </c>
      <c r="AA1765" s="110">
        <f t="shared" si="917"/>
        <v>0</v>
      </c>
      <c r="AB1765" s="121" t="str">
        <f t="shared" si="896"/>
        <v>A+J=</v>
      </c>
      <c r="AC1765" s="115">
        <f t="shared" si="897"/>
        <v>46048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9">
        <f t="shared" si="894"/>
        <v>46035</v>
      </c>
      <c r="B1766" s="110">
        <f t="shared" si="900"/>
        <v>600.59879994000005</v>
      </c>
      <c r="C1766" s="184">
        <f t="shared" si="893"/>
        <v>597.22167794183679</v>
      </c>
      <c r="D1766" s="111">
        <f t="shared" si="901"/>
        <v>7245.38</v>
      </c>
      <c r="E1766" s="111">
        <f>IF($K1766=1,VLOOKUP($A1765,$AQ$11:$AU$150,5),E1765)</f>
        <v>7276.54</v>
      </c>
      <c r="F1766" s="160" t="e">
        <f>IF($K1766=1,VLOOKUP($A1765,$AQ$11:$AU$135,6),F1765)</f>
        <v>#REF!</v>
      </c>
      <c r="G1766" s="114">
        <f t="shared" si="902"/>
        <v>4.3006716003852752E-3</v>
      </c>
      <c r="H1766" s="115">
        <f t="shared" si="903"/>
        <v>46048</v>
      </c>
      <c r="I1766" s="115">
        <f t="shared" si="904"/>
        <v>46048</v>
      </c>
      <c r="J1766" s="116">
        <f t="shared" si="905"/>
        <v>20</v>
      </c>
      <c r="K1766" s="116">
        <f t="shared" si="906"/>
        <v>11</v>
      </c>
      <c r="L1766" s="8">
        <f t="shared" si="907"/>
        <v>1.0023630800000001</v>
      </c>
      <c r="M1766" s="117">
        <v>1</v>
      </c>
      <c r="N1766" s="117">
        <f t="shared" si="908"/>
        <v>1</v>
      </c>
      <c r="O1766" s="110">
        <f t="shared" si="909"/>
        <v>1.0023630800000001</v>
      </c>
      <c r="P1766" s="110">
        <f t="shared" si="910"/>
        <v>598.63296054</v>
      </c>
      <c r="Q1766" s="148">
        <f t="shared" si="911"/>
        <v>0</v>
      </c>
      <c r="R1766" s="170">
        <f t="shared" si="912"/>
        <v>0</v>
      </c>
      <c r="S1766" s="110">
        <f t="shared" si="913"/>
        <v>0</v>
      </c>
      <c r="T1766" s="92">
        <f t="shared" si="898"/>
        <v>0</v>
      </c>
      <c r="U1766" s="181">
        <f t="shared" si="899"/>
        <v>0</v>
      </c>
      <c r="V1766" s="120">
        <f t="shared" si="895"/>
        <v>7.8E-2</v>
      </c>
      <c r="W1766" s="118">
        <f t="shared" si="914"/>
        <v>11</v>
      </c>
      <c r="X1766" s="118">
        <v>252</v>
      </c>
      <c r="Y1766" s="117">
        <f t="shared" si="915"/>
        <v>1.003283881</v>
      </c>
      <c r="Z1766" s="110">
        <f t="shared" si="916"/>
        <v>1.9658393999999999</v>
      </c>
      <c r="AA1766" s="110">
        <f t="shared" si="917"/>
        <v>0</v>
      </c>
      <c r="AB1766" s="121" t="str">
        <f t="shared" si="896"/>
        <v>A+J=</v>
      </c>
      <c r="AC1766" s="115">
        <f t="shared" si="897"/>
        <v>46048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9">
        <f t="shared" si="894"/>
        <v>46036</v>
      </c>
      <c r="B1767" s="110">
        <f t="shared" si="900"/>
        <v>600.90675515999999</v>
      </c>
      <c r="C1767" s="184">
        <f t="shared" si="893"/>
        <v>597.22167794183679</v>
      </c>
      <c r="D1767" s="111">
        <f t="shared" si="901"/>
        <v>7245.38</v>
      </c>
      <c r="E1767" s="111">
        <f>IF($K1767=1,VLOOKUP($A1766,$AQ$11:$AU$150,5),E1766)</f>
        <v>7276.54</v>
      </c>
      <c r="F1767" s="160" t="e">
        <f>IF($K1767=1,VLOOKUP($A1766,$AQ$11:$AU$135,6),F1766)</f>
        <v>#REF!</v>
      </c>
      <c r="G1767" s="114">
        <f t="shared" si="902"/>
        <v>4.3006716003852752E-3</v>
      </c>
      <c r="H1767" s="115">
        <f t="shared" si="903"/>
        <v>46048</v>
      </c>
      <c r="I1767" s="115">
        <f t="shared" si="904"/>
        <v>46048</v>
      </c>
      <c r="J1767" s="116">
        <f t="shared" si="905"/>
        <v>20</v>
      </c>
      <c r="K1767" s="116">
        <f t="shared" si="906"/>
        <v>12</v>
      </c>
      <c r="L1767" s="8">
        <f t="shared" si="907"/>
        <v>1.00257818</v>
      </c>
      <c r="M1767" s="117">
        <v>1</v>
      </c>
      <c r="N1767" s="117">
        <f t="shared" si="908"/>
        <v>1</v>
      </c>
      <c r="O1767" s="110">
        <f t="shared" si="909"/>
        <v>1.00257818</v>
      </c>
      <c r="P1767" s="110">
        <f t="shared" si="910"/>
        <v>598.76142291999997</v>
      </c>
      <c r="Q1767" s="148">
        <f t="shared" si="911"/>
        <v>0</v>
      </c>
      <c r="R1767" s="170">
        <f t="shared" si="912"/>
        <v>0</v>
      </c>
      <c r="S1767" s="110">
        <f t="shared" si="913"/>
        <v>0</v>
      </c>
      <c r="T1767" s="92">
        <f t="shared" si="898"/>
        <v>0</v>
      </c>
      <c r="U1767" s="181">
        <f t="shared" si="899"/>
        <v>0</v>
      </c>
      <c r="V1767" s="120">
        <f t="shared" si="895"/>
        <v>7.8E-2</v>
      </c>
      <c r="W1767" s="118">
        <f t="shared" si="914"/>
        <v>12</v>
      </c>
      <c r="X1767" s="118">
        <v>252</v>
      </c>
      <c r="Y1767" s="117">
        <f t="shared" si="915"/>
        <v>1.00358295</v>
      </c>
      <c r="Z1767" s="110">
        <f t="shared" si="916"/>
        <v>2.1453322400000001</v>
      </c>
      <c r="AA1767" s="110">
        <f t="shared" si="917"/>
        <v>0</v>
      </c>
      <c r="AB1767" s="121" t="str">
        <f t="shared" si="896"/>
        <v>A+J=</v>
      </c>
      <c r="AC1767" s="115">
        <f t="shared" si="897"/>
        <v>46048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9">
        <f t="shared" si="894"/>
        <v>46037</v>
      </c>
      <c r="B1768" s="110">
        <f t="shared" si="900"/>
        <v>601.21487049999996</v>
      </c>
      <c r="C1768" s="184">
        <f t="shared" si="893"/>
        <v>597.22167794183679</v>
      </c>
      <c r="D1768" s="111">
        <f t="shared" si="901"/>
        <v>7245.38</v>
      </c>
      <c r="E1768" s="111">
        <f>IF($K1768=1,VLOOKUP($A1767,$AQ$11:$AU$150,5),E1767)</f>
        <v>7276.54</v>
      </c>
      <c r="F1768" s="160" t="e">
        <f>IF($K1768=1,VLOOKUP($A1767,$AQ$11:$AU$135,6),F1767)</f>
        <v>#REF!</v>
      </c>
      <c r="G1768" s="114">
        <f t="shared" si="902"/>
        <v>4.3006716003852752E-3</v>
      </c>
      <c r="H1768" s="115">
        <f t="shared" si="903"/>
        <v>46048</v>
      </c>
      <c r="I1768" s="115">
        <f t="shared" si="904"/>
        <v>46048</v>
      </c>
      <c r="J1768" s="116">
        <f t="shared" si="905"/>
        <v>20</v>
      </c>
      <c r="K1768" s="116">
        <f t="shared" si="906"/>
        <v>13</v>
      </c>
      <c r="L1768" s="8">
        <f t="shared" si="907"/>
        <v>1.00279333</v>
      </c>
      <c r="M1768" s="117">
        <v>1</v>
      </c>
      <c r="N1768" s="117">
        <f t="shared" si="908"/>
        <v>1</v>
      </c>
      <c r="O1768" s="110">
        <f t="shared" si="909"/>
        <v>1.00279333</v>
      </c>
      <c r="P1768" s="110">
        <f t="shared" si="910"/>
        <v>598.88991516999999</v>
      </c>
      <c r="Q1768" s="148">
        <f t="shared" si="911"/>
        <v>0</v>
      </c>
      <c r="R1768" s="170">
        <f t="shared" si="912"/>
        <v>0</v>
      </c>
      <c r="S1768" s="110">
        <f t="shared" si="913"/>
        <v>0</v>
      </c>
      <c r="T1768" s="92">
        <f t="shared" si="898"/>
        <v>0</v>
      </c>
      <c r="U1768" s="181">
        <f t="shared" si="899"/>
        <v>0</v>
      </c>
      <c r="V1768" s="120">
        <f t="shared" si="895"/>
        <v>7.8E-2</v>
      </c>
      <c r="W1768" s="118">
        <f t="shared" si="914"/>
        <v>13</v>
      </c>
      <c r="X1768" s="118">
        <v>252</v>
      </c>
      <c r="Y1768" s="117">
        <f t="shared" si="915"/>
        <v>1.003882108</v>
      </c>
      <c r="Z1768" s="110">
        <f t="shared" si="916"/>
        <v>2.3249553299999999</v>
      </c>
      <c r="AA1768" s="110">
        <f t="shared" si="917"/>
        <v>0</v>
      </c>
      <c r="AB1768" s="121" t="str">
        <f t="shared" si="896"/>
        <v>A+J=</v>
      </c>
      <c r="AC1768" s="115">
        <f t="shared" si="897"/>
        <v>46048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9">
        <f t="shared" si="894"/>
        <v>46038</v>
      </c>
      <c r="B1769" s="110">
        <f t="shared" si="900"/>
        <v>601.523146</v>
      </c>
      <c r="C1769" s="184">
        <f t="shared" si="893"/>
        <v>597.22167794183679</v>
      </c>
      <c r="D1769" s="111">
        <f t="shared" si="901"/>
        <v>7245.38</v>
      </c>
      <c r="E1769" s="111">
        <f>IF($K1769=1,VLOOKUP($A1768,$AQ$11:$AU$150,5),E1768)</f>
        <v>7276.54</v>
      </c>
      <c r="F1769" s="160" t="e">
        <f>IF($K1769=1,VLOOKUP($A1768,$AQ$11:$AU$135,6),F1768)</f>
        <v>#REF!</v>
      </c>
      <c r="G1769" s="114">
        <f t="shared" si="902"/>
        <v>4.3006716003852752E-3</v>
      </c>
      <c r="H1769" s="115">
        <f t="shared" si="903"/>
        <v>46048</v>
      </c>
      <c r="I1769" s="115">
        <f t="shared" si="904"/>
        <v>46048</v>
      </c>
      <c r="J1769" s="116">
        <f t="shared" si="905"/>
        <v>20</v>
      </c>
      <c r="K1769" s="116">
        <f t="shared" si="906"/>
        <v>14</v>
      </c>
      <c r="L1769" s="8">
        <f t="shared" si="907"/>
        <v>1.00300853</v>
      </c>
      <c r="M1769" s="117">
        <v>1</v>
      </c>
      <c r="N1769" s="117">
        <f t="shared" si="908"/>
        <v>1</v>
      </c>
      <c r="O1769" s="110">
        <f t="shared" si="909"/>
        <v>1.00300853</v>
      </c>
      <c r="P1769" s="110">
        <f t="shared" si="910"/>
        <v>599.01843727000005</v>
      </c>
      <c r="Q1769" s="148">
        <f t="shared" si="911"/>
        <v>0</v>
      </c>
      <c r="R1769" s="170">
        <f t="shared" si="912"/>
        <v>0</v>
      </c>
      <c r="S1769" s="110">
        <f t="shared" si="913"/>
        <v>0</v>
      </c>
      <c r="T1769" s="92">
        <f t="shared" si="898"/>
        <v>0</v>
      </c>
      <c r="U1769" s="181">
        <f t="shared" si="899"/>
        <v>0</v>
      </c>
      <c r="V1769" s="120">
        <f t="shared" si="895"/>
        <v>7.8E-2</v>
      </c>
      <c r="W1769" s="118">
        <f t="shared" si="914"/>
        <v>14</v>
      </c>
      <c r="X1769" s="118">
        <v>252</v>
      </c>
      <c r="Y1769" s="117">
        <f t="shared" si="915"/>
        <v>1.0041813550000001</v>
      </c>
      <c r="Z1769" s="110">
        <f t="shared" si="916"/>
        <v>2.5047087299999999</v>
      </c>
      <c r="AA1769" s="110">
        <f t="shared" si="917"/>
        <v>0</v>
      </c>
      <c r="AB1769" s="121" t="str">
        <f t="shared" si="896"/>
        <v>A+J=</v>
      </c>
      <c r="AC1769" s="115">
        <f t="shared" si="897"/>
        <v>46048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9">
        <f t="shared" si="894"/>
        <v>46039</v>
      </c>
      <c r="B1770" s="110">
        <f t="shared" si="900"/>
        <v>601.83157575999996</v>
      </c>
      <c r="C1770" s="184">
        <f t="shared" si="893"/>
        <v>597.22167794183679</v>
      </c>
      <c r="D1770" s="111">
        <f t="shared" si="901"/>
        <v>7245.38</v>
      </c>
      <c r="E1770" s="111">
        <f>IF($K1770=1,VLOOKUP($A1769,$AQ$11:$AU$150,5),E1769)</f>
        <v>7276.54</v>
      </c>
      <c r="F1770" s="160" t="e">
        <f>IF($K1770=1,VLOOKUP($A1769,$AQ$11:$AU$135,6),F1769)</f>
        <v>#REF!</v>
      </c>
      <c r="G1770" s="114">
        <f t="shared" si="902"/>
        <v>4.3006716003852752E-3</v>
      </c>
      <c r="H1770" s="115">
        <f t="shared" si="903"/>
        <v>46048</v>
      </c>
      <c r="I1770" s="115">
        <f t="shared" si="904"/>
        <v>46048</v>
      </c>
      <c r="J1770" s="116">
        <f t="shared" si="905"/>
        <v>20</v>
      </c>
      <c r="K1770" s="116">
        <f t="shared" si="906"/>
        <v>15</v>
      </c>
      <c r="L1770" s="8">
        <f t="shared" si="907"/>
        <v>1.00322377</v>
      </c>
      <c r="M1770" s="117">
        <v>1</v>
      </c>
      <c r="N1770" s="117">
        <f t="shared" si="908"/>
        <v>1</v>
      </c>
      <c r="O1770" s="110">
        <f t="shared" si="909"/>
        <v>1.00322377</v>
      </c>
      <c r="P1770" s="110">
        <f t="shared" si="910"/>
        <v>599.14698326999996</v>
      </c>
      <c r="Q1770" s="148">
        <f t="shared" si="911"/>
        <v>0</v>
      </c>
      <c r="R1770" s="170">
        <f t="shared" si="912"/>
        <v>0</v>
      </c>
      <c r="S1770" s="110">
        <f t="shared" si="913"/>
        <v>0</v>
      </c>
      <c r="T1770" s="92">
        <f t="shared" si="898"/>
        <v>0</v>
      </c>
      <c r="U1770" s="181">
        <f t="shared" si="899"/>
        <v>0</v>
      </c>
      <c r="V1770" s="120">
        <f t="shared" si="895"/>
        <v>7.8E-2</v>
      </c>
      <c r="W1770" s="118">
        <f t="shared" si="914"/>
        <v>15</v>
      </c>
      <c r="X1770" s="118">
        <v>252</v>
      </c>
      <c r="Y1770" s="117">
        <f t="shared" si="915"/>
        <v>1.0044806909999999</v>
      </c>
      <c r="Z1770" s="110">
        <f t="shared" si="916"/>
        <v>2.68459249</v>
      </c>
      <c r="AA1770" s="110">
        <f t="shared" si="917"/>
        <v>0</v>
      </c>
      <c r="AB1770" s="121" t="str">
        <f t="shared" si="896"/>
        <v>A+J=</v>
      </c>
      <c r="AC1770" s="115">
        <f t="shared" si="897"/>
        <v>46048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9">
        <f t="shared" si="894"/>
        <v>46040</v>
      </c>
      <c r="B1771" s="110">
        <f t="shared" si="900"/>
        <v>601.83157575999996</v>
      </c>
      <c r="C1771" s="184">
        <f t="shared" si="893"/>
        <v>597.22167794183679</v>
      </c>
      <c r="D1771" s="111">
        <f t="shared" si="901"/>
        <v>7245.38</v>
      </c>
      <c r="E1771" s="111">
        <f>IF($K1771=1,VLOOKUP($A1770,$AQ$11:$AU$150,5),E1770)</f>
        <v>7276.54</v>
      </c>
      <c r="F1771" s="160" t="e">
        <f>IF($K1771=1,VLOOKUP($A1770,$AQ$11:$AU$135,6),F1770)</f>
        <v>#REF!</v>
      </c>
      <c r="G1771" s="114">
        <f t="shared" si="902"/>
        <v>4.3006716003852752E-3</v>
      </c>
      <c r="H1771" s="115">
        <f t="shared" si="903"/>
        <v>46048</v>
      </c>
      <c r="I1771" s="115">
        <f t="shared" si="904"/>
        <v>46048</v>
      </c>
      <c r="J1771" s="116">
        <f t="shared" si="905"/>
        <v>20</v>
      </c>
      <c r="K1771" s="116">
        <f t="shared" si="906"/>
        <v>15</v>
      </c>
      <c r="L1771" s="8">
        <f t="shared" si="907"/>
        <v>1.00322377</v>
      </c>
      <c r="M1771" s="117">
        <v>1</v>
      </c>
      <c r="N1771" s="117">
        <f t="shared" si="908"/>
        <v>1</v>
      </c>
      <c r="O1771" s="110">
        <f t="shared" si="909"/>
        <v>1.00322377</v>
      </c>
      <c r="P1771" s="110">
        <f t="shared" si="910"/>
        <v>599.14698326999996</v>
      </c>
      <c r="Q1771" s="148">
        <f t="shared" si="911"/>
        <v>0</v>
      </c>
      <c r="R1771" s="170">
        <f t="shared" si="912"/>
        <v>0</v>
      </c>
      <c r="S1771" s="110">
        <f t="shared" si="913"/>
        <v>0</v>
      </c>
      <c r="T1771" s="92">
        <f t="shared" si="898"/>
        <v>0</v>
      </c>
      <c r="U1771" s="181">
        <f t="shared" si="899"/>
        <v>0</v>
      </c>
      <c r="V1771" s="120">
        <f t="shared" si="895"/>
        <v>7.8E-2</v>
      </c>
      <c r="W1771" s="118">
        <f t="shared" si="914"/>
        <v>15</v>
      </c>
      <c r="X1771" s="118">
        <v>252</v>
      </c>
      <c r="Y1771" s="117">
        <f t="shared" si="915"/>
        <v>1.0044806909999999</v>
      </c>
      <c r="Z1771" s="110">
        <f t="shared" si="916"/>
        <v>2.68459249</v>
      </c>
      <c r="AA1771" s="110">
        <f t="shared" si="917"/>
        <v>0</v>
      </c>
      <c r="AB1771" s="121" t="str">
        <f t="shared" si="896"/>
        <v>A+J=</v>
      </c>
      <c r="AC1771" s="115">
        <f t="shared" si="897"/>
        <v>46048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9">
        <f t="shared" si="894"/>
        <v>46041</v>
      </c>
      <c r="B1772" s="110">
        <f t="shared" si="900"/>
        <v>601.83157575999996</v>
      </c>
      <c r="C1772" s="184">
        <f t="shared" si="893"/>
        <v>597.22167794183679</v>
      </c>
      <c r="D1772" s="111">
        <f t="shared" si="901"/>
        <v>7245.38</v>
      </c>
      <c r="E1772" s="111">
        <f>IF($K1772=1,VLOOKUP($A1771,$AQ$11:$AU$150,5),E1771)</f>
        <v>7276.54</v>
      </c>
      <c r="F1772" s="160" t="e">
        <f>IF($K1772=1,VLOOKUP($A1771,$AQ$11:$AU$135,6),F1771)</f>
        <v>#REF!</v>
      </c>
      <c r="G1772" s="114">
        <f t="shared" si="902"/>
        <v>4.3006716003852752E-3</v>
      </c>
      <c r="H1772" s="115">
        <f t="shared" si="903"/>
        <v>46048</v>
      </c>
      <c r="I1772" s="115">
        <f t="shared" si="904"/>
        <v>46048</v>
      </c>
      <c r="J1772" s="116">
        <f t="shared" si="905"/>
        <v>20</v>
      </c>
      <c r="K1772" s="116">
        <f t="shared" si="906"/>
        <v>15</v>
      </c>
      <c r="L1772" s="8">
        <f t="shared" si="907"/>
        <v>1.00322377</v>
      </c>
      <c r="M1772" s="117">
        <v>1</v>
      </c>
      <c r="N1772" s="117">
        <f t="shared" si="908"/>
        <v>1</v>
      </c>
      <c r="O1772" s="110">
        <f t="shared" si="909"/>
        <v>1.00322377</v>
      </c>
      <c r="P1772" s="110">
        <f t="shared" si="910"/>
        <v>599.14698326999996</v>
      </c>
      <c r="Q1772" s="148">
        <f t="shared" si="911"/>
        <v>0</v>
      </c>
      <c r="R1772" s="170">
        <f t="shared" si="912"/>
        <v>0</v>
      </c>
      <c r="S1772" s="110">
        <f t="shared" si="913"/>
        <v>0</v>
      </c>
      <c r="T1772" s="92">
        <f t="shared" si="898"/>
        <v>0</v>
      </c>
      <c r="U1772" s="181">
        <f t="shared" si="899"/>
        <v>0</v>
      </c>
      <c r="V1772" s="120">
        <f t="shared" si="895"/>
        <v>7.8E-2</v>
      </c>
      <c r="W1772" s="118">
        <f t="shared" si="914"/>
        <v>15</v>
      </c>
      <c r="X1772" s="118">
        <v>252</v>
      </c>
      <c r="Y1772" s="117">
        <f t="shared" si="915"/>
        <v>1.0044806909999999</v>
      </c>
      <c r="Z1772" s="110">
        <f t="shared" si="916"/>
        <v>2.68459249</v>
      </c>
      <c r="AA1772" s="110">
        <f t="shared" si="917"/>
        <v>0</v>
      </c>
      <c r="AB1772" s="121" t="str">
        <f t="shared" si="896"/>
        <v>A+J=</v>
      </c>
      <c r="AC1772" s="115">
        <f t="shared" si="897"/>
        <v>46048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9">
        <f t="shared" si="894"/>
        <v>46042</v>
      </c>
      <c r="B1773" s="110">
        <f t="shared" si="900"/>
        <v>602.1401664</v>
      </c>
      <c r="C1773" s="184">
        <f t="shared" ref="C1773:C1836" si="918">IF(Q1772&gt;0,P1772-S1772-T1772,C1772)</f>
        <v>597.22167794183679</v>
      </c>
      <c r="D1773" s="111">
        <f t="shared" si="901"/>
        <v>7245.38</v>
      </c>
      <c r="E1773" s="111">
        <f>IF($K1773=1,VLOOKUP($A1772,$AQ$11:$AU$150,5),E1772)</f>
        <v>7276.54</v>
      </c>
      <c r="F1773" s="160" t="e">
        <f>IF($K1773=1,VLOOKUP($A1772,$AQ$11:$AU$135,6),F1772)</f>
        <v>#REF!</v>
      </c>
      <c r="G1773" s="114">
        <f t="shared" si="902"/>
        <v>4.3006716003852752E-3</v>
      </c>
      <c r="H1773" s="115">
        <f t="shared" si="903"/>
        <v>46048</v>
      </c>
      <c r="I1773" s="115">
        <f t="shared" si="904"/>
        <v>46048</v>
      </c>
      <c r="J1773" s="116">
        <f t="shared" si="905"/>
        <v>20</v>
      </c>
      <c r="K1773" s="116">
        <f t="shared" si="906"/>
        <v>16</v>
      </c>
      <c r="L1773" s="8">
        <f t="shared" si="907"/>
        <v>1.00343906</v>
      </c>
      <c r="M1773" s="117">
        <v>1</v>
      </c>
      <c r="N1773" s="117">
        <f t="shared" si="908"/>
        <v>1</v>
      </c>
      <c r="O1773" s="110">
        <f t="shared" si="909"/>
        <v>1.00343906</v>
      </c>
      <c r="P1773" s="110">
        <f t="shared" si="910"/>
        <v>599.27555912000003</v>
      </c>
      <c r="Q1773" s="148">
        <f t="shared" si="911"/>
        <v>0</v>
      </c>
      <c r="R1773" s="170">
        <f t="shared" si="912"/>
        <v>0</v>
      </c>
      <c r="S1773" s="110">
        <f t="shared" si="913"/>
        <v>0</v>
      </c>
      <c r="T1773" s="92">
        <f t="shared" si="898"/>
        <v>0</v>
      </c>
      <c r="U1773" s="181">
        <f t="shared" si="899"/>
        <v>0</v>
      </c>
      <c r="V1773" s="120">
        <f t="shared" si="895"/>
        <v>7.8E-2</v>
      </c>
      <c r="W1773" s="118">
        <f t="shared" si="914"/>
        <v>16</v>
      </c>
      <c r="X1773" s="118">
        <v>252</v>
      </c>
      <c r="Y1773" s="117">
        <f t="shared" si="915"/>
        <v>1.0047801169999999</v>
      </c>
      <c r="Z1773" s="110">
        <f t="shared" si="916"/>
        <v>2.86460728</v>
      </c>
      <c r="AA1773" s="110">
        <f t="shared" si="917"/>
        <v>0</v>
      </c>
      <c r="AB1773" s="121" t="str">
        <f t="shared" si="896"/>
        <v>A+J=</v>
      </c>
      <c r="AC1773" s="115">
        <f t="shared" si="897"/>
        <v>46048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9">
        <f t="shared" si="894"/>
        <v>46043</v>
      </c>
      <c r="B1774" s="110">
        <f t="shared" si="900"/>
        <v>602.44891140000004</v>
      </c>
      <c r="C1774" s="184">
        <f t="shared" si="918"/>
        <v>597.22167794183679</v>
      </c>
      <c r="D1774" s="111">
        <f t="shared" si="901"/>
        <v>7245.38</v>
      </c>
      <c r="E1774" s="111">
        <f>IF($K1774=1,VLOOKUP($A1773,$AQ$11:$AU$150,5),E1773)</f>
        <v>7276.54</v>
      </c>
      <c r="F1774" s="160" t="e">
        <f>IF($K1774=1,VLOOKUP($A1773,$AQ$11:$AU$135,6),F1773)</f>
        <v>#REF!</v>
      </c>
      <c r="G1774" s="114">
        <f t="shared" si="902"/>
        <v>4.3006716003852752E-3</v>
      </c>
      <c r="H1774" s="115">
        <f t="shared" si="903"/>
        <v>46048</v>
      </c>
      <c r="I1774" s="115">
        <f t="shared" si="904"/>
        <v>46048</v>
      </c>
      <c r="J1774" s="116">
        <f t="shared" si="905"/>
        <v>20</v>
      </c>
      <c r="K1774" s="116">
        <f t="shared" si="906"/>
        <v>17</v>
      </c>
      <c r="L1774" s="8">
        <f t="shared" si="907"/>
        <v>1.0036543899999999</v>
      </c>
      <c r="M1774" s="117">
        <v>1</v>
      </c>
      <c r="N1774" s="117">
        <f t="shared" si="908"/>
        <v>1</v>
      </c>
      <c r="O1774" s="110">
        <f t="shared" si="909"/>
        <v>1.0036543899999999</v>
      </c>
      <c r="P1774" s="110">
        <f t="shared" si="910"/>
        <v>599.40415886000005</v>
      </c>
      <c r="Q1774" s="148">
        <f t="shared" si="911"/>
        <v>0</v>
      </c>
      <c r="R1774" s="170">
        <f t="shared" si="912"/>
        <v>0</v>
      </c>
      <c r="S1774" s="110">
        <f t="shared" si="913"/>
        <v>0</v>
      </c>
      <c r="T1774" s="92">
        <f t="shared" si="898"/>
        <v>0</v>
      </c>
      <c r="U1774" s="181">
        <f t="shared" si="899"/>
        <v>0</v>
      </c>
      <c r="V1774" s="120">
        <f t="shared" si="895"/>
        <v>7.8E-2</v>
      </c>
      <c r="W1774" s="118">
        <f t="shared" si="914"/>
        <v>17</v>
      </c>
      <c r="X1774" s="118">
        <v>252</v>
      </c>
      <c r="Y1774" s="117">
        <f t="shared" si="915"/>
        <v>1.0050796319999999</v>
      </c>
      <c r="Z1774" s="110">
        <f t="shared" si="916"/>
        <v>3.0447525400000002</v>
      </c>
      <c r="AA1774" s="110">
        <f t="shared" si="917"/>
        <v>0</v>
      </c>
      <c r="AB1774" s="121" t="str">
        <f t="shared" si="896"/>
        <v>A+J=</v>
      </c>
      <c r="AC1774" s="115">
        <f t="shared" si="897"/>
        <v>46048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9">
        <f t="shared" si="894"/>
        <v>46044</v>
      </c>
      <c r="B1775" s="110">
        <f t="shared" si="900"/>
        <v>602.75781682000002</v>
      </c>
      <c r="C1775" s="184">
        <f t="shared" si="918"/>
        <v>597.22167794183679</v>
      </c>
      <c r="D1775" s="111">
        <f t="shared" si="901"/>
        <v>7245.38</v>
      </c>
      <c r="E1775" s="111">
        <f>IF($K1775=1,VLOOKUP($A1774,$AQ$11:$AU$150,5),E1774)</f>
        <v>7276.54</v>
      </c>
      <c r="F1775" s="160" t="e">
        <f>IF($K1775=1,VLOOKUP($A1774,$AQ$11:$AU$135,6),F1774)</f>
        <v>#REF!</v>
      </c>
      <c r="G1775" s="114">
        <f t="shared" si="902"/>
        <v>4.3006716003852752E-3</v>
      </c>
      <c r="H1775" s="115">
        <f t="shared" si="903"/>
        <v>46048</v>
      </c>
      <c r="I1775" s="115">
        <f t="shared" si="904"/>
        <v>46048</v>
      </c>
      <c r="J1775" s="116">
        <f t="shared" si="905"/>
        <v>20</v>
      </c>
      <c r="K1775" s="116">
        <f t="shared" si="906"/>
        <v>18</v>
      </c>
      <c r="L1775" s="8">
        <f t="shared" si="907"/>
        <v>1.0038697700000001</v>
      </c>
      <c r="M1775" s="117">
        <v>1</v>
      </c>
      <c r="N1775" s="117">
        <f t="shared" si="908"/>
        <v>1</v>
      </c>
      <c r="O1775" s="110">
        <f t="shared" si="909"/>
        <v>1.0038697700000001</v>
      </c>
      <c r="P1775" s="110">
        <f t="shared" si="910"/>
        <v>599.53278847000001</v>
      </c>
      <c r="Q1775" s="148">
        <f t="shared" si="911"/>
        <v>0</v>
      </c>
      <c r="R1775" s="170">
        <f t="shared" si="912"/>
        <v>0</v>
      </c>
      <c r="S1775" s="110">
        <f t="shared" si="913"/>
        <v>0</v>
      </c>
      <c r="T1775" s="92">
        <f t="shared" si="898"/>
        <v>0</v>
      </c>
      <c r="U1775" s="181">
        <f t="shared" si="899"/>
        <v>0</v>
      </c>
      <c r="V1775" s="120">
        <f t="shared" si="895"/>
        <v>7.8E-2</v>
      </c>
      <c r="W1775" s="118">
        <f t="shared" si="914"/>
        <v>18</v>
      </c>
      <c r="X1775" s="118">
        <v>252</v>
      </c>
      <c r="Y1775" s="117">
        <f t="shared" si="915"/>
        <v>1.005379236</v>
      </c>
      <c r="Z1775" s="110">
        <f t="shared" si="916"/>
        <v>3.2250283500000001</v>
      </c>
      <c r="AA1775" s="110">
        <f t="shared" si="917"/>
        <v>0</v>
      </c>
      <c r="AB1775" s="121" t="str">
        <f t="shared" si="896"/>
        <v>A+J=</v>
      </c>
      <c r="AC1775" s="115">
        <f t="shared" si="897"/>
        <v>46048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9">
        <f t="shared" si="894"/>
        <v>46045</v>
      </c>
      <c r="B1776" s="110">
        <f t="shared" si="900"/>
        <v>603.06687671000009</v>
      </c>
      <c r="C1776" s="184">
        <f t="shared" si="918"/>
        <v>597.22167794183679</v>
      </c>
      <c r="D1776" s="111">
        <f t="shared" si="901"/>
        <v>7245.38</v>
      </c>
      <c r="E1776" s="111">
        <f>IF($K1776=1,VLOOKUP($A1775,$AQ$11:$AU$150,5),E1775)</f>
        <v>7276.54</v>
      </c>
      <c r="F1776" s="160" t="e">
        <f>IF($K1776=1,VLOOKUP($A1775,$AQ$11:$AU$135,6),F1775)</f>
        <v>#REF!</v>
      </c>
      <c r="G1776" s="114">
        <f t="shared" si="902"/>
        <v>4.3006716003852752E-3</v>
      </c>
      <c r="H1776" s="115">
        <f t="shared" si="903"/>
        <v>46048</v>
      </c>
      <c r="I1776" s="115">
        <f t="shared" si="904"/>
        <v>46048</v>
      </c>
      <c r="J1776" s="116">
        <f t="shared" si="905"/>
        <v>20</v>
      </c>
      <c r="K1776" s="116">
        <f t="shared" si="906"/>
        <v>19</v>
      </c>
      <c r="L1776" s="8">
        <f t="shared" si="907"/>
        <v>1.0040851900000001</v>
      </c>
      <c r="M1776" s="117">
        <v>1</v>
      </c>
      <c r="N1776" s="117">
        <f t="shared" si="908"/>
        <v>1</v>
      </c>
      <c r="O1776" s="110">
        <f t="shared" si="909"/>
        <v>1.0040851900000001</v>
      </c>
      <c r="P1776" s="110">
        <f t="shared" si="910"/>
        <v>599.66144196000005</v>
      </c>
      <c r="Q1776" s="148">
        <f t="shared" si="911"/>
        <v>0</v>
      </c>
      <c r="R1776" s="170">
        <f t="shared" si="912"/>
        <v>0</v>
      </c>
      <c r="S1776" s="110">
        <f t="shared" si="913"/>
        <v>0</v>
      </c>
      <c r="T1776" s="92">
        <f t="shared" si="898"/>
        <v>0</v>
      </c>
      <c r="U1776" s="181">
        <f t="shared" si="899"/>
        <v>0</v>
      </c>
      <c r="V1776" s="120">
        <f t="shared" si="895"/>
        <v>7.8E-2</v>
      </c>
      <c r="W1776" s="118">
        <f t="shared" si="914"/>
        <v>19</v>
      </c>
      <c r="X1776" s="118">
        <v>252</v>
      </c>
      <c r="Y1776" s="117">
        <f t="shared" si="915"/>
        <v>1.0056789290000001</v>
      </c>
      <c r="Z1776" s="110">
        <f t="shared" si="916"/>
        <v>3.40543475</v>
      </c>
      <c r="AA1776" s="110">
        <f t="shared" si="917"/>
        <v>0</v>
      </c>
      <c r="AB1776" s="121" t="str">
        <f t="shared" si="896"/>
        <v>A+J=</v>
      </c>
      <c r="AC1776" s="115">
        <f t="shared" si="897"/>
        <v>46048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9">
        <f t="shared" si="894"/>
        <v>46046</v>
      </c>
      <c r="B1777" s="110">
        <f t="shared" si="900"/>
        <v>603.37610373999996</v>
      </c>
      <c r="C1777" s="184">
        <f t="shared" si="918"/>
        <v>597.22167794183679</v>
      </c>
      <c r="D1777" s="111">
        <f t="shared" si="901"/>
        <v>7245.38</v>
      </c>
      <c r="E1777" s="111">
        <f>IF($K1777=1,VLOOKUP($A1776,$AQ$11:$AU$150,5),E1776)</f>
        <v>7276.54</v>
      </c>
      <c r="F1777" s="160" t="e">
        <f>IF($K1777=1,VLOOKUP($A1776,$AQ$11:$AU$135,6),F1776)</f>
        <v>#REF!</v>
      </c>
      <c r="G1777" s="114">
        <f t="shared" si="902"/>
        <v>4.3006716003852752E-3</v>
      </c>
      <c r="H1777" s="115">
        <f t="shared" si="903"/>
        <v>46048</v>
      </c>
      <c r="I1777" s="115">
        <f t="shared" si="904"/>
        <v>46048</v>
      </c>
      <c r="J1777" s="116">
        <f t="shared" si="905"/>
        <v>20</v>
      </c>
      <c r="K1777" s="116">
        <f t="shared" si="906"/>
        <v>20</v>
      </c>
      <c r="L1777" s="8">
        <f t="shared" si="907"/>
        <v>1.0043006699999999</v>
      </c>
      <c r="M1777" s="117">
        <v>1</v>
      </c>
      <c r="N1777" s="117">
        <f t="shared" si="908"/>
        <v>1</v>
      </c>
      <c r="O1777" s="110">
        <f t="shared" si="909"/>
        <v>1.0043006699999999</v>
      </c>
      <c r="P1777" s="110">
        <f t="shared" si="910"/>
        <v>599.79013128999998</v>
      </c>
      <c r="Q1777" s="148">
        <f t="shared" si="911"/>
        <v>0</v>
      </c>
      <c r="R1777" s="170">
        <f t="shared" si="912"/>
        <v>0</v>
      </c>
      <c r="S1777" s="110">
        <f t="shared" si="913"/>
        <v>0</v>
      </c>
      <c r="T1777" s="92">
        <f t="shared" si="898"/>
        <v>0</v>
      </c>
      <c r="U1777" s="181">
        <f t="shared" si="899"/>
        <v>0</v>
      </c>
      <c r="V1777" s="120">
        <f t="shared" si="895"/>
        <v>7.8E-2</v>
      </c>
      <c r="W1777" s="118">
        <f t="shared" si="914"/>
        <v>20</v>
      </c>
      <c r="X1777" s="118">
        <v>252</v>
      </c>
      <c r="Y1777" s="117">
        <f t="shared" si="915"/>
        <v>1.0059787120000001</v>
      </c>
      <c r="Z1777" s="110">
        <f t="shared" si="916"/>
        <v>3.5859724499999999</v>
      </c>
      <c r="AA1777" s="110">
        <f t="shared" si="917"/>
        <v>0</v>
      </c>
      <c r="AB1777" s="121" t="str">
        <f t="shared" si="896"/>
        <v>A+J=</v>
      </c>
      <c r="AC1777" s="115">
        <f t="shared" si="897"/>
        <v>46048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9">
        <f t="shared" si="894"/>
        <v>46047</v>
      </c>
      <c r="B1778" s="110">
        <f t="shared" si="900"/>
        <v>603.37610373999996</v>
      </c>
      <c r="C1778" s="184">
        <f t="shared" si="918"/>
        <v>597.22167794183679</v>
      </c>
      <c r="D1778" s="111">
        <f t="shared" si="901"/>
        <v>7245.38</v>
      </c>
      <c r="E1778" s="111">
        <f>IF($K1778=1,VLOOKUP($A1777,$AQ$11:$AU$150,5),E1777)</f>
        <v>7276.54</v>
      </c>
      <c r="F1778" s="160" t="e">
        <f>IF($K1778=1,VLOOKUP($A1777,$AQ$11:$AU$135,6),F1777)</f>
        <v>#REF!</v>
      </c>
      <c r="G1778" s="114">
        <f t="shared" si="902"/>
        <v>4.3006716003852752E-3</v>
      </c>
      <c r="H1778" s="115">
        <f t="shared" si="903"/>
        <v>46048</v>
      </c>
      <c r="I1778" s="115">
        <f t="shared" si="904"/>
        <v>46048</v>
      </c>
      <c r="J1778" s="116">
        <f t="shared" si="905"/>
        <v>20</v>
      </c>
      <c r="K1778" s="116">
        <f t="shared" si="906"/>
        <v>20</v>
      </c>
      <c r="L1778" s="8">
        <f t="shared" si="907"/>
        <v>1.0043006699999999</v>
      </c>
      <c r="M1778" s="117">
        <v>1</v>
      </c>
      <c r="N1778" s="117">
        <f t="shared" si="908"/>
        <v>1</v>
      </c>
      <c r="O1778" s="110">
        <f t="shared" si="909"/>
        <v>1.0043006699999999</v>
      </c>
      <c r="P1778" s="110">
        <f t="shared" si="910"/>
        <v>599.79013128999998</v>
      </c>
      <c r="Q1778" s="148">
        <f t="shared" si="911"/>
        <v>0</v>
      </c>
      <c r="R1778" s="170">
        <f t="shared" si="912"/>
        <v>0</v>
      </c>
      <c r="S1778" s="110">
        <f t="shared" si="913"/>
        <v>0</v>
      </c>
      <c r="T1778" s="92">
        <f t="shared" si="898"/>
        <v>0</v>
      </c>
      <c r="U1778" s="181">
        <f t="shared" si="899"/>
        <v>0</v>
      </c>
      <c r="V1778" s="120">
        <f t="shared" si="895"/>
        <v>7.8E-2</v>
      </c>
      <c r="W1778" s="118">
        <f t="shared" si="914"/>
        <v>20</v>
      </c>
      <c r="X1778" s="118">
        <v>252</v>
      </c>
      <c r="Y1778" s="117">
        <f t="shared" si="915"/>
        <v>1.0059787120000001</v>
      </c>
      <c r="Z1778" s="110">
        <f t="shared" si="916"/>
        <v>3.5859724499999999</v>
      </c>
      <c r="AA1778" s="110">
        <f t="shared" si="917"/>
        <v>0</v>
      </c>
      <c r="AB1778" s="121" t="str">
        <f t="shared" si="896"/>
        <v>A+J=</v>
      </c>
      <c r="AC1778" s="115">
        <f t="shared" si="897"/>
        <v>46048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9">
        <f t="shared" si="894"/>
        <v>46048</v>
      </c>
      <c r="B1779" s="110">
        <f t="shared" si="900"/>
        <v>603.37610373999996</v>
      </c>
      <c r="C1779" s="184">
        <f t="shared" si="918"/>
        <v>597.22167794183679</v>
      </c>
      <c r="D1779" s="111">
        <f t="shared" si="901"/>
        <v>7245.38</v>
      </c>
      <c r="E1779" s="111">
        <f>IF($K1779=1,VLOOKUP($A1778,$AQ$11:$AU$150,5),E1778)</f>
        <v>7276.54</v>
      </c>
      <c r="F1779" s="160" t="e">
        <f>IF($K1779=1,VLOOKUP($A1778,$AQ$11:$AU$135,6),F1778)</f>
        <v>#REF!</v>
      </c>
      <c r="G1779" s="114">
        <f t="shared" si="902"/>
        <v>4.3006716003852752E-3</v>
      </c>
      <c r="H1779" s="115">
        <f t="shared" si="903"/>
        <v>46048</v>
      </c>
      <c r="I1779" s="115">
        <f t="shared" si="904"/>
        <v>46048</v>
      </c>
      <c r="J1779" s="116">
        <f t="shared" si="905"/>
        <v>20</v>
      </c>
      <c r="K1779" s="116">
        <f t="shared" si="906"/>
        <v>20</v>
      </c>
      <c r="L1779" s="8">
        <f t="shared" si="907"/>
        <v>1.0043006699999999</v>
      </c>
      <c r="M1779" s="117">
        <v>1</v>
      </c>
      <c r="N1779" s="117">
        <f t="shared" si="908"/>
        <v>1</v>
      </c>
      <c r="O1779" s="110">
        <f t="shared" si="909"/>
        <v>1.0043006699999999</v>
      </c>
      <c r="P1779" s="110">
        <f t="shared" si="910"/>
        <v>599.79013128999998</v>
      </c>
      <c r="Q1779" s="148">
        <f t="shared" si="911"/>
        <v>58</v>
      </c>
      <c r="R1779" s="170">
        <f t="shared" si="912"/>
        <v>1.9608E-2</v>
      </c>
      <c r="S1779" s="110">
        <f t="shared" si="913"/>
        <v>11.76068489</v>
      </c>
      <c r="T1779" s="92">
        <f t="shared" si="898"/>
        <v>2.5684533536740566</v>
      </c>
      <c r="U1779" s="181">
        <f t="shared" si="899"/>
        <v>2.3890253433906342E-2</v>
      </c>
      <c r="V1779" s="120">
        <f t="shared" si="895"/>
        <v>7.8E-2</v>
      </c>
      <c r="W1779" s="118">
        <f t="shared" si="914"/>
        <v>20</v>
      </c>
      <c r="X1779" s="118">
        <v>252</v>
      </c>
      <c r="Y1779" s="117">
        <f t="shared" si="915"/>
        <v>1.0059787120000001</v>
      </c>
      <c r="Z1779" s="110">
        <f t="shared" si="916"/>
        <v>3.5859724499999999</v>
      </c>
      <c r="AA1779" s="110">
        <f t="shared" si="917"/>
        <v>15.34665734</v>
      </c>
      <c r="AB1779" s="121" t="str">
        <f t="shared" si="896"/>
        <v>A+J=</v>
      </c>
      <c r="AC1779" s="115">
        <f t="shared" si="897"/>
        <v>46048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9">
        <f t="shared" si="894"/>
        <v>46049</v>
      </c>
      <c r="B1780" s="110">
        <f t="shared" si="900"/>
        <v>585.76118463</v>
      </c>
      <c r="C1780" s="184">
        <f t="shared" si="918"/>
        <v>585.46099304632594</v>
      </c>
      <c r="D1780" s="111">
        <f t="shared" si="901"/>
        <v>7245.38</v>
      </c>
      <c r="E1780" s="111">
        <f>IF($K1780=1,VLOOKUP($A1779,$AQ$11:$AU$150,5),E1779)</f>
        <v>7276.54</v>
      </c>
      <c r="F1780" s="160" t="e">
        <f>IF($K1780=1,VLOOKUP($A1779,$AQ$11:$AU$135,6),F1779)</f>
        <v>#REF!</v>
      </c>
      <c r="G1780" s="114">
        <f t="shared" si="902"/>
        <v>4.3006716003852752E-3</v>
      </c>
      <c r="H1780" s="115">
        <f t="shared" si="903"/>
        <v>46078</v>
      </c>
      <c r="I1780" s="115">
        <f t="shared" si="904"/>
        <v>46078</v>
      </c>
      <c r="J1780" s="116">
        <f t="shared" si="905"/>
        <v>20</v>
      </c>
      <c r="K1780" s="116">
        <f t="shared" si="906"/>
        <v>1</v>
      </c>
      <c r="L1780" s="8">
        <f t="shared" si="907"/>
        <v>1.0002145899999999</v>
      </c>
      <c r="M1780" s="117">
        <v>1</v>
      </c>
      <c r="N1780" s="117">
        <f t="shared" si="908"/>
        <v>1</v>
      </c>
      <c r="O1780" s="110">
        <f t="shared" si="909"/>
        <v>1.0002145899999999</v>
      </c>
      <c r="P1780" s="110">
        <f t="shared" si="910"/>
        <v>585.58662712</v>
      </c>
      <c r="Q1780" s="148">
        <f t="shared" si="911"/>
        <v>0</v>
      </c>
      <c r="R1780" s="170">
        <f t="shared" si="912"/>
        <v>0</v>
      </c>
      <c r="S1780" s="110">
        <f t="shared" si="913"/>
        <v>0</v>
      </c>
      <c r="T1780" s="92">
        <f t="shared" si="898"/>
        <v>0</v>
      </c>
      <c r="U1780" s="181">
        <f t="shared" si="899"/>
        <v>0</v>
      </c>
      <c r="V1780" s="120">
        <f t="shared" si="895"/>
        <v>7.8E-2</v>
      </c>
      <c r="W1780" s="118">
        <f t="shared" si="914"/>
        <v>1</v>
      </c>
      <c r="X1780" s="118">
        <v>252</v>
      </c>
      <c r="Y1780" s="117">
        <f t="shared" si="915"/>
        <v>1.00029809</v>
      </c>
      <c r="Z1780" s="110">
        <f t="shared" si="916"/>
        <v>0.17455751</v>
      </c>
      <c r="AA1780" s="110">
        <f t="shared" si="917"/>
        <v>0</v>
      </c>
      <c r="AB1780" s="121" t="str">
        <f t="shared" si="896"/>
        <v>A+J=</v>
      </c>
      <c r="AC1780" s="115">
        <f t="shared" si="897"/>
        <v>46078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9">
        <f t="shared" si="894"/>
        <v>46050</v>
      </c>
      <c r="B1781" s="110">
        <f t="shared" si="900"/>
        <v>586.06153253999992</v>
      </c>
      <c r="C1781" s="184">
        <f t="shared" si="918"/>
        <v>585.46099304632594</v>
      </c>
      <c r="D1781" s="111">
        <f t="shared" si="901"/>
        <v>7245.38</v>
      </c>
      <c r="E1781" s="111">
        <f>IF($K1781=1,VLOOKUP($A1780,$AQ$11:$AU$150,5),E1780)</f>
        <v>7276.54</v>
      </c>
      <c r="F1781" s="160" t="e">
        <f>IF($K1781=1,VLOOKUP($A1780,$AQ$11:$AU$135,6),F1780)</f>
        <v>#REF!</v>
      </c>
      <c r="G1781" s="114">
        <f t="shared" si="902"/>
        <v>4.3006716003852752E-3</v>
      </c>
      <c r="H1781" s="115">
        <f t="shared" si="903"/>
        <v>46078</v>
      </c>
      <c r="I1781" s="115">
        <f t="shared" si="904"/>
        <v>46078</v>
      </c>
      <c r="J1781" s="116">
        <f t="shared" si="905"/>
        <v>20</v>
      </c>
      <c r="K1781" s="116">
        <f t="shared" si="906"/>
        <v>2</v>
      </c>
      <c r="L1781" s="8">
        <f t="shared" si="907"/>
        <v>1.0004292299999999</v>
      </c>
      <c r="M1781" s="117">
        <v>1</v>
      </c>
      <c r="N1781" s="117">
        <f t="shared" si="908"/>
        <v>1</v>
      </c>
      <c r="O1781" s="110">
        <f t="shared" si="909"/>
        <v>1.0004292299999999</v>
      </c>
      <c r="P1781" s="110">
        <f t="shared" si="910"/>
        <v>585.71229045999996</v>
      </c>
      <c r="Q1781" s="148">
        <f t="shared" si="911"/>
        <v>0</v>
      </c>
      <c r="R1781" s="170">
        <f t="shared" si="912"/>
        <v>0</v>
      </c>
      <c r="S1781" s="110">
        <f t="shared" si="913"/>
        <v>0</v>
      </c>
      <c r="T1781" s="92">
        <f t="shared" si="898"/>
        <v>0</v>
      </c>
      <c r="U1781" s="181">
        <f t="shared" si="899"/>
        <v>0</v>
      </c>
      <c r="V1781" s="120">
        <f t="shared" si="895"/>
        <v>7.8E-2</v>
      </c>
      <c r="W1781" s="118">
        <f t="shared" si="914"/>
        <v>2</v>
      </c>
      <c r="X1781" s="118">
        <v>252</v>
      </c>
      <c r="Y1781" s="117">
        <f t="shared" si="915"/>
        <v>1.0005962690000001</v>
      </c>
      <c r="Z1781" s="110">
        <f t="shared" si="916"/>
        <v>0.34924208000000001</v>
      </c>
      <c r="AA1781" s="110">
        <f t="shared" si="917"/>
        <v>0</v>
      </c>
      <c r="AB1781" s="121" t="str">
        <f t="shared" si="896"/>
        <v>A+J=</v>
      </c>
      <c r="AC1781" s="115">
        <f t="shared" si="897"/>
        <v>46078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9">
        <f t="shared" si="894"/>
        <v>46051</v>
      </c>
      <c r="B1782" s="110">
        <f t="shared" si="900"/>
        <v>586.36203623999995</v>
      </c>
      <c r="C1782" s="184">
        <f t="shared" si="918"/>
        <v>585.46099304632594</v>
      </c>
      <c r="D1782" s="111">
        <f t="shared" si="901"/>
        <v>7245.38</v>
      </c>
      <c r="E1782" s="111">
        <f>IF($K1782=1,VLOOKUP($A1781,$AQ$11:$AU$150,5),E1781)</f>
        <v>7276.54</v>
      </c>
      <c r="F1782" s="160" t="e">
        <f>IF($K1782=1,VLOOKUP($A1781,$AQ$11:$AU$135,6),F1781)</f>
        <v>#REF!</v>
      </c>
      <c r="G1782" s="114">
        <f t="shared" si="902"/>
        <v>4.3006716003852752E-3</v>
      </c>
      <c r="H1782" s="115">
        <f t="shared" si="903"/>
        <v>46078</v>
      </c>
      <c r="I1782" s="115">
        <f t="shared" si="904"/>
        <v>46078</v>
      </c>
      <c r="J1782" s="116">
        <f t="shared" si="905"/>
        <v>20</v>
      </c>
      <c r="K1782" s="116">
        <f t="shared" si="906"/>
        <v>3</v>
      </c>
      <c r="L1782" s="8">
        <f t="shared" si="907"/>
        <v>1.0006439199999999</v>
      </c>
      <c r="M1782" s="117">
        <v>1</v>
      </c>
      <c r="N1782" s="117">
        <f t="shared" si="908"/>
        <v>1</v>
      </c>
      <c r="O1782" s="110">
        <f t="shared" si="909"/>
        <v>1.0006439199999999</v>
      </c>
      <c r="P1782" s="110">
        <f t="shared" si="910"/>
        <v>585.83798307999996</v>
      </c>
      <c r="Q1782" s="148">
        <f t="shared" si="911"/>
        <v>0</v>
      </c>
      <c r="R1782" s="170">
        <f t="shared" si="912"/>
        <v>0</v>
      </c>
      <c r="S1782" s="110">
        <f t="shared" si="913"/>
        <v>0</v>
      </c>
      <c r="T1782" s="92">
        <f t="shared" si="898"/>
        <v>0</v>
      </c>
      <c r="U1782" s="181">
        <f t="shared" si="899"/>
        <v>0</v>
      </c>
      <c r="V1782" s="120">
        <f t="shared" si="895"/>
        <v>7.8E-2</v>
      </c>
      <c r="W1782" s="118">
        <f t="shared" si="914"/>
        <v>3</v>
      </c>
      <c r="X1782" s="118">
        <v>252</v>
      </c>
      <c r="Y1782" s="117">
        <f t="shared" si="915"/>
        <v>1.0008945359999999</v>
      </c>
      <c r="Z1782" s="110">
        <f t="shared" si="916"/>
        <v>0.52405316000000002</v>
      </c>
      <c r="AA1782" s="110">
        <f t="shared" si="917"/>
        <v>0</v>
      </c>
      <c r="AB1782" s="121" t="str">
        <f t="shared" si="896"/>
        <v>A+J=</v>
      </c>
      <c r="AC1782" s="115">
        <f t="shared" si="897"/>
        <v>46078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9">
        <f t="shared" si="894"/>
        <v>46052</v>
      </c>
      <c r="B1783" s="110">
        <f t="shared" si="900"/>
        <v>586.66269110999997</v>
      </c>
      <c r="C1783" s="184">
        <f t="shared" si="918"/>
        <v>585.46099304632594</v>
      </c>
      <c r="D1783" s="111">
        <f t="shared" si="901"/>
        <v>7245.38</v>
      </c>
      <c r="E1783" s="111">
        <f>IF($K1783=1,VLOOKUP($A1782,$AQ$11:$AU$150,5),E1782)</f>
        <v>7276.54</v>
      </c>
      <c r="F1783" s="160" t="e">
        <f>IF($K1783=1,VLOOKUP($A1782,$AQ$11:$AU$135,6),F1782)</f>
        <v>#REF!</v>
      </c>
      <c r="G1783" s="114">
        <f t="shared" si="902"/>
        <v>4.3006716003852752E-3</v>
      </c>
      <c r="H1783" s="115">
        <f t="shared" si="903"/>
        <v>46078</v>
      </c>
      <c r="I1783" s="115">
        <f t="shared" si="904"/>
        <v>46078</v>
      </c>
      <c r="J1783" s="116">
        <f t="shared" si="905"/>
        <v>20</v>
      </c>
      <c r="K1783" s="116">
        <f t="shared" si="906"/>
        <v>4</v>
      </c>
      <c r="L1783" s="8">
        <f t="shared" si="907"/>
        <v>1.0008586500000001</v>
      </c>
      <c r="M1783" s="117">
        <v>1</v>
      </c>
      <c r="N1783" s="117">
        <f t="shared" si="908"/>
        <v>1</v>
      </c>
      <c r="O1783" s="110">
        <f t="shared" si="909"/>
        <v>1.0008586500000001</v>
      </c>
      <c r="P1783" s="110">
        <f t="shared" si="910"/>
        <v>585.96369912</v>
      </c>
      <c r="Q1783" s="148">
        <f t="shared" si="911"/>
        <v>0</v>
      </c>
      <c r="R1783" s="170">
        <f t="shared" si="912"/>
        <v>0</v>
      </c>
      <c r="S1783" s="110">
        <f t="shared" si="913"/>
        <v>0</v>
      </c>
      <c r="T1783" s="92">
        <f t="shared" si="898"/>
        <v>0</v>
      </c>
      <c r="U1783" s="181">
        <f t="shared" si="899"/>
        <v>0</v>
      </c>
      <c r="V1783" s="120">
        <f t="shared" si="895"/>
        <v>7.8E-2</v>
      </c>
      <c r="W1783" s="118">
        <f t="shared" si="914"/>
        <v>4</v>
      </c>
      <c r="X1783" s="118">
        <v>252</v>
      </c>
      <c r="Y1783" s="117">
        <f t="shared" si="915"/>
        <v>1.001192893</v>
      </c>
      <c r="Z1783" s="110">
        <f t="shared" si="916"/>
        <v>0.69899199000000001</v>
      </c>
      <c r="AA1783" s="110">
        <f t="shared" si="917"/>
        <v>0</v>
      </c>
      <c r="AB1783" s="121" t="str">
        <f t="shared" si="896"/>
        <v>A+J=</v>
      </c>
      <c r="AC1783" s="115">
        <f t="shared" si="897"/>
        <v>46078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9">
        <f t="shared" si="894"/>
        <v>46053</v>
      </c>
      <c r="B1784" s="110">
        <f t="shared" si="900"/>
        <v>586.96350247999999</v>
      </c>
      <c r="C1784" s="184">
        <f t="shared" si="918"/>
        <v>585.46099304632594</v>
      </c>
      <c r="D1784" s="111">
        <f t="shared" si="901"/>
        <v>7245.38</v>
      </c>
      <c r="E1784" s="111">
        <f>IF($K1784=1,VLOOKUP($A1783,$AQ$11:$AU$150,5),E1783)</f>
        <v>7276.54</v>
      </c>
      <c r="F1784" s="160" t="e">
        <f>IF($K1784=1,VLOOKUP($A1783,$AQ$11:$AU$135,6),F1783)</f>
        <v>#REF!</v>
      </c>
      <c r="G1784" s="114">
        <f t="shared" si="902"/>
        <v>4.3006716003852752E-3</v>
      </c>
      <c r="H1784" s="115">
        <f t="shared" si="903"/>
        <v>46078</v>
      </c>
      <c r="I1784" s="115">
        <f t="shared" si="904"/>
        <v>46078</v>
      </c>
      <c r="J1784" s="116">
        <f t="shared" si="905"/>
        <v>20</v>
      </c>
      <c r="K1784" s="116">
        <f t="shared" si="906"/>
        <v>5</v>
      </c>
      <c r="L1784" s="8">
        <f t="shared" si="907"/>
        <v>1.0010734299999999</v>
      </c>
      <c r="M1784" s="117">
        <v>1</v>
      </c>
      <c r="N1784" s="117">
        <f t="shared" si="908"/>
        <v>1</v>
      </c>
      <c r="O1784" s="110">
        <f t="shared" si="909"/>
        <v>1.0010734299999999</v>
      </c>
      <c r="P1784" s="110">
        <f t="shared" si="910"/>
        <v>586.08944443999997</v>
      </c>
      <c r="Q1784" s="148">
        <f t="shared" si="911"/>
        <v>0</v>
      </c>
      <c r="R1784" s="170">
        <f t="shared" si="912"/>
        <v>0</v>
      </c>
      <c r="S1784" s="110">
        <f t="shared" si="913"/>
        <v>0</v>
      </c>
      <c r="T1784" s="92">
        <f t="shared" si="898"/>
        <v>0</v>
      </c>
      <c r="U1784" s="181">
        <f t="shared" si="899"/>
        <v>0</v>
      </c>
      <c r="V1784" s="120">
        <f t="shared" si="895"/>
        <v>7.8E-2</v>
      </c>
      <c r="W1784" s="118">
        <f t="shared" si="914"/>
        <v>5</v>
      </c>
      <c r="X1784" s="118">
        <v>252</v>
      </c>
      <c r="Y1784" s="117">
        <f t="shared" si="915"/>
        <v>1.001491339</v>
      </c>
      <c r="Z1784" s="110">
        <f t="shared" si="916"/>
        <v>0.87405803999999998</v>
      </c>
      <c r="AA1784" s="110">
        <f t="shared" si="917"/>
        <v>0</v>
      </c>
      <c r="AB1784" s="121" t="str">
        <f t="shared" si="896"/>
        <v>A+J=</v>
      </c>
      <c r="AC1784" s="115">
        <f t="shared" si="897"/>
        <v>46078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9">
        <f t="shared" si="894"/>
        <v>46054</v>
      </c>
      <c r="B1785" s="110">
        <f t="shared" si="900"/>
        <v>586.96350247999999</v>
      </c>
      <c r="C1785" s="184">
        <f t="shared" si="918"/>
        <v>585.46099304632594</v>
      </c>
      <c r="D1785" s="111">
        <f t="shared" si="901"/>
        <v>7245.38</v>
      </c>
      <c r="E1785" s="111">
        <f>IF($K1785=1,VLOOKUP($A1784,$AQ$11:$AU$150,5),E1784)</f>
        <v>7276.54</v>
      </c>
      <c r="F1785" s="160" t="e">
        <f>IF($K1785=1,VLOOKUP($A1784,$AQ$11:$AU$135,6),F1784)</f>
        <v>#REF!</v>
      </c>
      <c r="G1785" s="114">
        <f t="shared" si="902"/>
        <v>4.3006716003852752E-3</v>
      </c>
      <c r="H1785" s="115">
        <f t="shared" si="903"/>
        <v>46078</v>
      </c>
      <c r="I1785" s="115">
        <f t="shared" si="904"/>
        <v>46078</v>
      </c>
      <c r="J1785" s="116">
        <f t="shared" si="905"/>
        <v>20</v>
      </c>
      <c r="K1785" s="116">
        <f t="shared" si="906"/>
        <v>5</v>
      </c>
      <c r="L1785" s="8">
        <f t="shared" si="907"/>
        <v>1.0010734299999999</v>
      </c>
      <c r="M1785" s="117">
        <v>1</v>
      </c>
      <c r="N1785" s="117">
        <f t="shared" si="908"/>
        <v>1</v>
      </c>
      <c r="O1785" s="110">
        <f t="shared" si="909"/>
        <v>1.0010734299999999</v>
      </c>
      <c r="P1785" s="110">
        <f t="shared" si="910"/>
        <v>586.08944443999997</v>
      </c>
      <c r="Q1785" s="148">
        <f t="shared" si="911"/>
        <v>0</v>
      </c>
      <c r="R1785" s="170">
        <f t="shared" si="912"/>
        <v>0</v>
      </c>
      <c r="S1785" s="110">
        <f t="shared" si="913"/>
        <v>0</v>
      </c>
      <c r="T1785" s="92">
        <f t="shared" si="898"/>
        <v>0</v>
      </c>
      <c r="U1785" s="181">
        <f t="shared" si="899"/>
        <v>0</v>
      </c>
      <c r="V1785" s="120">
        <f t="shared" si="895"/>
        <v>7.8E-2</v>
      </c>
      <c r="W1785" s="118">
        <f t="shared" si="914"/>
        <v>5</v>
      </c>
      <c r="X1785" s="118">
        <v>252</v>
      </c>
      <c r="Y1785" s="117">
        <f t="shared" si="915"/>
        <v>1.001491339</v>
      </c>
      <c r="Z1785" s="110">
        <f t="shared" si="916"/>
        <v>0.87405803999999998</v>
      </c>
      <c r="AA1785" s="110">
        <f t="shared" si="917"/>
        <v>0</v>
      </c>
      <c r="AB1785" s="121" t="str">
        <f t="shared" si="896"/>
        <v>A+J=</v>
      </c>
      <c r="AC1785" s="115">
        <f t="shared" si="897"/>
        <v>46078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9">
        <f t="shared" si="894"/>
        <v>46055</v>
      </c>
      <c r="B1786" s="110">
        <f t="shared" si="900"/>
        <v>586.96350247999999</v>
      </c>
      <c r="C1786" s="184">
        <f t="shared" si="918"/>
        <v>585.46099304632594</v>
      </c>
      <c r="D1786" s="111">
        <f t="shared" si="901"/>
        <v>7245.38</v>
      </c>
      <c r="E1786" s="111">
        <f>IF($K1786=1,VLOOKUP($A1785,$AQ$11:$AU$150,5),E1785)</f>
        <v>7276.54</v>
      </c>
      <c r="F1786" s="160" t="e">
        <f>IF($K1786=1,VLOOKUP($A1785,$AQ$11:$AU$135,6),F1785)</f>
        <v>#REF!</v>
      </c>
      <c r="G1786" s="114">
        <f t="shared" si="902"/>
        <v>4.3006716003852752E-3</v>
      </c>
      <c r="H1786" s="115">
        <f t="shared" si="903"/>
        <v>46078</v>
      </c>
      <c r="I1786" s="115">
        <f t="shared" si="904"/>
        <v>46078</v>
      </c>
      <c r="J1786" s="116">
        <f t="shared" si="905"/>
        <v>20</v>
      </c>
      <c r="K1786" s="116">
        <f t="shared" si="906"/>
        <v>5</v>
      </c>
      <c r="L1786" s="8">
        <f t="shared" si="907"/>
        <v>1.0010734299999999</v>
      </c>
      <c r="M1786" s="117">
        <v>1</v>
      </c>
      <c r="N1786" s="117">
        <f t="shared" si="908"/>
        <v>1</v>
      </c>
      <c r="O1786" s="110">
        <f t="shared" si="909"/>
        <v>1.0010734299999999</v>
      </c>
      <c r="P1786" s="110">
        <f t="shared" si="910"/>
        <v>586.08944443999997</v>
      </c>
      <c r="Q1786" s="148">
        <f t="shared" si="911"/>
        <v>0</v>
      </c>
      <c r="R1786" s="170">
        <f t="shared" si="912"/>
        <v>0</v>
      </c>
      <c r="S1786" s="110">
        <f t="shared" si="913"/>
        <v>0</v>
      </c>
      <c r="T1786" s="92">
        <f t="shared" si="898"/>
        <v>0</v>
      </c>
      <c r="U1786" s="181">
        <f t="shared" si="899"/>
        <v>0</v>
      </c>
      <c r="V1786" s="120">
        <f t="shared" si="895"/>
        <v>7.8E-2</v>
      </c>
      <c r="W1786" s="118">
        <f t="shared" si="914"/>
        <v>5</v>
      </c>
      <c r="X1786" s="118">
        <v>252</v>
      </c>
      <c r="Y1786" s="117">
        <f t="shared" si="915"/>
        <v>1.001491339</v>
      </c>
      <c r="Z1786" s="110">
        <f t="shared" si="916"/>
        <v>0.87405803999999998</v>
      </c>
      <c r="AA1786" s="110">
        <f t="shared" si="917"/>
        <v>0</v>
      </c>
      <c r="AB1786" s="121" t="str">
        <f t="shared" si="896"/>
        <v>A+J=</v>
      </c>
      <c r="AC1786" s="115">
        <f t="shared" si="897"/>
        <v>46078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9">
        <f t="shared" si="894"/>
        <v>46056</v>
      </c>
      <c r="B1787" s="110">
        <f t="shared" si="900"/>
        <v>587.26446980999992</v>
      </c>
      <c r="C1787" s="184">
        <f t="shared" si="918"/>
        <v>585.46099304632594</v>
      </c>
      <c r="D1787" s="111">
        <f t="shared" si="901"/>
        <v>7245.38</v>
      </c>
      <c r="E1787" s="111">
        <f>IF($K1787=1,VLOOKUP($A1786,$AQ$11:$AU$150,5),E1786)</f>
        <v>7276.54</v>
      </c>
      <c r="F1787" s="160" t="e">
        <f>IF($K1787=1,VLOOKUP($A1786,$AQ$11:$AU$135,6),F1786)</f>
        <v>#REF!</v>
      </c>
      <c r="G1787" s="114">
        <f t="shared" si="902"/>
        <v>4.3006716003852752E-3</v>
      </c>
      <c r="H1787" s="115">
        <f t="shared" si="903"/>
        <v>46078</v>
      </c>
      <c r="I1787" s="115">
        <f t="shared" si="904"/>
        <v>46078</v>
      </c>
      <c r="J1787" s="116">
        <f t="shared" si="905"/>
        <v>20</v>
      </c>
      <c r="K1787" s="116">
        <f t="shared" si="906"/>
        <v>6</v>
      </c>
      <c r="L1787" s="8">
        <f t="shared" si="907"/>
        <v>1.0012882599999999</v>
      </c>
      <c r="M1787" s="117">
        <v>1</v>
      </c>
      <c r="N1787" s="117">
        <f t="shared" si="908"/>
        <v>1</v>
      </c>
      <c r="O1787" s="110">
        <f t="shared" si="909"/>
        <v>1.0012882599999999</v>
      </c>
      <c r="P1787" s="110">
        <f t="shared" si="910"/>
        <v>586.21521901999995</v>
      </c>
      <c r="Q1787" s="148">
        <f t="shared" si="911"/>
        <v>0</v>
      </c>
      <c r="R1787" s="170">
        <f t="shared" si="912"/>
        <v>0</v>
      </c>
      <c r="S1787" s="110">
        <f t="shared" si="913"/>
        <v>0</v>
      </c>
      <c r="T1787" s="92">
        <f t="shared" si="898"/>
        <v>0</v>
      </c>
      <c r="U1787" s="181">
        <f t="shared" si="899"/>
        <v>0</v>
      </c>
      <c r="V1787" s="120">
        <f t="shared" si="895"/>
        <v>7.8E-2</v>
      </c>
      <c r="W1787" s="118">
        <f t="shared" si="914"/>
        <v>6</v>
      </c>
      <c r="X1787" s="118">
        <v>252</v>
      </c>
      <c r="Y1787" s="117">
        <f t="shared" si="915"/>
        <v>1.0017898730000001</v>
      </c>
      <c r="Z1787" s="110">
        <f t="shared" si="916"/>
        <v>1.0492507900000001</v>
      </c>
      <c r="AA1787" s="110">
        <f t="shared" si="917"/>
        <v>0</v>
      </c>
      <c r="AB1787" s="121" t="str">
        <f t="shared" si="896"/>
        <v>A+J=</v>
      </c>
      <c r="AC1787" s="115">
        <f t="shared" si="897"/>
        <v>46078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9">
        <f t="shared" si="894"/>
        <v>46057</v>
      </c>
      <c r="B1788" s="110">
        <f t="shared" si="900"/>
        <v>587.56558787999995</v>
      </c>
      <c r="C1788" s="184">
        <f t="shared" si="918"/>
        <v>585.46099304632594</v>
      </c>
      <c r="D1788" s="111">
        <f t="shared" si="901"/>
        <v>7245.38</v>
      </c>
      <c r="E1788" s="111">
        <f>IF($K1788=1,VLOOKUP($A1787,$AQ$11:$AU$150,5),E1787)</f>
        <v>7276.54</v>
      </c>
      <c r="F1788" s="160" t="e">
        <f>IF($K1788=1,VLOOKUP($A1787,$AQ$11:$AU$135,6),F1787)</f>
        <v>#REF!</v>
      </c>
      <c r="G1788" s="114">
        <f t="shared" si="902"/>
        <v>4.3006716003852752E-3</v>
      </c>
      <c r="H1788" s="115">
        <f t="shared" si="903"/>
        <v>46078</v>
      </c>
      <c r="I1788" s="115">
        <f t="shared" si="904"/>
        <v>46078</v>
      </c>
      <c r="J1788" s="116">
        <f t="shared" si="905"/>
        <v>20</v>
      </c>
      <c r="K1788" s="116">
        <f t="shared" si="906"/>
        <v>7</v>
      </c>
      <c r="L1788" s="8">
        <f t="shared" si="907"/>
        <v>1.0015031299999999</v>
      </c>
      <c r="M1788" s="117">
        <v>1</v>
      </c>
      <c r="N1788" s="117">
        <f t="shared" si="908"/>
        <v>1</v>
      </c>
      <c r="O1788" s="110">
        <f t="shared" si="909"/>
        <v>1.0015031299999999</v>
      </c>
      <c r="P1788" s="110">
        <f t="shared" si="910"/>
        <v>586.34101701999998</v>
      </c>
      <c r="Q1788" s="148">
        <f t="shared" si="911"/>
        <v>0</v>
      </c>
      <c r="R1788" s="170">
        <f t="shared" si="912"/>
        <v>0</v>
      </c>
      <c r="S1788" s="110">
        <f t="shared" si="913"/>
        <v>0</v>
      </c>
      <c r="T1788" s="92">
        <f t="shared" si="898"/>
        <v>0</v>
      </c>
      <c r="U1788" s="181">
        <f t="shared" si="899"/>
        <v>0</v>
      </c>
      <c r="V1788" s="120">
        <f t="shared" si="895"/>
        <v>7.8E-2</v>
      </c>
      <c r="W1788" s="118">
        <f t="shared" si="914"/>
        <v>7</v>
      </c>
      <c r="X1788" s="118">
        <v>252</v>
      </c>
      <c r="Y1788" s="117">
        <f t="shared" si="915"/>
        <v>1.0020884960000001</v>
      </c>
      <c r="Z1788" s="110">
        <f t="shared" si="916"/>
        <v>1.22457086</v>
      </c>
      <c r="AA1788" s="110">
        <f t="shared" si="917"/>
        <v>0</v>
      </c>
      <c r="AB1788" s="121" t="str">
        <f t="shared" si="896"/>
        <v>A+J=</v>
      </c>
      <c r="AC1788" s="115">
        <f t="shared" si="897"/>
        <v>46078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9">
        <f t="shared" si="894"/>
        <v>46058</v>
      </c>
      <c r="B1789" s="110">
        <f t="shared" si="900"/>
        <v>587.86686322000003</v>
      </c>
      <c r="C1789" s="184">
        <f t="shared" si="918"/>
        <v>585.46099304632594</v>
      </c>
      <c r="D1789" s="111">
        <f t="shared" si="901"/>
        <v>7245.38</v>
      </c>
      <c r="E1789" s="111">
        <f>IF($K1789=1,VLOOKUP($A1788,$AQ$11:$AU$150,5),E1788)</f>
        <v>7276.54</v>
      </c>
      <c r="F1789" s="160" t="e">
        <f>IF($K1789=1,VLOOKUP($A1788,$AQ$11:$AU$135,6),F1788)</f>
        <v>#REF!</v>
      </c>
      <c r="G1789" s="114">
        <f t="shared" si="902"/>
        <v>4.3006716003852752E-3</v>
      </c>
      <c r="H1789" s="115">
        <f t="shared" si="903"/>
        <v>46078</v>
      </c>
      <c r="I1789" s="115">
        <f t="shared" si="904"/>
        <v>46078</v>
      </c>
      <c r="J1789" s="116">
        <f t="shared" si="905"/>
        <v>20</v>
      </c>
      <c r="K1789" s="116">
        <f t="shared" si="906"/>
        <v>8</v>
      </c>
      <c r="L1789" s="8">
        <f t="shared" si="907"/>
        <v>1.00171805</v>
      </c>
      <c r="M1789" s="117">
        <v>1</v>
      </c>
      <c r="N1789" s="117">
        <f t="shared" si="908"/>
        <v>1</v>
      </c>
      <c r="O1789" s="110">
        <f t="shared" si="909"/>
        <v>1.00171805</v>
      </c>
      <c r="P1789" s="110">
        <f t="shared" si="910"/>
        <v>586.46684430000005</v>
      </c>
      <c r="Q1789" s="148">
        <f t="shared" si="911"/>
        <v>0</v>
      </c>
      <c r="R1789" s="170">
        <f t="shared" si="912"/>
        <v>0</v>
      </c>
      <c r="S1789" s="110">
        <f t="shared" si="913"/>
        <v>0</v>
      </c>
      <c r="T1789" s="92">
        <f t="shared" si="898"/>
        <v>0</v>
      </c>
      <c r="U1789" s="181">
        <f t="shared" si="899"/>
        <v>0</v>
      </c>
      <c r="V1789" s="120">
        <f t="shared" si="895"/>
        <v>7.8E-2</v>
      </c>
      <c r="W1789" s="118">
        <f t="shared" si="914"/>
        <v>8</v>
      </c>
      <c r="X1789" s="118">
        <v>252</v>
      </c>
      <c r="Y1789" s="117">
        <f t="shared" si="915"/>
        <v>1.0023872089999999</v>
      </c>
      <c r="Z1789" s="110">
        <f t="shared" si="916"/>
        <v>1.4000189199999999</v>
      </c>
      <c r="AA1789" s="110">
        <f t="shared" si="917"/>
        <v>0</v>
      </c>
      <c r="AB1789" s="121" t="str">
        <f t="shared" si="896"/>
        <v>A+J=</v>
      </c>
      <c r="AC1789" s="115">
        <f t="shared" si="897"/>
        <v>46078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9">
        <f t="shared" si="894"/>
        <v>46059</v>
      </c>
      <c r="B1790" s="110">
        <f t="shared" si="900"/>
        <v>588.16828943000007</v>
      </c>
      <c r="C1790" s="184">
        <f t="shared" si="918"/>
        <v>585.46099304632594</v>
      </c>
      <c r="D1790" s="111">
        <f t="shared" si="901"/>
        <v>7245.38</v>
      </c>
      <c r="E1790" s="111">
        <f>IF($K1790=1,VLOOKUP($A1789,$AQ$11:$AU$150,5),E1789)</f>
        <v>7276.54</v>
      </c>
      <c r="F1790" s="160" t="e">
        <f>IF($K1790=1,VLOOKUP($A1789,$AQ$11:$AU$135,6),F1789)</f>
        <v>#REF!</v>
      </c>
      <c r="G1790" s="114">
        <f t="shared" si="902"/>
        <v>4.3006716003852752E-3</v>
      </c>
      <c r="H1790" s="115">
        <f t="shared" si="903"/>
        <v>46078</v>
      </c>
      <c r="I1790" s="115">
        <f t="shared" si="904"/>
        <v>46078</v>
      </c>
      <c r="J1790" s="116">
        <f t="shared" si="905"/>
        <v>20</v>
      </c>
      <c r="K1790" s="116">
        <f t="shared" si="906"/>
        <v>9</v>
      </c>
      <c r="L1790" s="8">
        <f t="shared" si="907"/>
        <v>1.0019330099999999</v>
      </c>
      <c r="M1790" s="117">
        <v>1</v>
      </c>
      <c r="N1790" s="117">
        <f t="shared" si="908"/>
        <v>1</v>
      </c>
      <c r="O1790" s="110">
        <f t="shared" si="909"/>
        <v>1.0019330099999999</v>
      </c>
      <c r="P1790" s="110">
        <f t="shared" si="910"/>
        <v>586.59269500000005</v>
      </c>
      <c r="Q1790" s="148">
        <f t="shared" si="911"/>
        <v>0</v>
      </c>
      <c r="R1790" s="170">
        <f t="shared" si="912"/>
        <v>0</v>
      </c>
      <c r="S1790" s="110">
        <f t="shared" si="913"/>
        <v>0</v>
      </c>
      <c r="T1790" s="92">
        <f t="shared" si="898"/>
        <v>0</v>
      </c>
      <c r="U1790" s="181">
        <f t="shared" si="899"/>
        <v>0</v>
      </c>
      <c r="V1790" s="120">
        <f t="shared" si="895"/>
        <v>7.8E-2</v>
      </c>
      <c r="W1790" s="118">
        <f t="shared" si="914"/>
        <v>9</v>
      </c>
      <c r="X1790" s="118">
        <v>252</v>
      </c>
      <c r="Y1790" s="117">
        <f t="shared" si="915"/>
        <v>1.002686011</v>
      </c>
      <c r="Z1790" s="110">
        <f t="shared" si="916"/>
        <v>1.57559443</v>
      </c>
      <c r="AA1790" s="110">
        <f t="shared" si="917"/>
        <v>0</v>
      </c>
      <c r="AB1790" s="121" t="str">
        <f t="shared" si="896"/>
        <v>A+J=</v>
      </c>
      <c r="AC1790" s="115">
        <f t="shared" si="897"/>
        <v>46078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9">
        <f t="shared" si="894"/>
        <v>46060</v>
      </c>
      <c r="B1791" s="110">
        <f t="shared" si="900"/>
        <v>588.46987181999998</v>
      </c>
      <c r="C1791" s="184">
        <f t="shared" si="918"/>
        <v>585.46099304632594</v>
      </c>
      <c r="D1791" s="111">
        <f t="shared" si="901"/>
        <v>7245.38</v>
      </c>
      <c r="E1791" s="111">
        <f>IF($K1791=1,VLOOKUP($A1790,$AQ$11:$AU$150,5),E1790)</f>
        <v>7276.54</v>
      </c>
      <c r="F1791" s="160" t="e">
        <f>IF($K1791=1,VLOOKUP($A1790,$AQ$11:$AU$135,6),F1790)</f>
        <v>#REF!</v>
      </c>
      <c r="G1791" s="114">
        <f t="shared" si="902"/>
        <v>4.3006716003852752E-3</v>
      </c>
      <c r="H1791" s="115">
        <f t="shared" si="903"/>
        <v>46078</v>
      </c>
      <c r="I1791" s="115">
        <f t="shared" si="904"/>
        <v>46078</v>
      </c>
      <c r="J1791" s="116">
        <f t="shared" si="905"/>
        <v>20</v>
      </c>
      <c r="K1791" s="116">
        <f t="shared" si="906"/>
        <v>10</v>
      </c>
      <c r="L1791" s="8">
        <f t="shared" si="907"/>
        <v>1.0021480199999999</v>
      </c>
      <c r="M1791" s="117">
        <v>1</v>
      </c>
      <c r="N1791" s="117">
        <f t="shared" si="908"/>
        <v>1</v>
      </c>
      <c r="O1791" s="110">
        <f t="shared" si="909"/>
        <v>1.0021480199999999</v>
      </c>
      <c r="P1791" s="110">
        <f t="shared" si="910"/>
        <v>586.71857495999996</v>
      </c>
      <c r="Q1791" s="148">
        <f t="shared" si="911"/>
        <v>0</v>
      </c>
      <c r="R1791" s="170">
        <f t="shared" si="912"/>
        <v>0</v>
      </c>
      <c r="S1791" s="110">
        <f t="shared" si="913"/>
        <v>0</v>
      </c>
      <c r="T1791" s="92">
        <f t="shared" si="898"/>
        <v>0</v>
      </c>
      <c r="U1791" s="181">
        <f t="shared" si="899"/>
        <v>0</v>
      </c>
      <c r="V1791" s="120">
        <f t="shared" si="895"/>
        <v>7.8E-2</v>
      </c>
      <c r="W1791" s="118">
        <f t="shared" si="914"/>
        <v>10</v>
      </c>
      <c r="X1791" s="118">
        <v>252</v>
      </c>
      <c r="Y1791" s="117">
        <f t="shared" si="915"/>
        <v>1.002984901</v>
      </c>
      <c r="Z1791" s="110">
        <f t="shared" si="916"/>
        <v>1.7512968600000001</v>
      </c>
      <c r="AA1791" s="110">
        <f t="shared" si="917"/>
        <v>0</v>
      </c>
      <c r="AB1791" s="121" t="str">
        <f t="shared" si="896"/>
        <v>A+J=</v>
      </c>
      <c r="AC1791" s="115">
        <f t="shared" si="897"/>
        <v>46078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9">
        <f t="shared" si="894"/>
        <v>46061</v>
      </c>
      <c r="B1792" s="110">
        <f t="shared" si="900"/>
        <v>588.46987181999998</v>
      </c>
      <c r="C1792" s="184">
        <f t="shared" si="918"/>
        <v>585.46099304632594</v>
      </c>
      <c r="D1792" s="111">
        <f t="shared" si="901"/>
        <v>7245.38</v>
      </c>
      <c r="E1792" s="111">
        <f>IF($K1792=1,VLOOKUP($A1791,$AQ$11:$AU$150,5),E1791)</f>
        <v>7276.54</v>
      </c>
      <c r="F1792" s="160" t="e">
        <f>IF($K1792=1,VLOOKUP($A1791,$AQ$11:$AU$135,6),F1791)</f>
        <v>#REF!</v>
      </c>
      <c r="G1792" s="114">
        <f t="shared" si="902"/>
        <v>4.3006716003852752E-3</v>
      </c>
      <c r="H1792" s="115">
        <f t="shared" si="903"/>
        <v>46078</v>
      </c>
      <c r="I1792" s="115">
        <f t="shared" si="904"/>
        <v>46078</v>
      </c>
      <c r="J1792" s="116">
        <f t="shared" si="905"/>
        <v>20</v>
      </c>
      <c r="K1792" s="116">
        <f t="shared" si="906"/>
        <v>10</v>
      </c>
      <c r="L1792" s="8">
        <f t="shared" si="907"/>
        <v>1.0021480199999999</v>
      </c>
      <c r="M1792" s="117">
        <v>1</v>
      </c>
      <c r="N1792" s="117">
        <f t="shared" si="908"/>
        <v>1</v>
      </c>
      <c r="O1792" s="110">
        <f t="shared" si="909"/>
        <v>1.0021480199999999</v>
      </c>
      <c r="P1792" s="110">
        <f t="shared" si="910"/>
        <v>586.71857495999996</v>
      </c>
      <c r="Q1792" s="148">
        <f t="shared" si="911"/>
        <v>0</v>
      </c>
      <c r="R1792" s="170">
        <f t="shared" si="912"/>
        <v>0</v>
      </c>
      <c r="S1792" s="110">
        <f t="shared" si="913"/>
        <v>0</v>
      </c>
      <c r="T1792" s="92">
        <f t="shared" si="898"/>
        <v>0</v>
      </c>
      <c r="U1792" s="181">
        <f t="shared" si="899"/>
        <v>0</v>
      </c>
      <c r="V1792" s="120">
        <f t="shared" si="895"/>
        <v>7.8E-2</v>
      </c>
      <c r="W1792" s="118">
        <f t="shared" si="914"/>
        <v>10</v>
      </c>
      <c r="X1792" s="118">
        <v>252</v>
      </c>
      <c r="Y1792" s="117">
        <f t="shared" si="915"/>
        <v>1.002984901</v>
      </c>
      <c r="Z1792" s="110">
        <f t="shared" si="916"/>
        <v>1.7512968600000001</v>
      </c>
      <c r="AA1792" s="110">
        <f t="shared" si="917"/>
        <v>0</v>
      </c>
      <c r="AB1792" s="121" t="str">
        <f t="shared" si="896"/>
        <v>A+J=</v>
      </c>
      <c r="AC1792" s="115">
        <f t="shared" si="897"/>
        <v>46078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9">
        <f t="shared" si="894"/>
        <v>46062</v>
      </c>
      <c r="B1793" s="110">
        <f t="shared" si="900"/>
        <v>588.46987181999998</v>
      </c>
      <c r="C1793" s="184">
        <f t="shared" si="918"/>
        <v>585.46099304632594</v>
      </c>
      <c r="D1793" s="111">
        <f t="shared" si="901"/>
        <v>7245.38</v>
      </c>
      <c r="E1793" s="111">
        <f>IF($K1793=1,VLOOKUP($A1792,$AQ$11:$AU$150,5),E1792)</f>
        <v>7276.54</v>
      </c>
      <c r="F1793" s="160" t="e">
        <f>IF($K1793=1,VLOOKUP($A1792,$AQ$11:$AU$135,6),F1792)</f>
        <v>#REF!</v>
      </c>
      <c r="G1793" s="114">
        <f t="shared" si="902"/>
        <v>4.3006716003852752E-3</v>
      </c>
      <c r="H1793" s="115">
        <f t="shared" si="903"/>
        <v>46078</v>
      </c>
      <c r="I1793" s="115">
        <f t="shared" si="904"/>
        <v>46078</v>
      </c>
      <c r="J1793" s="116">
        <f t="shared" si="905"/>
        <v>20</v>
      </c>
      <c r="K1793" s="116">
        <f t="shared" si="906"/>
        <v>10</v>
      </c>
      <c r="L1793" s="8">
        <f t="shared" si="907"/>
        <v>1.0021480199999999</v>
      </c>
      <c r="M1793" s="117">
        <v>1</v>
      </c>
      <c r="N1793" s="117">
        <f t="shared" si="908"/>
        <v>1</v>
      </c>
      <c r="O1793" s="110">
        <f t="shared" si="909"/>
        <v>1.0021480199999999</v>
      </c>
      <c r="P1793" s="110">
        <f t="shared" si="910"/>
        <v>586.71857495999996</v>
      </c>
      <c r="Q1793" s="148">
        <f t="shared" si="911"/>
        <v>0</v>
      </c>
      <c r="R1793" s="170">
        <f t="shared" si="912"/>
        <v>0</v>
      </c>
      <c r="S1793" s="110">
        <f t="shared" si="913"/>
        <v>0</v>
      </c>
      <c r="T1793" s="92">
        <f t="shared" si="898"/>
        <v>0</v>
      </c>
      <c r="U1793" s="181">
        <f t="shared" si="899"/>
        <v>0</v>
      </c>
      <c r="V1793" s="120">
        <f t="shared" si="895"/>
        <v>7.8E-2</v>
      </c>
      <c r="W1793" s="118">
        <f t="shared" si="914"/>
        <v>10</v>
      </c>
      <c r="X1793" s="118">
        <v>252</v>
      </c>
      <c r="Y1793" s="117">
        <f t="shared" si="915"/>
        <v>1.002984901</v>
      </c>
      <c r="Z1793" s="110">
        <f t="shared" si="916"/>
        <v>1.7512968600000001</v>
      </c>
      <c r="AA1793" s="110">
        <f t="shared" si="917"/>
        <v>0</v>
      </c>
      <c r="AB1793" s="121" t="str">
        <f t="shared" si="896"/>
        <v>A+J=</v>
      </c>
      <c r="AC1793" s="115">
        <f t="shared" si="897"/>
        <v>46078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9">
        <f t="shared" si="894"/>
        <v>46063</v>
      </c>
      <c r="B1794" s="110">
        <f t="shared" si="900"/>
        <v>588.77161164999995</v>
      </c>
      <c r="C1794" s="184">
        <f t="shared" si="918"/>
        <v>585.46099304632594</v>
      </c>
      <c r="D1794" s="111">
        <f t="shared" si="901"/>
        <v>7245.38</v>
      </c>
      <c r="E1794" s="111">
        <f>IF($K1794=1,VLOOKUP($A1793,$AQ$11:$AU$150,5),E1793)</f>
        <v>7276.54</v>
      </c>
      <c r="F1794" s="160" t="e">
        <f>IF($K1794=1,VLOOKUP($A1793,$AQ$11:$AU$135,6),F1793)</f>
        <v>#REF!</v>
      </c>
      <c r="G1794" s="114">
        <f t="shared" si="902"/>
        <v>4.3006716003852752E-3</v>
      </c>
      <c r="H1794" s="115">
        <f t="shared" si="903"/>
        <v>46078</v>
      </c>
      <c r="I1794" s="115">
        <f t="shared" si="904"/>
        <v>46078</v>
      </c>
      <c r="J1794" s="116">
        <f t="shared" si="905"/>
        <v>20</v>
      </c>
      <c r="K1794" s="116">
        <f t="shared" si="906"/>
        <v>11</v>
      </c>
      <c r="L1794" s="8">
        <f t="shared" si="907"/>
        <v>1.0023630800000001</v>
      </c>
      <c r="M1794" s="117">
        <v>1</v>
      </c>
      <c r="N1794" s="117">
        <f t="shared" si="908"/>
        <v>1</v>
      </c>
      <c r="O1794" s="110">
        <f t="shared" si="909"/>
        <v>1.0023630800000001</v>
      </c>
      <c r="P1794" s="110">
        <f t="shared" si="910"/>
        <v>586.84448420000001</v>
      </c>
      <c r="Q1794" s="148">
        <f t="shared" si="911"/>
        <v>0</v>
      </c>
      <c r="R1794" s="170">
        <f t="shared" si="912"/>
        <v>0</v>
      </c>
      <c r="S1794" s="110">
        <f t="shared" si="913"/>
        <v>0</v>
      </c>
      <c r="T1794" s="92">
        <f t="shared" si="898"/>
        <v>0</v>
      </c>
      <c r="U1794" s="181">
        <f t="shared" si="899"/>
        <v>0</v>
      </c>
      <c r="V1794" s="120">
        <f t="shared" si="895"/>
        <v>7.8E-2</v>
      </c>
      <c r="W1794" s="118">
        <f t="shared" si="914"/>
        <v>11</v>
      </c>
      <c r="X1794" s="118">
        <v>252</v>
      </c>
      <c r="Y1794" s="117">
        <f t="shared" si="915"/>
        <v>1.003283881</v>
      </c>
      <c r="Z1794" s="110">
        <f t="shared" si="916"/>
        <v>1.92712745</v>
      </c>
      <c r="AA1794" s="110">
        <f t="shared" si="917"/>
        <v>0</v>
      </c>
      <c r="AB1794" s="121" t="str">
        <f t="shared" si="896"/>
        <v>A+J=</v>
      </c>
      <c r="AC1794" s="115">
        <f t="shared" si="897"/>
        <v>46078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9">
        <f t="shared" si="894"/>
        <v>46064</v>
      </c>
      <c r="B1795" s="110">
        <f t="shared" si="900"/>
        <v>589.07350251000003</v>
      </c>
      <c r="C1795" s="184">
        <f t="shared" si="918"/>
        <v>585.46099304632594</v>
      </c>
      <c r="D1795" s="111">
        <f t="shared" si="901"/>
        <v>7245.38</v>
      </c>
      <c r="E1795" s="111">
        <f>IF($K1795=1,VLOOKUP($A1794,$AQ$11:$AU$150,5),E1794)</f>
        <v>7276.54</v>
      </c>
      <c r="F1795" s="160" t="e">
        <f>IF($K1795=1,VLOOKUP($A1794,$AQ$11:$AU$135,6),F1794)</f>
        <v>#REF!</v>
      </c>
      <c r="G1795" s="114">
        <f t="shared" si="902"/>
        <v>4.3006716003852752E-3</v>
      </c>
      <c r="H1795" s="115">
        <f t="shared" si="903"/>
        <v>46078</v>
      </c>
      <c r="I1795" s="115">
        <f t="shared" si="904"/>
        <v>46078</v>
      </c>
      <c r="J1795" s="116">
        <f t="shared" si="905"/>
        <v>20</v>
      </c>
      <c r="K1795" s="116">
        <f t="shared" si="906"/>
        <v>12</v>
      </c>
      <c r="L1795" s="8">
        <f t="shared" si="907"/>
        <v>1.00257818</v>
      </c>
      <c r="M1795" s="117">
        <v>1</v>
      </c>
      <c r="N1795" s="117">
        <f t="shared" si="908"/>
        <v>1</v>
      </c>
      <c r="O1795" s="110">
        <f t="shared" si="909"/>
        <v>1.00257818</v>
      </c>
      <c r="P1795" s="110">
        <f t="shared" si="910"/>
        <v>586.97041686</v>
      </c>
      <c r="Q1795" s="148">
        <f t="shared" si="911"/>
        <v>0</v>
      </c>
      <c r="R1795" s="170">
        <f t="shared" si="912"/>
        <v>0</v>
      </c>
      <c r="S1795" s="110">
        <f t="shared" si="913"/>
        <v>0</v>
      </c>
      <c r="T1795" s="92">
        <f t="shared" si="898"/>
        <v>0</v>
      </c>
      <c r="U1795" s="181">
        <f t="shared" si="899"/>
        <v>0</v>
      </c>
      <c r="V1795" s="120">
        <f t="shared" si="895"/>
        <v>7.8E-2</v>
      </c>
      <c r="W1795" s="118">
        <f t="shared" si="914"/>
        <v>12</v>
      </c>
      <c r="X1795" s="118">
        <v>252</v>
      </c>
      <c r="Y1795" s="117">
        <f t="shared" si="915"/>
        <v>1.00358295</v>
      </c>
      <c r="Z1795" s="110">
        <f t="shared" si="916"/>
        <v>2.1030856500000001</v>
      </c>
      <c r="AA1795" s="110">
        <f t="shared" si="917"/>
        <v>0</v>
      </c>
      <c r="AB1795" s="121" t="str">
        <f t="shared" si="896"/>
        <v>A+J=</v>
      </c>
      <c r="AC1795" s="115">
        <f t="shared" si="897"/>
        <v>46078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9">
        <f t="shared" si="894"/>
        <v>46065</v>
      </c>
      <c r="B1796" s="110">
        <f t="shared" si="900"/>
        <v>589.37555034000002</v>
      </c>
      <c r="C1796" s="184">
        <f t="shared" si="918"/>
        <v>585.46099304632594</v>
      </c>
      <c r="D1796" s="111">
        <f t="shared" si="901"/>
        <v>7245.38</v>
      </c>
      <c r="E1796" s="111">
        <f>IF($K1796=1,VLOOKUP($A1795,$AQ$11:$AU$150,5),E1795)</f>
        <v>7276.54</v>
      </c>
      <c r="F1796" s="160" t="e">
        <f>IF($K1796=1,VLOOKUP($A1795,$AQ$11:$AU$135,6),F1795)</f>
        <v>#REF!</v>
      </c>
      <c r="G1796" s="114">
        <f t="shared" si="902"/>
        <v>4.3006716003852752E-3</v>
      </c>
      <c r="H1796" s="115">
        <f t="shared" si="903"/>
        <v>46078</v>
      </c>
      <c r="I1796" s="115">
        <f t="shared" si="904"/>
        <v>46078</v>
      </c>
      <c r="J1796" s="116">
        <f t="shared" si="905"/>
        <v>20</v>
      </c>
      <c r="K1796" s="116">
        <f t="shared" si="906"/>
        <v>13</v>
      </c>
      <c r="L1796" s="8">
        <f t="shared" si="907"/>
        <v>1.00279333</v>
      </c>
      <c r="M1796" s="117">
        <v>1</v>
      </c>
      <c r="N1796" s="117">
        <f t="shared" si="908"/>
        <v>1</v>
      </c>
      <c r="O1796" s="110">
        <f t="shared" si="909"/>
        <v>1.00279333</v>
      </c>
      <c r="P1796" s="110">
        <f t="shared" si="910"/>
        <v>587.09637880000002</v>
      </c>
      <c r="Q1796" s="148">
        <f t="shared" si="911"/>
        <v>0</v>
      </c>
      <c r="R1796" s="170">
        <f t="shared" si="912"/>
        <v>0</v>
      </c>
      <c r="S1796" s="110">
        <f t="shared" si="913"/>
        <v>0</v>
      </c>
      <c r="T1796" s="92">
        <f t="shared" si="898"/>
        <v>0</v>
      </c>
      <c r="U1796" s="181">
        <f t="shared" si="899"/>
        <v>0</v>
      </c>
      <c r="V1796" s="120">
        <f t="shared" si="895"/>
        <v>7.8E-2</v>
      </c>
      <c r="W1796" s="118">
        <f t="shared" si="914"/>
        <v>13</v>
      </c>
      <c r="X1796" s="118">
        <v>252</v>
      </c>
      <c r="Y1796" s="117">
        <f t="shared" si="915"/>
        <v>1.003882108</v>
      </c>
      <c r="Z1796" s="110">
        <f t="shared" si="916"/>
        <v>2.2791715400000001</v>
      </c>
      <c r="AA1796" s="110">
        <f t="shared" si="917"/>
        <v>0</v>
      </c>
      <c r="AB1796" s="121" t="str">
        <f t="shared" si="896"/>
        <v>A+J=</v>
      </c>
      <c r="AC1796" s="115">
        <f t="shared" si="897"/>
        <v>46078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9">
        <f t="shared" si="894"/>
        <v>46066</v>
      </c>
      <c r="B1797" s="110">
        <f t="shared" si="900"/>
        <v>589.67775518999997</v>
      </c>
      <c r="C1797" s="184">
        <f t="shared" si="918"/>
        <v>585.46099304632594</v>
      </c>
      <c r="D1797" s="111">
        <f t="shared" si="901"/>
        <v>7245.38</v>
      </c>
      <c r="E1797" s="111">
        <f>IF($K1797=1,VLOOKUP($A1796,$AQ$11:$AU$150,5),E1796)</f>
        <v>7276.54</v>
      </c>
      <c r="F1797" s="160" t="e">
        <f>IF($K1797=1,VLOOKUP($A1796,$AQ$11:$AU$135,6),F1796)</f>
        <v>#REF!</v>
      </c>
      <c r="G1797" s="114">
        <f t="shared" si="902"/>
        <v>4.3006716003852752E-3</v>
      </c>
      <c r="H1797" s="115">
        <f t="shared" si="903"/>
        <v>46078</v>
      </c>
      <c r="I1797" s="115">
        <f t="shared" si="904"/>
        <v>46078</v>
      </c>
      <c r="J1797" s="116">
        <f t="shared" si="905"/>
        <v>20</v>
      </c>
      <c r="K1797" s="116">
        <f t="shared" si="906"/>
        <v>14</v>
      </c>
      <c r="L1797" s="8">
        <f t="shared" si="907"/>
        <v>1.00300853</v>
      </c>
      <c r="M1797" s="117">
        <v>1</v>
      </c>
      <c r="N1797" s="117">
        <f t="shared" si="908"/>
        <v>1</v>
      </c>
      <c r="O1797" s="110">
        <f t="shared" si="909"/>
        <v>1.00300853</v>
      </c>
      <c r="P1797" s="110">
        <f t="shared" si="910"/>
        <v>587.22236999999996</v>
      </c>
      <c r="Q1797" s="148">
        <f t="shared" si="911"/>
        <v>0</v>
      </c>
      <c r="R1797" s="170">
        <f t="shared" si="912"/>
        <v>0</v>
      </c>
      <c r="S1797" s="110">
        <f t="shared" si="913"/>
        <v>0</v>
      </c>
      <c r="T1797" s="92">
        <f t="shared" si="898"/>
        <v>0</v>
      </c>
      <c r="U1797" s="181">
        <f t="shared" si="899"/>
        <v>0</v>
      </c>
      <c r="V1797" s="120">
        <f t="shared" si="895"/>
        <v>7.8E-2</v>
      </c>
      <c r="W1797" s="118">
        <f t="shared" si="914"/>
        <v>14</v>
      </c>
      <c r="X1797" s="118">
        <v>252</v>
      </c>
      <c r="Y1797" s="117">
        <f t="shared" si="915"/>
        <v>1.0041813550000001</v>
      </c>
      <c r="Z1797" s="110">
        <f t="shared" si="916"/>
        <v>2.4553851899999999</v>
      </c>
      <c r="AA1797" s="110">
        <f t="shared" si="917"/>
        <v>0</v>
      </c>
      <c r="AB1797" s="121" t="str">
        <f t="shared" si="896"/>
        <v>A+J=</v>
      </c>
      <c r="AC1797" s="115">
        <f t="shared" si="897"/>
        <v>46078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9">
        <f t="shared" si="894"/>
        <v>46067</v>
      </c>
      <c r="B1798" s="110">
        <f t="shared" si="900"/>
        <v>589.98011125000005</v>
      </c>
      <c r="C1798" s="184">
        <f t="shared" si="918"/>
        <v>585.46099304632594</v>
      </c>
      <c r="D1798" s="111">
        <f t="shared" si="901"/>
        <v>7245.38</v>
      </c>
      <c r="E1798" s="111">
        <f>IF($K1798=1,VLOOKUP($A1797,$AQ$11:$AU$150,5),E1797)</f>
        <v>7276.54</v>
      </c>
      <c r="F1798" s="160" t="e">
        <f>IF($K1798=1,VLOOKUP($A1797,$AQ$11:$AU$135,6),F1797)</f>
        <v>#REF!</v>
      </c>
      <c r="G1798" s="114">
        <f t="shared" si="902"/>
        <v>4.3006716003852752E-3</v>
      </c>
      <c r="H1798" s="115">
        <f t="shared" si="903"/>
        <v>46078</v>
      </c>
      <c r="I1798" s="115">
        <f t="shared" si="904"/>
        <v>46078</v>
      </c>
      <c r="J1798" s="116">
        <f t="shared" si="905"/>
        <v>20</v>
      </c>
      <c r="K1798" s="116">
        <f t="shared" si="906"/>
        <v>15</v>
      </c>
      <c r="L1798" s="8">
        <f t="shared" si="907"/>
        <v>1.00322377</v>
      </c>
      <c r="M1798" s="117">
        <v>1</v>
      </c>
      <c r="N1798" s="117">
        <f t="shared" si="908"/>
        <v>1</v>
      </c>
      <c r="O1798" s="110">
        <f t="shared" si="909"/>
        <v>1.00322377</v>
      </c>
      <c r="P1798" s="110">
        <f t="shared" si="910"/>
        <v>587.34838463000006</v>
      </c>
      <c r="Q1798" s="148">
        <f t="shared" si="911"/>
        <v>0</v>
      </c>
      <c r="R1798" s="170">
        <f t="shared" si="912"/>
        <v>0</v>
      </c>
      <c r="S1798" s="110">
        <f t="shared" si="913"/>
        <v>0</v>
      </c>
      <c r="T1798" s="92">
        <f t="shared" si="898"/>
        <v>0</v>
      </c>
      <c r="U1798" s="181">
        <f t="shared" si="899"/>
        <v>0</v>
      </c>
      <c r="V1798" s="120">
        <f t="shared" si="895"/>
        <v>7.8E-2</v>
      </c>
      <c r="W1798" s="118">
        <f t="shared" si="914"/>
        <v>15</v>
      </c>
      <c r="X1798" s="118">
        <v>252</v>
      </c>
      <c r="Y1798" s="117">
        <f t="shared" si="915"/>
        <v>1.0044806909999999</v>
      </c>
      <c r="Z1798" s="110">
        <f t="shared" si="916"/>
        <v>2.6317266199999998</v>
      </c>
      <c r="AA1798" s="110">
        <f t="shared" si="917"/>
        <v>0</v>
      </c>
      <c r="AB1798" s="121" t="str">
        <f t="shared" si="896"/>
        <v>A+J=</v>
      </c>
      <c r="AC1798" s="115">
        <f t="shared" si="897"/>
        <v>46078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9">
        <f t="shared" si="894"/>
        <v>46068</v>
      </c>
      <c r="B1799" s="110">
        <f t="shared" si="900"/>
        <v>589.98011125000005</v>
      </c>
      <c r="C1799" s="184">
        <f t="shared" si="918"/>
        <v>585.46099304632594</v>
      </c>
      <c r="D1799" s="111">
        <f t="shared" si="901"/>
        <v>7245.38</v>
      </c>
      <c r="E1799" s="111">
        <f>IF($K1799=1,VLOOKUP($A1798,$AQ$11:$AU$150,5),E1798)</f>
        <v>7276.54</v>
      </c>
      <c r="F1799" s="160" t="e">
        <f>IF($K1799=1,VLOOKUP($A1798,$AQ$11:$AU$135,6),F1798)</f>
        <v>#REF!</v>
      </c>
      <c r="G1799" s="114">
        <f t="shared" si="902"/>
        <v>4.3006716003852752E-3</v>
      </c>
      <c r="H1799" s="115">
        <f t="shared" si="903"/>
        <v>46078</v>
      </c>
      <c r="I1799" s="115">
        <f t="shared" si="904"/>
        <v>46078</v>
      </c>
      <c r="J1799" s="116">
        <f t="shared" si="905"/>
        <v>20</v>
      </c>
      <c r="K1799" s="116">
        <f t="shared" si="906"/>
        <v>15</v>
      </c>
      <c r="L1799" s="8">
        <f t="shared" si="907"/>
        <v>1.00322377</v>
      </c>
      <c r="M1799" s="117">
        <v>1</v>
      </c>
      <c r="N1799" s="117">
        <f t="shared" si="908"/>
        <v>1</v>
      </c>
      <c r="O1799" s="110">
        <f t="shared" si="909"/>
        <v>1.00322377</v>
      </c>
      <c r="P1799" s="110">
        <f t="shared" si="910"/>
        <v>587.34838463000006</v>
      </c>
      <c r="Q1799" s="148">
        <f t="shared" si="911"/>
        <v>0</v>
      </c>
      <c r="R1799" s="170">
        <f t="shared" si="912"/>
        <v>0</v>
      </c>
      <c r="S1799" s="110">
        <f t="shared" si="913"/>
        <v>0</v>
      </c>
      <c r="T1799" s="92">
        <f t="shared" si="898"/>
        <v>0</v>
      </c>
      <c r="U1799" s="181">
        <f t="shared" si="899"/>
        <v>0</v>
      </c>
      <c r="V1799" s="120">
        <f t="shared" si="895"/>
        <v>7.8E-2</v>
      </c>
      <c r="W1799" s="118">
        <f t="shared" si="914"/>
        <v>15</v>
      </c>
      <c r="X1799" s="118">
        <v>252</v>
      </c>
      <c r="Y1799" s="117">
        <f t="shared" si="915"/>
        <v>1.0044806909999999</v>
      </c>
      <c r="Z1799" s="110">
        <f t="shared" si="916"/>
        <v>2.6317266199999998</v>
      </c>
      <c r="AA1799" s="110">
        <f t="shared" si="917"/>
        <v>0</v>
      </c>
      <c r="AB1799" s="121" t="str">
        <f t="shared" si="896"/>
        <v>A+J=</v>
      </c>
      <c r="AC1799" s="115">
        <f t="shared" si="897"/>
        <v>46078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9">
        <f t="shared" si="894"/>
        <v>46069</v>
      </c>
      <c r="B1800" s="110">
        <f t="shared" si="900"/>
        <v>589.98011125000005</v>
      </c>
      <c r="C1800" s="184">
        <f t="shared" si="918"/>
        <v>585.46099304632594</v>
      </c>
      <c r="D1800" s="111">
        <f t="shared" si="901"/>
        <v>7245.38</v>
      </c>
      <c r="E1800" s="111">
        <f>IF($K1800=1,VLOOKUP($A1799,$AQ$11:$AU$150,5),E1799)</f>
        <v>7276.54</v>
      </c>
      <c r="F1800" s="160" t="e">
        <f>IF($K1800=1,VLOOKUP($A1799,$AQ$11:$AU$135,6),F1799)</f>
        <v>#REF!</v>
      </c>
      <c r="G1800" s="114">
        <f t="shared" si="902"/>
        <v>4.3006716003852752E-3</v>
      </c>
      <c r="H1800" s="115">
        <f t="shared" si="903"/>
        <v>46078</v>
      </c>
      <c r="I1800" s="115">
        <f t="shared" si="904"/>
        <v>46078</v>
      </c>
      <c r="J1800" s="116">
        <f t="shared" si="905"/>
        <v>20</v>
      </c>
      <c r="K1800" s="116">
        <f t="shared" si="906"/>
        <v>15</v>
      </c>
      <c r="L1800" s="8">
        <f t="shared" si="907"/>
        <v>1.00322377</v>
      </c>
      <c r="M1800" s="117">
        <v>1</v>
      </c>
      <c r="N1800" s="117">
        <f t="shared" si="908"/>
        <v>1</v>
      </c>
      <c r="O1800" s="110">
        <f t="shared" si="909"/>
        <v>1.00322377</v>
      </c>
      <c r="P1800" s="110">
        <f t="shared" si="910"/>
        <v>587.34838463000006</v>
      </c>
      <c r="Q1800" s="148">
        <f t="shared" si="911"/>
        <v>0</v>
      </c>
      <c r="R1800" s="170">
        <f t="shared" si="912"/>
        <v>0</v>
      </c>
      <c r="S1800" s="110">
        <f t="shared" si="913"/>
        <v>0</v>
      </c>
      <c r="T1800" s="92">
        <f t="shared" si="898"/>
        <v>0</v>
      </c>
      <c r="U1800" s="181">
        <f t="shared" si="899"/>
        <v>0</v>
      </c>
      <c r="V1800" s="120">
        <f t="shared" si="895"/>
        <v>7.8E-2</v>
      </c>
      <c r="W1800" s="118">
        <f t="shared" si="914"/>
        <v>15</v>
      </c>
      <c r="X1800" s="118">
        <v>252</v>
      </c>
      <c r="Y1800" s="117">
        <f t="shared" si="915"/>
        <v>1.0044806909999999</v>
      </c>
      <c r="Z1800" s="110">
        <f t="shared" si="916"/>
        <v>2.6317266199999998</v>
      </c>
      <c r="AA1800" s="110">
        <f t="shared" si="917"/>
        <v>0</v>
      </c>
      <c r="AB1800" s="121" t="str">
        <f t="shared" si="896"/>
        <v>A+J=</v>
      </c>
      <c r="AC1800" s="115">
        <f t="shared" si="897"/>
        <v>46078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9">
        <f t="shared" si="894"/>
        <v>46070</v>
      </c>
      <c r="B1801" s="110">
        <f t="shared" si="900"/>
        <v>589.98011125000005</v>
      </c>
      <c r="C1801" s="184">
        <f t="shared" si="918"/>
        <v>585.46099304632594</v>
      </c>
      <c r="D1801" s="111">
        <f t="shared" si="901"/>
        <v>7245.38</v>
      </c>
      <c r="E1801" s="111">
        <f>IF($K1801=1,VLOOKUP($A1800,$AQ$11:$AU$150,5),E1800)</f>
        <v>7276.54</v>
      </c>
      <c r="F1801" s="160" t="e">
        <f>IF($K1801=1,VLOOKUP($A1800,$AQ$11:$AU$135,6),F1800)</f>
        <v>#REF!</v>
      </c>
      <c r="G1801" s="114">
        <f t="shared" si="902"/>
        <v>4.3006716003852752E-3</v>
      </c>
      <c r="H1801" s="115">
        <f t="shared" si="903"/>
        <v>46078</v>
      </c>
      <c r="I1801" s="115">
        <f t="shared" si="904"/>
        <v>46078</v>
      </c>
      <c r="J1801" s="116">
        <f t="shared" si="905"/>
        <v>20</v>
      </c>
      <c r="K1801" s="116">
        <f t="shared" si="906"/>
        <v>15</v>
      </c>
      <c r="L1801" s="8">
        <f t="shared" si="907"/>
        <v>1.00322377</v>
      </c>
      <c r="M1801" s="117">
        <v>1</v>
      </c>
      <c r="N1801" s="117">
        <f t="shared" si="908"/>
        <v>1</v>
      </c>
      <c r="O1801" s="110">
        <f t="shared" si="909"/>
        <v>1.00322377</v>
      </c>
      <c r="P1801" s="110">
        <f t="shared" si="910"/>
        <v>587.34838463000006</v>
      </c>
      <c r="Q1801" s="148">
        <f t="shared" si="911"/>
        <v>0</v>
      </c>
      <c r="R1801" s="170">
        <f t="shared" si="912"/>
        <v>0</v>
      </c>
      <c r="S1801" s="110">
        <f t="shared" si="913"/>
        <v>0</v>
      </c>
      <c r="T1801" s="92">
        <f t="shared" si="898"/>
        <v>0</v>
      </c>
      <c r="U1801" s="181">
        <f t="shared" si="899"/>
        <v>0</v>
      </c>
      <c r="V1801" s="120">
        <f t="shared" si="895"/>
        <v>7.8E-2</v>
      </c>
      <c r="W1801" s="118">
        <f t="shared" si="914"/>
        <v>15</v>
      </c>
      <c r="X1801" s="118">
        <v>252</v>
      </c>
      <c r="Y1801" s="117">
        <f t="shared" si="915"/>
        <v>1.0044806909999999</v>
      </c>
      <c r="Z1801" s="110">
        <f t="shared" si="916"/>
        <v>2.6317266199999998</v>
      </c>
      <c r="AA1801" s="110">
        <f t="shared" si="917"/>
        <v>0</v>
      </c>
      <c r="AB1801" s="121" t="str">
        <f t="shared" si="896"/>
        <v>A+J=</v>
      </c>
      <c r="AC1801" s="115">
        <f t="shared" si="897"/>
        <v>46078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9">
        <f t="shared" si="894"/>
        <v>46071</v>
      </c>
      <c r="B1802" s="110">
        <f t="shared" si="900"/>
        <v>589.98011125000005</v>
      </c>
      <c r="C1802" s="184">
        <f t="shared" si="918"/>
        <v>585.46099304632594</v>
      </c>
      <c r="D1802" s="111">
        <f t="shared" si="901"/>
        <v>7245.38</v>
      </c>
      <c r="E1802" s="111">
        <f>IF($K1802=1,VLOOKUP($A1801,$AQ$11:$AU$150,5),E1801)</f>
        <v>7276.54</v>
      </c>
      <c r="F1802" s="160" t="e">
        <f>IF($K1802=1,VLOOKUP($A1801,$AQ$11:$AU$135,6),F1801)</f>
        <v>#REF!</v>
      </c>
      <c r="G1802" s="114">
        <f t="shared" si="902"/>
        <v>4.3006716003852752E-3</v>
      </c>
      <c r="H1802" s="115">
        <f t="shared" si="903"/>
        <v>46078</v>
      </c>
      <c r="I1802" s="115">
        <f t="shared" si="904"/>
        <v>46078</v>
      </c>
      <c r="J1802" s="116">
        <f t="shared" si="905"/>
        <v>20</v>
      </c>
      <c r="K1802" s="116">
        <f t="shared" si="906"/>
        <v>15</v>
      </c>
      <c r="L1802" s="8">
        <f t="shared" si="907"/>
        <v>1.00322377</v>
      </c>
      <c r="M1802" s="117">
        <v>1</v>
      </c>
      <c r="N1802" s="117">
        <f t="shared" si="908"/>
        <v>1</v>
      </c>
      <c r="O1802" s="110">
        <f t="shared" si="909"/>
        <v>1.00322377</v>
      </c>
      <c r="P1802" s="110">
        <f t="shared" si="910"/>
        <v>587.34838463000006</v>
      </c>
      <c r="Q1802" s="148">
        <f t="shared" si="911"/>
        <v>0</v>
      </c>
      <c r="R1802" s="170">
        <f t="shared" si="912"/>
        <v>0</v>
      </c>
      <c r="S1802" s="110">
        <f t="shared" si="913"/>
        <v>0</v>
      </c>
      <c r="T1802" s="92">
        <f t="shared" si="898"/>
        <v>0</v>
      </c>
      <c r="U1802" s="181">
        <f t="shared" si="899"/>
        <v>0</v>
      </c>
      <c r="V1802" s="120">
        <f t="shared" si="895"/>
        <v>7.8E-2</v>
      </c>
      <c r="W1802" s="118">
        <f t="shared" si="914"/>
        <v>15</v>
      </c>
      <c r="X1802" s="118">
        <v>252</v>
      </c>
      <c r="Y1802" s="117">
        <f t="shared" si="915"/>
        <v>1.0044806909999999</v>
      </c>
      <c r="Z1802" s="110">
        <f t="shared" si="916"/>
        <v>2.6317266199999998</v>
      </c>
      <c r="AA1802" s="110">
        <f t="shared" si="917"/>
        <v>0</v>
      </c>
      <c r="AB1802" s="121" t="str">
        <f t="shared" si="896"/>
        <v>A+J=</v>
      </c>
      <c r="AC1802" s="115">
        <f t="shared" si="897"/>
        <v>46078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9">
        <f t="shared" si="894"/>
        <v>46072</v>
      </c>
      <c r="B1803" s="110">
        <f t="shared" si="900"/>
        <v>590.28262501999995</v>
      </c>
      <c r="C1803" s="184">
        <f t="shared" si="918"/>
        <v>585.46099304632594</v>
      </c>
      <c r="D1803" s="111">
        <f t="shared" si="901"/>
        <v>7245.38</v>
      </c>
      <c r="E1803" s="111">
        <f>IF($K1803=1,VLOOKUP($A1802,$AQ$11:$AU$150,5),E1802)</f>
        <v>7276.54</v>
      </c>
      <c r="F1803" s="160" t="e">
        <f>IF($K1803=1,VLOOKUP($A1802,$AQ$11:$AU$135,6),F1802)</f>
        <v>#REF!</v>
      </c>
      <c r="G1803" s="114">
        <f t="shared" si="902"/>
        <v>4.3006716003852752E-3</v>
      </c>
      <c r="H1803" s="115">
        <f t="shared" si="903"/>
        <v>46078</v>
      </c>
      <c r="I1803" s="115">
        <f t="shared" si="904"/>
        <v>46078</v>
      </c>
      <c r="J1803" s="116">
        <f t="shared" si="905"/>
        <v>20</v>
      </c>
      <c r="K1803" s="116">
        <f t="shared" si="906"/>
        <v>16</v>
      </c>
      <c r="L1803" s="8">
        <f t="shared" si="907"/>
        <v>1.00343906</v>
      </c>
      <c r="M1803" s="117">
        <v>1</v>
      </c>
      <c r="N1803" s="117">
        <f t="shared" si="908"/>
        <v>1</v>
      </c>
      <c r="O1803" s="110">
        <f t="shared" si="909"/>
        <v>1.00343906</v>
      </c>
      <c r="P1803" s="110">
        <f t="shared" si="910"/>
        <v>587.47442851999995</v>
      </c>
      <c r="Q1803" s="148">
        <f t="shared" si="911"/>
        <v>0</v>
      </c>
      <c r="R1803" s="170">
        <f t="shared" si="912"/>
        <v>0</v>
      </c>
      <c r="S1803" s="110">
        <f t="shared" si="913"/>
        <v>0</v>
      </c>
      <c r="T1803" s="92">
        <f t="shared" si="898"/>
        <v>0</v>
      </c>
      <c r="U1803" s="181">
        <f t="shared" si="899"/>
        <v>0</v>
      </c>
      <c r="V1803" s="120">
        <f t="shared" si="895"/>
        <v>7.8E-2</v>
      </c>
      <c r="W1803" s="118">
        <f t="shared" si="914"/>
        <v>16</v>
      </c>
      <c r="X1803" s="118">
        <v>252</v>
      </c>
      <c r="Y1803" s="117">
        <f t="shared" si="915"/>
        <v>1.0047801169999999</v>
      </c>
      <c r="Z1803" s="110">
        <f t="shared" si="916"/>
        <v>2.8081965000000002</v>
      </c>
      <c r="AA1803" s="110">
        <f t="shared" si="917"/>
        <v>0</v>
      </c>
      <c r="AB1803" s="121" t="str">
        <f t="shared" si="896"/>
        <v>A+J=</v>
      </c>
      <c r="AC1803" s="115">
        <f t="shared" si="897"/>
        <v>46078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9">
        <f t="shared" ref="A1804:A1867" si="919">(A1803+1)</f>
        <v>46073</v>
      </c>
      <c r="B1804" s="110">
        <f t="shared" si="900"/>
        <v>590.58529011999997</v>
      </c>
      <c r="C1804" s="184">
        <f t="shared" si="918"/>
        <v>585.46099304632594</v>
      </c>
      <c r="D1804" s="111">
        <f t="shared" si="901"/>
        <v>7245.38</v>
      </c>
      <c r="E1804" s="111">
        <f>IF($K1804=1,VLOOKUP($A1803,$AQ$11:$AU$150,5),E1803)</f>
        <v>7276.54</v>
      </c>
      <c r="F1804" s="160" t="e">
        <f>IF($K1804=1,VLOOKUP($A1803,$AQ$11:$AU$135,6),F1803)</f>
        <v>#REF!</v>
      </c>
      <c r="G1804" s="114">
        <f t="shared" si="902"/>
        <v>4.3006716003852752E-3</v>
      </c>
      <c r="H1804" s="115">
        <f t="shared" si="903"/>
        <v>46078</v>
      </c>
      <c r="I1804" s="115">
        <f t="shared" si="904"/>
        <v>46078</v>
      </c>
      <c r="J1804" s="116">
        <f t="shared" si="905"/>
        <v>20</v>
      </c>
      <c r="K1804" s="116">
        <f t="shared" si="906"/>
        <v>17</v>
      </c>
      <c r="L1804" s="8">
        <f t="shared" si="907"/>
        <v>1.0036543899999999</v>
      </c>
      <c r="M1804" s="117">
        <v>1</v>
      </c>
      <c r="N1804" s="117">
        <f t="shared" si="908"/>
        <v>1</v>
      </c>
      <c r="O1804" s="110">
        <f t="shared" si="909"/>
        <v>1.0036543899999999</v>
      </c>
      <c r="P1804" s="110">
        <f t="shared" si="910"/>
        <v>587.60049584000001</v>
      </c>
      <c r="Q1804" s="148">
        <f t="shared" si="911"/>
        <v>0</v>
      </c>
      <c r="R1804" s="170">
        <f t="shared" si="912"/>
        <v>0</v>
      </c>
      <c r="S1804" s="110">
        <f t="shared" si="913"/>
        <v>0</v>
      </c>
      <c r="T1804" s="92">
        <f t="shared" si="898"/>
        <v>0</v>
      </c>
      <c r="U1804" s="181">
        <f t="shared" si="899"/>
        <v>0</v>
      </c>
      <c r="V1804" s="120">
        <f t="shared" ref="V1804:V1867" si="920">(V1803)</f>
        <v>7.8E-2</v>
      </c>
      <c r="W1804" s="118">
        <f t="shared" si="914"/>
        <v>17</v>
      </c>
      <c r="X1804" s="118">
        <v>252</v>
      </c>
      <c r="Y1804" s="117">
        <f t="shared" si="915"/>
        <v>1.0050796319999999</v>
      </c>
      <c r="Z1804" s="110">
        <f t="shared" si="916"/>
        <v>2.98479428</v>
      </c>
      <c r="AA1804" s="110">
        <f t="shared" si="917"/>
        <v>0</v>
      </c>
      <c r="AB1804" s="121" t="str">
        <f t="shared" si="896"/>
        <v>A+J=</v>
      </c>
      <c r="AC1804" s="115">
        <f t="shared" si="897"/>
        <v>46078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9">
        <f t="shared" si="919"/>
        <v>46074</v>
      </c>
      <c r="B1805" s="110">
        <f t="shared" si="900"/>
        <v>590.88811247000001</v>
      </c>
      <c r="C1805" s="184">
        <f t="shared" si="918"/>
        <v>585.46099304632594</v>
      </c>
      <c r="D1805" s="111">
        <f t="shared" si="901"/>
        <v>7245.38</v>
      </c>
      <c r="E1805" s="111">
        <f>IF($K1805=1,VLOOKUP($A1804,$AQ$11:$AU$150,5),E1804)</f>
        <v>7276.54</v>
      </c>
      <c r="F1805" s="160" t="e">
        <f>IF($K1805=1,VLOOKUP($A1804,$AQ$11:$AU$135,6),F1804)</f>
        <v>#REF!</v>
      </c>
      <c r="G1805" s="114">
        <f t="shared" si="902"/>
        <v>4.3006716003852752E-3</v>
      </c>
      <c r="H1805" s="115">
        <f t="shared" si="903"/>
        <v>46078</v>
      </c>
      <c r="I1805" s="115">
        <f t="shared" si="904"/>
        <v>46078</v>
      </c>
      <c r="J1805" s="116">
        <f t="shared" si="905"/>
        <v>20</v>
      </c>
      <c r="K1805" s="116">
        <f t="shared" si="906"/>
        <v>18</v>
      </c>
      <c r="L1805" s="8">
        <f t="shared" si="907"/>
        <v>1.0038697700000001</v>
      </c>
      <c r="M1805" s="117">
        <v>1</v>
      </c>
      <c r="N1805" s="117">
        <f t="shared" si="908"/>
        <v>1</v>
      </c>
      <c r="O1805" s="110">
        <f t="shared" si="909"/>
        <v>1.0038697700000001</v>
      </c>
      <c r="P1805" s="110">
        <f t="shared" si="910"/>
        <v>587.72659242999998</v>
      </c>
      <c r="Q1805" s="148">
        <f t="shared" si="911"/>
        <v>0</v>
      </c>
      <c r="R1805" s="170">
        <f t="shared" si="912"/>
        <v>0</v>
      </c>
      <c r="S1805" s="110">
        <f t="shared" si="913"/>
        <v>0</v>
      </c>
      <c r="T1805" s="92">
        <f t="shared" si="898"/>
        <v>0</v>
      </c>
      <c r="U1805" s="181">
        <f t="shared" si="899"/>
        <v>0</v>
      </c>
      <c r="V1805" s="120">
        <f t="shared" si="920"/>
        <v>7.8E-2</v>
      </c>
      <c r="W1805" s="118">
        <f t="shared" si="914"/>
        <v>18</v>
      </c>
      <c r="X1805" s="118">
        <v>252</v>
      </c>
      <c r="Y1805" s="117">
        <f t="shared" si="915"/>
        <v>1.005379236</v>
      </c>
      <c r="Z1805" s="110">
        <f t="shared" si="916"/>
        <v>3.1615200400000001</v>
      </c>
      <c r="AA1805" s="110">
        <f t="shared" si="917"/>
        <v>0</v>
      </c>
      <c r="AB1805" s="121" t="str">
        <f t="shared" ref="AB1805:AB1868" si="921">IF($Q1804&gt;0,VLOOKUP($A1804,$AF$11:$AO$141,9),AB1804)</f>
        <v>A+J=</v>
      </c>
      <c r="AC1805" s="115">
        <f t="shared" ref="AC1805:AC1868" si="922">IF($Q1804&gt;0,VLOOKUP($A1804,$AF$11:$AO$141,10),AC1804)</f>
        <v>46078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9">
        <f t="shared" si="919"/>
        <v>46075</v>
      </c>
      <c r="B1806" s="110">
        <f t="shared" si="900"/>
        <v>590.88811247000001</v>
      </c>
      <c r="C1806" s="184">
        <f t="shared" si="918"/>
        <v>585.46099304632594</v>
      </c>
      <c r="D1806" s="111">
        <f t="shared" si="901"/>
        <v>7245.38</v>
      </c>
      <c r="E1806" s="111">
        <f>IF($K1806=1,VLOOKUP($A1805,$AQ$11:$AU$150,5),E1805)</f>
        <v>7276.54</v>
      </c>
      <c r="F1806" s="160" t="e">
        <f>IF($K1806=1,VLOOKUP($A1805,$AQ$11:$AU$135,6),F1805)</f>
        <v>#REF!</v>
      </c>
      <c r="G1806" s="114">
        <f t="shared" si="902"/>
        <v>4.3006716003852752E-3</v>
      </c>
      <c r="H1806" s="115">
        <f t="shared" si="903"/>
        <v>46078</v>
      </c>
      <c r="I1806" s="115">
        <f t="shared" si="904"/>
        <v>46078</v>
      </c>
      <c r="J1806" s="116">
        <f t="shared" si="905"/>
        <v>20</v>
      </c>
      <c r="K1806" s="116">
        <f t="shared" si="906"/>
        <v>18</v>
      </c>
      <c r="L1806" s="8">
        <f t="shared" si="907"/>
        <v>1.0038697700000001</v>
      </c>
      <c r="M1806" s="117">
        <v>1</v>
      </c>
      <c r="N1806" s="117">
        <f t="shared" si="908"/>
        <v>1</v>
      </c>
      <c r="O1806" s="110">
        <f t="shared" si="909"/>
        <v>1.0038697700000001</v>
      </c>
      <c r="P1806" s="110">
        <f t="shared" si="910"/>
        <v>587.72659242999998</v>
      </c>
      <c r="Q1806" s="148">
        <f t="shared" si="911"/>
        <v>0</v>
      </c>
      <c r="R1806" s="170">
        <f t="shared" si="912"/>
        <v>0</v>
      </c>
      <c r="S1806" s="110">
        <f t="shared" si="913"/>
        <v>0</v>
      </c>
      <c r="T1806" s="92">
        <f t="shared" si="898"/>
        <v>0</v>
      </c>
      <c r="U1806" s="181">
        <f t="shared" si="899"/>
        <v>0</v>
      </c>
      <c r="V1806" s="120">
        <f t="shared" si="920"/>
        <v>7.8E-2</v>
      </c>
      <c r="W1806" s="118">
        <f t="shared" si="914"/>
        <v>18</v>
      </c>
      <c r="X1806" s="118">
        <v>252</v>
      </c>
      <c r="Y1806" s="117">
        <f t="shared" si="915"/>
        <v>1.005379236</v>
      </c>
      <c r="Z1806" s="110">
        <f t="shared" si="916"/>
        <v>3.1615200400000001</v>
      </c>
      <c r="AA1806" s="110">
        <f t="shared" si="917"/>
        <v>0</v>
      </c>
      <c r="AB1806" s="121" t="str">
        <f t="shared" si="921"/>
        <v>A+J=</v>
      </c>
      <c r="AC1806" s="115">
        <f t="shared" si="922"/>
        <v>46078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9">
        <f t="shared" si="919"/>
        <v>46076</v>
      </c>
      <c r="B1807" s="110">
        <f t="shared" si="900"/>
        <v>590.88811247000001</v>
      </c>
      <c r="C1807" s="184">
        <f t="shared" si="918"/>
        <v>585.46099304632594</v>
      </c>
      <c r="D1807" s="111">
        <f t="shared" si="901"/>
        <v>7245.38</v>
      </c>
      <c r="E1807" s="111">
        <f>IF($K1807=1,VLOOKUP($A1806,$AQ$11:$AU$150,5),E1806)</f>
        <v>7276.54</v>
      </c>
      <c r="F1807" s="160" t="e">
        <f>IF($K1807=1,VLOOKUP($A1806,$AQ$11:$AU$135,6),F1806)</f>
        <v>#REF!</v>
      </c>
      <c r="G1807" s="114">
        <f t="shared" si="902"/>
        <v>4.3006716003852752E-3</v>
      </c>
      <c r="H1807" s="115">
        <f t="shared" si="903"/>
        <v>46078</v>
      </c>
      <c r="I1807" s="115">
        <f t="shared" si="904"/>
        <v>46078</v>
      </c>
      <c r="J1807" s="116">
        <f t="shared" si="905"/>
        <v>20</v>
      </c>
      <c r="K1807" s="116">
        <f t="shared" si="906"/>
        <v>18</v>
      </c>
      <c r="L1807" s="8">
        <f t="shared" si="907"/>
        <v>1.0038697700000001</v>
      </c>
      <c r="M1807" s="117">
        <v>1</v>
      </c>
      <c r="N1807" s="117">
        <f t="shared" si="908"/>
        <v>1</v>
      </c>
      <c r="O1807" s="110">
        <f t="shared" si="909"/>
        <v>1.0038697700000001</v>
      </c>
      <c r="P1807" s="110">
        <f t="shared" si="910"/>
        <v>587.72659242999998</v>
      </c>
      <c r="Q1807" s="148">
        <f t="shared" si="911"/>
        <v>0</v>
      </c>
      <c r="R1807" s="170">
        <f t="shared" si="912"/>
        <v>0</v>
      </c>
      <c r="S1807" s="110">
        <f t="shared" si="913"/>
        <v>0</v>
      </c>
      <c r="T1807" s="92">
        <f t="shared" si="898"/>
        <v>0</v>
      </c>
      <c r="U1807" s="181">
        <f t="shared" si="899"/>
        <v>0</v>
      </c>
      <c r="V1807" s="120">
        <f t="shared" si="920"/>
        <v>7.8E-2</v>
      </c>
      <c r="W1807" s="118">
        <f t="shared" si="914"/>
        <v>18</v>
      </c>
      <c r="X1807" s="118">
        <v>252</v>
      </c>
      <c r="Y1807" s="117">
        <f t="shared" si="915"/>
        <v>1.005379236</v>
      </c>
      <c r="Z1807" s="110">
        <f t="shared" si="916"/>
        <v>3.1615200400000001</v>
      </c>
      <c r="AA1807" s="110">
        <f t="shared" si="917"/>
        <v>0</v>
      </c>
      <c r="AB1807" s="121" t="str">
        <f t="shared" si="921"/>
        <v>A+J=</v>
      </c>
      <c r="AC1807" s="115">
        <f t="shared" si="922"/>
        <v>46078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9">
        <f t="shared" si="919"/>
        <v>46077</v>
      </c>
      <c r="B1808" s="110">
        <f t="shared" si="900"/>
        <v>591.19108625000001</v>
      </c>
      <c r="C1808" s="184">
        <f t="shared" si="918"/>
        <v>585.46099304632594</v>
      </c>
      <c r="D1808" s="111">
        <f t="shared" si="901"/>
        <v>7245.38</v>
      </c>
      <c r="E1808" s="111">
        <f>IF($K1808=1,VLOOKUP($A1807,$AQ$11:$AU$150,5),E1807)</f>
        <v>7276.54</v>
      </c>
      <c r="F1808" s="160" t="e">
        <f>IF($K1808=1,VLOOKUP($A1807,$AQ$11:$AU$135,6),F1807)</f>
        <v>#REF!</v>
      </c>
      <c r="G1808" s="114">
        <f t="shared" si="902"/>
        <v>4.3006716003852752E-3</v>
      </c>
      <c r="H1808" s="115">
        <f t="shared" si="903"/>
        <v>46078</v>
      </c>
      <c r="I1808" s="115">
        <f t="shared" si="904"/>
        <v>46078</v>
      </c>
      <c r="J1808" s="116">
        <f t="shared" si="905"/>
        <v>20</v>
      </c>
      <c r="K1808" s="116">
        <f t="shared" si="906"/>
        <v>19</v>
      </c>
      <c r="L1808" s="8">
        <f t="shared" si="907"/>
        <v>1.0040851900000001</v>
      </c>
      <c r="M1808" s="117">
        <v>1</v>
      </c>
      <c r="N1808" s="117">
        <f t="shared" si="908"/>
        <v>1</v>
      </c>
      <c r="O1808" s="110">
        <f t="shared" si="909"/>
        <v>1.0040851900000001</v>
      </c>
      <c r="P1808" s="110">
        <f t="shared" si="910"/>
        <v>587.85271244</v>
      </c>
      <c r="Q1808" s="148">
        <f t="shared" si="911"/>
        <v>0</v>
      </c>
      <c r="R1808" s="170">
        <f t="shared" si="912"/>
        <v>0</v>
      </c>
      <c r="S1808" s="110">
        <f t="shared" si="913"/>
        <v>0</v>
      </c>
      <c r="T1808" s="92">
        <f t="shared" ref="T1808:T1871" si="923">IF(AND(Q1808&gt;0,L1808&gt;1),(L1808-1)*C1808,0)</f>
        <v>0</v>
      </c>
      <c r="U1808" s="181">
        <f t="shared" ref="U1808:U1871" si="924">IF(Q1808&gt;0,(S1808+T1808)/P1808,0)</f>
        <v>0</v>
      </c>
      <c r="V1808" s="120">
        <f t="shared" si="920"/>
        <v>7.8E-2</v>
      </c>
      <c r="W1808" s="118">
        <f t="shared" si="914"/>
        <v>19</v>
      </c>
      <c r="X1808" s="118">
        <v>252</v>
      </c>
      <c r="Y1808" s="117">
        <f t="shared" si="915"/>
        <v>1.0056789290000001</v>
      </c>
      <c r="Z1808" s="110">
        <f t="shared" si="916"/>
        <v>3.3383738100000002</v>
      </c>
      <c r="AA1808" s="110">
        <f t="shared" si="917"/>
        <v>0</v>
      </c>
      <c r="AB1808" s="121" t="str">
        <f t="shared" si="921"/>
        <v>A+J=</v>
      </c>
      <c r="AC1808" s="115">
        <f t="shared" si="922"/>
        <v>46078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9">
        <f t="shared" si="919"/>
        <v>46078</v>
      </c>
      <c r="B1809" s="110">
        <f t="shared" ref="B1809:B1872" si="925">(P1809+Z1809)</f>
        <v>591.49422388000005</v>
      </c>
      <c r="C1809" s="184">
        <f t="shared" si="918"/>
        <v>585.46099304632594</v>
      </c>
      <c r="D1809" s="111">
        <f t="shared" ref="D1809:D1872" si="926">IF(E1809=E1808,D1808,E1808)</f>
        <v>7245.38</v>
      </c>
      <c r="E1809" s="111">
        <f>IF($K1809=1,VLOOKUP($A1808,$AQ$11:$AU$150,5),E1808)</f>
        <v>7276.54</v>
      </c>
      <c r="F1809" s="160" t="e">
        <f>IF($K1809=1,VLOOKUP($A1808,$AQ$11:$AU$135,6),F1808)</f>
        <v>#REF!</v>
      </c>
      <c r="G1809" s="114">
        <f t="shared" ref="G1809:G1872" si="927">(E1809/D1809)-1</f>
        <v>4.3006716003852752E-3</v>
      </c>
      <c r="H1809" s="115">
        <f t="shared" ref="H1809:H1872" si="928">IF(Q1808&gt;0,VLOOKUP(A1809,AJ$119:AP$451,4),H1808)</f>
        <v>46078</v>
      </c>
      <c r="I1809" s="115">
        <f t="shared" ref="I1809:I1872" si="929">IF(A1809&gt;I1808,H1809,I1808)</f>
        <v>46078</v>
      </c>
      <c r="J1809" s="116">
        <f t="shared" ref="J1809:J1872" si="930">IF(I1809=I1808,J1808,NETWORKDAYS(I1808,I1809,$AF$149:$AF$503)-1)</f>
        <v>20</v>
      </c>
      <c r="K1809" s="116">
        <f t="shared" ref="K1809:K1872" si="931">(J1809-(NETWORKDAYS(A1809,I1809,AF$149:AF$503)-1))</f>
        <v>20</v>
      </c>
      <c r="L1809" s="8">
        <f t="shared" ref="L1809:L1872" si="932">TRUNC((E1809/D1809)^TRUNC((K1809/J1809),9),8)</f>
        <v>1.0043006699999999</v>
      </c>
      <c r="M1809" s="117">
        <v>1</v>
      </c>
      <c r="N1809" s="117">
        <f t="shared" ref="N1809:N1872" si="933">IF(I1809&gt;I1808,N1808*M1809,N1808)</f>
        <v>1</v>
      </c>
      <c r="O1809" s="110">
        <f t="shared" ref="O1809:O1872" si="934">TRUNC(TRUNC((L1809*N1809),15),8)</f>
        <v>1.0043006699999999</v>
      </c>
      <c r="P1809" s="110">
        <f t="shared" ref="P1809:P1872" si="935">TRUNC(C1809*O1809,8)</f>
        <v>587.97886757000003</v>
      </c>
      <c r="Q1809" s="148">
        <f t="shared" ref="Q1809:Q1872" si="936">IF(VLOOKUP(A1809,AF$11:AM$141,8)=VLOOKUP(A1808,AF$11:AM$141,8),0,VLOOKUP(A1809,AF$11:AM$141,8))</f>
        <v>59</v>
      </c>
      <c r="R1809" s="170">
        <f t="shared" ref="R1809:R1872" si="937">IF(Q1809&gt;0,VLOOKUP($A1809,$AF$11:$AK$141,6),0)</f>
        <v>0.02</v>
      </c>
      <c r="S1809" s="110">
        <f t="shared" ref="S1809:S1872" si="938">IF(R1809&gt;0,TRUNC(R1809*P1809,8),0)</f>
        <v>11.759577350000001</v>
      </c>
      <c r="T1809" s="92">
        <f t="shared" si="923"/>
        <v>2.5178745289644815</v>
      </c>
      <c r="U1809" s="181">
        <f t="shared" si="924"/>
        <v>2.4282253438750883E-2</v>
      </c>
      <c r="V1809" s="120">
        <f t="shared" si="920"/>
        <v>7.8E-2</v>
      </c>
      <c r="W1809" s="118">
        <f t="shared" ref="W1809:W1872" si="939">IF(A1808&lt;K$2,0,IF(Q1808&gt;0,1,IF(K1809=K1808,W1808,W1808+1)))</f>
        <v>20</v>
      </c>
      <c r="X1809" s="118">
        <v>252</v>
      </c>
      <c r="Y1809" s="117">
        <f t="shared" ref="Y1809:Y1872" si="940">ROUND((1+V1809)^TRUNC((W1809/X1809),9),9)</f>
        <v>1.0059787120000001</v>
      </c>
      <c r="Z1809" s="110">
        <f t="shared" ref="Z1809:Z1872" si="941">TRUNC((P1809*(Y1809-1)),8)</f>
        <v>3.51535631</v>
      </c>
      <c r="AA1809" s="110">
        <f t="shared" ref="AA1809:AA1872" si="942">IF(Q1809&gt;0,S1809+Z1809,0)</f>
        <v>15.27493366</v>
      </c>
      <c r="AB1809" s="121" t="str">
        <f t="shared" si="921"/>
        <v>A+J=</v>
      </c>
      <c r="AC1809" s="115">
        <f t="shared" si="922"/>
        <v>46078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9">
        <f t="shared" si="919"/>
        <v>46079</v>
      </c>
      <c r="B1810" s="110">
        <f t="shared" si="925"/>
        <v>573.99557761999995</v>
      </c>
      <c r="C1810" s="184">
        <f t="shared" si="918"/>
        <v>573.70141569103555</v>
      </c>
      <c r="D1810" s="111">
        <f t="shared" si="926"/>
        <v>7245.38</v>
      </c>
      <c r="E1810" s="111">
        <f>IF($K1810=1,VLOOKUP($A1809,$AQ$11:$AU$150,5),E1809)</f>
        <v>7276.54</v>
      </c>
      <c r="F1810" s="160" t="e">
        <f>IF($K1810=1,VLOOKUP($A1809,$AQ$11:$AU$135,6),F1809)</f>
        <v>#REF!</v>
      </c>
      <c r="G1810" s="114">
        <f t="shared" si="927"/>
        <v>4.3006716003852752E-3</v>
      </c>
      <c r="H1810" s="115">
        <f t="shared" si="928"/>
        <v>46106</v>
      </c>
      <c r="I1810" s="115">
        <f t="shared" si="929"/>
        <v>46106</v>
      </c>
      <c r="J1810" s="116">
        <f t="shared" si="930"/>
        <v>20</v>
      </c>
      <c r="K1810" s="116">
        <f t="shared" si="931"/>
        <v>1</v>
      </c>
      <c r="L1810" s="8">
        <f t="shared" si="932"/>
        <v>1.0002145899999999</v>
      </c>
      <c r="M1810" s="117">
        <v>1</v>
      </c>
      <c r="N1810" s="117">
        <f t="shared" si="933"/>
        <v>1</v>
      </c>
      <c r="O1810" s="110">
        <f t="shared" si="934"/>
        <v>1.0002145899999999</v>
      </c>
      <c r="P1810" s="110">
        <f t="shared" si="935"/>
        <v>573.82452626999998</v>
      </c>
      <c r="Q1810" s="148">
        <f t="shared" si="936"/>
        <v>0</v>
      </c>
      <c r="R1810" s="170">
        <f t="shared" si="937"/>
        <v>0</v>
      </c>
      <c r="S1810" s="110">
        <f t="shared" si="938"/>
        <v>0</v>
      </c>
      <c r="T1810" s="92">
        <f t="shared" si="923"/>
        <v>0</v>
      </c>
      <c r="U1810" s="181">
        <f t="shared" si="924"/>
        <v>0</v>
      </c>
      <c r="V1810" s="120">
        <f t="shared" si="920"/>
        <v>7.8E-2</v>
      </c>
      <c r="W1810" s="118">
        <f t="shared" si="939"/>
        <v>1</v>
      </c>
      <c r="X1810" s="118">
        <v>252</v>
      </c>
      <c r="Y1810" s="117">
        <f t="shared" si="940"/>
        <v>1.00029809</v>
      </c>
      <c r="Z1810" s="110">
        <f t="shared" si="941"/>
        <v>0.17105134999999999</v>
      </c>
      <c r="AA1810" s="110">
        <f t="shared" si="942"/>
        <v>0</v>
      </c>
      <c r="AB1810" s="121" t="str">
        <f t="shared" si="921"/>
        <v>A+J=</v>
      </c>
      <c r="AC1810" s="115">
        <f t="shared" si="922"/>
        <v>46106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9">
        <f t="shared" si="919"/>
        <v>46080</v>
      </c>
      <c r="B1811" s="110">
        <f t="shared" si="925"/>
        <v>574.28989274000003</v>
      </c>
      <c r="C1811" s="184">
        <f t="shared" si="918"/>
        <v>573.70141569103555</v>
      </c>
      <c r="D1811" s="111">
        <f t="shared" si="926"/>
        <v>7245.38</v>
      </c>
      <c r="E1811" s="111">
        <f>IF($K1811=1,VLOOKUP($A1810,$AQ$11:$AU$150,5),E1810)</f>
        <v>7276.54</v>
      </c>
      <c r="F1811" s="160" t="e">
        <f>IF($K1811=1,VLOOKUP($A1810,$AQ$11:$AU$135,6),F1810)</f>
        <v>#REF!</v>
      </c>
      <c r="G1811" s="114">
        <f t="shared" si="927"/>
        <v>4.3006716003852752E-3</v>
      </c>
      <c r="H1811" s="115">
        <f t="shared" si="928"/>
        <v>46106</v>
      </c>
      <c r="I1811" s="115">
        <f t="shared" si="929"/>
        <v>46106</v>
      </c>
      <c r="J1811" s="116">
        <f t="shared" si="930"/>
        <v>20</v>
      </c>
      <c r="K1811" s="116">
        <f t="shared" si="931"/>
        <v>2</v>
      </c>
      <c r="L1811" s="8">
        <f t="shared" si="932"/>
        <v>1.0004292299999999</v>
      </c>
      <c r="M1811" s="117">
        <v>1</v>
      </c>
      <c r="N1811" s="117">
        <f t="shared" si="933"/>
        <v>1</v>
      </c>
      <c r="O1811" s="110">
        <f t="shared" si="934"/>
        <v>1.0004292299999999</v>
      </c>
      <c r="P1811" s="110">
        <f t="shared" si="935"/>
        <v>573.94766554</v>
      </c>
      <c r="Q1811" s="148">
        <f t="shared" si="936"/>
        <v>0</v>
      </c>
      <c r="R1811" s="170">
        <f t="shared" si="937"/>
        <v>0</v>
      </c>
      <c r="S1811" s="110">
        <f t="shared" si="938"/>
        <v>0</v>
      </c>
      <c r="T1811" s="92">
        <f t="shared" si="923"/>
        <v>0</v>
      </c>
      <c r="U1811" s="181">
        <f t="shared" si="924"/>
        <v>0</v>
      </c>
      <c r="V1811" s="120">
        <f t="shared" si="920"/>
        <v>7.8E-2</v>
      </c>
      <c r="W1811" s="118">
        <f t="shared" si="939"/>
        <v>2</v>
      </c>
      <c r="X1811" s="118">
        <v>252</v>
      </c>
      <c r="Y1811" s="117">
        <f t="shared" si="940"/>
        <v>1.0005962690000001</v>
      </c>
      <c r="Z1811" s="110">
        <f t="shared" si="941"/>
        <v>0.34222720000000001</v>
      </c>
      <c r="AA1811" s="110">
        <f t="shared" si="942"/>
        <v>0</v>
      </c>
      <c r="AB1811" s="121" t="str">
        <f t="shared" si="921"/>
        <v>A+J=</v>
      </c>
      <c r="AC1811" s="115">
        <f t="shared" si="922"/>
        <v>46106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9">
        <f t="shared" si="919"/>
        <v>46081</v>
      </c>
      <c r="B1812" s="110">
        <f t="shared" si="925"/>
        <v>574.58436052000002</v>
      </c>
      <c r="C1812" s="184">
        <f t="shared" si="918"/>
        <v>573.70141569103555</v>
      </c>
      <c r="D1812" s="111">
        <f t="shared" si="926"/>
        <v>7245.38</v>
      </c>
      <c r="E1812" s="111">
        <f>IF($K1812=1,VLOOKUP($A1811,$AQ$11:$AU$150,5),E1811)</f>
        <v>7276.54</v>
      </c>
      <c r="F1812" s="160" t="e">
        <f>IF($K1812=1,VLOOKUP($A1811,$AQ$11:$AU$135,6),F1811)</f>
        <v>#REF!</v>
      </c>
      <c r="G1812" s="114">
        <f t="shared" si="927"/>
        <v>4.3006716003852752E-3</v>
      </c>
      <c r="H1812" s="115">
        <f t="shared" si="928"/>
        <v>46106</v>
      </c>
      <c r="I1812" s="115">
        <f t="shared" si="929"/>
        <v>46106</v>
      </c>
      <c r="J1812" s="116">
        <f t="shared" si="930"/>
        <v>20</v>
      </c>
      <c r="K1812" s="116">
        <f t="shared" si="931"/>
        <v>3</v>
      </c>
      <c r="L1812" s="8">
        <f t="shared" si="932"/>
        <v>1.0006439199999999</v>
      </c>
      <c r="M1812" s="117">
        <v>1</v>
      </c>
      <c r="N1812" s="117">
        <f t="shared" si="933"/>
        <v>1</v>
      </c>
      <c r="O1812" s="110">
        <f t="shared" si="934"/>
        <v>1.0006439199999999</v>
      </c>
      <c r="P1812" s="110">
        <f t="shared" si="935"/>
        <v>574.07083350000005</v>
      </c>
      <c r="Q1812" s="148">
        <f t="shared" si="936"/>
        <v>0</v>
      </c>
      <c r="R1812" s="170">
        <f t="shared" si="937"/>
        <v>0</v>
      </c>
      <c r="S1812" s="110">
        <f t="shared" si="938"/>
        <v>0</v>
      </c>
      <c r="T1812" s="92">
        <f t="shared" si="923"/>
        <v>0</v>
      </c>
      <c r="U1812" s="181">
        <f t="shared" si="924"/>
        <v>0</v>
      </c>
      <c r="V1812" s="120">
        <f t="shared" si="920"/>
        <v>7.8E-2</v>
      </c>
      <c r="W1812" s="118">
        <f t="shared" si="939"/>
        <v>3</v>
      </c>
      <c r="X1812" s="118">
        <v>252</v>
      </c>
      <c r="Y1812" s="117">
        <f t="shared" si="940"/>
        <v>1.0008945359999999</v>
      </c>
      <c r="Z1812" s="110">
        <f t="shared" si="941"/>
        <v>0.51352701999999995</v>
      </c>
      <c r="AA1812" s="110">
        <f t="shared" si="942"/>
        <v>0</v>
      </c>
      <c r="AB1812" s="121" t="str">
        <f t="shared" si="921"/>
        <v>A+J=</v>
      </c>
      <c r="AC1812" s="115">
        <f t="shared" si="922"/>
        <v>46106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9">
        <f t="shared" si="919"/>
        <v>46082</v>
      </c>
      <c r="B1813" s="110">
        <f t="shared" si="925"/>
        <v>574.58436052000002</v>
      </c>
      <c r="C1813" s="184">
        <f t="shared" si="918"/>
        <v>573.70141569103555</v>
      </c>
      <c r="D1813" s="111">
        <f t="shared" si="926"/>
        <v>7245.38</v>
      </c>
      <c r="E1813" s="111">
        <f>IF($K1813=1,VLOOKUP($A1812,$AQ$11:$AU$150,5),E1812)</f>
        <v>7276.54</v>
      </c>
      <c r="F1813" s="160" t="e">
        <f>IF($K1813=1,VLOOKUP($A1812,$AQ$11:$AU$135,6),F1812)</f>
        <v>#REF!</v>
      </c>
      <c r="G1813" s="114">
        <f t="shared" si="927"/>
        <v>4.3006716003852752E-3</v>
      </c>
      <c r="H1813" s="115">
        <f t="shared" si="928"/>
        <v>46106</v>
      </c>
      <c r="I1813" s="115">
        <f t="shared" si="929"/>
        <v>46106</v>
      </c>
      <c r="J1813" s="116">
        <f t="shared" si="930"/>
        <v>20</v>
      </c>
      <c r="K1813" s="116">
        <f t="shared" si="931"/>
        <v>3</v>
      </c>
      <c r="L1813" s="8">
        <f t="shared" si="932"/>
        <v>1.0006439199999999</v>
      </c>
      <c r="M1813" s="117">
        <v>1</v>
      </c>
      <c r="N1813" s="117">
        <f t="shared" si="933"/>
        <v>1</v>
      </c>
      <c r="O1813" s="110">
        <f t="shared" si="934"/>
        <v>1.0006439199999999</v>
      </c>
      <c r="P1813" s="110">
        <f t="shared" si="935"/>
        <v>574.07083350000005</v>
      </c>
      <c r="Q1813" s="148">
        <f t="shared" si="936"/>
        <v>0</v>
      </c>
      <c r="R1813" s="170">
        <f t="shared" si="937"/>
        <v>0</v>
      </c>
      <c r="S1813" s="110">
        <f t="shared" si="938"/>
        <v>0</v>
      </c>
      <c r="T1813" s="92">
        <f t="shared" si="923"/>
        <v>0</v>
      </c>
      <c r="U1813" s="181">
        <f t="shared" si="924"/>
        <v>0</v>
      </c>
      <c r="V1813" s="120">
        <f t="shared" si="920"/>
        <v>7.8E-2</v>
      </c>
      <c r="W1813" s="118">
        <f t="shared" si="939"/>
        <v>3</v>
      </c>
      <c r="X1813" s="118">
        <v>252</v>
      </c>
      <c r="Y1813" s="117">
        <f t="shared" si="940"/>
        <v>1.0008945359999999</v>
      </c>
      <c r="Z1813" s="110">
        <f t="shared" si="941"/>
        <v>0.51352701999999995</v>
      </c>
      <c r="AA1813" s="110">
        <f t="shared" si="942"/>
        <v>0</v>
      </c>
      <c r="AB1813" s="121" t="str">
        <f t="shared" si="921"/>
        <v>A+J=</v>
      </c>
      <c r="AC1813" s="115">
        <f t="shared" si="922"/>
        <v>46106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9">
        <f t="shared" si="919"/>
        <v>46083</v>
      </c>
      <c r="B1814" s="110">
        <f t="shared" si="925"/>
        <v>574.58436052000002</v>
      </c>
      <c r="C1814" s="184">
        <f t="shared" si="918"/>
        <v>573.70141569103555</v>
      </c>
      <c r="D1814" s="111">
        <f t="shared" si="926"/>
        <v>7245.38</v>
      </c>
      <c r="E1814" s="111">
        <f>IF($K1814=1,VLOOKUP($A1813,$AQ$11:$AU$150,5),E1813)</f>
        <v>7276.54</v>
      </c>
      <c r="F1814" s="160" t="e">
        <f>IF($K1814=1,VLOOKUP($A1813,$AQ$11:$AU$135,6),F1813)</f>
        <v>#REF!</v>
      </c>
      <c r="G1814" s="114">
        <f t="shared" si="927"/>
        <v>4.3006716003852752E-3</v>
      </c>
      <c r="H1814" s="115">
        <f t="shared" si="928"/>
        <v>46106</v>
      </c>
      <c r="I1814" s="115">
        <f t="shared" si="929"/>
        <v>46106</v>
      </c>
      <c r="J1814" s="116">
        <f t="shared" si="930"/>
        <v>20</v>
      </c>
      <c r="K1814" s="116">
        <f t="shared" si="931"/>
        <v>3</v>
      </c>
      <c r="L1814" s="8">
        <f t="shared" si="932"/>
        <v>1.0006439199999999</v>
      </c>
      <c r="M1814" s="117">
        <v>1</v>
      </c>
      <c r="N1814" s="117">
        <f t="shared" si="933"/>
        <v>1</v>
      </c>
      <c r="O1814" s="110">
        <f t="shared" si="934"/>
        <v>1.0006439199999999</v>
      </c>
      <c r="P1814" s="110">
        <f t="shared" si="935"/>
        <v>574.07083350000005</v>
      </c>
      <c r="Q1814" s="148">
        <f t="shared" si="936"/>
        <v>0</v>
      </c>
      <c r="R1814" s="170">
        <f t="shared" si="937"/>
        <v>0</v>
      </c>
      <c r="S1814" s="110">
        <f t="shared" si="938"/>
        <v>0</v>
      </c>
      <c r="T1814" s="92">
        <f t="shared" si="923"/>
        <v>0</v>
      </c>
      <c r="U1814" s="181">
        <f t="shared" si="924"/>
        <v>0</v>
      </c>
      <c r="V1814" s="120">
        <f t="shared" si="920"/>
        <v>7.8E-2</v>
      </c>
      <c r="W1814" s="118">
        <f t="shared" si="939"/>
        <v>3</v>
      </c>
      <c r="X1814" s="118">
        <v>252</v>
      </c>
      <c r="Y1814" s="117">
        <f t="shared" si="940"/>
        <v>1.0008945359999999</v>
      </c>
      <c r="Z1814" s="110">
        <f t="shared" si="941"/>
        <v>0.51352701999999995</v>
      </c>
      <c r="AA1814" s="110">
        <f t="shared" si="942"/>
        <v>0</v>
      </c>
      <c r="AB1814" s="121" t="str">
        <f t="shared" si="921"/>
        <v>A+J=</v>
      </c>
      <c r="AC1814" s="115">
        <f t="shared" si="922"/>
        <v>46106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9">
        <f t="shared" si="919"/>
        <v>46084</v>
      </c>
      <c r="B1815" s="110">
        <f t="shared" si="925"/>
        <v>574.87897643999997</v>
      </c>
      <c r="C1815" s="184">
        <f t="shared" si="918"/>
        <v>573.70141569103555</v>
      </c>
      <c r="D1815" s="111">
        <f t="shared" si="926"/>
        <v>7245.38</v>
      </c>
      <c r="E1815" s="111">
        <f>IF($K1815=1,VLOOKUP($A1814,$AQ$11:$AU$150,5),E1814)</f>
        <v>7276.54</v>
      </c>
      <c r="F1815" s="160" t="e">
        <f>IF($K1815=1,VLOOKUP($A1814,$AQ$11:$AU$135,6),F1814)</f>
        <v>#REF!</v>
      </c>
      <c r="G1815" s="114">
        <f t="shared" si="927"/>
        <v>4.3006716003852752E-3</v>
      </c>
      <c r="H1815" s="115">
        <f t="shared" si="928"/>
        <v>46106</v>
      </c>
      <c r="I1815" s="115">
        <f t="shared" si="929"/>
        <v>46106</v>
      </c>
      <c r="J1815" s="116">
        <f t="shared" si="930"/>
        <v>20</v>
      </c>
      <c r="K1815" s="116">
        <f t="shared" si="931"/>
        <v>4</v>
      </c>
      <c r="L1815" s="8">
        <f t="shared" si="932"/>
        <v>1.0008586500000001</v>
      </c>
      <c r="M1815" s="117">
        <v>1</v>
      </c>
      <c r="N1815" s="117">
        <f t="shared" si="933"/>
        <v>1</v>
      </c>
      <c r="O1815" s="110">
        <f t="shared" si="934"/>
        <v>1.0008586500000001</v>
      </c>
      <c r="P1815" s="110">
        <f t="shared" si="935"/>
        <v>574.19402441</v>
      </c>
      <c r="Q1815" s="148">
        <f t="shared" si="936"/>
        <v>0</v>
      </c>
      <c r="R1815" s="170">
        <f t="shared" si="937"/>
        <v>0</v>
      </c>
      <c r="S1815" s="110">
        <f t="shared" si="938"/>
        <v>0</v>
      </c>
      <c r="T1815" s="92">
        <f t="shared" si="923"/>
        <v>0</v>
      </c>
      <c r="U1815" s="181">
        <f t="shared" si="924"/>
        <v>0</v>
      </c>
      <c r="V1815" s="120">
        <f t="shared" si="920"/>
        <v>7.8E-2</v>
      </c>
      <c r="W1815" s="118">
        <f t="shared" si="939"/>
        <v>4</v>
      </c>
      <c r="X1815" s="118">
        <v>252</v>
      </c>
      <c r="Y1815" s="117">
        <f t="shared" si="940"/>
        <v>1.001192893</v>
      </c>
      <c r="Z1815" s="110">
        <f t="shared" si="941"/>
        <v>0.68495203000000005</v>
      </c>
      <c r="AA1815" s="110">
        <f t="shared" si="942"/>
        <v>0</v>
      </c>
      <c r="AB1815" s="121" t="str">
        <f t="shared" si="921"/>
        <v>A+J=</v>
      </c>
      <c r="AC1815" s="115">
        <f t="shared" si="922"/>
        <v>46106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9">
        <f t="shared" si="919"/>
        <v>46085</v>
      </c>
      <c r="B1816" s="110">
        <f t="shared" si="925"/>
        <v>575.17374569999993</v>
      </c>
      <c r="C1816" s="184">
        <f t="shared" si="918"/>
        <v>573.70141569103555</v>
      </c>
      <c r="D1816" s="111">
        <f t="shared" si="926"/>
        <v>7245.38</v>
      </c>
      <c r="E1816" s="111">
        <f>IF($K1816=1,VLOOKUP($A1815,$AQ$11:$AU$150,5),E1815)</f>
        <v>7276.54</v>
      </c>
      <c r="F1816" s="160" t="e">
        <f>IF($K1816=1,VLOOKUP($A1815,$AQ$11:$AU$135,6),F1815)</f>
        <v>#REF!</v>
      </c>
      <c r="G1816" s="114">
        <f t="shared" si="927"/>
        <v>4.3006716003852752E-3</v>
      </c>
      <c r="H1816" s="115">
        <f t="shared" si="928"/>
        <v>46106</v>
      </c>
      <c r="I1816" s="115">
        <f t="shared" si="929"/>
        <v>46106</v>
      </c>
      <c r="J1816" s="116">
        <f t="shared" si="930"/>
        <v>20</v>
      </c>
      <c r="K1816" s="116">
        <f t="shared" si="931"/>
        <v>5</v>
      </c>
      <c r="L1816" s="8">
        <f t="shared" si="932"/>
        <v>1.0010734299999999</v>
      </c>
      <c r="M1816" s="117">
        <v>1</v>
      </c>
      <c r="N1816" s="117">
        <f t="shared" si="933"/>
        <v>1</v>
      </c>
      <c r="O1816" s="110">
        <f t="shared" si="934"/>
        <v>1.0010734299999999</v>
      </c>
      <c r="P1816" s="110">
        <f t="shared" si="935"/>
        <v>574.31724399999996</v>
      </c>
      <c r="Q1816" s="148">
        <f t="shared" si="936"/>
        <v>0</v>
      </c>
      <c r="R1816" s="170">
        <f t="shared" si="937"/>
        <v>0</v>
      </c>
      <c r="S1816" s="110">
        <f t="shared" si="938"/>
        <v>0</v>
      </c>
      <c r="T1816" s="92">
        <f t="shared" si="923"/>
        <v>0</v>
      </c>
      <c r="U1816" s="181">
        <f t="shared" si="924"/>
        <v>0</v>
      </c>
      <c r="V1816" s="120">
        <f t="shared" si="920"/>
        <v>7.8E-2</v>
      </c>
      <c r="W1816" s="118">
        <f t="shared" si="939"/>
        <v>5</v>
      </c>
      <c r="X1816" s="118">
        <v>252</v>
      </c>
      <c r="Y1816" s="117">
        <f t="shared" si="940"/>
        <v>1.001491339</v>
      </c>
      <c r="Z1816" s="110">
        <f t="shared" si="941"/>
        <v>0.85650170000000003</v>
      </c>
      <c r="AA1816" s="110">
        <f t="shared" si="942"/>
        <v>0</v>
      </c>
      <c r="AB1816" s="121" t="str">
        <f t="shared" si="921"/>
        <v>A+J=</v>
      </c>
      <c r="AC1816" s="115">
        <f t="shared" si="922"/>
        <v>46106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9">
        <f t="shared" si="919"/>
        <v>46086</v>
      </c>
      <c r="B1817" s="110">
        <f t="shared" si="925"/>
        <v>575.46866779000004</v>
      </c>
      <c r="C1817" s="184">
        <f t="shared" si="918"/>
        <v>573.70141569103555</v>
      </c>
      <c r="D1817" s="111">
        <f t="shared" si="926"/>
        <v>7245.38</v>
      </c>
      <c r="E1817" s="111">
        <f>IF($K1817=1,VLOOKUP($A1816,$AQ$11:$AU$150,5),E1816)</f>
        <v>7276.54</v>
      </c>
      <c r="F1817" s="160" t="e">
        <f>IF($K1817=1,VLOOKUP($A1816,$AQ$11:$AU$135,6),F1816)</f>
        <v>#REF!</v>
      </c>
      <c r="G1817" s="114">
        <f t="shared" si="927"/>
        <v>4.3006716003852752E-3</v>
      </c>
      <c r="H1817" s="115">
        <f t="shared" si="928"/>
        <v>46106</v>
      </c>
      <c r="I1817" s="115">
        <f t="shared" si="929"/>
        <v>46106</v>
      </c>
      <c r="J1817" s="116">
        <f t="shared" si="930"/>
        <v>20</v>
      </c>
      <c r="K1817" s="116">
        <f t="shared" si="931"/>
        <v>6</v>
      </c>
      <c r="L1817" s="8">
        <f t="shared" si="932"/>
        <v>1.0012882599999999</v>
      </c>
      <c r="M1817" s="117">
        <v>1</v>
      </c>
      <c r="N1817" s="117">
        <f t="shared" si="933"/>
        <v>1</v>
      </c>
      <c r="O1817" s="110">
        <f t="shared" si="934"/>
        <v>1.0012882599999999</v>
      </c>
      <c r="P1817" s="110">
        <f t="shared" si="935"/>
        <v>574.44049227000005</v>
      </c>
      <c r="Q1817" s="148">
        <f t="shared" si="936"/>
        <v>0</v>
      </c>
      <c r="R1817" s="170">
        <f t="shared" si="937"/>
        <v>0</v>
      </c>
      <c r="S1817" s="110">
        <f t="shared" si="938"/>
        <v>0</v>
      </c>
      <c r="T1817" s="92">
        <f t="shared" si="923"/>
        <v>0</v>
      </c>
      <c r="U1817" s="181">
        <f t="shared" si="924"/>
        <v>0</v>
      </c>
      <c r="V1817" s="120">
        <f t="shared" si="920"/>
        <v>7.8E-2</v>
      </c>
      <c r="W1817" s="118">
        <f t="shared" si="939"/>
        <v>6</v>
      </c>
      <c r="X1817" s="118">
        <v>252</v>
      </c>
      <c r="Y1817" s="117">
        <f t="shared" si="940"/>
        <v>1.0017898730000001</v>
      </c>
      <c r="Z1817" s="110">
        <f t="shared" si="941"/>
        <v>1.02817552</v>
      </c>
      <c r="AA1817" s="110">
        <f t="shared" si="942"/>
        <v>0</v>
      </c>
      <c r="AB1817" s="121" t="str">
        <f t="shared" si="921"/>
        <v>A+J=</v>
      </c>
      <c r="AC1817" s="115">
        <f t="shared" si="922"/>
        <v>46106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9">
        <f t="shared" si="919"/>
        <v>46087</v>
      </c>
      <c r="B1818" s="110">
        <f t="shared" si="925"/>
        <v>575.76373762000003</v>
      </c>
      <c r="C1818" s="184">
        <f t="shared" si="918"/>
        <v>573.70141569103555</v>
      </c>
      <c r="D1818" s="111">
        <f t="shared" si="926"/>
        <v>7245.38</v>
      </c>
      <c r="E1818" s="111">
        <f>IF($K1818=1,VLOOKUP($A1817,$AQ$11:$AU$150,5),E1817)</f>
        <v>7276.54</v>
      </c>
      <c r="F1818" s="160" t="e">
        <f>IF($K1818=1,VLOOKUP($A1817,$AQ$11:$AU$135,6),F1817)</f>
        <v>#REF!</v>
      </c>
      <c r="G1818" s="114">
        <f t="shared" si="927"/>
        <v>4.3006716003852752E-3</v>
      </c>
      <c r="H1818" s="115">
        <f t="shared" si="928"/>
        <v>46106</v>
      </c>
      <c r="I1818" s="115">
        <f t="shared" si="929"/>
        <v>46106</v>
      </c>
      <c r="J1818" s="116">
        <f t="shared" si="930"/>
        <v>20</v>
      </c>
      <c r="K1818" s="116">
        <f t="shared" si="931"/>
        <v>7</v>
      </c>
      <c r="L1818" s="8">
        <f t="shared" si="932"/>
        <v>1.0015031299999999</v>
      </c>
      <c r="M1818" s="117">
        <v>1</v>
      </c>
      <c r="N1818" s="117">
        <f t="shared" si="933"/>
        <v>1</v>
      </c>
      <c r="O1818" s="110">
        <f t="shared" si="934"/>
        <v>1.0015031299999999</v>
      </c>
      <c r="P1818" s="110">
        <f t="shared" si="935"/>
        <v>574.56376350000005</v>
      </c>
      <c r="Q1818" s="148">
        <f t="shared" si="936"/>
        <v>0</v>
      </c>
      <c r="R1818" s="170">
        <f t="shared" si="937"/>
        <v>0</v>
      </c>
      <c r="S1818" s="110">
        <f t="shared" si="938"/>
        <v>0</v>
      </c>
      <c r="T1818" s="92">
        <f t="shared" si="923"/>
        <v>0</v>
      </c>
      <c r="U1818" s="181">
        <f t="shared" si="924"/>
        <v>0</v>
      </c>
      <c r="V1818" s="120">
        <f t="shared" si="920"/>
        <v>7.8E-2</v>
      </c>
      <c r="W1818" s="118">
        <f t="shared" si="939"/>
        <v>7</v>
      </c>
      <c r="X1818" s="118">
        <v>252</v>
      </c>
      <c r="Y1818" s="117">
        <f t="shared" si="940"/>
        <v>1.0020884960000001</v>
      </c>
      <c r="Z1818" s="110">
        <f t="shared" si="941"/>
        <v>1.19997412</v>
      </c>
      <c r="AA1818" s="110">
        <f t="shared" si="942"/>
        <v>0</v>
      </c>
      <c r="AB1818" s="121" t="str">
        <f t="shared" si="921"/>
        <v>A+J=</v>
      </c>
      <c r="AC1818" s="115">
        <f t="shared" si="922"/>
        <v>46106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9">
        <f t="shared" si="919"/>
        <v>46088</v>
      </c>
      <c r="B1819" s="110">
        <f t="shared" si="925"/>
        <v>576.05896152000003</v>
      </c>
      <c r="C1819" s="184">
        <f t="shared" si="918"/>
        <v>573.70141569103555</v>
      </c>
      <c r="D1819" s="111">
        <f t="shared" si="926"/>
        <v>7245.38</v>
      </c>
      <c r="E1819" s="111">
        <f>IF($K1819=1,VLOOKUP($A1818,$AQ$11:$AU$150,5),E1818)</f>
        <v>7276.54</v>
      </c>
      <c r="F1819" s="160" t="e">
        <f>IF($K1819=1,VLOOKUP($A1818,$AQ$11:$AU$135,6),F1818)</f>
        <v>#REF!</v>
      </c>
      <c r="G1819" s="114">
        <f t="shared" si="927"/>
        <v>4.3006716003852752E-3</v>
      </c>
      <c r="H1819" s="115">
        <f t="shared" si="928"/>
        <v>46106</v>
      </c>
      <c r="I1819" s="115">
        <f t="shared" si="929"/>
        <v>46106</v>
      </c>
      <c r="J1819" s="116">
        <f t="shared" si="930"/>
        <v>20</v>
      </c>
      <c r="K1819" s="116">
        <f t="shared" si="931"/>
        <v>8</v>
      </c>
      <c r="L1819" s="8">
        <f t="shared" si="932"/>
        <v>1.00171805</v>
      </c>
      <c r="M1819" s="117">
        <v>1</v>
      </c>
      <c r="N1819" s="117">
        <f t="shared" si="933"/>
        <v>1</v>
      </c>
      <c r="O1819" s="110">
        <f t="shared" si="934"/>
        <v>1.00171805</v>
      </c>
      <c r="P1819" s="110">
        <f t="shared" si="935"/>
        <v>574.68706340000006</v>
      </c>
      <c r="Q1819" s="148">
        <f t="shared" si="936"/>
        <v>0</v>
      </c>
      <c r="R1819" s="170">
        <f t="shared" si="937"/>
        <v>0</v>
      </c>
      <c r="S1819" s="110">
        <f t="shared" si="938"/>
        <v>0</v>
      </c>
      <c r="T1819" s="92">
        <f t="shared" si="923"/>
        <v>0</v>
      </c>
      <c r="U1819" s="181">
        <f t="shared" si="924"/>
        <v>0</v>
      </c>
      <c r="V1819" s="120">
        <f t="shared" si="920"/>
        <v>7.8E-2</v>
      </c>
      <c r="W1819" s="118">
        <f t="shared" si="939"/>
        <v>8</v>
      </c>
      <c r="X1819" s="118">
        <v>252</v>
      </c>
      <c r="Y1819" s="117">
        <f t="shared" si="940"/>
        <v>1.0023872089999999</v>
      </c>
      <c r="Z1819" s="110">
        <f t="shared" si="941"/>
        <v>1.37189812</v>
      </c>
      <c r="AA1819" s="110">
        <f t="shared" si="942"/>
        <v>0</v>
      </c>
      <c r="AB1819" s="121" t="str">
        <f t="shared" si="921"/>
        <v>A+J=</v>
      </c>
      <c r="AC1819" s="115">
        <f t="shared" si="922"/>
        <v>46106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9">
        <f t="shared" si="919"/>
        <v>46089</v>
      </c>
      <c r="B1820" s="110">
        <f t="shared" si="925"/>
        <v>576.05896152000003</v>
      </c>
      <c r="C1820" s="184">
        <f t="shared" si="918"/>
        <v>573.70141569103555</v>
      </c>
      <c r="D1820" s="111">
        <f t="shared" si="926"/>
        <v>7245.38</v>
      </c>
      <c r="E1820" s="111">
        <f>IF($K1820=1,VLOOKUP($A1819,$AQ$11:$AU$150,5),E1819)</f>
        <v>7276.54</v>
      </c>
      <c r="F1820" s="160" t="e">
        <f>IF($K1820=1,VLOOKUP($A1819,$AQ$11:$AU$135,6),F1819)</f>
        <v>#REF!</v>
      </c>
      <c r="G1820" s="114">
        <f t="shared" si="927"/>
        <v>4.3006716003852752E-3</v>
      </c>
      <c r="H1820" s="115">
        <f t="shared" si="928"/>
        <v>46106</v>
      </c>
      <c r="I1820" s="115">
        <f t="shared" si="929"/>
        <v>46106</v>
      </c>
      <c r="J1820" s="116">
        <f t="shared" si="930"/>
        <v>20</v>
      </c>
      <c r="K1820" s="116">
        <f t="shared" si="931"/>
        <v>8</v>
      </c>
      <c r="L1820" s="8">
        <f t="shared" si="932"/>
        <v>1.00171805</v>
      </c>
      <c r="M1820" s="117">
        <v>1</v>
      </c>
      <c r="N1820" s="117">
        <f t="shared" si="933"/>
        <v>1</v>
      </c>
      <c r="O1820" s="110">
        <f t="shared" si="934"/>
        <v>1.00171805</v>
      </c>
      <c r="P1820" s="110">
        <f t="shared" si="935"/>
        <v>574.68706340000006</v>
      </c>
      <c r="Q1820" s="148">
        <f t="shared" si="936"/>
        <v>0</v>
      </c>
      <c r="R1820" s="170">
        <f t="shared" si="937"/>
        <v>0</v>
      </c>
      <c r="S1820" s="110">
        <f t="shared" si="938"/>
        <v>0</v>
      </c>
      <c r="T1820" s="92">
        <f t="shared" si="923"/>
        <v>0</v>
      </c>
      <c r="U1820" s="181">
        <f t="shared" si="924"/>
        <v>0</v>
      </c>
      <c r="V1820" s="120">
        <f t="shared" si="920"/>
        <v>7.8E-2</v>
      </c>
      <c r="W1820" s="118">
        <f t="shared" si="939"/>
        <v>8</v>
      </c>
      <c r="X1820" s="118">
        <v>252</v>
      </c>
      <c r="Y1820" s="117">
        <f t="shared" si="940"/>
        <v>1.0023872089999999</v>
      </c>
      <c r="Z1820" s="110">
        <f t="shared" si="941"/>
        <v>1.37189812</v>
      </c>
      <c r="AA1820" s="110">
        <f t="shared" si="942"/>
        <v>0</v>
      </c>
      <c r="AB1820" s="121" t="str">
        <f t="shared" si="921"/>
        <v>A+J=</v>
      </c>
      <c r="AC1820" s="115">
        <f t="shared" si="922"/>
        <v>46106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9">
        <f t="shared" si="919"/>
        <v>46090</v>
      </c>
      <c r="B1821" s="110">
        <f t="shared" si="925"/>
        <v>576.05896152000003</v>
      </c>
      <c r="C1821" s="184">
        <f t="shared" si="918"/>
        <v>573.70141569103555</v>
      </c>
      <c r="D1821" s="111">
        <f t="shared" si="926"/>
        <v>7245.38</v>
      </c>
      <c r="E1821" s="111">
        <f>IF($K1821=1,VLOOKUP($A1820,$AQ$11:$AU$150,5),E1820)</f>
        <v>7276.54</v>
      </c>
      <c r="F1821" s="160" t="e">
        <f>IF($K1821=1,VLOOKUP($A1820,$AQ$11:$AU$135,6),F1820)</f>
        <v>#REF!</v>
      </c>
      <c r="G1821" s="114">
        <f t="shared" si="927"/>
        <v>4.3006716003852752E-3</v>
      </c>
      <c r="H1821" s="115">
        <f t="shared" si="928"/>
        <v>46106</v>
      </c>
      <c r="I1821" s="115">
        <f t="shared" si="929"/>
        <v>46106</v>
      </c>
      <c r="J1821" s="116">
        <f t="shared" si="930"/>
        <v>20</v>
      </c>
      <c r="K1821" s="116">
        <f t="shared" si="931"/>
        <v>8</v>
      </c>
      <c r="L1821" s="8">
        <f t="shared" si="932"/>
        <v>1.00171805</v>
      </c>
      <c r="M1821" s="117">
        <v>1</v>
      </c>
      <c r="N1821" s="117">
        <f t="shared" si="933"/>
        <v>1</v>
      </c>
      <c r="O1821" s="110">
        <f t="shared" si="934"/>
        <v>1.00171805</v>
      </c>
      <c r="P1821" s="110">
        <f t="shared" si="935"/>
        <v>574.68706340000006</v>
      </c>
      <c r="Q1821" s="148">
        <f t="shared" si="936"/>
        <v>0</v>
      </c>
      <c r="R1821" s="170">
        <f t="shared" si="937"/>
        <v>0</v>
      </c>
      <c r="S1821" s="110">
        <f t="shared" si="938"/>
        <v>0</v>
      </c>
      <c r="T1821" s="92">
        <f t="shared" si="923"/>
        <v>0</v>
      </c>
      <c r="U1821" s="181">
        <f t="shared" si="924"/>
        <v>0</v>
      </c>
      <c r="V1821" s="120">
        <f t="shared" si="920"/>
        <v>7.8E-2</v>
      </c>
      <c r="W1821" s="118">
        <f t="shared" si="939"/>
        <v>8</v>
      </c>
      <c r="X1821" s="118">
        <v>252</v>
      </c>
      <c r="Y1821" s="117">
        <f t="shared" si="940"/>
        <v>1.0023872089999999</v>
      </c>
      <c r="Z1821" s="110">
        <f t="shared" si="941"/>
        <v>1.37189812</v>
      </c>
      <c r="AA1821" s="110">
        <f t="shared" si="942"/>
        <v>0</v>
      </c>
      <c r="AB1821" s="121" t="str">
        <f t="shared" si="921"/>
        <v>A+J=</v>
      </c>
      <c r="AC1821" s="115">
        <f t="shared" si="922"/>
        <v>46106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9">
        <f t="shared" si="919"/>
        <v>46091</v>
      </c>
      <c r="B1822" s="110">
        <f t="shared" si="925"/>
        <v>576.35433327999999</v>
      </c>
      <c r="C1822" s="184">
        <f t="shared" si="918"/>
        <v>573.70141569103555</v>
      </c>
      <c r="D1822" s="111">
        <f t="shared" si="926"/>
        <v>7245.38</v>
      </c>
      <c r="E1822" s="111">
        <f>IF($K1822=1,VLOOKUP($A1821,$AQ$11:$AU$150,5),E1821)</f>
        <v>7276.54</v>
      </c>
      <c r="F1822" s="160" t="e">
        <f>IF($K1822=1,VLOOKUP($A1821,$AQ$11:$AU$135,6),F1821)</f>
        <v>#REF!</v>
      </c>
      <c r="G1822" s="114">
        <f t="shared" si="927"/>
        <v>4.3006716003852752E-3</v>
      </c>
      <c r="H1822" s="115">
        <f t="shared" si="928"/>
        <v>46106</v>
      </c>
      <c r="I1822" s="115">
        <f t="shared" si="929"/>
        <v>46106</v>
      </c>
      <c r="J1822" s="116">
        <f t="shared" si="930"/>
        <v>20</v>
      </c>
      <c r="K1822" s="116">
        <f t="shared" si="931"/>
        <v>9</v>
      </c>
      <c r="L1822" s="8">
        <f t="shared" si="932"/>
        <v>1.0019330099999999</v>
      </c>
      <c r="M1822" s="117">
        <v>1</v>
      </c>
      <c r="N1822" s="117">
        <f t="shared" si="933"/>
        <v>1</v>
      </c>
      <c r="O1822" s="110">
        <f t="shared" si="934"/>
        <v>1.0019330099999999</v>
      </c>
      <c r="P1822" s="110">
        <f t="shared" si="935"/>
        <v>574.81038625999997</v>
      </c>
      <c r="Q1822" s="148">
        <f t="shared" si="936"/>
        <v>0</v>
      </c>
      <c r="R1822" s="170">
        <f t="shared" si="937"/>
        <v>0</v>
      </c>
      <c r="S1822" s="110">
        <f t="shared" si="938"/>
        <v>0</v>
      </c>
      <c r="T1822" s="92">
        <f t="shared" si="923"/>
        <v>0</v>
      </c>
      <c r="U1822" s="181">
        <f t="shared" si="924"/>
        <v>0</v>
      </c>
      <c r="V1822" s="120">
        <f t="shared" si="920"/>
        <v>7.8E-2</v>
      </c>
      <c r="W1822" s="118">
        <f t="shared" si="939"/>
        <v>9</v>
      </c>
      <c r="X1822" s="118">
        <v>252</v>
      </c>
      <c r="Y1822" s="117">
        <f t="shared" si="940"/>
        <v>1.002686011</v>
      </c>
      <c r="Z1822" s="110">
        <f t="shared" si="941"/>
        <v>1.5439470200000001</v>
      </c>
      <c r="AA1822" s="110">
        <f t="shared" si="942"/>
        <v>0</v>
      </c>
      <c r="AB1822" s="121" t="str">
        <f t="shared" si="921"/>
        <v>A+J=</v>
      </c>
      <c r="AC1822" s="115">
        <f t="shared" si="922"/>
        <v>46106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9">
        <f t="shared" si="919"/>
        <v>46092</v>
      </c>
      <c r="B1823" s="110">
        <f t="shared" si="925"/>
        <v>576.64985808000006</v>
      </c>
      <c r="C1823" s="184">
        <f t="shared" si="918"/>
        <v>573.70141569103555</v>
      </c>
      <c r="D1823" s="111">
        <f t="shared" si="926"/>
        <v>7245.38</v>
      </c>
      <c r="E1823" s="111">
        <f>IF($K1823=1,VLOOKUP($A1822,$AQ$11:$AU$150,5),E1822)</f>
        <v>7276.54</v>
      </c>
      <c r="F1823" s="160" t="e">
        <f>IF($K1823=1,VLOOKUP($A1822,$AQ$11:$AU$135,6),F1822)</f>
        <v>#REF!</v>
      </c>
      <c r="G1823" s="114">
        <f t="shared" si="927"/>
        <v>4.3006716003852752E-3</v>
      </c>
      <c r="H1823" s="115">
        <f t="shared" si="928"/>
        <v>46106</v>
      </c>
      <c r="I1823" s="115">
        <f t="shared" si="929"/>
        <v>46106</v>
      </c>
      <c r="J1823" s="116">
        <f t="shared" si="930"/>
        <v>20</v>
      </c>
      <c r="K1823" s="116">
        <f t="shared" si="931"/>
        <v>10</v>
      </c>
      <c r="L1823" s="8">
        <f t="shared" si="932"/>
        <v>1.0021480199999999</v>
      </c>
      <c r="M1823" s="117">
        <v>1</v>
      </c>
      <c r="N1823" s="117">
        <f t="shared" si="933"/>
        <v>1</v>
      </c>
      <c r="O1823" s="110">
        <f t="shared" si="934"/>
        <v>1.0021480199999999</v>
      </c>
      <c r="P1823" s="110">
        <f t="shared" si="935"/>
        <v>574.93373780000002</v>
      </c>
      <c r="Q1823" s="148">
        <f t="shared" si="936"/>
        <v>0</v>
      </c>
      <c r="R1823" s="170">
        <f t="shared" si="937"/>
        <v>0</v>
      </c>
      <c r="S1823" s="110">
        <f t="shared" si="938"/>
        <v>0</v>
      </c>
      <c r="T1823" s="92">
        <f t="shared" si="923"/>
        <v>0</v>
      </c>
      <c r="U1823" s="181">
        <f t="shared" si="924"/>
        <v>0</v>
      </c>
      <c r="V1823" s="120">
        <f t="shared" si="920"/>
        <v>7.8E-2</v>
      </c>
      <c r="W1823" s="118">
        <f t="shared" si="939"/>
        <v>10</v>
      </c>
      <c r="X1823" s="118">
        <v>252</v>
      </c>
      <c r="Y1823" s="117">
        <f t="shared" si="940"/>
        <v>1.002984901</v>
      </c>
      <c r="Z1823" s="110">
        <f t="shared" si="941"/>
        <v>1.7161202799999999</v>
      </c>
      <c r="AA1823" s="110">
        <f t="shared" si="942"/>
        <v>0</v>
      </c>
      <c r="AB1823" s="121" t="str">
        <f t="shared" si="921"/>
        <v>A+J=</v>
      </c>
      <c r="AC1823" s="115">
        <f t="shared" si="922"/>
        <v>46106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9">
        <f t="shared" si="919"/>
        <v>46093</v>
      </c>
      <c r="B1824" s="110">
        <f t="shared" si="925"/>
        <v>576.94553716999997</v>
      </c>
      <c r="C1824" s="184">
        <f t="shared" si="918"/>
        <v>573.70141569103555</v>
      </c>
      <c r="D1824" s="111">
        <f t="shared" si="926"/>
        <v>7245.38</v>
      </c>
      <c r="E1824" s="111">
        <f>IF($K1824=1,VLOOKUP($A1823,$AQ$11:$AU$150,5),E1823)</f>
        <v>7276.54</v>
      </c>
      <c r="F1824" s="160" t="e">
        <f>IF($K1824=1,VLOOKUP($A1823,$AQ$11:$AU$135,6),F1823)</f>
        <v>#REF!</v>
      </c>
      <c r="G1824" s="114">
        <f t="shared" si="927"/>
        <v>4.3006716003852752E-3</v>
      </c>
      <c r="H1824" s="115">
        <f t="shared" si="928"/>
        <v>46106</v>
      </c>
      <c r="I1824" s="115">
        <f t="shared" si="929"/>
        <v>46106</v>
      </c>
      <c r="J1824" s="116">
        <f t="shared" si="930"/>
        <v>20</v>
      </c>
      <c r="K1824" s="116">
        <f t="shared" si="931"/>
        <v>11</v>
      </c>
      <c r="L1824" s="8">
        <f t="shared" si="932"/>
        <v>1.0023630800000001</v>
      </c>
      <c r="M1824" s="117">
        <v>1</v>
      </c>
      <c r="N1824" s="117">
        <f t="shared" si="933"/>
        <v>1</v>
      </c>
      <c r="O1824" s="110">
        <f t="shared" si="934"/>
        <v>1.0023630800000001</v>
      </c>
      <c r="P1824" s="110">
        <f t="shared" si="935"/>
        <v>575.05711802999997</v>
      </c>
      <c r="Q1824" s="148">
        <f t="shared" si="936"/>
        <v>0</v>
      </c>
      <c r="R1824" s="170">
        <f t="shared" si="937"/>
        <v>0</v>
      </c>
      <c r="S1824" s="110">
        <f t="shared" si="938"/>
        <v>0</v>
      </c>
      <c r="T1824" s="92">
        <f t="shared" si="923"/>
        <v>0</v>
      </c>
      <c r="U1824" s="181">
        <f t="shared" si="924"/>
        <v>0</v>
      </c>
      <c r="V1824" s="120">
        <f t="shared" si="920"/>
        <v>7.8E-2</v>
      </c>
      <c r="W1824" s="118">
        <f t="shared" si="939"/>
        <v>11</v>
      </c>
      <c r="X1824" s="118">
        <v>252</v>
      </c>
      <c r="Y1824" s="117">
        <f t="shared" si="940"/>
        <v>1.003283881</v>
      </c>
      <c r="Z1824" s="110">
        <f t="shared" si="941"/>
        <v>1.8884191400000001</v>
      </c>
      <c r="AA1824" s="110">
        <f t="shared" si="942"/>
        <v>0</v>
      </c>
      <c r="AB1824" s="121" t="str">
        <f t="shared" si="921"/>
        <v>A+J=</v>
      </c>
      <c r="AC1824" s="115">
        <f t="shared" si="922"/>
        <v>46106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9">
        <f t="shared" si="919"/>
        <v>46094</v>
      </c>
      <c r="B1825" s="110">
        <f t="shared" si="925"/>
        <v>577.24136424000005</v>
      </c>
      <c r="C1825" s="184">
        <f t="shared" si="918"/>
        <v>573.70141569103555</v>
      </c>
      <c r="D1825" s="111">
        <f t="shared" si="926"/>
        <v>7245.38</v>
      </c>
      <c r="E1825" s="111">
        <f>IF($K1825=1,VLOOKUP($A1824,$AQ$11:$AU$150,5),E1824)</f>
        <v>7276.54</v>
      </c>
      <c r="F1825" s="160" t="e">
        <f>IF($K1825=1,VLOOKUP($A1824,$AQ$11:$AU$135,6),F1824)</f>
        <v>#REF!</v>
      </c>
      <c r="G1825" s="114">
        <f t="shared" si="927"/>
        <v>4.3006716003852752E-3</v>
      </c>
      <c r="H1825" s="115">
        <f t="shared" si="928"/>
        <v>46106</v>
      </c>
      <c r="I1825" s="115">
        <f t="shared" si="929"/>
        <v>46106</v>
      </c>
      <c r="J1825" s="116">
        <f t="shared" si="930"/>
        <v>20</v>
      </c>
      <c r="K1825" s="116">
        <f t="shared" si="931"/>
        <v>12</v>
      </c>
      <c r="L1825" s="8">
        <f t="shared" si="932"/>
        <v>1.00257818</v>
      </c>
      <c r="M1825" s="117">
        <v>1</v>
      </c>
      <c r="N1825" s="117">
        <f t="shared" si="933"/>
        <v>1</v>
      </c>
      <c r="O1825" s="110">
        <f t="shared" si="934"/>
        <v>1.00257818</v>
      </c>
      <c r="P1825" s="110">
        <f t="shared" si="935"/>
        <v>575.18052120000004</v>
      </c>
      <c r="Q1825" s="148">
        <f t="shared" si="936"/>
        <v>0</v>
      </c>
      <c r="R1825" s="170">
        <f t="shared" si="937"/>
        <v>0</v>
      </c>
      <c r="S1825" s="110">
        <f t="shared" si="938"/>
        <v>0</v>
      </c>
      <c r="T1825" s="92">
        <f t="shared" si="923"/>
        <v>0</v>
      </c>
      <c r="U1825" s="181">
        <f t="shared" si="924"/>
        <v>0</v>
      </c>
      <c r="V1825" s="120">
        <f t="shared" si="920"/>
        <v>7.8E-2</v>
      </c>
      <c r="W1825" s="118">
        <f t="shared" si="939"/>
        <v>12</v>
      </c>
      <c r="X1825" s="118">
        <v>252</v>
      </c>
      <c r="Y1825" s="117">
        <f t="shared" si="940"/>
        <v>1.00358295</v>
      </c>
      <c r="Z1825" s="110">
        <f t="shared" si="941"/>
        <v>2.06084304</v>
      </c>
      <c r="AA1825" s="110">
        <f t="shared" si="942"/>
        <v>0</v>
      </c>
      <c r="AB1825" s="121" t="str">
        <f t="shared" si="921"/>
        <v>A+J=</v>
      </c>
      <c r="AC1825" s="115">
        <f t="shared" si="922"/>
        <v>46106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9">
        <f t="shared" si="919"/>
        <v>46095</v>
      </c>
      <c r="B1826" s="110">
        <f t="shared" si="925"/>
        <v>577.53734513000006</v>
      </c>
      <c r="C1826" s="184">
        <f t="shared" si="918"/>
        <v>573.70141569103555</v>
      </c>
      <c r="D1826" s="111">
        <f t="shared" si="926"/>
        <v>7245.38</v>
      </c>
      <c r="E1826" s="111">
        <f>IF($K1826=1,VLOOKUP($A1825,$AQ$11:$AU$150,5),E1825)</f>
        <v>7276.54</v>
      </c>
      <c r="F1826" s="160" t="e">
        <f>IF($K1826=1,VLOOKUP($A1825,$AQ$11:$AU$135,6),F1825)</f>
        <v>#REF!</v>
      </c>
      <c r="G1826" s="114">
        <f t="shared" si="927"/>
        <v>4.3006716003852752E-3</v>
      </c>
      <c r="H1826" s="115">
        <f t="shared" si="928"/>
        <v>46106</v>
      </c>
      <c r="I1826" s="115">
        <f t="shared" si="929"/>
        <v>46106</v>
      </c>
      <c r="J1826" s="116">
        <f t="shared" si="930"/>
        <v>20</v>
      </c>
      <c r="K1826" s="116">
        <f t="shared" si="931"/>
        <v>13</v>
      </c>
      <c r="L1826" s="8">
        <f t="shared" si="932"/>
        <v>1.00279333</v>
      </c>
      <c r="M1826" s="117">
        <v>1</v>
      </c>
      <c r="N1826" s="117">
        <f t="shared" si="933"/>
        <v>1</v>
      </c>
      <c r="O1826" s="110">
        <f t="shared" si="934"/>
        <v>1.00279333</v>
      </c>
      <c r="P1826" s="110">
        <f t="shared" si="935"/>
        <v>575.30395306000003</v>
      </c>
      <c r="Q1826" s="148">
        <f t="shared" si="936"/>
        <v>0</v>
      </c>
      <c r="R1826" s="170">
        <f t="shared" si="937"/>
        <v>0</v>
      </c>
      <c r="S1826" s="110">
        <f t="shared" si="938"/>
        <v>0</v>
      </c>
      <c r="T1826" s="92">
        <f t="shared" si="923"/>
        <v>0</v>
      </c>
      <c r="U1826" s="181">
        <f t="shared" si="924"/>
        <v>0</v>
      </c>
      <c r="V1826" s="120">
        <f t="shared" si="920"/>
        <v>7.8E-2</v>
      </c>
      <c r="W1826" s="118">
        <f t="shared" si="939"/>
        <v>13</v>
      </c>
      <c r="X1826" s="118">
        <v>252</v>
      </c>
      <c r="Y1826" s="117">
        <f t="shared" si="940"/>
        <v>1.003882108</v>
      </c>
      <c r="Z1826" s="110">
        <f t="shared" si="941"/>
        <v>2.2333920699999998</v>
      </c>
      <c r="AA1826" s="110">
        <f t="shared" si="942"/>
        <v>0</v>
      </c>
      <c r="AB1826" s="121" t="str">
        <f t="shared" si="921"/>
        <v>A+J=</v>
      </c>
      <c r="AC1826" s="115">
        <f t="shared" si="922"/>
        <v>46106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9">
        <f t="shared" si="919"/>
        <v>46096</v>
      </c>
      <c r="B1827" s="110">
        <f t="shared" si="925"/>
        <v>577.53734513000006</v>
      </c>
      <c r="C1827" s="184">
        <f t="shared" si="918"/>
        <v>573.70141569103555</v>
      </c>
      <c r="D1827" s="111">
        <f t="shared" si="926"/>
        <v>7245.38</v>
      </c>
      <c r="E1827" s="111">
        <f>IF($K1827=1,VLOOKUP($A1826,$AQ$11:$AU$150,5),E1826)</f>
        <v>7276.54</v>
      </c>
      <c r="F1827" s="160" t="e">
        <f>IF($K1827=1,VLOOKUP($A1826,$AQ$11:$AU$135,6),F1826)</f>
        <v>#REF!</v>
      </c>
      <c r="G1827" s="114">
        <f t="shared" si="927"/>
        <v>4.3006716003852752E-3</v>
      </c>
      <c r="H1827" s="115">
        <f t="shared" si="928"/>
        <v>46106</v>
      </c>
      <c r="I1827" s="115">
        <f t="shared" si="929"/>
        <v>46106</v>
      </c>
      <c r="J1827" s="116">
        <f t="shared" si="930"/>
        <v>20</v>
      </c>
      <c r="K1827" s="116">
        <f t="shared" si="931"/>
        <v>13</v>
      </c>
      <c r="L1827" s="8">
        <f t="shared" si="932"/>
        <v>1.00279333</v>
      </c>
      <c r="M1827" s="117">
        <v>1</v>
      </c>
      <c r="N1827" s="117">
        <f t="shared" si="933"/>
        <v>1</v>
      </c>
      <c r="O1827" s="110">
        <f t="shared" si="934"/>
        <v>1.00279333</v>
      </c>
      <c r="P1827" s="110">
        <f t="shared" si="935"/>
        <v>575.30395306000003</v>
      </c>
      <c r="Q1827" s="148">
        <f t="shared" si="936"/>
        <v>0</v>
      </c>
      <c r="R1827" s="170">
        <f t="shared" si="937"/>
        <v>0</v>
      </c>
      <c r="S1827" s="110">
        <f t="shared" si="938"/>
        <v>0</v>
      </c>
      <c r="T1827" s="92">
        <f t="shared" si="923"/>
        <v>0</v>
      </c>
      <c r="U1827" s="181">
        <f t="shared" si="924"/>
        <v>0</v>
      </c>
      <c r="V1827" s="120">
        <f t="shared" si="920"/>
        <v>7.8E-2</v>
      </c>
      <c r="W1827" s="118">
        <f t="shared" si="939"/>
        <v>13</v>
      </c>
      <c r="X1827" s="118">
        <v>252</v>
      </c>
      <c r="Y1827" s="117">
        <f t="shared" si="940"/>
        <v>1.003882108</v>
      </c>
      <c r="Z1827" s="110">
        <f t="shared" si="941"/>
        <v>2.2333920699999998</v>
      </c>
      <c r="AA1827" s="110">
        <f t="shared" si="942"/>
        <v>0</v>
      </c>
      <c r="AB1827" s="121" t="str">
        <f t="shared" si="921"/>
        <v>A+J=</v>
      </c>
      <c r="AC1827" s="115">
        <f t="shared" si="922"/>
        <v>46106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9">
        <f t="shared" si="919"/>
        <v>46097</v>
      </c>
      <c r="B1828" s="110">
        <f t="shared" si="925"/>
        <v>577.53734513000006</v>
      </c>
      <c r="C1828" s="184">
        <f t="shared" si="918"/>
        <v>573.70141569103555</v>
      </c>
      <c r="D1828" s="111">
        <f t="shared" si="926"/>
        <v>7245.38</v>
      </c>
      <c r="E1828" s="111">
        <f>IF($K1828=1,VLOOKUP($A1827,$AQ$11:$AU$150,5),E1827)</f>
        <v>7276.54</v>
      </c>
      <c r="F1828" s="160" t="e">
        <f>IF($K1828=1,VLOOKUP($A1827,$AQ$11:$AU$135,6),F1827)</f>
        <v>#REF!</v>
      </c>
      <c r="G1828" s="114">
        <f t="shared" si="927"/>
        <v>4.3006716003852752E-3</v>
      </c>
      <c r="H1828" s="115">
        <f t="shared" si="928"/>
        <v>46106</v>
      </c>
      <c r="I1828" s="115">
        <f t="shared" si="929"/>
        <v>46106</v>
      </c>
      <c r="J1828" s="116">
        <f t="shared" si="930"/>
        <v>20</v>
      </c>
      <c r="K1828" s="116">
        <f t="shared" si="931"/>
        <v>13</v>
      </c>
      <c r="L1828" s="8">
        <f t="shared" si="932"/>
        <v>1.00279333</v>
      </c>
      <c r="M1828" s="117">
        <v>1</v>
      </c>
      <c r="N1828" s="117">
        <f t="shared" si="933"/>
        <v>1</v>
      </c>
      <c r="O1828" s="110">
        <f t="shared" si="934"/>
        <v>1.00279333</v>
      </c>
      <c r="P1828" s="110">
        <f t="shared" si="935"/>
        <v>575.30395306000003</v>
      </c>
      <c r="Q1828" s="148">
        <f t="shared" si="936"/>
        <v>0</v>
      </c>
      <c r="R1828" s="170">
        <f t="shared" si="937"/>
        <v>0</v>
      </c>
      <c r="S1828" s="110">
        <f t="shared" si="938"/>
        <v>0</v>
      </c>
      <c r="T1828" s="92">
        <f t="shared" si="923"/>
        <v>0</v>
      </c>
      <c r="U1828" s="181">
        <f t="shared" si="924"/>
        <v>0</v>
      </c>
      <c r="V1828" s="120">
        <f t="shared" si="920"/>
        <v>7.8E-2</v>
      </c>
      <c r="W1828" s="118">
        <f t="shared" si="939"/>
        <v>13</v>
      </c>
      <c r="X1828" s="118">
        <v>252</v>
      </c>
      <c r="Y1828" s="117">
        <f t="shared" si="940"/>
        <v>1.003882108</v>
      </c>
      <c r="Z1828" s="110">
        <f t="shared" si="941"/>
        <v>2.2333920699999998</v>
      </c>
      <c r="AA1828" s="110">
        <f t="shared" si="942"/>
        <v>0</v>
      </c>
      <c r="AB1828" s="121" t="str">
        <f t="shared" si="921"/>
        <v>A+J=</v>
      </c>
      <c r="AC1828" s="115">
        <f t="shared" si="922"/>
        <v>46106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9">
        <f t="shared" si="919"/>
        <v>46098</v>
      </c>
      <c r="B1829" s="110">
        <f t="shared" si="925"/>
        <v>577.83347990000004</v>
      </c>
      <c r="C1829" s="184">
        <f t="shared" si="918"/>
        <v>573.70141569103555</v>
      </c>
      <c r="D1829" s="111">
        <f t="shared" si="926"/>
        <v>7245.38</v>
      </c>
      <c r="E1829" s="111">
        <f>IF($K1829=1,VLOOKUP($A1828,$AQ$11:$AU$150,5),E1828)</f>
        <v>7276.54</v>
      </c>
      <c r="F1829" s="160" t="e">
        <f>IF($K1829=1,VLOOKUP($A1828,$AQ$11:$AU$135,6),F1828)</f>
        <v>#REF!</v>
      </c>
      <c r="G1829" s="114">
        <f t="shared" si="927"/>
        <v>4.3006716003852752E-3</v>
      </c>
      <c r="H1829" s="115">
        <f t="shared" si="928"/>
        <v>46106</v>
      </c>
      <c r="I1829" s="115">
        <f t="shared" si="929"/>
        <v>46106</v>
      </c>
      <c r="J1829" s="116">
        <f t="shared" si="930"/>
        <v>20</v>
      </c>
      <c r="K1829" s="116">
        <f t="shared" si="931"/>
        <v>14</v>
      </c>
      <c r="L1829" s="8">
        <f t="shared" si="932"/>
        <v>1.00300853</v>
      </c>
      <c r="M1829" s="117">
        <v>1</v>
      </c>
      <c r="N1829" s="117">
        <f t="shared" si="933"/>
        <v>1</v>
      </c>
      <c r="O1829" s="110">
        <f t="shared" si="934"/>
        <v>1.00300853</v>
      </c>
      <c r="P1829" s="110">
        <f t="shared" si="935"/>
        <v>575.42741361000003</v>
      </c>
      <c r="Q1829" s="148">
        <f t="shared" si="936"/>
        <v>0</v>
      </c>
      <c r="R1829" s="170">
        <f t="shared" si="937"/>
        <v>0</v>
      </c>
      <c r="S1829" s="110">
        <f t="shared" si="938"/>
        <v>0</v>
      </c>
      <c r="T1829" s="92">
        <f t="shared" si="923"/>
        <v>0</v>
      </c>
      <c r="U1829" s="181">
        <f t="shared" si="924"/>
        <v>0</v>
      </c>
      <c r="V1829" s="120">
        <f t="shared" si="920"/>
        <v>7.8E-2</v>
      </c>
      <c r="W1829" s="118">
        <f t="shared" si="939"/>
        <v>14</v>
      </c>
      <c r="X1829" s="118">
        <v>252</v>
      </c>
      <c r="Y1829" s="117">
        <f t="shared" si="940"/>
        <v>1.0041813550000001</v>
      </c>
      <c r="Z1829" s="110">
        <f t="shared" si="941"/>
        <v>2.4060662900000001</v>
      </c>
      <c r="AA1829" s="110">
        <f t="shared" si="942"/>
        <v>0</v>
      </c>
      <c r="AB1829" s="121" t="str">
        <f t="shared" si="921"/>
        <v>A+J=</v>
      </c>
      <c r="AC1829" s="115">
        <f t="shared" si="922"/>
        <v>46106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9">
        <f t="shared" si="919"/>
        <v>46099</v>
      </c>
      <c r="B1830" s="110">
        <f t="shared" si="925"/>
        <v>578.12976282</v>
      </c>
      <c r="C1830" s="184">
        <f t="shared" si="918"/>
        <v>573.70141569103555</v>
      </c>
      <c r="D1830" s="111">
        <f t="shared" si="926"/>
        <v>7245.38</v>
      </c>
      <c r="E1830" s="111">
        <f>IF($K1830=1,VLOOKUP($A1829,$AQ$11:$AU$150,5),E1829)</f>
        <v>7276.54</v>
      </c>
      <c r="F1830" s="160" t="e">
        <f>IF($K1830=1,VLOOKUP($A1829,$AQ$11:$AU$135,6),F1829)</f>
        <v>#REF!</v>
      </c>
      <c r="G1830" s="114">
        <f t="shared" si="927"/>
        <v>4.3006716003852752E-3</v>
      </c>
      <c r="H1830" s="115">
        <f t="shared" si="928"/>
        <v>46106</v>
      </c>
      <c r="I1830" s="115">
        <f t="shared" si="929"/>
        <v>46106</v>
      </c>
      <c r="J1830" s="116">
        <f t="shared" si="930"/>
        <v>20</v>
      </c>
      <c r="K1830" s="116">
        <f t="shared" si="931"/>
        <v>15</v>
      </c>
      <c r="L1830" s="8">
        <f t="shared" si="932"/>
        <v>1.00322377</v>
      </c>
      <c r="M1830" s="117">
        <v>1</v>
      </c>
      <c r="N1830" s="117">
        <f t="shared" si="933"/>
        <v>1</v>
      </c>
      <c r="O1830" s="110">
        <f t="shared" si="934"/>
        <v>1.00322377</v>
      </c>
      <c r="P1830" s="110">
        <f t="shared" si="935"/>
        <v>575.55089710000004</v>
      </c>
      <c r="Q1830" s="148">
        <f t="shared" si="936"/>
        <v>0</v>
      </c>
      <c r="R1830" s="170">
        <f t="shared" si="937"/>
        <v>0</v>
      </c>
      <c r="S1830" s="110">
        <f t="shared" si="938"/>
        <v>0</v>
      </c>
      <c r="T1830" s="92">
        <f t="shared" si="923"/>
        <v>0</v>
      </c>
      <c r="U1830" s="181">
        <f t="shared" si="924"/>
        <v>0</v>
      </c>
      <c r="V1830" s="120">
        <f t="shared" si="920"/>
        <v>7.8E-2</v>
      </c>
      <c r="W1830" s="118">
        <f t="shared" si="939"/>
        <v>15</v>
      </c>
      <c r="X1830" s="118">
        <v>252</v>
      </c>
      <c r="Y1830" s="117">
        <f t="shared" si="940"/>
        <v>1.0044806909999999</v>
      </c>
      <c r="Z1830" s="110">
        <f t="shared" si="941"/>
        <v>2.57886572</v>
      </c>
      <c r="AA1830" s="110">
        <f t="shared" si="942"/>
        <v>0</v>
      </c>
      <c r="AB1830" s="121" t="str">
        <f t="shared" si="921"/>
        <v>A+J=</v>
      </c>
      <c r="AC1830" s="115">
        <f t="shared" si="922"/>
        <v>46106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9">
        <f t="shared" si="919"/>
        <v>46100</v>
      </c>
      <c r="B1831" s="110">
        <f t="shared" si="925"/>
        <v>578.42620031000001</v>
      </c>
      <c r="C1831" s="184">
        <f t="shared" si="918"/>
        <v>573.70141569103555</v>
      </c>
      <c r="D1831" s="111">
        <f t="shared" si="926"/>
        <v>7245.38</v>
      </c>
      <c r="E1831" s="111">
        <f>IF($K1831=1,VLOOKUP($A1830,$AQ$11:$AU$150,5),E1830)</f>
        <v>7276.54</v>
      </c>
      <c r="F1831" s="160" t="e">
        <f>IF($K1831=1,VLOOKUP($A1830,$AQ$11:$AU$135,6),F1830)</f>
        <v>#REF!</v>
      </c>
      <c r="G1831" s="114">
        <f t="shared" si="927"/>
        <v>4.3006716003852752E-3</v>
      </c>
      <c r="H1831" s="115">
        <f t="shared" si="928"/>
        <v>46106</v>
      </c>
      <c r="I1831" s="115">
        <f t="shared" si="929"/>
        <v>46106</v>
      </c>
      <c r="J1831" s="116">
        <f t="shared" si="930"/>
        <v>20</v>
      </c>
      <c r="K1831" s="116">
        <f t="shared" si="931"/>
        <v>16</v>
      </c>
      <c r="L1831" s="8">
        <f t="shared" si="932"/>
        <v>1.00343906</v>
      </c>
      <c r="M1831" s="117">
        <v>1</v>
      </c>
      <c r="N1831" s="117">
        <f t="shared" si="933"/>
        <v>1</v>
      </c>
      <c r="O1831" s="110">
        <f t="shared" si="934"/>
        <v>1.00343906</v>
      </c>
      <c r="P1831" s="110">
        <f t="shared" si="935"/>
        <v>575.67440927999996</v>
      </c>
      <c r="Q1831" s="148">
        <f t="shared" si="936"/>
        <v>0</v>
      </c>
      <c r="R1831" s="170">
        <f t="shared" si="937"/>
        <v>0</v>
      </c>
      <c r="S1831" s="110">
        <f t="shared" si="938"/>
        <v>0</v>
      </c>
      <c r="T1831" s="92">
        <f t="shared" si="923"/>
        <v>0</v>
      </c>
      <c r="U1831" s="181">
        <f t="shared" si="924"/>
        <v>0</v>
      </c>
      <c r="V1831" s="120">
        <f t="shared" si="920"/>
        <v>7.8E-2</v>
      </c>
      <c r="W1831" s="118">
        <f t="shared" si="939"/>
        <v>16</v>
      </c>
      <c r="X1831" s="118">
        <v>252</v>
      </c>
      <c r="Y1831" s="117">
        <f t="shared" si="940"/>
        <v>1.0047801169999999</v>
      </c>
      <c r="Z1831" s="110">
        <f t="shared" si="941"/>
        <v>2.7517910300000001</v>
      </c>
      <c r="AA1831" s="110">
        <f t="shared" si="942"/>
        <v>0</v>
      </c>
      <c r="AB1831" s="121" t="str">
        <f t="shared" si="921"/>
        <v>A+J=</v>
      </c>
      <c r="AC1831" s="115">
        <f t="shared" si="922"/>
        <v>46106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9">
        <f t="shared" si="919"/>
        <v>46101</v>
      </c>
      <c r="B1832" s="110">
        <f t="shared" si="925"/>
        <v>578.72278605999998</v>
      </c>
      <c r="C1832" s="184">
        <f t="shared" si="918"/>
        <v>573.70141569103555</v>
      </c>
      <c r="D1832" s="111">
        <f t="shared" si="926"/>
        <v>7245.38</v>
      </c>
      <c r="E1832" s="111">
        <f>IF($K1832=1,VLOOKUP($A1831,$AQ$11:$AU$150,5),E1831)</f>
        <v>7276.54</v>
      </c>
      <c r="F1832" s="160" t="e">
        <f>IF($K1832=1,VLOOKUP($A1831,$AQ$11:$AU$135,6),F1831)</f>
        <v>#REF!</v>
      </c>
      <c r="G1832" s="114">
        <f t="shared" si="927"/>
        <v>4.3006716003852752E-3</v>
      </c>
      <c r="H1832" s="115">
        <f t="shared" si="928"/>
        <v>46106</v>
      </c>
      <c r="I1832" s="115">
        <f t="shared" si="929"/>
        <v>46106</v>
      </c>
      <c r="J1832" s="116">
        <f t="shared" si="930"/>
        <v>20</v>
      </c>
      <c r="K1832" s="116">
        <f t="shared" si="931"/>
        <v>17</v>
      </c>
      <c r="L1832" s="8">
        <f t="shared" si="932"/>
        <v>1.0036543899999999</v>
      </c>
      <c r="M1832" s="117">
        <v>1</v>
      </c>
      <c r="N1832" s="117">
        <f t="shared" si="933"/>
        <v>1</v>
      </c>
      <c r="O1832" s="110">
        <f t="shared" si="934"/>
        <v>1.0036543899999999</v>
      </c>
      <c r="P1832" s="110">
        <f t="shared" si="935"/>
        <v>575.79794440000001</v>
      </c>
      <c r="Q1832" s="148">
        <f t="shared" si="936"/>
        <v>0</v>
      </c>
      <c r="R1832" s="170">
        <f t="shared" si="937"/>
        <v>0</v>
      </c>
      <c r="S1832" s="110">
        <f t="shared" si="938"/>
        <v>0</v>
      </c>
      <c r="T1832" s="92">
        <f t="shared" si="923"/>
        <v>0</v>
      </c>
      <c r="U1832" s="181">
        <f t="shared" si="924"/>
        <v>0</v>
      </c>
      <c r="V1832" s="120">
        <f t="shared" si="920"/>
        <v>7.8E-2</v>
      </c>
      <c r="W1832" s="118">
        <f t="shared" si="939"/>
        <v>17</v>
      </c>
      <c r="X1832" s="118">
        <v>252</v>
      </c>
      <c r="Y1832" s="117">
        <f t="shared" si="940"/>
        <v>1.0050796319999999</v>
      </c>
      <c r="Z1832" s="110">
        <f t="shared" si="941"/>
        <v>2.9248416599999998</v>
      </c>
      <c r="AA1832" s="110">
        <f t="shared" si="942"/>
        <v>0</v>
      </c>
      <c r="AB1832" s="121" t="str">
        <f t="shared" si="921"/>
        <v>A+J=</v>
      </c>
      <c r="AC1832" s="115">
        <f t="shared" si="922"/>
        <v>46106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9">
        <f t="shared" si="919"/>
        <v>46102</v>
      </c>
      <c r="B1833" s="110">
        <f t="shared" si="925"/>
        <v>579.01952591999998</v>
      </c>
      <c r="C1833" s="184">
        <f t="shared" si="918"/>
        <v>573.70141569103555</v>
      </c>
      <c r="D1833" s="111">
        <f t="shared" si="926"/>
        <v>7245.38</v>
      </c>
      <c r="E1833" s="111">
        <f>IF($K1833=1,VLOOKUP($A1832,$AQ$11:$AU$150,5),E1832)</f>
        <v>7276.54</v>
      </c>
      <c r="F1833" s="160" t="e">
        <f>IF($K1833=1,VLOOKUP($A1832,$AQ$11:$AU$135,6),F1832)</f>
        <v>#REF!</v>
      </c>
      <c r="G1833" s="114">
        <f t="shared" si="927"/>
        <v>4.3006716003852752E-3</v>
      </c>
      <c r="H1833" s="115">
        <f t="shared" si="928"/>
        <v>46106</v>
      </c>
      <c r="I1833" s="115">
        <f t="shared" si="929"/>
        <v>46106</v>
      </c>
      <c r="J1833" s="116">
        <f t="shared" si="930"/>
        <v>20</v>
      </c>
      <c r="K1833" s="116">
        <f t="shared" si="931"/>
        <v>18</v>
      </c>
      <c r="L1833" s="8">
        <f t="shared" si="932"/>
        <v>1.0038697700000001</v>
      </c>
      <c r="M1833" s="117">
        <v>1</v>
      </c>
      <c r="N1833" s="117">
        <f t="shared" si="933"/>
        <v>1</v>
      </c>
      <c r="O1833" s="110">
        <f t="shared" si="934"/>
        <v>1.0038697700000001</v>
      </c>
      <c r="P1833" s="110">
        <f t="shared" si="935"/>
        <v>575.92150820999996</v>
      </c>
      <c r="Q1833" s="148">
        <f t="shared" si="936"/>
        <v>0</v>
      </c>
      <c r="R1833" s="170">
        <f t="shared" si="937"/>
        <v>0</v>
      </c>
      <c r="S1833" s="110">
        <f t="shared" si="938"/>
        <v>0</v>
      </c>
      <c r="T1833" s="92">
        <f t="shared" si="923"/>
        <v>0</v>
      </c>
      <c r="U1833" s="181">
        <f t="shared" si="924"/>
        <v>0</v>
      </c>
      <c r="V1833" s="120">
        <f t="shared" si="920"/>
        <v>7.8E-2</v>
      </c>
      <c r="W1833" s="118">
        <f t="shared" si="939"/>
        <v>18</v>
      </c>
      <c r="X1833" s="118">
        <v>252</v>
      </c>
      <c r="Y1833" s="117">
        <f t="shared" si="940"/>
        <v>1.005379236</v>
      </c>
      <c r="Z1833" s="110">
        <f t="shared" si="941"/>
        <v>3.0980177100000001</v>
      </c>
      <c r="AA1833" s="110">
        <f t="shared" si="942"/>
        <v>0</v>
      </c>
      <c r="AB1833" s="121" t="str">
        <f t="shared" si="921"/>
        <v>A+J=</v>
      </c>
      <c r="AC1833" s="115">
        <f t="shared" si="922"/>
        <v>46106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9">
        <f t="shared" si="919"/>
        <v>46103</v>
      </c>
      <c r="B1834" s="110">
        <f t="shared" si="925"/>
        <v>579.01952591999998</v>
      </c>
      <c r="C1834" s="184">
        <f t="shared" si="918"/>
        <v>573.70141569103555</v>
      </c>
      <c r="D1834" s="111">
        <f t="shared" si="926"/>
        <v>7245.38</v>
      </c>
      <c r="E1834" s="111">
        <f>IF($K1834=1,VLOOKUP($A1833,$AQ$11:$AU$150,5),E1833)</f>
        <v>7276.54</v>
      </c>
      <c r="F1834" s="160" t="e">
        <f>IF($K1834=1,VLOOKUP($A1833,$AQ$11:$AU$135,6),F1833)</f>
        <v>#REF!</v>
      </c>
      <c r="G1834" s="114">
        <f t="shared" si="927"/>
        <v>4.3006716003852752E-3</v>
      </c>
      <c r="H1834" s="115">
        <f t="shared" si="928"/>
        <v>46106</v>
      </c>
      <c r="I1834" s="115">
        <f t="shared" si="929"/>
        <v>46106</v>
      </c>
      <c r="J1834" s="116">
        <f t="shared" si="930"/>
        <v>20</v>
      </c>
      <c r="K1834" s="116">
        <f t="shared" si="931"/>
        <v>18</v>
      </c>
      <c r="L1834" s="8">
        <f t="shared" si="932"/>
        <v>1.0038697700000001</v>
      </c>
      <c r="M1834" s="117">
        <v>1</v>
      </c>
      <c r="N1834" s="117">
        <f t="shared" si="933"/>
        <v>1</v>
      </c>
      <c r="O1834" s="110">
        <f t="shared" si="934"/>
        <v>1.0038697700000001</v>
      </c>
      <c r="P1834" s="110">
        <f t="shared" si="935"/>
        <v>575.92150820999996</v>
      </c>
      <c r="Q1834" s="148">
        <f t="shared" si="936"/>
        <v>0</v>
      </c>
      <c r="R1834" s="170">
        <f t="shared" si="937"/>
        <v>0</v>
      </c>
      <c r="S1834" s="110">
        <f t="shared" si="938"/>
        <v>0</v>
      </c>
      <c r="T1834" s="92">
        <f t="shared" si="923"/>
        <v>0</v>
      </c>
      <c r="U1834" s="181">
        <f t="shared" si="924"/>
        <v>0</v>
      </c>
      <c r="V1834" s="120">
        <f t="shared" si="920"/>
        <v>7.8E-2</v>
      </c>
      <c r="W1834" s="118">
        <f t="shared" si="939"/>
        <v>18</v>
      </c>
      <c r="X1834" s="118">
        <v>252</v>
      </c>
      <c r="Y1834" s="117">
        <f t="shared" si="940"/>
        <v>1.005379236</v>
      </c>
      <c r="Z1834" s="110">
        <f t="shared" si="941"/>
        <v>3.0980177100000001</v>
      </c>
      <c r="AA1834" s="110">
        <f t="shared" si="942"/>
        <v>0</v>
      </c>
      <c r="AB1834" s="121" t="str">
        <f t="shared" si="921"/>
        <v>A+J=</v>
      </c>
      <c r="AC1834" s="115">
        <f t="shared" si="922"/>
        <v>46106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9">
        <f t="shared" si="919"/>
        <v>46104</v>
      </c>
      <c r="B1835" s="110">
        <f t="shared" si="925"/>
        <v>579.01952591999998</v>
      </c>
      <c r="C1835" s="184">
        <f t="shared" si="918"/>
        <v>573.70141569103555</v>
      </c>
      <c r="D1835" s="111">
        <f t="shared" si="926"/>
        <v>7245.38</v>
      </c>
      <c r="E1835" s="111">
        <f>IF($K1835=1,VLOOKUP($A1834,$AQ$11:$AU$150,5),E1834)</f>
        <v>7276.54</v>
      </c>
      <c r="F1835" s="160" t="e">
        <f>IF($K1835=1,VLOOKUP($A1834,$AQ$11:$AU$135,6),F1834)</f>
        <v>#REF!</v>
      </c>
      <c r="G1835" s="114">
        <f t="shared" si="927"/>
        <v>4.3006716003852752E-3</v>
      </c>
      <c r="H1835" s="115">
        <f t="shared" si="928"/>
        <v>46106</v>
      </c>
      <c r="I1835" s="115">
        <f t="shared" si="929"/>
        <v>46106</v>
      </c>
      <c r="J1835" s="116">
        <f t="shared" si="930"/>
        <v>20</v>
      </c>
      <c r="K1835" s="116">
        <f t="shared" si="931"/>
        <v>18</v>
      </c>
      <c r="L1835" s="8">
        <f t="shared" si="932"/>
        <v>1.0038697700000001</v>
      </c>
      <c r="M1835" s="117">
        <v>1</v>
      </c>
      <c r="N1835" s="117">
        <f t="shared" si="933"/>
        <v>1</v>
      </c>
      <c r="O1835" s="110">
        <f t="shared" si="934"/>
        <v>1.0038697700000001</v>
      </c>
      <c r="P1835" s="110">
        <f t="shared" si="935"/>
        <v>575.92150820999996</v>
      </c>
      <c r="Q1835" s="148">
        <f t="shared" si="936"/>
        <v>0</v>
      </c>
      <c r="R1835" s="170">
        <f t="shared" si="937"/>
        <v>0</v>
      </c>
      <c r="S1835" s="110">
        <f t="shared" si="938"/>
        <v>0</v>
      </c>
      <c r="T1835" s="92">
        <f t="shared" si="923"/>
        <v>0</v>
      </c>
      <c r="U1835" s="181">
        <f t="shared" si="924"/>
        <v>0</v>
      </c>
      <c r="V1835" s="120">
        <f t="shared" si="920"/>
        <v>7.8E-2</v>
      </c>
      <c r="W1835" s="118">
        <f t="shared" si="939"/>
        <v>18</v>
      </c>
      <c r="X1835" s="118">
        <v>252</v>
      </c>
      <c r="Y1835" s="117">
        <f t="shared" si="940"/>
        <v>1.005379236</v>
      </c>
      <c r="Z1835" s="110">
        <f t="shared" si="941"/>
        <v>3.0980177100000001</v>
      </c>
      <c r="AA1835" s="110">
        <f t="shared" si="942"/>
        <v>0</v>
      </c>
      <c r="AB1835" s="121" t="str">
        <f t="shared" si="921"/>
        <v>A+J=</v>
      </c>
      <c r="AC1835" s="115">
        <f t="shared" si="922"/>
        <v>46106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9">
        <f t="shared" si="919"/>
        <v>46105</v>
      </c>
      <c r="B1836" s="110">
        <f t="shared" si="925"/>
        <v>579.31641416000002</v>
      </c>
      <c r="C1836" s="184">
        <f t="shared" si="918"/>
        <v>573.70141569103555</v>
      </c>
      <c r="D1836" s="111">
        <f t="shared" si="926"/>
        <v>7245.38</v>
      </c>
      <c r="E1836" s="111">
        <f>IF($K1836=1,VLOOKUP($A1835,$AQ$11:$AU$150,5),E1835)</f>
        <v>7276.54</v>
      </c>
      <c r="F1836" s="160" t="e">
        <f>IF($K1836=1,VLOOKUP($A1835,$AQ$11:$AU$135,6),F1835)</f>
        <v>#REF!</v>
      </c>
      <c r="G1836" s="114">
        <f t="shared" si="927"/>
        <v>4.3006716003852752E-3</v>
      </c>
      <c r="H1836" s="115">
        <f t="shared" si="928"/>
        <v>46106</v>
      </c>
      <c r="I1836" s="115">
        <f t="shared" si="929"/>
        <v>46106</v>
      </c>
      <c r="J1836" s="116">
        <f t="shared" si="930"/>
        <v>20</v>
      </c>
      <c r="K1836" s="116">
        <f t="shared" si="931"/>
        <v>19</v>
      </c>
      <c r="L1836" s="8">
        <f t="shared" si="932"/>
        <v>1.0040851900000001</v>
      </c>
      <c r="M1836" s="117">
        <v>1</v>
      </c>
      <c r="N1836" s="117">
        <f t="shared" si="933"/>
        <v>1</v>
      </c>
      <c r="O1836" s="110">
        <f t="shared" si="934"/>
        <v>1.0040851900000001</v>
      </c>
      <c r="P1836" s="110">
        <f t="shared" si="935"/>
        <v>576.04509497000004</v>
      </c>
      <c r="Q1836" s="148">
        <f t="shared" si="936"/>
        <v>0</v>
      </c>
      <c r="R1836" s="170">
        <f t="shared" si="937"/>
        <v>0</v>
      </c>
      <c r="S1836" s="110">
        <f t="shared" si="938"/>
        <v>0</v>
      </c>
      <c r="T1836" s="92">
        <f t="shared" si="923"/>
        <v>0</v>
      </c>
      <c r="U1836" s="181">
        <f t="shared" si="924"/>
        <v>0</v>
      </c>
      <c r="V1836" s="120">
        <f t="shared" si="920"/>
        <v>7.8E-2</v>
      </c>
      <c r="W1836" s="118">
        <f t="shared" si="939"/>
        <v>19</v>
      </c>
      <c r="X1836" s="118">
        <v>252</v>
      </c>
      <c r="Y1836" s="117">
        <f t="shared" si="940"/>
        <v>1.0056789290000001</v>
      </c>
      <c r="Z1836" s="110">
        <f t="shared" si="941"/>
        <v>3.2713191899999998</v>
      </c>
      <c r="AA1836" s="110">
        <f t="shared" si="942"/>
        <v>0</v>
      </c>
      <c r="AB1836" s="121" t="str">
        <f t="shared" si="921"/>
        <v>A+J=</v>
      </c>
      <c r="AC1836" s="115">
        <f t="shared" si="922"/>
        <v>46106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9">
        <f t="shared" si="919"/>
        <v>46106</v>
      </c>
      <c r="B1837" s="110">
        <f t="shared" si="925"/>
        <v>579.61346295999999</v>
      </c>
      <c r="C1837" s="184">
        <f t="shared" ref="C1837:C1900" si="943">IF(Q1836&gt;0,P1836-S1836-T1836,C1836)</f>
        <v>573.70141569103555</v>
      </c>
      <c r="D1837" s="111">
        <f t="shared" si="926"/>
        <v>7245.38</v>
      </c>
      <c r="E1837" s="111">
        <f>IF($K1837=1,VLOOKUP($A1836,$AQ$11:$AU$150,5),E1836)</f>
        <v>7276.54</v>
      </c>
      <c r="F1837" s="160" t="e">
        <f>IF($K1837=1,VLOOKUP($A1836,$AQ$11:$AU$135,6),F1836)</f>
        <v>#REF!</v>
      </c>
      <c r="G1837" s="114">
        <f t="shared" si="927"/>
        <v>4.3006716003852752E-3</v>
      </c>
      <c r="H1837" s="115">
        <f t="shared" si="928"/>
        <v>46106</v>
      </c>
      <c r="I1837" s="115">
        <f t="shared" si="929"/>
        <v>46106</v>
      </c>
      <c r="J1837" s="116">
        <f t="shared" si="930"/>
        <v>20</v>
      </c>
      <c r="K1837" s="116">
        <f t="shared" si="931"/>
        <v>20</v>
      </c>
      <c r="L1837" s="8">
        <f t="shared" si="932"/>
        <v>1.0043006699999999</v>
      </c>
      <c r="M1837" s="117">
        <v>1</v>
      </c>
      <c r="N1837" s="117">
        <f t="shared" si="933"/>
        <v>1</v>
      </c>
      <c r="O1837" s="110">
        <f t="shared" si="934"/>
        <v>1.0043006699999999</v>
      </c>
      <c r="P1837" s="110">
        <f t="shared" si="935"/>
        <v>576.16871615000002</v>
      </c>
      <c r="Q1837" s="148">
        <f t="shared" si="936"/>
        <v>60</v>
      </c>
      <c r="R1837" s="170">
        <f t="shared" si="937"/>
        <v>2.0407999999999999E-2</v>
      </c>
      <c r="S1837" s="110">
        <f t="shared" si="938"/>
        <v>11.758451150000001</v>
      </c>
      <c r="T1837" s="92">
        <f t="shared" si="923"/>
        <v>2.4673004674199057</v>
      </c>
      <c r="U1837" s="181">
        <f t="shared" si="924"/>
        <v>2.4690253425207431E-2</v>
      </c>
      <c r="V1837" s="120">
        <f t="shared" si="920"/>
        <v>7.8E-2</v>
      </c>
      <c r="W1837" s="118">
        <f t="shared" si="939"/>
        <v>20</v>
      </c>
      <c r="X1837" s="118">
        <v>252</v>
      </c>
      <c r="Y1837" s="117">
        <f t="shared" si="940"/>
        <v>1.0059787120000001</v>
      </c>
      <c r="Z1837" s="110">
        <f t="shared" si="941"/>
        <v>3.4447468099999998</v>
      </c>
      <c r="AA1837" s="110">
        <f t="shared" si="942"/>
        <v>15.203197960000001</v>
      </c>
      <c r="AB1837" s="121" t="str">
        <f t="shared" si="921"/>
        <v>A+J=</v>
      </c>
      <c r="AC1837" s="115">
        <f t="shared" si="922"/>
        <v>46106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9">
        <f t="shared" si="919"/>
        <v>46107</v>
      </c>
      <c r="B1838" s="110">
        <f t="shared" si="925"/>
        <v>562.22535261999997</v>
      </c>
      <c r="C1838" s="184">
        <f t="shared" si="943"/>
        <v>561.94296453258005</v>
      </c>
      <c r="D1838" s="111">
        <f t="shared" si="926"/>
        <v>7245.38</v>
      </c>
      <c r="E1838" s="111">
        <f>IF($K1838=1,VLOOKUP($A1837,$AQ$11:$AU$150,5),E1837)</f>
        <v>7276.54</v>
      </c>
      <c r="F1838" s="160" t="e">
        <f>IF($K1838=1,VLOOKUP($A1837,$AQ$11:$AU$135,6),F1837)</f>
        <v>#REF!</v>
      </c>
      <c r="G1838" s="114">
        <f t="shared" si="927"/>
        <v>4.3006716003852752E-3</v>
      </c>
      <c r="H1838" s="115">
        <f t="shared" si="928"/>
        <v>46139</v>
      </c>
      <c r="I1838" s="115">
        <f t="shared" si="929"/>
        <v>46139</v>
      </c>
      <c r="J1838" s="116">
        <f t="shared" si="930"/>
        <v>21</v>
      </c>
      <c r="K1838" s="116">
        <f t="shared" si="931"/>
        <v>1</v>
      </c>
      <c r="L1838" s="8">
        <f t="shared" si="932"/>
        <v>1.0002043700000001</v>
      </c>
      <c r="M1838" s="117">
        <v>1</v>
      </c>
      <c r="N1838" s="117">
        <f t="shared" si="933"/>
        <v>1</v>
      </c>
      <c r="O1838" s="110">
        <f t="shared" si="934"/>
        <v>1.0002043700000001</v>
      </c>
      <c r="P1838" s="110">
        <f t="shared" si="935"/>
        <v>562.05780880999998</v>
      </c>
      <c r="Q1838" s="148">
        <f t="shared" si="936"/>
        <v>0</v>
      </c>
      <c r="R1838" s="170">
        <f t="shared" si="937"/>
        <v>0</v>
      </c>
      <c r="S1838" s="110">
        <f t="shared" si="938"/>
        <v>0</v>
      </c>
      <c r="T1838" s="92">
        <f t="shared" si="923"/>
        <v>0</v>
      </c>
      <c r="U1838" s="181">
        <f t="shared" si="924"/>
        <v>0</v>
      </c>
      <c r="V1838" s="120">
        <f t="shared" si="920"/>
        <v>7.8E-2</v>
      </c>
      <c r="W1838" s="118">
        <f t="shared" si="939"/>
        <v>1</v>
      </c>
      <c r="X1838" s="118">
        <v>252</v>
      </c>
      <c r="Y1838" s="117">
        <f t="shared" si="940"/>
        <v>1.00029809</v>
      </c>
      <c r="Z1838" s="110">
        <f t="shared" si="941"/>
        <v>0.16754380999999999</v>
      </c>
      <c r="AA1838" s="110">
        <f t="shared" si="942"/>
        <v>0</v>
      </c>
      <c r="AB1838" s="121" t="str">
        <f t="shared" si="921"/>
        <v>A+J=</v>
      </c>
      <c r="AC1838" s="115">
        <f t="shared" si="922"/>
        <v>46139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9">
        <f t="shared" si="919"/>
        <v>46108</v>
      </c>
      <c r="B1839" s="110">
        <f t="shared" si="925"/>
        <v>562.50788733000002</v>
      </c>
      <c r="C1839" s="184">
        <f t="shared" si="943"/>
        <v>561.94296453258005</v>
      </c>
      <c r="D1839" s="111">
        <f t="shared" si="926"/>
        <v>7245.38</v>
      </c>
      <c r="E1839" s="111">
        <f>IF($K1839=1,VLOOKUP($A1838,$AQ$11:$AU$150,5),E1838)</f>
        <v>7276.54</v>
      </c>
      <c r="F1839" s="160" t="e">
        <f>IF($K1839=1,VLOOKUP($A1838,$AQ$11:$AU$135,6),F1838)</f>
        <v>#REF!</v>
      </c>
      <c r="G1839" s="114">
        <f t="shared" si="927"/>
        <v>4.3006716003852752E-3</v>
      </c>
      <c r="H1839" s="115">
        <f t="shared" si="928"/>
        <v>46139</v>
      </c>
      <c r="I1839" s="115">
        <f t="shared" si="929"/>
        <v>46139</v>
      </c>
      <c r="J1839" s="116">
        <f t="shared" si="930"/>
        <v>21</v>
      </c>
      <c r="K1839" s="116">
        <f t="shared" si="931"/>
        <v>2</v>
      </c>
      <c r="L1839" s="8">
        <f t="shared" si="932"/>
        <v>1.00040879</v>
      </c>
      <c r="M1839" s="117">
        <v>1</v>
      </c>
      <c r="N1839" s="117">
        <f t="shared" si="933"/>
        <v>1</v>
      </c>
      <c r="O1839" s="110">
        <f t="shared" si="934"/>
        <v>1.00040879</v>
      </c>
      <c r="P1839" s="110">
        <f t="shared" si="935"/>
        <v>562.17268119000005</v>
      </c>
      <c r="Q1839" s="148">
        <f t="shared" si="936"/>
        <v>0</v>
      </c>
      <c r="R1839" s="170">
        <f t="shared" si="937"/>
        <v>0</v>
      </c>
      <c r="S1839" s="110">
        <f t="shared" si="938"/>
        <v>0</v>
      </c>
      <c r="T1839" s="92">
        <f t="shared" si="923"/>
        <v>0</v>
      </c>
      <c r="U1839" s="181">
        <f t="shared" si="924"/>
        <v>0</v>
      </c>
      <c r="V1839" s="120">
        <f t="shared" si="920"/>
        <v>7.8E-2</v>
      </c>
      <c r="W1839" s="118">
        <f t="shared" si="939"/>
        <v>2</v>
      </c>
      <c r="X1839" s="118">
        <v>252</v>
      </c>
      <c r="Y1839" s="117">
        <f t="shared" si="940"/>
        <v>1.0005962690000001</v>
      </c>
      <c r="Z1839" s="110">
        <f t="shared" si="941"/>
        <v>0.33520613999999999</v>
      </c>
      <c r="AA1839" s="110">
        <f t="shared" si="942"/>
        <v>0</v>
      </c>
      <c r="AB1839" s="121" t="str">
        <f t="shared" si="921"/>
        <v>A+J=</v>
      </c>
      <c r="AC1839" s="115">
        <f t="shared" si="922"/>
        <v>46139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9">
        <f t="shared" si="919"/>
        <v>46109</v>
      </c>
      <c r="B1840" s="110">
        <f t="shared" si="925"/>
        <v>562.79056251999998</v>
      </c>
      <c r="C1840" s="184">
        <f t="shared" si="943"/>
        <v>561.94296453258005</v>
      </c>
      <c r="D1840" s="111">
        <f t="shared" si="926"/>
        <v>7245.38</v>
      </c>
      <c r="E1840" s="111">
        <f>IF($K1840=1,VLOOKUP($A1839,$AQ$11:$AU$150,5),E1839)</f>
        <v>7276.54</v>
      </c>
      <c r="F1840" s="160" t="e">
        <f>IF($K1840=1,VLOOKUP($A1839,$AQ$11:$AU$135,6),F1839)</f>
        <v>#REF!</v>
      </c>
      <c r="G1840" s="114">
        <f t="shared" si="927"/>
        <v>4.3006716003852752E-3</v>
      </c>
      <c r="H1840" s="115">
        <f t="shared" si="928"/>
        <v>46139</v>
      </c>
      <c r="I1840" s="115">
        <f t="shared" si="929"/>
        <v>46139</v>
      </c>
      <c r="J1840" s="116">
        <f t="shared" si="930"/>
        <v>21</v>
      </c>
      <c r="K1840" s="116">
        <f t="shared" si="931"/>
        <v>3</v>
      </c>
      <c r="L1840" s="8">
        <f t="shared" si="932"/>
        <v>1.00061325</v>
      </c>
      <c r="M1840" s="117">
        <v>1</v>
      </c>
      <c r="N1840" s="117">
        <f t="shared" si="933"/>
        <v>1</v>
      </c>
      <c r="O1840" s="110">
        <f t="shared" si="934"/>
        <v>1.00061325</v>
      </c>
      <c r="P1840" s="110">
        <f t="shared" si="935"/>
        <v>562.28757604999998</v>
      </c>
      <c r="Q1840" s="148">
        <f t="shared" si="936"/>
        <v>0</v>
      </c>
      <c r="R1840" s="170">
        <f t="shared" si="937"/>
        <v>0</v>
      </c>
      <c r="S1840" s="110">
        <f t="shared" si="938"/>
        <v>0</v>
      </c>
      <c r="T1840" s="92">
        <f t="shared" si="923"/>
        <v>0</v>
      </c>
      <c r="U1840" s="181">
        <f t="shared" si="924"/>
        <v>0</v>
      </c>
      <c r="V1840" s="120">
        <f t="shared" si="920"/>
        <v>7.8E-2</v>
      </c>
      <c r="W1840" s="118">
        <f t="shared" si="939"/>
        <v>3</v>
      </c>
      <c r="X1840" s="118">
        <v>252</v>
      </c>
      <c r="Y1840" s="117">
        <f t="shared" si="940"/>
        <v>1.0008945359999999</v>
      </c>
      <c r="Z1840" s="110">
        <f t="shared" si="941"/>
        <v>0.50298646999999996</v>
      </c>
      <c r="AA1840" s="110">
        <f t="shared" si="942"/>
        <v>0</v>
      </c>
      <c r="AB1840" s="121" t="str">
        <f t="shared" si="921"/>
        <v>A+J=</v>
      </c>
      <c r="AC1840" s="115">
        <f t="shared" si="922"/>
        <v>46139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9">
        <f t="shared" si="919"/>
        <v>46110</v>
      </c>
      <c r="B1841" s="110">
        <f t="shared" si="925"/>
        <v>562.79056251999998</v>
      </c>
      <c r="C1841" s="184">
        <f t="shared" si="943"/>
        <v>561.94296453258005</v>
      </c>
      <c r="D1841" s="111">
        <f t="shared" si="926"/>
        <v>7245.38</v>
      </c>
      <c r="E1841" s="111">
        <f>IF($K1841=1,VLOOKUP($A1840,$AQ$11:$AU$150,5),E1840)</f>
        <v>7276.54</v>
      </c>
      <c r="F1841" s="160" t="e">
        <f>IF($K1841=1,VLOOKUP($A1840,$AQ$11:$AU$135,6),F1840)</f>
        <v>#REF!</v>
      </c>
      <c r="G1841" s="114">
        <f t="shared" si="927"/>
        <v>4.3006716003852752E-3</v>
      </c>
      <c r="H1841" s="115">
        <f t="shared" si="928"/>
        <v>46139</v>
      </c>
      <c r="I1841" s="115">
        <f t="shared" si="929"/>
        <v>46139</v>
      </c>
      <c r="J1841" s="116">
        <f t="shared" si="930"/>
        <v>21</v>
      </c>
      <c r="K1841" s="116">
        <f t="shared" si="931"/>
        <v>3</v>
      </c>
      <c r="L1841" s="8">
        <f t="shared" si="932"/>
        <v>1.00061325</v>
      </c>
      <c r="M1841" s="117">
        <v>1</v>
      </c>
      <c r="N1841" s="117">
        <f t="shared" si="933"/>
        <v>1</v>
      </c>
      <c r="O1841" s="110">
        <f t="shared" si="934"/>
        <v>1.00061325</v>
      </c>
      <c r="P1841" s="110">
        <f t="shared" si="935"/>
        <v>562.28757604999998</v>
      </c>
      <c r="Q1841" s="148">
        <f t="shared" si="936"/>
        <v>0</v>
      </c>
      <c r="R1841" s="170">
        <f t="shared" si="937"/>
        <v>0</v>
      </c>
      <c r="S1841" s="110">
        <f t="shared" si="938"/>
        <v>0</v>
      </c>
      <c r="T1841" s="92">
        <f t="shared" si="923"/>
        <v>0</v>
      </c>
      <c r="U1841" s="181">
        <f t="shared" si="924"/>
        <v>0</v>
      </c>
      <c r="V1841" s="120">
        <f t="shared" si="920"/>
        <v>7.8E-2</v>
      </c>
      <c r="W1841" s="118">
        <f t="shared" si="939"/>
        <v>3</v>
      </c>
      <c r="X1841" s="118">
        <v>252</v>
      </c>
      <c r="Y1841" s="117">
        <f t="shared" si="940"/>
        <v>1.0008945359999999</v>
      </c>
      <c r="Z1841" s="110">
        <f t="shared" si="941"/>
        <v>0.50298646999999996</v>
      </c>
      <c r="AA1841" s="110">
        <f t="shared" si="942"/>
        <v>0</v>
      </c>
      <c r="AB1841" s="121" t="str">
        <f t="shared" si="921"/>
        <v>A+J=</v>
      </c>
      <c r="AC1841" s="115">
        <f t="shared" si="922"/>
        <v>46139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9">
        <f t="shared" si="919"/>
        <v>46111</v>
      </c>
      <c r="B1842" s="110">
        <f t="shared" si="925"/>
        <v>562.79056251999998</v>
      </c>
      <c r="C1842" s="184">
        <f t="shared" si="943"/>
        <v>561.94296453258005</v>
      </c>
      <c r="D1842" s="111">
        <f t="shared" si="926"/>
        <v>7245.38</v>
      </c>
      <c r="E1842" s="111">
        <f>IF($K1842=1,VLOOKUP($A1841,$AQ$11:$AU$150,5),E1841)</f>
        <v>7276.54</v>
      </c>
      <c r="F1842" s="160" t="e">
        <f>IF($K1842=1,VLOOKUP($A1841,$AQ$11:$AU$135,6),F1841)</f>
        <v>#REF!</v>
      </c>
      <c r="G1842" s="114">
        <f t="shared" si="927"/>
        <v>4.3006716003852752E-3</v>
      </c>
      <c r="H1842" s="115">
        <f t="shared" si="928"/>
        <v>46139</v>
      </c>
      <c r="I1842" s="115">
        <f t="shared" si="929"/>
        <v>46139</v>
      </c>
      <c r="J1842" s="116">
        <f t="shared" si="930"/>
        <v>21</v>
      </c>
      <c r="K1842" s="116">
        <f t="shared" si="931"/>
        <v>3</v>
      </c>
      <c r="L1842" s="8">
        <f t="shared" si="932"/>
        <v>1.00061325</v>
      </c>
      <c r="M1842" s="117">
        <v>1</v>
      </c>
      <c r="N1842" s="117">
        <f t="shared" si="933"/>
        <v>1</v>
      </c>
      <c r="O1842" s="110">
        <f t="shared" si="934"/>
        <v>1.00061325</v>
      </c>
      <c r="P1842" s="110">
        <f t="shared" si="935"/>
        <v>562.28757604999998</v>
      </c>
      <c r="Q1842" s="148">
        <f t="shared" si="936"/>
        <v>0</v>
      </c>
      <c r="R1842" s="170">
        <f t="shared" si="937"/>
        <v>0</v>
      </c>
      <c r="S1842" s="110">
        <f t="shared" si="938"/>
        <v>0</v>
      </c>
      <c r="T1842" s="92">
        <f t="shared" si="923"/>
        <v>0</v>
      </c>
      <c r="U1842" s="181">
        <f t="shared" si="924"/>
        <v>0</v>
      </c>
      <c r="V1842" s="120">
        <f t="shared" si="920"/>
        <v>7.8E-2</v>
      </c>
      <c r="W1842" s="118">
        <f t="shared" si="939"/>
        <v>3</v>
      </c>
      <c r="X1842" s="118">
        <v>252</v>
      </c>
      <c r="Y1842" s="117">
        <f t="shared" si="940"/>
        <v>1.0008945359999999</v>
      </c>
      <c r="Z1842" s="110">
        <f t="shared" si="941"/>
        <v>0.50298646999999996</v>
      </c>
      <c r="AA1842" s="110">
        <f t="shared" si="942"/>
        <v>0</v>
      </c>
      <c r="AB1842" s="121" t="str">
        <f t="shared" si="921"/>
        <v>A+J=</v>
      </c>
      <c r="AC1842" s="115">
        <f t="shared" si="922"/>
        <v>46139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9">
        <f t="shared" si="919"/>
        <v>46112</v>
      </c>
      <c r="B1843" s="110">
        <f t="shared" si="925"/>
        <v>563.07337938000001</v>
      </c>
      <c r="C1843" s="184">
        <f t="shared" si="943"/>
        <v>561.94296453258005</v>
      </c>
      <c r="D1843" s="111">
        <f t="shared" si="926"/>
        <v>7245.38</v>
      </c>
      <c r="E1843" s="111">
        <f>IF($K1843=1,VLOOKUP($A1842,$AQ$11:$AU$150,5),E1842)</f>
        <v>7276.54</v>
      </c>
      <c r="F1843" s="160" t="e">
        <f>IF($K1843=1,VLOOKUP($A1842,$AQ$11:$AU$135,6),F1842)</f>
        <v>#REF!</v>
      </c>
      <c r="G1843" s="114">
        <f t="shared" si="927"/>
        <v>4.3006716003852752E-3</v>
      </c>
      <c r="H1843" s="115">
        <f t="shared" si="928"/>
        <v>46139</v>
      </c>
      <c r="I1843" s="115">
        <f t="shared" si="929"/>
        <v>46139</v>
      </c>
      <c r="J1843" s="116">
        <f t="shared" si="930"/>
        <v>21</v>
      </c>
      <c r="K1843" s="116">
        <f t="shared" si="931"/>
        <v>4</v>
      </c>
      <c r="L1843" s="8">
        <f t="shared" si="932"/>
        <v>1.00081775</v>
      </c>
      <c r="M1843" s="117">
        <v>1</v>
      </c>
      <c r="N1843" s="117">
        <f t="shared" si="933"/>
        <v>1</v>
      </c>
      <c r="O1843" s="110">
        <f t="shared" si="934"/>
        <v>1.00081775</v>
      </c>
      <c r="P1843" s="110">
        <f t="shared" si="935"/>
        <v>562.40249339000002</v>
      </c>
      <c r="Q1843" s="148">
        <f t="shared" si="936"/>
        <v>0</v>
      </c>
      <c r="R1843" s="170">
        <f t="shared" si="937"/>
        <v>0</v>
      </c>
      <c r="S1843" s="110">
        <f t="shared" si="938"/>
        <v>0</v>
      </c>
      <c r="T1843" s="92">
        <f t="shared" si="923"/>
        <v>0</v>
      </c>
      <c r="U1843" s="181">
        <f t="shared" si="924"/>
        <v>0</v>
      </c>
      <c r="V1843" s="120">
        <f t="shared" si="920"/>
        <v>7.8E-2</v>
      </c>
      <c r="W1843" s="118">
        <f t="shared" si="939"/>
        <v>4</v>
      </c>
      <c r="X1843" s="118">
        <v>252</v>
      </c>
      <c r="Y1843" s="117">
        <f t="shared" si="940"/>
        <v>1.001192893</v>
      </c>
      <c r="Z1843" s="110">
        <f t="shared" si="941"/>
        <v>0.67088599000000004</v>
      </c>
      <c r="AA1843" s="110">
        <f t="shared" si="942"/>
        <v>0</v>
      </c>
      <c r="AB1843" s="121" t="str">
        <f t="shared" si="921"/>
        <v>A+J=</v>
      </c>
      <c r="AC1843" s="115">
        <f t="shared" si="922"/>
        <v>46139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9">
        <f t="shared" si="919"/>
        <v>46113</v>
      </c>
      <c r="B1844" s="110">
        <f t="shared" si="925"/>
        <v>563.35633738000001</v>
      </c>
      <c r="C1844" s="184">
        <f t="shared" si="943"/>
        <v>561.94296453258005</v>
      </c>
      <c r="D1844" s="111">
        <f t="shared" si="926"/>
        <v>7245.38</v>
      </c>
      <c r="E1844" s="111">
        <f>IF($K1844=1,VLOOKUP($A1843,$AQ$11:$AU$150,5),E1843)</f>
        <v>7276.54</v>
      </c>
      <c r="F1844" s="160" t="e">
        <f>IF($K1844=1,VLOOKUP($A1843,$AQ$11:$AU$135,6),F1843)</f>
        <v>#REF!</v>
      </c>
      <c r="G1844" s="114">
        <f t="shared" si="927"/>
        <v>4.3006716003852752E-3</v>
      </c>
      <c r="H1844" s="115">
        <f t="shared" si="928"/>
        <v>46139</v>
      </c>
      <c r="I1844" s="115">
        <f t="shared" si="929"/>
        <v>46139</v>
      </c>
      <c r="J1844" s="116">
        <f t="shared" si="930"/>
        <v>21</v>
      </c>
      <c r="K1844" s="116">
        <f t="shared" si="931"/>
        <v>5</v>
      </c>
      <c r="L1844" s="8">
        <f t="shared" si="932"/>
        <v>1.0010222900000001</v>
      </c>
      <c r="M1844" s="117">
        <v>1</v>
      </c>
      <c r="N1844" s="117">
        <f t="shared" si="933"/>
        <v>1</v>
      </c>
      <c r="O1844" s="110">
        <f t="shared" si="934"/>
        <v>1.0010222900000001</v>
      </c>
      <c r="P1844" s="110">
        <f t="shared" si="935"/>
        <v>562.51743320000003</v>
      </c>
      <c r="Q1844" s="148">
        <f t="shared" si="936"/>
        <v>0</v>
      </c>
      <c r="R1844" s="170">
        <f t="shared" si="937"/>
        <v>0</v>
      </c>
      <c r="S1844" s="110">
        <f t="shared" si="938"/>
        <v>0</v>
      </c>
      <c r="T1844" s="92">
        <f t="shared" si="923"/>
        <v>0</v>
      </c>
      <c r="U1844" s="181">
        <f t="shared" si="924"/>
        <v>0</v>
      </c>
      <c r="V1844" s="120">
        <f t="shared" si="920"/>
        <v>7.8E-2</v>
      </c>
      <c r="W1844" s="118">
        <f t="shared" si="939"/>
        <v>5</v>
      </c>
      <c r="X1844" s="118">
        <v>252</v>
      </c>
      <c r="Y1844" s="117">
        <f t="shared" si="940"/>
        <v>1.001491339</v>
      </c>
      <c r="Z1844" s="110">
        <f t="shared" si="941"/>
        <v>0.83890418</v>
      </c>
      <c r="AA1844" s="110">
        <f t="shared" si="942"/>
        <v>0</v>
      </c>
      <c r="AB1844" s="121" t="str">
        <f t="shared" si="921"/>
        <v>A+J=</v>
      </c>
      <c r="AC1844" s="115">
        <f t="shared" si="922"/>
        <v>46139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9">
        <f t="shared" si="919"/>
        <v>46114</v>
      </c>
      <c r="B1845" s="110">
        <f t="shared" si="925"/>
        <v>563.63944165000009</v>
      </c>
      <c r="C1845" s="184">
        <f t="shared" si="943"/>
        <v>561.94296453258005</v>
      </c>
      <c r="D1845" s="111">
        <f t="shared" si="926"/>
        <v>7245.38</v>
      </c>
      <c r="E1845" s="111">
        <f>IF($K1845=1,VLOOKUP($A1844,$AQ$11:$AU$150,5),E1844)</f>
        <v>7276.54</v>
      </c>
      <c r="F1845" s="160" t="e">
        <f>IF($K1845=1,VLOOKUP($A1844,$AQ$11:$AU$135,6),F1844)</f>
        <v>#REF!</v>
      </c>
      <c r="G1845" s="114">
        <f t="shared" si="927"/>
        <v>4.3006716003852752E-3</v>
      </c>
      <c r="H1845" s="115">
        <f t="shared" si="928"/>
        <v>46139</v>
      </c>
      <c r="I1845" s="115">
        <f t="shared" si="929"/>
        <v>46139</v>
      </c>
      <c r="J1845" s="116">
        <f t="shared" si="930"/>
        <v>21</v>
      </c>
      <c r="K1845" s="116">
        <f t="shared" si="931"/>
        <v>6</v>
      </c>
      <c r="L1845" s="8">
        <f t="shared" si="932"/>
        <v>1.0012268799999999</v>
      </c>
      <c r="M1845" s="117">
        <v>1</v>
      </c>
      <c r="N1845" s="117">
        <f t="shared" si="933"/>
        <v>1</v>
      </c>
      <c r="O1845" s="110">
        <f t="shared" si="934"/>
        <v>1.0012268799999999</v>
      </c>
      <c r="P1845" s="110">
        <f t="shared" si="935"/>
        <v>562.63240111000005</v>
      </c>
      <c r="Q1845" s="148">
        <f t="shared" si="936"/>
        <v>0</v>
      </c>
      <c r="R1845" s="170">
        <f t="shared" si="937"/>
        <v>0</v>
      </c>
      <c r="S1845" s="110">
        <f t="shared" si="938"/>
        <v>0</v>
      </c>
      <c r="T1845" s="92">
        <f t="shared" si="923"/>
        <v>0</v>
      </c>
      <c r="U1845" s="181">
        <f t="shared" si="924"/>
        <v>0</v>
      </c>
      <c r="V1845" s="120">
        <f t="shared" si="920"/>
        <v>7.8E-2</v>
      </c>
      <c r="W1845" s="118">
        <f t="shared" si="939"/>
        <v>6</v>
      </c>
      <c r="X1845" s="118">
        <v>252</v>
      </c>
      <c r="Y1845" s="117">
        <f t="shared" si="940"/>
        <v>1.0017898730000001</v>
      </c>
      <c r="Z1845" s="110">
        <f t="shared" si="941"/>
        <v>1.00704054</v>
      </c>
      <c r="AA1845" s="110">
        <f t="shared" si="942"/>
        <v>0</v>
      </c>
      <c r="AB1845" s="121" t="str">
        <f t="shared" si="921"/>
        <v>A+J=</v>
      </c>
      <c r="AC1845" s="115">
        <f t="shared" si="922"/>
        <v>46139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9">
        <f t="shared" si="919"/>
        <v>46115</v>
      </c>
      <c r="B1846" s="110">
        <f t="shared" si="925"/>
        <v>563.92268153999999</v>
      </c>
      <c r="C1846" s="184">
        <f t="shared" si="943"/>
        <v>561.94296453258005</v>
      </c>
      <c r="D1846" s="111">
        <f t="shared" si="926"/>
        <v>7245.38</v>
      </c>
      <c r="E1846" s="111">
        <f>IF($K1846=1,VLOOKUP($A1845,$AQ$11:$AU$150,5),E1845)</f>
        <v>7276.54</v>
      </c>
      <c r="F1846" s="160" t="e">
        <f>IF($K1846=1,VLOOKUP($A1845,$AQ$11:$AU$135,6),F1845)</f>
        <v>#REF!</v>
      </c>
      <c r="G1846" s="114">
        <f t="shared" si="927"/>
        <v>4.3006716003852752E-3</v>
      </c>
      <c r="H1846" s="115">
        <f t="shared" si="928"/>
        <v>46139</v>
      </c>
      <c r="I1846" s="115">
        <f t="shared" si="929"/>
        <v>46139</v>
      </c>
      <c r="J1846" s="116">
        <f t="shared" si="930"/>
        <v>21</v>
      </c>
      <c r="K1846" s="116">
        <f t="shared" si="931"/>
        <v>7</v>
      </c>
      <c r="L1846" s="8">
        <f t="shared" si="932"/>
        <v>1.0014315</v>
      </c>
      <c r="M1846" s="117">
        <v>1</v>
      </c>
      <c r="N1846" s="117">
        <f t="shared" si="933"/>
        <v>1</v>
      </c>
      <c r="O1846" s="110">
        <f t="shared" si="934"/>
        <v>1.0014315</v>
      </c>
      <c r="P1846" s="110">
        <f t="shared" si="935"/>
        <v>562.74738588000002</v>
      </c>
      <c r="Q1846" s="148">
        <f t="shared" si="936"/>
        <v>0</v>
      </c>
      <c r="R1846" s="170">
        <f t="shared" si="937"/>
        <v>0</v>
      </c>
      <c r="S1846" s="110">
        <f t="shared" si="938"/>
        <v>0</v>
      </c>
      <c r="T1846" s="92">
        <f t="shared" si="923"/>
        <v>0</v>
      </c>
      <c r="U1846" s="181">
        <f t="shared" si="924"/>
        <v>0</v>
      </c>
      <c r="V1846" s="120">
        <f t="shared" si="920"/>
        <v>7.8E-2</v>
      </c>
      <c r="W1846" s="118">
        <f t="shared" si="939"/>
        <v>7</v>
      </c>
      <c r="X1846" s="118">
        <v>252</v>
      </c>
      <c r="Y1846" s="117">
        <f t="shared" si="940"/>
        <v>1.0020884960000001</v>
      </c>
      <c r="Z1846" s="110">
        <f t="shared" si="941"/>
        <v>1.17529566</v>
      </c>
      <c r="AA1846" s="110">
        <f t="shared" si="942"/>
        <v>0</v>
      </c>
      <c r="AB1846" s="121" t="str">
        <f t="shared" si="921"/>
        <v>A+J=</v>
      </c>
      <c r="AC1846" s="115">
        <f t="shared" si="922"/>
        <v>46139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9">
        <f t="shared" si="919"/>
        <v>46116</v>
      </c>
      <c r="B1847" s="110">
        <f t="shared" si="925"/>
        <v>563.92268153999999</v>
      </c>
      <c r="C1847" s="184">
        <f t="shared" si="943"/>
        <v>561.94296453258005</v>
      </c>
      <c r="D1847" s="111">
        <f t="shared" si="926"/>
        <v>7245.38</v>
      </c>
      <c r="E1847" s="111">
        <f>IF($K1847=1,VLOOKUP($A1846,$AQ$11:$AU$150,5),E1846)</f>
        <v>7276.54</v>
      </c>
      <c r="F1847" s="160" t="e">
        <f>IF($K1847=1,VLOOKUP($A1846,$AQ$11:$AU$135,6),F1846)</f>
        <v>#REF!</v>
      </c>
      <c r="G1847" s="114">
        <f t="shared" si="927"/>
        <v>4.3006716003852752E-3</v>
      </c>
      <c r="H1847" s="115">
        <f t="shared" si="928"/>
        <v>46139</v>
      </c>
      <c r="I1847" s="115">
        <f t="shared" si="929"/>
        <v>46139</v>
      </c>
      <c r="J1847" s="116">
        <f t="shared" si="930"/>
        <v>21</v>
      </c>
      <c r="K1847" s="116">
        <f t="shared" si="931"/>
        <v>7</v>
      </c>
      <c r="L1847" s="8">
        <f t="shared" si="932"/>
        <v>1.0014315</v>
      </c>
      <c r="M1847" s="117">
        <v>1</v>
      </c>
      <c r="N1847" s="117">
        <f t="shared" si="933"/>
        <v>1</v>
      </c>
      <c r="O1847" s="110">
        <f t="shared" si="934"/>
        <v>1.0014315</v>
      </c>
      <c r="P1847" s="110">
        <f t="shared" si="935"/>
        <v>562.74738588000002</v>
      </c>
      <c r="Q1847" s="148">
        <f t="shared" si="936"/>
        <v>0</v>
      </c>
      <c r="R1847" s="170">
        <f t="shared" si="937"/>
        <v>0</v>
      </c>
      <c r="S1847" s="110">
        <f t="shared" si="938"/>
        <v>0</v>
      </c>
      <c r="T1847" s="92">
        <f t="shared" si="923"/>
        <v>0</v>
      </c>
      <c r="U1847" s="181">
        <f t="shared" si="924"/>
        <v>0</v>
      </c>
      <c r="V1847" s="120">
        <f t="shared" si="920"/>
        <v>7.8E-2</v>
      </c>
      <c r="W1847" s="118">
        <f t="shared" si="939"/>
        <v>7</v>
      </c>
      <c r="X1847" s="118">
        <v>252</v>
      </c>
      <c r="Y1847" s="117">
        <f t="shared" si="940"/>
        <v>1.0020884960000001</v>
      </c>
      <c r="Z1847" s="110">
        <f t="shared" si="941"/>
        <v>1.17529566</v>
      </c>
      <c r="AA1847" s="110">
        <f t="shared" si="942"/>
        <v>0</v>
      </c>
      <c r="AB1847" s="121" t="str">
        <f t="shared" si="921"/>
        <v>A+J=</v>
      </c>
      <c r="AC1847" s="115">
        <f t="shared" si="922"/>
        <v>46139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9">
        <f t="shared" si="919"/>
        <v>46117</v>
      </c>
      <c r="B1848" s="110">
        <f t="shared" si="925"/>
        <v>563.92268153999999</v>
      </c>
      <c r="C1848" s="184">
        <f t="shared" si="943"/>
        <v>561.94296453258005</v>
      </c>
      <c r="D1848" s="111">
        <f t="shared" si="926"/>
        <v>7245.38</v>
      </c>
      <c r="E1848" s="111">
        <f>IF($K1848=1,VLOOKUP($A1847,$AQ$11:$AU$150,5),E1847)</f>
        <v>7276.54</v>
      </c>
      <c r="F1848" s="160" t="e">
        <f>IF($K1848=1,VLOOKUP($A1847,$AQ$11:$AU$135,6),F1847)</f>
        <v>#REF!</v>
      </c>
      <c r="G1848" s="114">
        <f t="shared" si="927"/>
        <v>4.3006716003852752E-3</v>
      </c>
      <c r="H1848" s="115">
        <f t="shared" si="928"/>
        <v>46139</v>
      </c>
      <c r="I1848" s="115">
        <f t="shared" si="929"/>
        <v>46139</v>
      </c>
      <c r="J1848" s="116">
        <f t="shared" si="930"/>
        <v>21</v>
      </c>
      <c r="K1848" s="116">
        <f t="shared" si="931"/>
        <v>7</v>
      </c>
      <c r="L1848" s="8">
        <f t="shared" si="932"/>
        <v>1.0014315</v>
      </c>
      <c r="M1848" s="117">
        <v>1</v>
      </c>
      <c r="N1848" s="117">
        <f t="shared" si="933"/>
        <v>1</v>
      </c>
      <c r="O1848" s="110">
        <f t="shared" si="934"/>
        <v>1.0014315</v>
      </c>
      <c r="P1848" s="110">
        <f t="shared" si="935"/>
        <v>562.74738588000002</v>
      </c>
      <c r="Q1848" s="148">
        <f t="shared" si="936"/>
        <v>0</v>
      </c>
      <c r="R1848" s="170">
        <f t="shared" si="937"/>
        <v>0</v>
      </c>
      <c r="S1848" s="110">
        <f t="shared" si="938"/>
        <v>0</v>
      </c>
      <c r="T1848" s="92">
        <f t="shared" si="923"/>
        <v>0</v>
      </c>
      <c r="U1848" s="181">
        <f t="shared" si="924"/>
        <v>0</v>
      </c>
      <c r="V1848" s="120">
        <f t="shared" si="920"/>
        <v>7.8E-2</v>
      </c>
      <c r="W1848" s="118">
        <f t="shared" si="939"/>
        <v>7</v>
      </c>
      <c r="X1848" s="118">
        <v>252</v>
      </c>
      <c r="Y1848" s="117">
        <f t="shared" si="940"/>
        <v>1.0020884960000001</v>
      </c>
      <c r="Z1848" s="110">
        <f t="shared" si="941"/>
        <v>1.17529566</v>
      </c>
      <c r="AA1848" s="110">
        <f t="shared" si="942"/>
        <v>0</v>
      </c>
      <c r="AB1848" s="121" t="str">
        <f t="shared" si="921"/>
        <v>A+J=</v>
      </c>
      <c r="AC1848" s="115">
        <f t="shared" si="922"/>
        <v>46139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9">
        <f t="shared" si="919"/>
        <v>46118</v>
      </c>
      <c r="B1849" s="110">
        <f t="shared" si="925"/>
        <v>563.92268153999999</v>
      </c>
      <c r="C1849" s="184">
        <f t="shared" si="943"/>
        <v>561.94296453258005</v>
      </c>
      <c r="D1849" s="111">
        <f t="shared" si="926"/>
        <v>7245.38</v>
      </c>
      <c r="E1849" s="111">
        <f>IF($K1849=1,VLOOKUP($A1848,$AQ$11:$AU$150,5),E1848)</f>
        <v>7276.54</v>
      </c>
      <c r="F1849" s="160" t="e">
        <f>IF($K1849=1,VLOOKUP($A1848,$AQ$11:$AU$135,6),F1848)</f>
        <v>#REF!</v>
      </c>
      <c r="G1849" s="114">
        <f t="shared" si="927"/>
        <v>4.3006716003852752E-3</v>
      </c>
      <c r="H1849" s="115">
        <f t="shared" si="928"/>
        <v>46139</v>
      </c>
      <c r="I1849" s="115">
        <f t="shared" si="929"/>
        <v>46139</v>
      </c>
      <c r="J1849" s="116">
        <f t="shared" si="930"/>
        <v>21</v>
      </c>
      <c r="K1849" s="116">
        <f t="shared" si="931"/>
        <v>7</v>
      </c>
      <c r="L1849" s="8">
        <f t="shared" si="932"/>
        <v>1.0014315</v>
      </c>
      <c r="M1849" s="117">
        <v>1</v>
      </c>
      <c r="N1849" s="117">
        <f t="shared" si="933"/>
        <v>1</v>
      </c>
      <c r="O1849" s="110">
        <f t="shared" si="934"/>
        <v>1.0014315</v>
      </c>
      <c r="P1849" s="110">
        <f t="shared" si="935"/>
        <v>562.74738588000002</v>
      </c>
      <c r="Q1849" s="148">
        <f t="shared" si="936"/>
        <v>0</v>
      </c>
      <c r="R1849" s="170">
        <f t="shared" si="937"/>
        <v>0</v>
      </c>
      <c r="S1849" s="110">
        <f t="shared" si="938"/>
        <v>0</v>
      </c>
      <c r="T1849" s="92">
        <f t="shared" si="923"/>
        <v>0</v>
      </c>
      <c r="U1849" s="181">
        <f t="shared" si="924"/>
        <v>0</v>
      </c>
      <c r="V1849" s="120">
        <f t="shared" si="920"/>
        <v>7.8E-2</v>
      </c>
      <c r="W1849" s="118">
        <f t="shared" si="939"/>
        <v>7</v>
      </c>
      <c r="X1849" s="118">
        <v>252</v>
      </c>
      <c r="Y1849" s="117">
        <f t="shared" si="940"/>
        <v>1.0020884960000001</v>
      </c>
      <c r="Z1849" s="110">
        <f t="shared" si="941"/>
        <v>1.17529566</v>
      </c>
      <c r="AA1849" s="110">
        <f t="shared" si="942"/>
        <v>0</v>
      </c>
      <c r="AB1849" s="121" t="str">
        <f t="shared" si="921"/>
        <v>A+J=</v>
      </c>
      <c r="AC1849" s="115">
        <f t="shared" si="922"/>
        <v>46139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9">
        <f t="shared" si="919"/>
        <v>46119</v>
      </c>
      <c r="B1850" s="110">
        <f t="shared" si="925"/>
        <v>564.20606893000001</v>
      </c>
      <c r="C1850" s="184">
        <f t="shared" si="943"/>
        <v>561.94296453258005</v>
      </c>
      <c r="D1850" s="111">
        <f t="shared" si="926"/>
        <v>7245.38</v>
      </c>
      <c r="E1850" s="111">
        <f>IF($K1850=1,VLOOKUP($A1849,$AQ$11:$AU$150,5),E1849)</f>
        <v>7276.54</v>
      </c>
      <c r="F1850" s="160" t="e">
        <f>IF($K1850=1,VLOOKUP($A1849,$AQ$11:$AU$135,6),F1849)</f>
        <v>#REF!</v>
      </c>
      <c r="G1850" s="114">
        <f t="shared" si="927"/>
        <v>4.3006716003852752E-3</v>
      </c>
      <c r="H1850" s="115">
        <f t="shared" si="928"/>
        <v>46139</v>
      </c>
      <c r="I1850" s="115">
        <f t="shared" si="929"/>
        <v>46139</v>
      </c>
      <c r="J1850" s="116">
        <f t="shared" si="930"/>
        <v>21</v>
      </c>
      <c r="K1850" s="116">
        <f t="shared" si="931"/>
        <v>8</v>
      </c>
      <c r="L1850" s="8">
        <f t="shared" si="932"/>
        <v>1.00163617</v>
      </c>
      <c r="M1850" s="117">
        <v>1</v>
      </c>
      <c r="N1850" s="117">
        <f t="shared" si="933"/>
        <v>1</v>
      </c>
      <c r="O1850" s="110">
        <f t="shared" si="934"/>
        <v>1.00163617</v>
      </c>
      <c r="P1850" s="110">
        <f t="shared" si="935"/>
        <v>562.86239875000001</v>
      </c>
      <c r="Q1850" s="148">
        <f t="shared" si="936"/>
        <v>0</v>
      </c>
      <c r="R1850" s="170">
        <f t="shared" si="937"/>
        <v>0</v>
      </c>
      <c r="S1850" s="110">
        <f t="shared" si="938"/>
        <v>0</v>
      </c>
      <c r="T1850" s="92">
        <f t="shared" si="923"/>
        <v>0</v>
      </c>
      <c r="U1850" s="181">
        <f t="shared" si="924"/>
        <v>0</v>
      </c>
      <c r="V1850" s="120">
        <f t="shared" si="920"/>
        <v>7.8E-2</v>
      </c>
      <c r="W1850" s="118">
        <f t="shared" si="939"/>
        <v>8</v>
      </c>
      <c r="X1850" s="118">
        <v>252</v>
      </c>
      <c r="Y1850" s="117">
        <f t="shared" si="940"/>
        <v>1.0023872089999999</v>
      </c>
      <c r="Z1850" s="110">
        <f t="shared" si="941"/>
        <v>1.3436701799999999</v>
      </c>
      <c r="AA1850" s="110">
        <f t="shared" si="942"/>
        <v>0</v>
      </c>
      <c r="AB1850" s="121" t="str">
        <f t="shared" si="921"/>
        <v>A+J=</v>
      </c>
      <c r="AC1850" s="115">
        <f t="shared" si="922"/>
        <v>46139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9">
        <f t="shared" si="919"/>
        <v>46120</v>
      </c>
      <c r="B1851" s="110">
        <f t="shared" si="925"/>
        <v>564.48959766999997</v>
      </c>
      <c r="C1851" s="184">
        <f t="shared" si="943"/>
        <v>561.94296453258005</v>
      </c>
      <c r="D1851" s="111">
        <f t="shared" si="926"/>
        <v>7245.38</v>
      </c>
      <c r="E1851" s="111">
        <f>IF($K1851=1,VLOOKUP($A1850,$AQ$11:$AU$150,5),E1850)</f>
        <v>7276.54</v>
      </c>
      <c r="F1851" s="160" t="e">
        <f>IF($K1851=1,VLOOKUP($A1850,$AQ$11:$AU$135,6),F1850)</f>
        <v>#REF!</v>
      </c>
      <c r="G1851" s="114">
        <f t="shared" si="927"/>
        <v>4.3006716003852752E-3</v>
      </c>
      <c r="H1851" s="115">
        <f t="shared" si="928"/>
        <v>46139</v>
      </c>
      <c r="I1851" s="115">
        <f t="shared" si="929"/>
        <v>46139</v>
      </c>
      <c r="J1851" s="116">
        <f t="shared" si="930"/>
        <v>21</v>
      </c>
      <c r="K1851" s="116">
        <f t="shared" si="931"/>
        <v>9</v>
      </c>
      <c r="L1851" s="8">
        <f t="shared" si="932"/>
        <v>1.00184088</v>
      </c>
      <c r="M1851" s="117">
        <v>1</v>
      </c>
      <c r="N1851" s="117">
        <f t="shared" si="933"/>
        <v>1</v>
      </c>
      <c r="O1851" s="110">
        <f t="shared" si="934"/>
        <v>1.00184088</v>
      </c>
      <c r="P1851" s="110">
        <f t="shared" si="935"/>
        <v>562.97743408999997</v>
      </c>
      <c r="Q1851" s="148">
        <f t="shared" si="936"/>
        <v>0</v>
      </c>
      <c r="R1851" s="170">
        <f t="shared" si="937"/>
        <v>0</v>
      </c>
      <c r="S1851" s="110">
        <f t="shared" si="938"/>
        <v>0</v>
      </c>
      <c r="T1851" s="92">
        <f t="shared" si="923"/>
        <v>0</v>
      </c>
      <c r="U1851" s="181">
        <f t="shared" si="924"/>
        <v>0</v>
      </c>
      <c r="V1851" s="120">
        <f t="shared" si="920"/>
        <v>7.8E-2</v>
      </c>
      <c r="W1851" s="118">
        <f t="shared" si="939"/>
        <v>9</v>
      </c>
      <c r="X1851" s="118">
        <v>252</v>
      </c>
      <c r="Y1851" s="117">
        <f t="shared" si="940"/>
        <v>1.002686011</v>
      </c>
      <c r="Z1851" s="110">
        <f t="shared" si="941"/>
        <v>1.51216358</v>
      </c>
      <c r="AA1851" s="110">
        <f t="shared" si="942"/>
        <v>0</v>
      </c>
      <c r="AB1851" s="121" t="str">
        <f t="shared" si="921"/>
        <v>A+J=</v>
      </c>
      <c r="AC1851" s="115">
        <f t="shared" si="922"/>
        <v>46139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9">
        <f t="shared" si="919"/>
        <v>46121</v>
      </c>
      <c r="B1852" s="110">
        <f t="shared" si="925"/>
        <v>564.77326725</v>
      </c>
      <c r="C1852" s="184">
        <f t="shared" si="943"/>
        <v>561.94296453258005</v>
      </c>
      <c r="D1852" s="111">
        <f t="shared" si="926"/>
        <v>7245.38</v>
      </c>
      <c r="E1852" s="111">
        <f>IF($K1852=1,VLOOKUP($A1851,$AQ$11:$AU$150,5),E1851)</f>
        <v>7276.54</v>
      </c>
      <c r="F1852" s="160" t="e">
        <f>IF($K1852=1,VLOOKUP($A1851,$AQ$11:$AU$135,6),F1851)</f>
        <v>#REF!</v>
      </c>
      <c r="G1852" s="114">
        <f t="shared" si="927"/>
        <v>4.3006716003852752E-3</v>
      </c>
      <c r="H1852" s="115">
        <f t="shared" si="928"/>
        <v>46139</v>
      </c>
      <c r="I1852" s="115">
        <f t="shared" si="929"/>
        <v>46139</v>
      </c>
      <c r="J1852" s="116">
        <f t="shared" si="930"/>
        <v>21</v>
      </c>
      <c r="K1852" s="116">
        <f t="shared" si="931"/>
        <v>10</v>
      </c>
      <c r="L1852" s="8">
        <f t="shared" si="932"/>
        <v>1.00204563</v>
      </c>
      <c r="M1852" s="117">
        <v>1</v>
      </c>
      <c r="N1852" s="117">
        <f t="shared" si="933"/>
        <v>1</v>
      </c>
      <c r="O1852" s="110">
        <f t="shared" si="934"/>
        <v>1.00204563</v>
      </c>
      <c r="P1852" s="110">
        <f t="shared" si="935"/>
        <v>563.09249191000004</v>
      </c>
      <c r="Q1852" s="148">
        <f t="shared" si="936"/>
        <v>0</v>
      </c>
      <c r="R1852" s="170">
        <f t="shared" si="937"/>
        <v>0</v>
      </c>
      <c r="S1852" s="110">
        <f t="shared" si="938"/>
        <v>0</v>
      </c>
      <c r="T1852" s="92">
        <f t="shared" si="923"/>
        <v>0</v>
      </c>
      <c r="U1852" s="181">
        <f t="shared" si="924"/>
        <v>0</v>
      </c>
      <c r="V1852" s="120">
        <f t="shared" si="920"/>
        <v>7.8E-2</v>
      </c>
      <c r="W1852" s="118">
        <f t="shared" si="939"/>
        <v>10</v>
      </c>
      <c r="X1852" s="118">
        <v>252</v>
      </c>
      <c r="Y1852" s="117">
        <f t="shared" si="940"/>
        <v>1.002984901</v>
      </c>
      <c r="Z1852" s="110">
        <f t="shared" si="941"/>
        <v>1.6807753400000001</v>
      </c>
      <c r="AA1852" s="110">
        <f t="shared" si="942"/>
        <v>0</v>
      </c>
      <c r="AB1852" s="121" t="str">
        <f t="shared" si="921"/>
        <v>A+J=</v>
      </c>
      <c r="AC1852" s="115">
        <f t="shared" si="922"/>
        <v>46139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9">
        <f t="shared" si="919"/>
        <v>46122</v>
      </c>
      <c r="B1853" s="110">
        <f t="shared" si="925"/>
        <v>565.05708448999997</v>
      </c>
      <c r="C1853" s="184">
        <f t="shared" si="943"/>
        <v>561.94296453258005</v>
      </c>
      <c r="D1853" s="111">
        <f t="shared" si="926"/>
        <v>7245.38</v>
      </c>
      <c r="E1853" s="111">
        <f>IF($K1853=1,VLOOKUP($A1852,$AQ$11:$AU$150,5),E1852)</f>
        <v>7276.54</v>
      </c>
      <c r="F1853" s="160" t="e">
        <f>IF($K1853=1,VLOOKUP($A1852,$AQ$11:$AU$135,6),F1852)</f>
        <v>#REF!</v>
      </c>
      <c r="G1853" s="114">
        <f t="shared" si="927"/>
        <v>4.3006716003852752E-3</v>
      </c>
      <c r="H1853" s="115">
        <f t="shared" si="928"/>
        <v>46139</v>
      </c>
      <c r="I1853" s="115">
        <f t="shared" si="929"/>
        <v>46139</v>
      </c>
      <c r="J1853" s="116">
        <f t="shared" si="930"/>
        <v>21</v>
      </c>
      <c r="K1853" s="116">
        <f t="shared" si="931"/>
        <v>11</v>
      </c>
      <c r="L1853" s="8">
        <f t="shared" si="932"/>
        <v>1.0022504299999999</v>
      </c>
      <c r="M1853" s="117">
        <v>1</v>
      </c>
      <c r="N1853" s="117">
        <f t="shared" si="933"/>
        <v>1</v>
      </c>
      <c r="O1853" s="110">
        <f t="shared" si="934"/>
        <v>1.0022504299999999</v>
      </c>
      <c r="P1853" s="110">
        <f t="shared" si="935"/>
        <v>563.20757782999999</v>
      </c>
      <c r="Q1853" s="148">
        <f t="shared" si="936"/>
        <v>0</v>
      </c>
      <c r="R1853" s="170">
        <f t="shared" si="937"/>
        <v>0</v>
      </c>
      <c r="S1853" s="110">
        <f t="shared" si="938"/>
        <v>0</v>
      </c>
      <c r="T1853" s="92">
        <f t="shared" si="923"/>
        <v>0</v>
      </c>
      <c r="U1853" s="181">
        <f t="shared" si="924"/>
        <v>0</v>
      </c>
      <c r="V1853" s="120">
        <f t="shared" si="920"/>
        <v>7.8E-2</v>
      </c>
      <c r="W1853" s="118">
        <f t="shared" si="939"/>
        <v>11</v>
      </c>
      <c r="X1853" s="118">
        <v>252</v>
      </c>
      <c r="Y1853" s="117">
        <f t="shared" si="940"/>
        <v>1.003283881</v>
      </c>
      <c r="Z1853" s="110">
        <f t="shared" si="941"/>
        <v>1.8495066600000001</v>
      </c>
      <c r="AA1853" s="110">
        <f t="shared" si="942"/>
        <v>0</v>
      </c>
      <c r="AB1853" s="121" t="str">
        <f t="shared" si="921"/>
        <v>A+J=</v>
      </c>
      <c r="AC1853" s="115">
        <f t="shared" si="922"/>
        <v>46139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9">
        <f t="shared" si="919"/>
        <v>46123</v>
      </c>
      <c r="B1854" s="110">
        <f t="shared" si="925"/>
        <v>565.34103760000005</v>
      </c>
      <c r="C1854" s="184">
        <f t="shared" si="943"/>
        <v>561.94296453258005</v>
      </c>
      <c r="D1854" s="111">
        <f t="shared" si="926"/>
        <v>7245.38</v>
      </c>
      <c r="E1854" s="111">
        <f>IF($K1854=1,VLOOKUP($A1853,$AQ$11:$AU$150,5),E1853)</f>
        <v>7276.54</v>
      </c>
      <c r="F1854" s="160" t="e">
        <f>IF($K1854=1,VLOOKUP($A1853,$AQ$11:$AU$135,6),F1853)</f>
        <v>#REF!</v>
      </c>
      <c r="G1854" s="114">
        <f t="shared" si="927"/>
        <v>4.3006716003852752E-3</v>
      </c>
      <c r="H1854" s="115">
        <f t="shared" si="928"/>
        <v>46139</v>
      </c>
      <c r="I1854" s="115">
        <f t="shared" si="929"/>
        <v>46139</v>
      </c>
      <c r="J1854" s="116">
        <f t="shared" si="930"/>
        <v>21</v>
      </c>
      <c r="K1854" s="116">
        <f t="shared" si="931"/>
        <v>12</v>
      </c>
      <c r="L1854" s="8">
        <f t="shared" si="932"/>
        <v>1.0024552600000001</v>
      </c>
      <c r="M1854" s="117">
        <v>1</v>
      </c>
      <c r="N1854" s="117">
        <f t="shared" si="933"/>
        <v>1</v>
      </c>
      <c r="O1854" s="110">
        <f t="shared" si="934"/>
        <v>1.0024552600000001</v>
      </c>
      <c r="P1854" s="110">
        <f t="shared" si="935"/>
        <v>563.32268061000002</v>
      </c>
      <c r="Q1854" s="148">
        <f t="shared" si="936"/>
        <v>0</v>
      </c>
      <c r="R1854" s="170">
        <f t="shared" si="937"/>
        <v>0</v>
      </c>
      <c r="S1854" s="110">
        <f t="shared" si="938"/>
        <v>0</v>
      </c>
      <c r="T1854" s="92">
        <f t="shared" si="923"/>
        <v>0</v>
      </c>
      <c r="U1854" s="181">
        <f t="shared" si="924"/>
        <v>0</v>
      </c>
      <c r="V1854" s="120">
        <f t="shared" si="920"/>
        <v>7.8E-2</v>
      </c>
      <c r="W1854" s="118">
        <f t="shared" si="939"/>
        <v>12</v>
      </c>
      <c r="X1854" s="118">
        <v>252</v>
      </c>
      <c r="Y1854" s="117">
        <f t="shared" si="940"/>
        <v>1.00358295</v>
      </c>
      <c r="Z1854" s="110">
        <f t="shared" si="941"/>
        <v>2.01835699</v>
      </c>
      <c r="AA1854" s="110">
        <f t="shared" si="942"/>
        <v>0</v>
      </c>
      <c r="AB1854" s="121" t="str">
        <f t="shared" si="921"/>
        <v>A+J=</v>
      </c>
      <c r="AC1854" s="115">
        <f t="shared" si="922"/>
        <v>46139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9">
        <f t="shared" si="919"/>
        <v>46124</v>
      </c>
      <c r="B1855" s="110">
        <f t="shared" si="925"/>
        <v>565.34103760000005</v>
      </c>
      <c r="C1855" s="184">
        <f t="shared" si="943"/>
        <v>561.94296453258005</v>
      </c>
      <c r="D1855" s="111">
        <f t="shared" si="926"/>
        <v>7245.38</v>
      </c>
      <c r="E1855" s="111">
        <f>IF($K1855=1,VLOOKUP($A1854,$AQ$11:$AU$150,5),E1854)</f>
        <v>7276.54</v>
      </c>
      <c r="F1855" s="160" t="e">
        <f>IF($K1855=1,VLOOKUP($A1854,$AQ$11:$AU$135,6),F1854)</f>
        <v>#REF!</v>
      </c>
      <c r="G1855" s="114">
        <f t="shared" si="927"/>
        <v>4.3006716003852752E-3</v>
      </c>
      <c r="H1855" s="115">
        <f t="shared" si="928"/>
        <v>46139</v>
      </c>
      <c r="I1855" s="115">
        <f t="shared" si="929"/>
        <v>46139</v>
      </c>
      <c r="J1855" s="116">
        <f t="shared" si="930"/>
        <v>21</v>
      </c>
      <c r="K1855" s="116">
        <f t="shared" si="931"/>
        <v>12</v>
      </c>
      <c r="L1855" s="8">
        <f t="shared" si="932"/>
        <v>1.0024552600000001</v>
      </c>
      <c r="M1855" s="117">
        <v>1</v>
      </c>
      <c r="N1855" s="117">
        <f t="shared" si="933"/>
        <v>1</v>
      </c>
      <c r="O1855" s="110">
        <f t="shared" si="934"/>
        <v>1.0024552600000001</v>
      </c>
      <c r="P1855" s="110">
        <f t="shared" si="935"/>
        <v>563.32268061000002</v>
      </c>
      <c r="Q1855" s="148">
        <f t="shared" si="936"/>
        <v>0</v>
      </c>
      <c r="R1855" s="170">
        <f t="shared" si="937"/>
        <v>0</v>
      </c>
      <c r="S1855" s="110">
        <f t="shared" si="938"/>
        <v>0</v>
      </c>
      <c r="T1855" s="92">
        <f t="shared" si="923"/>
        <v>0</v>
      </c>
      <c r="U1855" s="181">
        <f t="shared" si="924"/>
        <v>0</v>
      </c>
      <c r="V1855" s="120">
        <f t="shared" si="920"/>
        <v>7.8E-2</v>
      </c>
      <c r="W1855" s="118">
        <f t="shared" si="939"/>
        <v>12</v>
      </c>
      <c r="X1855" s="118">
        <v>252</v>
      </c>
      <c r="Y1855" s="117">
        <f t="shared" si="940"/>
        <v>1.00358295</v>
      </c>
      <c r="Z1855" s="110">
        <f t="shared" si="941"/>
        <v>2.01835699</v>
      </c>
      <c r="AA1855" s="110">
        <f t="shared" si="942"/>
        <v>0</v>
      </c>
      <c r="AB1855" s="121" t="str">
        <f t="shared" si="921"/>
        <v>A+J=</v>
      </c>
      <c r="AC1855" s="115">
        <f t="shared" si="922"/>
        <v>46139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9">
        <f t="shared" si="919"/>
        <v>46125</v>
      </c>
      <c r="B1856" s="110">
        <f t="shared" si="925"/>
        <v>565.34103760000005</v>
      </c>
      <c r="C1856" s="184">
        <f t="shared" si="943"/>
        <v>561.94296453258005</v>
      </c>
      <c r="D1856" s="111">
        <f t="shared" si="926"/>
        <v>7245.38</v>
      </c>
      <c r="E1856" s="111">
        <f>IF($K1856=1,VLOOKUP($A1855,$AQ$11:$AU$150,5),E1855)</f>
        <v>7276.54</v>
      </c>
      <c r="F1856" s="160" t="e">
        <f>IF($K1856=1,VLOOKUP($A1855,$AQ$11:$AU$135,6),F1855)</f>
        <v>#REF!</v>
      </c>
      <c r="G1856" s="114">
        <f t="shared" si="927"/>
        <v>4.3006716003852752E-3</v>
      </c>
      <c r="H1856" s="115">
        <f t="shared" si="928"/>
        <v>46139</v>
      </c>
      <c r="I1856" s="115">
        <f t="shared" si="929"/>
        <v>46139</v>
      </c>
      <c r="J1856" s="116">
        <f t="shared" si="930"/>
        <v>21</v>
      </c>
      <c r="K1856" s="116">
        <f t="shared" si="931"/>
        <v>12</v>
      </c>
      <c r="L1856" s="8">
        <f t="shared" si="932"/>
        <v>1.0024552600000001</v>
      </c>
      <c r="M1856" s="117">
        <v>1</v>
      </c>
      <c r="N1856" s="117">
        <f t="shared" si="933"/>
        <v>1</v>
      </c>
      <c r="O1856" s="110">
        <f t="shared" si="934"/>
        <v>1.0024552600000001</v>
      </c>
      <c r="P1856" s="110">
        <f t="shared" si="935"/>
        <v>563.32268061000002</v>
      </c>
      <c r="Q1856" s="148">
        <f t="shared" si="936"/>
        <v>0</v>
      </c>
      <c r="R1856" s="170">
        <f t="shared" si="937"/>
        <v>0</v>
      </c>
      <c r="S1856" s="110">
        <f t="shared" si="938"/>
        <v>0</v>
      </c>
      <c r="T1856" s="92">
        <f t="shared" si="923"/>
        <v>0</v>
      </c>
      <c r="U1856" s="181">
        <f t="shared" si="924"/>
        <v>0</v>
      </c>
      <c r="V1856" s="120">
        <f t="shared" si="920"/>
        <v>7.8E-2</v>
      </c>
      <c r="W1856" s="118">
        <f t="shared" si="939"/>
        <v>12</v>
      </c>
      <c r="X1856" s="118">
        <v>252</v>
      </c>
      <c r="Y1856" s="117">
        <f t="shared" si="940"/>
        <v>1.00358295</v>
      </c>
      <c r="Z1856" s="110">
        <f t="shared" si="941"/>
        <v>2.01835699</v>
      </c>
      <c r="AA1856" s="110">
        <f t="shared" si="942"/>
        <v>0</v>
      </c>
      <c r="AB1856" s="121" t="str">
        <f t="shared" si="921"/>
        <v>A+J=</v>
      </c>
      <c r="AC1856" s="115">
        <f t="shared" si="922"/>
        <v>46139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9">
        <f t="shared" si="919"/>
        <v>46126</v>
      </c>
      <c r="B1857" s="110">
        <f t="shared" si="925"/>
        <v>565.62513791999993</v>
      </c>
      <c r="C1857" s="184">
        <f t="shared" si="943"/>
        <v>561.94296453258005</v>
      </c>
      <c r="D1857" s="111">
        <f t="shared" si="926"/>
        <v>7245.38</v>
      </c>
      <c r="E1857" s="111">
        <f>IF($K1857=1,VLOOKUP($A1856,$AQ$11:$AU$150,5),E1856)</f>
        <v>7276.54</v>
      </c>
      <c r="F1857" s="160" t="e">
        <f>IF($K1857=1,VLOOKUP($A1856,$AQ$11:$AU$135,6),F1856)</f>
        <v>#REF!</v>
      </c>
      <c r="G1857" s="114">
        <f t="shared" si="927"/>
        <v>4.3006716003852752E-3</v>
      </c>
      <c r="H1857" s="115">
        <f t="shared" si="928"/>
        <v>46139</v>
      </c>
      <c r="I1857" s="115">
        <f t="shared" si="929"/>
        <v>46139</v>
      </c>
      <c r="J1857" s="116">
        <f t="shared" si="930"/>
        <v>21</v>
      </c>
      <c r="K1857" s="116">
        <f t="shared" si="931"/>
        <v>13</v>
      </c>
      <c r="L1857" s="8">
        <f t="shared" si="932"/>
        <v>1.0026601399999999</v>
      </c>
      <c r="M1857" s="117">
        <v>1</v>
      </c>
      <c r="N1857" s="117">
        <f t="shared" si="933"/>
        <v>1</v>
      </c>
      <c r="O1857" s="110">
        <f t="shared" si="934"/>
        <v>1.0026601399999999</v>
      </c>
      <c r="P1857" s="110">
        <f t="shared" si="935"/>
        <v>563.43781148999994</v>
      </c>
      <c r="Q1857" s="148">
        <f t="shared" si="936"/>
        <v>0</v>
      </c>
      <c r="R1857" s="170">
        <f t="shared" si="937"/>
        <v>0</v>
      </c>
      <c r="S1857" s="110">
        <f t="shared" si="938"/>
        <v>0</v>
      </c>
      <c r="T1857" s="92">
        <f t="shared" si="923"/>
        <v>0</v>
      </c>
      <c r="U1857" s="181">
        <f t="shared" si="924"/>
        <v>0</v>
      </c>
      <c r="V1857" s="120">
        <f t="shared" si="920"/>
        <v>7.8E-2</v>
      </c>
      <c r="W1857" s="118">
        <f t="shared" si="939"/>
        <v>13</v>
      </c>
      <c r="X1857" s="118">
        <v>252</v>
      </c>
      <c r="Y1857" s="117">
        <f t="shared" si="940"/>
        <v>1.003882108</v>
      </c>
      <c r="Z1857" s="110">
        <f t="shared" si="941"/>
        <v>2.1873264300000002</v>
      </c>
      <c r="AA1857" s="110">
        <f t="shared" si="942"/>
        <v>0</v>
      </c>
      <c r="AB1857" s="121" t="str">
        <f t="shared" si="921"/>
        <v>A+J=</v>
      </c>
      <c r="AC1857" s="115">
        <f t="shared" si="922"/>
        <v>46139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9">
        <f t="shared" si="919"/>
        <v>46127</v>
      </c>
      <c r="B1858" s="110">
        <f t="shared" si="925"/>
        <v>565.90937983999993</v>
      </c>
      <c r="C1858" s="184">
        <f t="shared" si="943"/>
        <v>561.94296453258005</v>
      </c>
      <c r="D1858" s="111">
        <f t="shared" si="926"/>
        <v>7245.38</v>
      </c>
      <c r="E1858" s="111">
        <f>IF($K1858=1,VLOOKUP($A1857,$AQ$11:$AU$150,5),E1857)</f>
        <v>7276.54</v>
      </c>
      <c r="F1858" s="160" t="e">
        <f>IF($K1858=1,VLOOKUP($A1857,$AQ$11:$AU$135,6),F1857)</f>
        <v>#REF!</v>
      </c>
      <c r="G1858" s="114">
        <f t="shared" si="927"/>
        <v>4.3006716003852752E-3</v>
      </c>
      <c r="H1858" s="115">
        <f t="shared" si="928"/>
        <v>46139</v>
      </c>
      <c r="I1858" s="115">
        <f t="shared" si="929"/>
        <v>46139</v>
      </c>
      <c r="J1858" s="116">
        <f t="shared" si="930"/>
        <v>21</v>
      </c>
      <c r="K1858" s="116">
        <f t="shared" si="931"/>
        <v>14</v>
      </c>
      <c r="L1858" s="8">
        <f t="shared" si="932"/>
        <v>1.00286506</v>
      </c>
      <c r="M1858" s="117">
        <v>1</v>
      </c>
      <c r="N1858" s="117">
        <f t="shared" si="933"/>
        <v>1</v>
      </c>
      <c r="O1858" s="110">
        <f t="shared" si="934"/>
        <v>1.00286506</v>
      </c>
      <c r="P1858" s="110">
        <f t="shared" si="935"/>
        <v>563.55296483999996</v>
      </c>
      <c r="Q1858" s="148">
        <f t="shared" si="936"/>
        <v>0</v>
      </c>
      <c r="R1858" s="170">
        <f t="shared" si="937"/>
        <v>0</v>
      </c>
      <c r="S1858" s="110">
        <f t="shared" si="938"/>
        <v>0</v>
      </c>
      <c r="T1858" s="92">
        <f t="shared" si="923"/>
        <v>0</v>
      </c>
      <c r="U1858" s="181">
        <f t="shared" si="924"/>
        <v>0</v>
      </c>
      <c r="V1858" s="120">
        <f t="shared" si="920"/>
        <v>7.8E-2</v>
      </c>
      <c r="W1858" s="118">
        <f t="shared" si="939"/>
        <v>14</v>
      </c>
      <c r="X1858" s="118">
        <v>252</v>
      </c>
      <c r="Y1858" s="117">
        <f t="shared" si="940"/>
        <v>1.0041813550000001</v>
      </c>
      <c r="Z1858" s="110">
        <f t="shared" si="941"/>
        <v>2.3564150000000001</v>
      </c>
      <c r="AA1858" s="110">
        <f t="shared" si="942"/>
        <v>0</v>
      </c>
      <c r="AB1858" s="121" t="str">
        <f t="shared" si="921"/>
        <v>A+J=</v>
      </c>
      <c r="AC1858" s="115">
        <f t="shared" si="922"/>
        <v>46139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9">
        <f t="shared" si="919"/>
        <v>46128</v>
      </c>
      <c r="B1859" s="110">
        <f t="shared" si="925"/>
        <v>566.19376342999999</v>
      </c>
      <c r="C1859" s="184">
        <f t="shared" si="943"/>
        <v>561.94296453258005</v>
      </c>
      <c r="D1859" s="111">
        <f t="shared" si="926"/>
        <v>7245.38</v>
      </c>
      <c r="E1859" s="111">
        <f>IF($K1859=1,VLOOKUP($A1858,$AQ$11:$AU$150,5),E1858)</f>
        <v>7276.54</v>
      </c>
      <c r="F1859" s="160" t="e">
        <f>IF($K1859=1,VLOOKUP($A1858,$AQ$11:$AU$135,6),F1858)</f>
        <v>#REF!</v>
      </c>
      <c r="G1859" s="114">
        <f t="shared" si="927"/>
        <v>4.3006716003852752E-3</v>
      </c>
      <c r="H1859" s="115">
        <f t="shared" si="928"/>
        <v>46139</v>
      </c>
      <c r="I1859" s="115">
        <f t="shared" si="929"/>
        <v>46139</v>
      </c>
      <c r="J1859" s="116">
        <f t="shared" si="930"/>
        <v>21</v>
      </c>
      <c r="K1859" s="116">
        <f t="shared" si="931"/>
        <v>15</v>
      </c>
      <c r="L1859" s="8">
        <f t="shared" si="932"/>
        <v>1.00307002</v>
      </c>
      <c r="M1859" s="117">
        <v>1</v>
      </c>
      <c r="N1859" s="117">
        <f t="shared" si="933"/>
        <v>1</v>
      </c>
      <c r="O1859" s="110">
        <f t="shared" si="934"/>
        <v>1.00307002</v>
      </c>
      <c r="P1859" s="110">
        <f t="shared" si="935"/>
        <v>563.66814066999996</v>
      </c>
      <c r="Q1859" s="148">
        <f t="shared" si="936"/>
        <v>0</v>
      </c>
      <c r="R1859" s="170">
        <f t="shared" si="937"/>
        <v>0</v>
      </c>
      <c r="S1859" s="110">
        <f t="shared" si="938"/>
        <v>0</v>
      </c>
      <c r="T1859" s="92">
        <f t="shared" si="923"/>
        <v>0</v>
      </c>
      <c r="U1859" s="181">
        <f t="shared" si="924"/>
        <v>0</v>
      </c>
      <c r="V1859" s="120">
        <f t="shared" si="920"/>
        <v>7.8E-2</v>
      </c>
      <c r="W1859" s="118">
        <f t="shared" si="939"/>
        <v>15</v>
      </c>
      <c r="X1859" s="118">
        <v>252</v>
      </c>
      <c r="Y1859" s="117">
        <f t="shared" si="940"/>
        <v>1.0044806909999999</v>
      </c>
      <c r="Z1859" s="110">
        <f t="shared" si="941"/>
        <v>2.5256227600000001</v>
      </c>
      <c r="AA1859" s="110">
        <f t="shared" si="942"/>
        <v>0</v>
      </c>
      <c r="AB1859" s="121" t="str">
        <f t="shared" si="921"/>
        <v>A+J=</v>
      </c>
      <c r="AC1859" s="115">
        <f t="shared" si="922"/>
        <v>46139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9">
        <f t="shared" si="919"/>
        <v>46129</v>
      </c>
      <c r="B1860" s="110">
        <f t="shared" si="925"/>
        <v>566.47828930000003</v>
      </c>
      <c r="C1860" s="184">
        <f t="shared" si="943"/>
        <v>561.94296453258005</v>
      </c>
      <c r="D1860" s="111">
        <f t="shared" si="926"/>
        <v>7245.38</v>
      </c>
      <c r="E1860" s="111">
        <f>IF($K1860=1,VLOOKUP($A1859,$AQ$11:$AU$150,5),E1859)</f>
        <v>7276.54</v>
      </c>
      <c r="F1860" s="160" t="e">
        <f>IF($K1860=1,VLOOKUP($A1859,$AQ$11:$AU$135,6),F1859)</f>
        <v>#REF!</v>
      </c>
      <c r="G1860" s="114">
        <f t="shared" si="927"/>
        <v>4.3006716003852752E-3</v>
      </c>
      <c r="H1860" s="115">
        <f t="shared" si="928"/>
        <v>46139</v>
      </c>
      <c r="I1860" s="115">
        <f t="shared" si="929"/>
        <v>46139</v>
      </c>
      <c r="J1860" s="116">
        <f t="shared" si="930"/>
        <v>21</v>
      </c>
      <c r="K1860" s="116">
        <f t="shared" si="931"/>
        <v>16</v>
      </c>
      <c r="L1860" s="8">
        <f t="shared" si="932"/>
        <v>1.00327502</v>
      </c>
      <c r="M1860" s="117">
        <v>1</v>
      </c>
      <c r="N1860" s="117">
        <f t="shared" si="933"/>
        <v>1</v>
      </c>
      <c r="O1860" s="110">
        <f t="shared" si="934"/>
        <v>1.00327502</v>
      </c>
      <c r="P1860" s="110">
        <f t="shared" si="935"/>
        <v>563.78333898000005</v>
      </c>
      <c r="Q1860" s="148">
        <f t="shared" si="936"/>
        <v>0</v>
      </c>
      <c r="R1860" s="170">
        <f t="shared" si="937"/>
        <v>0</v>
      </c>
      <c r="S1860" s="110">
        <f t="shared" si="938"/>
        <v>0</v>
      </c>
      <c r="T1860" s="92">
        <f t="shared" si="923"/>
        <v>0</v>
      </c>
      <c r="U1860" s="181">
        <f t="shared" si="924"/>
        <v>0</v>
      </c>
      <c r="V1860" s="120">
        <f t="shared" si="920"/>
        <v>7.8E-2</v>
      </c>
      <c r="W1860" s="118">
        <f t="shared" si="939"/>
        <v>16</v>
      </c>
      <c r="X1860" s="118">
        <v>252</v>
      </c>
      <c r="Y1860" s="117">
        <f t="shared" si="940"/>
        <v>1.0047801169999999</v>
      </c>
      <c r="Z1860" s="110">
        <f t="shared" si="941"/>
        <v>2.6949503199999998</v>
      </c>
      <c r="AA1860" s="110">
        <f t="shared" si="942"/>
        <v>0</v>
      </c>
      <c r="AB1860" s="121" t="str">
        <f t="shared" si="921"/>
        <v>A+J=</v>
      </c>
      <c r="AC1860" s="115">
        <f t="shared" si="922"/>
        <v>46139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9">
        <f t="shared" si="919"/>
        <v>46130</v>
      </c>
      <c r="B1861" s="110">
        <f t="shared" si="925"/>
        <v>566.76296257000001</v>
      </c>
      <c r="C1861" s="184">
        <f t="shared" si="943"/>
        <v>561.94296453258005</v>
      </c>
      <c r="D1861" s="111">
        <f t="shared" si="926"/>
        <v>7245.38</v>
      </c>
      <c r="E1861" s="111">
        <f>IF($K1861=1,VLOOKUP($A1860,$AQ$11:$AU$150,5),E1860)</f>
        <v>7276.54</v>
      </c>
      <c r="F1861" s="160" t="e">
        <f>IF($K1861=1,VLOOKUP($A1860,$AQ$11:$AU$135,6),F1860)</f>
        <v>#REF!</v>
      </c>
      <c r="G1861" s="114">
        <f t="shared" si="927"/>
        <v>4.3006716003852752E-3</v>
      </c>
      <c r="H1861" s="115">
        <f t="shared" si="928"/>
        <v>46139</v>
      </c>
      <c r="I1861" s="115">
        <f t="shared" si="929"/>
        <v>46139</v>
      </c>
      <c r="J1861" s="116">
        <f t="shared" si="930"/>
        <v>21</v>
      </c>
      <c r="K1861" s="116">
        <f t="shared" si="931"/>
        <v>17</v>
      </c>
      <c r="L1861" s="8">
        <f t="shared" si="932"/>
        <v>1.0034800699999999</v>
      </c>
      <c r="M1861" s="117">
        <v>1</v>
      </c>
      <c r="N1861" s="117">
        <f t="shared" si="933"/>
        <v>1</v>
      </c>
      <c r="O1861" s="110">
        <f t="shared" si="934"/>
        <v>1.0034800699999999</v>
      </c>
      <c r="P1861" s="110">
        <f t="shared" si="935"/>
        <v>563.89856538000004</v>
      </c>
      <c r="Q1861" s="148">
        <f t="shared" si="936"/>
        <v>0</v>
      </c>
      <c r="R1861" s="170">
        <f t="shared" si="937"/>
        <v>0</v>
      </c>
      <c r="S1861" s="110">
        <f t="shared" si="938"/>
        <v>0</v>
      </c>
      <c r="T1861" s="92">
        <f t="shared" si="923"/>
        <v>0</v>
      </c>
      <c r="U1861" s="181">
        <f t="shared" si="924"/>
        <v>0</v>
      </c>
      <c r="V1861" s="120">
        <f t="shared" si="920"/>
        <v>7.8E-2</v>
      </c>
      <c r="W1861" s="118">
        <f t="shared" si="939"/>
        <v>17</v>
      </c>
      <c r="X1861" s="118">
        <v>252</v>
      </c>
      <c r="Y1861" s="117">
        <f t="shared" si="940"/>
        <v>1.0050796319999999</v>
      </c>
      <c r="Z1861" s="110">
        <f t="shared" si="941"/>
        <v>2.86439719</v>
      </c>
      <c r="AA1861" s="110">
        <f t="shared" si="942"/>
        <v>0</v>
      </c>
      <c r="AB1861" s="121" t="str">
        <f t="shared" si="921"/>
        <v>A+J=</v>
      </c>
      <c r="AC1861" s="115">
        <f t="shared" si="922"/>
        <v>46139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9">
        <f t="shared" si="919"/>
        <v>46131</v>
      </c>
      <c r="B1862" s="110">
        <f t="shared" si="925"/>
        <v>566.76296257000001</v>
      </c>
      <c r="C1862" s="184">
        <f t="shared" si="943"/>
        <v>561.94296453258005</v>
      </c>
      <c r="D1862" s="111">
        <f t="shared" si="926"/>
        <v>7245.38</v>
      </c>
      <c r="E1862" s="111">
        <f>IF($K1862=1,VLOOKUP($A1861,$AQ$11:$AU$150,5),E1861)</f>
        <v>7276.54</v>
      </c>
      <c r="F1862" s="160" t="e">
        <f>IF($K1862=1,VLOOKUP($A1861,$AQ$11:$AU$135,6),F1861)</f>
        <v>#REF!</v>
      </c>
      <c r="G1862" s="114">
        <f t="shared" si="927"/>
        <v>4.3006716003852752E-3</v>
      </c>
      <c r="H1862" s="115">
        <f t="shared" si="928"/>
        <v>46139</v>
      </c>
      <c r="I1862" s="115">
        <f t="shared" si="929"/>
        <v>46139</v>
      </c>
      <c r="J1862" s="116">
        <f t="shared" si="930"/>
        <v>21</v>
      </c>
      <c r="K1862" s="116">
        <f t="shared" si="931"/>
        <v>17</v>
      </c>
      <c r="L1862" s="8">
        <f t="shared" si="932"/>
        <v>1.0034800699999999</v>
      </c>
      <c r="M1862" s="117">
        <v>1</v>
      </c>
      <c r="N1862" s="117">
        <f t="shared" si="933"/>
        <v>1</v>
      </c>
      <c r="O1862" s="110">
        <f t="shared" si="934"/>
        <v>1.0034800699999999</v>
      </c>
      <c r="P1862" s="110">
        <f t="shared" si="935"/>
        <v>563.89856538000004</v>
      </c>
      <c r="Q1862" s="148">
        <f t="shared" si="936"/>
        <v>0</v>
      </c>
      <c r="R1862" s="170">
        <f t="shared" si="937"/>
        <v>0</v>
      </c>
      <c r="S1862" s="110">
        <f t="shared" si="938"/>
        <v>0</v>
      </c>
      <c r="T1862" s="92">
        <f t="shared" si="923"/>
        <v>0</v>
      </c>
      <c r="U1862" s="181">
        <f t="shared" si="924"/>
        <v>0</v>
      </c>
      <c r="V1862" s="120">
        <f t="shared" si="920"/>
        <v>7.8E-2</v>
      </c>
      <c r="W1862" s="118">
        <f t="shared" si="939"/>
        <v>17</v>
      </c>
      <c r="X1862" s="118">
        <v>252</v>
      </c>
      <c r="Y1862" s="117">
        <f t="shared" si="940"/>
        <v>1.0050796319999999</v>
      </c>
      <c r="Z1862" s="110">
        <f t="shared" si="941"/>
        <v>2.86439719</v>
      </c>
      <c r="AA1862" s="110">
        <f t="shared" si="942"/>
        <v>0</v>
      </c>
      <c r="AB1862" s="121" t="str">
        <f t="shared" si="921"/>
        <v>A+J=</v>
      </c>
      <c r="AC1862" s="115">
        <f t="shared" si="922"/>
        <v>46139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9">
        <f t="shared" si="919"/>
        <v>46132</v>
      </c>
      <c r="B1863" s="110">
        <f t="shared" si="925"/>
        <v>566.76296257000001</v>
      </c>
      <c r="C1863" s="184">
        <f t="shared" si="943"/>
        <v>561.94296453258005</v>
      </c>
      <c r="D1863" s="111">
        <f t="shared" si="926"/>
        <v>7245.38</v>
      </c>
      <c r="E1863" s="111">
        <f>IF($K1863=1,VLOOKUP($A1862,$AQ$11:$AU$150,5),E1862)</f>
        <v>7276.54</v>
      </c>
      <c r="F1863" s="160" t="e">
        <f>IF($K1863=1,VLOOKUP($A1862,$AQ$11:$AU$135,6),F1862)</f>
        <v>#REF!</v>
      </c>
      <c r="G1863" s="114">
        <f t="shared" si="927"/>
        <v>4.3006716003852752E-3</v>
      </c>
      <c r="H1863" s="115">
        <f t="shared" si="928"/>
        <v>46139</v>
      </c>
      <c r="I1863" s="115">
        <f t="shared" si="929"/>
        <v>46139</v>
      </c>
      <c r="J1863" s="116">
        <f t="shared" si="930"/>
        <v>21</v>
      </c>
      <c r="K1863" s="116">
        <f t="shared" si="931"/>
        <v>17</v>
      </c>
      <c r="L1863" s="8">
        <f t="shared" si="932"/>
        <v>1.0034800699999999</v>
      </c>
      <c r="M1863" s="117">
        <v>1</v>
      </c>
      <c r="N1863" s="117">
        <f t="shared" si="933"/>
        <v>1</v>
      </c>
      <c r="O1863" s="110">
        <f t="shared" si="934"/>
        <v>1.0034800699999999</v>
      </c>
      <c r="P1863" s="110">
        <f t="shared" si="935"/>
        <v>563.89856538000004</v>
      </c>
      <c r="Q1863" s="148">
        <f t="shared" si="936"/>
        <v>0</v>
      </c>
      <c r="R1863" s="170">
        <f t="shared" si="937"/>
        <v>0</v>
      </c>
      <c r="S1863" s="110">
        <f t="shared" si="938"/>
        <v>0</v>
      </c>
      <c r="T1863" s="92">
        <f t="shared" si="923"/>
        <v>0</v>
      </c>
      <c r="U1863" s="181">
        <f t="shared" si="924"/>
        <v>0</v>
      </c>
      <c r="V1863" s="120">
        <f t="shared" si="920"/>
        <v>7.8E-2</v>
      </c>
      <c r="W1863" s="118">
        <f t="shared" si="939"/>
        <v>17</v>
      </c>
      <c r="X1863" s="118">
        <v>252</v>
      </c>
      <c r="Y1863" s="117">
        <f t="shared" si="940"/>
        <v>1.0050796319999999</v>
      </c>
      <c r="Z1863" s="110">
        <f t="shared" si="941"/>
        <v>2.86439719</v>
      </c>
      <c r="AA1863" s="110">
        <f t="shared" si="942"/>
        <v>0</v>
      </c>
      <c r="AB1863" s="121" t="str">
        <f t="shared" si="921"/>
        <v>A+J=</v>
      </c>
      <c r="AC1863" s="115">
        <f t="shared" si="922"/>
        <v>46139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9">
        <f t="shared" si="919"/>
        <v>46133</v>
      </c>
      <c r="B1864" s="110">
        <f t="shared" si="925"/>
        <v>567.04777202000002</v>
      </c>
      <c r="C1864" s="184">
        <f t="shared" si="943"/>
        <v>561.94296453258005</v>
      </c>
      <c r="D1864" s="111">
        <f t="shared" si="926"/>
        <v>7245.38</v>
      </c>
      <c r="E1864" s="111">
        <f>IF($K1864=1,VLOOKUP($A1863,$AQ$11:$AU$150,5),E1863)</f>
        <v>7276.54</v>
      </c>
      <c r="F1864" s="160" t="e">
        <f>IF($K1864=1,VLOOKUP($A1863,$AQ$11:$AU$135,6),F1863)</f>
        <v>#REF!</v>
      </c>
      <c r="G1864" s="114">
        <f t="shared" si="927"/>
        <v>4.3006716003852752E-3</v>
      </c>
      <c r="H1864" s="115">
        <f t="shared" si="928"/>
        <v>46139</v>
      </c>
      <c r="I1864" s="115">
        <f t="shared" si="929"/>
        <v>46139</v>
      </c>
      <c r="J1864" s="116">
        <f t="shared" si="930"/>
        <v>21</v>
      </c>
      <c r="K1864" s="116">
        <f t="shared" si="931"/>
        <v>18</v>
      </c>
      <c r="L1864" s="8">
        <f t="shared" si="932"/>
        <v>1.0036851499999999</v>
      </c>
      <c r="M1864" s="117">
        <v>1</v>
      </c>
      <c r="N1864" s="117">
        <f t="shared" si="933"/>
        <v>1</v>
      </c>
      <c r="O1864" s="110">
        <f t="shared" si="934"/>
        <v>1.0036851499999999</v>
      </c>
      <c r="P1864" s="110">
        <f t="shared" si="935"/>
        <v>564.01380863999998</v>
      </c>
      <c r="Q1864" s="148">
        <f t="shared" si="936"/>
        <v>0</v>
      </c>
      <c r="R1864" s="170">
        <f t="shared" si="937"/>
        <v>0</v>
      </c>
      <c r="S1864" s="110">
        <f t="shared" si="938"/>
        <v>0</v>
      </c>
      <c r="T1864" s="92">
        <f t="shared" si="923"/>
        <v>0</v>
      </c>
      <c r="U1864" s="181">
        <f t="shared" si="924"/>
        <v>0</v>
      </c>
      <c r="V1864" s="120">
        <f t="shared" si="920"/>
        <v>7.8E-2</v>
      </c>
      <c r="W1864" s="118">
        <f t="shared" si="939"/>
        <v>18</v>
      </c>
      <c r="X1864" s="118">
        <v>252</v>
      </c>
      <c r="Y1864" s="117">
        <f t="shared" si="940"/>
        <v>1.005379236</v>
      </c>
      <c r="Z1864" s="110">
        <f t="shared" si="941"/>
        <v>3.0339633799999999</v>
      </c>
      <c r="AA1864" s="110">
        <f t="shared" si="942"/>
        <v>0</v>
      </c>
      <c r="AB1864" s="121" t="str">
        <f t="shared" si="921"/>
        <v>A+J=</v>
      </c>
      <c r="AC1864" s="115">
        <f t="shared" si="922"/>
        <v>46139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9">
        <f t="shared" si="919"/>
        <v>46134</v>
      </c>
      <c r="B1865" s="110">
        <f t="shared" si="925"/>
        <v>567.04777202000002</v>
      </c>
      <c r="C1865" s="184">
        <f t="shared" si="943"/>
        <v>561.94296453258005</v>
      </c>
      <c r="D1865" s="111">
        <f t="shared" si="926"/>
        <v>7245.38</v>
      </c>
      <c r="E1865" s="111">
        <f>IF($K1865=1,VLOOKUP($A1864,$AQ$11:$AU$150,5),E1864)</f>
        <v>7276.54</v>
      </c>
      <c r="F1865" s="160" t="e">
        <f>IF($K1865=1,VLOOKUP($A1864,$AQ$11:$AU$135,6),F1864)</f>
        <v>#REF!</v>
      </c>
      <c r="G1865" s="114">
        <f t="shared" si="927"/>
        <v>4.3006716003852752E-3</v>
      </c>
      <c r="H1865" s="115">
        <f t="shared" si="928"/>
        <v>46139</v>
      </c>
      <c r="I1865" s="115">
        <f t="shared" si="929"/>
        <v>46139</v>
      </c>
      <c r="J1865" s="116">
        <f t="shared" si="930"/>
        <v>21</v>
      </c>
      <c r="K1865" s="116">
        <f t="shared" si="931"/>
        <v>18</v>
      </c>
      <c r="L1865" s="8">
        <f t="shared" si="932"/>
        <v>1.0036851499999999</v>
      </c>
      <c r="M1865" s="117">
        <v>1</v>
      </c>
      <c r="N1865" s="117">
        <f t="shared" si="933"/>
        <v>1</v>
      </c>
      <c r="O1865" s="110">
        <f t="shared" si="934"/>
        <v>1.0036851499999999</v>
      </c>
      <c r="P1865" s="110">
        <f t="shared" si="935"/>
        <v>564.01380863999998</v>
      </c>
      <c r="Q1865" s="148">
        <f t="shared" si="936"/>
        <v>0</v>
      </c>
      <c r="R1865" s="170">
        <f t="shared" si="937"/>
        <v>0</v>
      </c>
      <c r="S1865" s="110">
        <f t="shared" si="938"/>
        <v>0</v>
      </c>
      <c r="T1865" s="92">
        <f t="shared" si="923"/>
        <v>0</v>
      </c>
      <c r="U1865" s="181">
        <f t="shared" si="924"/>
        <v>0</v>
      </c>
      <c r="V1865" s="120">
        <f t="shared" si="920"/>
        <v>7.8E-2</v>
      </c>
      <c r="W1865" s="118">
        <f t="shared" si="939"/>
        <v>18</v>
      </c>
      <c r="X1865" s="118">
        <v>252</v>
      </c>
      <c r="Y1865" s="117">
        <f t="shared" si="940"/>
        <v>1.005379236</v>
      </c>
      <c r="Z1865" s="110">
        <f t="shared" si="941"/>
        <v>3.0339633799999999</v>
      </c>
      <c r="AA1865" s="110">
        <f t="shared" si="942"/>
        <v>0</v>
      </c>
      <c r="AB1865" s="121" t="str">
        <f t="shared" si="921"/>
        <v>A+J=</v>
      </c>
      <c r="AC1865" s="115">
        <f t="shared" si="922"/>
        <v>46139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9">
        <f t="shared" si="919"/>
        <v>46135</v>
      </c>
      <c r="B1866" s="110">
        <f t="shared" si="925"/>
        <v>567.33272899000008</v>
      </c>
      <c r="C1866" s="184">
        <f t="shared" si="943"/>
        <v>561.94296453258005</v>
      </c>
      <c r="D1866" s="111">
        <f t="shared" si="926"/>
        <v>7245.38</v>
      </c>
      <c r="E1866" s="111">
        <f>IF($K1866=1,VLOOKUP($A1865,$AQ$11:$AU$150,5),E1865)</f>
        <v>7276.54</v>
      </c>
      <c r="F1866" s="160" t="e">
        <f>IF($K1866=1,VLOOKUP($A1865,$AQ$11:$AU$135,6),F1865)</f>
        <v>#REF!</v>
      </c>
      <c r="G1866" s="114">
        <f t="shared" si="927"/>
        <v>4.3006716003852752E-3</v>
      </c>
      <c r="H1866" s="115">
        <f t="shared" si="928"/>
        <v>46139</v>
      </c>
      <c r="I1866" s="115">
        <f t="shared" si="929"/>
        <v>46139</v>
      </c>
      <c r="J1866" s="116">
        <f t="shared" si="930"/>
        <v>21</v>
      </c>
      <c r="K1866" s="116">
        <f t="shared" si="931"/>
        <v>19</v>
      </c>
      <c r="L1866" s="8">
        <f t="shared" si="932"/>
        <v>1.00389028</v>
      </c>
      <c r="M1866" s="117">
        <v>1</v>
      </c>
      <c r="N1866" s="117">
        <f t="shared" si="933"/>
        <v>1</v>
      </c>
      <c r="O1866" s="110">
        <f t="shared" si="934"/>
        <v>1.00389028</v>
      </c>
      <c r="P1866" s="110">
        <f t="shared" si="935"/>
        <v>564.12908000000004</v>
      </c>
      <c r="Q1866" s="148">
        <f t="shared" si="936"/>
        <v>0</v>
      </c>
      <c r="R1866" s="170">
        <f t="shared" si="937"/>
        <v>0</v>
      </c>
      <c r="S1866" s="110">
        <f t="shared" si="938"/>
        <v>0</v>
      </c>
      <c r="T1866" s="92">
        <f t="shared" si="923"/>
        <v>0</v>
      </c>
      <c r="U1866" s="181">
        <f t="shared" si="924"/>
        <v>0</v>
      </c>
      <c r="V1866" s="120">
        <f t="shared" si="920"/>
        <v>7.8E-2</v>
      </c>
      <c r="W1866" s="118">
        <f t="shared" si="939"/>
        <v>19</v>
      </c>
      <c r="X1866" s="118">
        <v>252</v>
      </c>
      <c r="Y1866" s="117">
        <f t="shared" si="940"/>
        <v>1.0056789290000001</v>
      </c>
      <c r="Z1866" s="110">
        <f t="shared" si="941"/>
        <v>3.20364899</v>
      </c>
      <c r="AA1866" s="110">
        <f t="shared" si="942"/>
        <v>0</v>
      </c>
      <c r="AB1866" s="121" t="str">
        <f t="shared" si="921"/>
        <v>A+J=</v>
      </c>
      <c r="AC1866" s="115">
        <f t="shared" si="922"/>
        <v>46139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9">
        <f t="shared" si="919"/>
        <v>46136</v>
      </c>
      <c r="B1867" s="110">
        <f t="shared" si="925"/>
        <v>567.61782843999993</v>
      </c>
      <c r="C1867" s="184">
        <f t="shared" si="943"/>
        <v>561.94296453258005</v>
      </c>
      <c r="D1867" s="111">
        <f t="shared" si="926"/>
        <v>7245.38</v>
      </c>
      <c r="E1867" s="111">
        <f>IF($K1867=1,VLOOKUP($A1866,$AQ$11:$AU$150,5),E1866)</f>
        <v>7276.54</v>
      </c>
      <c r="F1867" s="160" t="e">
        <f>IF($K1867=1,VLOOKUP($A1866,$AQ$11:$AU$135,6),F1866)</f>
        <v>#REF!</v>
      </c>
      <c r="G1867" s="114">
        <f t="shared" si="927"/>
        <v>4.3006716003852752E-3</v>
      </c>
      <c r="H1867" s="115">
        <f t="shared" si="928"/>
        <v>46139</v>
      </c>
      <c r="I1867" s="115">
        <f t="shared" si="929"/>
        <v>46139</v>
      </c>
      <c r="J1867" s="116">
        <f t="shared" si="930"/>
        <v>21</v>
      </c>
      <c r="K1867" s="116">
        <f t="shared" si="931"/>
        <v>20</v>
      </c>
      <c r="L1867" s="8">
        <f t="shared" si="932"/>
        <v>1.0040954499999999</v>
      </c>
      <c r="M1867" s="117">
        <v>1</v>
      </c>
      <c r="N1867" s="117">
        <f t="shared" si="933"/>
        <v>1</v>
      </c>
      <c r="O1867" s="110">
        <f t="shared" si="934"/>
        <v>1.0040954499999999</v>
      </c>
      <c r="P1867" s="110">
        <f t="shared" si="935"/>
        <v>564.24437383999998</v>
      </c>
      <c r="Q1867" s="148">
        <f t="shared" si="936"/>
        <v>0</v>
      </c>
      <c r="R1867" s="170">
        <f t="shared" si="937"/>
        <v>0</v>
      </c>
      <c r="S1867" s="110">
        <f t="shared" si="938"/>
        <v>0</v>
      </c>
      <c r="T1867" s="92">
        <f t="shared" si="923"/>
        <v>0</v>
      </c>
      <c r="U1867" s="181">
        <f t="shared" si="924"/>
        <v>0</v>
      </c>
      <c r="V1867" s="120">
        <f t="shared" si="920"/>
        <v>7.8E-2</v>
      </c>
      <c r="W1867" s="118">
        <f t="shared" si="939"/>
        <v>20</v>
      </c>
      <c r="X1867" s="118">
        <v>252</v>
      </c>
      <c r="Y1867" s="117">
        <f t="shared" si="940"/>
        <v>1.0059787120000001</v>
      </c>
      <c r="Z1867" s="110">
        <f t="shared" si="941"/>
        <v>3.3734546000000001</v>
      </c>
      <c r="AA1867" s="110">
        <f t="shared" si="942"/>
        <v>0</v>
      </c>
      <c r="AB1867" s="121" t="str">
        <f t="shared" si="921"/>
        <v>A+J=</v>
      </c>
      <c r="AC1867" s="115">
        <f t="shared" si="922"/>
        <v>46139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9">
        <f t="shared" ref="A1868:A1931" si="944">(A1867+1)</f>
        <v>46137</v>
      </c>
      <c r="B1868" s="110">
        <f t="shared" si="925"/>
        <v>567.90307553000002</v>
      </c>
      <c r="C1868" s="184">
        <f t="shared" si="943"/>
        <v>561.94296453258005</v>
      </c>
      <c r="D1868" s="111">
        <f t="shared" si="926"/>
        <v>7245.38</v>
      </c>
      <c r="E1868" s="111">
        <f>IF($K1868=1,VLOOKUP($A1867,$AQ$11:$AU$150,5),E1867)</f>
        <v>7276.54</v>
      </c>
      <c r="F1868" s="160" t="e">
        <f>IF($K1868=1,VLOOKUP($A1867,$AQ$11:$AU$135,6),F1867)</f>
        <v>#REF!</v>
      </c>
      <c r="G1868" s="114">
        <f t="shared" si="927"/>
        <v>4.3006716003852752E-3</v>
      </c>
      <c r="H1868" s="115">
        <f t="shared" si="928"/>
        <v>46139</v>
      </c>
      <c r="I1868" s="115">
        <f t="shared" si="929"/>
        <v>46139</v>
      </c>
      <c r="J1868" s="116">
        <f t="shared" si="930"/>
        <v>21</v>
      </c>
      <c r="K1868" s="116">
        <f t="shared" si="931"/>
        <v>21</v>
      </c>
      <c r="L1868" s="8">
        <f t="shared" si="932"/>
        <v>1.0043006699999999</v>
      </c>
      <c r="M1868" s="117">
        <v>1</v>
      </c>
      <c r="N1868" s="117">
        <f t="shared" si="933"/>
        <v>1</v>
      </c>
      <c r="O1868" s="110">
        <f t="shared" si="934"/>
        <v>1.0043006699999999</v>
      </c>
      <c r="P1868" s="110">
        <f t="shared" si="935"/>
        <v>564.35969578000004</v>
      </c>
      <c r="Q1868" s="148">
        <f t="shared" si="936"/>
        <v>0</v>
      </c>
      <c r="R1868" s="170">
        <f t="shared" si="937"/>
        <v>0</v>
      </c>
      <c r="S1868" s="110">
        <f t="shared" si="938"/>
        <v>0</v>
      </c>
      <c r="T1868" s="92">
        <f t="shared" si="923"/>
        <v>0</v>
      </c>
      <c r="U1868" s="181">
        <f t="shared" si="924"/>
        <v>0</v>
      </c>
      <c r="V1868" s="120">
        <f t="shared" ref="V1868:V1931" si="945">(V1867)</f>
        <v>7.8E-2</v>
      </c>
      <c r="W1868" s="118">
        <f t="shared" si="939"/>
        <v>21</v>
      </c>
      <c r="X1868" s="118">
        <v>252</v>
      </c>
      <c r="Y1868" s="117">
        <f t="shared" si="940"/>
        <v>1.0062785839999999</v>
      </c>
      <c r="Z1868" s="110">
        <f t="shared" si="941"/>
        <v>3.5433797500000002</v>
      </c>
      <c r="AA1868" s="110">
        <f t="shared" si="942"/>
        <v>0</v>
      </c>
      <c r="AB1868" s="121" t="str">
        <f t="shared" si="921"/>
        <v>A+J=</v>
      </c>
      <c r="AC1868" s="115">
        <f t="shared" si="922"/>
        <v>46139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9">
        <f t="shared" si="944"/>
        <v>46138</v>
      </c>
      <c r="B1869" s="110">
        <f t="shared" si="925"/>
        <v>567.90307553000002</v>
      </c>
      <c r="C1869" s="184">
        <f t="shared" si="943"/>
        <v>561.94296453258005</v>
      </c>
      <c r="D1869" s="111">
        <f t="shared" si="926"/>
        <v>7245.38</v>
      </c>
      <c r="E1869" s="111">
        <f>IF($K1869=1,VLOOKUP($A1868,$AQ$11:$AU$150,5),E1868)</f>
        <v>7276.54</v>
      </c>
      <c r="F1869" s="160" t="e">
        <f>IF($K1869=1,VLOOKUP($A1868,$AQ$11:$AU$135,6),F1868)</f>
        <v>#REF!</v>
      </c>
      <c r="G1869" s="114">
        <f t="shared" si="927"/>
        <v>4.3006716003852752E-3</v>
      </c>
      <c r="H1869" s="115">
        <f t="shared" si="928"/>
        <v>46139</v>
      </c>
      <c r="I1869" s="115">
        <f t="shared" si="929"/>
        <v>46139</v>
      </c>
      <c r="J1869" s="116">
        <f t="shared" si="930"/>
        <v>21</v>
      </c>
      <c r="K1869" s="116">
        <f t="shared" si="931"/>
        <v>21</v>
      </c>
      <c r="L1869" s="8">
        <f t="shared" si="932"/>
        <v>1.0043006699999999</v>
      </c>
      <c r="M1869" s="117">
        <v>1</v>
      </c>
      <c r="N1869" s="117">
        <f t="shared" si="933"/>
        <v>1</v>
      </c>
      <c r="O1869" s="110">
        <f t="shared" si="934"/>
        <v>1.0043006699999999</v>
      </c>
      <c r="P1869" s="110">
        <f t="shared" si="935"/>
        <v>564.35969578000004</v>
      </c>
      <c r="Q1869" s="148">
        <f t="shared" si="936"/>
        <v>0</v>
      </c>
      <c r="R1869" s="170">
        <f t="shared" si="937"/>
        <v>0</v>
      </c>
      <c r="S1869" s="110">
        <f t="shared" si="938"/>
        <v>0</v>
      </c>
      <c r="T1869" s="92">
        <f t="shared" si="923"/>
        <v>0</v>
      </c>
      <c r="U1869" s="181">
        <f t="shared" si="924"/>
        <v>0</v>
      </c>
      <c r="V1869" s="120">
        <f t="shared" si="945"/>
        <v>7.8E-2</v>
      </c>
      <c r="W1869" s="118">
        <f t="shared" si="939"/>
        <v>21</v>
      </c>
      <c r="X1869" s="118">
        <v>252</v>
      </c>
      <c r="Y1869" s="117">
        <f t="shared" si="940"/>
        <v>1.0062785839999999</v>
      </c>
      <c r="Z1869" s="110">
        <f t="shared" si="941"/>
        <v>3.5433797500000002</v>
      </c>
      <c r="AA1869" s="110">
        <f t="shared" si="942"/>
        <v>0</v>
      </c>
      <c r="AB1869" s="121" t="str">
        <f t="shared" ref="AB1869:AB1932" si="946">IF($Q1868&gt;0,VLOOKUP($A1868,$AF$11:$AO$141,9),AB1868)</f>
        <v>A+J=</v>
      </c>
      <c r="AC1869" s="115">
        <f t="shared" ref="AC1869:AC1932" si="947">IF($Q1868&gt;0,VLOOKUP($A1868,$AF$11:$AO$141,10),AC1868)</f>
        <v>46139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9">
        <f t="shared" si="944"/>
        <v>46139</v>
      </c>
      <c r="B1870" s="110">
        <f t="shared" si="925"/>
        <v>567.90307553000002</v>
      </c>
      <c r="C1870" s="184">
        <f t="shared" si="943"/>
        <v>561.94296453258005</v>
      </c>
      <c r="D1870" s="111">
        <f t="shared" si="926"/>
        <v>7245.38</v>
      </c>
      <c r="E1870" s="111">
        <f>IF($K1870=1,VLOOKUP($A1869,$AQ$11:$AU$150,5),E1869)</f>
        <v>7276.54</v>
      </c>
      <c r="F1870" s="160" t="e">
        <f>IF($K1870=1,VLOOKUP($A1869,$AQ$11:$AU$135,6),F1869)</f>
        <v>#REF!</v>
      </c>
      <c r="G1870" s="114">
        <f t="shared" si="927"/>
        <v>4.3006716003852752E-3</v>
      </c>
      <c r="H1870" s="115">
        <f t="shared" si="928"/>
        <v>46139</v>
      </c>
      <c r="I1870" s="115">
        <f t="shared" si="929"/>
        <v>46139</v>
      </c>
      <c r="J1870" s="116">
        <f t="shared" si="930"/>
        <v>21</v>
      </c>
      <c r="K1870" s="116">
        <f t="shared" si="931"/>
        <v>21</v>
      </c>
      <c r="L1870" s="8">
        <f t="shared" si="932"/>
        <v>1.0043006699999999</v>
      </c>
      <c r="M1870" s="117">
        <v>1</v>
      </c>
      <c r="N1870" s="117">
        <f t="shared" si="933"/>
        <v>1</v>
      </c>
      <c r="O1870" s="110">
        <f t="shared" si="934"/>
        <v>1.0043006699999999</v>
      </c>
      <c r="P1870" s="110">
        <f t="shared" si="935"/>
        <v>564.35969578000004</v>
      </c>
      <c r="Q1870" s="148">
        <f t="shared" si="936"/>
        <v>61</v>
      </c>
      <c r="R1870" s="170">
        <f t="shared" si="937"/>
        <v>2.0833000000000001E-2</v>
      </c>
      <c r="S1870" s="110">
        <f t="shared" si="938"/>
        <v>11.757305540000001</v>
      </c>
      <c r="T1870" s="92">
        <f t="shared" si="923"/>
        <v>2.4167312492762725</v>
      </c>
      <c r="U1870" s="181">
        <f t="shared" si="924"/>
        <v>2.5115253437236293E-2</v>
      </c>
      <c r="V1870" s="120">
        <f t="shared" si="945"/>
        <v>7.8E-2</v>
      </c>
      <c r="W1870" s="118">
        <f t="shared" si="939"/>
        <v>21</v>
      </c>
      <c r="X1870" s="118">
        <v>252</v>
      </c>
      <c r="Y1870" s="117">
        <f t="shared" si="940"/>
        <v>1.0062785839999999</v>
      </c>
      <c r="Z1870" s="110">
        <f t="shared" si="941"/>
        <v>3.5433797500000002</v>
      </c>
      <c r="AA1870" s="110">
        <f t="shared" si="942"/>
        <v>15.300685290000001</v>
      </c>
      <c r="AB1870" s="121" t="str">
        <f t="shared" si="946"/>
        <v>A+J=</v>
      </c>
      <c r="AC1870" s="115">
        <f t="shared" si="947"/>
        <v>46139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9">
        <f t="shared" si="944"/>
        <v>46140</v>
      </c>
      <c r="B1871" s="110">
        <f t="shared" si="925"/>
        <v>550.47398231</v>
      </c>
      <c r="C1871" s="184">
        <f t="shared" si="943"/>
        <v>550.18565899072382</v>
      </c>
      <c r="D1871" s="111">
        <f t="shared" si="926"/>
        <v>7245.38</v>
      </c>
      <c r="E1871" s="111">
        <f>IF($K1871=1,VLOOKUP($A1870,$AQ$11:$AU$150,5),E1870)</f>
        <v>7276.54</v>
      </c>
      <c r="F1871" s="160" t="e">
        <f>IF($K1871=1,VLOOKUP($A1870,$AQ$11:$AU$135,6),F1870)</f>
        <v>#REF!</v>
      </c>
      <c r="G1871" s="114">
        <f t="shared" si="927"/>
        <v>4.3006716003852752E-3</v>
      </c>
      <c r="H1871" s="115">
        <f t="shared" si="928"/>
        <v>46167</v>
      </c>
      <c r="I1871" s="115">
        <f t="shared" si="929"/>
        <v>46167</v>
      </c>
      <c r="J1871" s="116">
        <f t="shared" si="930"/>
        <v>19</v>
      </c>
      <c r="K1871" s="116">
        <f t="shared" si="931"/>
        <v>1</v>
      </c>
      <c r="L1871" s="8">
        <f t="shared" si="932"/>
        <v>1.0002258900000001</v>
      </c>
      <c r="M1871" s="117">
        <v>1</v>
      </c>
      <c r="N1871" s="117">
        <f t="shared" si="933"/>
        <v>1</v>
      </c>
      <c r="O1871" s="110">
        <f t="shared" si="934"/>
        <v>1.0002258900000001</v>
      </c>
      <c r="P1871" s="110">
        <f t="shared" si="935"/>
        <v>550.30994041999998</v>
      </c>
      <c r="Q1871" s="148">
        <f t="shared" si="936"/>
        <v>0</v>
      </c>
      <c r="R1871" s="170">
        <f t="shared" si="937"/>
        <v>0</v>
      </c>
      <c r="S1871" s="110">
        <f t="shared" si="938"/>
        <v>0</v>
      </c>
      <c r="T1871" s="92">
        <f t="shared" si="923"/>
        <v>0</v>
      </c>
      <c r="U1871" s="181">
        <f t="shared" si="924"/>
        <v>0</v>
      </c>
      <c r="V1871" s="120">
        <f t="shared" si="945"/>
        <v>7.8E-2</v>
      </c>
      <c r="W1871" s="118">
        <f t="shared" si="939"/>
        <v>1</v>
      </c>
      <c r="X1871" s="118">
        <v>252</v>
      </c>
      <c r="Y1871" s="117">
        <f t="shared" si="940"/>
        <v>1.00029809</v>
      </c>
      <c r="Z1871" s="110">
        <f t="shared" si="941"/>
        <v>0.16404189</v>
      </c>
      <c r="AA1871" s="110">
        <f t="shared" si="942"/>
        <v>0</v>
      </c>
      <c r="AB1871" s="121" t="str">
        <f t="shared" si="946"/>
        <v>A+J=</v>
      </c>
      <c r="AC1871" s="115">
        <f t="shared" si="947"/>
        <v>46167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9">
        <f t="shared" si="944"/>
        <v>46141</v>
      </c>
      <c r="B1872" s="110">
        <f t="shared" si="925"/>
        <v>550.76245624000001</v>
      </c>
      <c r="C1872" s="184">
        <f t="shared" si="943"/>
        <v>550.18565899072382</v>
      </c>
      <c r="D1872" s="111">
        <f t="shared" si="926"/>
        <v>7245.38</v>
      </c>
      <c r="E1872" s="111">
        <f>IF($K1872=1,VLOOKUP($A1871,$AQ$11:$AU$150,5),E1871)</f>
        <v>7276.54</v>
      </c>
      <c r="F1872" s="160" t="e">
        <f>IF($K1872=1,VLOOKUP($A1871,$AQ$11:$AU$135,6),F1871)</f>
        <v>#REF!</v>
      </c>
      <c r="G1872" s="114">
        <f t="shared" si="927"/>
        <v>4.3006716003852752E-3</v>
      </c>
      <c r="H1872" s="115">
        <f t="shared" si="928"/>
        <v>46167</v>
      </c>
      <c r="I1872" s="115">
        <f t="shared" si="929"/>
        <v>46167</v>
      </c>
      <c r="J1872" s="116">
        <f t="shared" si="930"/>
        <v>19</v>
      </c>
      <c r="K1872" s="116">
        <f t="shared" si="931"/>
        <v>2</v>
      </c>
      <c r="L1872" s="8">
        <f t="shared" si="932"/>
        <v>1.00045183</v>
      </c>
      <c r="M1872" s="117">
        <v>1</v>
      </c>
      <c r="N1872" s="117">
        <f t="shared" si="933"/>
        <v>1</v>
      </c>
      <c r="O1872" s="110">
        <f t="shared" si="934"/>
        <v>1.00045183</v>
      </c>
      <c r="P1872" s="110">
        <f t="shared" si="935"/>
        <v>550.43424936999997</v>
      </c>
      <c r="Q1872" s="148">
        <f t="shared" si="936"/>
        <v>0</v>
      </c>
      <c r="R1872" s="170">
        <f t="shared" si="937"/>
        <v>0</v>
      </c>
      <c r="S1872" s="110">
        <f t="shared" si="938"/>
        <v>0</v>
      </c>
      <c r="T1872" s="92">
        <f t="shared" ref="T1872:T1935" si="948">IF(AND(Q1872&gt;0,L1872&gt;1),(L1872-1)*C1872,0)</f>
        <v>0</v>
      </c>
      <c r="U1872" s="181">
        <f t="shared" ref="U1872:U1935" si="949">IF(Q1872&gt;0,(S1872+T1872)/P1872,0)</f>
        <v>0</v>
      </c>
      <c r="V1872" s="120">
        <f t="shared" si="945"/>
        <v>7.8E-2</v>
      </c>
      <c r="W1872" s="118">
        <f t="shared" si="939"/>
        <v>2</v>
      </c>
      <c r="X1872" s="118">
        <v>252</v>
      </c>
      <c r="Y1872" s="117">
        <f t="shared" si="940"/>
        <v>1.0005962690000001</v>
      </c>
      <c r="Z1872" s="110">
        <f t="shared" si="941"/>
        <v>0.32820686999999998</v>
      </c>
      <c r="AA1872" s="110">
        <f t="shared" si="942"/>
        <v>0</v>
      </c>
      <c r="AB1872" s="121" t="str">
        <f t="shared" si="946"/>
        <v>A+J=</v>
      </c>
      <c r="AC1872" s="115">
        <f t="shared" si="947"/>
        <v>46167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9">
        <f t="shared" si="944"/>
        <v>46142</v>
      </c>
      <c r="B1873" s="110">
        <f t="shared" ref="B1873:B1936" si="950">(P1873+Z1873)</f>
        <v>551.05108029999997</v>
      </c>
      <c r="C1873" s="184">
        <f t="shared" si="943"/>
        <v>550.18565899072382</v>
      </c>
      <c r="D1873" s="111">
        <f t="shared" ref="D1873:D1936" si="951">IF(E1873=E1872,D1872,E1872)</f>
        <v>7245.38</v>
      </c>
      <c r="E1873" s="111">
        <f>IF($K1873=1,VLOOKUP($A1872,$AQ$11:$AU$150,5),E1872)</f>
        <v>7276.54</v>
      </c>
      <c r="F1873" s="160" t="e">
        <f>IF($K1873=1,VLOOKUP($A1872,$AQ$11:$AU$135,6),F1872)</f>
        <v>#REF!</v>
      </c>
      <c r="G1873" s="114">
        <f t="shared" ref="G1873:G1936" si="952">(E1873/D1873)-1</f>
        <v>4.3006716003852752E-3</v>
      </c>
      <c r="H1873" s="115">
        <f t="shared" ref="H1873:H1936" si="953">IF(Q1872&gt;0,VLOOKUP(A1873,AJ$119:AP$451,4),H1872)</f>
        <v>46167</v>
      </c>
      <c r="I1873" s="115">
        <f t="shared" ref="I1873:I1936" si="954">IF(A1873&gt;I1872,H1873,I1872)</f>
        <v>46167</v>
      </c>
      <c r="J1873" s="116">
        <f t="shared" ref="J1873:J1936" si="955">IF(I1873=I1872,J1872,NETWORKDAYS(I1872,I1873,$AF$149:$AF$503)-1)</f>
        <v>19</v>
      </c>
      <c r="K1873" s="116">
        <f t="shared" ref="K1873:K1936" si="956">(J1873-(NETWORKDAYS(A1873,I1873,AF$149:AF$503)-1))</f>
        <v>3</v>
      </c>
      <c r="L1873" s="8">
        <f t="shared" ref="L1873:L1936" si="957">TRUNC((E1873/D1873)^TRUNC((K1873/J1873),9),8)</f>
        <v>1.0006778199999999</v>
      </c>
      <c r="M1873" s="117">
        <v>1</v>
      </c>
      <c r="N1873" s="117">
        <f t="shared" ref="N1873:N1936" si="958">IF(I1873&gt;I1872,N1872*M1873,N1872)</f>
        <v>1</v>
      </c>
      <c r="O1873" s="110">
        <f t="shared" ref="O1873:O1936" si="959">TRUNC(TRUNC((L1873*N1873),15),8)</f>
        <v>1.0006778199999999</v>
      </c>
      <c r="P1873" s="110">
        <f t="shared" ref="P1873:P1936" si="960">TRUNC(C1873*O1873,8)</f>
        <v>550.55858582999997</v>
      </c>
      <c r="Q1873" s="148">
        <f t="shared" ref="Q1873:Q1936" si="961">IF(VLOOKUP(A1873,AF$11:AM$141,8)=VLOOKUP(A1872,AF$11:AM$141,8),0,VLOOKUP(A1873,AF$11:AM$141,8))</f>
        <v>0</v>
      </c>
      <c r="R1873" s="170">
        <f t="shared" ref="R1873:R1936" si="962">IF(Q1873&gt;0,VLOOKUP($A1873,$AF$11:$AK$141,6),0)</f>
        <v>0</v>
      </c>
      <c r="S1873" s="110">
        <f t="shared" ref="S1873:S1936" si="963">IF(R1873&gt;0,TRUNC(R1873*P1873,8),0)</f>
        <v>0</v>
      </c>
      <c r="T1873" s="92">
        <f t="shared" si="948"/>
        <v>0</v>
      </c>
      <c r="U1873" s="181">
        <f t="shared" si="949"/>
        <v>0</v>
      </c>
      <c r="V1873" s="120">
        <f t="shared" si="945"/>
        <v>7.8E-2</v>
      </c>
      <c r="W1873" s="118">
        <f t="shared" ref="W1873:W1936" si="964">IF(A1872&lt;K$2,0,IF(Q1872&gt;0,1,IF(K1873=K1872,W1872,W1872+1)))</f>
        <v>3</v>
      </c>
      <c r="X1873" s="118">
        <v>252</v>
      </c>
      <c r="Y1873" s="117">
        <f t="shared" ref="Y1873:Y1936" si="965">ROUND((1+V1873)^TRUNC((W1873/X1873),9),9)</f>
        <v>1.0008945359999999</v>
      </c>
      <c r="Z1873" s="110">
        <f t="shared" ref="Z1873:Z1936" si="966">TRUNC((P1873*(Y1873-1)),8)</f>
        <v>0.49249447000000002</v>
      </c>
      <c r="AA1873" s="110">
        <f t="shared" ref="AA1873:AA1936" si="967">IF(Q1873&gt;0,S1873+Z1873,0)</f>
        <v>0</v>
      </c>
      <c r="AB1873" s="121" t="str">
        <f t="shared" si="946"/>
        <v>A+J=</v>
      </c>
      <c r="AC1873" s="115">
        <f t="shared" si="947"/>
        <v>46167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9">
        <f t="shared" si="944"/>
        <v>46143</v>
      </c>
      <c r="B1874" s="110">
        <f t="shared" si="950"/>
        <v>551.33986114000004</v>
      </c>
      <c r="C1874" s="184">
        <f t="shared" si="943"/>
        <v>550.18565899072382</v>
      </c>
      <c r="D1874" s="111">
        <f t="shared" si="951"/>
        <v>7245.38</v>
      </c>
      <c r="E1874" s="111">
        <f>IF($K1874=1,VLOOKUP($A1873,$AQ$11:$AU$150,5),E1873)</f>
        <v>7276.54</v>
      </c>
      <c r="F1874" s="160" t="e">
        <f>IF($K1874=1,VLOOKUP($A1873,$AQ$11:$AU$135,6),F1873)</f>
        <v>#REF!</v>
      </c>
      <c r="G1874" s="114">
        <f t="shared" si="952"/>
        <v>4.3006716003852752E-3</v>
      </c>
      <c r="H1874" s="115">
        <f t="shared" si="953"/>
        <v>46167</v>
      </c>
      <c r="I1874" s="115">
        <f t="shared" si="954"/>
        <v>46167</v>
      </c>
      <c r="J1874" s="116">
        <f t="shared" si="955"/>
        <v>19</v>
      </c>
      <c r="K1874" s="116">
        <f t="shared" si="956"/>
        <v>4</v>
      </c>
      <c r="L1874" s="8">
        <f t="shared" si="957"/>
        <v>1.0009038699999999</v>
      </c>
      <c r="M1874" s="117">
        <v>1</v>
      </c>
      <c r="N1874" s="117">
        <f t="shared" si="958"/>
        <v>1</v>
      </c>
      <c r="O1874" s="110">
        <f t="shared" si="959"/>
        <v>1.0009038699999999</v>
      </c>
      <c r="P1874" s="110">
        <f t="shared" si="960"/>
        <v>550.6829553</v>
      </c>
      <c r="Q1874" s="148">
        <f t="shared" si="961"/>
        <v>0</v>
      </c>
      <c r="R1874" s="170">
        <f t="shared" si="962"/>
        <v>0</v>
      </c>
      <c r="S1874" s="110">
        <f t="shared" si="963"/>
        <v>0</v>
      </c>
      <c r="T1874" s="92">
        <f t="shared" si="948"/>
        <v>0</v>
      </c>
      <c r="U1874" s="181">
        <f t="shared" si="949"/>
        <v>0</v>
      </c>
      <c r="V1874" s="120">
        <f t="shared" si="945"/>
        <v>7.8E-2</v>
      </c>
      <c r="W1874" s="118">
        <f t="shared" si="964"/>
        <v>4</v>
      </c>
      <c r="X1874" s="118">
        <v>252</v>
      </c>
      <c r="Y1874" s="117">
        <f t="shared" si="965"/>
        <v>1.001192893</v>
      </c>
      <c r="Z1874" s="110">
        <f t="shared" si="966"/>
        <v>0.65690583999999996</v>
      </c>
      <c r="AA1874" s="110">
        <f t="shared" si="967"/>
        <v>0</v>
      </c>
      <c r="AB1874" s="121" t="str">
        <f t="shared" si="946"/>
        <v>A+J=</v>
      </c>
      <c r="AC1874" s="115">
        <f t="shared" si="947"/>
        <v>46167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9">
        <f t="shared" si="944"/>
        <v>46144</v>
      </c>
      <c r="B1875" s="110">
        <f t="shared" si="950"/>
        <v>551.33986114000004</v>
      </c>
      <c r="C1875" s="184">
        <f t="shared" si="943"/>
        <v>550.18565899072382</v>
      </c>
      <c r="D1875" s="111">
        <f t="shared" si="951"/>
        <v>7245.38</v>
      </c>
      <c r="E1875" s="111">
        <f>IF($K1875=1,VLOOKUP($A1874,$AQ$11:$AU$150,5),E1874)</f>
        <v>7276.54</v>
      </c>
      <c r="F1875" s="160" t="e">
        <f>IF($K1875=1,VLOOKUP($A1874,$AQ$11:$AU$135,6),F1874)</f>
        <v>#REF!</v>
      </c>
      <c r="G1875" s="114">
        <f t="shared" si="952"/>
        <v>4.3006716003852752E-3</v>
      </c>
      <c r="H1875" s="115">
        <f t="shared" si="953"/>
        <v>46167</v>
      </c>
      <c r="I1875" s="115">
        <f t="shared" si="954"/>
        <v>46167</v>
      </c>
      <c r="J1875" s="116">
        <f t="shared" si="955"/>
        <v>19</v>
      </c>
      <c r="K1875" s="116">
        <f t="shared" si="956"/>
        <v>4</v>
      </c>
      <c r="L1875" s="8">
        <f t="shared" si="957"/>
        <v>1.0009038699999999</v>
      </c>
      <c r="M1875" s="117">
        <v>1</v>
      </c>
      <c r="N1875" s="117">
        <f t="shared" si="958"/>
        <v>1</v>
      </c>
      <c r="O1875" s="110">
        <f t="shared" si="959"/>
        <v>1.0009038699999999</v>
      </c>
      <c r="P1875" s="110">
        <f t="shared" si="960"/>
        <v>550.6829553</v>
      </c>
      <c r="Q1875" s="148">
        <f t="shared" si="961"/>
        <v>0</v>
      </c>
      <c r="R1875" s="170">
        <f t="shared" si="962"/>
        <v>0</v>
      </c>
      <c r="S1875" s="110">
        <f t="shared" si="963"/>
        <v>0</v>
      </c>
      <c r="T1875" s="92">
        <f t="shared" si="948"/>
        <v>0</v>
      </c>
      <c r="U1875" s="181">
        <f t="shared" si="949"/>
        <v>0</v>
      </c>
      <c r="V1875" s="120">
        <f t="shared" si="945"/>
        <v>7.8E-2</v>
      </c>
      <c r="W1875" s="118">
        <f t="shared" si="964"/>
        <v>4</v>
      </c>
      <c r="X1875" s="118">
        <v>252</v>
      </c>
      <c r="Y1875" s="117">
        <f t="shared" si="965"/>
        <v>1.001192893</v>
      </c>
      <c r="Z1875" s="110">
        <f t="shared" si="966"/>
        <v>0.65690583999999996</v>
      </c>
      <c r="AA1875" s="110">
        <f t="shared" si="967"/>
        <v>0</v>
      </c>
      <c r="AB1875" s="121" t="str">
        <f t="shared" si="946"/>
        <v>A+J=</v>
      </c>
      <c r="AC1875" s="115">
        <f t="shared" si="947"/>
        <v>46167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9">
        <f t="shared" si="944"/>
        <v>46145</v>
      </c>
      <c r="B1876" s="110">
        <f t="shared" si="950"/>
        <v>551.33986114000004</v>
      </c>
      <c r="C1876" s="184">
        <f t="shared" si="943"/>
        <v>550.18565899072382</v>
      </c>
      <c r="D1876" s="111">
        <f t="shared" si="951"/>
        <v>7245.38</v>
      </c>
      <c r="E1876" s="111">
        <f>IF($K1876=1,VLOOKUP($A1875,$AQ$11:$AU$150,5),E1875)</f>
        <v>7276.54</v>
      </c>
      <c r="F1876" s="160" t="e">
        <f>IF($K1876=1,VLOOKUP($A1875,$AQ$11:$AU$135,6),F1875)</f>
        <v>#REF!</v>
      </c>
      <c r="G1876" s="114">
        <f t="shared" si="952"/>
        <v>4.3006716003852752E-3</v>
      </c>
      <c r="H1876" s="115">
        <f t="shared" si="953"/>
        <v>46167</v>
      </c>
      <c r="I1876" s="115">
        <f t="shared" si="954"/>
        <v>46167</v>
      </c>
      <c r="J1876" s="116">
        <f t="shared" si="955"/>
        <v>19</v>
      </c>
      <c r="K1876" s="116">
        <f t="shared" si="956"/>
        <v>4</v>
      </c>
      <c r="L1876" s="8">
        <f t="shared" si="957"/>
        <v>1.0009038699999999</v>
      </c>
      <c r="M1876" s="117">
        <v>1</v>
      </c>
      <c r="N1876" s="117">
        <f t="shared" si="958"/>
        <v>1</v>
      </c>
      <c r="O1876" s="110">
        <f t="shared" si="959"/>
        <v>1.0009038699999999</v>
      </c>
      <c r="P1876" s="110">
        <f t="shared" si="960"/>
        <v>550.6829553</v>
      </c>
      <c r="Q1876" s="148">
        <f t="shared" si="961"/>
        <v>0</v>
      </c>
      <c r="R1876" s="170">
        <f t="shared" si="962"/>
        <v>0</v>
      </c>
      <c r="S1876" s="110">
        <f t="shared" si="963"/>
        <v>0</v>
      </c>
      <c r="T1876" s="92">
        <f t="shared" si="948"/>
        <v>0</v>
      </c>
      <c r="U1876" s="181">
        <f t="shared" si="949"/>
        <v>0</v>
      </c>
      <c r="V1876" s="120">
        <f t="shared" si="945"/>
        <v>7.8E-2</v>
      </c>
      <c r="W1876" s="118">
        <f t="shared" si="964"/>
        <v>4</v>
      </c>
      <c r="X1876" s="118">
        <v>252</v>
      </c>
      <c r="Y1876" s="117">
        <f t="shared" si="965"/>
        <v>1.001192893</v>
      </c>
      <c r="Z1876" s="110">
        <f t="shared" si="966"/>
        <v>0.65690583999999996</v>
      </c>
      <c r="AA1876" s="110">
        <f t="shared" si="967"/>
        <v>0</v>
      </c>
      <c r="AB1876" s="121" t="str">
        <f t="shared" si="946"/>
        <v>A+J=</v>
      </c>
      <c r="AC1876" s="115">
        <f t="shared" si="947"/>
        <v>46167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9">
        <f t="shared" si="944"/>
        <v>46146</v>
      </c>
      <c r="B1877" s="110">
        <f t="shared" si="950"/>
        <v>551.33986114000004</v>
      </c>
      <c r="C1877" s="184">
        <f t="shared" si="943"/>
        <v>550.18565899072382</v>
      </c>
      <c r="D1877" s="111">
        <f t="shared" si="951"/>
        <v>7245.38</v>
      </c>
      <c r="E1877" s="111">
        <f>IF($K1877=1,VLOOKUP($A1876,$AQ$11:$AU$150,5),E1876)</f>
        <v>7276.54</v>
      </c>
      <c r="F1877" s="160" t="e">
        <f>IF($K1877=1,VLOOKUP($A1876,$AQ$11:$AU$135,6),F1876)</f>
        <v>#REF!</v>
      </c>
      <c r="G1877" s="114">
        <f t="shared" si="952"/>
        <v>4.3006716003852752E-3</v>
      </c>
      <c r="H1877" s="115">
        <f t="shared" si="953"/>
        <v>46167</v>
      </c>
      <c r="I1877" s="115">
        <f t="shared" si="954"/>
        <v>46167</v>
      </c>
      <c r="J1877" s="116">
        <f t="shared" si="955"/>
        <v>19</v>
      </c>
      <c r="K1877" s="116">
        <f t="shared" si="956"/>
        <v>4</v>
      </c>
      <c r="L1877" s="8">
        <f t="shared" si="957"/>
        <v>1.0009038699999999</v>
      </c>
      <c r="M1877" s="117">
        <v>1</v>
      </c>
      <c r="N1877" s="117">
        <f t="shared" si="958"/>
        <v>1</v>
      </c>
      <c r="O1877" s="110">
        <f t="shared" si="959"/>
        <v>1.0009038699999999</v>
      </c>
      <c r="P1877" s="110">
        <f t="shared" si="960"/>
        <v>550.6829553</v>
      </c>
      <c r="Q1877" s="148">
        <f t="shared" si="961"/>
        <v>0</v>
      </c>
      <c r="R1877" s="170">
        <f t="shared" si="962"/>
        <v>0</v>
      </c>
      <c r="S1877" s="110">
        <f t="shared" si="963"/>
        <v>0</v>
      </c>
      <c r="T1877" s="92">
        <f t="shared" si="948"/>
        <v>0</v>
      </c>
      <c r="U1877" s="181">
        <f t="shared" si="949"/>
        <v>0</v>
      </c>
      <c r="V1877" s="120">
        <f t="shared" si="945"/>
        <v>7.8E-2</v>
      </c>
      <c r="W1877" s="118">
        <f t="shared" si="964"/>
        <v>4</v>
      </c>
      <c r="X1877" s="118">
        <v>252</v>
      </c>
      <c r="Y1877" s="117">
        <f t="shared" si="965"/>
        <v>1.001192893</v>
      </c>
      <c r="Z1877" s="110">
        <f t="shared" si="966"/>
        <v>0.65690583999999996</v>
      </c>
      <c r="AA1877" s="110">
        <f t="shared" si="967"/>
        <v>0</v>
      </c>
      <c r="AB1877" s="121" t="str">
        <f t="shared" si="946"/>
        <v>A+J=</v>
      </c>
      <c r="AC1877" s="115">
        <f t="shared" si="947"/>
        <v>46167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9">
        <f t="shared" si="944"/>
        <v>46147</v>
      </c>
      <c r="B1878" s="110">
        <f t="shared" si="950"/>
        <v>551.62878723999995</v>
      </c>
      <c r="C1878" s="184">
        <f t="shared" si="943"/>
        <v>550.18565899072382</v>
      </c>
      <c r="D1878" s="111">
        <f t="shared" si="951"/>
        <v>7245.38</v>
      </c>
      <c r="E1878" s="111">
        <f>IF($K1878=1,VLOOKUP($A1877,$AQ$11:$AU$150,5),E1877)</f>
        <v>7276.54</v>
      </c>
      <c r="F1878" s="160" t="e">
        <f>IF($K1878=1,VLOOKUP($A1877,$AQ$11:$AU$135,6),F1877)</f>
        <v>#REF!</v>
      </c>
      <c r="G1878" s="114">
        <f t="shared" si="952"/>
        <v>4.3006716003852752E-3</v>
      </c>
      <c r="H1878" s="115">
        <f t="shared" si="953"/>
        <v>46167</v>
      </c>
      <c r="I1878" s="115">
        <f t="shared" si="954"/>
        <v>46167</v>
      </c>
      <c r="J1878" s="116">
        <f t="shared" si="955"/>
        <v>19</v>
      </c>
      <c r="K1878" s="116">
        <f t="shared" si="956"/>
        <v>5</v>
      </c>
      <c r="L1878" s="8">
        <f t="shared" si="957"/>
        <v>1.0011299600000001</v>
      </c>
      <c r="M1878" s="117">
        <v>1</v>
      </c>
      <c r="N1878" s="117">
        <f t="shared" si="958"/>
        <v>1</v>
      </c>
      <c r="O1878" s="110">
        <f t="shared" si="959"/>
        <v>1.0011299600000001</v>
      </c>
      <c r="P1878" s="110">
        <f t="shared" si="960"/>
        <v>550.80734676999998</v>
      </c>
      <c r="Q1878" s="148">
        <f t="shared" si="961"/>
        <v>0</v>
      </c>
      <c r="R1878" s="170">
        <f t="shared" si="962"/>
        <v>0</v>
      </c>
      <c r="S1878" s="110">
        <f t="shared" si="963"/>
        <v>0</v>
      </c>
      <c r="T1878" s="92">
        <f t="shared" si="948"/>
        <v>0</v>
      </c>
      <c r="U1878" s="181">
        <f t="shared" si="949"/>
        <v>0</v>
      </c>
      <c r="V1878" s="120">
        <f t="shared" si="945"/>
        <v>7.8E-2</v>
      </c>
      <c r="W1878" s="118">
        <f t="shared" si="964"/>
        <v>5</v>
      </c>
      <c r="X1878" s="118">
        <v>252</v>
      </c>
      <c r="Y1878" s="117">
        <f t="shared" si="965"/>
        <v>1.001491339</v>
      </c>
      <c r="Z1878" s="110">
        <f t="shared" si="966"/>
        <v>0.82144046999999998</v>
      </c>
      <c r="AA1878" s="110">
        <f t="shared" si="967"/>
        <v>0</v>
      </c>
      <c r="AB1878" s="121" t="str">
        <f t="shared" si="946"/>
        <v>A+J=</v>
      </c>
      <c r="AC1878" s="115">
        <f t="shared" si="947"/>
        <v>46167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9">
        <f t="shared" si="944"/>
        <v>46148</v>
      </c>
      <c r="B1879" s="110">
        <f t="shared" si="950"/>
        <v>551.91786916000001</v>
      </c>
      <c r="C1879" s="184">
        <f t="shared" si="943"/>
        <v>550.18565899072382</v>
      </c>
      <c r="D1879" s="111">
        <f t="shared" si="951"/>
        <v>7245.38</v>
      </c>
      <c r="E1879" s="111">
        <f>IF($K1879=1,VLOOKUP($A1878,$AQ$11:$AU$150,5),E1878)</f>
        <v>7276.54</v>
      </c>
      <c r="F1879" s="160" t="e">
        <f>IF($K1879=1,VLOOKUP($A1878,$AQ$11:$AU$135,6),F1878)</f>
        <v>#REF!</v>
      </c>
      <c r="G1879" s="114">
        <f t="shared" si="952"/>
        <v>4.3006716003852752E-3</v>
      </c>
      <c r="H1879" s="115">
        <f t="shared" si="953"/>
        <v>46167</v>
      </c>
      <c r="I1879" s="115">
        <f t="shared" si="954"/>
        <v>46167</v>
      </c>
      <c r="J1879" s="116">
        <f t="shared" si="955"/>
        <v>19</v>
      </c>
      <c r="K1879" s="116">
        <f t="shared" si="956"/>
        <v>6</v>
      </c>
      <c r="L1879" s="8">
        <f t="shared" si="957"/>
        <v>1.0013561099999999</v>
      </c>
      <c r="M1879" s="117">
        <v>1</v>
      </c>
      <c r="N1879" s="117">
        <f t="shared" si="958"/>
        <v>1</v>
      </c>
      <c r="O1879" s="110">
        <f t="shared" si="959"/>
        <v>1.0013561099999999</v>
      </c>
      <c r="P1879" s="110">
        <f t="shared" si="960"/>
        <v>550.93177126</v>
      </c>
      <c r="Q1879" s="148">
        <f t="shared" si="961"/>
        <v>0</v>
      </c>
      <c r="R1879" s="170">
        <f t="shared" si="962"/>
        <v>0</v>
      </c>
      <c r="S1879" s="110">
        <f t="shared" si="963"/>
        <v>0</v>
      </c>
      <c r="T1879" s="92">
        <f t="shared" si="948"/>
        <v>0</v>
      </c>
      <c r="U1879" s="181">
        <f t="shared" si="949"/>
        <v>0</v>
      </c>
      <c r="V1879" s="120">
        <f t="shared" si="945"/>
        <v>7.8E-2</v>
      </c>
      <c r="W1879" s="118">
        <f t="shared" si="964"/>
        <v>6</v>
      </c>
      <c r="X1879" s="118">
        <v>252</v>
      </c>
      <c r="Y1879" s="117">
        <f t="shared" si="965"/>
        <v>1.0017898730000001</v>
      </c>
      <c r="Z1879" s="110">
        <f t="shared" si="966"/>
        <v>0.98609789999999997</v>
      </c>
      <c r="AA1879" s="110">
        <f t="shared" si="967"/>
        <v>0</v>
      </c>
      <c r="AB1879" s="121" t="str">
        <f t="shared" si="946"/>
        <v>A+J=</v>
      </c>
      <c r="AC1879" s="115">
        <f t="shared" si="947"/>
        <v>46167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9">
        <f t="shared" si="944"/>
        <v>46149</v>
      </c>
      <c r="B1880" s="110">
        <f t="shared" si="950"/>
        <v>552.20710197000005</v>
      </c>
      <c r="C1880" s="184">
        <f t="shared" si="943"/>
        <v>550.18565899072382</v>
      </c>
      <c r="D1880" s="111">
        <f t="shared" si="951"/>
        <v>7245.38</v>
      </c>
      <c r="E1880" s="111">
        <f>IF($K1880=1,VLOOKUP($A1879,$AQ$11:$AU$150,5),E1879)</f>
        <v>7276.54</v>
      </c>
      <c r="F1880" s="160" t="e">
        <f>IF($K1880=1,VLOOKUP($A1879,$AQ$11:$AU$135,6),F1879)</f>
        <v>#REF!</v>
      </c>
      <c r="G1880" s="114">
        <f t="shared" si="952"/>
        <v>4.3006716003852752E-3</v>
      </c>
      <c r="H1880" s="115">
        <f t="shared" si="953"/>
        <v>46167</v>
      </c>
      <c r="I1880" s="115">
        <f t="shared" si="954"/>
        <v>46167</v>
      </c>
      <c r="J1880" s="116">
        <f t="shared" si="955"/>
        <v>19</v>
      </c>
      <c r="K1880" s="116">
        <f t="shared" si="956"/>
        <v>7</v>
      </c>
      <c r="L1880" s="8">
        <f t="shared" si="957"/>
        <v>1.0015823100000001</v>
      </c>
      <c r="M1880" s="117">
        <v>1</v>
      </c>
      <c r="N1880" s="117">
        <f t="shared" si="958"/>
        <v>1</v>
      </c>
      <c r="O1880" s="110">
        <f t="shared" si="959"/>
        <v>1.0015823100000001</v>
      </c>
      <c r="P1880" s="110">
        <f t="shared" si="960"/>
        <v>551.05622326000002</v>
      </c>
      <c r="Q1880" s="148">
        <f t="shared" si="961"/>
        <v>0</v>
      </c>
      <c r="R1880" s="170">
        <f t="shared" si="962"/>
        <v>0</v>
      </c>
      <c r="S1880" s="110">
        <f t="shared" si="963"/>
        <v>0</v>
      </c>
      <c r="T1880" s="92">
        <f t="shared" si="948"/>
        <v>0</v>
      </c>
      <c r="U1880" s="181">
        <f t="shared" si="949"/>
        <v>0</v>
      </c>
      <c r="V1880" s="120">
        <f t="shared" si="945"/>
        <v>7.8E-2</v>
      </c>
      <c r="W1880" s="118">
        <f t="shared" si="964"/>
        <v>7</v>
      </c>
      <c r="X1880" s="118">
        <v>252</v>
      </c>
      <c r="Y1880" s="117">
        <f t="shared" si="965"/>
        <v>1.0020884960000001</v>
      </c>
      <c r="Z1880" s="110">
        <f t="shared" si="966"/>
        <v>1.15087871</v>
      </c>
      <c r="AA1880" s="110">
        <f t="shared" si="967"/>
        <v>0</v>
      </c>
      <c r="AB1880" s="121" t="str">
        <f t="shared" si="946"/>
        <v>A+J=</v>
      </c>
      <c r="AC1880" s="115">
        <f t="shared" si="947"/>
        <v>46167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9">
        <f t="shared" si="944"/>
        <v>46150</v>
      </c>
      <c r="B1881" s="110">
        <f t="shared" si="950"/>
        <v>552.49648077999996</v>
      </c>
      <c r="C1881" s="184">
        <f t="shared" si="943"/>
        <v>550.18565899072382</v>
      </c>
      <c r="D1881" s="111">
        <f t="shared" si="951"/>
        <v>7245.38</v>
      </c>
      <c r="E1881" s="111">
        <f>IF($K1881=1,VLOOKUP($A1880,$AQ$11:$AU$150,5),E1880)</f>
        <v>7276.54</v>
      </c>
      <c r="F1881" s="160" t="e">
        <f>IF($K1881=1,VLOOKUP($A1880,$AQ$11:$AU$135,6),F1880)</f>
        <v>#REF!</v>
      </c>
      <c r="G1881" s="114">
        <f t="shared" si="952"/>
        <v>4.3006716003852752E-3</v>
      </c>
      <c r="H1881" s="115">
        <f t="shared" si="953"/>
        <v>46167</v>
      </c>
      <c r="I1881" s="115">
        <f t="shared" si="954"/>
        <v>46167</v>
      </c>
      <c r="J1881" s="116">
        <f t="shared" si="955"/>
        <v>19</v>
      </c>
      <c r="K1881" s="116">
        <f t="shared" si="956"/>
        <v>8</v>
      </c>
      <c r="L1881" s="8">
        <f t="shared" si="957"/>
        <v>1.00180855</v>
      </c>
      <c r="M1881" s="117">
        <v>1</v>
      </c>
      <c r="N1881" s="117">
        <f t="shared" si="958"/>
        <v>1</v>
      </c>
      <c r="O1881" s="110">
        <f t="shared" si="959"/>
        <v>1.00180855</v>
      </c>
      <c r="P1881" s="110">
        <f t="shared" si="960"/>
        <v>551.18069725999999</v>
      </c>
      <c r="Q1881" s="148">
        <f t="shared" si="961"/>
        <v>0</v>
      </c>
      <c r="R1881" s="170">
        <f t="shared" si="962"/>
        <v>0</v>
      </c>
      <c r="S1881" s="110">
        <f t="shared" si="963"/>
        <v>0</v>
      </c>
      <c r="T1881" s="92">
        <f t="shared" si="948"/>
        <v>0</v>
      </c>
      <c r="U1881" s="181">
        <f t="shared" si="949"/>
        <v>0</v>
      </c>
      <c r="V1881" s="120">
        <f t="shared" si="945"/>
        <v>7.8E-2</v>
      </c>
      <c r="W1881" s="118">
        <f t="shared" si="964"/>
        <v>8</v>
      </c>
      <c r="X1881" s="118">
        <v>252</v>
      </c>
      <c r="Y1881" s="117">
        <f t="shared" si="965"/>
        <v>1.0023872089999999</v>
      </c>
      <c r="Z1881" s="110">
        <f t="shared" si="966"/>
        <v>1.3157835200000001</v>
      </c>
      <c r="AA1881" s="110">
        <f t="shared" si="967"/>
        <v>0</v>
      </c>
      <c r="AB1881" s="121" t="str">
        <f t="shared" si="946"/>
        <v>A+J=</v>
      </c>
      <c r="AC1881" s="115">
        <f t="shared" si="947"/>
        <v>46167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9">
        <f t="shared" si="944"/>
        <v>46151</v>
      </c>
      <c r="B1882" s="110">
        <f t="shared" si="950"/>
        <v>552.78601610999999</v>
      </c>
      <c r="C1882" s="184">
        <f t="shared" si="943"/>
        <v>550.18565899072382</v>
      </c>
      <c r="D1882" s="111">
        <f t="shared" si="951"/>
        <v>7245.38</v>
      </c>
      <c r="E1882" s="111">
        <f>IF($K1882=1,VLOOKUP($A1881,$AQ$11:$AU$150,5),E1881)</f>
        <v>7276.54</v>
      </c>
      <c r="F1882" s="160" t="e">
        <f>IF($K1882=1,VLOOKUP($A1881,$AQ$11:$AU$135,6),F1881)</f>
        <v>#REF!</v>
      </c>
      <c r="G1882" s="114">
        <f t="shared" si="952"/>
        <v>4.3006716003852752E-3</v>
      </c>
      <c r="H1882" s="115">
        <f t="shared" si="953"/>
        <v>46167</v>
      </c>
      <c r="I1882" s="115">
        <f t="shared" si="954"/>
        <v>46167</v>
      </c>
      <c r="J1882" s="116">
        <f t="shared" si="955"/>
        <v>19</v>
      </c>
      <c r="K1882" s="116">
        <f t="shared" si="956"/>
        <v>9</v>
      </c>
      <c r="L1882" s="8">
        <f t="shared" si="957"/>
        <v>1.00203485</v>
      </c>
      <c r="M1882" s="117">
        <v>1</v>
      </c>
      <c r="N1882" s="117">
        <f t="shared" si="958"/>
        <v>1</v>
      </c>
      <c r="O1882" s="110">
        <f t="shared" si="959"/>
        <v>1.00203485</v>
      </c>
      <c r="P1882" s="110">
        <f t="shared" si="960"/>
        <v>551.30520426999999</v>
      </c>
      <c r="Q1882" s="148">
        <f t="shared" si="961"/>
        <v>0</v>
      </c>
      <c r="R1882" s="170">
        <f t="shared" si="962"/>
        <v>0</v>
      </c>
      <c r="S1882" s="110">
        <f t="shared" si="963"/>
        <v>0</v>
      </c>
      <c r="T1882" s="92">
        <f t="shared" si="948"/>
        <v>0</v>
      </c>
      <c r="U1882" s="181">
        <f t="shared" si="949"/>
        <v>0</v>
      </c>
      <c r="V1882" s="120">
        <f t="shared" si="945"/>
        <v>7.8E-2</v>
      </c>
      <c r="W1882" s="118">
        <f t="shared" si="964"/>
        <v>9</v>
      </c>
      <c r="X1882" s="118">
        <v>252</v>
      </c>
      <c r="Y1882" s="117">
        <f t="shared" si="965"/>
        <v>1.002686011</v>
      </c>
      <c r="Z1882" s="110">
        <f t="shared" si="966"/>
        <v>1.4808118400000001</v>
      </c>
      <c r="AA1882" s="110">
        <f t="shared" si="967"/>
        <v>0</v>
      </c>
      <c r="AB1882" s="121" t="str">
        <f t="shared" si="946"/>
        <v>A+J=</v>
      </c>
      <c r="AC1882" s="115">
        <f t="shared" si="947"/>
        <v>46167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9">
        <f t="shared" si="944"/>
        <v>46152</v>
      </c>
      <c r="B1883" s="110">
        <f t="shared" si="950"/>
        <v>552.78601610999999</v>
      </c>
      <c r="C1883" s="184">
        <f t="shared" si="943"/>
        <v>550.18565899072382</v>
      </c>
      <c r="D1883" s="111">
        <f t="shared" si="951"/>
        <v>7245.38</v>
      </c>
      <c r="E1883" s="111">
        <f>IF($K1883=1,VLOOKUP($A1882,$AQ$11:$AU$150,5),E1882)</f>
        <v>7276.54</v>
      </c>
      <c r="F1883" s="160" t="e">
        <f>IF($K1883=1,VLOOKUP($A1882,$AQ$11:$AU$135,6),F1882)</f>
        <v>#REF!</v>
      </c>
      <c r="G1883" s="114">
        <f t="shared" si="952"/>
        <v>4.3006716003852752E-3</v>
      </c>
      <c r="H1883" s="115">
        <f t="shared" si="953"/>
        <v>46167</v>
      </c>
      <c r="I1883" s="115">
        <f t="shared" si="954"/>
        <v>46167</v>
      </c>
      <c r="J1883" s="116">
        <f t="shared" si="955"/>
        <v>19</v>
      </c>
      <c r="K1883" s="116">
        <f t="shared" si="956"/>
        <v>9</v>
      </c>
      <c r="L1883" s="8">
        <f t="shared" si="957"/>
        <v>1.00203485</v>
      </c>
      <c r="M1883" s="117">
        <v>1</v>
      </c>
      <c r="N1883" s="117">
        <f t="shared" si="958"/>
        <v>1</v>
      </c>
      <c r="O1883" s="110">
        <f t="shared" si="959"/>
        <v>1.00203485</v>
      </c>
      <c r="P1883" s="110">
        <f t="shared" si="960"/>
        <v>551.30520426999999</v>
      </c>
      <c r="Q1883" s="148">
        <f t="shared" si="961"/>
        <v>0</v>
      </c>
      <c r="R1883" s="170">
        <f t="shared" si="962"/>
        <v>0</v>
      </c>
      <c r="S1883" s="110">
        <f t="shared" si="963"/>
        <v>0</v>
      </c>
      <c r="T1883" s="92">
        <f t="shared" si="948"/>
        <v>0</v>
      </c>
      <c r="U1883" s="181">
        <f t="shared" si="949"/>
        <v>0</v>
      </c>
      <c r="V1883" s="120">
        <f t="shared" si="945"/>
        <v>7.8E-2</v>
      </c>
      <c r="W1883" s="118">
        <f t="shared" si="964"/>
        <v>9</v>
      </c>
      <c r="X1883" s="118">
        <v>252</v>
      </c>
      <c r="Y1883" s="117">
        <f t="shared" si="965"/>
        <v>1.002686011</v>
      </c>
      <c r="Z1883" s="110">
        <f t="shared" si="966"/>
        <v>1.4808118400000001</v>
      </c>
      <c r="AA1883" s="110">
        <f t="shared" si="967"/>
        <v>0</v>
      </c>
      <c r="AB1883" s="121" t="str">
        <f t="shared" si="946"/>
        <v>A+J=</v>
      </c>
      <c r="AC1883" s="115">
        <f t="shared" si="947"/>
        <v>46167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9">
        <f t="shared" si="944"/>
        <v>46153</v>
      </c>
      <c r="B1884" s="110">
        <f t="shared" si="950"/>
        <v>552.78601610999999</v>
      </c>
      <c r="C1884" s="184">
        <f t="shared" si="943"/>
        <v>550.18565899072382</v>
      </c>
      <c r="D1884" s="111">
        <f t="shared" si="951"/>
        <v>7245.38</v>
      </c>
      <c r="E1884" s="111">
        <f>IF($K1884=1,VLOOKUP($A1883,$AQ$11:$AU$150,5),E1883)</f>
        <v>7276.54</v>
      </c>
      <c r="F1884" s="160" t="e">
        <f>IF($K1884=1,VLOOKUP($A1883,$AQ$11:$AU$135,6),F1883)</f>
        <v>#REF!</v>
      </c>
      <c r="G1884" s="114">
        <f t="shared" si="952"/>
        <v>4.3006716003852752E-3</v>
      </c>
      <c r="H1884" s="115">
        <f t="shared" si="953"/>
        <v>46167</v>
      </c>
      <c r="I1884" s="115">
        <f t="shared" si="954"/>
        <v>46167</v>
      </c>
      <c r="J1884" s="116">
        <f t="shared" si="955"/>
        <v>19</v>
      </c>
      <c r="K1884" s="116">
        <f t="shared" si="956"/>
        <v>9</v>
      </c>
      <c r="L1884" s="8">
        <f t="shared" si="957"/>
        <v>1.00203485</v>
      </c>
      <c r="M1884" s="117">
        <v>1</v>
      </c>
      <c r="N1884" s="117">
        <f t="shared" si="958"/>
        <v>1</v>
      </c>
      <c r="O1884" s="110">
        <f t="shared" si="959"/>
        <v>1.00203485</v>
      </c>
      <c r="P1884" s="110">
        <f t="shared" si="960"/>
        <v>551.30520426999999</v>
      </c>
      <c r="Q1884" s="148">
        <f t="shared" si="961"/>
        <v>0</v>
      </c>
      <c r="R1884" s="170">
        <f t="shared" si="962"/>
        <v>0</v>
      </c>
      <c r="S1884" s="110">
        <f t="shared" si="963"/>
        <v>0</v>
      </c>
      <c r="T1884" s="92">
        <f t="shared" si="948"/>
        <v>0</v>
      </c>
      <c r="U1884" s="181">
        <f t="shared" si="949"/>
        <v>0</v>
      </c>
      <c r="V1884" s="120">
        <f t="shared" si="945"/>
        <v>7.8E-2</v>
      </c>
      <c r="W1884" s="118">
        <f t="shared" si="964"/>
        <v>9</v>
      </c>
      <c r="X1884" s="118">
        <v>252</v>
      </c>
      <c r="Y1884" s="117">
        <f t="shared" si="965"/>
        <v>1.002686011</v>
      </c>
      <c r="Z1884" s="110">
        <f t="shared" si="966"/>
        <v>1.4808118400000001</v>
      </c>
      <c r="AA1884" s="110">
        <f t="shared" si="967"/>
        <v>0</v>
      </c>
      <c r="AB1884" s="121" t="str">
        <f t="shared" si="946"/>
        <v>A+J=</v>
      </c>
      <c r="AC1884" s="115">
        <f t="shared" si="947"/>
        <v>46167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9">
        <f t="shared" si="944"/>
        <v>46154</v>
      </c>
      <c r="B1885" s="110">
        <f t="shared" si="950"/>
        <v>553.07570749000001</v>
      </c>
      <c r="C1885" s="184">
        <f t="shared" si="943"/>
        <v>550.18565899072382</v>
      </c>
      <c r="D1885" s="111">
        <f t="shared" si="951"/>
        <v>7245.38</v>
      </c>
      <c r="E1885" s="111">
        <f>IF($K1885=1,VLOOKUP($A1884,$AQ$11:$AU$150,5),E1884)</f>
        <v>7276.54</v>
      </c>
      <c r="F1885" s="160" t="e">
        <f>IF($K1885=1,VLOOKUP($A1884,$AQ$11:$AU$135,6),F1884)</f>
        <v>#REF!</v>
      </c>
      <c r="G1885" s="114">
        <f t="shared" si="952"/>
        <v>4.3006716003852752E-3</v>
      </c>
      <c r="H1885" s="115">
        <f t="shared" si="953"/>
        <v>46167</v>
      </c>
      <c r="I1885" s="115">
        <f t="shared" si="954"/>
        <v>46167</v>
      </c>
      <c r="J1885" s="116">
        <f t="shared" si="955"/>
        <v>19</v>
      </c>
      <c r="K1885" s="116">
        <f t="shared" si="956"/>
        <v>10</v>
      </c>
      <c r="L1885" s="8">
        <f t="shared" si="957"/>
        <v>1.0022612099999999</v>
      </c>
      <c r="M1885" s="117">
        <v>1</v>
      </c>
      <c r="N1885" s="117">
        <f t="shared" si="958"/>
        <v>1</v>
      </c>
      <c r="O1885" s="110">
        <f t="shared" si="959"/>
        <v>1.0022612099999999</v>
      </c>
      <c r="P1885" s="110">
        <f t="shared" si="960"/>
        <v>551.42974430000004</v>
      </c>
      <c r="Q1885" s="148">
        <f t="shared" si="961"/>
        <v>0</v>
      </c>
      <c r="R1885" s="170">
        <f t="shared" si="962"/>
        <v>0</v>
      </c>
      <c r="S1885" s="110">
        <f t="shared" si="963"/>
        <v>0</v>
      </c>
      <c r="T1885" s="92">
        <f t="shared" si="948"/>
        <v>0</v>
      </c>
      <c r="U1885" s="181">
        <f t="shared" si="949"/>
        <v>0</v>
      </c>
      <c r="V1885" s="120">
        <f t="shared" si="945"/>
        <v>7.8E-2</v>
      </c>
      <c r="W1885" s="118">
        <f t="shared" si="964"/>
        <v>10</v>
      </c>
      <c r="X1885" s="118">
        <v>252</v>
      </c>
      <c r="Y1885" s="117">
        <f t="shared" si="965"/>
        <v>1.002984901</v>
      </c>
      <c r="Z1885" s="110">
        <f t="shared" si="966"/>
        <v>1.64596319</v>
      </c>
      <c r="AA1885" s="110">
        <f t="shared" si="967"/>
        <v>0</v>
      </c>
      <c r="AB1885" s="121" t="str">
        <f t="shared" si="946"/>
        <v>A+J=</v>
      </c>
      <c r="AC1885" s="115">
        <f t="shared" si="947"/>
        <v>46167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9">
        <f t="shared" si="944"/>
        <v>46155</v>
      </c>
      <c r="B1886" s="110">
        <f t="shared" si="950"/>
        <v>553.36554503000002</v>
      </c>
      <c r="C1886" s="184">
        <f t="shared" si="943"/>
        <v>550.18565899072382</v>
      </c>
      <c r="D1886" s="111">
        <f t="shared" si="951"/>
        <v>7245.38</v>
      </c>
      <c r="E1886" s="111">
        <f>IF($K1886=1,VLOOKUP($A1885,$AQ$11:$AU$150,5),E1885)</f>
        <v>7276.54</v>
      </c>
      <c r="F1886" s="160" t="e">
        <f>IF($K1886=1,VLOOKUP($A1885,$AQ$11:$AU$135,6),F1885)</f>
        <v>#REF!</v>
      </c>
      <c r="G1886" s="114">
        <f t="shared" si="952"/>
        <v>4.3006716003852752E-3</v>
      </c>
      <c r="H1886" s="115">
        <f t="shared" si="953"/>
        <v>46167</v>
      </c>
      <c r="I1886" s="115">
        <f t="shared" si="954"/>
        <v>46167</v>
      </c>
      <c r="J1886" s="116">
        <f t="shared" si="955"/>
        <v>19</v>
      </c>
      <c r="K1886" s="116">
        <f t="shared" si="956"/>
        <v>11</v>
      </c>
      <c r="L1886" s="8">
        <f t="shared" si="957"/>
        <v>1.00248761</v>
      </c>
      <c r="M1886" s="117">
        <v>1</v>
      </c>
      <c r="N1886" s="117">
        <f t="shared" si="958"/>
        <v>1</v>
      </c>
      <c r="O1886" s="110">
        <f t="shared" si="959"/>
        <v>1.00248761</v>
      </c>
      <c r="P1886" s="110">
        <f t="shared" si="960"/>
        <v>551.55430633000003</v>
      </c>
      <c r="Q1886" s="148">
        <f t="shared" si="961"/>
        <v>0</v>
      </c>
      <c r="R1886" s="170">
        <f t="shared" si="962"/>
        <v>0</v>
      </c>
      <c r="S1886" s="110">
        <f t="shared" si="963"/>
        <v>0</v>
      </c>
      <c r="T1886" s="92">
        <f t="shared" si="948"/>
        <v>0</v>
      </c>
      <c r="U1886" s="181">
        <f t="shared" si="949"/>
        <v>0</v>
      </c>
      <c r="V1886" s="120">
        <f t="shared" si="945"/>
        <v>7.8E-2</v>
      </c>
      <c r="W1886" s="118">
        <f t="shared" si="964"/>
        <v>11</v>
      </c>
      <c r="X1886" s="118">
        <v>252</v>
      </c>
      <c r="Y1886" s="117">
        <f t="shared" si="965"/>
        <v>1.003283881</v>
      </c>
      <c r="Z1886" s="110">
        <f t="shared" si="966"/>
        <v>1.8112387000000001</v>
      </c>
      <c r="AA1886" s="110">
        <f t="shared" si="967"/>
        <v>0</v>
      </c>
      <c r="AB1886" s="121" t="str">
        <f t="shared" si="946"/>
        <v>A+J=</v>
      </c>
      <c r="AC1886" s="115">
        <f t="shared" si="947"/>
        <v>46167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9">
        <f t="shared" si="944"/>
        <v>46156</v>
      </c>
      <c r="B1887" s="110">
        <f t="shared" si="950"/>
        <v>553.65553377000003</v>
      </c>
      <c r="C1887" s="184">
        <f t="shared" si="943"/>
        <v>550.18565899072382</v>
      </c>
      <c r="D1887" s="111">
        <f t="shared" si="951"/>
        <v>7245.38</v>
      </c>
      <c r="E1887" s="111">
        <f>IF($K1887=1,VLOOKUP($A1886,$AQ$11:$AU$150,5),E1886)</f>
        <v>7276.54</v>
      </c>
      <c r="F1887" s="160" t="e">
        <f>IF($K1887=1,VLOOKUP($A1886,$AQ$11:$AU$135,6),F1886)</f>
        <v>#REF!</v>
      </c>
      <c r="G1887" s="114">
        <f t="shared" si="952"/>
        <v>4.3006716003852752E-3</v>
      </c>
      <c r="H1887" s="115">
        <f t="shared" si="953"/>
        <v>46167</v>
      </c>
      <c r="I1887" s="115">
        <f t="shared" si="954"/>
        <v>46167</v>
      </c>
      <c r="J1887" s="116">
        <f t="shared" si="955"/>
        <v>19</v>
      </c>
      <c r="K1887" s="116">
        <f t="shared" si="956"/>
        <v>12</v>
      </c>
      <c r="L1887" s="8">
        <f t="shared" si="957"/>
        <v>1.00271406</v>
      </c>
      <c r="M1887" s="117">
        <v>1</v>
      </c>
      <c r="N1887" s="117">
        <f t="shared" si="958"/>
        <v>1</v>
      </c>
      <c r="O1887" s="110">
        <f t="shared" si="959"/>
        <v>1.00271406</v>
      </c>
      <c r="P1887" s="110">
        <f t="shared" si="960"/>
        <v>551.67889588000003</v>
      </c>
      <c r="Q1887" s="148">
        <f t="shared" si="961"/>
        <v>0</v>
      </c>
      <c r="R1887" s="170">
        <f t="shared" si="962"/>
        <v>0</v>
      </c>
      <c r="S1887" s="110">
        <f t="shared" si="963"/>
        <v>0</v>
      </c>
      <c r="T1887" s="92">
        <f t="shared" si="948"/>
        <v>0</v>
      </c>
      <c r="U1887" s="181">
        <f t="shared" si="949"/>
        <v>0</v>
      </c>
      <c r="V1887" s="120">
        <f t="shared" si="945"/>
        <v>7.8E-2</v>
      </c>
      <c r="W1887" s="118">
        <f t="shared" si="964"/>
        <v>12</v>
      </c>
      <c r="X1887" s="118">
        <v>252</v>
      </c>
      <c r="Y1887" s="117">
        <f t="shared" si="965"/>
        <v>1.00358295</v>
      </c>
      <c r="Z1887" s="110">
        <f t="shared" si="966"/>
        <v>1.9766378899999999</v>
      </c>
      <c r="AA1887" s="110">
        <f t="shared" si="967"/>
        <v>0</v>
      </c>
      <c r="AB1887" s="121" t="str">
        <f t="shared" si="946"/>
        <v>A+J=</v>
      </c>
      <c r="AC1887" s="115">
        <f t="shared" si="947"/>
        <v>46167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9">
        <f t="shared" si="944"/>
        <v>46157</v>
      </c>
      <c r="B1888" s="110">
        <f t="shared" si="950"/>
        <v>553.94567928000004</v>
      </c>
      <c r="C1888" s="184">
        <f t="shared" si="943"/>
        <v>550.18565899072382</v>
      </c>
      <c r="D1888" s="111">
        <f t="shared" si="951"/>
        <v>7245.38</v>
      </c>
      <c r="E1888" s="111">
        <f>IF($K1888=1,VLOOKUP($A1887,$AQ$11:$AU$150,5),E1887)</f>
        <v>7276.54</v>
      </c>
      <c r="F1888" s="160" t="e">
        <f>IF($K1888=1,VLOOKUP($A1887,$AQ$11:$AU$135,6),F1887)</f>
        <v>#REF!</v>
      </c>
      <c r="G1888" s="114">
        <f t="shared" si="952"/>
        <v>4.3006716003852752E-3</v>
      </c>
      <c r="H1888" s="115">
        <f t="shared" si="953"/>
        <v>46167</v>
      </c>
      <c r="I1888" s="115">
        <f t="shared" si="954"/>
        <v>46167</v>
      </c>
      <c r="J1888" s="116">
        <f t="shared" si="955"/>
        <v>19</v>
      </c>
      <c r="K1888" s="116">
        <f t="shared" si="956"/>
        <v>13</v>
      </c>
      <c r="L1888" s="8">
        <f t="shared" si="957"/>
        <v>1.00294057</v>
      </c>
      <c r="M1888" s="117">
        <v>1</v>
      </c>
      <c r="N1888" s="117">
        <f t="shared" si="958"/>
        <v>1</v>
      </c>
      <c r="O1888" s="110">
        <f t="shared" si="959"/>
        <v>1.00294057</v>
      </c>
      <c r="P1888" s="110">
        <f t="shared" si="960"/>
        <v>551.80351843000005</v>
      </c>
      <c r="Q1888" s="148">
        <f t="shared" si="961"/>
        <v>0</v>
      </c>
      <c r="R1888" s="170">
        <f t="shared" si="962"/>
        <v>0</v>
      </c>
      <c r="S1888" s="110">
        <f t="shared" si="963"/>
        <v>0</v>
      </c>
      <c r="T1888" s="92">
        <f t="shared" si="948"/>
        <v>0</v>
      </c>
      <c r="U1888" s="181">
        <f t="shared" si="949"/>
        <v>0</v>
      </c>
      <c r="V1888" s="120">
        <f t="shared" si="945"/>
        <v>7.8E-2</v>
      </c>
      <c r="W1888" s="118">
        <f t="shared" si="964"/>
        <v>13</v>
      </c>
      <c r="X1888" s="118">
        <v>252</v>
      </c>
      <c r="Y1888" s="117">
        <f t="shared" si="965"/>
        <v>1.003882108</v>
      </c>
      <c r="Z1888" s="110">
        <f t="shared" si="966"/>
        <v>2.1421608499999998</v>
      </c>
      <c r="AA1888" s="110">
        <f t="shared" si="967"/>
        <v>0</v>
      </c>
      <c r="AB1888" s="121" t="str">
        <f t="shared" si="946"/>
        <v>A+J=</v>
      </c>
      <c r="AC1888" s="115">
        <f t="shared" si="947"/>
        <v>46167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9">
        <f t="shared" si="944"/>
        <v>46158</v>
      </c>
      <c r="B1889" s="110">
        <f t="shared" si="950"/>
        <v>554.23597057000006</v>
      </c>
      <c r="C1889" s="184">
        <f t="shared" si="943"/>
        <v>550.18565899072382</v>
      </c>
      <c r="D1889" s="111">
        <f t="shared" si="951"/>
        <v>7245.38</v>
      </c>
      <c r="E1889" s="111">
        <f>IF($K1889=1,VLOOKUP($A1888,$AQ$11:$AU$150,5),E1888)</f>
        <v>7276.54</v>
      </c>
      <c r="F1889" s="160" t="e">
        <f>IF($K1889=1,VLOOKUP($A1888,$AQ$11:$AU$135,6),F1888)</f>
        <v>#REF!</v>
      </c>
      <c r="G1889" s="114">
        <f t="shared" si="952"/>
        <v>4.3006716003852752E-3</v>
      </c>
      <c r="H1889" s="115">
        <f t="shared" si="953"/>
        <v>46167</v>
      </c>
      <c r="I1889" s="115">
        <f t="shared" si="954"/>
        <v>46167</v>
      </c>
      <c r="J1889" s="116">
        <f t="shared" si="955"/>
        <v>19</v>
      </c>
      <c r="K1889" s="116">
        <f t="shared" si="956"/>
        <v>14</v>
      </c>
      <c r="L1889" s="8">
        <f t="shared" si="957"/>
        <v>1.0031671200000001</v>
      </c>
      <c r="M1889" s="117">
        <v>1</v>
      </c>
      <c r="N1889" s="117">
        <f t="shared" si="958"/>
        <v>1</v>
      </c>
      <c r="O1889" s="110">
        <f t="shared" si="959"/>
        <v>1.0031671200000001</v>
      </c>
      <c r="P1889" s="110">
        <f t="shared" si="960"/>
        <v>551.92816299000003</v>
      </c>
      <c r="Q1889" s="148">
        <f t="shared" si="961"/>
        <v>0</v>
      </c>
      <c r="R1889" s="170">
        <f t="shared" si="962"/>
        <v>0</v>
      </c>
      <c r="S1889" s="110">
        <f t="shared" si="963"/>
        <v>0</v>
      </c>
      <c r="T1889" s="92">
        <f t="shared" si="948"/>
        <v>0</v>
      </c>
      <c r="U1889" s="181">
        <f t="shared" si="949"/>
        <v>0</v>
      </c>
      <c r="V1889" s="120">
        <f t="shared" si="945"/>
        <v>7.8E-2</v>
      </c>
      <c r="W1889" s="118">
        <f t="shared" si="964"/>
        <v>14</v>
      </c>
      <c r="X1889" s="118">
        <v>252</v>
      </c>
      <c r="Y1889" s="117">
        <f t="shared" si="965"/>
        <v>1.0041813550000001</v>
      </c>
      <c r="Z1889" s="110">
        <f t="shared" si="966"/>
        <v>2.30780758</v>
      </c>
      <c r="AA1889" s="110">
        <f t="shared" si="967"/>
        <v>0</v>
      </c>
      <c r="AB1889" s="121" t="str">
        <f t="shared" si="946"/>
        <v>A+J=</v>
      </c>
      <c r="AC1889" s="115">
        <f t="shared" si="947"/>
        <v>46167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9">
        <f t="shared" si="944"/>
        <v>46159</v>
      </c>
      <c r="B1890" s="110">
        <f t="shared" si="950"/>
        <v>554.23597057000006</v>
      </c>
      <c r="C1890" s="184">
        <f t="shared" si="943"/>
        <v>550.18565899072382</v>
      </c>
      <c r="D1890" s="111">
        <f t="shared" si="951"/>
        <v>7245.38</v>
      </c>
      <c r="E1890" s="111">
        <f>IF($K1890=1,VLOOKUP($A1889,$AQ$11:$AU$150,5),E1889)</f>
        <v>7276.54</v>
      </c>
      <c r="F1890" s="160" t="e">
        <f>IF($K1890=1,VLOOKUP($A1889,$AQ$11:$AU$135,6),F1889)</f>
        <v>#REF!</v>
      </c>
      <c r="G1890" s="114">
        <f t="shared" si="952"/>
        <v>4.3006716003852752E-3</v>
      </c>
      <c r="H1890" s="115">
        <f t="shared" si="953"/>
        <v>46167</v>
      </c>
      <c r="I1890" s="115">
        <f t="shared" si="954"/>
        <v>46167</v>
      </c>
      <c r="J1890" s="116">
        <f t="shared" si="955"/>
        <v>19</v>
      </c>
      <c r="K1890" s="116">
        <f t="shared" si="956"/>
        <v>14</v>
      </c>
      <c r="L1890" s="8">
        <f t="shared" si="957"/>
        <v>1.0031671200000001</v>
      </c>
      <c r="M1890" s="117">
        <v>1</v>
      </c>
      <c r="N1890" s="117">
        <f t="shared" si="958"/>
        <v>1</v>
      </c>
      <c r="O1890" s="110">
        <f t="shared" si="959"/>
        <v>1.0031671200000001</v>
      </c>
      <c r="P1890" s="110">
        <f t="shared" si="960"/>
        <v>551.92816299000003</v>
      </c>
      <c r="Q1890" s="148">
        <f t="shared" si="961"/>
        <v>0</v>
      </c>
      <c r="R1890" s="170">
        <f t="shared" si="962"/>
        <v>0</v>
      </c>
      <c r="S1890" s="110">
        <f t="shared" si="963"/>
        <v>0</v>
      </c>
      <c r="T1890" s="92">
        <f t="shared" si="948"/>
        <v>0</v>
      </c>
      <c r="U1890" s="181">
        <f t="shared" si="949"/>
        <v>0</v>
      </c>
      <c r="V1890" s="120">
        <f t="shared" si="945"/>
        <v>7.8E-2</v>
      </c>
      <c r="W1890" s="118">
        <f t="shared" si="964"/>
        <v>14</v>
      </c>
      <c r="X1890" s="118">
        <v>252</v>
      </c>
      <c r="Y1890" s="117">
        <f t="shared" si="965"/>
        <v>1.0041813550000001</v>
      </c>
      <c r="Z1890" s="110">
        <f t="shared" si="966"/>
        <v>2.30780758</v>
      </c>
      <c r="AA1890" s="110">
        <f t="shared" si="967"/>
        <v>0</v>
      </c>
      <c r="AB1890" s="121" t="str">
        <f t="shared" si="946"/>
        <v>A+J=</v>
      </c>
      <c r="AC1890" s="115">
        <f t="shared" si="947"/>
        <v>46167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9">
        <f t="shared" si="944"/>
        <v>46160</v>
      </c>
      <c r="B1891" s="110">
        <f t="shared" si="950"/>
        <v>554.23597057000006</v>
      </c>
      <c r="C1891" s="184">
        <f t="shared" si="943"/>
        <v>550.18565899072382</v>
      </c>
      <c r="D1891" s="111">
        <f t="shared" si="951"/>
        <v>7245.38</v>
      </c>
      <c r="E1891" s="111">
        <f>IF($K1891=1,VLOOKUP($A1890,$AQ$11:$AU$150,5),E1890)</f>
        <v>7276.54</v>
      </c>
      <c r="F1891" s="160" t="e">
        <f>IF($K1891=1,VLOOKUP($A1890,$AQ$11:$AU$135,6),F1890)</f>
        <v>#REF!</v>
      </c>
      <c r="G1891" s="114">
        <f t="shared" si="952"/>
        <v>4.3006716003852752E-3</v>
      </c>
      <c r="H1891" s="115">
        <f t="shared" si="953"/>
        <v>46167</v>
      </c>
      <c r="I1891" s="115">
        <f t="shared" si="954"/>
        <v>46167</v>
      </c>
      <c r="J1891" s="116">
        <f t="shared" si="955"/>
        <v>19</v>
      </c>
      <c r="K1891" s="116">
        <f t="shared" si="956"/>
        <v>14</v>
      </c>
      <c r="L1891" s="8">
        <f t="shared" si="957"/>
        <v>1.0031671200000001</v>
      </c>
      <c r="M1891" s="117">
        <v>1</v>
      </c>
      <c r="N1891" s="117">
        <f t="shared" si="958"/>
        <v>1</v>
      </c>
      <c r="O1891" s="110">
        <f t="shared" si="959"/>
        <v>1.0031671200000001</v>
      </c>
      <c r="P1891" s="110">
        <f t="shared" si="960"/>
        <v>551.92816299000003</v>
      </c>
      <c r="Q1891" s="148">
        <f t="shared" si="961"/>
        <v>0</v>
      </c>
      <c r="R1891" s="170">
        <f t="shared" si="962"/>
        <v>0</v>
      </c>
      <c r="S1891" s="110">
        <f t="shared" si="963"/>
        <v>0</v>
      </c>
      <c r="T1891" s="92">
        <f t="shared" si="948"/>
        <v>0</v>
      </c>
      <c r="U1891" s="181">
        <f t="shared" si="949"/>
        <v>0</v>
      </c>
      <c r="V1891" s="120">
        <f t="shared" si="945"/>
        <v>7.8E-2</v>
      </c>
      <c r="W1891" s="118">
        <f t="shared" si="964"/>
        <v>14</v>
      </c>
      <c r="X1891" s="118">
        <v>252</v>
      </c>
      <c r="Y1891" s="117">
        <f t="shared" si="965"/>
        <v>1.0041813550000001</v>
      </c>
      <c r="Z1891" s="110">
        <f t="shared" si="966"/>
        <v>2.30780758</v>
      </c>
      <c r="AA1891" s="110">
        <f t="shared" si="967"/>
        <v>0</v>
      </c>
      <c r="AB1891" s="121" t="str">
        <f t="shared" si="946"/>
        <v>A+J=</v>
      </c>
      <c r="AC1891" s="115">
        <f t="shared" si="947"/>
        <v>46167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9">
        <f t="shared" si="944"/>
        <v>46161</v>
      </c>
      <c r="B1892" s="110">
        <f t="shared" si="950"/>
        <v>554.52641875000006</v>
      </c>
      <c r="C1892" s="184">
        <f t="shared" si="943"/>
        <v>550.18565899072382</v>
      </c>
      <c r="D1892" s="111">
        <f t="shared" si="951"/>
        <v>7245.38</v>
      </c>
      <c r="E1892" s="111">
        <f>IF($K1892=1,VLOOKUP($A1891,$AQ$11:$AU$150,5),E1891)</f>
        <v>7276.54</v>
      </c>
      <c r="F1892" s="160" t="e">
        <f>IF($K1892=1,VLOOKUP($A1891,$AQ$11:$AU$135,6),F1891)</f>
        <v>#REF!</v>
      </c>
      <c r="G1892" s="114">
        <f t="shared" si="952"/>
        <v>4.3006716003852752E-3</v>
      </c>
      <c r="H1892" s="115">
        <f t="shared" si="953"/>
        <v>46167</v>
      </c>
      <c r="I1892" s="115">
        <f t="shared" si="954"/>
        <v>46167</v>
      </c>
      <c r="J1892" s="116">
        <f t="shared" si="955"/>
        <v>19</v>
      </c>
      <c r="K1892" s="116">
        <f t="shared" si="956"/>
        <v>15</v>
      </c>
      <c r="L1892" s="8">
        <f t="shared" si="957"/>
        <v>1.00339373</v>
      </c>
      <c r="M1892" s="117">
        <v>1</v>
      </c>
      <c r="N1892" s="117">
        <f t="shared" si="958"/>
        <v>1</v>
      </c>
      <c r="O1892" s="110">
        <f t="shared" si="959"/>
        <v>1.00339373</v>
      </c>
      <c r="P1892" s="110">
        <f t="shared" si="960"/>
        <v>552.05284056000005</v>
      </c>
      <c r="Q1892" s="148">
        <f t="shared" si="961"/>
        <v>0</v>
      </c>
      <c r="R1892" s="170">
        <f t="shared" si="962"/>
        <v>0</v>
      </c>
      <c r="S1892" s="110">
        <f t="shared" si="963"/>
        <v>0</v>
      </c>
      <c r="T1892" s="92">
        <f t="shared" si="948"/>
        <v>0</v>
      </c>
      <c r="U1892" s="181">
        <f t="shared" si="949"/>
        <v>0</v>
      </c>
      <c r="V1892" s="120">
        <f t="shared" si="945"/>
        <v>7.8E-2</v>
      </c>
      <c r="W1892" s="118">
        <f t="shared" si="964"/>
        <v>15</v>
      </c>
      <c r="X1892" s="118">
        <v>252</v>
      </c>
      <c r="Y1892" s="117">
        <f t="shared" si="965"/>
        <v>1.0044806909999999</v>
      </c>
      <c r="Z1892" s="110">
        <f t="shared" si="966"/>
        <v>2.47357819</v>
      </c>
      <c r="AA1892" s="110">
        <f t="shared" si="967"/>
        <v>0</v>
      </c>
      <c r="AB1892" s="121" t="str">
        <f t="shared" si="946"/>
        <v>A+J=</v>
      </c>
      <c r="AC1892" s="115">
        <f t="shared" si="947"/>
        <v>46167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9">
        <f t="shared" si="944"/>
        <v>46162</v>
      </c>
      <c r="B1893" s="110">
        <f t="shared" si="950"/>
        <v>554.81701891</v>
      </c>
      <c r="C1893" s="184">
        <f t="shared" si="943"/>
        <v>550.18565899072382</v>
      </c>
      <c r="D1893" s="111">
        <f t="shared" si="951"/>
        <v>7245.38</v>
      </c>
      <c r="E1893" s="111">
        <f>IF($K1893=1,VLOOKUP($A1892,$AQ$11:$AU$150,5),E1892)</f>
        <v>7276.54</v>
      </c>
      <c r="F1893" s="160" t="e">
        <f>IF($K1893=1,VLOOKUP($A1892,$AQ$11:$AU$135,6),F1892)</f>
        <v>#REF!</v>
      </c>
      <c r="G1893" s="114">
        <f t="shared" si="952"/>
        <v>4.3006716003852752E-3</v>
      </c>
      <c r="H1893" s="115">
        <f t="shared" si="953"/>
        <v>46167</v>
      </c>
      <c r="I1893" s="115">
        <f t="shared" si="954"/>
        <v>46167</v>
      </c>
      <c r="J1893" s="116">
        <f t="shared" si="955"/>
        <v>19</v>
      </c>
      <c r="K1893" s="116">
        <f t="shared" si="956"/>
        <v>16</v>
      </c>
      <c r="L1893" s="8">
        <f t="shared" si="957"/>
        <v>1.00362039</v>
      </c>
      <c r="M1893" s="117">
        <v>1</v>
      </c>
      <c r="N1893" s="117">
        <f t="shared" si="958"/>
        <v>1</v>
      </c>
      <c r="O1893" s="110">
        <f t="shared" si="959"/>
        <v>1.00362039</v>
      </c>
      <c r="P1893" s="110">
        <f t="shared" si="960"/>
        <v>552.17754563999995</v>
      </c>
      <c r="Q1893" s="148">
        <f t="shared" si="961"/>
        <v>0</v>
      </c>
      <c r="R1893" s="170">
        <f t="shared" si="962"/>
        <v>0</v>
      </c>
      <c r="S1893" s="110">
        <f t="shared" si="963"/>
        <v>0</v>
      </c>
      <c r="T1893" s="92">
        <f t="shared" si="948"/>
        <v>0</v>
      </c>
      <c r="U1893" s="181">
        <f t="shared" si="949"/>
        <v>0</v>
      </c>
      <c r="V1893" s="120">
        <f t="shared" si="945"/>
        <v>7.8E-2</v>
      </c>
      <c r="W1893" s="118">
        <f t="shared" si="964"/>
        <v>16</v>
      </c>
      <c r="X1893" s="118">
        <v>252</v>
      </c>
      <c r="Y1893" s="117">
        <f t="shared" si="965"/>
        <v>1.0047801169999999</v>
      </c>
      <c r="Z1893" s="110">
        <f t="shared" si="966"/>
        <v>2.6394732699999999</v>
      </c>
      <c r="AA1893" s="110">
        <f t="shared" si="967"/>
        <v>0</v>
      </c>
      <c r="AB1893" s="121" t="str">
        <f t="shared" si="946"/>
        <v>A+J=</v>
      </c>
      <c r="AC1893" s="115">
        <f t="shared" si="947"/>
        <v>46167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9">
        <f t="shared" si="944"/>
        <v>46163</v>
      </c>
      <c r="B1894" s="110">
        <f t="shared" si="950"/>
        <v>555.10776501999999</v>
      </c>
      <c r="C1894" s="184">
        <f t="shared" si="943"/>
        <v>550.18565899072382</v>
      </c>
      <c r="D1894" s="111">
        <f t="shared" si="951"/>
        <v>7245.38</v>
      </c>
      <c r="E1894" s="111">
        <f>IF($K1894=1,VLOOKUP($A1893,$AQ$11:$AU$150,5),E1893)</f>
        <v>7276.54</v>
      </c>
      <c r="F1894" s="160" t="e">
        <f>IF($K1894=1,VLOOKUP($A1893,$AQ$11:$AU$135,6),F1893)</f>
        <v>#REF!</v>
      </c>
      <c r="G1894" s="114">
        <f t="shared" si="952"/>
        <v>4.3006716003852752E-3</v>
      </c>
      <c r="H1894" s="115">
        <f t="shared" si="953"/>
        <v>46167</v>
      </c>
      <c r="I1894" s="115">
        <f t="shared" si="954"/>
        <v>46167</v>
      </c>
      <c r="J1894" s="116">
        <f t="shared" si="955"/>
        <v>19</v>
      </c>
      <c r="K1894" s="116">
        <f t="shared" si="956"/>
        <v>17</v>
      </c>
      <c r="L1894" s="8">
        <f t="shared" si="957"/>
        <v>1.0038470900000001</v>
      </c>
      <c r="M1894" s="117">
        <v>1</v>
      </c>
      <c r="N1894" s="117">
        <f t="shared" si="958"/>
        <v>1</v>
      </c>
      <c r="O1894" s="110">
        <f t="shared" si="959"/>
        <v>1.0038470900000001</v>
      </c>
      <c r="P1894" s="110">
        <f t="shared" si="960"/>
        <v>552.30227273000003</v>
      </c>
      <c r="Q1894" s="148">
        <f t="shared" si="961"/>
        <v>0</v>
      </c>
      <c r="R1894" s="170">
        <f t="shared" si="962"/>
        <v>0</v>
      </c>
      <c r="S1894" s="110">
        <f t="shared" si="963"/>
        <v>0</v>
      </c>
      <c r="T1894" s="92">
        <f t="shared" si="948"/>
        <v>0</v>
      </c>
      <c r="U1894" s="181">
        <f t="shared" si="949"/>
        <v>0</v>
      </c>
      <c r="V1894" s="120">
        <f t="shared" si="945"/>
        <v>7.8E-2</v>
      </c>
      <c r="W1894" s="118">
        <f t="shared" si="964"/>
        <v>17</v>
      </c>
      <c r="X1894" s="118">
        <v>252</v>
      </c>
      <c r="Y1894" s="117">
        <f t="shared" si="965"/>
        <v>1.0050796319999999</v>
      </c>
      <c r="Z1894" s="110">
        <f t="shared" si="966"/>
        <v>2.8054922900000001</v>
      </c>
      <c r="AA1894" s="110">
        <f t="shared" si="967"/>
        <v>0</v>
      </c>
      <c r="AB1894" s="121" t="str">
        <f t="shared" si="946"/>
        <v>A+J=</v>
      </c>
      <c r="AC1894" s="115">
        <f t="shared" si="947"/>
        <v>46167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9">
        <f t="shared" si="944"/>
        <v>46164</v>
      </c>
      <c r="B1895" s="110">
        <f t="shared" si="950"/>
        <v>555.39867373999994</v>
      </c>
      <c r="C1895" s="184">
        <f t="shared" si="943"/>
        <v>550.18565899072382</v>
      </c>
      <c r="D1895" s="111">
        <f t="shared" si="951"/>
        <v>7245.38</v>
      </c>
      <c r="E1895" s="111">
        <f>IF($K1895=1,VLOOKUP($A1894,$AQ$11:$AU$150,5),E1894)</f>
        <v>7276.54</v>
      </c>
      <c r="F1895" s="160" t="e">
        <f>IF($K1895=1,VLOOKUP($A1894,$AQ$11:$AU$135,6),F1894)</f>
        <v>#REF!</v>
      </c>
      <c r="G1895" s="114">
        <f t="shared" si="952"/>
        <v>4.3006716003852752E-3</v>
      </c>
      <c r="H1895" s="115">
        <f t="shared" si="953"/>
        <v>46167</v>
      </c>
      <c r="I1895" s="115">
        <f t="shared" si="954"/>
        <v>46167</v>
      </c>
      <c r="J1895" s="116">
        <f t="shared" si="955"/>
        <v>19</v>
      </c>
      <c r="K1895" s="116">
        <f t="shared" si="956"/>
        <v>18</v>
      </c>
      <c r="L1895" s="8">
        <f t="shared" si="957"/>
        <v>1.0040738600000001</v>
      </c>
      <c r="M1895" s="117">
        <v>1</v>
      </c>
      <c r="N1895" s="117">
        <f t="shared" si="958"/>
        <v>1</v>
      </c>
      <c r="O1895" s="110">
        <f t="shared" si="959"/>
        <v>1.0040738600000001</v>
      </c>
      <c r="P1895" s="110">
        <f t="shared" si="960"/>
        <v>552.42703832999996</v>
      </c>
      <c r="Q1895" s="148">
        <f t="shared" si="961"/>
        <v>0</v>
      </c>
      <c r="R1895" s="170">
        <f t="shared" si="962"/>
        <v>0</v>
      </c>
      <c r="S1895" s="110">
        <f t="shared" si="963"/>
        <v>0</v>
      </c>
      <c r="T1895" s="92">
        <f t="shared" si="948"/>
        <v>0</v>
      </c>
      <c r="U1895" s="181">
        <f t="shared" si="949"/>
        <v>0</v>
      </c>
      <c r="V1895" s="120">
        <f t="shared" si="945"/>
        <v>7.8E-2</v>
      </c>
      <c r="W1895" s="118">
        <f t="shared" si="964"/>
        <v>18</v>
      </c>
      <c r="X1895" s="118">
        <v>252</v>
      </c>
      <c r="Y1895" s="117">
        <f t="shared" si="965"/>
        <v>1.005379236</v>
      </c>
      <c r="Z1895" s="110">
        <f t="shared" si="966"/>
        <v>2.9716354100000002</v>
      </c>
      <c r="AA1895" s="110">
        <f t="shared" si="967"/>
        <v>0</v>
      </c>
      <c r="AB1895" s="121" t="str">
        <f t="shared" si="946"/>
        <v>A+J=</v>
      </c>
      <c r="AC1895" s="115">
        <f t="shared" si="947"/>
        <v>46167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9">
        <f t="shared" si="944"/>
        <v>46165</v>
      </c>
      <c r="B1896" s="110">
        <f t="shared" si="950"/>
        <v>555.6897285199999</v>
      </c>
      <c r="C1896" s="184">
        <f t="shared" si="943"/>
        <v>550.18565899072382</v>
      </c>
      <c r="D1896" s="111">
        <f t="shared" si="951"/>
        <v>7245.38</v>
      </c>
      <c r="E1896" s="111">
        <f>IF($K1896=1,VLOOKUP($A1895,$AQ$11:$AU$150,5),E1895)</f>
        <v>7276.54</v>
      </c>
      <c r="F1896" s="160" t="e">
        <f>IF($K1896=1,VLOOKUP($A1895,$AQ$11:$AU$135,6),F1895)</f>
        <v>#REF!</v>
      </c>
      <c r="G1896" s="114">
        <f t="shared" si="952"/>
        <v>4.3006716003852752E-3</v>
      </c>
      <c r="H1896" s="115">
        <f t="shared" si="953"/>
        <v>46167</v>
      </c>
      <c r="I1896" s="115">
        <f t="shared" si="954"/>
        <v>46167</v>
      </c>
      <c r="J1896" s="116">
        <f t="shared" si="955"/>
        <v>19</v>
      </c>
      <c r="K1896" s="116">
        <f t="shared" si="956"/>
        <v>19</v>
      </c>
      <c r="L1896" s="8">
        <f t="shared" si="957"/>
        <v>1.0043006699999999</v>
      </c>
      <c r="M1896" s="117">
        <v>1</v>
      </c>
      <c r="N1896" s="117">
        <f t="shared" si="958"/>
        <v>1</v>
      </c>
      <c r="O1896" s="110">
        <f t="shared" si="959"/>
        <v>1.0043006699999999</v>
      </c>
      <c r="P1896" s="110">
        <f t="shared" si="960"/>
        <v>552.55182593999996</v>
      </c>
      <c r="Q1896" s="148">
        <f t="shared" si="961"/>
        <v>0</v>
      </c>
      <c r="R1896" s="170">
        <f t="shared" si="962"/>
        <v>0</v>
      </c>
      <c r="S1896" s="110">
        <f t="shared" si="963"/>
        <v>0</v>
      </c>
      <c r="T1896" s="92">
        <f t="shared" si="948"/>
        <v>0</v>
      </c>
      <c r="U1896" s="181">
        <f t="shared" si="949"/>
        <v>0</v>
      </c>
      <c r="V1896" s="120">
        <f t="shared" si="945"/>
        <v>7.8E-2</v>
      </c>
      <c r="W1896" s="118">
        <f t="shared" si="964"/>
        <v>19</v>
      </c>
      <c r="X1896" s="118">
        <v>252</v>
      </c>
      <c r="Y1896" s="117">
        <f t="shared" si="965"/>
        <v>1.0056789290000001</v>
      </c>
      <c r="Z1896" s="110">
        <f t="shared" si="966"/>
        <v>3.13790258</v>
      </c>
      <c r="AA1896" s="110">
        <f t="shared" si="967"/>
        <v>0</v>
      </c>
      <c r="AB1896" s="121" t="str">
        <f t="shared" si="946"/>
        <v>A+J=</v>
      </c>
      <c r="AC1896" s="115">
        <f t="shared" si="947"/>
        <v>46167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9">
        <f t="shared" si="944"/>
        <v>46166</v>
      </c>
      <c r="B1897" s="110">
        <f t="shared" si="950"/>
        <v>555.6897285199999</v>
      </c>
      <c r="C1897" s="184">
        <f t="shared" si="943"/>
        <v>550.18565899072382</v>
      </c>
      <c r="D1897" s="111">
        <f t="shared" si="951"/>
        <v>7245.38</v>
      </c>
      <c r="E1897" s="111">
        <f>IF($K1897=1,VLOOKUP($A1896,$AQ$11:$AU$150,5),E1896)</f>
        <v>7276.54</v>
      </c>
      <c r="F1897" s="160" t="e">
        <f>IF($K1897=1,VLOOKUP($A1896,$AQ$11:$AU$135,6),F1896)</f>
        <v>#REF!</v>
      </c>
      <c r="G1897" s="114">
        <f t="shared" si="952"/>
        <v>4.3006716003852752E-3</v>
      </c>
      <c r="H1897" s="115">
        <f t="shared" si="953"/>
        <v>46167</v>
      </c>
      <c r="I1897" s="115">
        <f t="shared" si="954"/>
        <v>46167</v>
      </c>
      <c r="J1897" s="116">
        <f t="shared" si="955"/>
        <v>19</v>
      </c>
      <c r="K1897" s="116">
        <f t="shared" si="956"/>
        <v>19</v>
      </c>
      <c r="L1897" s="8">
        <f t="shared" si="957"/>
        <v>1.0043006699999999</v>
      </c>
      <c r="M1897" s="117">
        <v>1</v>
      </c>
      <c r="N1897" s="117">
        <f t="shared" si="958"/>
        <v>1</v>
      </c>
      <c r="O1897" s="110">
        <f t="shared" si="959"/>
        <v>1.0043006699999999</v>
      </c>
      <c r="P1897" s="110">
        <f t="shared" si="960"/>
        <v>552.55182593999996</v>
      </c>
      <c r="Q1897" s="148">
        <f t="shared" si="961"/>
        <v>0</v>
      </c>
      <c r="R1897" s="170">
        <f t="shared" si="962"/>
        <v>0</v>
      </c>
      <c r="S1897" s="110">
        <f t="shared" si="963"/>
        <v>0</v>
      </c>
      <c r="T1897" s="92">
        <f t="shared" si="948"/>
        <v>0</v>
      </c>
      <c r="U1897" s="181">
        <f t="shared" si="949"/>
        <v>0</v>
      </c>
      <c r="V1897" s="120">
        <f t="shared" si="945"/>
        <v>7.8E-2</v>
      </c>
      <c r="W1897" s="118">
        <f t="shared" si="964"/>
        <v>19</v>
      </c>
      <c r="X1897" s="118">
        <v>252</v>
      </c>
      <c r="Y1897" s="117">
        <f t="shared" si="965"/>
        <v>1.0056789290000001</v>
      </c>
      <c r="Z1897" s="110">
        <f t="shared" si="966"/>
        <v>3.13790258</v>
      </c>
      <c r="AA1897" s="110">
        <f t="shared" si="967"/>
        <v>0</v>
      </c>
      <c r="AB1897" s="121" t="str">
        <f t="shared" si="946"/>
        <v>A+J=</v>
      </c>
      <c r="AC1897" s="115">
        <f t="shared" si="947"/>
        <v>46167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9">
        <f t="shared" si="944"/>
        <v>46167</v>
      </c>
      <c r="B1898" s="110">
        <f t="shared" si="950"/>
        <v>555.6897285199999</v>
      </c>
      <c r="C1898" s="184">
        <f t="shared" si="943"/>
        <v>550.18565899072382</v>
      </c>
      <c r="D1898" s="111">
        <f t="shared" si="951"/>
        <v>7245.38</v>
      </c>
      <c r="E1898" s="111">
        <f>IF($K1898=1,VLOOKUP($A1897,$AQ$11:$AU$150,5),E1897)</f>
        <v>7276.54</v>
      </c>
      <c r="F1898" s="160" t="e">
        <f>IF($K1898=1,VLOOKUP($A1897,$AQ$11:$AU$135,6),F1897)</f>
        <v>#REF!</v>
      </c>
      <c r="G1898" s="114">
        <f t="shared" si="952"/>
        <v>4.3006716003852752E-3</v>
      </c>
      <c r="H1898" s="115">
        <f t="shared" si="953"/>
        <v>46167</v>
      </c>
      <c r="I1898" s="115">
        <f t="shared" si="954"/>
        <v>46167</v>
      </c>
      <c r="J1898" s="116">
        <f t="shared" si="955"/>
        <v>19</v>
      </c>
      <c r="K1898" s="116">
        <f t="shared" si="956"/>
        <v>19</v>
      </c>
      <c r="L1898" s="8">
        <f t="shared" si="957"/>
        <v>1.0043006699999999</v>
      </c>
      <c r="M1898" s="117">
        <v>1</v>
      </c>
      <c r="N1898" s="117">
        <f t="shared" si="958"/>
        <v>1</v>
      </c>
      <c r="O1898" s="110">
        <f t="shared" si="959"/>
        <v>1.0043006699999999</v>
      </c>
      <c r="P1898" s="110">
        <f t="shared" si="960"/>
        <v>552.55182593999996</v>
      </c>
      <c r="Q1898" s="148">
        <f t="shared" si="961"/>
        <v>62</v>
      </c>
      <c r="R1898" s="170">
        <f t="shared" si="962"/>
        <v>2.1277000000000001E-2</v>
      </c>
      <c r="S1898" s="110">
        <f t="shared" si="963"/>
        <v>11.756645199999999</v>
      </c>
      <c r="T1898" s="92">
        <f t="shared" si="948"/>
        <v>2.3661669580515787</v>
      </c>
      <c r="U1898" s="181">
        <f t="shared" si="949"/>
        <v>2.5559253440210573E-2</v>
      </c>
      <c r="V1898" s="120">
        <f t="shared" si="945"/>
        <v>7.8E-2</v>
      </c>
      <c r="W1898" s="118">
        <f t="shared" si="964"/>
        <v>19</v>
      </c>
      <c r="X1898" s="118">
        <v>252</v>
      </c>
      <c r="Y1898" s="117">
        <f t="shared" si="965"/>
        <v>1.0056789290000001</v>
      </c>
      <c r="Z1898" s="110">
        <f t="shared" si="966"/>
        <v>3.13790258</v>
      </c>
      <c r="AA1898" s="110">
        <f t="shared" si="967"/>
        <v>14.89454778</v>
      </c>
      <c r="AB1898" s="121" t="str">
        <f t="shared" si="946"/>
        <v>A+J=</v>
      </c>
      <c r="AC1898" s="115">
        <f t="shared" si="947"/>
        <v>46167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9">
        <f t="shared" si="944"/>
        <v>46168</v>
      </c>
      <c r="B1899" s="110">
        <f t="shared" si="950"/>
        <v>538.69458212000006</v>
      </c>
      <c r="C1899" s="184">
        <f t="shared" si="943"/>
        <v>538.42901378194836</v>
      </c>
      <c r="D1899" s="111">
        <f t="shared" si="951"/>
        <v>7245.38</v>
      </c>
      <c r="E1899" s="111">
        <f>IF($K1899=1,VLOOKUP($A1898,$AQ$11:$AU$150,5),E1898)</f>
        <v>7276.54</v>
      </c>
      <c r="F1899" s="160" t="e">
        <f>IF($K1899=1,VLOOKUP($A1898,$AQ$11:$AU$135,6),F1898)</f>
        <v>#REF!</v>
      </c>
      <c r="G1899" s="114">
        <f t="shared" si="952"/>
        <v>4.3006716003852752E-3</v>
      </c>
      <c r="H1899" s="115">
        <f t="shared" si="953"/>
        <v>46198</v>
      </c>
      <c r="I1899" s="115">
        <f t="shared" si="954"/>
        <v>46198</v>
      </c>
      <c r="J1899" s="116">
        <f t="shared" si="955"/>
        <v>22</v>
      </c>
      <c r="K1899" s="116">
        <f t="shared" si="956"/>
        <v>1</v>
      </c>
      <c r="L1899" s="8">
        <f t="shared" si="957"/>
        <v>1.0001950799999999</v>
      </c>
      <c r="M1899" s="117">
        <v>1</v>
      </c>
      <c r="N1899" s="117">
        <f t="shared" si="958"/>
        <v>1</v>
      </c>
      <c r="O1899" s="110">
        <f t="shared" si="959"/>
        <v>1.0001950799999999</v>
      </c>
      <c r="P1899" s="110">
        <f t="shared" si="960"/>
        <v>538.53405051000004</v>
      </c>
      <c r="Q1899" s="148">
        <f t="shared" si="961"/>
        <v>0</v>
      </c>
      <c r="R1899" s="170">
        <f t="shared" si="962"/>
        <v>0</v>
      </c>
      <c r="S1899" s="110">
        <f t="shared" si="963"/>
        <v>0</v>
      </c>
      <c r="T1899" s="92">
        <f t="shared" si="948"/>
        <v>0</v>
      </c>
      <c r="U1899" s="181">
        <f t="shared" si="949"/>
        <v>0</v>
      </c>
      <c r="V1899" s="120">
        <f t="shared" si="945"/>
        <v>7.8E-2</v>
      </c>
      <c r="W1899" s="118">
        <f t="shared" si="964"/>
        <v>1</v>
      </c>
      <c r="X1899" s="118">
        <v>252</v>
      </c>
      <c r="Y1899" s="117">
        <f t="shared" si="965"/>
        <v>1.00029809</v>
      </c>
      <c r="Z1899" s="110">
        <f t="shared" si="966"/>
        <v>0.16053160999999999</v>
      </c>
      <c r="AA1899" s="110">
        <f t="shared" si="967"/>
        <v>0</v>
      </c>
      <c r="AB1899" s="121" t="str">
        <f t="shared" si="946"/>
        <v>A+J=</v>
      </c>
      <c r="AC1899" s="115">
        <f t="shared" si="947"/>
        <v>46198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9">
        <f t="shared" si="944"/>
        <v>46169</v>
      </c>
      <c r="B1900" s="110">
        <f t="shared" si="950"/>
        <v>538.96028258000001</v>
      </c>
      <c r="C1900" s="184">
        <f t="shared" si="943"/>
        <v>538.42901378194836</v>
      </c>
      <c r="D1900" s="111">
        <f t="shared" si="951"/>
        <v>7245.38</v>
      </c>
      <c r="E1900" s="111">
        <f>IF($K1900=1,VLOOKUP($A1899,$AQ$11:$AU$150,5),E1899)</f>
        <v>7276.54</v>
      </c>
      <c r="F1900" s="160" t="e">
        <f>IF($K1900=1,VLOOKUP($A1899,$AQ$11:$AU$135,6),F1899)</f>
        <v>#REF!</v>
      </c>
      <c r="G1900" s="114">
        <f t="shared" si="952"/>
        <v>4.3006716003852752E-3</v>
      </c>
      <c r="H1900" s="115">
        <f t="shared" si="953"/>
        <v>46198</v>
      </c>
      <c r="I1900" s="115">
        <f t="shared" si="954"/>
        <v>46198</v>
      </c>
      <c r="J1900" s="116">
        <f t="shared" si="955"/>
        <v>22</v>
      </c>
      <c r="K1900" s="116">
        <f t="shared" si="956"/>
        <v>2</v>
      </c>
      <c r="L1900" s="8">
        <f t="shared" si="957"/>
        <v>1.0003902</v>
      </c>
      <c r="M1900" s="117">
        <v>1</v>
      </c>
      <c r="N1900" s="117">
        <f t="shared" si="958"/>
        <v>1</v>
      </c>
      <c r="O1900" s="110">
        <f t="shared" si="959"/>
        <v>1.0003902</v>
      </c>
      <c r="P1900" s="110">
        <f t="shared" si="960"/>
        <v>538.63910878000002</v>
      </c>
      <c r="Q1900" s="148">
        <f t="shared" si="961"/>
        <v>0</v>
      </c>
      <c r="R1900" s="170">
        <f t="shared" si="962"/>
        <v>0</v>
      </c>
      <c r="S1900" s="110">
        <f t="shared" si="963"/>
        <v>0</v>
      </c>
      <c r="T1900" s="92">
        <f t="shared" si="948"/>
        <v>0</v>
      </c>
      <c r="U1900" s="181">
        <f t="shared" si="949"/>
        <v>0</v>
      </c>
      <c r="V1900" s="120">
        <f t="shared" si="945"/>
        <v>7.8E-2</v>
      </c>
      <c r="W1900" s="118">
        <f t="shared" si="964"/>
        <v>2</v>
      </c>
      <c r="X1900" s="118">
        <v>252</v>
      </c>
      <c r="Y1900" s="117">
        <f t="shared" si="965"/>
        <v>1.0005962690000001</v>
      </c>
      <c r="Z1900" s="110">
        <f t="shared" si="966"/>
        <v>0.32117380000000001</v>
      </c>
      <c r="AA1900" s="110">
        <f t="shared" si="967"/>
        <v>0</v>
      </c>
      <c r="AB1900" s="121" t="str">
        <f t="shared" si="946"/>
        <v>A+J=</v>
      </c>
      <c r="AC1900" s="115">
        <f t="shared" si="947"/>
        <v>46198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9">
        <f t="shared" si="944"/>
        <v>46170</v>
      </c>
      <c r="B1901" s="110">
        <f t="shared" si="950"/>
        <v>539.22611465</v>
      </c>
      <c r="C1901" s="184">
        <f t="shared" ref="C1901:C1964" si="968">IF(Q1900&gt;0,P1900-S1900-T1900,C1900)</f>
        <v>538.42901378194836</v>
      </c>
      <c r="D1901" s="111">
        <f t="shared" si="951"/>
        <v>7245.38</v>
      </c>
      <c r="E1901" s="111">
        <f>IF($K1901=1,VLOOKUP($A1900,$AQ$11:$AU$150,5),E1900)</f>
        <v>7276.54</v>
      </c>
      <c r="F1901" s="160" t="e">
        <f>IF($K1901=1,VLOOKUP($A1900,$AQ$11:$AU$135,6),F1900)</f>
        <v>#REF!</v>
      </c>
      <c r="G1901" s="114">
        <f t="shared" si="952"/>
        <v>4.3006716003852752E-3</v>
      </c>
      <c r="H1901" s="115">
        <f t="shared" si="953"/>
        <v>46198</v>
      </c>
      <c r="I1901" s="115">
        <f t="shared" si="954"/>
        <v>46198</v>
      </c>
      <c r="J1901" s="116">
        <f t="shared" si="955"/>
        <v>22</v>
      </c>
      <c r="K1901" s="116">
        <f t="shared" si="956"/>
        <v>3</v>
      </c>
      <c r="L1901" s="8">
        <f t="shared" si="957"/>
        <v>1.0005853600000001</v>
      </c>
      <c r="M1901" s="117">
        <v>1</v>
      </c>
      <c r="N1901" s="117">
        <f t="shared" si="958"/>
        <v>1</v>
      </c>
      <c r="O1901" s="110">
        <f t="shared" si="959"/>
        <v>1.0005853600000001</v>
      </c>
      <c r="P1901" s="110">
        <f t="shared" si="960"/>
        <v>538.74418858000001</v>
      </c>
      <c r="Q1901" s="148">
        <f t="shared" si="961"/>
        <v>0</v>
      </c>
      <c r="R1901" s="170">
        <f t="shared" si="962"/>
        <v>0</v>
      </c>
      <c r="S1901" s="110">
        <f t="shared" si="963"/>
        <v>0</v>
      </c>
      <c r="T1901" s="92">
        <f t="shared" si="948"/>
        <v>0</v>
      </c>
      <c r="U1901" s="181">
        <f t="shared" si="949"/>
        <v>0</v>
      </c>
      <c r="V1901" s="120">
        <f t="shared" si="945"/>
        <v>7.8E-2</v>
      </c>
      <c r="W1901" s="118">
        <f t="shared" si="964"/>
        <v>3</v>
      </c>
      <c r="X1901" s="118">
        <v>252</v>
      </c>
      <c r="Y1901" s="117">
        <f t="shared" si="965"/>
        <v>1.0008945359999999</v>
      </c>
      <c r="Z1901" s="110">
        <f t="shared" si="966"/>
        <v>0.48192606999999998</v>
      </c>
      <c r="AA1901" s="110">
        <f t="shared" si="967"/>
        <v>0</v>
      </c>
      <c r="AB1901" s="121" t="str">
        <f t="shared" si="946"/>
        <v>A+J=</v>
      </c>
      <c r="AC1901" s="115">
        <f t="shared" si="947"/>
        <v>46198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9">
        <f t="shared" si="944"/>
        <v>46171</v>
      </c>
      <c r="B1902" s="110">
        <f t="shared" si="950"/>
        <v>539.49207947000002</v>
      </c>
      <c r="C1902" s="184">
        <f t="shared" si="968"/>
        <v>538.42901378194836</v>
      </c>
      <c r="D1902" s="111">
        <f t="shared" si="951"/>
        <v>7245.38</v>
      </c>
      <c r="E1902" s="111">
        <f>IF($K1902=1,VLOOKUP($A1901,$AQ$11:$AU$150,5),E1901)</f>
        <v>7276.54</v>
      </c>
      <c r="F1902" s="160" t="e">
        <f>IF($K1902=1,VLOOKUP($A1901,$AQ$11:$AU$135,6),F1901)</f>
        <v>#REF!</v>
      </c>
      <c r="G1902" s="114">
        <f t="shared" si="952"/>
        <v>4.3006716003852752E-3</v>
      </c>
      <c r="H1902" s="115">
        <f t="shared" si="953"/>
        <v>46198</v>
      </c>
      <c r="I1902" s="115">
        <f t="shared" si="954"/>
        <v>46198</v>
      </c>
      <c r="J1902" s="116">
        <f t="shared" si="955"/>
        <v>22</v>
      </c>
      <c r="K1902" s="116">
        <f t="shared" si="956"/>
        <v>4</v>
      </c>
      <c r="L1902" s="8">
        <f t="shared" si="957"/>
        <v>1.0007805599999999</v>
      </c>
      <c r="M1902" s="117">
        <v>1</v>
      </c>
      <c r="N1902" s="117">
        <f t="shared" si="958"/>
        <v>1</v>
      </c>
      <c r="O1902" s="110">
        <f t="shared" si="959"/>
        <v>1.0007805599999999</v>
      </c>
      <c r="P1902" s="110">
        <f t="shared" si="960"/>
        <v>538.84928993000005</v>
      </c>
      <c r="Q1902" s="148">
        <f t="shared" si="961"/>
        <v>0</v>
      </c>
      <c r="R1902" s="170">
        <f t="shared" si="962"/>
        <v>0</v>
      </c>
      <c r="S1902" s="110">
        <f t="shared" si="963"/>
        <v>0</v>
      </c>
      <c r="T1902" s="92">
        <f t="shared" si="948"/>
        <v>0</v>
      </c>
      <c r="U1902" s="181">
        <f t="shared" si="949"/>
        <v>0</v>
      </c>
      <c r="V1902" s="120">
        <f t="shared" si="945"/>
        <v>7.8E-2</v>
      </c>
      <c r="W1902" s="118">
        <f t="shared" si="964"/>
        <v>4</v>
      </c>
      <c r="X1902" s="118">
        <v>252</v>
      </c>
      <c r="Y1902" s="117">
        <f t="shared" si="965"/>
        <v>1.001192893</v>
      </c>
      <c r="Z1902" s="110">
        <f t="shared" si="966"/>
        <v>0.64278953999999999</v>
      </c>
      <c r="AA1902" s="110">
        <f t="shared" si="967"/>
        <v>0</v>
      </c>
      <c r="AB1902" s="121" t="str">
        <f t="shared" si="946"/>
        <v>A+J=</v>
      </c>
      <c r="AC1902" s="115">
        <f t="shared" si="947"/>
        <v>46198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9">
        <f t="shared" si="944"/>
        <v>46172</v>
      </c>
      <c r="B1903" s="110">
        <f t="shared" si="950"/>
        <v>539.75817654000002</v>
      </c>
      <c r="C1903" s="184">
        <f t="shared" si="968"/>
        <v>538.42901378194836</v>
      </c>
      <c r="D1903" s="111">
        <f t="shared" si="951"/>
        <v>7245.38</v>
      </c>
      <c r="E1903" s="111">
        <f>IF($K1903=1,VLOOKUP($A1902,$AQ$11:$AU$150,5),E1902)</f>
        <v>7276.54</v>
      </c>
      <c r="F1903" s="160" t="e">
        <f>IF($K1903=1,VLOOKUP($A1902,$AQ$11:$AU$135,6),F1902)</f>
        <v>#REF!</v>
      </c>
      <c r="G1903" s="114">
        <f t="shared" si="952"/>
        <v>4.3006716003852752E-3</v>
      </c>
      <c r="H1903" s="115">
        <f t="shared" si="953"/>
        <v>46198</v>
      </c>
      <c r="I1903" s="115">
        <f t="shared" si="954"/>
        <v>46198</v>
      </c>
      <c r="J1903" s="116">
        <f t="shared" si="955"/>
        <v>22</v>
      </c>
      <c r="K1903" s="116">
        <f t="shared" si="956"/>
        <v>5</v>
      </c>
      <c r="L1903" s="8">
        <f t="shared" si="957"/>
        <v>1.0009758</v>
      </c>
      <c r="M1903" s="117">
        <v>1</v>
      </c>
      <c r="N1903" s="117">
        <f t="shared" si="958"/>
        <v>1</v>
      </c>
      <c r="O1903" s="110">
        <f t="shared" si="959"/>
        <v>1.0009758</v>
      </c>
      <c r="P1903" s="110">
        <f t="shared" si="960"/>
        <v>538.95441281000001</v>
      </c>
      <c r="Q1903" s="148">
        <f t="shared" si="961"/>
        <v>0</v>
      </c>
      <c r="R1903" s="170">
        <f t="shared" si="962"/>
        <v>0</v>
      </c>
      <c r="S1903" s="110">
        <f t="shared" si="963"/>
        <v>0</v>
      </c>
      <c r="T1903" s="92">
        <f t="shared" si="948"/>
        <v>0</v>
      </c>
      <c r="U1903" s="181">
        <f t="shared" si="949"/>
        <v>0</v>
      </c>
      <c r="V1903" s="120">
        <f t="shared" si="945"/>
        <v>7.8E-2</v>
      </c>
      <c r="W1903" s="118">
        <f t="shared" si="964"/>
        <v>5</v>
      </c>
      <c r="X1903" s="118">
        <v>252</v>
      </c>
      <c r="Y1903" s="117">
        <f t="shared" si="965"/>
        <v>1.001491339</v>
      </c>
      <c r="Z1903" s="110">
        <f t="shared" si="966"/>
        <v>0.80376373000000001</v>
      </c>
      <c r="AA1903" s="110">
        <f t="shared" si="967"/>
        <v>0</v>
      </c>
      <c r="AB1903" s="121" t="str">
        <f t="shared" si="946"/>
        <v>A+J=</v>
      </c>
      <c r="AC1903" s="115">
        <f t="shared" si="947"/>
        <v>46198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9">
        <f t="shared" si="944"/>
        <v>46173</v>
      </c>
      <c r="B1904" s="110">
        <f t="shared" si="950"/>
        <v>539.75817654000002</v>
      </c>
      <c r="C1904" s="184">
        <f t="shared" si="968"/>
        <v>538.42901378194836</v>
      </c>
      <c r="D1904" s="111">
        <f t="shared" si="951"/>
        <v>7245.38</v>
      </c>
      <c r="E1904" s="111">
        <f>IF($K1904=1,VLOOKUP($A1903,$AQ$11:$AU$150,5),E1903)</f>
        <v>7276.54</v>
      </c>
      <c r="F1904" s="160" t="e">
        <f>IF($K1904=1,VLOOKUP($A1903,$AQ$11:$AU$135,6),F1903)</f>
        <v>#REF!</v>
      </c>
      <c r="G1904" s="114">
        <f t="shared" si="952"/>
        <v>4.3006716003852752E-3</v>
      </c>
      <c r="H1904" s="115">
        <f t="shared" si="953"/>
        <v>46198</v>
      </c>
      <c r="I1904" s="115">
        <f t="shared" si="954"/>
        <v>46198</v>
      </c>
      <c r="J1904" s="116">
        <f t="shared" si="955"/>
        <v>22</v>
      </c>
      <c r="K1904" s="116">
        <f t="shared" si="956"/>
        <v>5</v>
      </c>
      <c r="L1904" s="8">
        <f t="shared" si="957"/>
        <v>1.0009758</v>
      </c>
      <c r="M1904" s="117">
        <v>1</v>
      </c>
      <c r="N1904" s="117">
        <f t="shared" si="958"/>
        <v>1</v>
      </c>
      <c r="O1904" s="110">
        <f t="shared" si="959"/>
        <v>1.0009758</v>
      </c>
      <c r="P1904" s="110">
        <f t="shared" si="960"/>
        <v>538.95441281000001</v>
      </c>
      <c r="Q1904" s="148">
        <f t="shared" si="961"/>
        <v>0</v>
      </c>
      <c r="R1904" s="170">
        <f t="shared" si="962"/>
        <v>0</v>
      </c>
      <c r="S1904" s="110">
        <f t="shared" si="963"/>
        <v>0</v>
      </c>
      <c r="T1904" s="92">
        <f t="shared" si="948"/>
        <v>0</v>
      </c>
      <c r="U1904" s="181">
        <f t="shared" si="949"/>
        <v>0</v>
      </c>
      <c r="V1904" s="120">
        <f t="shared" si="945"/>
        <v>7.8E-2</v>
      </c>
      <c r="W1904" s="118">
        <f t="shared" si="964"/>
        <v>5</v>
      </c>
      <c r="X1904" s="118">
        <v>252</v>
      </c>
      <c r="Y1904" s="117">
        <f t="shared" si="965"/>
        <v>1.001491339</v>
      </c>
      <c r="Z1904" s="110">
        <f t="shared" si="966"/>
        <v>0.80376373000000001</v>
      </c>
      <c r="AA1904" s="110">
        <f t="shared" si="967"/>
        <v>0</v>
      </c>
      <c r="AB1904" s="121" t="str">
        <f t="shared" si="946"/>
        <v>A+J=</v>
      </c>
      <c r="AC1904" s="115">
        <f t="shared" si="947"/>
        <v>46198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9">
        <f t="shared" si="944"/>
        <v>46174</v>
      </c>
      <c r="B1905" s="110">
        <f t="shared" si="950"/>
        <v>539.75817654000002</v>
      </c>
      <c r="C1905" s="184">
        <f t="shared" si="968"/>
        <v>538.42901378194836</v>
      </c>
      <c r="D1905" s="111">
        <f t="shared" si="951"/>
        <v>7245.38</v>
      </c>
      <c r="E1905" s="111">
        <f>IF($K1905=1,VLOOKUP($A1904,$AQ$11:$AU$150,5),E1904)</f>
        <v>7276.54</v>
      </c>
      <c r="F1905" s="160" t="e">
        <f>IF($K1905=1,VLOOKUP($A1904,$AQ$11:$AU$135,6),F1904)</f>
        <v>#REF!</v>
      </c>
      <c r="G1905" s="114">
        <f t="shared" si="952"/>
        <v>4.3006716003852752E-3</v>
      </c>
      <c r="H1905" s="115">
        <f t="shared" si="953"/>
        <v>46198</v>
      </c>
      <c r="I1905" s="115">
        <f t="shared" si="954"/>
        <v>46198</v>
      </c>
      <c r="J1905" s="116">
        <f t="shared" si="955"/>
        <v>22</v>
      </c>
      <c r="K1905" s="116">
        <f t="shared" si="956"/>
        <v>5</v>
      </c>
      <c r="L1905" s="8">
        <f t="shared" si="957"/>
        <v>1.0009758</v>
      </c>
      <c r="M1905" s="117">
        <v>1</v>
      </c>
      <c r="N1905" s="117">
        <f t="shared" si="958"/>
        <v>1</v>
      </c>
      <c r="O1905" s="110">
        <f t="shared" si="959"/>
        <v>1.0009758</v>
      </c>
      <c r="P1905" s="110">
        <f t="shared" si="960"/>
        <v>538.95441281000001</v>
      </c>
      <c r="Q1905" s="148">
        <f t="shared" si="961"/>
        <v>0</v>
      </c>
      <c r="R1905" s="170">
        <f t="shared" si="962"/>
        <v>0</v>
      </c>
      <c r="S1905" s="110">
        <f t="shared" si="963"/>
        <v>0</v>
      </c>
      <c r="T1905" s="92">
        <f t="shared" si="948"/>
        <v>0</v>
      </c>
      <c r="U1905" s="181">
        <f t="shared" si="949"/>
        <v>0</v>
      </c>
      <c r="V1905" s="120">
        <f t="shared" si="945"/>
        <v>7.8E-2</v>
      </c>
      <c r="W1905" s="118">
        <f t="shared" si="964"/>
        <v>5</v>
      </c>
      <c r="X1905" s="118">
        <v>252</v>
      </c>
      <c r="Y1905" s="117">
        <f t="shared" si="965"/>
        <v>1.001491339</v>
      </c>
      <c r="Z1905" s="110">
        <f t="shared" si="966"/>
        <v>0.80376373000000001</v>
      </c>
      <c r="AA1905" s="110">
        <f t="shared" si="967"/>
        <v>0</v>
      </c>
      <c r="AB1905" s="121" t="str">
        <f t="shared" si="946"/>
        <v>A+J=</v>
      </c>
      <c r="AC1905" s="115">
        <f t="shared" si="947"/>
        <v>46198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9">
        <f t="shared" si="944"/>
        <v>46175</v>
      </c>
      <c r="B1906" s="110">
        <f t="shared" si="950"/>
        <v>540.02440536999995</v>
      </c>
      <c r="C1906" s="184">
        <f t="shared" si="968"/>
        <v>538.42901378194836</v>
      </c>
      <c r="D1906" s="111">
        <f t="shared" si="951"/>
        <v>7245.38</v>
      </c>
      <c r="E1906" s="111">
        <f>IF($K1906=1,VLOOKUP($A1905,$AQ$11:$AU$150,5),E1905)</f>
        <v>7276.54</v>
      </c>
      <c r="F1906" s="160" t="e">
        <f>IF($K1906=1,VLOOKUP($A1905,$AQ$11:$AU$135,6),F1905)</f>
        <v>#REF!</v>
      </c>
      <c r="G1906" s="114">
        <f t="shared" si="952"/>
        <v>4.3006716003852752E-3</v>
      </c>
      <c r="H1906" s="115">
        <f t="shared" si="953"/>
        <v>46198</v>
      </c>
      <c r="I1906" s="115">
        <f t="shared" si="954"/>
        <v>46198</v>
      </c>
      <c r="J1906" s="116">
        <f t="shared" si="955"/>
        <v>22</v>
      </c>
      <c r="K1906" s="116">
        <f t="shared" si="956"/>
        <v>6</v>
      </c>
      <c r="L1906" s="8">
        <f t="shared" si="957"/>
        <v>1.00117108</v>
      </c>
      <c r="M1906" s="117">
        <v>1</v>
      </c>
      <c r="N1906" s="117">
        <f t="shared" si="958"/>
        <v>1</v>
      </c>
      <c r="O1906" s="110">
        <f t="shared" si="959"/>
        <v>1.00117108</v>
      </c>
      <c r="P1906" s="110">
        <f t="shared" si="960"/>
        <v>539.05955723</v>
      </c>
      <c r="Q1906" s="148">
        <f t="shared" si="961"/>
        <v>0</v>
      </c>
      <c r="R1906" s="170">
        <f t="shared" si="962"/>
        <v>0</v>
      </c>
      <c r="S1906" s="110">
        <f t="shared" si="963"/>
        <v>0</v>
      </c>
      <c r="T1906" s="92">
        <f t="shared" si="948"/>
        <v>0</v>
      </c>
      <c r="U1906" s="181">
        <f t="shared" si="949"/>
        <v>0</v>
      </c>
      <c r="V1906" s="120">
        <f t="shared" si="945"/>
        <v>7.8E-2</v>
      </c>
      <c r="W1906" s="118">
        <f t="shared" si="964"/>
        <v>6</v>
      </c>
      <c r="X1906" s="118">
        <v>252</v>
      </c>
      <c r="Y1906" s="117">
        <f t="shared" si="965"/>
        <v>1.0017898730000001</v>
      </c>
      <c r="Z1906" s="110">
        <f t="shared" si="966"/>
        <v>0.96484813999999997</v>
      </c>
      <c r="AA1906" s="110">
        <f t="shared" si="967"/>
        <v>0</v>
      </c>
      <c r="AB1906" s="121" t="str">
        <f t="shared" si="946"/>
        <v>A+J=</v>
      </c>
      <c r="AC1906" s="115">
        <f t="shared" si="947"/>
        <v>46198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9">
        <f t="shared" si="944"/>
        <v>46176</v>
      </c>
      <c r="B1907" s="110">
        <f t="shared" si="950"/>
        <v>540.29076114999998</v>
      </c>
      <c r="C1907" s="184">
        <f t="shared" si="968"/>
        <v>538.42901378194836</v>
      </c>
      <c r="D1907" s="111">
        <f t="shared" si="951"/>
        <v>7245.38</v>
      </c>
      <c r="E1907" s="111">
        <f>IF($K1907=1,VLOOKUP($A1906,$AQ$11:$AU$150,5),E1906)</f>
        <v>7276.54</v>
      </c>
      <c r="F1907" s="160" t="e">
        <f>IF($K1907=1,VLOOKUP($A1906,$AQ$11:$AU$135,6),F1906)</f>
        <v>#REF!</v>
      </c>
      <c r="G1907" s="114">
        <f t="shared" si="952"/>
        <v>4.3006716003852752E-3</v>
      </c>
      <c r="H1907" s="115">
        <f t="shared" si="953"/>
        <v>46198</v>
      </c>
      <c r="I1907" s="115">
        <f t="shared" si="954"/>
        <v>46198</v>
      </c>
      <c r="J1907" s="116">
        <f t="shared" si="955"/>
        <v>22</v>
      </c>
      <c r="K1907" s="116">
        <f t="shared" si="956"/>
        <v>7</v>
      </c>
      <c r="L1907" s="8">
        <f t="shared" si="957"/>
        <v>1.0013663900000001</v>
      </c>
      <c r="M1907" s="117">
        <v>1</v>
      </c>
      <c r="N1907" s="117">
        <f t="shared" si="958"/>
        <v>1</v>
      </c>
      <c r="O1907" s="110">
        <f t="shared" si="959"/>
        <v>1.0013663900000001</v>
      </c>
      <c r="P1907" s="110">
        <f t="shared" si="960"/>
        <v>539.16471779999995</v>
      </c>
      <c r="Q1907" s="148">
        <f t="shared" si="961"/>
        <v>0</v>
      </c>
      <c r="R1907" s="170">
        <f t="shared" si="962"/>
        <v>0</v>
      </c>
      <c r="S1907" s="110">
        <f t="shared" si="963"/>
        <v>0</v>
      </c>
      <c r="T1907" s="92">
        <f t="shared" si="948"/>
        <v>0</v>
      </c>
      <c r="U1907" s="181">
        <f t="shared" si="949"/>
        <v>0</v>
      </c>
      <c r="V1907" s="120">
        <f t="shared" si="945"/>
        <v>7.8E-2</v>
      </c>
      <c r="W1907" s="118">
        <f t="shared" si="964"/>
        <v>7</v>
      </c>
      <c r="X1907" s="118">
        <v>252</v>
      </c>
      <c r="Y1907" s="117">
        <f t="shared" si="965"/>
        <v>1.0020884960000001</v>
      </c>
      <c r="Z1907" s="110">
        <f t="shared" si="966"/>
        <v>1.12604335</v>
      </c>
      <c r="AA1907" s="110">
        <f t="shared" si="967"/>
        <v>0</v>
      </c>
      <c r="AB1907" s="121" t="str">
        <f t="shared" si="946"/>
        <v>A+J=</v>
      </c>
      <c r="AC1907" s="115">
        <f t="shared" si="947"/>
        <v>46198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9">
        <f t="shared" si="944"/>
        <v>46177</v>
      </c>
      <c r="B1908" s="110">
        <f t="shared" si="950"/>
        <v>540.55724985000006</v>
      </c>
      <c r="C1908" s="184">
        <f t="shared" si="968"/>
        <v>538.42901378194836</v>
      </c>
      <c r="D1908" s="111">
        <f t="shared" si="951"/>
        <v>7245.38</v>
      </c>
      <c r="E1908" s="111">
        <f>IF($K1908=1,VLOOKUP($A1907,$AQ$11:$AU$150,5),E1907)</f>
        <v>7276.54</v>
      </c>
      <c r="F1908" s="160" t="e">
        <f>IF($K1908=1,VLOOKUP($A1907,$AQ$11:$AU$135,6),F1907)</f>
        <v>#REF!</v>
      </c>
      <c r="G1908" s="114">
        <f t="shared" si="952"/>
        <v>4.3006716003852752E-3</v>
      </c>
      <c r="H1908" s="115">
        <f t="shared" si="953"/>
        <v>46198</v>
      </c>
      <c r="I1908" s="115">
        <f t="shared" si="954"/>
        <v>46198</v>
      </c>
      <c r="J1908" s="116">
        <f t="shared" si="955"/>
        <v>22</v>
      </c>
      <c r="K1908" s="116">
        <f t="shared" si="956"/>
        <v>8</v>
      </c>
      <c r="L1908" s="8">
        <f t="shared" si="957"/>
        <v>1.0015617400000001</v>
      </c>
      <c r="M1908" s="117">
        <v>1</v>
      </c>
      <c r="N1908" s="117">
        <f t="shared" si="958"/>
        <v>1</v>
      </c>
      <c r="O1908" s="110">
        <f t="shared" si="959"/>
        <v>1.0015617400000001</v>
      </c>
      <c r="P1908" s="110">
        <f t="shared" si="960"/>
        <v>539.26989990000004</v>
      </c>
      <c r="Q1908" s="148">
        <f t="shared" si="961"/>
        <v>0</v>
      </c>
      <c r="R1908" s="170">
        <f t="shared" si="962"/>
        <v>0</v>
      </c>
      <c r="S1908" s="110">
        <f t="shared" si="963"/>
        <v>0</v>
      </c>
      <c r="T1908" s="92">
        <f t="shared" si="948"/>
        <v>0</v>
      </c>
      <c r="U1908" s="181">
        <f t="shared" si="949"/>
        <v>0</v>
      </c>
      <c r="V1908" s="120">
        <f t="shared" si="945"/>
        <v>7.8E-2</v>
      </c>
      <c r="W1908" s="118">
        <f t="shared" si="964"/>
        <v>8</v>
      </c>
      <c r="X1908" s="118">
        <v>252</v>
      </c>
      <c r="Y1908" s="117">
        <f t="shared" si="965"/>
        <v>1.0023872089999999</v>
      </c>
      <c r="Z1908" s="110">
        <f t="shared" si="966"/>
        <v>1.2873499500000001</v>
      </c>
      <c r="AA1908" s="110">
        <f t="shared" si="967"/>
        <v>0</v>
      </c>
      <c r="AB1908" s="121" t="str">
        <f t="shared" si="946"/>
        <v>A+J=</v>
      </c>
      <c r="AC1908" s="115">
        <f t="shared" si="947"/>
        <v>46198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9">
        <f t="shared" si="944"/>
        <v>46178</v>
      </c>
      <c r="B1909" s="110">
        <f t="shared" si="950"/>
        <v>540.55724985000006</v>
      </c>
      <c r="C1909" s="184">
        <f t="shared" si="968"/>
        <v>538.42901378194836</v>
      </c>
      <c r="D1909" s="111">
        <f t="shared" si="951"/>
        <v>7245.38</v>
      </c>
      <c r="E1909" s="111">
        <f>IF($K1909=1,VLOOKUP($A1908,$AQ$11:$AU$150,5),E1908)</f>
        <v>7276.54</v>
      </c>
      <c r="F1909" s="160" t="e">
        <f>IF($K1909=1,VLOOKUP($A1908,$AQ$11:$AU$135,6),F1908)</f>
        <v>#REF!</v>
      </c>
      <c r="G1909" s="114">
        <f t="shared" si="952"/>
        <v>4.3006716003852752E-3</v>
      </c>
      <c r="H1909" s="115">
        <f t="shared" si="953"/>
        <v>46198</v>
      </c>
      <c r="I1909" s="115">
        <f t="shared" si="954"/>
        <v>46198</v>
      </c>
      <c r="J1909" s="116">
        <f t="shared" si="955"/>
        <v>22</v>
      </c>
      <c r="K1909" s="116">
        <f t="shared" si="956"/>
        <v>8</v>
      </c>
      <c r="L1909" s="8">
        <f t="shared" si="957"/>
        <v>1.0015617400000001</v>
      </c>
      <c r="M1909" s="117">
        <v>1</v>
      </c>
      <c r="N1909" s="117">
        <f t="shared" si="958"/>
        <v>1</v>
      </c>
      <c r="O1909" s="110">
        <f t="shared" si="959"/>
        <v>1.0015617400000001</v>
      </c>
      <c r="P1909" s="110">
        <f t="shared" si="960"/>
        <v>539.26989990000004</v>
      </c>
      <c r="Q1909" s="148">
        <f t="shared" si="961"/>
        <v>0</v>
      </c>
      <c r="R1909" s="170">
        <f t="shared" si="962"/>
        <v>0</v>
      </c>
      <c r="S1909" s="110">
        <f t="shared" si="963"/>
        <v>0</v>
      </c>
      <c r="T1909" s="92">
        <f t="shared" si="948"/>
        <v>0</v>
      </c>
      <c r="U1909" s="181">
        <f t="shared" si="949"/>
        <v>0</v>
      </c>
      <c r="V1909" s="120">
        <f t="shared" si="945"/>
        <v>7.8E-2</v>
      </c>
      <c r="W1909" s="118">
        <f t="shared" si="964"/>
        <v>8</v>
      </c>
      <c r="X1909" s="118">
        <v>252</v>
      </c>
      <c r="Y1909" s="117">
        <f t="shared" si="965"/>
        <v>1.0023872089999999</v>
      </c>
      <c r="Z1909" s="110">
        <f t="shared" si="966"/>
        <v>1.2873499500000001</v>
      </c>
      <c r="AA1909" s="110">
        <f t="shared" si="967"/>
        <v>0</v>
      </c>
      <c r="AB1909" s="121" t="str">
        <f t="shared" si="946"/>
        <v>A+J=</v>
      </c>
      <c r="AC1909" s="115">
        <f t="shared" si="947"/>
        <v>46198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9">
        <f t="shared" si="944"/>
        <v>46179</v>
      </c>
      <c r="B1910" s="110">
        <f t="shared" si="950"/>
        <v>540.82387100999995</v>
      </c>
      <c r="C1910" s="184">
        <f t="shared" si="968"/>
        <v>538.42901378194836</v>
      </c>
      <c r="D1910" s="111">
        <f t="shared" si="951"/>
        <v>7245.38</v>
      </c>
      <c r="E1910" s="111">
        <f>IF($K1910=1,VLOOKUP($A1909,$AQ$11:$AU$150,5),E1909)</f>
        <v>7276.54</v>
      </c>
      <c r="F1910" s="160" t="e">
        <f>IF($K1910=1,VLOOKUP($A1909,$AQ$11:$AU$135,6),F1909)</f>
        <v>#REF!</v>
      </c>
      <c r="G1910" s="114">
        <f t="shared" si="952"/>
        <v>4.3006716003852752E-3</v>
      </c>
      <c r="H1910" s="115">
        <f t="shared" si="953"/>
        <v>46198</v>
      </c>
      <c r="I1910" s="115">
        <f t="shared" si="954"/>
        <v>46198</v>
      </c>
      <c r="J1910" s="116">
        <f t="shared" si="955"/>
        <v>22</v>
      </c>
      <c r="K1910" s="116">
        <f t="shared" si="956"/>
        <v>9</v>
      </c>
      <c r="L1910" s="8">
        <f t="shared" si="957"/>
        <v>1.0017571300000001</v>
      </c>
      <c r="M1910" s="117">
        <v>1</v>
      </c>
      <c r="N1910" s="117">
        <f t="shared" si="958"/>
        <v>1</v>
      </c>
      <c r="O1910" s="110">
        <f t="shared" si="959"/>
        <v>1.0017571300000001</v>
      </c>
      <c r="P1910" s="110">
        <f t="shared" si="960"/>
        <v>539.37510354999995</v>
      </c>
      <c r="Q1910" s="148">
        <f t="shared" si="961"/>
        <v>0</v>
      </c>
      <c r="R1910" s="170">
        <f t="shared" si="962"/>
        <v>0</v>
      </c>
      <c r="S1910" s="110">
        <f t="shared" si="963"/>
        <v>0</v>
      </c>
      <c r="T1910" s="92">
        <f t="shared" si="948"/>
        <v>0</v>
      </c>
      <c r="U1910" s="181">
        <f t="shared" si="949"/>
        <v>0</v>
      </c>
      <c r="V1910" s="120">
        <f t="shared" si="945"/>
        <v>7.8E-2</v>
      </c>
      <c r="W1910" s="118">
        <f t="shared" si="964"/>
        <v>9</v>
      </c>
      <c r="X1910" s="118">
        <v>252</v>
      </c>
      <c r="Y1910" s="117">
        <f t="shared" si="965"/>
        <v>1.002686011</v>
      </c>
      <c r="Z1910" s="110">
        <f t="shared" si="966"/>
        <v>1.44876746</v>
      </c>
      <c r="AA1910" s="110">
        <f t="shared" si="967"/>
        <v>0</v>
      </c>
      <c r="AB1910" s="121" t="str">
        <f t="shared" si="946"/>
        <v>A+J=</v>
      </c>
      <c r="AC1910" s="115">
        <f t="shared" si="947"/>
        <v>46198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9">
        <f t="shared" si="944"/>
        <v>46180</v>
      </c>
      <c r="B1911" s="110">
        <f t="shared" si="950"/>
        <v>540.82387100999995</v>
      </c>
      <c r="C1911" s="184">
        <f t="shared" si="968"/>
        <v>538.42901378194836</v>
      </c>
      <c r="D1911" s="111">
        <f t="shared" si="951"/>
        <v>7245.38</v>
      </c>
      <c r="E1911" s="111">
        <f>IF($K1911=1,VLOOKUP($A1910,$AQ$11:$AU$150,5),E1910)</f>
        <v>7276.54</v>
      </c>
      <c r="F1911" s="160" t="e">
        <f>IF($K1911=1,VLOOKUP($A1910,$AQ$11:$AU$135,6),F1910)</f>
        <v>#REF!</v>
      </c>
      <c r="G1911" s="114">
        <f t="shared" si="952"/>
        <v>4.3006716003852752E-3</v>
      </c>
      <c r="H1911" s="115">
        <f t="shared" si="953"/>
        <v>46198</v>
      </c>
      <c r="I1911" s="115">
        <f t="shared" si="954"/>
        <v>46198</v>
      </c>
      <c r="J1911" s="116">
        <f t="shared" si="955"/>
        <v>22</v>
      </c>
      <c r="K1911" s="116">
        <f t="shared" si="956"/>
        <v>9</v>
      </c>
      <c r="L1911" s="8">
        <f t="shared" si="957"/>
        <v>1.0017571300000001</v>
      </c>
      <c r="M1911" s="117">
        <v>1</v>
      </c>
      <c r="N1911" s="117">
        <f t="shared" si="958"/>
        <v>1</v>
      </c>
      <c r="O1911" s="110">
        <f t="shared" si="959"/>
        <v>1.0017571300000001</v>
      </c>
      <c r="P1911" s="110">
        <f t="shared" si="960"/>
        <v>539.37510354999995</v>
      </c>
      <c r="Q1911" s="148">
        <f t="shared" si="961"/>
        <v>0</v>
      </c>
      <c r="R1911" s="170">
        <f t="shared" si="962"/>
        <v>0</v>
      </c>
      <c r="S1911" s="110">
        <f t="shared" si="963"/>
        <v>0</v>
      </c>
      <c r="T1911" s="92">
        <f t="shared" si="948"/>
        <v>0</v>
      </c>
      <c r="U1911" s="181">
        <f t="shared" si="949"/>
        <v>0</v>
      </c>
      <c r="V1911" s="120">
        <f t="shared" si="945"/>
        <v>7.8E-2</v>
      </c>
      <c r="W1911" s="118">
        <f t="shared" si="964"/>
        <v>9</v>
      </c>
      <c r="X1911" s="118">
        <v>252</v>
      </c>
      <c r="Y1911" s="117">
        <f t="shared" si="965"/>
        <v>1.002686011</v>
      </c>
      <c r="Z1911" s="110">
        <f t="shared" si="966"/>
        <v>1.44876746</v>
      </c>
      <c r="AA1911" s="110">
        <f t="shared" si="967"/>
        <v>0</v>
      </c>
      <c r="AB1911" s="121" t="str">
        <f t="shared" si="946"/>
        <v>A+J=</v>
      </c>
      <c r="AC1911" s="115">
        <f t="shared" si="947"/>
        <v>46198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9">
        <f t="shared" si="944"/>
        <v>46181</v>
      </c>
      <c r="B1912" s="110">
        <f t="shared" si="950"/>
        <v>540.82387100999995</v>
      </c>
      <c r="C1912" s="184">
        <f t="shared" si="968"/>
        <v>538.42901378194836</v>
      </c>
      <c r="D1912" s="111">
        <f t="shared" si="951"/>
        <v>7245.38</v>
      </c>
      <c r="E1912" s="111">
        <f>IF($K1912=1,VLOOKUP($A1911,$AQ$11:$AU$150,5),E1911)</f>
        <v>7276.54</v>
      </c>
      <c r="F1912" s="160" t="e">
        <f>IF($K1912=1,VLOOKUP($A1911,$AQ$11:$AU$135,6),F1911)</f>
        <v>#REF!</v>
      </c>
      <c r="G1912" s="114">
        <f t="shared" si="952"/>
        <v>4.3006716003852752E-3</v>
      </c>
      <c r="H1912" s="115">
        <f t="shared" si="953"/>
        <v>46198</v>
      </c>
      <c r="I1912" s="115">
        <f t="shared" si="954"/>
        <v>46198</v>
      </c>
      <c r="J1912" s="116">
        <f t="shared" si="955"/>
        <v>22</v>
      </c>
      <c r="K1912" s="116">
        <f t="shared" si="956"/>
        <v>9</v>
      </c>
      <c r="L1912" s="8">
        <f t="shared" si="957"/>
        <v>1.0017571300000001</v>
      </c>
      <c r="M1912" s="117">
        <v>1</v>
      </c>
      <c r="N1912" s="117">
        <f t="shared" si="958"/>
        <v>1</v>
      </c>
      <c r="O1912" s="110">
        <f t="shared" si="959"/>
        <v>1.0017571300000001</v>
      </c>
      <c r="P1912" s="110">
        <f t="shared" si="960"/>
        <v>539.37510354999995</v>
      </c>
      <c r="Q1912" s="148">
        <f t="shared" si="961"/>
        <v>0</v>
      </c>
      <c r="R1912" s="170">
        <f t="shared" si="962"/>
        <v>0</v>
      </c>
      <c r="S1912" s="110">
        <f t="shared" si="963"/>
        <v>0</v>
      </c>
      <c r="T1912" s="92">
        <f t="shared" si="948"/>
        <v>0</v>
      </c>
      <c r="U1912" s="181">
        <f t="shared" si="949"/>
        <v>0</v>
      </c>
      <c r="V1912" s="120">
        <f t="shared" si="945"/>
        <v>7.8E-2</v>
      </c>
      <c r="W1912" s="118">
        <f t="shared" si="964"/>
        <v>9</v>
      </c>
      <c r="X1912" s="118">
        <v>252</v>
      </c>
      <c r="Y1912" s="117">
        <f t="shared" si="965"/>
        <v>1.002686011</v>
      </c>
      <c r="Z1912" s="110">
        <f t="shared" si="966"/>
        <v>1.44876746</v>
      </c>
      <c r="AA1912" s="110">
        <f t="shared" si="967"/>
        <v>0</v>
      </c>
      <c r="AB1912" s="121" t="str">
        <f t="shared" si="946"/>
        <v>A+J=</v>
      </c>
      <c r="AC1912" s="115">
        <f t="shared" si="947"/>
        <v>46198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9">
        <f t="shared" si="944"/>
        <v>46182</v>
      </c>
      <c r="B1913" s="110">
        <f t="shared" si="950"/>
        <v>541.09062410000001</v>
      </c>
      <c r="C1913" s="184">
        <f t="shared" si="968"/>
        <v>538.42901378194836</v>
      </c>
      <c r="D1913" s="111">
        <f t="shared" si="951"/>
        <v>7245.38</v>
      </c>
      <c r="E1913" s="111">
        <f>IF($K1913=1,VLOOKUP($A1912,$AQ$11:$AU$150,5),E1912)</f>
        <v>7276.54</v>
      </c>
      <c r="F1913" s="160" t="e">
        <f>IF($K1913=1,VLOOKUP($A1912,$AQ$11:$AU$135,6),F1912)</f>
        <v>#REF!</v>
      </c>
      <c r="G1913" s="114">
        <f t="shared" si="952"/>
        <v>4.3006716003852752E-3</v>
      </c>
      <c r="H1913" s="115">
        <f t="shared" si="953"/>
        <v>46198</v>
      </c>
      <c r="I1913" s="115">
        <f t="shared" si="954"/>
        <v>46198</v>
      </c>
      <c r="J1913" s="116">
        <f t="shared" si="955"/>
        <v>22</v>
      </c>
      <c r="K1913" s="116">
        <f t="shared" si="956"/>
        <v>10</v>
      </c>
      <c r="L1913" s="8">
        <f t="shared" si="957"/>
        <v>1.0019525600000001</v>
      </c>
      <c r="M1913" s="117">
        <v>1</v>
      </c>
      <c r="N1913" s="117">
        <f t="shared" si="958"/>
        <v>1</v>
      </c>
      <c r="O1913" s="110">
        <f t="shared" si="959"/>
        <v>1.0019525600000001</v>
      </c>
      <c r="P1913" s="110">
        <f t="shared" si="960"/>
        <v>539.48032873</v>
      </c>
      <c r="Q1913" s="148">
        <f t="shared" si="961"/>
        <v>0</v>
      </c>
      <c r="R1913" s="170">
        <f t="shared" si="962"/>
        <v>0</v>
      </c>
      <c r="S1913" s="110">
        <f t="shared" si="963"/>
        <v>0</v>
      </c>
      <c r="T1913" s="92">
        <f t="shared" si="948"/>
        <v>0</v>
      </c>
      <c r="U1913" s="181">
        <f t="shared" si="949"/>
        <v>0</v>
      </c>
      <c r="V1913" s="120">
        <f t="shared" si="945"/>
        <v>7.8E-2</v>
      </c>
      <c r="W1913" s="118">
        <f t="shared" si="964"/>
        <v>10</v>
      </c>
      <c r="X1913" s="118">
        <v>252</v>
      </c>
      <c r="Y1913" s="117">
        <f t="shared" si="965"/>
        <v>1.002984901</v>
      </c>
      <c r="Z1913" s="110">
        <f t="shared" si="966"/>
        <v>1.61029537</v>
      </c>
      <c r="AA1913" s="110">
        <f t="shared" si="967"/>
        <v>0</v>
      </c>
      <c r="AB1913" s="121" t="str">
        <f t="shared" si="946"/>
        <v>A+J=</v>
      </c>
      <c r="AC1913" s="115">
        <f t="shared" si="947"/>
        <v>46198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9">
        <f t="shared" si="944"/>
        <v>46183</v>
      </c>
      <c r="B1914" s="110">
        <f t="shared" si="950"/>
        <v>541.35750487000007</v>
      </c>
      <c r="C1914" s="184">
        <f t="shared" si="968"/>
        <v>538.42901378194836</v>
      </c>
      <c r="D1914" s="111">
        <f t="shared" si="951"/>
        <v>7245.38</v>
      </c>
      <c r="E1914" s="111">
        <f>IF($K1914=1,VLOOKUP($A1913,$AQ$11:$AU$150,5),E1913)</f>
        <v>7276.54</v>
      </c>
      <c r="F1914" s="160" t="e">
        <f>IF($K1914=1,VLOOKUP($A1913,$AQ$11:$AU$135,6),F1913)</f>
        <v>#REF!</v>
      </c>
      <c r="G1914" s="114">
        <f t="shared" si="952"/>
        <v>4.3006716003852752E-3</v>
      </c>
      <c r="H1914" s="115">
        <f t="shared" si="953"/>
        <v>46198</v>
      </c>
      <c r="I1914" s="115">
        <f t="shared" si="954"/>
        <v>46198</v>
      </c>
      <c r="J1914" s="116">
        <f t="shared" si="955"/>
        <v>22</v>
      </c>
      <c r="K1914" s="116">
        <f t="shared" si="956"/>
        <v>11</v>
      </c>
      <c r="L1914" s="8">
        <f t="shared" si="957"/>
        <v>1.0021480199999999</v>
      </c>
      <c r="M1914" s="117">
        <v>1</v>
      </c>
      <c r="N1914" s="117">
        <f t="shared" si="958"/>
        <v>1</v>
      </c>
      <c r="O1914" s="110">
        <f t="shared" si="959"/>
        <v>1.0021480199999999</v>
      </c>
      <c r="P1914" s="110">
        <f t="shared" si="960"/>
        <v>539.58557007000002</v>
      </c>
      <c r="Q1914" s="148">
        <f t="shared" si="961"/>
        <v>0</v>
      </c>
      <c r="R1914" s="170">
        <f t="shared" si="962"/>
        <v>0</v>
      </c>
      <c r="S1914" s="110">
        <f t="shared" si="963"/>
        <v>0</v>
      </c>
      <c r="T1914" s="92">
        <f t="shared" si="948"/>
        <v>0</v>
      </c>
      <c r="U1914" s="181">
        <f t="shared" si="949"/>
        <v>0</v>
      </c>
      <c r="V1914" s="120">
        <f t="shared" si="945"/>
        <v>7.8E-2</v>
      </c>
      <c r="W1914" s="118">
        <f t="shared" si="964"/>
        <v>11</v>
      </c>
      <c r="X1914" s="118">
        <v>252</v>
      </c>
      <c r="Y1914" s="117">
        <f t="shared" si="965"/>
        <v>1.003283881</v>
      </c>
      <c r="Z1914" s="110">
        <f t="shared" si="966"/>
        <v>1.7719347999999999</v>
      </c>
      <c r="AA1914" s="110">
        <f t="shared" si="967"/>
        <v>0</v>
      </c>
      <c r="AB1914" s="121" t="str">
        <f t="shared" si="946"/>
        <v>A+J=</v>
      </c>
      <c r="AC1914" s="115">
        <f t="shared" si="947"/>
        <v>46198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9">
        <f t="shared" si="944"/>
        <v>46184</v>
      </c>
      <c r="B1915" s="110">
        <f t="shared" si="950"/>
        <v>541.62452359999997</v>
      </c>
      <c r="C1915" s="184">
        <f t="shared" si="968"/>
        <v>538.42901378194836</v>
      </c>
      <c r="D1915" s="111">
        <f t="shared" si="951"/>
        <v>7245.38</v>
      </c>
      <c r="E1915" s="111">
        <f>IF($K1915=1,VLOOKUP($A1914,$AQ$11:$AU$150,5),E1914)</f>
        <v>7276.54</v>
      </c>
      <c r="F1915" s="160" t="e">
        <f>IF($K1915=1,VLOOKUP($A1914,$AQ$11:$AU$135,6),F1914)</f>
        <v>#REF!</v>
      </c>
      <c r="G1915" s="114">
        <f t="shared" si="952"/>
        <v>4.3006716003852752E-3</v>
      </c>
      <c r="H1915" s="115">
        <f t="shared" si="953"/>
        <v>46198</v>
      </c>
      <c r="I1915" s="115">
        <f t="shared" si="954"/>
        <v>46198</v>
      </c>
      <c r="J1915" s="116">
        <f t="shared" si="955"/>
        <v>22</v>
      </c>
      <c r="K1915" s="116">
        <f t="shared" si="956"/>
        <v>12</v>
      </c>
      <c r="L1915" s="8">
        <f t="shared" si="957"/>
        <v>1.0023435300000001</v>
      </c>
      <c r="M1915" s="117">
        <v>1</v>
      </c>
      <c r="N1915" s="117">
        <f t="shared" si="958"/>
        <v>1</v>
      </c>
      <c r="O1915" s="110">
        <f t="shared" si="959"/>
        <v>1.0023435300000001</v>
      </c>
      <c r="P1915" s="110">
        <f t="shared" si="960"/>
        <v>539.69083832000001</v>
      </c>
      <c r="Q1915" s="148">
        <f t="shared" si="961"/>
        <v>0</v>
      </c>
      <c r="R1915" s="170">
        <f t="shared" si="962"/>
        <v>0</v>
      </c>
      <c r="S1915" s="110">
        <f t="shared" si="963"/>
        <v>0</v>
      </c>
      <c r="T1915" s="92">
        <f t="shared" si="948"/>
        <v>0</v>
      </c>
      <c r="U1915" s="181">
        <f t="shared" si="949"/>
        <v>0</v>
      </c>
      <c r="V1915" s="120">
        <f t="shared" si="945"/>
        <v>7.8E-2</v>
      </c>
      <c r="W1915" s="118">
        <f t="shared" si="964"/>
        <v>12</v>
      </c>
      <c r="X1915" s="118">
        <v>252</v>
      </c>
      <c r="Y1915" s="117">
        <f t="shared" si="965"/>
        <v>1.00358295</v>
      </c>
      <c r="Z1915" s="110">
        <f t="shared" si="966"/>
        <v>1.93368528</v>
      </c>
      <c r="AA1915" s="110">
        <f t="shared" si="967"/>
        <v>0</v>
      </c>
      <c r="AB1915" s="121" t="str">
        <f t="shared" si="946"/>
        <v>A+J=</v>
      </c>
      <c r="AC1915" s="115">
        <f t="shared" si="947"/>
        <v>46198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9">
        <f t="shared" si="944"/>
        <v>46185</v>
      </c>
      <c r="B1916" s="110">
        <f t="shared" si="950"/>
        <v>541.89166956999998</v>
      </c>
      <c r="C1916" s="184">
        <f t="shared" si="968"/>
        <v>538.42901378194836</v>
      </c>
      <c r="D1916" s="111">
        <f t="shared" si="951"/>
        <v>7245.38</v>
      </c>
      <c r="E1916" s="111">
        <f>IF($K1916=1,VLOOKUP($A1915,$AQ$11:$AU$150,5),E1915)</f>
        <v>7276.54</v>
      </c>
      <c r="F1916" s="160" t="e">
        <f>IF($K1916=1,VLOOKUP($A1915,$AQ$11:$AU$135,6),F1915)</f>
        <v>#REF!</v>
      </c>
      <c r="G1916" s="114">
        <f t="shared" si="952"/>
        <v>4.3006716003852752E-3</v>
      </c>
      <c r="H1916" s="115">
        <f t="shared" si="953"/>
        <v>46198</v>
      </c>
      <c r="I1916" s="115">
        <f t="shared" si="954"/>
        <v>46198</v>
      </c>
      <c r="J1916" s="116">
        <f t="shared" si="955"/>
        <v>22</v>
      </c>
      <c r="K1916" s="116">
        <f t="shared" si="956"/>
        <v>13</v>
      </c>
      <c r="L1916" s="8">
        <f t="shared" si="957"/>
        <v>1.0025390700000001</v>
      </c>
      <c r="M1916" s="117">
        <v>1</v>
      </c>
      <c r="N1916" s="117">
        <f t="shared" si="958"/>
        <v>1</v>
      </c>
      <c r="O1916" s="110">
        <f t="shared" si="959"/>
        <v>1.0025390700000001</v>
      </c>
      <c r="P1916" s="110">
        <f t="shared" si="960"/>
        <v>539.79612272999998</v>
      </c>
      <c r="Q1916" s="148">
        <f t="shared" si="961"/>
        <v>0</v>
      </c>
      <c r="R1916" s="170">
        <f t="shared" si="962"/>
        <v>0</v>
      </c>
      <c r="S1916" s="110">
        <f t="shared" si="963"/>
        <v>0</v>
      </c>
      <c r="T1916" s="92">
        <f t="shared" si="948"/>
        <v>0</v>
      </c>
      <c r="U1916" s="181">
        <f t="shared" si="949"/>
        <v>0</v>
      </c>
      <c r="V1916" s="120">
        <f t="shared" si="945"/>
        <v>7.8E-2</v>
      </c>
      <c r="W1916" s="118">
        <f t="shared" si="964"/>
        <v>13</v>
      </c>
      <c r="X1916" s="118">
        <v>252</v>
      </c>
      <c r="Y1916" s="117">
        <f t="shared" si="965"/>
        <v>1.003882108</v>
      </c>
      <c r="Z1916" s="110">
        <f t="shared" si="966"/>
        <v>2.0955468399999999</v>
      </c>
      <c r="AA1916" s="110">
        <f t="shared" si="967"/>
        <v>0</v>
      </c>
      <c r="AB1916" s="121" t="str">
        <f t="shared" si="946"/>
        <v>A+J=</v>
      </c>
      <c r="AC1916" s="115">
        <f t="shared" si="947"/>
        <v>46198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9">
        <f t="shared" si="944"/>
        <v>46186</v>
      </c>
      <c r="B1917" s="110">
        <f t="shared" si="950"/>
        <v>542.15894820999995</v>
      </c>
      <c r="C1917" s="184">
        <f t="shared" si="968"/>
        <v>538.42901378194836</v>
      </c>
      <c r="D1917" s="111">
        <f t="shared" si="951"/>
        <v>7245.38</v>
      </c>
      <c r="E1917" s="111">
        <f>IF($K1917=1,VLOOKUP($A1916,$AQ$11:$AU$150,5),E1916)</f>
        <v>7276.54</v>
      </c>
      <c r="F1917" s="160" t="e">
        <f>IF($K1917=1,VLOOKUP($A1916,$AQ$11:$AU$135,6),F1916)</f>
        <v>#REF!</v>
      </c>
      <c r="G1917" s="114">
        <f t="shared" si="952"/>
        <v>4.3006716003852752E-3</v>
      </c>
      <c r="H1917" s="115">
        <f t="shared" si="953"/>
        <v>46198</v>
      </c>
      <c r="I1917" s="115">
        <f t="shared" si="954"/>
        <v>46198</v>
      </c>
      <c r="J1917" s="116">
        <f t="shared" si="955"/>
        <v>22</v>
      </c>
      <c r="K1917" s="116">
        <f t="shared" si="956"/>
        <v>14</v>
      </c>
      <c r="L1917" s="8">
        <f t="shared" si="957"/>
        <v>1.0027346500000001</v>
      </c>
      <c r="M1917" s="117">
        <v>1</v>
      </c>
      <c r="N1917" s="117">
        <f t="shared" si="958"/>
        <v>1</v>
      </c>
      <c r="O1917" s="110">
        <f t="shared" si="959"/>
        <v>1.0027346500000001</v>
      </c>
      <c r="P1917" s="110">
        <f t="shared" si="960"/>
        <v>539.90142867999998</v>
      </c>
      <c r="Q1917" s="148">
        <f t="shared" si="961"/>
        <v>0</v>
      </c>
      <c r="R1917" s="170">
        <f t="shared" si="962"/>
        <v>0</v>
      </c>
      <c r="S1917" s="110">
        <f t="shared" si="963"/>
        <v>0</v>
      </c>
      <c r="T1917" s="92">
        <f t="shared" si="948"/>
        <v>0</v>
      </c>
      <c r="U1917" s="181">
        <f t="shared" si="949"/>
        <v>0</v>
      </c>
      <c r="V1917" s="120">
        <f t="shared" si="945"/>
        <v>7.8E-2</v>
      </c>
      <c r="W1917" s="118">
        <f t="shared" si="964"/>
        <v>14</v>
      </c>
      <c r="X1917" s="118">
        <v>252</v>
      </c>
      <c r="Y1917" s="117">
        <f t="shared" si="965"/>
        <v>1.0041813550000001</v>
      </c>
      <c r="Z1917" s="110">
        <f t="shared" si="966"/>
        <v>2.2575195300000002</v>
      </c>
      <c r="AA1917" s="110">
        <f t="shared" si="967"/>
        <v>0</v>
      </c>
      <c r="AB1917" s="121" t="str">
        <f t="shared" si="946"/>
        <v>A+J=</v>
      </c>
      <c r="AC1917" s="115">
        <f t="shared" si="947"/>
        <v>46198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9">
        <f t="shared" si="944"/>
        <v>46187</v>
      </c>
      <c r="B1918" s="110">
        <f t="shared" si="950"/>
        <v>542.15894820999995</v>
      </c>
      <c r="C1918" s="184">
        <f t="shared" si="968"/>
        <v>538.42901378194836</v>
      </c>
      <c r="D1918" s="111">
        <f t="shared" si="951"/>
        <v>7245.38</v>
      </c>
      <c r="E1918" s="111">
        <f>IF($K1918=1,VLOOKUP($A1917,$AQ$11:$AU$150,5),E1917)</f>
        <v>7276.54</v>
      </c>
      <c r="F1918" s="160" t="e">
        <f>IF($K1918=1,VLOOKUP($A1917,$AQ$11:$AU$135,6),F1917)</f>
        <v>#REF!</v>
      </c>
      <c r="G1918" s="114">
        <f t="shared" si="952"/>
        <v>4.3006716003852752E-3</v>
      </c>
      <c r="H1918" s="115">
        <f t="shared" si="953"/>
        <v>46198</v>
      </c>
      <c r="I1918" s="115">
        <f t="shared" si="954"/>
        <v>46198</v>
      </c>
      <c r="J1918" s="116">
        <f t="shared" si="955"/>
        <v>22</v>
      </c>
      <c r="K1918" s="116">
        <f t="shared" si="956"/>
        <v>14</v>
      </c>
      <c r="L1918" s="8">
        <f t="shared" si="957"/>
        <v>1.0027346500000001</v>
      </c>
      <c r="M1918" s="117">
        <v>1</v>
      </c>
      <c r="N1918" s="117">
        <f t="shared" si="958"/>
        <v>1</v>
      </c>
      <c r="O1918" s="110">
        <f t="shared" si="959"/>
        <v>1.0027346500000001</v>
      </c>
      <c r="P1918" s="110">
        <f t="shared" si="960"/>
        <v>539.90142867999998</v>
      </c>
      <c r="Q1918" s="148">
        <f t="shared" si="961"/>
        <v>0</v>
      </c>
      <c r="R1918" s="170">
        <f t="shared" si="962"/>
        <v>0</v>
      </c>
      <c r="S1918" s="110">
        <f t="shared" si="963"/>
        <v>0</v>
      </c>
      <c r="T1918" s="92">
        <f t="shared" si="948"/>
        <v>0</v>
      </c>
      <c r="U1918" s="181">
        <f t="shared" si="949"/>
        <v>0</v>
      </c>
      <c r="V1918" s="120">
        <f t="shared" si="945"/>
        <v>7.8E-2</v>
      </c>
      <c r="W1918" s="118">
        <f t="shared" si="964"/>
        <v>14</v>
      </c>
      <c r="X1918" s="118">
        <v>252</v>
      </c>
      <c r="Y1918" s="117">
        <f t="shared" si="965"/>
        <v>1.0041813550000001</v>
      </c>
      <c r="Z1918" s="110">
        <f t="shared" si="966"/>
        <v>2.2575195300000002</v>
      </c>
      <c r="AA1918" s="110">
        <f t="shared" si="967"/>
        <v>0</v>
      </c>
      <c r="AB1918" s="121" t="str">
        <f t="shared" si="946"/>
        <v>A+J=</v>
      </c>
      <c r="AC1918" s="115">
        <f t="shared" si="947"/>
        <v>46198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9">
        <f t="shared" si="944"/>
        <v>46188</v>
      </c>
      <c r="B1919" s="110">
        <f t="shared" si="950"/>
        <v>542.15894820999995</v>
      </c>
      <c r="C1919" s="184">
        <f t="shared" si="968"/>
        <v>538.42901378194836</v>
      </c>
      <c r="D1919" s="111">
        <f t="shared" si="951"/>
        <v>7245.38</v>
      </c>
      <c r="E1919" s="111">
        <f>IF($K1919=1,VLOOKUP($A1918,$AQ$11:$AU$150,5),E1918)</f>
        <v>7276.54</v>
      </c>
      <c r="F1919" s="160" t="e">
        <f>IF($K1919=1,VLOOKUP($A1918,$AQ$11:$AU$135,6),F1918)</f>
        <v>#REF!</v>
      </c>
      <c r="G1919" s="114">
        <f t="shared" si="952"/>
        <v>4.3006716003852752E-3</v>
      </c>
      <c r="H1919" s="115">
        <f t="shared" si="953"/>
        <v>46198</v>
      </c>
      <c r="I1919" s="115">
        <f t="shared" si="954"/>
        <v>46198</v>
      </c>
      <c r="J1919" s="116">
        <f t="shared" si="955"/>
        <v>22</v>
      </c>
      <c r="K1919" s="116">
        <f t="shared" si="956"/>
        <v>14</v>
      </c>
      <c r="L1919" s="8">
        <f t="shared" si="957"/>
        <v>1.0027346500000001</v>
      </c>
      <c r="M1919" s="117">
        <v>1</v>
      </c>
      <c r="N1919" s="117">
        <f t="shared" si="958"/>
        <v>1</v>
      </c>
      <c r="O1919" s="110">
        <f t="shared" si="959"/>
        <v>1.0027346500000001</v>
      </c>
      <c r="P1919" s="110">
        <f t="shared" si="960"/>
        <v>539.90142867999998</v>
      </c>
      <c r="Q1919" s="148">
        <f t="shared" si="961"/>
        <v>0</v>
      </c>
      <c r="R1919" s="170">
        <f t="shared" si="962"/>
        <v>0</v>
      </c>
      <c r="S1919" s="110">
        <f t="shared" si="963"/>
        <v>0</v>
      </c>
      <c r="T1919" s="92">
        <f t="shared" si="948"/>
        <v>0</v>
      </c>
      <c r="U1919" s="181">
        <f t="shared" si="949"/>
        <v>0</v>
      </c>
      <c r="V1919" s="120">
        <f t="shared" si="945"/>
        <v>7.8E-2</v>
      </c>
      <c r="W1919" s="118">
        <f t="shared" si="964"/>
        <v>14</v>
      </c>
      <c r="X1919" s="118">
        <v>252</v>
      </c>
      <c r="Y1919" s="117">
        <f t="shared" si="965"/>
        <v>1.0041813550000001</v>
      </c>
      <c r="Z1919" s="110">
        <f t="shared" si="966"/>
        <v>2.2575195300000002</v>
      </c>
      <c r="AA1919" s="110">
        <f t="shared" si="967"/>
        <v>0</v>
      </c>
      <c r="AB1919" s="121" t="str">
        <f t="shared" si="946"/>
        <v>A+J=</v>
      </c>
      <c r="AC1919" s="115">
        <f t="shared" si="947"/>
        <v>46198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9">
        <f t="shared" si="944"/>
        <v>46189</v>
      </c>
      <c r="B1920" s="110">
        <f t="shared" si="950"/>
        <v>542.42635957000005</v>
      </c>
      <c r="C1920" s="184">
        <f t="shared" si="968"/>
        <v>538.42901378194836</v>
      </c>
      <c r="D1920" s="111">
        <f t="shared" si="951"/>
        <v>7245.38</v>
      </c>
      <c r="E1920" s="111">
        <f>IF($K1920=1,VLOOKUP($A1919,$AQ$11:$AU$150,5),E1919)</f>
        <v>7276.54</v>
      </c>
      <c r="F1920" s="160" t="e">
        <f>IF($K1920=1,VLOOKUP($A1919,$AQ$11:$AU$135,6),F1919)</f>
        <v>#REF!</v>
      </c>
      <c r="G1920" s="114">
        <f t="shared" si="952"/>
        <v>4.3006716003852752E-3</v>
      </c>
      <c r="H1920" s="115">
        <f t="shared" si="953"/>
        <v>46198</v>
      </c>
      <c r="I1920" s="115">
        <f t="shared" si="954"/>
        <v>46198</v>
      </c>
      <c r="J1920" s="116">
        <f t="shared" si="955"/>
        <v>22</v>
      </c>
      <c r="K1920" s="116">
        <f t="shared" si="956"/>
        <v>15</v>
      </c>
      <c r="L1920" s="8">
        <f t="shared" si="957"/>
        <v>1.00293027</v>
      </c>
      <c r="M1920" s="117">
        <v>1</v>
      </c>
      <c r="N1920" s="117">
        <f t="shared" si="958"/>
        <v>1</v>
      </c>
      <c r="O1920" s="110">
        <f t="shared" si="959"/>
        <v>1.00293027</v>
      </c>
      <c r="P1920" s="110">
        <f t="shared" si="960"/>
        <v>540.00675616000001</v>
      </c>
      <c r="Q1920" s="148">
        <f t="shared" si="961"/>
        <v>0</v>
      </c>
      <c r="R1920" s="170">
        <f t="shared" si="962"/>
        <v>0</v>
      </c>
      <c r="S1920" s="110">
        <f t="shared" si="963"/>
        <v>0</v>
      </c>
      <c r="T1920" s="92">
        <f t="shared" si="948"/>
        <v>0</v>
      </c>
      <c r="U1920" s="181">
        <f t="shared" si="949"/>
        <v>0</v>
      </c>
      <c r="V1920" s="120">
        <f t="shared" si="945"/>
        <v>7.8E-2</v>
      </c>
      <c r="W1920" s="118">
        <f t="shared" si="964"/>
        <v>15</v>
      </c>
      <c r="X1920" s="118">
        <v>252</v>
      </c>
      <c r="Y1920" s="117">
        <f t="shared" si="965"/>
        <v>1.0044806909999999</v>
      </c>
      <c r="Z1920" s="110">
        <f t="shared" si="966"/>
        <v>2.4196034100000001</v>
      </c>
      <c r="AA1920" s="110">
        <f t="shared" si="967"/>
        <v>0</v>
      </c>
      <c r="AB1920" s="121" t="str">
        <f t="shared" si="946"/>
        <v>A+J=</v>
      </c>
      <c r="AC1920" s="115">
        <f t="shared" si="947"/>
        <v>46198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9">
        <f t="shared" si="944"/>
        <v>46190</v>
      </c>
      <c r="B1921" s="110">
        <f t="shared" si="950"/>
        <v>542.69390422999993</v>
      </c>
      <c r="C1921" s="184">
        <f t="shared" si="968"/>
        <v>538.42901378194836</v>
      </c>
      <c r="D1921" s="111">
        <f t="shared" si="951"/>
        <v>7245.38</v>
      </c>
      <c r="E1921" s="111">
        <f>IF($K1921=1,VLOOKUP($A1920,$AQ$11:$AU$150,5),E1920)</f>
        <v>7276.54</v>
      </c>
      <c r="F1921" s="160" t="e">
        <f>IF($K1921=1,VLOOKUP($A1920,$AQ$11:$AU$135,6),F1920)</f>
        <v>#REF!</v>
      </c>
      <c r="G1921" s="114">
        <f t="shared" si="952"/>
        <v>4.3006716003852752E-3</v>
      </c>
      <c r="H1921" s="115">
        <f t="shared" si="953"/>
        <v>46198</v>
      </c>
      <c r="I1921" s="115">
        <f t="shared" si="954"/>
        <v>46198</v>
      </c>
      <c r="J1921" s="116">
        <f t="shared" si="955"/>
        <v>22</v>
      </c>
      <c r="K1921" s="116">
        <f t="shared" si="956"/>
        <v>16</v>
      </c>
      <c r="L1921" s="8">
        <f t="shared" si="957"/>
        <v>1.0031259299999999</v>
      </c>
      <c r="M1921" s="117">
        <v>1</v>
      </c>
      <c r="N1921" s="117">
        <f t="shared" si="958"/>
        <v>1</v>
      </c>
      <c r="O1921" s="110">
        <f t="shared" si="959"/>
        <v>1.0031259299999999</v>
      </c>
      <c r="P1921" s="110">
        <f t="shared" si="960"/>
        <v>540.11210517999996</v>
      </c>
      <c r="Q1921" s="148">
        <f t="shared" si="961"/>
        <v>0</v>
      </c>
      <c r="R1921" s="170">
        <f t="shared" si="962"/>
        <v>0</v>
      </c>
      <c r="S1921" s="110">
        <f t="shared" si="963"/>
        <v>0</v>
      </c>
      <c r="T1921" s="92">
        <f t="shared" si="948"/>
        <v>0</v>
      </c>
      <c r="U1921" s="181">
        <f t="shared" si="949"/>
        <v>0</v>
      </c>
      <c r="V1921" s="120">
        <f t="shared" si="945"/>
        <v>7.8E-2</v>
      </c>
      <c r="W1921" s="118">
        <f t="shared" si="964"/>
        <v>16</v>
      </c>
      <c r="X1921" s="118">
        <v>252</v>
      </c>
      <c r="Y1921" s="117">
        <f t="shared" si="965"/>
        <v>1.0047801169999999</v>
      </c>
      <c r="Z1921" s="110">
        <f t="shared" si="966"/>
        <v>2.5817990499999999</v>
      </c>
      <c r="AA1921" s="110">
        <f t="shared" si="967"/>
        <v>0</v>
      </c>
      <c r="AB1921" s="121" t="str">
        <f t="shared" si="946"/>
        <v>A+J=</v>
      </c>
      <c r="AC1921" s="115">
        <f t="shared" si="947"/>
        <v>46198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9">
        <f t="shared" si="944"/>
        <v>46191</v>
      </c>
      <c r="B1922" s="110">
        <f t="shared" si="950"/>
        <v>542.96157630000005</v>
      </c>
      <c r="C1922" s="184">
        <f t="shared" si="968"/>
        <v>538.42901378194836</v>
      </c>
      <c r="D1922" s="111">
        <f t="shared" si="951"/>
        <v>7245.38</v>
      </c>
      <c r="E1922" s="111">
        <f>IF($K1922=1,VLOOKUP($A1921,$AQ$11:$AU$150,5),E1921)</f>
        <v>7276.54</v>
      </c>
      <c r="F1922" s="160" t="e">
        <f>IF($K1922=1,VLOOKUP($A1921,$AQ$11:$AU$135,6),F1921)</f>
        <v>#REF!</v>
      </c>
      <c r="G1922" s="114">
        <f t="shared" si="952"/>
        <v>4.3006716003852752E-3</v>
      </c>
      <c r="H1922" s="115">
        <f t="shared" si="953"/>
        <v>46198</v>
      </c>
      <c r="I1922" s="115">
        <f t="shared" si="954"/>
        <v>46198</v>
      </c>
      <c r="J1922" s="116">
        <f t="shared" si="955"/>
        <v>22</v>
      </c>
      <c r="K1922" s="116">
        <f t="shared" si="956"/>
        <v>17</v>
      </c>
      <c r="L1922" s="8">
        <f t="shared" si="957"/>
        <v>1.0033216199999999</v>
      </c>
      <c r="M1922" s="117">
        <v>1</v>
      </c>
      <c r="N1922" s="117">
        <f t="shared" si="958"/>
        <v>1</v>
      </c>
      <c r="O1922" s="110">
        <f t="shared" si="959"/>
        <v>1.0033216199999999</v>
      </c>
      <c r="P1922" s="110">
        <f t="shared" si="960"/>
        <v>540.21747035999999</v>
      </c>
      <c r="Q1922" s="148">
        <f t="shared" si="961"/>
        <v>0</v>
      </c>
      <c r="R1922" s="170">
        <f t="shared" si="962"/>
        <v>0</v>
      </c>
      <c r="S1922" s="110">
        <f t="shared" si="963"/>
        <v>0</v>
      </c>
      <c r="T1922" s="92">
        <f t="shared" si="948"/>
        <v>0</v>
      </c>
      <c r="U1922" s="181">
        <f t="shared" si="949"/>
        <v>0</v>
      </c>
      <c r="V1922" s="120">
        <f t="shared" si="945"/>
        <v>7.8E-2</v>
      </c>
      <c r="W1922" s="118">
        <f t="shared" si="964"/>
        <v>17</v>
      </c>
      <c r="X1922" s="118">
        <v>252</v>
      </c>
      <c r="Y1922" s="117">
        <f t="shared" si="965"/>
        <v>1.0050796319999999</v>
      </c>
      <c r="Z1922" s="110">
        <f t="shared" si="966"/>
        <v>2.7441059399999999</v>
      </c>
      <c r="AA1922" s="110">
        <f t="shared" si="967"/>
        <v>0</v>
      </c>
      <c r="AB1922" s="121" t="str">
        <f t="shared" si="946"/>
        <v>A+J=</v>
      </c>
      <c r="AC1922" s="115">
        <f t="shared" si="947"/>
        <v>46198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9">
        <f t="shared" si="944"/>
        <v>46192</v>
      </c>
      <c r="B1923" s="110">
        <f t="shared" si="950"/>
        <v>543.22938123000006</v>
      </c>
      <c r="C1923" s="184">
        <f t="shared" si="968"/>
        <v>538.42901378194836</v>
      </c>
      <c r="D1923" s="111">
        <f t="shared" si="951"/>
        <v>7245.38</v>
      </c>
      <c r="E1923" s="111">
        <f>IF($K1923=1,VLOOKUP($A1922,$AQ$11:$AU$150,5),E1922)</f>
        <v>7276.54</v>
      </c>
      <c r="F1923" s="160" t="e">
        <f>IF($K1923=1,VLOOKUP($A1922,$AQ$11:$AU$135,6),F1922)</f>
        <v>#REF!</v>
      </c>
      <c r="G1923" s="114">
        <f t="shared" si="952"/>
        <v>4.3006716003852752E-3</v>
      </c>
      <c r="H1923" s="115">
        <f t="shared" si="953"/>
        <v>46198</v>
      </c>
      <c r="I1923" s="115">
        <f t="shared" si="954"/>
        <v>46198</v>
      </c>
      <c r="J1923" s="116">
        <f t="shared" si="955"/>
        <v>22</v>
      </c>
      <c r="K1923" s="116">
        <f t="shared" si="956"/>
        <v>18</v>
      </c>
      <c r="L1923" s="8">
        <f t="shared" si="957"/>
        <v>1.0035173500000001</v>
      </c>
      <c r="M1923" s="117">
        <v>1</v>
      </c>
      <c r="N1923" s="117">
        <f t="shared" si="958"/>
        <v>1</v>
      </c>
      <c r="O1923" s="110">
        <f t="shared" si="959"/>
        <v>1.0035173500000001</v>
      </c>
      <c r="P1923" s="110">
        <f t="shared" si="960"/>
        <v>540.32285707000005</v>
      </c>
      <c r="Q1923" s="148">
        <f t="shared" si="961"/>
        <v>0</v>
      </c>
      <c r="R1923" s="170">
        <f t="shared" si="962"/>
        <v>0</v>
      </c>
      <c r="S1923" s="110">
        <f t="shared" si="963"/>
        <v>0</v>
      </c>
      <c r="T1923" s="92">
        <f t="shared" si="948"/>
        <v>0</v>
      </c>
      <c r="U1923" s="181">
        <f t="shared" si="949"/>
        <v>0</v>
      </c>
      <c r="V1923" s="120">
        <f t="shared" si="945"/>
        <v>7.8E-2</v>
      </c>
      <c r="W1923" s="118">
        <f t="shared" si="964"/>
        <v>18</v>
      </c>
      <c r="X1923" s="118">
        <v>252</v>
      </c>
      <c r="Y1923" s="117">
        <f t="shared" si="965"/>
        <v>1.005379236</v>
      </c>
      <c r="Z1923" s="110">
        <f t="shared" si="966"/>
        <v>2.90652416</v>
      </c>
      <c r="AA1923" s="110">
        <f t="shared" si="967"/>
        <v>0</v>
      </c>
      <c r="AB1923" s="121" t="str">
        <f t="shared" si="946"/>
        <v>A+J=</v>
      </c>
      <c r="AC1923" s="115">
        <f t="shared" si="947"/>
        <v>46198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9">
        <f t="shared" si="944"/>
        <v>46193</v>
      </c>
      <c r="B1924" s="110">
        <f t="shared" si="950"/>
        <v>543.49731906</v>
      </c>
      <c r="C1924" s="184">
        <f t="shared" si="968"/>
        <v>538.42901378194836</v>
      </c>
      <c r="D1924" s="111">
        <f t="shared" si="951"/>
        <v>7245.38</v>
      </c>
      <c r="E1924" s="111">
        <f>IF($K1924=1,VLOOKUP($A1923,$AQ$11:$AU$150,5),E1923)</f>
        <v>7276.54</v>
      </c>
      <c r="F1924" s="160" t="e">
        <f>IF($K1924=1,VLOOKUP($A1923,$AQ$11:$AU$135,6),F1923)</f>
        <v>#REF!</v>
      </c>
      <c r="G1924" s="114">
        <f t="shared" si="952"/>
        <v>4.3006716003852752E-3</v>
      </c>
      <c r="H1924" s="115">
        <f t="shared" si="953"/>
        <v>46198</v>
      </c>
      <c r="I1924" s="115">
        <f t="shared" si="954"/>
        <v>46198</v>
      </c>
      <c r="J1924" s="116">
        <f t="shared" si="955"/>
        <v>22</v>
      </c>
      <c r="K1924" s="116">
        <f t="shared" si="956"/>
        <v>19</v>
      </c>
      <c r="L1924" s="8">
        <f t="shared" si="957"/>
        <v>1.00371312</v>
      </c>
      <c r="M1924" s="117">
        <v>1</v>
      </c>
      <c r="N1924" s="117">
        <f t="shared" si="958"/>
        <v>1</v>
      </c>
      <c r="O1924" s="110">
        <f t="shared" si="959"/>
        <v>1.00371312</v>
      </c>
      <c r="P1924" s="110">
        <f t="shared" si="960"/>
        <v>540.42826532000004</v>
      </c>
      <c r="Q1924" s="148">
        <f t="shared" si="961"/>
        <v>0</v>
      </c>
      <c r="R1924" s="170">
        <f t="shared" si="962"/>
        <v>0</v>
      </c>
      <c r="S1924" s="110">
        <f t="shared" si="963"/>
        <v>0</v>
      </c>
      <c r="T1924" s="92">
        <f t="shared" si="948"/>
        <v>0</v>
      </c>
      <c r="U1924" s="181">
        <f t="shared" si="949"/>
        <v>0</v>
      </c>
      <c r="V1924" s="120">
        <f t="shared" si="945"/>
        <v>7.8E-2</v>
      </c>
      <c r="W1924" s="118">
        <f t="shared" si="964"/>
        <v>19</v>
      </c>
      <c r="X1924" s="118">
        <v>252</v>
      </c>
      <c r="Y1924" s="117">
        <f t="shared" si="965"/>
        <v>1.0056789290000001</v>
      </c>
      <c r="Z1924" s="110">
        <f t="shared" si="966"/>
        <v>3.0690537400000002</v>
      </c>
      <c r="AA1924" s="110">
        <f t="shared" si="967"/>
        <v>0</v>
      </c>
      <c r="AB1924" s="121" t="str">
        <f t="shared" si="946"/>
        <v>A+J=</v>
      </c>
      <c r="AC1924" s="115">
        <f t="shared" si="947"/>
        <v>46198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9">
        <f t="shared" si="944"/>
        <v>46194</v>
      </c>
      <c r="B1925" s="110">
        <f t="shared" si="950"/>
        <v>543.49731906</v>
      </c>
      <c r="C1925" s="184">
        <f t="shared" si="968"/>
        <v>538.42901378194836</v>
      </c>
      <c r="D1925" s="111">
        <f t="shared" si="951"/>
        <v>7245.38</v>
      </c>
      <c r="E1925" s="111">
        <f>IF($K1925=1,VLOOKUP($A1924,$AQ$11:$AU$150,5),E1924)</f>
        <v>7276.54</v>
      </c>
      <c r="F1925" s="160" t="e">
        <f>IF($K1925=1,VLOOKUP($A1924,$AQ$11:$AU$135,6),F1924)</f>
        <v>#REF!</v>
      </c>
      <c r="G1925" s="114">
        <f t="shared" si="952"/>
        <v>4.3006716003852752E-3</v>
      </c>
      <c r="H1925" s="115">
        <f t="shared" si="953"/>
        <v>46198</v>
      </c>
      <c r="I1925" s="115">
        <f t="shared" si="954"/>
        <v>46198</v>
      </c>
      <c r="J1925" s="116">
        <f t="shared" si="955"/>
        <v>22</v>
      </c>
      <c r="K1925" s="116">
        <f t="shared" si="956"/>
        <v>19</v>
      </c>
      <c r="L1925" s="8">
        <f t="shared" si="957"/>
        <v>1.00371312</v>
      </c>
      <c r="M1925" s="117">
        <v>1</v>
      </c>
      <c r="N1925" s="117">
        <f t="shared" si="958"/>
        <v>1</v>
      </c>
      <c r="O1925" s="110">
        <f t="shared" si="959"/>
        <v>1.00371312</v>
      </c>
      <c r="P1925" s="110">
        <f t="shared" si="960"/>
        <v>540.42826532000004</v>
      </c>
      <c r="Q1925" s="148">
        <f t="shared" si="961"/>
        <v>0</v>
      </c>
      <c r="R1925" s="170">
        <f t="shared" si="962"/>
        <v>0</v>
      </c>
      <c r="S1925" s="110">
        <f t="shared" si="963"/>
        <v>0</v>
      </c>
      <c r="T1925" s="92">
        <f t="shared" si="948"/>
        <v>0</v>
      </c>
      <c r="U1925" s="181">
        <f t="shared" si="949"/>
        <v>0</v>
      </c>
      <c r="V1925" s="120">
        <f t="shared" si="945"/>
        <v>7.8E-2</v>
      </c>
      <c r="W1925" s="118">
        <f t="shared" si="964"/>
        <v>19</v>
      </c>
      <c r="X1925" s="118">
        <v>252</v>
      </c>
      <c r="Y1925" s="117">
        <f t="shared" si="965"/>
        <v>1.0056789290000001</v>
      </c>
      <c r="Z1925" s="110">
        <f t="shared" si="966"/>
        <v>3.0690537400000002</v>
      </c>
      <c r="AA1925" s="110">
        <f t="shared" si="967"/>
        <v>0</v>
      </c>
      <c r="AB1925" s="121" t="str">
        <f t="shared" si="946"/>
        <v>A+J=</v>
      </c>
      <c r="AC1925" s="115">
        <f t="shared" si="947"/>
        <v>46198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9">
        <f t="shared" si="944"/>
        <v>46195</v>
      </c>
      <c r="B1926" s="110">
        <f t="shared" si="950"/>
        <v>543.49731906</v>
      </c>
      <c r="C1926" s="184">
        <f t="shared" si="968"/>
        <v>538.42901378194836</v>
      </c>
      <c r="D1926" s="111">
        <f t="shared" si="951"/>
        <v>7245.38</v>
      </c>
      <c r="E1926" s="111">
        <f>IF($K1926=1,VLOOKUP($A1925,$AQ$11:$AU$150,5),E1925)</f>
        <v>7276.54</v>
      </c>
      <c r="F1926" s="160" t="e">
        <f>IF($K1926=1,VLOOKUP($A1925,$AQ$11:$AU$135,6),F1925)</f>
        <v>#REF!</v>
      </c>
      <c r="G1926" s="114">
        <f t="shared" si="952"/>
        <v>4.3006716003852752E-3</v>
      </c>
      <c r="H1926" s="115">
        <f t="shared" si="953"/>
        <v>46198</v>
      </c>
      <c r="I1926" s="115">
        <f t="shared" si="954"/>
        <v>46198</v>
      </c>
      <c r="J1926" s="116">
        <f t="shared" si="955"/>
        <v>22</v>
      </c>
      <c r="K1926" s="116">
        <f t="shared" si="956"/>
        <v>19</v>
      </c>
      <c r="L1926" s="8">
        <f t="shared" si="957"/>
        <v>1.00371312</v>
      </c>
      <c r="M1926" s="117">
        <v>1</v>
      </c>
      <c r="N1926" s="117">
        <f t="shared" si="958"/>
        <v>1</v>
      </c>
      <c r="O1926" s="110">
        <f t="shared" si="959"/>
        <v>1.00371312</v>
      </c>
      <c r="P1926" s="110">
        <f t="shared" si="960"/>
        <v>540.42826532000004</v>
      </c>
      <c r="Q1926" s="148">
        <f t="shared" si="961"/>
        <v>0</v>
      </c>
      <c r="R1926" s="170">
        <f t="shared" si="962"/>
        <v>0</v>
      </c>
      <c r="S1926" s="110">
        <f t="shared" si="963"/>
        <v>0</v>
      </c>
      <c r="T1926" s="92">
        <f t="shared" si="948"/>
        <v>0</v>
      </c>
      <c r="U1926" s="181">
        <f t="shared" si="949"/>
        <v>0</v>
      </c>
      <c r="V1926" s="120">
        <f t="shared" si="945"/>
        <v>7.8E-2</v>
      </c>
      <c r="W1926" s="118">
        <f t="shared" si="964"/>
        <v>19</v>
      </c>
      <c r="X1926" s="118">
        <v>252</v>
      </c>
      <c r="Y1926" s="117">
        <f t="shared" si="965"/>
        <v>1.0056789290000001</v>
      </c>
      <c r="Z1926" s="110">
        <f t="shared" si="966"/>
        <v>3.0690537400000002</v>
      </c>
      <c r="AA1926" s="110">
        <f t="shared" si="967"/>
        <v>0</v>
      </c>
      <c r="AB1926" s="121" t="str">
        <f t="shared" si="946"/>
        <v>A+J=</v>
      </c>
      <c r="AC1926" s="115">
        <f t="shared" si="947"/>
        <v>46198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9">
        <f t="shared" si="944"/>
        <v>46196</v>
      </c>
      <c r="B1927" s="110">
        <f t="shared" si="950"/>
        <v>543.7653903800001</v>
      </c>
      <c r="C1927" s="184">
        <f t="shared" si="968"/>
        <v>538.42901378194836</v>
      </c>
      <c r="D1927" s="111">
        <f t="shared" si="951"/>
        <v>7245.38</v>
      </c>
      <c r="E1927" s="111">
        <f>IF($K1927=1,VLOOKUP($A1926,$AQ$11:$AU$150,5),E1926)</f>
        <v>7276.54</v>
      </c>
      <c r="F1927" s="160" t="e">
        <f>IF($K1927=1,VLOOKUP($A1926,$AQ$11:$AU$135,6),F1926)</f>
        <v>#REF!</v>
      </c>
      <c r="G1927" s="114">
        <f t="shared" si="952"/>
        <v>4.3006716003852752E-3</v>
      </c>
      <c r="H1927" s="115">
        <f t="shared" si="953"/>
        <v>46198</v>
      </c>
      <c r="I1927" s="115">
        <f t="shared" si="954"/>
        <v>46198</v>
      </c>
      <c r="J1927" s="116">
        <f t="shared" si="955"/>
        <v>22</v>
      </c>
      <c r="K1927" s="116">
        <f t="shared" si="956"/>
        <v>20</v>
      </c>
      <c r="L1927" s="8">
        <f t="shared" si="957"/>
        <v>1.0039089299999999</v>
      </c>
      <c r="M1927" s="117">
        <v>1</v>
      </c>
      <c r="N1927" s="117">
        <f t="shared" si="958"/>
        <v>1</v>
      </c>
      <c r="O1927" s="110">
        <f t="shared" si="959"/>
        <v>1.0039089299999999</v>
      </c>
      <c r="P1927" s="110">
        <f t="shared" si="960"/>
        <v>540.53369510000005</v>
      </c>
      <c r="Q1927" s="148">
        <f t="shared" si="961"/>
        <v>0</v>
      </c>
      <c r="R1927" s="170">
        <f t="shared" si="962"/>
        <v>0</v>
      </c>
      <c r="S1927" s="110">
        <f t="shared" si="963"/>
        <v>0</v>
      </c>
      <c r="T1927" s="92">
        <f t="shared" si="948"/>
        <v>0</v>
      </c>
      <c r="U1927" s="181">
        <f t="shared" si="949"/>
        <v>0</v>
      </c>
      <c r="V1927" s="120">
        <f t="shared" si="945"/>
        <v>7.8E-2</v>
      </c>
      <c r="W1927" s="118">
        <f t="shared" si="964"/>
        <v>20</v>
      </c>
      <c r="X1927" s="118">
        <v>252</v>
      </c>
      <c r="Y1927" s="117">
        <f t="shared" si="965"/>
        <v>1.0059787120000001</v>
      </c>
      <c r="Z1927" s="110">
        <f t="shared" si="966"/>
        <v>3.2316952799999998</v>
      </c>
      <c r="AA1927" s="110">
        <f t="shared" si="967"/>
        <v>0</v>
      </c>
      <c r="AB1927" s="121" t="str">
        <f t="shared" si="946"/>
        <v>A+J=</v>
      </c>
      <c r="AC1927" s="115">
        <f t="shared" si="947"/>
        <v>46198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9">
        <f t="shared" si="944"/>
        <v>46197</v>
      </c>
      <c r="B1928" s="110">
        <f t="shared" si="950"/>
        <v>544.03359470999999</v>
      </c>
      <c r="C1928" s="184">
        <f t="shared" si="968"/>
        <v>538.42901378194836</v>
      </c>
      <c r="D1928" s="111">
        <f t="shared" si="951"/>
        <v>7245.38</v>
      </c>
      <c r="E1928" s="111">
        <f>IF($K1928=1,VLOOKUP($A1927,$AQ$11:$AU$150,5),E1927)</f>
        <v>7276.54</v>
      </c>
      <c r="F1928" s="160" t="e">
        <f>IF($K1928=1,VLOOKUP($A1927,$AQ$11:$AU$135,6),F1927)</f>
        <v>#REF!</v>
      </c>
      <c r="G1928" s="114">
        <f t="shared" si="952"/>
        <v>4.3006716003852752E-3</v>
      </c>
      <c r="H1928" s="115">
        <f t="shared" si="953"/>
        <v>46198</v>
      </c>
      <c r="I1928" s="115">
        <f t="shared" si="954"/>
        <v>46198</v>
      </c>
      <c r="J1928" s="116">
        <f t="shared" si="955"/>
        <v>22</v>
      </c>
      <c r="K1928" s="116">
        <f t="shared" si="956"/>
        <v>21</v>
      </c>
      <c r="L1928" s="8">
        <f t="shared" si="957"/>
        <v>1.00410478</v>
      </c>
      <c r="M1928" s="117">
        <v>1</v>
      </c>
      <c r="N1928" s="117">
        <f t="shared" si="958"/>
        <v>1</v>
      </c>
      <c r="O1928" s="110">
        <f t="shared" si="959"/>
        <v>1.00410478</v>
      </c>
      <c r="P1928" s="110">
        <f t="shared" si="960"/>
        <v>540.63914641999997</v>
      </c>
      <c r="Q1928" s="148">
        <f t="shared" si="961"/>
        <v>0</v>
      </c>
      <c r="R1928" s="170">
        <f t="shared" si="962"/>
        <v>0</v>
      </c>
      <c r="S1928" s="110">
        <f t="shared" si="963"/>
        <v>0</v>
      </c>
      <c r="T1928" s="92">
        <f t="shared" si="948"/>
        <v>0</v>
      </c>
      <c r="U1928" s="181">
        <f t="shared" si="949"/>
        <v>0</v>
      </c>
      <c r="V1928" s="120">
        <f t="shared" si="945"/>
        <v>7.8E-2</v>
      </c>
      <c r="W1928" s="118">
        <f t="shared" si="964"/>
        <v>21</v>
      </c>
      <c r="X1928" s="118">
        <v>252</v>
      </c>
      <c r="Y1928" s="117">
        <f t="shared" si="965"/>
        <v>1.0062785839999999</v>
      </c>
      <c r="Z1928" s="110">
        <f t="shared" si="966"/>
        <v>3.3944482900000001</v>
      </c>
      <c r="AA1928" s="110">
        <f t="shared" si="967"/>
        <v>0</v>
      </c>
      <c r="AB1928" s="121" t="str">
        <f t="shared" si="946"/>
        <v>A+J=</v>
      </c>
      <c r="AC1928" s="115">
        <f t="shared" si="947"/>
        <v>46198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9">
        <f t="shared" si="944"/>
        <v>46198</v>
      </c>
      <c r="B1929" s="110">
        <f t="shared" si="950"/>
        <v>544.30193263000001</v>
      </c>
      <c r="C1929" s="184">
        <f t="shared" si="968"/>
        <v>538.42901378194836</v>
      </c>
      <c r="D1929" s="111">
        <f t="shared" si="951"/>
        <v>7245.38</v>
      </c>
      <c r="E1929" s="111">
        <f>IF($K1929=1,VLOOKUP($A1928,$AQ$11:$AU$150,5),E1928)</f>
        <v>7276.54</v>
      </c>
      <c r="F1929" s="160" t="e">
        <f>IF($K1929=1,VLOOKUP($A1928,$AQ$11:$AU$135,6),F1928)</f>
        <v>#REF!</v>
      </c>
      <c r="G1929" s="114">
        <f t="shared" si="952"/>
        <v>4.3006716003852752E-3</v>
      </c>
      <c r="H1929" s="115">
        <f t="shared" si="953"/>
        <v>46198</v>
      </c>
      <c r="I1929" s="115">
        <f t="shared" si="954"/>
        <v>46198</v>
      </c>
      <c r="J1929" s="116">
        <f t="shared" si="955"/>
        <v>22</v>
      </c>
      <c r="K1929" s="116">
        <f t="shared" si="956"/>
        <v>22</v>
      </c>
      <c r="L1929" s="8">
        <f t="shared" si="957"/>
        <v>1.0043006699999999</v>
      </c>
      <c r="M1929" s="117">
        <v>1</v>
      </c>
      <c r="N1929" s="117">
        <f t="shared" si="958"/>
        <v>1</v>
      </c>
      <c r="O1929" s="110">
        <f t="shared" si="959"/>
        <v>1.0043006699999999</v>
      </c>
      <c r="P1929" s="110">
        <f t="shared" si="960"/>
        <v>540.74461928000005</v>
      </c>
      <c r="Q1929" s="148">
        <f t="shared" si="961"/>
        <v>63</v>
      </c>
      <c r="R1929" s="170">
        <f t="shared" si="962"/>
        <v>2.1739000000000001E-2</v>
      </c>
      <c r="S1929" s="110">
        <f t="shared" si="963"/>
        <v>11.75524727</v>
      </c>
      <c r="T1929" s="92">
        <f t="shared" si="948"/>
        <v>2.3156055067015555</v>
      </c>
      <c r="U1929" s="181">
        <f t="shared" si="949"/>
        <v>2.6021253425391189E-2</v>
      </c>
      <c r="V1929" s="120">
        <f t="shared" si="945"/>
        <v>7.8E-2</v>
      </c>
      <c r="W1929" s="118">
        <f t="shared" si="964"/>
        <v>22</v>
      </c>
      <c r="X1929" s="118">
        <v>252</v>
      </c>
      <c r="Y1929" s="117">
        <f t="shared" si="965"/>
        <v>1.0065785460000001</v>
      </c>
      <c r="Z1929" s="110">
        <f t="shared" si="966"/>
        <v>3.5573133499999998</v>
      </c>
      <c r="AA1929" s="110">
        <f t="shared" si="967"/>
        <v>15.312560619999999</v>
      </c>
      <c r="AB1929" s="121" t="str">
        <f t="shared" si="946"/>
        <v>A+J=</v>
      </c>
      <c r="AC1929" s="115">
        <f t="shared" si="947"/>
        <v>46198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9">
        <f t="shared" si="944"/>
        <v>46199</v>
      </c>
      <c r="B1930" s="110">
        <f t="shared" si="950"/>
        <v>526.93353682000009</v>
      </c>
      <c r="C1930" s="184">
        <f t="shared" si="968"/>
        <v>526.67376650329845</v>
      </c>
      <c r="D1930" s="111">
        <f t="shared" si="951"/>
        <v>7245.38</v>
      </c>
      <c r="E1930" s="111">
        <f>IF($K1930=1,VLOOKUP($A1929,$AQ$11:$AU$150,5),E1929)</f>
        <v>7276.54</v>
      </c>
      <c r="F1930" s="160" t="e">
        <f>IF($K1930=1,VLOOKUP($A1929,$AQ$11:$AU$135,6),F1929)</f>
        <v>#REF!</v>
      </c>
      <c r="G1930" s="114">
        <f t="shared" si="952"/>
        <v>4.3006716003852752E-3</v>
      </c>
      <c r="H1930" s="115">
        <f t="shared" si="953"/>
        <v>46230</v>
      </c>
      <c r="I1930" s="115">
        <f t="shared" si="954"/>
        <v>46230</v>
      </c>
      <c r="J1930" s="116">
        <f t="shared" si="955"/>
        <v>22</v>
      </c>
      <c r="K1930" s="116">
        <f t="shared" si="956"/>
        <v>1</v>
      </c>
      <c r="L1930" s="8">
        <f t="shared" si="957"/>
        <v>1.0001950799999999</v>
      </c>
      <c r="M1930" s="117">
        <v>1</v>
      </c>
      <c r="N1930" s="117">
        <f t="shared" si="958"/>
        <v>1</v>
      </c>
      <c r="O1930" s="110">
        <f t="shared" si="959"/>
        <v>1.0001950799999999</v>
      </c>
      <c r="P1930" s="110">
        <f t="shared" si="960"/>
        <v>526.77651002000005</v>
      </c>
      <c r="Q1930" s="148">
        <f t="shared" si="961"/>
        <v>0</v>
      </c>
      <c r="R1930" s="170">
        <f t="shared" si="962"/>
        <v>0</v>
      </c>
      <c r="S1930" s="110">
        <f t="shared" si="963"/>
        <v>0</v>
      </c>
      <c r="T1930" s="92">
        <f t="shared" si="948"/>
        <v>0</v>
      </c>
      <c r="U1930" s="181">
        <f t="shared" si="949"/>
        <v>0</v>
      </c>
      <c r="V1930" s="120">
        <f t="shared" si="945"/>
        <v>7.8E-2</v>
      </c>
      <c r="W1930" s="118">
        <f t="shared" si="964"/>
        <v>1</v>
      </c>
      <c r="X1930" s="118">
        <v>252</v>
      </c>
      <c r="Y1930" s="117">
        <f t="shared" si="965"/>
        <v>1.00029809</v>
      </c>
      <c r="Z1930" s="110">
        <f t="shared" si="966"/>
        <v>0.15702679999999999</v>
      </c>
      <c r="AA1930" s="110">
        <f t="shared" si="967"/>
        <v>0</v>
      </c>
      <c r="AB1930" s="121" t="str">
        <f t="shared" si="946"/>
        <v>A+J=</v>
      </c>
      <c r="AC1930" s="115">
        <f t="shared" si="947"/>
        <v>46230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9">
        <f t="shared" si="944"/>
        <v>46200</v>
      </c>
      <c r="B1931" s="110">
        <f t="shared" si="950"/>
        <v>527.19343637000009</v>
      </c>
      <c r="C1931" s="184">
        <f t="shared" si="968"/>
        <v>526.67376650329845</v>
      </c>
      <c r="D1931" s="111">
        <f t="shared" si="951"/>
        <v>7245.38</v>
      </c>
      <c r="E1931" s="111">
        <f>IF($K1931=1,VLOOKUP($A1930,$AQ$11:$AU$150,5),E1930)</f>
        <v>7276.54</v>
      </c>
      <c r="F1931" s="160" t="e">
        <f>IF($K1931=1,VLOOKUP($A1930,$AQ$11:$AU$135,6),F1930)</f>
        <v>#REF!</v>
      </c>
      <c r="G1931" s="114">
        <f t="shared" si="952"/>
        <v>4.3006716003852752E-3</v>
      </c>
      <c r="H1931" s="115">
        <f t="shared" si="953"/>
        <v>46230</v>
      </c>
      <c r="I1931" s="115">
        <f t="shared" si="954"/>
        <v>46230</v>
      </c>
      <c r="J1931" s="116">
        <f t="shared" si="955"/>
        <v>22</v>
      </c>
      <c r="K1931" s="116">
        <f t="shared" si="956"/>
        <v>2</v>
      </c>
      <c r="L1931" s="8">
        <f t="shared" si="957"/>
        <v>1.0003902</v>
      </c>
      <c r="M1931" s="117">
        <v>1</v>
      </c>
      <c r="N1931" s="117">
        <f t="shared" si="958"/>
        <v>1</v>
      </c>
      <c r="O1931" s="110">
        <f t="shared" si="959"/>
        <v>1.0003902</v>
      </c>
      <c r="P1931" s="110">
        <f t="shared" si="960"/>
        <v>526.87927460000003</v>
      </c>
      <c r="Q1931" s="148">
        <f t="shared" si="961"/>
        <v>0</v>
      </c>
      <c r="R1931" s="170">
        <f t="shared" si="962"/>
        <v>0</v>
      </c>
      <c r="S1931" s="110">
        <f t="shared" si="963"/>
        <v>0</v>
      </c>
      <c r="T1931" s="92">
        <f t="shared" si="948"/>
        <v>0</v>
      </c>
      <c r="U1931" s="181">
        <f t="shared" si="949"/>
        <v>0</v>
      </c>
      <c r="V1931" s="120">
        <f t="shared" si="945"/>
        <v>7.8E-2</v>
      </c>
      <c r="W1931" s="118">
        <f t="shared" si="964"/>
        <v>2</v>
      </c>
      <c r="X1931" s="118">
        <v>252</v>
      </c>
      <c r="Y1931" s="117">
        <f t="shared" si="965"/>
        <v>1.0005962690000001</v>
      </c>
      <c r="Z1931" s="110">
        <f t="shared" si="966"/>
        <v>0.31416177000000001</v>
      </c>
      <c r="AA1931" s="110">
        <f t="shared" si="967"/>
        <v>0</v>
      </c>
      <c r="AB1931" s="121" t="str">
        <f t="shared" si="946"/>
        <v>A+J=</v>
      </c>
      <c r="AC1931" s="115">
        <f t="shared" si="947"/>
        <v>46230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9">
        <f t="shared" ref="A1932:A1995" si="969">(A1931+1)</f>
        <v>46201</v>
      </c>
      <c r="B1932" s="110">
        <f t="shared" si="950"/>
        <v>527.19343637000009</v>
      </c>
      <c r="C1932" s="184">
        <f t="shared" si="968"/>
        <v>526.67376650329845</v>
      </c>
      <c r="D1932" s="111">
        <f t="shared" si="951"/>
        <v>7245.38</v>
      </c>
      <c r="E1932" s="111">
        <f>IF($K1932=1,VLOOKUP($A1931,$AQ$11:$AU$150,5),E1931)</f>
        <v>7276.54</v>
      </c>
      <c r="F1932" s="160" t="e">
        <f>IF($K1932=1,VLOOKUP($A1931,$AQ$11:$AU$135,6),F1931)</f>
        <v>#REF!</v>
      </c>
      <c r="G1932" s="114">
        <f t="shared" si="952"/>
        <v>4.3006716003852752E-3</v>
      </c>
      <c r="H1932" s="115">
        <f t="shared" si="953"/>
        <v>46230</v>
      </c>
      <c r="I1932" s="115">
        <f t="shared" si="954"/>
        <v>46230</v>
      </c>
      <c r="J1932" s="116">
        <f t="shared" si="955"/>
        <v>22</v>
      </c>
      <c r="K1932" s="116">
        <f t="shared" si="956"/>
        <v>2</v>
      </c>
      <c r="L1932" s="8">
        <f t="shared" si="957"/>
        <v>1.0003902</v>
      </c>
      <c r="M1932" s="117">
        <v>1</v>
      </c>
      <c r="N1932" s="117">
        <f t="shared" si="958"/>
        <v>1</v>
      </c>
      <c r="O1932" s="110">
        <f t="shared" si="959"/>
        <v>1.0003902</v>
      </c>
      <c r="P1932" s="110">
        <f t="shared" si="960"/>
        <v>526.87927460000003</v>
      </c>
      <c r="Q1932" s="148">
        <f t="shared" si="961"/>
        <v>0</v>
      </c>
      <c r="R1932" s="170">
        <f t="shared" si="962"/>
        <v>0</v>
      </c>
      <c r="S1932" s="110">
        <f t="shared" si="963"/>
        <v>0</v>
      </c>
      <c r="T1932" s="92">
        <f t="shared" si="948"/>
        <v>0</v>
      </c>
      <c r="U1932" s="181">
        <f t="shared" si="949"/>
        <v>0</v>
      </c>
      <c r="V1932" s="120">
        <f t="shared" ref="V1932:V1995" si="970">(V1931)</f>
        <v>7.8E-2</v>
      </c>
      <c r="W1932" s="118">
        <f t="shared" si="964"/>
        <v>2</v>
      </c>
      <c r="X1932" s="118">
        <v>252</v>
      </c>
      <c r="Y1932" s="117">
        <f t="shared" si="965"/>
        <v>1.0005962690000001</v>
      </c>
      <c r="Z1932" s="110">
        <f t="shared" si="966"/>
        <v>0.31416177000000001</v>
      </c>
      <c r="AA1932" s="110">
        <f t="shared" si="967"/>
        <v>0</v>
      </c>
      <c r="AB1932" s="121" t="str">
        <f t="shared" si="946"/>
        <v>A+J=</v>
      </c>
      <c r="AC1932" s="115">
        <f t="shared" si="947"/>
        <v>46230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9">
        <f t="shared" si="969"/>
        <v>46202</v>
      </c>
      <c r="B1933" s="110">
        <f t="shared" si="950"/>
        <v>527.19343637000009</v>
      </c>
      <c r="C1933" s="184">
        <f t="shared" si="968"/>
        <v>526.67376650329845</v>
      </c>
      <c r="D1933" s="111">
        <f t="shared" si="951"/>
        <v>7245.38</v>
      </c>
      <c r="E1933" s="111">
        <f>IF($K1933=1,VLOOKUP($A1932,$AQ$11:$AU$150,5),E1932)</f>
        <v>7276.54</v>
      </c>
      <c r="F1933" s="160" t="e">
        <f>IF($K1933=1,VLOOKUP($A1932,$AQ$11:$AU$135,6),F1932)</f>
        <v>#REF!</v>
      </c>
      <c r="G1933" s="114">
        <f t="shared" si="952"/>
        <v>4.3006716003852752E-3</v>
      </c>
      <c r="H1933" s="115">
        <f t="shared" si="953"/>
        <v>46230</v>
      </c>
      <c r="I1933" s="115">
        <f t="shared" si="954"/>
        <v>46230</v>
      </c>
      <c r="J1933" s="116">
        <f t="shared" si="955"/>
        <v>22</v>
      </c>
      <c r="K1933" s="116">
        <f t="shared" si="956"/>
        <v>2</v>
      </c>
      <c r="L1933" s="8">
        <f t="shared" si="957"/>
        <v>1.0003902</v>
      </c>
      <c r="M1933" s="117">
        <v>1</v>
      </c>
      <c r="N1933" s="117">
        <f t="shared" si="958"/>
        <v>1</v>
      </c>
      <c r="O1933" s="110">
        <f t="shared" si="959"/>
        <v>1.0003902</v>
      </c>
      <c r="P1933" s="110">
        <f t="shared" si="960"/>
        <v>526.87927460000003</v>
      </c>
      <c r="Q1933" s="148">
        <f t="shared" si="961"/>
        <v>0</v>
      </c>
      <c r="R1933" s="170">
        <f t="shared" si="962"/>
        <v>0</v>
      </c>
      <c r="S1933" s="110">
        <f t="shared" si="963"/>
        <v>0</v>
      </c>
      <c r="T1933" s="92">
        <f t="shared" si="948"/>
        <v>0</v>
      </c>
      <c r="U1933" s="181">
        <f t="shared" si="949"/>
        <v>0</v>
      </c>
      <c r="V1933" s="120">
        <f t="shared" si="970"/>
        <v>7.8E-2</v>
      </c>
      <c r="W1933" s="118">
        <f t="shared" si="964"/>
        <v>2</v>
      </c>
      <c r="X1933" s="118">
        <v>252</v>
      </c>
      <c r="Y1933" s="117">
        <f t="shared" si="965"/>
        <v>1.0005962690000001</v>
      </c>
      <c r="Z1933" s="110">
        <f t="shared" si="966"/>
        <v>0.31416177000000001</v>
      </c>
      <c r="AA1933" s="110">
        <f t="shared" si="967"/>
        <v>0</v>
      </c>
      <c r="AB1933" s="121" t="str">
        <f t="shared" ref="AB1933:AB1996" si="971">IF($Q1932&gt;0,VLOOKUP($A1932,$AF$11:$AO$141,9),AB1932)</f>
        <v>A+J=</v>
      </c>
      <c r="AC1933" s="115">
        <f t="shared" ref="AC1933:AC1996" si="972">IF($Q1932&gt;0,VLOOKUP($A1932,$AF$11:$AO$141,10),AC1932)</f>
        <v>46230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9">
        <f t="shared" si="969"/>
        <v>46203</v>
      </c>
      <c r="B1934" s="110">
        <f t="shared" si="950"/>
        <v>527.45346467000002</v>
      </c>
      <c r="C1934" s="184">
        <f t="shared" si="968"/>
        <v>526.67376650329845</v>
      </c>
      <c r="D1934" s="111">
        <f t="shared" si="951"/>
        <v>7245.38</v>
      </c>
      <c r="E1934" s="111">
        <f>IF($K1934=1,VLOOKUP($A1933,$AQ$11:$AU$150,5),E1933)</f>
        <v>7276.54</v>
      </c>
      <c r="F1934" s="160" t="e">
        <f>IF($K1934=1,VLOOKUP($A1933,$AQ$11:$AU$135,6),F1933)</f>
        <v>#REF!</v>
      </c>
      <c r="G1934" s="114">
        <f t="shared" si="952"/>
        <v>4.3006716003852752E-3</v>
      </c>
      <c r="H1934" s="115">
        <f t="shared" si="953"/>
        <v>46230</v>
      </c>
      <c r="I1934" s="115">
        <f t="shared" si="954"/>
        <v>46230</v>
      </c>
      <c r="J1934" s="116">
        <f t="shared" si="955"/>
        <v>22</v>
      </c>
      <c r="K1934" s="116">
        <f t="shared" si="956"/>
        <v>3</v>
      </c>
      <c r="L1934" s="8">
        <f t="shared" si="957"/>
        <v>1.0005853600000001</v>
      </c>
      <c r="M1934" s="117">
        <v>1</v>
      </c>
      <c r="N1934" s="117">
        <f t="shared" si="958"/>
        <v>1</v>
      </c>
      <c r="O1934" s="110">
        <f t="shared" si="959"/>
        <v>1.0005853600000001</v>
      </c>
      <c r="P1934" s="110">
        <f t="shared" si="960"/>
        <v>526.98206025000002</v>
      </c>
      <c r="Q1934" s="148">
        <f t="shared" si="961"/>
        <v>0</v>
      </c>
      <c r="R1934" s="170">
        <f t="shared" si="962"/>
        <v>0</v>
      </c>
      <c r="S1934" s="110">
        <f t="shared" si="963"/>
        <v>0</v>
      </c>
      <c r="T1934" s="92">
        <f t="shared" si="948"/>
        <v>0</v>
      </c>
      <c r="U1934" s="181">
        <f t="shared" si="949"/>
        <v>0</v>
      </c>
      <c r="V1934" s="120">
        <f t="shared" si="970"/>
        <v>7.8E-2</v>
      </c>
      <c r="W1934" s="118">
        <f t="shared" si="964"/>
        <v>3</v>
      </c>
      <c r="X1934" s="118">
        <v>252</v>
      </c>
      <c r="Y1934" s="117">
        <f t="shared" si="965"/>
        <v>1.0008945359999999</v>
      </c>
      <c r="Z1934" s="110">
        <f t="shared" si="966"/>
        <v>0.47140441999999999</v>
      </c>
      <c r="AA1934" s="110">
        <f t="shared" si="967"/>
        <v>0</v>
      </c>
      <c r="AB1934" s="121" t="str">
        <f t="shared" si="971"/>
        <v>A+J=</v>
      </c>
      <c r="AC1934" s="115">
        <f t="shared" si="972"/>
        <v>46230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9">
        <f t="shared" si="969"/>
        <v>46204</v>
      </c>
      <c r="B1935" s="110">
        <f t="shared" si="950"/>
        <v>527.71362281000006</v>
      </c>
      <c r="C1935" s="184">
        <f t="shared" si="968"/>
        <v>526.67376650329845</v>
      </c>
      <c r="D1935" s="111">
        <f t="shared" si="951"/>
        <v>7245.38</v>
      </c>
      <c r="E1935" s="111">
        <f>IF($K1935=1,VLOOKUP($A1934,$AQ$11:$AU$150,5),E1934)</f>
        <v>7276.54</v>
      </c>
      <c r="F1935" s="160" t="e">
        <f>IF($K1935=1,VLOOKUP($A1934,$AQ$11:$AU$135,6),F1934)</f>
        <v>#REF!</v>
      </c>
      <c r="G1935" s="114">
        <f t="shared" si="952"/>
        <v>4.3006716003852752E-3</v>
      </c>
      <c r="H1935" s="115">
        <f t="shared" si="953"/>
        <v>46230</v>
      </c>
      <c r="I1935" s="115">
        <f t="shared" si="954"/>
        <v>46230</v>
      </c>
      <c r="J1935" s="116">
        <f t="shared" si="955"/>
        <v>22</v>
      </c>
      <c r="K1935" s="116">
        <f t="shared" si="956"/>
        <v>4</v>
      </c>
      <c r="L1935" s="8">
        <f t="shared" si="957"/>
        <v>1.0007805599999999</v>
      </c>
      <c r="M1935" s="117">
        <v>1</v>
      </c>
      <c r="N1935" s="117">
        <f t="shared" si="958"/>
        <v>1</v>
      </c>
      <c r="O1935" s="110">
        <f t="shared" si="959"/>
        <v>1.0007805599999999</v>
      </c>
      <c r="P1935" s="110">
        <f t="shared" si="960"/>
        <v>527.08486697000001</v>
      </c>
      <c r="Q1935" s="148">
        <f t="shared" si="961"/>
        <v>0</v>
      </c>
      <c r="R1935" s="170">
        <f t="shared" si="962"/>
        <v>0</v>
      </c>
      <c r="S1935" s="110">
        <f t="shared" si="963"/>
        <v>0</v>
      </c>
      <c r="T1935" s="92">
        <f t="shared" si="948"/>
        <v>0</v>
      </c>
      <c r="U1935" s="181">
        <f t="shared" si="949"/>
        <v>0</v>
      </c>
      <c r="V1935" s="120">
        <f t="shared" si="970"/>
        <v>7.8E-2</v>
      </c>
      <c r="W1935" s="118">
        <f t="shared" si="964"/>
        <v>4</v>
      </c>
      <c r="X1935" s="118">
        <v>252</v>
      </c>
      <c r="Y1935" s="117">
        <f t="shared" si="965"/>
        <v>1.001192893</v>
      </c>
      <c r="Z1935" s="110">
        <f t="shared" si="966"/>
        <v>0.62875583999999995</v>
      </c>
      <c r="AA1935" s="110">
        <f t="shared" si="967"/>
        <v>0</v>
      </c>
      <c r="AB1935" s="121" t="str">
        <f t="shared" si="971"/>
        <v>A+J=</v>
      </c>
      <c r="AC1935" s="115">
        <f t="shared" si="972"/>
        <v>46230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9">
        <f t="shared" si="969"/>
        <v>46205</v>
      </c>
      <c r="B1936" s="110">
        <f t="shared" si="950"/>
        <v>527.97391031999996</v>
      </c>
      <c r="C1936" s="184">
        <f t="shared" si="968"/>
        <v>526.67376650329845</v>
      </c>
      <c r="D1936" s="111">
        <f t="shared" si="951"/>
        <v>7245.38</v>
      </c>
      <c r="E1936" s="111">
        <f>IF($K1936=1,VLOOKUP($A1935,$AQ$11:$AU$150,5),E1935)</f>
        <v>7276.54</v>
      </c>
      <c r="F1936" s="160" t="e">
        <f>IF($K1936=1,VLOOKUP($A1935,$AQ$11:$AU$135,6),F1935)</f>
        <v>#REF!</v>
      </c>
      <c r="G1936" s="114">
        <f t="shared" si="952"/>
        <v>4.3006716003852752E-3</v>
      </c>
      <c r="H1936" s="115">
        <f t="shared" si="953"/>
        <v>46230</v>
      </c>
      <c r="I1936" s="115">
        <f t="shared" si="954"/>
        <v>46230</v>
      </c>
      <c r="J1936" s="116">
        <f t="shared" si="955"/>
        <v>22</v>
      </c>
      <c r="K1936" s="116">
        <f t="shared" si="956"/>
        <v>5</v>
      </c>
      <c r="L1936" s="8">
        <f t="shared" si="957"/>
        <v>1.0009758</v>
      </c>
      <c r="M1936" s="117">
        <v>1</v>
      </c>
      <c r="N1936" s="117">
        <f t="shared" si="958"/>
        <v>1</v>
      </c>
      <c r="O1936" s="110">
        <f t="shared" si="959"/>
        <v>1.0009758</v>
      </c>
      <c r="P1936" s="110">
        <f t="shared" si="960"/>
        <v>527.18769476</v>
      </c>
      <c r="Q1936" s="148">
        <f t="shared" si="961"/>
        <v>0</v>
      </c>
      <c r="R1936" s="170">
        <f t="shared" si="962"/>
        <v>0</v>
      </c>
      <c r="S1936" s="110">
        <f t="shared" si="963"/>
        <v>0</v>
      </c>
      <c r="T1936" s="92">
        <f t="shared" ref="T1936:T1999" si="973">IF(AND(Q1936&gt;0,L1936&gt;1),(L1936-1)*C1936,0)</f>
        <v>0</v>
      </c>
      <c r="U1936" s="181">
        <f t="shared" ref="U1936:U1999" si="974">IF(Q1936&gt;0,(S1936+T1936)/P1936,0)</f>
        <v>0</v>
      </c>
      <c r="V1936" s="120">
        <f t="shared" si="970"/>
        <v>7.8E-2</v>
      </c>
      <c r="W1936" s="118">
        <f t="shared" si="964"/>
        <v>5</v>
      </c>
      <c r="X1936" s="118">
        <v>252</v>
      </c>
      <c r="Y1936" s="117">
        <f t="shared" si="965"/>
        <v>1.001491339</v>
      </c>
      <c r="Z1936" s="110">
        <f t="shared" si="966"/>
        <v>0.78621556000000004</v>
      </c>
      <c r="AA1936" s="110">
        <f t="shared" si="967"/>
        <v>0</v>
      </c>
      <c r="AB1936" s="121" t="str">
        <f t="shared" si="971"/>
        <v>A+J=</v>
      </c>
      <c r="AC1936" s="115">
        <f t="shared" si="972"/>
        <v>46230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9">
        <f t="shared" si="969"/>
        <v>46206</v>
      </c>
      <c r="B1937" s="110">
        <f t="shared" ref="B1937:B2000" si="975">(P1937+Z1937)</f>
        <v>528.23432671</v>
      </c>
      <c r="C1937" s="184">
        <f t="shared" si="968"/>
        <v>526.67376650329845</v>
      </c>
      <c r="D1937" s="111">
        <f t="shared" ref="D1937:D2000" si="976">IF(E1937=E1936,D1936,E1936)</f>
        <v>7245.38</v>
      </c>
      <c r="E1937" s="111">
        <f>IF($K1937=1,VLOOKUP($A1936,$AQ$11:$AU$150,5),E1936)</f>
        <v>7276.54</v>
      </c>
      <c r="F1937" s="160" t="e">
        <f>IF($K1937=1,VLOOKUP($A1936,$AQ$11:$AU$135,6),F1936)</f>
        <v>#REF!</v>
      </c>
      <c r="G1937" s="114">
        <f t="shared" ref="G1937:G2000" si="977">(E1937/D1937)-1</f>
        <v>4.3006716003852752E-3</v>
      </c>
      <c r="H1937" s="115">
        <f t="shared" ref="H1937:H2000" si="978">IF(Q1936&gt;0,VLOOKUP(A1937,AJ$119:AP$451,4),H1936)</f>
        <v>46230</v>
      </c>
      <c r="I1937" s="115">
        <f t="shared" ref="I1937:I2000" si="979">IF(A1937&gt;I1936,H1937,I1936)</f>
        <v>46230</v>
      </c>
      <c r="J1937" s="116">
        <f t="shared" ref="J1937:J2000" si="980">IF(I1937=I1936,J1936,NETWORKDAYS(I1936,I1937,$AF$149:$AF$503)-1)</f>
        <v>22</v>
      </c>
      <c r="K1937" s="116">
        <f t="shared" ref="K1937:K2000" si="981">(J1937-(NETWORKDAYS(A1937,I1937,AF$149:AF$503)-1))</f>
        <v>6</v>
      </c>
      <c r="L1937" s="8">
        <f t="shared" ref="L1937:L2000" si="982">TRUNC((E1937/D1937)^TRUNC((K1937/J1937),9),8)</f>
        <v>1.00117108</v>
      </c>
      <c r="M1937" s="117">
        <v>1</v>
      </c>
      <c r="N1937" s="117">
        <f t="shared" ref="N1937:N2000" si="983">IF(I1937&gt;I1936,N1936*M1937,N1936)</f>
        <v>1</v>
      </c>
      <c r="O1937" s="110">
        <f t="shared" ref="O1937:O2000" si="984">TRUNC(TRUNC((L1937*N1937),15),8)</f>
        <v>1.00117108</v>
      </c>
      <c r="P1937" s="110">
        <f t="shared" ref="P1937:P2000" si="985">TRUNC(C1937*O1937,8)</f>
        <v>527.29054360999999</v>
      </c>
      <c r="Q1937" s="148">
        <f t="shared" ref="Q1937:Q2000" si="986">IF(VLOOKUP(A1937,AF$11:AM$141,8)=VLOOKUP(A1936,AF$11:AM$141,8),0,VLOOKUP(A1937,AF$11:AM$141,8))</f>
        <v>0</v>
      </c>
      <c r="R1937" s="170">
        <f t="shared" ref="R1937:R2000" si="987">IF(Q1937&gt;0,VLOOKUP($A1937,$AF$11:$AK$141,6),0)</f>
        <v>0</v>
      </c>
      <c r="S1937" s="110">
        <f t="shared" ref="S1937:S2000" si="988">IF(R1937&gt;0,TRUNC(R1937*P1937,8),0)</f>
        <v>0</v>
      </c>
      <c r="T1937" s="92">
        <f t="shared" si="973"/>
        <v>0</v>
      </c>
      <c r="U1937" s="181">
        <f t="shared" si="974"/>
        <v>0</v>
      </c>
      <c r="V1937" s="120">
        <f t="shared" si="970"/>
        <v>7.8E-2</v>
      </c>
      <c r="W1937" s="118">
        <f t="shared" ref="W1937:W2000" si="989">IF(A1936&lt;K$2,0,IF(Q1936&gt;0,1,IF(K1937=K1936,W1936,W1936+1)))</f>
        <v>6</v>
      </c>
      <c r="X1937" s="118">
        <v>252</v>
      </c>
      <c r="Y1937" s="117">
        <f t="shared" ref="Y1937:Y2000" si="990">ROUND((1+V1937)^TRUNC((W1937/X1937),9),9)</f>
        <v>1.0017898730000001</v>
      </c>
      <c r="Z1937" s="110">
        <f t="shared" ref="Z1937:Z2000" si="991">TRUNC((P1937*(Y1937-1)),8)</f>
        <v>0.94378309999999999</v>
      </c>
      <c r="AA1937" s="110">
        <f t="shared" ref="AA1937:AA2000" si="992">IF(Q1937&gt;0,S1937+Z1937,0)</f>
        <v>0</v>
      </c>
      <c r="AB1937" s="121" t="str">
        <f t="shared" si="971"/>
        <v>A+J=</v>
      </c>
      <c r="AC1937" s="115">
        <f t="shared" si="972"/>
        <v>46230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9">
        <f t="shared" si="969"/>
        <v>46207</v>
      </c>
      <c r="B1938" s="110">
        <f t="shared" si="975"/>
        <v>528.49486729</v>
      </c>
      <c r="C1938" s="184">
        <f t="shared" si="968"/>
        <v>526.67376650329845</v>
      </c>
      <c r="D1938" s="111">
        <f t="shared" si="976"/>
        <v>7245.38</v>
      </c>
      <c r="E1938" s="111">
        <f>IF($K1938=1,VLOOKUP($A1937,$AQ$11:$AU$150,5),E1937)</f>
        <v>7276.54</v>
      </c>
      <c r="F1938" s="160" t="e">
        <f>IF($K1938=1,VLOOKUP($A1937,$AQ$11:$AU$135,6),F1937)</f>
        <v>#REF!</v>
      </c>
      <c r="G1938" s="114">
        <f t="shared" si="977"/>
        <v>4.3006716003852752E-3</v>
      </c>
      <c r="H1938" s="115">
        <f t="shared" si="978"/>
        <v>46230</v>
      </c>
      <c r="I1938" s="115">
        <f t="shared" si="979"/>
        <v>46230</v>
      </c>
      <c r="J1938" s="116">
        <f t="shared" si="980"/>
        <v>22</v>
      </c>
      <c r="K1938" s="116">
        <f t="shared" si="981"/>
        <v>7</v>
      </c>
      <c r="L1938" s="8">
        <f t="shared" si="982"/>
        <v>1.0013663900000001</v>
      </c>
      <c r="M1938" s="117">
        <v>1</v>
      </c>
      <c r="N1938" s="117">
        <f t="shared" si="983"/>
        <v>1</v>
      </c>
      <c r="O1938" s="110">
        <f t="shared" si="984"/>
        <v>1.0013663900000001</v>
      </c>
      <c r="P1938" s="110">
        <f t="shared" si="985"/>
        <v>527.39340827000001</v>
      </c>
      <c r="Q1938" s="148">
        <f t="shared" si="986"/>
        <v>0</v>
      </c>
      <c r="R1938" s="170">
        <f t="shared" si="987"/>
        <v>0</v>
      </c>
      <c r="S1938" s="110">
        <f t="shared" si="988"/>
        <v>0</v>
      </c>
      <c r="T1938" s="92">
        <f t="shared" si="973"/>
        <v>0</v>
      </c>
      <c r="U1938" s="181">
        <f t="shared" si="974"/>
        <v>0</v>
      </c>
      <c r="V1938" s="120">
        <f t="shared" si="970"/>
        <v>7.8E-2</v>
      </c>
      <c r="W1938" s="118">
        <f t="shared" si="989"/>
        <v>7</v>
      </c>
      <c r="X1938" s="118">
        <v>252</v>
      </c>
      <c r="Y1938" s="117">
        <f t="shared" si="990"/>
        <v>1.0020884960000001</v>
      </c>
      <c r="Z1938" s="110">
        <f t="shared" si="991"/>
        <v>1.1014590200000001</v>
      </c>
      <c r="AA1938" s="110">
        <f t="shared" si="992"/>
        <v>0</v>
      </c>
      <c r="AB1938" s="121" t="str">
        <f t="shared" si="971"/>
        <v>A+J=</v>
      </c>
      <c r="AC1938" s="115">
        <f t="shared" si="972"/>
        <v>46230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9">
        <f t="shared" si="969"/>
        <v>46208</v>
      </c>
      <c r="B1939" s="110">
        <f t="shared" si="975"/>
        <v>528.49486729</v>
      </c>
      <c r="C1939" s="184">
        <f t="shared" si="968"/>
        <v>526.67376650329845</v>
      </c>
      <c r="D1939" s="111">
        <f t="shared" si="976"/>
        <v>7245.38</v>
      </c>
      <c r="E1939" s="111">
        <f>IF($K1939=1,VLOOKUP($A1938,$AQ$11:$AU$150,5),E1938)</f>
        <v>7276.54</v>
      </c>
      <c r="F1939" s="160" t="e">
        <f>IF($K1939=1,VLOOKUP($A1938,$AQ$11:$AU$135,6),F1938)</f>
        <v>#REF!</v>
      </c>
      <c r="G1939" s="114">
        <f t="shared" si="977"/>
        <v>4.3006716003852752E-3</v>
      </c>
      <c r="H1939" s="115">
        <f t="shared" si="978"/>
        <v>46230</v>
      </c>
      <c r="I1939" s="115">
        <f t="shared" si="979"/>
        <v>46230</v>
      </c>
      <c r="J1939" s="116">
        <f t="shared" si="980"/>
        <v>22</v>
      </c>
      <c r="K1939" s="116">
        <f t="shared" si="981"/>
        <v>7</v>
      </c>
      <c r="L1939" s="8">
        <f t="shared" si="982"/>
        <v>1.0013663900000001</v>
      </c>
      <c r="M1939" s="117">
        <v>1</v>
      </c>
      <c r="N1939" s="117">
        <f t="shared" si="983"/>
        <v>1</v>
      </c>
      <c r="O1939" s="110">
        <f t="shared" si="984"/>
        <v>1.0013663900000001</v>
      </c>
      <c r="P1939" s="110">
        <f t="shared" si="985"/>
        <v>527.39340827000001</v>
      </c>
      <c r="Q1939" s="148">
        <f t="shared" si="986"/>
        <v>0</v>
      </c>
      <c r="R1939" s="170">
        <f t="shared" si="987"/>
        <v>0</v>
      </c>
      <c r="S1939" s="110">
        <f t="shared" si="988"/>
        <v>0</v>
      </c>
      <c r="T1939" s="92">
        <f t="shared" si="973"/>
        <v>0</v>
      </c>
      <c r="U1939" s="181">
        <f t="shared" si="974"/>
        <v>0</v>
      </c>
      <c r="V1939" s="120">
        <f t="shared" si="970"/>
        <v>7.8E-2</v>
      </c>
      <c r="W1939" s="118">
        <f t="shared" si="989"/>
        <v>7</v>
      </c>
      <c r="X1939" s="118">
        <v>252</v>
      </c>
      <c r="Y1939" s="117">
        <f t="shared" si="990"/>
        <v>1.0020884960000001</v>
      </c>
      <c r="Z1939" s="110">
        <f t="shared" si="991"/>
        <v>1.1014590200000001</v>
      </c>
      <c r="AA1939" s="110">
        <f t="shared" si="992"/>
        <v>0</v>
      </c>
      <c r="AB1939" s="121" t="str">
        <f t="shared" si="971"/>
        <v>A+J=</v>
      </c>
      <c r="AC1939" s="115">
        <f t="shared" si="972"/>
        <v>46230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9">
        <f t="shared" si="969"/>
        <v>46209</v>
      </c>
      <c r="B1940" s="110">
        <f t="shared" si="975"/>
        <v>528.49486729</v>
      </c>
      <c r="C1940" s="184">
        <f t="shared" si="968"/>
        <v>526.67376650329845</v>
      </c>
      <c r="D1940" s="111">
        <f t="shared" si="976"/>
        <v>7245.38</v>
      </c>
      <c r="E1940" s="111">
        <f>IF($K1940=1,VLOOKUP($A1939,$AQ$11:$AU$150,5),E1939)</f>
        <v>7276.54</v>
      </c>
      <c r="F1940" s="160" t="e">
        <f>IF($K1940=1,VLOOKUP($A1939,$AQ$11:$AU$135,6),F1939)</f>
        <v>#REF!</v>
      </c>
      <c r="G1940" s="114">
        <f t="shared" si="977"/>
        <v>4.3006716003852752E-3</v>
      </c>
      <c r="H1940" s="115">
        <f t="shared" si="978"/>
        <v>46230</v>
      </c>
      <c r="I1940" s="115">
        <f t="shared" si="979"/>
        <v>46230</v>
      </c>
      <c r="J1940" s="116">
        <f t="shared" si="980"/>
        <v>22</v>
      </c>
      <c r="K1940" s="116">
        <f t="shared" si="981"/>
        <v>7</v>
      </c>
      <c r="L1940" s="8">
        <f t="shared" si="982"/>
        <v>1.0013663900000001</v>
      </c>
      <c r="M1940" s="117">
        <v>1</v>
      </c>
      <c r="N1940" s="117">
        <f t="shared" si="983"/>
        <v>1</v>
      </c>
      <c r="O1940" s="110">
        <f t="shared" si="984"/>
        <v>1.0013663900000001</v>
      </c>
      <c r="P1940" s="110">
        <f t="shared" si="985"/>
        <v>527.39340827000001</v>
      </c>
      <c r="Q1940" s="148">
        <f t="shared" si="986"/>
        <v>0</v>
      </c>
      <c r="R1940" s="170">
        <f t="shared" si="987"/>
        <v>0</v>
      </c>
      <c r="S1940" s="110">
        <f t="shared" si="988"/>
        <v>0</v>
      </c>
      <c r="T1940" s="92">
        <f t="shared" si="973"/>
        <v>0</v>
      </c>
      <c r="U1940" s="181">
        <f t="shared" si="974"/>
        <v>0</v>
      </c>
      <c r="V1940" s="120">
        <f t="shared" si="970"/>
        <v>7.8E-2</v>
      </c>
      <c r="W1940" s="118">
        <f t="shared" si="989"/>
        <v>7</v>
      </c>
      <c r="X1940" s="118">
        <v>252</v>
      </c>
      <c r="Y1940" s="117">
        <f t="shared" si="990"/>
        <v>1.0020884960000001</v>
      </c>
      <c r="Z1940" s="110">
        <f t="shared" si="991"/>
        <v>1.1014590200000001</v>
      </c>
      <c r="AA1940" s="110">
        <f t="shared" si="992"/>
        <v>0</v>
      </c>
      <c r="AB1940" s="121" t="str">
        <f t="shared" si="971"/>
        <v>A+J=</v>
      </c>
      <c r="AC1940" s="115">
        <f t="shared" si="972"/>
        <v>46230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9">
        <f t="shared" si="969"/>
        <v>46210</v>
      </c>
      <c r="B1941" s="110">
        <f t="shared" si="975"/>
        <v>528.75553789000003</v>
      </c>
      <c r="C1941" s="184">
        <f t="shared" si="968"/>
        <v>526.67376650329845</v>
      </c>
      <c r="D1941" s="111">
        <f t="shared" si="976"/>
        <v>7245.38</v>
      </c>
      <c r="E1941" s="111">
        <f>IF($K1941=1,VLOOKUP($A1940,$AQ$11:$AU$150,5),E1940)</f>
        <v>7276.54</v>
      </c>
      <c r="F1941" s="160" t="e">
        <f>IF($K1941=1,VLOOKUP($A1940,$AQ$11:$AU$135,6),F1940)</f>
        <v>#REF!</v>
      </c>
      <c r="G1941" s="114">
        <f t="shared" si="977"/>
        <v>4.3006716003852752E-3</v>
      </c>
      <c r="H1941" s="115">
        <f t="shared" si="978"/>
        <v>46230</v>
      </c>
      <c r="I1941" s="115">
        <f t="shared" si="979"/>
        <v>46230</v>
      </c>
      <c r="J1941" s="116">
        <f t="shared" si="980"/>
        <v>22</v>
      </c>
      <c r="K1941" s="116">
        <f t="shared" si="981"/>
        <v>8</v>
      </c>
      <c r="L1941" s="8">
        <f t="shared" si="982"/>
        <v>1.0015617400000001</v>
      </c>
      <c r="M1941" s="117">
        <v>1</v>
      </c>
      <c r="N1941" s="117">
        <f t="shared" si="983"/>
        <v>1</v>
      </c>
      <c r="O1941" s="110">
        <f t="shared" si="984"/>
        <v>1.0015617400000001</v>
      </c>
      <c r="P1941" s="110">
        <f t="shared" si="985"/>
        <v>527.49629399000003</v>
      </c>
      <c r="Q1941" s="148">
        <f t="shared" si="986"/>
        <v>0</v>
      </c>
      <c r="R1941" s="170">
        <f t="shared" si="987"/>
        <v>0</v>
      </c>
      <c r="S1941" s="110">
        <f t="shared" si="988"/>
        <v>0</v>
      </c>
      <c r="T1941" s="92">
        <f t="shared" si="973"/>
        <v>0</v>
      </c>
      <c r="U1941" s="181">
        <f t="shared" si="974"/>
        <v>0</v>
      </c>
      <c r="V1941" s="120">
        <f t="shared" si="970"/>
        <v>7.8E-2</v>
      </c>
      <c r="W1941" s="118">
        <f t="shared" si="989"/>
        <v>8</v>
      </c>
      <c r="X1941" s="118">
        <v>252</v>
      </c>
      <c r="Y1941" s="117">
        <f t="shared" si="990"/>
        <v>1.0023872089999999</v>
      </c>
      <c r="Z1941" s="110">
        <f t="shared" si="991"/>
        <v>1.2592439</v>
      </c>
      <c r="AA1941" s="110">
        <f t="shared" si="992"/>
        <v>0</v>
      </c>
      <c r="AB1941" s="121" t="str">
        <f t="shared" si="971"/>
        <v>A+J=</v>
      </c>
      <c r="AC1941" s="115">
        <f t="shared" si="972"/>
        <v>46230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9">
        <f t="shared" si="969"/>
        <v>46211</v>
      </c>
      <c r="B1942" s="110">
        <f t="shared" si="975"/>
        <v>529.01633802000003</v>
      </c>
      <c r="C1942" s="184">
        <f t="shared" si="968"/>
        <v>526.67376650329845</v>
      </c>
      <c r="D1942" s="111">
        <f t="shared" si="976"/>
        <v>7245.38</v>
      </c>
      <c r="E1942" s="111">
        <f>IF($K1942=1,VLOOKUP($A1941,$AQ$11:$AU$150,5),E1941)</f>
        <v>7276.54</v>
      </c>
      <c r="F1942" s="160" t="e">
        <f>IF($K1942=1,VLOOKUP($A1941,$AQ$11:$AU$135,6),F1941)</f>
        <v>#REF!</v>
      </c>
      <c r="G1942" s="114">
        <f t="shared" si="977"/>
        <v>4.3006716003852752E-3</v>
      </c>
      <c r="H1942" s="115">
        <f t="shared" si="978"/>
        <v>46230</v>
      </c>
      <c r="I1942" s="115">
        <f t="shared" si="979"/>
        <v>46230</v>
      </c>
      <c r="J1942" s="116">
        <f t="shared" si="980"/>
        <v>22</v>
      </c>
      <c r="K1942" s="116">
        <f t="shared" si="981"/>
        <v>9</v>
      </c>
      <c r="L1942" s="8">
        <f t="shared" si="982"/>
        <v>1.0017571300000001</v>
      </c>
      <c r="M1942" s="117">
        <v>1</v>
      </c>
      <c r="N1942" s="117">
        <f t="shared" si="983"/>
        <v>1</v>
      </c>
      <c r="O1942" s="110">
        <f t="shared" si="984"/>
        <v>1.0017571300000001</v>
      </c>
      <c r="P1942" s="110">
        <f t="shared" si="985"/>
        <v>527.59920077000004</v>
      </c>
      <c r="Q1942" s="148">
        <f t="shared" si="986"/>
        <v>0</v>
      </c>
      <c r="R1942" s="170">
        <f t="shared" si="987"/>
        <v>0</v>
      </c>
      <c r="S1942" s="110">
        <f t="shared" si="988"/>
        <v>0</v>
      </c>
      <c r="T1942" s="92">
        <f t="shared" si="973"/>
        <v>0</v>
      </c>
      <c r="U1942" s="181">
        <f t="shared" si="974"/>
        <v>0</v>
      </c>
      <c r="V1942" s="120">
        <f t="shared" si="970"/>
        <v>7.8E-2</v>
      </c>
      <c r="W1942" s="118">
        <f t="shared" si="989"/>
        <v>9</v>
      </c>
      <c r="X1942" s="118">
        <v>252</v>
      </c>
      <c r="Y1942" s="117">
        <f t="shared" si="990"/>
        <v>1.002686011</v>
      </c>
      <c r="Z1942" s="110">
        <f t="shared" si="991"/>
        <v>1.4171372499999999</v>
      </c>
      <c r="AA1942" s="110">
        <f t="shared" si="992"/>
        <v>0</v>
      </c>
      <c r="AB1942" s="121" t="str">
        <f t="shared" si="971"/>
        <v>A+J=</v>
      </c>
      <c r="AC1942" s="115">
        <f t="shared" si="972"/>
        <v>46230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9">
        <f t="shared" si="969"/>
        <v>46212</v>
      </c>
      <c r="B1943" s="110">
        <f t="shared" si="975"/>
        <v>529.2772672399999</v>
      </c>
      <c r="C1943" s="184">
        <f t="shared" si="968"/>
        <v>526.67376650329845</v>
      </c>
      <c r="D1943" s="111">
        <f t="shared" si="976"/>
        <v>7245.38</v>
      </c>
      <c r="E1943" s="111">
        <f>IF($K1943=1,VLOOKUP($A1942,$AQ$11:$AU$150,5),E1942)</f>
        <v>7276.54</v>
      </c>
      <c r="F1943" s="160" t="e">
        <f>IF($K1943=1,VLOOKUP($A1942,$AQ$11:$AU$135,6),F1942)</f>
        <v>#REF!</v>
      </c>
      <c r="G1943" s="114">
        <f t="shared" si="977"/>
        <v>4.3006716003852752E-3</v>
      </c>
      <c r="H1943" s="115">
        <f t="shared" si="978"/>
        <v>46230</v>
      </c>
      <c r="I1943" s="115">
        <f t="shared" si="979"/>
        <v>46230</v>
      </c>
      <c r="J1943" s="116">
        <f t="shared" si="980"/>
        <v>22</v>
      </c>
      <c r="K1943" s="116">
        <f t="shared" si="981"/>
        <v>10</v>
      </c>
      <c r="L1943" s="8">
        <f t="shared" si="982"/>
        <v>1.0019525600000001</v>
      </c>
      <c r="M1943" s="117">
        <v>1</v>
      </c>
      <c r="N1943" s="117">
        <f t="shared" si="983"/>
        <v>1</v>
      </c>
      <c r="O1943" s="110">
        <f t="shared" si="984"/>
        <v>1.0019525600000001</v>
      </c>
      <c r="P1943" s="110">
        <f t="shared" si="985"/>
        <v>527.70212862999995</v>
      </c>
      <c r="Q1943" s="148">
        <f t="shared" si="986"/>
        <v>0</v>
      </c>
      <c r="R1943" s="170">
        <f t="shared" si="987"/>
        <v>0</v>
      </c>
      <c r="S1943" s="110">
        <f t="shared" si="988"/>
        <v>0</v>
      </c>
      <c r="T1943" s="92">
        <f t="shared" si="973"/>
        <v>0</v>
      </c>
      <c r="U1943" s="181">
        <f t="shared" si="974"/>
        <v>0</v>
      </c>
      <c r="V1943" s="120">
        <f t="shared" si="970"/>
        <v>7.8E-2</v>
      </c>
      <c r="W1943" s="118">
        <f t="shared" si="989"/>
        <v>10</v>
      </c>
      <c r="X1943" s="118">
        <v>252</v>
      </c>
      <c r="Y1943" s="117">
        <f t="shared" si="990"/>
        <v>1.002984901</v>
      </c>
      <c r="Z1943" s="110">
        <f t="shared" si="991"/>
        <v>1.57513861</v>
      </c>
      <c r="AA1943" s="110">
        <f t="shared" si="992"/>
        <v>0</v>
      </c>
      <c r="AB1943" s="121" t="str">
        <f t="shared" si="971"/>
        <v>A+J=</v>
      </c>
      <c r="AC1943" s="115">
        <f t="shared" si="972"/>
        <v>46230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9">
        <f t="shared" si="969"/>
        <v>46213</v>
      </c>
      <c r="B1944" s="110">
        <f t="shared" si="975"/>
        <v>529.53832132000002</v>
      </c>
      <c r="C1944" s="184">
        <f t="shared" si="968"/>
        <v>526.67376650329845</v>
      </c>
      <c r="D1944" s="111">
        <f t="shared" si="976"/>
        <v>7245.38</v>
      </c>
      <c r="E1944" s="111">
        <f>IF($K1944=1,VLOOKUP($A1943,$AQ$11:$AU$150,5),E1943)</f>
        <v>7276.54</v>
      </c>
      <c r="F1944" s="160" t="e">
        <f>IF($K1944=1,VLOOKUP($A1943,$AQ$11:$AU$135,6),F1943)</f>
        <v>#REF!</v>
      </c>
      <c r="G1944" s="114">
        <f t="shared" si="977"/>
        <v>4.3006716003852752E-3</v>
      </c>
      <c r="H1944" s="115">
        <f t="shared" si="978"/>
        <v>46230</v>
      </c>
      <c r="I1944" s="115">
        <f t="shared" si="979"/>
        <v>46230</v>
      </c>
      <c r="J1944" s="116">
        <f t="shared" si="980"/>
        <v>22</v>
      </c>
      <c r="K1944" s="116">
        <f t="shared" si="981"/>
        <v>11</v>
      </c>
      <c r="L1944" s="8">
        <f t="shared" si="982"/>
        <v>1.0021480199999999</v>
      </c>
      <c r="M1944" s="117">
        <v>1</v>
      </c>
      <c r="N1944" s="117">
        <f t="shared" si="983"/>
        <v>1</v>
      </c>
      <c r="O1944" s="110">
        <f t="shared" si="984"/>
        <v>1.0021480199999999</v>
      </c>
      <c r="P1944" s="110">
        <f t="shared" si="985"/>
        <v>527.80507227999999</v>
      </c>
      <c r="Q1944" s="148">
        <f t="shared" si="986"/>
        <v>0</v>
      </c>
      <c r="R1944" s="170">
        <f t="shared" si="987"/>
        <v>0</v>
      </c>
      <c r="S1944" s="110">
        <f t="shared" si="988"/>
        <v>0</v>
      </c>
      <c r="T1944" s="92">
        <f t="shared" si="973"/>
        <v>0</v>
      </c>
      <c r="U1944" s="181">
        <f t="shared" si="974"/>
        <v>0</v>
      </c>
      <c r="V1944" s="120">
        <f t="shared" si="970"/>
        <v>7.8E-2</v>
      </c>
      <c r="W1944" s="118">
        <f t="shared" si="989"/>
        <v>11</v>
      </c>
      <c r="X1944" s="118">
        <v>252</v>
      </c>
      <c r="Y1944" s="117">
        <f t="shared" si="990"/>
        <v>1.003283881</v>
      </c>
      <c r="Z1944" s="110">
        <f t="shared" si="991"/>
        <v>1.73324904</v>
      </c>
      <c r="AA1944" s="110">
        <f t="shared" si="992"/>
        <v>0</v>
      </c>
      <c r="AB1944" s="121" t="str">
        <f t="shared" si="971"/>
        <v>A+J=</v>
      </c>
      <c r="AC1944" s="115">
        <f t="shared" si="972"/>
        <v>46230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9">
        <f t="shared" si="969"/>
        <v>46214</v>
      </c>
      <c r="B1945" s="110">
        <f t="shared" si="975"/>
        <v>529.79951039000002</v>
      </c>
      <c r="C1945" s="184">
        <f t="shared" si="968"/>
        <v>526.67376650329845</v>
      </c>
      <c r="D1945" s="111">
        <f t="shared" si="976"/>
        <v>7245.38</v>
      </c>
      <c r="E1945" s="111">
        <f>IF($K1945=1,VLOOKUP($A1944,$AQ$11:$AU$150,5),E1944)</f>
        <v>7276.54</v>
      </c>
      <c r="F1945" s="160" t="e">
        <f>IF($K1945=1,VLOOKUP($A1944,$AQ$11:$AU$135,6),F1944)</f>
        <v>#REF!</v>
      </c>
      <c r="G1945" s="114">
        <f t="shared" si="977"/>
        <v>4.3006716003852752E-3</v>
      </c>
      <c r="H1945" s="115">
        <f t="shared" si="978"/>
        <v>46230</v>
      </c>
      <c r="I1945" s="115">
        <f t="shared" si="979"/>
        <v>46230</v>
      </c>
      <c r="J1945" s="116">
        <f t="shared" si="980"/>
        <v>22</v>
      </c>
      <c r="K1945" s="116">
        <f t="shared" si="981"/>
        <v>12</v>
      </c>
      <c r="L1945" s="8">
        <f t="shared" si="982"/>
        <v>1.0023435300000001</v>
      </c>
      <c r="M1945" s="117">
        <v>1</v>
      </c>
      <c r="N1945" s="117">
        <f t="shared" si="983"/>
        <v>1</v>
      </c>
      <c r="O1945" s="110">
        <f t="shared" si="984"/>
        <v>1.0023435300000001</v>
      </c>
      <c r="P1945" s="110">
        <f t="shared" si="985"/>
        <v>527.90804227000001</v>
      </c>
      <c r="Q1945" s="148">
        <f t="shared" si="986"/>
        <v>0</v>
      </c>
      <c r="R1945" s="170">
        <f t="shared" si="987"/>
        <v>0</v>
      </c>
      <c r="S1945" s="110">
        <f t="shared" si="988"/>
        <v>0</v>
      </c>
      <c r="T1945" s="92">
        <f t="shared" si="973"/>
        <v>0</v>
      </c>
      <c r="U1945" s="181">
        <f t="shared" si="974"/>
        <v>0</v>
      </c>
      <c r="V1945" s="120">
        <f t="shared" si="970"/>
        <v>7.8E-2</v>
      </c>
      <c r="W1945" s="118">
        <f t="shared" si="989"/>
        <v>12</v>
      </c>
      <c r="X1945" s="118">
        <v>252</v>
      </c>
      <c r="Y1945" s="117">
        <f t="shared" si="990"/>
        <v>1.00358295</v>
      </c>
      <c r="Z1945" s="110">
        <f t="shared" si="991"/>
        <v>1.8914681200000001</v>
      </c>
      <c r="AA1945" s="110">
        <f t="shared" si="992"/>
        <v>0</v>
      </c>
      <c r="AB1945" s="121" t="str">
        <f t="shared" si="971"/>
        <v>A+J=</v>
      </c>
      <c r="AC1945" s="115">
        <f t="shared" si="972"/>
        <v>46230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9">
        <f t="shared" si="969"/>
        <v>46215</v>
      </c>
      <c r="B1946" s="110">
        <f t="shared" si="975"/>
        <v>529.79951039000002</v>
      </c>
      <c r="C1946" s="184">
        <f t="shared" si="968"/>
        <v>526.67376650329845</v>
      </c>
      <c r="D1946" s="111">
        <f t="shared" si="976"/>
        <v>7245.38</v>
      </c>
      <c r="E1946" s="111">
        <f>IF($K1946=1,VLOOKUP($A1945,$AQ$11:$AU$150,5),E1945)</f>
        <v>7276.54</v>
      </c>
      <c r="F1946" s="160" t="e">
        <f>IF($K1946=1,VLOOKUP($A1945,$AQ$11:$AU$135,6),F1945)</f>
        <v>#REF!</v>
      </c>
      <c r="G1946" s="114">
        <f t="shared" si="977"/>
        <v>4.3006716003852752E-3</v>
      </c>
      <c r="H1946" s="115">
        <f t="shared" si="978"/>
        <v>46230</v>
      </c>
      <c r="I1946" s="115">
        <f t="shared" si="979"/>
        <v>46230</v>
      </c>
      <c r="J1946" s="116">
        <f t="shared" si="980"/>
        <v>22</v>
      </c>
      <c r="K1946" s="116">
        <f t="shared" si="981"/>
        <v>12</v>
      </c>
      <c r="L1946" s="8">
        <f t="shared" si="982"/>
        <v>1.0023435300000001</v>
      </c>
      <c r="M1946" s="117">
        <v>1</v>
      </c>
      <c r="N1946" s="117">
        <f t="shared" si="983"/>
        <v>1</v>
      </c>
      <c r="O1946" s="110">
        <f t="shared" si="984"/>
        <v>1.0023435300000001</v>
      </c>
      <c r="P1946" s="110">
        <f t="shared" si="985"/>
        <v>527.90804227000001</v>
      </c>
      <c r="Q1946" s="148">
        <f t="shared" si="986"/>
        <v>0</v>
      </c>
      <c r="R1946" s="170">
        <f t="shared" si="987"/>
        <v>0</v>
      </c>
      <c r="S1946" s="110">
        <f t="shared" si="988"/>
        <v>0</v>
      </c>
      <c r="T1946" s="92">
        <f t="shared" si="973"/>
        <v>0</v>
      </c>
      <c r="U1946" s="181">
        <f t="shared" si="974"/>
        <v>0</v>
      </c>
      <c r="V1946" s="120">
        <f t="shared" si="970"/>
        <v>7.8E-2</v>
      </c>
      <c r="W1946" s="118">
        <f t="shared" si="989"/>
        <v>12</v>
      </c>
      <c r="X1946" s="118">
        <v>252</v>
      </c>
      <c r="Y1946" s="117">
        <f t="shared" si="990"/>
        <v>1.00358295</v>
      </c>
      <c r="Z1946" s="110">
        <f t="shared" si="991"/>
        <v>1.8914681200000001</v>
      </c>
      <c r="AA1946" s="110">
        <f t="shared" si="992"/>
        <v>0</v>
      </c>
      <c r="AB1946" s="121" t="str">
        <f t="shared" si="971"/>
        <v>A+J=</v>
      </c>
      <c r="AC1946" s="115">
        <f t="shared" si="972"/>
        <v>46230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9">
        <f t="shared" si="969"/>
        <v>46216</v>
      </c>
      <c r="B1947" s="110">
        <f t="shared" si="975"/>
        <v>529.79951039000002</v>
      </c>
      <c r="C1947" s="184">
        <f t="shared" si="968"/>
        <v>526.67376650329845</v>
      </c>
      <c r="D1947" s="111">
        <f t="shared" si="976"/>
        <v>7245.38</v>
      </c>
      <c r="E1947" s="111">
        <f>IF($K1947=1,VLOOKUP($A1946,$AQ$11:$AU$150,5),E1946)</f>
        <v>7276.54</v>
      </c>
      <c r="F1947" s="160" t="e">
        <f>IF($K1947=1,VLOOKUP($A1946,$AQ$11:$AU$135,6),F1946)</f>
        <v>#REF!</v>
      </c>
      <c r="G1947" s="114">
        <f t="shared" si="977"/>
        <v>4.3006716003852752E-3</v>
      </c>
      <c r="H1947" s="115">
        <f t="shared" si="978"/>
        <v>46230</v>
      </c>
      <c r="I1947" s="115">
        <f t="shared" si="979"/>
        <v>46230</v>
      </c>
      <c r="J1947" s="116">
        <f t="shared" si="980"/>
        <v>22</v>
      </c>
      <c r="K1947" s="116">
        <f t="shared" si="981"/>
        <v>12</v>
      </c>
      <c r="L1947" s="8">
        <f t="shared" si="982"/>
        <v>1.0023435300000001</v>
      </c>
      <c r="M1947" s="117">
        <v>1</v>
      </c>
      <c r="N1947" s="117">
        <f t="shared" si="983"/>
        <v>1</v>
      </c>
      <c r="O1947" s="110">
        <f t="shared" si="984"/>
        <v>1.0023435300000001</v>
      </c>
      <c r="P1947" s="110">
        <f t="shared" si="985"/>
        <v>527.90804227000001</v>
      </c>
      <c r="Q1947" s="148">
        <f t="shared" si="986"/>
        <v>0</v>
      </c>
      <c r="R1947" s="170">
        <f t="shared" si="987"/>
        <v>0</v>
      </c>
      <c r="S1947" s="110">
        <f t="shared" si="988"/>
        <v>0</v>
      </c>
      <c r="T1947" s="92">
        <f t="shared" si="973"/>
        <v>0</v>
      </c>
      <c r="U1947" s="181">
        <f t="shared" si="974"/>
        <v>0</v>
      </c>
      <c r="V1947" s="120">
        <f t="shared" si="970"/>
        <v>7.8E-2</v>
      </c>
      <c r="W1947" s="118">
        <f t="shared" si="989"/>
        <v>12</v>
      </c>
      <c r="X1947" s="118">
        <v>252</v>
      </c>
      <c r="Y1947" s="117">
        <f t="shared" si="990"/>
        <v>1.00358295</v>
      </c>
      <c r="Z1947" s="110">
        <f t="shared" si="991"/>
        <v>1.8914681200000001</v>
      </c>
      <c r="AA1947" s="110">
        <f t="shared" si="992"/>
        <v>0</v>
      </c>
      <c r="AB1947" s="121" t="str">
        <f t="shared" si="971"/>
        <v>A+J=</v>
      </c>
      <c r="AC1947" s="115">
        <f t="shared" si="972"/>
        <v>46230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9">
        <f t="shared" si="969"/>
        <v>46217</v>
      </c>
      <c r="B1948" s="110">
        <f t="shared" si="975"/>
        <v>530.06082388999994</v>
      </c>
      <c r="C1948" s="184">
        <f t="shared" si="968"/>
        <v>526.67376650329845</v>
      </c>
      <c r="D1948" s="111">
        <f t="shared" si="976"/>
        <v>7245.38</v>
      </c>
      <c r="E1948" s="111">
        <f>IF($K1948=1,VLOOKUP($A1947,$AQ$11:$AU$150,5),E1947)</f>
        <v>7276.54</v>
      </c>
      <c r="F1948" s="160" t="e">
        <f>IF($K1948=1,VLOOKUP($A1947,$AQ$11:$AU$135,6),F1947)</f>
        <v>#REF!</v>
      </c>
      <c r="G1948" s="114">
        <f t="shared" si="977"/>
        <v>4.3006716003852752E-3</v>
      </c>
      <c r="H1948" s="115">
        <f t="shared" si="978"/>
        <v>46230</v>
      </c>
      <c r="I1948" s="115">
        <f t="shared" si="979"/>
        <v>46230</v>
      </c>
      <c r="J1948" s="116">
        <f t="shared" si="980"/>
        <v>22</v>
      </c>
      <c r="K1948" s="116">
        <f t="shared" si="981"/>
        <v>13</v>
      </c>
      <c r="L1948" s="8">
        <f t="shared" si="982"/>
        <v>1.0025390700000001</v>
      </c>
      <c r="M1948" s="117">
        <v>1</v>
      </c>
      <c r="N1948" s="117">
        <f t="shared" si="983"/>
        <v>1</v>
      </c>
      <c r="O1948" s="110">
        <f t="shared" si="984"/>
        <v>1.0025390700000001</v>
      </c>
      <c r="P1948" s="110">
        <f t="shared" si="985"/>
        <v>528.01102805999994</v>
      </c>
      <c r="Q1948" s="148">
        <f t="shared" si="986"/>
        <v>0</v>
      </c>
      <c r="R1948" s="170">
        <f t="shared" si="987"/>
        <v>0</v>
      </c>
      <c r="S1948" s="110">
        <f t="shared" si="988"/>
        <v>0</v>
      </c>
      <c r="T1948" s="92">
        <f t="shared" si="973"/>
        <v>0</v>
      </c>
      <c r="U1948" s="181">
        <f t="shared" si="974"/>
        <v>0</v>
      </c>
      <c r="V1948" s="120">
        <f t="shared" si="970"/>
        <v>7.8E-2</v>
      </c>
      <c r="W1948" s="118">
        <f t="shared" si="989"/>
        <v>13</v>
      </c>
      <c r="X1948" s="118">
        <v>252</v>
      </c>
      <c r="Y1948" s="117">
        <f t="shared" si="990"/>
        <v>1.003882108</v>
      </c>
      <c r="Z1948" s="110">
        <f t="shared" si="991"/>
        <v>2.0497958299999999</v>
      </c>
      <c r="AA1948" s="110">
        <f t="shared" si="992"/>
        <v>0</v>
      </c>
      <c r="AB1948" s="121" t="str">
        <f t="shared" si="971"/>
        <v>A+J=</v>
      </c>
      <c r="AC1948" s="115">
        <f t="shared" si="972"/>
        <v>46230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9">
        <f t="shared" si="969"/>
        <v>46218</v>
      </c>
      <c r="B1949" s="110">
        <f t="shared" si="975"/>
        <v>530.32226717000003</v>
      </c>
      <c r="C1949" s="184">
        <f t="shared" si="968"/>
        <v>526.67376650329845</v>
      </c>
      <c r="D1949" s="111">
        <f t="shared" si="976"/>
        <v>7245.38</v>
      </c>
      <c r="E1949" s="111">
        <f>IF($K1949=1,VLOOKUP($A1948,$AQ$11:$AU$150,5),E1948)</f>
        <v>7276.54</v>
      </c>
      <c r="F1949" s="160" t="e">
        <f>IF($K1949=1,VLOOKUP($A1948,$AQ$11:$AU$135,6),F1948)</f>
        <v>#REF!</v>
      </c>
      <c r="G1949" s="114">
        <f t="shared" si="977"/>
        <v>4.3006716003852752E-3</v>
      </c>
      <c r="H1949" s="115">
        <f t="shared" si="978"/>
        <v>46230</v>
      </c>
      <c r="I1949" s="115">
        <f t="shared" si="979"/>
        <v>46230</v>
      </c>
      <c r="J1949" s="116">
        <f t="shared" si="980"/>
        <v>22</v>
      </c>
      <c r="K1949" s="116">
        <f t="shared" si="981"/>
        <v>14</v>
      </c>
      <c r="L1949" s="8">
        <f t="shared" si="982"/>
        <v>1.0027346500000001</v>
      </c>
      <c r="M1949" s="117">
        <v>1</v>
      </c>
      <c r="N1949" s="117">
        <f t="shared" si="983"/>
        <v>1</v>
      </c>
      <c r="O1949" s="110">
        <f t="shared" si="984"/>
        <v>1.0027346500000001</v>
      </c>
      <c r="P1949" s="110">
        <f t="shared" si="985"/>
        <v>528.11403490999999</v>
      </c>
      <c r="Q1949" s="148">
        <f t="shared" si="986"/>
        <v>0</v>
      </c>
      <c r="R1949" s="170">
        <f t="shared" si="987"/>
        <v>0</v>
      </c>
      <c r="S1949" s="110">
        <f t="shared" si="988"/>
        <v>0</v>
      </c>
      <c r="T1949" s="92">
        <f t="shared" si="973"/>
        <v>0</v>
      </c>
      <c r="U1949" s="181">
        <f t="shared" si="974"/>
        <v>0</v>
      </c>
      <c r="V1949" s="120">
        <f t="shared" si="970"/>
        <v>7.8E-2</v>
      </c>
      <c r="W1949" s="118">
        <f t="shared" si="989"/>
        <v>14</v>
      </c>
      <c r="X1949" s="118">
        <v>252</v>
      </c>
      <c r="Y1949" s="117">
        <f t="shared" si="990"/>
        <v>1.0041813550000001</v>
      </c>
      <c r="Z1949" s="110">
        <f t="shared" si="991"/>
        <v>2.2082322599999999</v>
      </c>
      <c r="AA1949" s="110">
        <f t="shared" si="992"/>
        <v>0</v>
      </c>
      <c r="AB1949" s="121" t="str">
        <f t="shared" si="971"/>
        <v>A+J=</v>
      </c>
      <c r="AC1949" s="115">
        <f t="shared" si="972"/>
        <v>46230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9">
        <f t="shared" si="969"/>
        <v>46219</v>
      </c>
      <c r="B1950" s="110">
        <f t="shared" si="975"/>
        <v>530.58384027</v>
      </c>
      <c r="C1950" s="184">
        <f t="shared" si="968"/>
        <v>526.67376650329845</v>
      </c>
      <c r="D1950" s="111">
        <f t="shared" si="976"/>
        <v>7245.38</v>
      </c>
      <c r="E1950" s="111">
        <f>IF($K1950=1,VLOOKUP($A1949,$AQ$11:$AU$150,5),E1949)</f>
        <v>7276.54</v>
      </c>
      <c r="F1950" s="160" t="e">
        <f>IF($K1950=1,VLOOKUP($A1949,$AQ$11:$AU$135,6),F1949)</f>
        <v>#REF!</v>
      </c>
      <c r="G1950" s="114">
        <f t="shared" si="977"/>
        <v>4.3006716003852752E-3</v>
      </c>
      <c r="H1950" s="115">
        <f t="shared" si="978"/>
        <v>46230</v>
      </c>
      <c r="I1950" s="115">
        <f t="shared" si="979"/>
        <v>46230</v>
      </c>
      <c r="J1950" s="116">
        <f t="shared" si="980"/>
        <v>22</v>
      </c>
      <c r="K1950" s="116">
        <f t="shared" si="981"/>
        <v>15</v>
      </c>
      <c r="L1950" s="8">
        <f t="shared" si="982"/>
        <v>1.00293027</v>
      </c>
      <c r="M1950" s="117">
        <v>1</v>
      </c>
      <c r="N1950" s="117">
        <f t="shared" si="983"/>
        <v>1</v>
      </c>
      <c r="O1950" s="110">
        <f t="shared" si="984"/>
        <v>1.00293027</v>
      </c>
      <c r="P1950" s="110">
        <f t="shared" si="985"/>
        <v>528.21706284000004</v>
      </c>
      <c r="Q1950" s="148">
        <f t="shared" si="986"/>
        <v>0</v>
      </c>
      <c r="R1950" s="170">
        <f t="shared" si="987"/>
        <v>0</v>
      </c>
      <c r="S1950" s="110">
        <f t="shared" si="988"/>
        <v>0</v>
      </c>
      <c r="T1950" s="92">
        <f t="shared" si="973"/>
        <v>0</v>
      </c>
      <c r="U1950" s="181">
        <f t="shared" si="974"/>
        <v>0</v>
      </c>
      <c r="V1950" s="120">
        <f t="shared" si="970"/>
        <v>7.8E-2</v>
      </c>
      <c r="W1950" s="118">
        <f t="shared" si="989"/>
        <v>15</v>
      </c>
      <c r="X1950" s="118">
        <v>252</v>
      </c>
      <c r="Y1950" s="117">
        <f t="shared" si="990"/>
        <v>1.0044806909999999</v>
      </c>
      <c r="Z1950" s="110">
        <f t="shared" si="991"/>
        <v>2.36677743</v>
      </c>
      <c r="AA1950" s="110">
        <f t="shared" si="992"/>
        <v>0</v>
      </c>
      <c r="AB1950" s="121" t="str">
        <f t="shared" si="971"/>
        <v>A+J=</v>
      </c>
      <c r="AC1950" s="115">
        <f t="shared" si="972"/>
        <v>46230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9">
        <f t="shared" si="969"/>
        <v>46220</v>
      </c>
      <c r="B1951" s="110">
        <f t="shared" si="975"/>
        <v>530.84554376999995</v>
      </c>
      <c r="C1951" s="184">
        <f t="shared" si="968"/>
        <v>526.67376650329845</v>
      </c>
      <c r="D1951" s="111">
        <f t="shared" si="976"/>
        <v>7245.38</v>
      </c>
      <c r="E1951" s="111">
        <f>IF($K1951=1,VLOOKUP($A1950,$AQ$11:$AU$150,5),E1950)</f>
        <v>7276.54</v>
      </c>
      <c r="F1951" s="160" t="e">
        <f>IF($K1951=1,VLOOKUP($A1950,$AQ$11:$AU$135,6),F1950)</f>
        <v>#REF!</v>
      </c>
      <c r="G1951" s="114">
        <f t="shared" si="977"/>
        <v>4.3006716003852752E-3</v>
      </c>
      <c r="H1951" s="115">
        <f t="shared" si="978"/>
        <v>46230</v>
      </c>
      <c r="I1951" s="115">
        <f t="shared" si="979"/>
        <v>46230</v>
      </c>
      <c r="J1951" s="116">
        <f t="shared" si="980"/>
        <v>22</v>
      </c>
      <c r="K1951" s="116">
        <f t="shared" si="981"/>
        <v>16</v>
      </c>
      <c r="L1951" s="8">
        <f t="shared" si="982"/>
        <v>1.0031259299999999</v>
      </c>
      <c r="M1951" s="117">
        <v>1</v>
      </c>
      <c r="N1951" s="117">
        <f t="shared" si="983"/>
        <v>1</v>
      </c>
      <c r="O1951" s="110">
        <f t="shared" si="984"/>
        <v>1.0031259299999999</v>
      </c>
      <c r="P1951" s="110">
        <f t="shared" si="985"/>
        <v>528.32011182999997</v>
      </c>
      <c r="Q1951" s="148">
        <f t="shared" si="986"/>
        <v>0</v>
      </c>
      <c r="R1951" s="170">
        <f t="shared" si="987"/>
        <v>0</v>
      </c>
      <c r="S1951" s="110">
        <f t="shared" si="988"/>
        <v>0</v>
      </c>
      <c r="T1951" s="92">
        <f t="shared" si="973"/>
        <v>0</v>
      </c>
      <c r="U1951" s="181">
        <f t="shared" si="974"/>
        <v>0</v>
      </c>
      <c r="V1951" s="120">
        <f t="shared" si="970"/>
        <v>7.8E-2</v>
      </c>
      <c r="W1951" s="118">
        <f t="shared" si="989"/>
        <v>16</v>
      </c>
      <c r="X1951" s="118">
        <v>252</v>
      </c>
      <c r="Y1951" s="117">
        <f t="shared" si="990"/>
        <v>1.0047801169999999</v>
      </c>
      <c r="Z1951" s="110">
        <f t="shared" si="991"/>
        <v>2.5254319399999998</v>
      </c>
      <c r="AA1951" s="110">
        <f t="shared" si="992"/>
        <v>0</v>
      </c>
      <c r="AB1951" s="121" t="str">
        <f t="shared" si="971"/>
        <v>A+J=</v>
      </c>
      <c r="AC1951" s="115">
        <f t="shared" si="972"/>
        <v>46230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9">
        <f t="shared" si="969"/>
        <v>46221</v>
      </c>
      <c r="B1952" s="110">
        <f t="shared" si="975"/>
        <v>531.10737188000007</v>
      </c>
      <c r="C1952" s="184">
        <f t="shared" si="968"/>
        <v>526.67376650329845</v>
      </c>
      <c r="D1952" s="111">
        <f t="shared" si="976"/>
        <v>7245.38</v>
      </c>
      <c r="E1952" s="111">
        <f>IF($K1952=1,VLOOKUP($A1951,$AQ$11:$AU$150,5),E1951)</f>
        <v>7276.54</v>
      </c>
      <c r="F1952" s="160" t="e">
        <f>IF($K1952=1,VLOOKUP($A1951,$AQ$11:$AU$135,6),F1951)</f>
        <v>#REF!</v>
      </c>
      <c r="G1952" s="114">
        <f t="shared" si="977"/>
        <v>4.3006716003852752E-3</v>
      </c>
      <c r="H1952" s="115">
        <f t="shared" si="978"/>
        <v>46230</v>
      </c>
      <c r="I1952" s="115">
        <f t="shared" si="979"/>
        <v>46230</v>
      </c>
      <c r="J1952" s="116">
        <f t="shared" si="980"/>
        <v>22</v>
      </c>
      <c r="K1952" s="116">
        <f t="shared" si="981"/>
        <v>17</v>
      </c>
      <c r="L1952" s="8">
        <f t="shared" si="982"/>
        <v>1.0033216199999999</v>
      </c>
      <c r="M1952" s="117">
        <v>1</v>
      </c>
      <c r="N1952" s="117">
        <f t="shared" si="983"/>
        <v>1</v>
      </c>
      <c r="O1952" s="110">
        <f t="shared" si="984"/>
        <v>1.0033216199999999</v>
      </c>
      <c r="P1952" s="110">
        <f t="shared" si="985"/>
        <v>528.42317661000004</v>
      </c>
      <c r="Q1952" s="148">
        <f t="shared" si="986"/>
        <v>0</v>
      </c>
      <c r="R1952" s="170">
        <f t="shared" si="987"/>
        <v>0</v>
      </c>
      <c r="S1952" s="110">
        <f t="shared" si="988"/>
        <v>0</v>
      </c>
      <c r="T1952" s="92">
        <f t="shared" si="973"/>
        <v>0</v>
      </c>
      <c r="U1952" s="181">
        <f t="shared" si="974"/>
        <v>0</v>
      </c>
      <c r="V1952" s="120">
        <f t="shared" si="970"/>
        <v>7.8E-2</v>
      </c>
      <c r="W1952" s="118">
        <f t="shared" si="989"/>
        <v>17</v>
      </c>
      <c r="X1952" s="118">
        <v>252</v>
      </c>
      <c r="Y1952" s="117">
        <f t="shared" si="990"/>
        <v>1.0050796319999999</v>
      </c>
      <c r="Z1952" s="110">
        <f t="shared" si="991"/>
        <v>2.68419527</v>
      </c>
      <c r="AA1952" s="110">
        <f t="shared" si="992"/>
        <v>0</v>
      </c>
      <c r="AB1952" s="121" t="str">
        <f t="shared" si="971"/>
        <v>A+J=</v>
      </c>
      <c r="AC1952" s="115">
        <f t="shared" si="972"/>
        <v>46230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9">
        <f t="shared" si="969"/>
        <v>46222</v>
      </c>
      <c r="B1953" s="110">
        <f t="shared" si="975"/>
        <v>531.10737188000007</v>
      </c>
      <c r="C1953" s="184">
        <f t="shared" si="968"/>
        <v>526.67376650329845</v>
      </c>
      <c r="D1953" s="111">
        <f t="shared" si="976"/>
        <v>7245.38</v>
      </c>
      <c r="E1953" s="111">
        <f>IF($K1953=1,VLOOKUP($A1952,$AQ$11:$AU$150,5),E1952)</f>
        <v>7276.54</v>
      </c>
      <c r="F1953" s="160" t="e">
        <f>IF($K1953=1,VLOOKUP($A1952,$AQ$11:$AU$135,6),F1952)</f>
        <v>#REF!</v>
      </c>
      <c r="G1953" s="114">
        <f t="shared" si="977"/>
        <v>4.3006716003852752E-3</v>
      </c>
      <c r="H1953" s="115">
        <f t="shared" si="978"/>
        <v>46230</v>
      </c>
      <c r="I1953" s="115">
        <f t="shared" si="979"/>
        <v>46230</v>
      </c>
      <c r="J1953" s="116">
        <f t="shared" si="980"/>
        <v>22</v>
      </c>
      <c r="K1953" s="116">
        <f t="shared" si="981"/>
        <v>17</v>
      </c>
      <c r="L1953" s="8">
        <f t="shared" si="982"/>
        <v>1.0033216199999999</v>
      </c>
      <c r="M1953" s="117">
        <v>1</v>
      </c>
      <c r="N1953" s="117">
        <f t="shared" si="983"/>
        <v>1</v>
      </c>
      <c r="O1953" s="110">
        <f t="shared" si="984"/>
        <v>1.0033216199999999</v>
      </c>
      <c r="P1953" s="110">
        <f t="shared" si="985"/>
        <v>528.42317661000004</v>
      </c>
      <c r="Q1953" s="148">
        <f t="shared" si="986"/>
        <v>0</v>
      </c>
      <c r="R1953" s="170">
        <f t="shared" si="987"/>
        <v>0</v>
      </c>
      <c r="S1953" s="110">
        <f t="shared" si="988"/>
        <v>0</v>
      </c>
      <c r="T1953" s="92">
        <f t="shared" si="973"/>
        <v>0</v>
      </c>
      <c r="U1953" s="181">
        <f t="shared" si="974"/>
        <v>0</v>
      </c>
      <c r="V1953" s="120">
        <f t="shared" si="970"/>
        <v>7.8E-2</v>
      </c>
      <c r="W1953" s="118">
        <f t="shared" si="989"/>
        <v>17</v>
      </c>
      <c r="X1953" s="118">
        <v>252</v>
      </c>
      <c r="Y1953" s="117">
        <f t="shared" si="990"/>
        <v>1.0050796319999999</v>
      </c>
      <c r="Z1953" s="110">
        <f t="shared" si="991"/>
        <v>2.68419527</v>
      </c>
      <c r="AA1953" s="110">
        <f t="shared" si="992"/>
        <v>0</v>
      </c>
      <c r="AB1953" s="121" t="str">
        <f t="shared" si="971"/>
        <v>A+J=</v>
      </c>
      <c r="AC1953" s="115">
        <f t="shared" si="972"/>
        <v>46230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9">
        <f t="shared" si="969"/>
        <v>46223</v>
      </c>
      <c r="B1954" s="110">
        <f t="shared" si="975"/>
        <v>531.10737188000007</v>
      </c>
      <c r="C1954" s="184">
        <f t="shared" si="968"/>
        <v>526.67376650329845</v>
      </c>
      <c r="D1954" s="111">
        <f t="shared" si="976"/>
        <v>7245.38</v>
      </c>
      <c r="E1954" s="111">
        <f>IF($K1954=1,VLOOKUP($A1953,$AQ$11:$AU$150,5),E1953)</f>
        <v>7276.54</v>
      </c>
      <c r="F1954" s="160" t="e">
        <f>IF($K1954=1,VLOOKUP($A1953,$AQ$11:$AU$135,6),F1953)</f>
        <v>#REF!</v>
      </c>
      <c r="G1954" s="114">
        <f t="shared" si="977"/>
        <v>4.3006716003852752E-3</v>
      </c>
      <c r="H1954" s="115">
        <f t="shared" si="978"/>
        <v>46230</v>
      </c>
      <c r="I1954" s="115">
        <f t="shared" si="979"/>
        <v>46230</v>
      </c>
      <c r="J1954" s="116">
        <f t="shared" si="980"/>
        <v>22</v>
      </c>
      <c r="K1954" s="116">
        <f t="shared" si="981"/>
        <v>17</v>
      </c>
      <c r="L1954" s="8">
        <f t="shared" si="982"/>
        <v>1.0033216199999999</v>
      </c>
      <c r="M1954" s="117">
        <v>1</v>
      </c>
      <c r="N1954" s="117">
        <f t="shared" si="983"/>
        <v>1</v>
      </c>
      <c r="O1954" s="110">
        <f t="shared" si="984"/>
        <v>1.0033216199999999</v>
      </c>
      <c r="P1954" s="110">
        <f t="shared" si="985"/>
        <v>528.42317661000004</v>
      </c>
      <c r="Q1954" s="148">
        <f t="shared" si="986"/>
        <v>0</v>
      </c>
      <c r="R1954" s="170">
        <f t="shared" si="987"/>
        <v>0</v>
      </c>
      <c r="S1954" s="110">
        <f t="shared" si="988"/>
        <v>0</v>
      </c>
      <c r="T1954" s="92">
        <f t="shared" si="973"/>
        <v>0</v>
      </c>
      <c r="U1954" s="181">
        <f t="shared" si="974"/>
        <v>0</v>
      </c>
      <c r="V1954" s="120">
        <f t="shared" si="970"/>
        <v>7.8E-2</v>
      </c>
      <c r="W1954" s="118">
        <f t="shared" si="989"/>
        <v>17</v>
      </c>
      <c r="X1954" s="118">
        <v>252</v>
      </c>
      <c r="Y1954" s="117">
        <f t="shared" si="990"/>
        <v>1.0050796319999999</v>
      </c>
      <c r="Z1954" s="110">
        <f t="shared" si="991"/>
        <v>2.68419527</v>
      </c>
      <c r="AA1954" s="110">
        <f t="shared" si="992"/>
        <v>0</v>
      </c>
      <c r="AB1954" s="121" t="str">
        <f t="shared" si="971"/>
        <v>A+J=</v>
      </c>
      <c r="AC1954" s="115">
        <f t="shared" si="972"/>
        <v>46230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9">
        <f t="shared" si="969"/>
        <v>46224</v>
      </c>
      <c r="B1955" s="110">
        <f t="shared" si="975"/>
        <v>531.36932995999996</v>
      </c>
      <c r="C1955" s="184">
        <f t="shared" si="968"/>
        <v>526.67376650329845</v>
      </c>
      <c r="D1955" s="111">
        <f t="shared" si="976"/>
        <v>7245.38</v>
      </c>
      <c r="E1955" s="111">
        <f>IF($K1955=1,VLOOKUP($A1954,$AQ$11:$AU$150,5),E1954)</f>
        <v>7276.54</v>
      </c>
      <c r="F1955" s="160" t="e">
        <f>IF($K1955=1,VLOOKUP($A1954,$AQ$11:$AU$135,6),F1954)</f>
        <v>#REF!</v>
      </c>
      <c r="G1955" s="114">
        <f t="shared" si="977"/>
        <v>4.3006716003852752E-3</v>
      </c>
      <c r="H1955" s="115">
        <f t="shared" si="978"/>
        <v>46230</v>
      </c>
      <c r="I1955" s="115">
        <f t="shared" si="979"/>
        <v>46230</v>
      </c>
      <c r="J1955" s="116">
        <f t="shared" si="980"/>
        <v>22</v>
      </c>
      <c r="K1955" s="116">
        <f t="shared" si="981"/>
        <v>18</v>
      </c>
      <c r="L1955" s="8">
        <f t="shared" si="982"/>
        <v>1.0035173500000001</v>
      </c>
      <c r="M1955" s="117">
        <v>1</v>
      </c>
      <c r="N1955" s="117">
        <f t="shared" si="983"/>
        <v>1</v>
      </c>
      <c r="O1955" s="110">
        <f t="shared" si="984"/>
        <v>1.0035173500000001</v>
      </c>
      <c r="P1955" s="110">
        <f t="shared" si="985"/>
        <v>528.52626247000001</v>
      </c>
      <c r="Q1955" s="148">
        <f t="shared" si="986"/>
        <v>0</v>
      </c>
      <c r="R1955" s="170">
        <f t="shared" si="987"/>
        <v>0</v>
      </c>
      <c r="S1955" s="110">
        <f t="shared" si="988"/>
        <v>0</v>
      </c>
      <c r="T1955" s="92">
        <f t="shared" si="973"/>
        <v>0</v>
      </c>
      <c r="U1955" s="181">
        <f t="shared" si="974"/>
        <v>0</v>
      </c>
      <c r="V1955" s="120">
        <f t="shared" si="970"/>
        <v>7.8E-2</v>
      </c>
      <c r="W1955" s="118">
        <f t="shared" si="989"/>
        <v>18</v>
      </c>
      <c r="X1955" s="118">
        <v>252</v>
      </c>
      <c r="Y1955" s="117">
        <f t="shared" si="990"/>
        <v>1.005379236</v>
      </c>
      <c r="Z1955" s="110">
        <f t="shared" si="991"/>
        <v>2.8430674900000001</v>
      </c>
      <c r="AA1955" s="110">
        <f t="shared" si="992"/>
        <v>0</v>
      </c>
      <c r="AB1955" s="121" t="str">
        <f t="shared" si="971"/>
        <v>A+J=</v>
      </c>
      <c r="AC1955" s="115">
        <f t="shared" si="972"/>
        <v>46230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9">
        <f t="shared" si="969"/>
        <v>46225</v>
      </c>
      <c r="B1956" s="110">
        <f t="shared" si="975"/>
        <v>531.63141803999997</v>
      </c>
      <c r="C1956" s="184">
        <f t="shared" si="968"/>
        <v>526.67376650329845</v>
      </c>
      <c r="D1956" s="111">
        <f t="shared" si="976"/>
        <v>7245.38</v>
      </c>
      <c r="E1956" s="111">
        <f>IF($K1956=1,VLOOKUP($A1955,$AQ$11:$AU$150,5),E1955)</f>
        <v>7276.54</v>
      </c>
      <c r="F1956" s="160" t="e">
        <f>IF($K1956=1,VLOOKUP($A1955,$AQ$11:$AU$135,6),F1955)</f>
        <v>#REF!</v>
      </c>
      <c r="G1956" s="114">
        <f t="shared" si="977"/>
        <v>4.3006716003852752E-3</v>
      </c>
      <c r="H1956" s="115">
        <f t="shared" si="978"/>
        <v>46230</v>
      </c>
      <c r="I1956" s="115">
        <f t="shared" si="979"/>
        <v>46230</v>
      </c>
      <c r="J1956" s="116">
        <f t="shared" si="980"/>
        <v>22</v>
      </c>
      <c r="K1956" s="116">
        <f t="shared" si="981"/>
        <v>19</v>
      </c>
      <c r="L1956" s="8">
        <f t="shared" si="982"/>
        <v>1.00371312</v>
      </c>
      <c r="M1956" s="117">
        <v>1</v>
      </c>
      <c r="N1956" s="117">
        <f t="shared" si="983"/>
        <v>1</v>
      </c>
      <c r="O1956" s="110">
        <f t="shared" si="984"/>
        <v>1.00371312</v>
      </c>
      <c r="P1956" s="110">
        <f t="shared" si="985"/>
        <v>528.62936938999997</v>
      </c>
      <c r="Q1956" s="148">
        <f t="shared" si="986"/>
        <v>0</v>
      </c>
      <c r="R1956" s="170">
        <f t="shared" si="987"/>
        <v>0</v>
      </c>
      <c r="S1956" s="110">
        <f t="shared" si="988"/>
        <v>0</v>
      </c>
      <c r="T1956" s="92">
        <f t="shared" si="973"/>
        <v>0</v>
      </c>
      <c r="U1956" s="181">
        <f t="shared" si="974"/>
        <v>0</v>
      </c>
      <c r="V1956" s="120">
        <f t="shared" si="970"/>
        <v>7.8E-2</v>
      </c>
      <c r="W1956" s="118">
        <f t="shared" si="989"/>
        <v>19</v>
      </c>
      <c r="X1956" s="118">
        <v>252</v>
      </c>
      <c r="Y1956" s="117">
        <f t="shared" si="990"/>
        <v>1.0056789290000001</v>
      </c>
      <c r="Z1956" s="110">
        <f t="shared" si="991"/>
        <v>3.0020486499999999</v>
      </c>
      <c r="AA1956" s="110">
        <f t="shared" si="992"/>
        <v>0</v>
      </c>
      <c r="AB1956" s="121" t="str">
        <f t="shared" si="971"/>
        <v>A+J=</v>
      </c>
      <c r="AC1956" s="115">
        <f t="shared" si="972"/>
        <v>46230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9">
        <f t="shared" si="969"/>
        <v>46226</v>
      </c>
      <c r="B1957" s="110">
        <f t="shared" si="975"/>
        <v>531.8936367</v>
      </c>
      <c r="C1957" s="184">
        <f t="shared" si="968"/>
        <v>526.67376650329845</v>
      </c>
      <c r="D1957" s="111">
        <f t="shared" si="976"/>
        <v>7245.38</v>
      </c>
      <c r="E1957" s="111">
        <f>IF($K1957=1,VLOOKUP($A1956,$AQ$11:$AU$150,5),E1956)</f>
        <v>7276.54</v>
      </c>
      <c r="F1957" s="160" t="e">
        <f>IF($K1957=1,VLOOKUP($A1956,$AQ$11:$AU$135,6),F1956)</f>
        <v>#REF!</v>
      </c>
      <c r="G1957" s="114">
        <f t="shared" si="977"/>
        <v>4.3006716003852752E-3</v>
      </c>
      <c r="H1957" s="115">
        <f t="shared" si="978"/>
        <v>46230</v>
      </c>
      <c r="I1957" s="115">
        <f t="shared" si="979"/>
        <v>46230</v>
      </c>
      <c r="J1957" s="116">
        <f t="shared" si="980"/>
        <v>22</v>
      </c>
      <c r="K1957" s="116">
        <f t="shared" si="981"/>
        <v>20</v>
      </c>
      <c r="L1957" s="8">
        <f t="shared" si="982"/>
        <v>1.0039089299999999</v>
      </c>
      <c r="M1957" s="117">
        <v>1</v>
      </c>
      <c r="N1957" s="117">
        <f t="shared" si="983"/>
        <v>1</v>
      </c>
      <c r="O1957" s="110">
        <f t="shared" si="984"/>
        <v>1.0039089299999999</v>
      </c>
      <c r="P1957" s="110">
        <f t="shared" si="985"/>
        <v>528.73249738000004</v>
      </c>
      <c r="Q1957" s="148">
        <f t="shared" si="986"/>
        <v>0</v>
      </c>
      <c r="R1957" s="170">
        <f t="shared" si="987"/>
        <v>0</v>
      </c>
      <c r="S1957" s="110">
        <f t="shared" si="988"/>
        <v>0</v>
      </c>
      <c r="T1957" s="92">
        <f t="shared" si="973"/>
        <v>0</v>
      </c>
      <c r="U1957" s="181">
        <f t="shared" si="974"/>
        <v>0</v>
      </c>
      <c r="V1957" s="120">
        <f t="shared" si="970"/>
        <v>7.8E-2</v>
      </c>
      <c r="W1957" s="118">
        <f t="shared" si="989"/>
        <v>20</v>
      </c>
      <c r="X1957" s="118">
        <v>252</v>
      </c>
      <c r="Y1957" s="117">
        <f t="shared" si="990"/>
        <v>1.0059787120000001</v>
      </c>
      <c r="Z1957" s="110">
        <f t="shared" si="991"/>
        <v>3.1611393200000002</v>
      </c>
      <c r="AA1957" s="110">
        <f t="shared" si="992"/>
        <v>0</v>
      </c>
      <c r="AB1957" s="121" t="str">
        <f t="shared" si="971"/>
        <v>A+J=</v>
      </c>
      <c r="AC1957" s="115">
        <f t="shared" si="972"/>
        <v>46230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9">
        <f t="shared" si="969"/>
        <v>46227</v>
      </c>
      <c r="B1958" s="110">
        <f t="shared" si="975"/>
        <v>532.15598546000001</v>
      </c>
      <c r="C1958" s="184">
        <f t="shared" si="968"/>
        <v>526.67376650329845</v>
      </c>
      <c r="D1958" s="111">
        <f t="shared" si="976"/>
        <v>7245.38</v>
      </c>
      <c r="E1958" s="111">
        <f>IF($K1958=1,VLOOKUP($A1957,$AQ$11:$AU$150,5),E1957)</f>
        <v>7276.54</v>
      </c>
      <c r="F1958" s="160" t="e">
        <f>IF($K1958=1,VLOOKUP($A1957,$AQ$11:$AU$135,6),F1957)</f>
        <v>#REF!</v>
      </c>
      <c r="G1958" s="114">
        <f t="shared" si="977"/>
        <v>4.3006716003852752E-3</v>
      </c>
      <c r="H1958" s="115">
        <f t="shared" si="978"/>
        <v>46230</v>
      </c>
      <c r="I1958" s="115">
        <f t="shared" si="979"/>
        <v>46230</v>
      </c>
      <c r="J1958" s="116">
        <f t="shared" si="980"/>
        <v>22</v>
      </c>
      <c r="K1958" s="116">
        <f t="shared" si="981"/>
        <v>21</v>
      </c>
      <c r="L1958" s="8">
        <f t="shared" si="982"/>
        <v>1.00410478</v>
      </c>
      <c r="M1958" s="117">
        <v>1</v>
      </c>
      <c r="N1958" s="117">
        <f t="shared" si="983"/>
        <v>1</v>
      </c>
      <c r="O1958" s="110">
        <f t="shared" si="984"/>
        <v>1.00410478</v>
      </c>
      <c r="P1958" s="110">
        <f t="shared" si="985"/>
        <v>528.83564644</v>
      </c>
      <c r="Q1958" s="148">
        <f t="shared" si="986"/>
        <v>0</v>
      </c>
      <c r="R1958" s="170">
        <f t="shared" si="987"/>
        <v>0</v>
      </c>
      <c r="S1958" s="110">
        <f t="shared" si="988"/>
        <v>0</v>
      </c>
      <c r="T1958" s="92">
        <f t="shared" si="973"/>
        <v>0</v>
      </c>
      <c r="U1958" s="181">
        <f t="shared" si="974"/>
        <v>0</v>
      </c>
      <c r="V1958" s="120">
        <f t="shared" si="970"/>
        <v>7.8E-2</v>
      </c>
      <c r="W1958" s="118">
        <f t="shared" si="989"/>
        <v>21</v>
      </c>
      <c r="X1958" s="118">
        <v>252</v>
      </c>
      <c r="Y1958" s="117">
        <f t="shared" si="990"/>
        <v>1.0062785839999999</v>
      </c>
      <c r="Z1958" s="110">
        <f t="shared" si="991"/>
        <v>3.32033902</v>
      </c>
      <c r="AA1958" s="110">
        <f t="shared" si="992"/>
        <v>0</v>
      </c>
      <c r="AB1958" s="121" t="str">
        <f t="shared" si="971"/>
        <v>A+J=</v>
      </c>
      <c r="AC1958" s="115">
        <f t="shared" si="972"/>
        <v>46230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9">
        <f t="shared" si="969"/>
        <v>46228</v>
      </c>
      <c r="B1959" s="110">
        <f t="shared" si="975"/>
        <v>532.4184649</v>
      </c>
      <c r="C1959" s="184">
        <f t="shared" si="968"/>
        <v>526.67376650329845</v>
      </c>
      <c r="D1959" s="111">
        <f t="shared" si="976"/>
        <v>7245.38</v>
      </c>
      <c r="E1959" s="111">
        <f>IF($K1959=1,VLOOKUP($A1958,$AQ$11:$AU$150,5),E1958)</f>
        <v>7276.54</v>
      </c>
      <c r="F1959" s="160" t="e">
        <f>IF($K1959=1,VLOOKUP($A1958,$AQ$11:$AU$135,6),F1958)</f>
        <v>#REF!</v>
      </c>
      <c r="G1959" s="114">
        <f t="shared" si="977"/>
        <v>4.3006716003852752E-3</v>
      </c>
      <c r="H1959" s="115">
        <f t="shared" si="978"/>
        <v>46230</v>
      </c>
      <c r="I1959" s="115">
        <f t="shared" si="979"/>
        <v>46230</v>
      </c>
      <c r="J1959" s="116">
        <f t="shared" si="980"/>
        <v>22</v>
      </c>
      <c r="K1959" s="116">
        <f t="shared" si="981"/>
        <v>22</v>
      </c>
      <c r="L1959" s="8">
        <f t="shared" si="982"/>
        <v>1.0043006699999999</v>
      </c>
      <c r="M1959" s="117">
        <v>1</v>
      </c>
      <c r="N1959" s="117">
        <f t="shared" si="983"/>
        <v>1</v>
      </c>
      <c r="O1959" s="110">
        <f t="shared" si="984"/>
        <v>1.0043006699999999</v>
      </c>
      <c r="P1959" s="110">
        <f t="shared" si="985"/>
        <v>528.93881656999997</v>
      </c>
      <c r="Q1959" s="148">
        <f t="shared" si="986"/>
        <v>0</v>
      </c>
      <c r="R1959" s="170">
        <f t="shared" si="987"/>
        <v>0</v>
      </c>
      <c r="S1959" s="110">
        <f t="shared" si="988"/>
        <v>0</v>
      </c>
      <c r="T1959" s="92">
        <f t="shared" si="973"/>
        <v>0</v>
      </c>
      <c r="U1959" s="181">
        <f t="shared" si="974"/>
        <v>0</v>
      </c>
      <c r="V1959" s="120">
        <f t="shared" si="970"/>
        <v>7.8E-2</v>
      </c>
      <c r="W1959" s="118">
        <f t="shared" si="989"/>
        <v>22</v>
      </c>
      <c r="X1959" s="118">
        <v>252</v>
      </c>
      <c r="Y1959" s="117">
        <f t="shared" si="990"/>
        <v>1.0065785460000001</v>
      </c>
      <c r="Z1959" s="110">
        <f t="shared" si="991"/>
        <v>3.4796483299999998</v>
      </c>
      <c r="AA1959" s="110">
        <f t="shared" si="992"/>
        <v>0</v>
      </c>
      <c r="AB1959" s="121" t="str">
        <f t="shared" si="971"/>
        <v>A+J=</v>
      </c>
      <c r="AC1959" s="115">
        <f t="shared" si="972"/>
        <v>46230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9">
        <f t="shared" si="969"/>
        <v>46229</v>
      </c>
      <c r="B1960" s="110">
        <f t="shared" si="975"/>
        <v>532.4184649</v>
      </c>
      <c r="C1960" s="184">
        <f t="shared" si="968"/>
        <v>526.67376650329845</v>
      </c>
      <c r="D1960" s="111">
        <f t="shared" si="976"/>
        <v>7245.38</v>
      </c>
      <c r="E1960" s="111">
        <f>IF($K1960=1,VLOOKUP($A1959,$AQ$11:$AU$150,5),E1959)</f>
        <v>7276.54</v>
      </c>
      <c r="F1960" s="160" t="e">
        <f>IF($K1960=1,VLOOKUP($A1959,$AQ$11:$AU$135,6),F1959)</f>
        <v>#REF!</v>
      </c>
      <c r="G1960" s="114">
        <f t="shared" si="977"/>
        <v>4.3006716003852752E-3</v>
      </c>
      <c r="H1960" s="115">
        <f t="shared" si="978"/>
        <v>46230</v>
      </c>
      <c r="I1960" s="115">
        <f t="shared" si="979"/>
        <v>46230</v>
      </c>
      <c r="J1960" s="116">
        <f t="shared" si="980"/>
        <v>22</v>
      </c>
      <c r="K1960" s="116">
        <f t="shared" si="981"/>
        <v>22</v>
      </c>
      <c r="L1960" s="8">
        <f t="shared" si="982"/>
        <v>1.0043006699999999</v>
      </c>
      <c r="M1960" s="117">
        <v>1</v>
      </c>
      <c r="N1960" s="117">
        <f t="shared" si="983"/>
        <v>1</v>
      </c>
      <c r="O1960" s="110">
        <f t="shared" si="984"/>
        <v>1.0043006699999999</v>
      </c>
      <c r="P1960" s="110">
        <f t="shared" si="985"/>
        <v>528.93881656999997</v>
      </c>
      <c r="Q1960" s="148">
        <f t="shared" si="986"/>
        <v>0</v>
      </c>
      <c r="R1960" s="170">
        <f t="shared" si="987"/>
        <v>0</v>
      </c>
      <c r="S1960" s="110">
        <f t="shared" si="988"/>
        <v>0</v>
      </c>
      <c r="T1960" s="92">
        <f t="shared" si="973"/>
        <v>0</v>
      </c>
      <c r="U1960" s="181">
        <f t="shared" si="974"/>
        <v>0</v>
      </c>
      <c r="V1960" s="120">
        <f t="shared" si="970"/>
        <v>7.8E-2</v>
      </c>
      <c r="W1960" s="118">
        <f t="shared" si="989"/>
        <v>22</v>
      </c>
      <c r="X1960" s="118">
        <v>252</v>
      </c>
      <c r="Y1960" s="117">
        <f t="shared" si="990"/>
        <v>1.0065785460000001</v>
      </c>
      <c r="Z1960" s="110">
        <f t="shared" si="991"/>
        <v>3.4796483299999998</v>
      </c>
      <c r="AA1960" s="110">
        <f t="shared" si="992"/>
        <v>0</v>
      </c>
      <c r="AB1960" s="121" t="str">
        <f t="shared" si="971"/>
        <v>A+J=</v>
      </c>
      <c r="AC1960" s="115">
        <f t="shared" si="972"/>
        <v>46230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9">
        <f t="shared" si="969"/>
        <v>46230</v>
      </c>
      <c r="B1961" s="110">
        <f t="shared" si="975"/>
        <v>532.4184649</v>
      </c>
      <c r="C1961" s="184">
        <f t="shared" si="968"/>
        <v>526.67376650329845</v>
      </c>
      <c r="D1961" s="111">
        <f t="shared" si="976"/>
        <v>7245.38</v>
      </c>
      <c r="E1961" s="111">
        <f>IF($K1961=1,VLOOKUP($A1960,$AQ$11:$AU$150,5),E1960)</f>
        <v>7276.54</v>
      </c>
      <c r="F1961" s="160" t="e">
        <f>IF($K1961=1,VLOOKUP($A1960,$AQ$11:$AU$135,6),F1960)</f>
        <v>#REF!</v>
      </c>
      <c r="G1961" s="114">
        <f t="shared" si="977"/>
        <v>4.3006716003852752E-3</v>
      </c>
      <c r="H1961" s="115">
        <f t="shared" si="978"/>
        <v>46230</v>
      </c>
      <c r="I1961" s="115">
        <f t="shared" si="979"/>
        <v>46230</v>
      </c>
      <c r="J1961" s="116">
        <f t="shared" si="980"/>
        <v>22</v>
      </c>
      <c r="K1961" s="116">
        <f t="shared" si="981"/>
        <v>22</v>
      </c>
      <c r="L1961" s="8">
        <f t="shared" si="982"/>
        <v>1.0043006699999999</v>
      </c>
      <c r="M1961" s="117">
        <v>1</v>
      </c>
      <c r="N1961" s="117">
        <f t="shared" si="983"/>
        <v>1</v>
      </c>
      <c r="O1961" s="110">
        <f t="shared" si="984"/>
        <v>1.0043006699999999</v>
      </c>
      <c r="P1961" s="110">
        <f t="shared" si="985"/>
        <v>528.93881656999997</v>
      </c>
      <c r="Q1961" s="148">
        <f t="shared" si="986"/>
        <v>64</v>
      </c>
      <c r="R1961" s="170">
        <f t="shared" si="987"/>
        <v>2.2221999999999999E-2</v>
      </c>
      <c r="S1961" s="110">
        <f t="shared" si="988"/>
        <v>11.754078379999999</v>
      </c>
      <c r="T1961" s="92">
        <f t="shared" si="973"/>
        <v>2.2650500673876857</v>
      </c>
      <c r="U1961" s="181">
        <f t="shared" si="974"/>
        <v>2.650425343766085E-2</v>
      </c>
      <c r="V1961" s="120">
        <f t="shared" si="970"/>
        <v>7.8E-2</v>
      </c>
      <c r="W1961" s="118">
        <f t="shared" si="989"/>
        <v>22</v>
      </c>
      <c r="X1961" s="118">
        <v>252</v>
      </c>
      <c r="Y1961" s="117">
        <f t="shared" si="990"/>
        <v>1.0065785460000001</v>
      </c>
      <c r="Z1961" s="110">
        <f t="shared" si="991"/>
        <v>3.4796483299999998</v>
      </c>
      <c r="AA1961" s="110">
        <f t="shared" si="992"/>
        <v>15.233726709999999</v>
      </c>
      <c r="AB1961" s="121" t="str">
        <f t="shared" si="971"/>
        <v>A+J=</v>
      </c>
      <c r="AC1961" s="115">
        <f t="shared" si="972"/>
        <v>46230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9">
        <f t="shared" si="969"/>
        <v>46231</v>
      </c>
      <c r="B1962" s="110">
        <f t="shared" si="975"/>
        <v>515.17844602000002</v>
      </c>
      <c r="C1962" s="184">
        <f t="shared" si="968"/>
        <v>514.91968812261223</v>
      </c>
      <c r="D1962" s="111">
        <f t="shared" si="976"/>
        <v>7245.38</v>
      </c>
      <c r="E1962" s="111">
        <f>IF($K1962=1,VLOOKUP($A1961,$AQ$11:$AU$150,5),E1961)</f>
        <v>7276.54</v>
      </c>
      <c r="F1962" s="160" t="e">
        <f>IF($K1962=1,VLOOKUP($A1961,$AQ$11:$AU$135,6),F1961)</f>
        <v>#REF!</v>
      </c>
      <c r="G1962" s="114">
        <f t="shared" si="977"/>
        <v>4.3006716003852752E-3</v>
      </c>
      <c r="H1962" s="115">
        <f t="shared" si="978"/>
        <v>46259</v>
      </c>
      <c r="I1962" s="115">
        <f t="shared" si="979"/>
        <v>46259</v>
      </c>
      <c r="J1962" s="116">
        <f t="shared" si="980"/>
        <v>21</v>
      </c>
      <c r="K1962" s="116">
        <f t="shared" si="981"/>
        <v>1</v>
      </c>
      <c r="L1962" s="8">
        <f t="shared" si="982"/>
        <v>1.0002043700000001</v>
      </c>
      <c r="M1962" s="117">
        <v>1</v>
      </c>
      <c r="N1962" s="117">
        <f t="shared" si="983"/>
        <v>1</v>
      </c>
      <c r="O1962" s="110">
        <f t="shared" si="984"/>
        <v>1.0002043700000001</v>
      </c>
      <c r="P1962" s="110">
        <f t="shared" si="985"/>
        <v>515.02492225000003</v>
      </c>
      <c r="Q1962" s="148">
        <f t="shared" si="986"/>
        <v>0</v>
      </c>
      <c r="R1962" s="170">
        <f t="shared" si="987"/>
        <v>0</v>
      </c>
      <c r="S1962" s="110">
        <f t="shared" si="988"/>
        <v>0</v>
      </c>
      <c r="T1962" s="92">
        <f t="shared" si="973"/>
        <v>0</v>
      </c>
      <c r="U1962" s="181">
        <f t="shared" si="974"/>
        <v>0</v>
      </c>
      <c r="V1962" s="120">
        <f t="shared" si="970"/>
        <v>7.8E-2</v>
      </c>
      <c r="W1962" s="118">
        <f t="shared" si="989"/>
        <v>1</v>
      </c>
      <c r="X1962" s="118">
        <v>252</v>
      </c>
      <c r="Y1962" s="117">
        <f t="shared" si="990"/>
        <v>1.00029809</v>
      </c>
      <c r="Z1962" s="110">
        <f t="shared" si="991"/>
        <v>0.15352377</v>
      </c>
      <c r="AA1962" s="110">
        <f t="shared" si="992"/>
        <v>0</v>
      </c>
      <c r="AB1962" s="121" t="str">
        <f t="shared" si="971"/>
        <v>A+J=</v>
      </c>
      <c r="AC1962" s="115">
        <f t="shared" si="972"/>
        <v>46259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9">
        <f t="shared" si="969"/>
        <v>46232</v>
      </c>
      <c r="B1963" s="110">
        <f t="shared" si="975"/>
        <v>515.43733828999996</v>
      </c>
      <c r="C1963" s="184">
        <f t="shared" si="968"/>
        <v>514.91968812261223</v>
      </c>
      <c r="D1963" s="111">
        <f t="shared" si="976"/>
        <v>7245.38</v>
      </c>
      <c r="E1963" s="111">
        <f>IF($K1963=1,VLOOKUP($A1962,$AQ$11:$AU$150,5),E1962)</f>
        <v>7276.54</v>
      </c>
      <c r="F1963" s="160" t="e">
        <f>IF($K1963=1,VLOOKUP($A1962,$AQ$11:$AU$135,6),F1962)</f>
        <v>#REF!</v>
      </c>
      <c r="G1963" s="114">
        <f t="shared" si="977"/>
        <v>4.3006716003852752E-3</v>
      </c>
      <c r="H1963" s="115">
        <f t="shared" si="978"/>
        <v>46259</v>
      </c>
      <c r="I1963" s="115">
        <f t="shared" si="979"/>
        <v>46259</v>
      </c>
      <c r="J1963" s="116">
        <f t="shared" si="980"/>
        <v>21</v>
      </c>
      <c r="K1963" s="116">
        <f t="shared" si="981"/>
        <v>2</v>
      </c>
      <c r="L1963" s="8">
        <f t="shared" si="982"/>
        <v>1.00040879</v>
      </c>
      <c r="M1963" s="117">
        <v>1</v>
      </c>
      <c r="N1963" s="117">
        <f t="shared" si="983"/>
        <v>1</v>
      </c>
      <c r="O1963" s="110">
        <f t="shared" si="984"/>
        <v>1.00040879</v>
      </c>
      <c r="P1963" s="110">
        <f t="shared" si="985"/>
        <v>515.13018213999999</v>
      </c>
      <c r="Q1963" s="148">
        <f t="shared" si="986"/>
        <v>0</v>
      </c>
      <c r="R1963" s="170">
        <f t="shared" si="987"/>
        <v>0</v>
      </c>
      <c r="S1963" s="110">
        <f t="shared" si="988"/>
        <v>0</v>
      </c>
      <c r="T1963" s="92">
        <f t="shared" si="973"/>
        <v>0</v>
      </c>
      <c r="U1963" s="181">
        <f t="shared" si="974"/>
        <v>0</v>
      </c>
      <c r="V1963" s="120">
        <f t="shared" si="970"/>
        <v>7.8E-2</v>
      </c>
      <c r="W1963" s="118">
        <f t="shared" si="989"/>
        <v>2</v>
      </c>
      <c r="X1963" s="118">
        <v>252</v>
      </c>
      <c r="Y1963" s="117">
        <f t="shared" si="990"/>
        <v>1.0005962690000001</v>
      </c>
      <c r="Z1963" s="110">
        <f t="shared" si="991"/>
        <v>0.30715615000000002</v>
      </c>
      <c r="AA1963" s="110">
        <f t="shared" si="992"/>
        <v>0</v>
      </c>
      <c r="AB1963" s="121" t="str">
        <f t="shared" si="971"/>
        <v>A+J=</v>
      </c>
      <c r="AC1963" s="115">
        <f t="shared" si="972"/>
        <v>46259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9">
        <f t="shared" si="969"/>
        <v>46233</v>
      </c>
      <c r="B1964" s="110">
        <f t="shared" si="975"/>
        <v>515.69635928000002</v>
      </c>
      <c r="C1964" s="184">
        <f t="shared" si="968"/>
        <v>514.91968812261223</v>
      </c>
      <c r="D1964" s="111">
        <f t="shared" si="976"/>
        <v>7245.38</v>
      </c>
      <c r="E1964" s="111">
        <f>IF($K1964=1,VLOOKUP($A1963,$AQ$11:$AU$150,5),E1963)</f>
        <v>7276.54</v>
      </c>
      <c r="F1964" s="160" t="e">
        <f>IF($K1964=1,VLOOKUP($A1963,$AQ$11:$AU$135,6),F1963)</f>
        <v>#REF!</v>
      </c>
      <c r="G1964" s="114">
        <f t="shared" si="977"/>
        <v>4.3006716003852752E-3</v>
      </c>
      <c r="H1964" s="115">
        <f t="shared" si="978"/>
        <v>46259</v>
      </c>
      <c r="I1964" s="115">
        <f t="shared" si="979"/>
        <v>46259</v>
      </c>
      <c r="J1964" s="116">
        <f t="shared" si="980"/>
        <v>21</v>
      </c>
      <c r="K1964" s="116">
        <f t="shared" si="981"/>
        <v>3</v>
      </c>
      <c r="L1964" s="8">
        <f t="shared" si="982"/>
        <v>1.00061325</v>
      </c>
      <c r="M1964" s="117">
        <v>1</v>
      </c>
      <c r="N1964" s="117">
        <f t="shared" si="983"/>
        <v>1</v>
      </c>
      <c r="O1964" s="110">
        <f t="shared" si="984"/>
        <v>1.00061325</v>
      </c>
      <c r="P1964" s="110">
        <f t="shared" si="985"/>
        <v>515.23546262000002</v>
      </c>
      <c r="Q1964" s="148">
        <f t="shared" si="986"/>
        <v>0</v>
      </c>
      <c r="R1964" s="170">
        <f t="shared" si="987"/>
        <v>0</v>
      </c>
      <c r="S1964" s="110">
        <f t="shared" si="988"/>
        <v>0</v>
      </c>
      <c r="T1964" s="92">
        <f t="shared" si="973"/>
        <v>0</v>
      </c>
      <c r="U1964" s="181">
        <f t="shared" si="974"/>
        <v>0</v>
      </c>
      <c r="V1964" s="120">
        <f t="shared" si="970"/>
        <v>7.8E-2</v>
      </c>
      <c r="W1964" s="118">
        <f t="shared" si="989"/>
        <v>3</v>
      </c>
      <c r="X1964" s="118">
        <v>252</v>
      </c>
      <c r="Y1964" s="117">
        <f t="shared" si="990"/>
        <v>1.0008945359999999</v>
      </c>
      <c r="Z1964" s="110">
        <f t="shared" si="991"/>
        <v>0.46089666000000001</v>
      </c>
      <c r="AA1964" s="110">
        <f t="shared" si="992"/>
        <v>0</v>
      </c>
      <c r="AB1964" s="121" t="str">
        <f t="shared" si="971"/>
        <v>A+J=</v>
      </c>
      <c r="AC1964" s="115">
        <f t="shared" si="972"/>
        <v>46259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9">
        <f t="shared" si="969"/>
        <v>46234</v>
      </c>
      <c r="B1965" s="110">
        <f t="shared" si="975"/>
        <v>515.95551007000006</v>
      </c>
      <c r="C1965" s="184">
        <f t="shared" ref="C1965:C2028" si="993">IF(Q1964&gt;0,P1964-S1964-T1964,C1964)</f>
        <v>514.91968812261223</v>
      </c>
      <c r="D1965" s="111">
        <f t="shared" si="976"/>
        <v>7245.38</v>
      </c>
      <c r="E1965" s="111">
        <f>IF($K1965=1,VLOOKUP($A1964,$AQ$11:$AU$150,5),E1964)</f>
        <v>7276.54</v>
      </c>
      <c r="F1965" s="160" t="e">
        <f>IF($K1965=1,VLOOKUP($A1964,$AQ$11:$AU$135,6),F1964)</f>
        <v>#REF!</v>
      </c>
      <c r="G1965" s="114">
        <f t="shared" si="977"/>
        <v>4.3006716003852752E-3</v>
      </c>
      <c r="H1965" s="115">
        <f t="shared" si="978"/>
        <v>46259</v>
      </c>
      <c r="I1965" s="115">
        <f t="shared" si="979"/>
        <v>46259</v>
      </c>
      <c r="J1965" s="116">
        <f t="shared" si="980"/>
        <v>21</v>
      </c>
      <c r="K1965" s="116">
        <f t="shared" si="981"/>
        <v>4</v>
      </c>
      <c r="L1965" s="8">
        <f t="shared" si="982"/>
        <v>1.00081775</v>
      </c>
      <c r="M1965" s="117">
        <v>1</v>
      </c>
      <c r="N1965" s="117">
        <f t="shared" si="983"/>
        <v>1</v>
      </c>
      <c r="O1965" s="110">
        <f t="shared" si="984"/>
        <v>1.00081775</v>
      </c>
      <c r="P1965" s="110">
        <f t="shared" si="985"/>
        <v>515.34076369000002</v>
      </c>
      <c r="Q1965" s="148">
        <f t="shared" si="986"/>
        <v>0</v>
      </c>
      <c r="R1965" s="170">
        <f t="shared" si="987"/>
        <v>0</v>
      </c>
      <c r="S1965" s="110">
        <f t="shared" si="988"/>
        <v>0</v>
      </c>
      <c r="T1965" s="92">
        <f t="shared" si="973"/>
        <v>0</v>
      </c>
      <c r="U1965" s="181">
        <f t="shared" si="974"/>
        <v>0</v>
      </c>
      <c r="V1965" s="120">
        <f t="shared" si="970"/>
        <v>7.8E-2</v>
      </c>
      <c r="W1965" s="118">
        <f t="shared" si="989"/>
        <v>4</v>
      </c>
      <c r="X1965" s="118">
        <v>252</v>
      </c>
      <c r="Y1965" s="117">
        <f t="shared" si="990"/>
        <v>1.001192893</v>
      </c>
      <c r="Z1965" s="110">
        <f t="shared" si="991"/>
        <v>0.61474638000000004</v>
      </c>
      <c r="AA1965" s="110">
        <f t="shared" si="992"/>
        <v>0</v>
      </c>
      <c r="AB1965" s="121" t="str">
        <f t="shared" si="971"/>
        <v>A+J=</v>
      </c>
      <c r="AC1965" s="115">
        <f t="shared" si="972"/>
        <v>46259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9">
        <f t="shared" si="969"/>
        <v>46235</v>
      </c>
      <c r="B1966" s="110">
        <f t="shared" si="975"/>
        <v>516.21479021000005</v>
      </c>
      <c r="C1966" s="184">
        <f t="shared" si="993"/>
        <v>514.91968812261223</v>
      </c>
      <c r="D1966" s="111">
        <f t="shared" si="976"/>
        <v>7245.38</v>
      </c>
      <c r="E1966" s="111">
        <f>IF($K1966=1,VLOOKUP($A1965,$AQ$11:$AU$150,5),E1965)</f>
        <v>7276.54</v>
      </c>
      <c r="F1966" s="160" t="e">
        <f>IF($K1966=1,VLOOKUP($A1965,$AQ$11:$AU$135,6),F1965)</f>
        <v>#REF!</v>
      </c>
      <c r="G1966" s="114">
        <f t="shared" si="977"/>
        <v>4.3006716003852752E-3</v>
      </c>
      <c r="H1966" s="115">
        <f t="shared" si="978"/>
        <v>46259</v>
      </c>
      <c r="I1966" s="115">
        <f t="shared" si="979"/>
        <v>46259</v>
      </c>
      <c r="J1966" s="116">
        <f t="shared" si="980"/>
        <v>21</v>
      </c>
      <c r="K1966" s="116">
        <f t="shared" si="981"/>
        <v>5</v>
      </c>
      <c r="L1966" s="8">
        <f t="shared" si="982"/>
        <v>1.0010222900000001</v>
      </c>
      <c r="M1966" s="117">
        <v>1</v>
      </c>
      <c r="N1966" s="117">
        <f t="shared" si="983"/>
        <v>1</v>
      </c>
      <c r="O1966" s="110">
        <f t="shared" si="984"/>
        <v>1.0010222900000001</v>
      </c>
      <c r="P1966" s="110">
        <f t="shared" si="985"/>
        <v>515.44608536999999</v>
      </c>
      <c r="Q1966" s="148">
        <f t="shared" si="986"/>
        <v>0</v>
      </c>
      <c r="R1966" s="170">
        <f t="shared" si="987"/>
        <v>0</v>
      </c>
      <c r="S1966" s="110">
        <f t="shared" si="988"/>
        <v>0</v>
      </c>
      <c r="T1966" s="92">
        <f t="shared" si="973"/>
        <v>0</v>
      </c>
      <c r="U1966" s="181">
        <f t="shared" si="974"/>
        <v>0</v>
      </c>
      <c r="V1966" s="120">
        <f t="shared" si="970"/>
        <v>7.8E-2</v>
      </c>
      <c r="W1966" s="118">
        <f t="shared" si="989"/>
        <v>5</v>
      </c>
      <c r="X1966" s="118">
        <v>252</v>
      </c>
      <c r="Y1966" s="117">
        <f t="shared" si="990"/>
        <v>1.001491339</v>
      </c>
      <c r="Z1966" s="110">
        <f t="shared" si="991"/>
        <v>0.76870483999999994</v>
      </c>
      <c r="AA1966" s="110">
        <f t="shared" si="992"/>
        <v>0</v>
      </c>
      <c r="AB1966" s="121" t="str">
        <f t="shared" si="971"/>
        <v>A+J=</v>
      </c>
      <c r="AC1966" s="115">
        <f t="shared" si="972"/>
        <v>46259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9">
        <f t="shared" si="969"/>
        <v>46236</v>
      </c>
      <c r="B1967" s="110">
        <f t="shared" si="975"/>
        <v>516.21479021000005</v>
      </c>
      <c r="C1967" s="184">
        <f t="shared" si="993"/>
        <v>514.91968812261223</v>
      </c>
      <c r="D1967" s="111">
        <f t="shared" si="976"/>
        <v>7245.38</v>
      </c>
      <c r="E1967" s="111">
        <f>IF($K1967=1,VLOOKUP($A1966,$AQ$11:$AU$150,5),E1966)</f>
        <v>7276.54</v>
      </c>
      <c r="F1967" s="160" t="e">
        <f>IF($K1967=1,VLOOKUP($A1966,$AQ$11:$AU$135,6),F1966)</f>
        <v>#REF!</v>
      </c>
      <c r="G1967" s="114">
        <f t="shared" si="977"/>
        <v>4.3006716003852752E-3</v>
      </c>
      <c r="H1967" s="115">
        <f t="shared" si="978"/>
        <v>46259</v>
      </c>
      <c r="I1967" s="115">
        <f t="shared" si="979"/>
        <v>46259</v>
      </c>
      <c r="J1967" s="116">
        <f t="shared" si="980"/>
        <v>21</v>
      </c>
      <c r="K1967" s="116">
        <f t="shared" si="981"/>
        <v>5</v>
      </c>
      <c r="L1967" s="8">
        <f t="shared" si="982"/>
        <v>1.0010222900000001</v>
      </c>
      <c r="M1967" s="117">
        <v>1</v>
      </c>
      <c r="N1967" s="117">
        <f t="shared" si="983"/>
        <v>1</v>
      </c>
      <c r="O1967" s="110">
        <f t="shared" si="984"/>
        <v>1.0010222900000001</v>
      </c>
      <c r="P1967" s="110">
        <f t="shared" si="985"/>
        <v>515.44608536999999</v>
      </c>
      <c r="Q1967" s="148">
        <f t="shared" si="986"/>
        <v>0</v>
      </c>
      <c r="R1967" s="170">
        <f t="shared" si="987"/>
        <v>0</v>
      </c>
      <c r="S1967" s="110">
        <f t="shared" si="988"/>
        <v>0</v>
      </c>
      <c r="T1967" s="92">
        <f t="shared" si="973"/>
        <v>0</v>
      </c>
      <c r="U1967" s="181">
        <f t="shared" si="974"/>
        <v>0</v>
      </c>
      <c r="V1967" s="120">
        <f t="shared" si="970"/>
        <v>7.8E-2</v>
      </c>
      <c r="W1967" s="118">
        <f t="shared" si="989"/>
        <v>5</v>
      </c>
      <c r="X1967" s="118">
        <v>252</v>
      </c>
      <c r="Y1967" s="117">
        <f t="shared" si="990"/>
        <v>1.001491339</v>
      </c>
      <c r="Z1967" s="110">
        <f t="shared" si="991"/>
        <v>0.76870483999999994</v>
      </c>
      <c r="AA1967" s="110">
        <f t="shared" si="992"/>
        <v>0</v>
      </c>
      <c r="AB1967" s="121" t="str">
        <f t="shared" si="971"/>
        <v>A+J=</v>
      </c>
      <c r="AC1967" s="115">
        <f t="shared" si="972"/>
        <v>46259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9">
        <f t="shared" si="969"/>
        <v>46237</v>
      </c>
      <c r="B1968" s="110">
        <f t="shared" si="975"/>
        <v>516.21479021000005</v>
      </c>
      <c r="C1968" s="184">
        <f t="shared" si="993"/>
        <v>514.91968812261223</v>
      </c>
      <c r="D1968" s="111">
        <f t="shared" si="976"/>
        <v>7245.38</v>
      </c>
      <c r="E1968" s="111">
        <f>IF($K1968=1,VLOOKUP($A1967,$AQ$11:$AU$150,5),E1967)</f>
        <v>7276.54</v>
      </c>
      <c r="F1968" s="160" t="e">
        <f>IF($K1968=1,VLOOKUP($A1967,$AQ$11:$AU$135,6),F1967)</f>
        <v>#REF!</v>
      </c>
      <c r="G1968" s="114">
        <f t="shared" si="977"/>
        <v>4.3006716003852752E-3</v>
      </c>
      <c r="H1968" s="115">
        <f t="shared" si="978"/>
        <v>46259</v>
      </c>
      <c r="I1968" s="115">
        <f t="shared" si="979"/>
        <v>46259</v>
      </c>
      <c r="J1968" s="116">
        <f t="shared" si="980"/>
        <v>21</v>
      </c>
      <c r="K1968" s="116">
        <f t="shared" si="981"/>
        <v>5</v>
      </c>
      <c r="L1968" s="8">
        <f t="shared" si="982"/>
        <v>1.0010222900000001</v>
      </c>
      <c r="M1968" s="117">
        <v>1</v>
      </c>
      <c r="N1968" s="117">
        <f t="shared" si="983"/>
        <v>1</v>
      </c>
      <c r="O1968" s="110">
        <f t="shared" si="984"/>
        <v>1.0010222900000001</v>
      </c>
      <c r="P1968" s="110">
        <f t="shared" si="985"/>
        <v>515.44608536999999</v>
      </c>
      <c r="Q1968" s="148">
        <f t="shared" si="986"/>
        <v>0</v>
      </c>
      <c r="R1968" s="170">
        <f t="shared" si="987"/>
        <v>0</v>
      </c>
      <c r="S1968" s="110">
        <f t="shared" si="988"/>
        <v>0</v>
      </c>
      <c r="T1968" s="92">
        <f t="shared" si="973"/>
        <v>0</v>
      </c>
      <c r="U1968" s="181">
        <f t="shared" si="974"/>
        <v>0</v>
      </c>
      <c r="V1968" s="120">
        <f t="shared" si="970"/>
        <v>7.8E-2</v>
      </c>
      <c r="W1968" s="118">
        <f t="shared" si="989"/>
        <v>5</v>
      </c>
      <c r="X1968" s="118">
        <v>252</v>
      </c>
      <c r="Y1968" s="117">
        <f t="shared" si="990"/>
        <v>1.001491339</v>
      </c>
      <c r="Z1968" s="110">
        <f t="shared" si="991"/>
        <v>0.76870483999999994</v>
      </c>
      <c r="AA1968" s="110">
        <f t="shared" si="992"/>
        <v>0</v>
      </c>
      <c r="AB1968" s="121" t="str">
        <f t="shared" si="971"/>
        <v>A+J=</v>
      </c>
      <c r="AC1968" s="115">
        <f t="shared" si="972"/>
        <v>46259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9">
        <f t="shared" si="969"/>
        <v>46238</v>
      </c>
      <c r="B1969" s="110">
        <f t="shared" si="975"/>
        <v>516.47420436000004</v>
      </c>
      <c r="C1969" s="184">
        <f t="shared" si="993"/>
        <v>514.91968812261223</v>
      </c>
      <c r="D1969" s="111">
        <f t="shared" si="976"/>
        <v>7245.38</v>
      </c>
      <c r="E1969" s="111">
        <f>IF($K1969=1,VLOOKUP($A1968,$AQ$11:$AU$150,5),E1968)</f>
        <v>7276.54</v>
      </c>
      <c r="F1969" s="160" t="e">
        <f>IF($K1969=1,VLOOKUP($A1968,$AQ$11:$AU$135,6),F1968)</f>
        <v>#REF!</v>
      </c>
      <c r="G1969" s="114">
        <f t="shared" si="977"/>
        <v>4.3006716003852752E-3</v>
      </c>
      <c r="H1969" s="115">
        <f t="shared" si="978"/>
        <v>46259</v>
      </c>
      <c r="I1969" s="115">
        <f t="shared" si="979"/>
        <v>46259</v>
      </c>
      <c r="J1969" s="116">
        <f t="shared" si="980"/>
        <v>21</v>
      </c>
      <c r="K1969" s="116">
        <f t="shared" si="981"/>
        <v>6</v>
      </c>
      <c r="L1969" s="8">
        <f t="shared" si="982"/>
        <v>1.0012268799999999</v>
      </c>
      <c r="M1969" s="117">
        <v>1</v>
      </c>
      <c r="N1969" s="117">
        <f t="shared" si="983"/>
        <v>1</v>
      </c>
      <c r="O1969" s="110">
        <f t="shared" si="984"/>
        <v>1.0012268799999999</v>
      </c>
      <c r="P1969" s="110">
        <f t="shared" si="985"/>
        <v>515.55143278000003</v>
      </c>
      <c r="Q1969" s="148">
        <f t="shared" si="986"/>
        <v>0</v>
      </c>
      <c r="R1969" s="170">
        <f t="shared" si="987"/>
        <v>0</v>
      </c>
      <c r="S1969" s="110">
        <f t="shared" si="988"/>
        <v>0</v>
      </c>
      <c r="T1969" s="92">
        <f t="shared" si="973"/>
        <v>0</v>
      </c>
      <c r="U1969" s="181">
        <f t="shared" si="974"/>
        <v>0</v>
      </c>
      <c r="V1969" s="120">
        <f t="shared" si="970"/>
        <v>7.8E-2</v>
      </c>
      <c r="W1969" s="118">
        <f t="shared" si="989"/>
        <v>6</v>
      </c>
      <c r="X1969" s="118">
        <v>252</v>
      </c>
      <c r="Y1969" s="117">
        <f t="shared" si="990"/>
        <v>1.0017898730000001</v>
      </c>
      <c r="Z1969" s="110">
        <f t="shared" si="991"/>
        <v>0.92277158000000004</v>
      </c>
      <c r="AA1969" s="110">
        <f t="shared" si="992"/>
        <v>0</v>
      </c>
      <c r="AB1969" s="121" t="str">
        <f t="shared" si="971"/>
        <v>A+J=</v>
      </c>
      <c r="AC1969" s="115">
        <f t="shared" si="972"/>
        <v>46259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9">
        <f t="shared" si="969"/>
        <v>46239</v>
      </c>
      <c r="B1970" s="110">
        <f t="shared" si="975"/>
        <v>516.73374280000007</v>
      </c>
      <c r="C1970" s="184">
        <f t="shared" si="993"/>
        <v>514.91968812261223</v>
      </c>
      <c r="D1970" s="111">
        <f t="shared" si="976"/>
        <v>7245.38</v>
      </c>
      <c r="E1970" s="111">
        <f>IF($K1970=1,VLOOKUP($A1969,$AQ$11:$AU$150,5),E1969)</f>
        <v>7276.54</v>
      </c>
      <c r="F1970" s="160" t="e">
        <f>IF($K1970=1,VLOOKUP($A1969,$AQ$11:$AU$135,6),F1969)</f>
        <v>#REF!</v>
      </c>
      <c r="G1970" s="114">
        <f t="shared" si="977"/>
        <v>4.3006716003852752E-3</v>
      </c>
      <c r="H1970" s="115">
        <f t="shared" si="978"/>
        <v>46259</v>
      </c>
      <c r="I1970" s="115">
        <f t="shared" si="979"/>
        <v>46259</v>
      </c>
      <c r="J1970" s="116">
        <f t="shared" si="980"/>
        <v>21</v>
      </c>
      <c r="K1970" s="116">
        <f t="shared" si="981"/>
        <v>7</v>
      </c>
      <c r="L1970" s="8">
        <f t="shared" si="982"/>
        <v>1.0014315</v>
      </c>
      <c r="M1970" s="117">
        <v>1</v>
      </c>
      <c r="N1970" s="117">
        <f t="shared" si="983"/>
        <v>1</v>
      </c>
      <c r="O1970" s="110">
        <f t="shared" si="984"/>
        <v>1.0014315</v>
      </c>
      <c r="P1970" s="110">
        <f t="shared" si="985"/>
        <v>515.65679565000005</v>
      </c>
      <c r="Q1970" s="148">
        <f t="shared" si="986"/>
        <v>0</v>
      </c>
      <c r="R1970" s="170">
        <f t="shared" si="987"/>
        <v>0</v>
      </c>
      <c r="S1970" s="110">
        <f t="shared" si="988"/>
        <v>0</v>
      </c>
      <c r="T1970" s="92">
        <f t="shared" si="973"/>
        <v>0</v>
      </c>
      <c r="U1970" s="181">
        <f t="shared" si="974"/>
        <v>0</v>
      </c>
      <c r="V1970" s="120">
        <f t="shared" si="970"/>
        <v>7.8E-2</v>
      </c>
      <c r="W1970" s="118">
        <f t="shared" si="989"/>
        <v>7</v>
      </c>
      <c r="X1970" s="118">
        <v>252</v>
      </c>
      <c r="Y1970" s="117">
        <f t="shared" si="990"/>
        <v>1.0020884960000001</v>
      </c>
      <c r="Z1970" s="110">
        <f t="shared" si="991"/>
        <v>1.0769471500000001</v>
      </c>
      <c r="AA1970" s="110">
        <f t="shared" si="992"/>
        <v>0</v>
      </c>
      <c r="AB1970" s="121" t="str">
        <f t="shared" si="971"/>
        <v>A+J=</v>
      </c>
      <c r="AC1970" s="115">
        <f t="shared" si="972"/>
        <v>46259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9">
        <f t="shared" si="969"/>
        <v>46240</v>
      </c>
      <c r="B1971" s="110">
        <f t="shared" si="975"/>
        <v>516.99341637999999</v>
      </c>
      <c r="C1971" s="184">
        <f t="shared" si="993"/>
        <v>514.91968812261223</v>
      </c>
      <c r="D1971" s="111">
        <f t="shared" si="976"/>
        <v>7245.38</v>
      </c>
      <c r="E1971" s="111">
        <f>IF($K1971=1,VLOOKUP($A1970,$AQ$11:$AU$150,5),E1970)</f>
        <v>7276.54</v>
      </c>
      <c r="F1971" s="160" t="e">
        <f>IF($K1971=1,VLOOKUP($A1970,$AQ$11:$AU$135,6),F1970)</f>
        <v>#REF!</v>
      </c>
      <c r="G1971" s="114">
        <f t="shared" si="977"/>
        <v>4.3006716003852752E-3</v>
      </c>
      <c r="H1971" s="115">
        <f t="shared" si="978"/>
        <v>46259</v>
      </c>
      <c r="I1971" s="115">
        <f t="shared" si="979"/>
        <v>46259</v>
      </c>
      <c r="J1971" s="116">
        <f t="shared" si="980"/>
        <v>21</v>
      </c>
      <c r="K1971" s="116">
        <f t="shared" si="981"/>
        <v>8</v>
      </c>
      <c r="L1971" s="8">
        <f t="shared" si="982"/>
        <v>1.00163617</v>
      </c>
      <c r="M1971" s="117">
        <v>1</v>
      </c>
      <c r="N1971" s="117">
        <f t="shared" si="983"/>
        <v>1</v>
      </c>
      <c r="O1971" s="110">
        <f t="shared" si="984"/>
        <v>1.00163617</v>
      </c>
      <c r="P1971" s="110">
        <f t="shared" si="985"/>
        <v>515.76218426000003</v>
      </c>
      <c r="Q1971" s="148">
        <f t="shared" si="986"/>
        <v>0</v>
      </c>
      <c r="R1971" s="170">
        <f t="shared" si="987"/>
        <v>0</v>
      </c>
      <c r="S1971" s="110">
        <f t="shared" si="988"/>
        <v>0</v>
      </c>
      <c r="T1971" s="92">
        <f t="shared" si="973"/>
        <v>0</v>
      </c>
      <c r="U1971" s="181">
        <f t="shared" si="974"/>
        <v>0</v>
      </c>
      <c r="V1971" s="120">
        <f t="shared" si="970"/>
        <v>7.8E-2</v>
      </c>
      <c r="W1971" s="118">
        <f t="shared" si="989"/>
        <v>8</v>
      </c>
      <c r="X1971" s="118">
        <v>252</v>
      </c>
      <c r="Y1971" s="117">
        <f t="shared" si="990"/>
        <v>1.0023872089999999</v>
      </c>
      <c r="Z1971" s="110">
        <f t="shared" si="991"/>
        <v>1.23123212</v>
      </c>
      <c r="AA1971" s="110">
        <f t="shared" si="992"/>
        <v>0</v>
      </c>
      <c r="AB1971" s="121" t="str">
        <f t="shared" si="971"/>
        <v>A+J=</v>
      </c>
      <c r="AC1971" s="115">
        <f t="shared" si="972"/>
        <v>46259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9">
        <f t="shared" si="969"/>
        <v>46241</v>
      </c>
      <c r="B1972" s="110">
        <f t="shared" si="975"/>
        <v>517.2532195</v>
      </c>
      <c r="C1972" s="184">
        <f t="shared" si="993"/>
        <v>514.91968812261223</v>
      </c>
      <c r="D1972" s="111">
        <f t="shared" si="976"/>
        <v>7245.38</v>
      </c>
      <c r="E1972" s="111">
        <f>IF($K1972=1,VLOOKUP($A1971,$AQ$11:$AU$150,5),E1971)</f>
        <v>7276.54</v>
      </c>
      <c r="F1972" s="160" t="e">
        <f>IF($K1972=1,VLOOKUP($A1971,$AQ$11:$AU$135,6),F1971)</f>
        <v>#REF!</v>
      </c>
      <c r="G1972" s="114">
        <f t="shared" si="977"/>
        <v>4.3006716003852752E-3</v>
      </c>
      <c r="H1972" s="115">
        <f t="shared" si="978"/>
        <v>46259</v>
      </c>
      <c r="I1972" s="115">
        <f t="shared" si="979"/>
        <v>46259</v>
      </c>
      <c r="J1972" s="116">
        <f t="shared" si="980"/>
        <v>21</v>
      </c>
      <c r="K1972" s="116">
        <f t="shared" si="981"/>
        <v>9</v>
      </c>
      <c r="L1972" s="8">
        <f t="shared" si="982"/>
        <v>1.00184088</v>
      </c>
      <c r="M1972" s="117">
        <v>1</v>
      </c>
      <c r="N1972" s="117">
        <f t="shared" si="983"/>
        <v>1</v>
      </c>
      <c r="O1972" s="110">
        <f t="shared" si="984"/>
        <v>1.00184088</v>
      </c>
      <c r="P1972" s="110">
        <f t="shared" si="985"/>
        <v>515.86759346999997</v>
      </c>
      <c r="Q1972" s="148">
        <f t="shared" si="986"/>
        <v>0</v>
      </c>
      <c r="R1972" s="170">
        <f t="shared" si="987"/>
        <v>0</v>
      </c>
      <c r="S1972" s="110">
        <f t="shared" si="988"/>
        <v>0</v>
      </c>
      <c r="T1972" s="92">
        <f t="shared" si="973"/>
        <v>0</v>
      </c>
      <c r="U1972" s="181">
        <f t="shared" si="974"/>
        <v>0</v>
      </c>
      <c r="V1972" s="120">
        <f t="shared" si="970"/>
        <v>7.8E-2</v>
      </c>
      <c r="W1972" s="118">
        <f t="shared" si="989"/>
        <v>9</v>
      </c>
      <c r="X1972" s="118">
        <v>252</v>
      </c>
      <c r="Y1972" s="117">
        <f t="shared" si="990"/>
        <v>1.002686011</v>
      </c>
      <c r="Z1972" s="110">
        <f t="shared" si="991"/>
        <v>1.3856260300000001</v>
      </c>
      <c r="AA1972" s="110">
        <f t="shared" si="992"/>
        <v>0</v>
      </c>
      <c r="AB1972" s="121" t="str">
        <f t="shared" si="971"/>
        <v>A+J=</v>
      </c>
      <c r="AC1972" s="115">
        <f t="shared" si="972"/>
        <v>46259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9">
        <f t="shared" si="969"/>
        <v>46242</v>
      </c>
      <c r="B1973" s="110">
        <f t="shared" si="975"/>
        <v>517.51315166999996</v>
      </c>
      <c r="C1973" s="184">
        <f t="shared" si="993"/>
        <v>514.91968812261223</v>
      </c>
      <c r="D1973" s="111">
        <f t="shared" si="976"/>
        <v>7245.38</v>
      </c>
      <c r="E1973" s="111">
        <f>IF($K1973=1,VLOOKUP($A1972,$AQ$11:$AU$150,5),E1972)</f>
        <v>7276.54</v>
      </c>
      <c r="F1973" s="160" t="e">
        <f>IF($K1973=1,VLOOKUP($A1972,$AQ$11:$AU$135,6),F1972)</f>
        <v>#REF!</v>
      </c>
      <c r="G1973" s="114">
        <f t="shared" si="977"/>
        <v>4.3006716003852752E-3</v>
      </c>
      <c r="H1973" s="115">
        <f t="shared" si="978"/>
        <v>46259</v>
      </c>
      <c r="I1973" s="115">
        <f t="shared" si="979"/>
        <v>46259</v>
      </c>
      <c r="J1973" s="116">
        <f t="shared" si="980"/>
        <v>21</v>
      </c>
      <c r="K1973" s="116">
        <f t="shared" si="981"/>
        <v>10</v>
      </c>
      <c r="L1973" s="8">
        <f t="shared" si="982"/>
        <v>1.00204563</v>
      </c>
      <c r="M1973" s="117">
        <v>1</v>
      </c>
      <c r="N1973" s="117">
        <f t="shared" si="983"/>
        <v>1</v>
      </c>
      <c r="O1973" s="110">
        <f t="shared" si="984"/>
        <v>1.00204563</v>
      </c>
      <c r="P1973" s="110">
        <f t="shared" si="985"/>
        <v>515.97302328000001</v>
      </c>
      <c r="Q1973" s="148">
        <f t="shared" si="986"/>
        <v>0</v>
      </c>
      <c r="R1973" s="170">
        <f t="shared" si="987"/>
        <v>0</v>
      </c>
      <c r="S1973" s="110">
        <f t="shared" si="988"/>
        <v>0</v>
      </c>
      <c r="T1973" s="92">
        <f t="shared" si="973"/>
        <v>0</v>
      </c>
      <c r="U1973" s="181">
        <f t="shared" si="974"/>
        <v>0</v>
      </c>
      <c r="V1973" s="120">
        <f t="shared" si="970"/>
        <v>7.8E-2</v>
      </c>
      <c r="W1973" s="118">
        <f t="shared" si="989"/>
        <v>10</v>
      </c>
      <c r="X1973" s="118">
        <v>252</v>
      </c>
      <c r="Y1973" s="117">
        <f t="shared" si="990"/>
        <v>1.002984901</v>
      </c>
      <c r="Z1973" s="110">
        <f t="shared" si="991"/>
        <v>1.54012839</v>
      </c>
      <c r="AA1973" s="110">
        <f t="shared" si="992"/>
        <v>0</v>
      </c>
      <c r="AB1973" s="121" t="str">
        <f t="shared" si="971"/>
        <v>A+J=</v>
      </c>
      <c r="AC1973" s="115">
        <f t="shared" si="972"/>
        <v>46259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9">
        <f t="shared" si="969"/>
        <v>46243</v>
      </c>
      <c r="B1974" s="110">
        <f t="shared" si="975"/>
        <v>517.51315166999996</v>
      </c>
      <c r="C1974" s="184">
        <f t="shared" si="993"/>
        <v>514.91968812261223</v>
      </c>
      <c r="D1974" s="111">
        <f t="shared" si="976"/>
        <v>7245.38</v>
      </c>
      <c r="E1974" s="111">
        <f>IF($K1974=1,VLOOKUP($A1973,$AQ$11:$AU$150,5),E1973)</f>
        <v>7276.54</v>
      </c>
      <c r="F1974" s="160" t="e">
        <f>IF($K1974=1,VLOOKUP($A1973,$AQ$11:$AU$135,6),F1973)</f>
        <v>#REF!</v>
      </c>
      <c r="G1974" s="114">
        <f t="shared" si="977"/>
        <v>4.3006716003852752E-3</v>
      </c>
      <c r="H1974" s="115">
        <f t="shared" si="978"/>
        <v>46259</v>
      </c>
      <c r="I1974" s="115">
        <f t="shared" si="979"/>
        <v>46259</v>
      </c>
      <c r="J1974" s="116">
        <f t="shared" si="980"/>
        <v>21</v>
      </c>
      <c r="K1974" s="116">
        <f t="shared" si="981"/>
        <v>10</v>
      </c>
      <c r="L1974" s="8">
        <f t="shared" si="982"/>
        <v>1.00204563</v>
      </c>
      <c r="M1974" s="117">
        <v>1</v>
      </c>
      <c r="N1974" s="117">
        <f t="shared" si="983"/>
        <v>1</v>
      </c>
      <c r="O1974" s="110">
        <f t="shared" si="984"/>
        <v>1.00204563</v>
      </c>
      <c r="P1974" s="110">
        <f t="shared" si="985"/>
        <v>515.97302328000001</v>
      </c>
      <c r="Q1974" s="148">
        <f t="shared" si="986"/>
        <v>0</v>
      </c>
      <c r="R1974" s="170">
        <f t="shared" si="987"/>
        <v>0</v>
      </c>
      <c r="S1974" s="110">
        <f t="shared" si="988"/>
        <v>0</v>
      </c>
      <c r="T1974" s="92">
        <f t="shared" si="973"/>
        <v>0</v>
      </c>
      <c r="U1974" s="181">
        <f t="shared" si="974"/>
        <v>0</v>
      </c>
      <c r="V1974" s="120">
        <f t="shared" si="970"/>
        <v>7.8E-2</v>
      </c>
      <c r="W1974" s="118">
        <f t="shared" si="989"/>
        <v>10</v>
      </c>
      <c r="X1974" s="118">
        <v>252</v>
      </c>
      <c r="Y1974" s="117">
        <f t="shared" si="990"/>
        <v>1.002984901</v>
      </c>
      <c r="Z1974" s="110">
        <f t="shared" si="991"/>
        <v>1.54012839</v>
      </c>
      <c r="AA1974" s="110">
        <f t="shared" si="992"/>
        <v>0</v>
      </c>
      <c r="AB1974" s="121" t="str">
        <f t="shared" si="971"/>
        <v>A+J=</v>
      </c>
      <c r="AC1974" s="115">
        <f t="shared" si="972"/>
        <v>46259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9">
        <f t="shared" si="969"/>
        <v>46244</v>
      </c>
      <c r="B1975" s="110">
        <f t="shared" si="975"/>
        <v>517.51315166999996</v>
      </c>
      <c r="C1975" s="184">
        <f t="shared" si="993"/>
        <v>514.91968812261223</v>
      </c>
      <c r="D1975" s="111">
        <f t="shared" si="976"/>
        <v>7245.38</v>
      </c>
      <c r="E1975" s="111">
        <f>IF($K1975=1,VLOOKUP($A1974,$AQ$11:$AU$150,5),E1974)</f>
        <v>7276.54</v>
      </c>
      <c r="F1975" s="160" t="e">
        <f>IF($K1975=1,VLOOKUP($A1974,$AQ$11:$AU$135,6),F1974)</f>
        <v>#REF!</v>
      </c>
      <c r="G1975" s="114">
        <f t="shared" si="977"/>
        <v>4.3006716003852752E-3</v>
      </c>
      <c r="H1975" s="115">
        <f t="shared" si="978"/>
        <v>46259</v>
      </c>
      <c r="I1975" s="115">
        <f t="shared" si="979"/>
        <v>46259</v>
      </c>
      <c r="J1975" s="116">
        <f t="shared" si="980"/>
        <v>21</v>
      </c>
      <c r="K1975" s="116">
        <f t="shared" si="981"/>
        <v>10</v>
      </c>
      <c r="L1975" s="8">
        <f t="shared" si="982"/>
        <v>1.00204563</v>
      </c>
      <c r="M1975" s="117">
        <v>1</v>
      </c>
      <c r="N1975" s="117">
        <f t="shared" si="983"/>
        <v>1</v>
      </c>
      <c r="O1975" s="110">
        <f t="shared" si="984"/>
        <v>1.00204563</v>
      </c>
      <c r="P1975" s="110">
        <f t="shared" si="985"/>
        <v>515.97302328000001</v>
      </c>
      <c r="Q1975" s="148">
        <f t="shared" si="986"/>
        <v>0</v>
      </c>
      <c r="R1975" s="170">
        <f t="shared" si="987"/>
        <v>0</v>
      </c>
      <c r="S1975" s="110">
        <f t="shared" si="988"/>
        <v>0</v>
      </c>
      <c r="T1975" s="92">
        <f t="shared" si="973"/>
        <v>0</v>
      </c>
      <c r="U1975" s="181">
        <f t="shared" si="974"/>
        <v>0</v>
      </c>
      <c r="V1975" s="120">
        <f t="shared" si="970"/>
        <v>7.8E-2</v>
      </c>
      <c r="W1975" s="118">
        <f t="shared" si="989"/>
        <v>10</v>
      </c>
      <c r="X1975" s="118">
        <v>252</v>
      </c>
      <c r="Y1975" s="117">
        <f t="shared" si="990"/>
        <v>1.002984901</v>
      </c>
      <c r="Z1975" s="110">
        <f t="shared" si="991"/>
        <v>1.54012839</v>
      </c>
      <c r="AA1975" s="110">
        <f t="shared" si="992"/>
        <v>0</v>
      </c>
      <c r="AB1975" s="121" t="str">
        <f t="shared" si="971"/>
        <v>A+J=</v>
      </c>
      <c r="AC1975" s="115">
        <f t="shared" si="972"/>
        <v>46259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9">
        <f t="shared" si="969"/>
        <v>46245</v>
      </c>
      <c r="B1976" s="110">
        <f t="shared" si="975"/>
        <v>517.77321914000004</v>
      </c>
      <c r="C1976" s="184">
        <f t="shared" si="993"/>
        <v>514.91968812261223</v>
      </c>
      <c r="D1976" s="111">
        <f t="shared" si="976"/>
        <v>7245.38</v>
      </c>
      <c r="E1976" s="111">
        <f>IF($K1976=1,VLOOKUP($A1975,$AQ$11:$AU$150,5),E1975)</f>
        <v>7276.54</v>
      </c>
      <c r="F1976" s="160" t="e">
        <f>IF($K1976=1,VLOOKUP($A1975,$AQ$11:$AU$135,6),F1975)</f>
        <v>#REF!</v>
      </c>
      <c r="G1976" s="114">
        <f t="shared" si="977"/>
        <v>4.3006716003852752E-3</v>
      </c>
      <c r="H1976" s="115">
        <f t="shared" si="978"/>
        <v>46259</v>
      </c>
      <c r="I1976" s="115">
        <f t="shared" si="979"/>
        <v>46259</v>
      </c>
      <c r="J1976" s="116">
        <f t="shared" si="980"/>
        <v>21</v>
      </c>
      <c r="K1976" s="116">
        <f t="shared" si="981"/>
        <v>11</v>
      </c>
      <c r="L1976" s="8">
        <f t="shared" si="982"/>
        <v>1.0022504299999999</v>
      </c>
      <c r="M1976" s="117">
        <v>1</v>
      </c>
      <c r="N1976" s="117">
        <f t="shared" si="983"/>
        <v>1</v>
      </c>
      <c r="O1976" s="110">
        <f t="shared" si="984"/>
        <v>1.0022504299999999</v>
      </c>
      <c r="P1976" s="110">
        <f t="shared" si="985"/>
        <v>516.07847882999999</v>
      </c>
      <c r="Q1976" s="148">
        <f t="shared" si="986"/>
        <v>0</v>
      </c>
      <c r="R1976" s="170">
        <f t="shared" si="987"/>
        <v>0</v>
      </c>
      <c r="S1976" s="110">
        <f t="shared" si="988"/>
        <v>0</v>
      </c>
      <c r="T1976" s="92">
        <f t="shared" si="973"/>
        <v>0</v>
      </c>
      <c r="U1976" s="181">
        <f t="shared" si="974"/>
        <v>0</v>
      </c>
      <c r="V1976" s="120">
        <f t="shared" si="970"/>
        <v>7.8E-2</v>
      </c>
      <c r="W1976" s="118">
        <f t="shared" si="989"/>
        <v>11</v>
      </c>
      <c r="X1976" s="118">
        <v>252</v>
      </c>
      <c r="Y1976" s="117">
        <f t="shared" si="990"/>
        <v>1.003283881</v>
      </c>
      <c r="Z1976" s="110">
        <f t="shared" si="991"/>
        <v>1.69474031</v>
      </c>
      <c r="AA1976" s="110">
        <f t="shared" si="992"/>
        <v>0</v>
      </c>
      <c r="AB1976" s="121" t="str">
        <f t="shared" si="971"/>
        <v>A+J=</v>
      </c>
      <c r="AC1976" s="115">
        <f t="shared" si="972"/>
        <v>46259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9">
        <f t="shared" si="969"/>
        <v>46246</v>
      </c>
      <c r="B1977" s="110">
        <f t="shared" si="975"/>
        <v>518.03341110999997</v>
      </c>
      <c r="C1977" s="184">
        <f t="shared" si="993"/>
        <v>514.91968812261223</v>
      </c>
      <c r="D1977" s="111">
        <f t="shared" si="976"/>
        <v>7245.38</v>
      </c>
      <c r="E1977" s="111">
        <f>IF($K1977=1,VLOOKUP($A1976,$AQ$11:$AU$150,5),E1976)</f>
        <v>7276.54</v>
      </c>
      <c r="F1977" s="160" t="e">
        <f>IF($K1977=1,VLOOKUP($A1976,$AQ$11:$AU$135,6),F1976)</f>
        <v>#REF!</v>
      </c>
      <c r="G1977" s="114">
        <f t="shared" si="977"/>
        <v>4.3006716003852752E-3</v>
      </c>
      <c r="H1977" s="115">
        <f t="shared" si="978"/>
        <v>46259</v>
      </c>
      <c r="I1977" s="115">
        <f t="shared" si="979"/>
        <v>46259</v>
      </c>
      <c r="J1977" s="116">
        <f t="shared" si="980"/>
        <v>21</v>
      </c>
      <c r="K1977" s="116">
        <f t="shared" si="981"/>
        <v>12</v>
      </c>
      <c r="L1977" s="8">
        <f t="shared" si="982"/>
        <v>1.0024552600000001</v>
      </c>
      <c r="M1977" s="117">
        <v>1</v>
      </c>
      <c r="N1977" s="117">
        <f t="shared" si="983"/>
        <v>1</v>
      </c>
      <c r="O1977" s="110">
        <f t="shared" si="984"/>
        <v>1.0024552600000001</v>
      </c>
      <c r="P1977" s="110">
        <f t="shared" si="985"/>
        <v>516.18394982999996</v>
      </c>
      <c r="Q1977" s="148">
        <f t="shared" si="986"/>
        <v>0</v>
      </c>
      <c r="R1977" s="170">
        <f t="shared" si="987"/>
        <v>0</v>
      </c>
      <c r="S1977" s="110">
        <f t="shared" si="988"/>
        <v>0</v>
      </c>
      <c r="T1977" s="92">
        <f t="shared" si="973"/>
        <v>0</v>
      </c>
      <c r="U1977" s="181">
        <f t="shared" si="974"/>
        <v>0</v>
      </c>
      <c r="V1977" s="120">
        <f t="shared" si="970"/>
        <v>7.8E-2</v>
      </c>
      <c r="W1977" s="118">
        <f t="shared" si="989"/>
        <v>12</v>
      </c>
      <c r="X1977" s="118">
        <v>252</v>
      </c>
      <c r="Y1977" s="117">
        <f t="shared" si="990"/>
        <v>1.00358295</v>
      </c>
      <c r="Z1977" s="110">
        <f t="shared" si="991"/>
        <v>1.8494612800000001</v>
      </c>
      <c r="AA1977" s="110">
        <f t="shared" si="992"/>
        <v>0</v>
      </c>
      <c r="AB1977" s="121" t="str">
        <f t="shared" si="971"/>
        <v>A+J=</v>
      </c>
      <c r="AC1977" s="115">
        <f t="shared" si="972"/>
        <v>46259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9">
        <f t="shared" si="969"/>
        <v>46247</v>
      </c>
      <c r="B1978" s="110">
        <f t="shared" si="975"/>
        <v>518.29373797000005</v>
      </c>
      <c r="C1978" s="184">
        <f t="shared" si="993"/>
        <v>514.91968812261223</v>
      </c>
      <c r="D1978" s="111">
        <f t="shared" si="976"/>
        <v>7245.38</v>
      </c>
      <c r="E1978" s="111">
        <f>IF($K1978=1,VLOOKUP($A1977,$AQ$11:$AU$150,5),E1977)</f>
        <v>7276.54</v>
      </c>
      <c r="F1978" s="160" t="e">
        <f>IF($K1978=1,VLOOKUP($A1977,$AQ$11:$AU$135,6),F1977)</f>
        <v>#REF!</v>
      </c>
      <c r="G1978" s="114">
        <f t="shared" si="977"/>
        <v>4.3006716003852752E-3</v>
      </c>
      <c r="H1978" s="115">
        <f t="shared" si="978"/>
        <v>46259</v>
      </c>
      <c r="I1978" s="115">
        <f t="shared" si="979"/>
        <v>46259</v>
      </c>
      <c r="J1978" s="116">
        <f t="shared" si="980"/>
        <v>21</v>
      </c>
      <c r="K1978" s="116">
        <f t="shared" si="981"/>
        <v>13</v>
      </c>
      <c r="L1978" s="8">
        <f t="shared" si="982"/>
        <v>1.0026601399999999</v>
      </c>
      <c r="M1978" s="117">
        <v>1</v>
      </c>
      <c r="N1978" s="117">
        <f t="shared" si="983"/>
        <v>1</v>
      </c>
      <c r="O1978" s="110">
        <f t="shared" si="984"/>
        <v>1.0026601399999999</v>
      </c>
      <c r="P1978" s="110">
        <f t="shared" si="985"/>
        <v>516.28944658</v>
      </c>
      <c r="Q1978" s="148">
        <f t="shared" si="986"/>
        <v>0</v>
      </c>
      <c r="R1978" s="170">
        <f t="shared" si="987"/>
        <v>0</v>
      </c>
      <c r="S1978" s="110">
        <f t="shared" si="988"/>
        <v>0</v>
      </c>
      <c r="T1978" s="92">
        <f t="shared" si="973"/>
        <v>0</v>
      </c>
      <c r="U1978" s="181">
        <f t="shared" si="974"/>
        <v>0</v>
      </c>
      <c r="V1978" s="120">
        <f t="shared" si="970"/>
        <v>7.8E-2</v>
      </c>
      <c r="W1978" s="118">
        <f t="shared" si="989"/>
        <v>13</v>
      </c>
      <c r="X1978" s="118">
        <v>252</v>
      </c>
      <c r="Y1978" s="117">
        <f t="shared" si="990"/>
        <v>1.003882108</v>
      </c>
      <c r="Z1978" s="110">
        <f t="shared" si="991"/>
        <v>2.0042913900000001</v>
      </c>
      <c r="AA1978" s="110">
        <f t="shared" si="992"/>
        <v>0</v>
      </c>
      <c r="AB1978" s="121" t="str">
        <f t="shared" si="971"/>
        <v>A+J=</v>
      </c>
      <c r="AC1978" s="115">
        <f t="shared" si="972"/>
        <v>46259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9">
        <f t="shared" si="969"/>
        <v>46248</v>
      </c>
      <c r="B1979" s="110">
        <f t="shared" si="975"/>
        <v>518.55419458000006</v>
      </c>
      <c r="C1979" s="184">
        <f t="shared" si="993"/>
        <v>514.91968812261223</v>
      </c>
      <c r="D1979" s="111">
        <f t="shared" si="976"/>
        <v>7245.38</v>
      </c>
      <c r="E1979" s="111">
        <f>IF($K1979=1,VLOOKUP($A1978,$AQ$11:$AU$150,5),E1978)</f>
        <v>7276.54</v>
      </c>
      <c r="F1979" s="160" t="e">
        <f>IF($K1979=1,VLOOKUP($A1978,$AQ$11:$AU$135,6),F1978)</f>
        <v>#REF!</v>
      </c>
      <c r="G1979" s="114">
        <f t="shared" si="977"/>
        <v>4.3006716003852752E-3</v>
      </c>
      <c r="H1979" s="115">
        <f t="shared" si="978"/>
        <v>46259</v>
      </c>
      <c r="I1979" s="115">
        <f t="shared" si="979"/>
        <v>46259</v>
      </c>
      <c r="J1979" s="116">
        <f t="shared" si="980"/>
        <v>21</v>
      </c>
      <c r="K1979" s="116">
        <f t="shared" si="981"/>
        <v>14</v>
      </c>
      <c r="L1979" s="8">
        <f t="shared" si="982"/>
        <v>1.00286506</v>
      </c>
      <c r="M1979" s="117">
        <v>1</v>
      </c>
      <c r="N1979" s="117">
        <f t="shared" si="983"/>
        <v>1</v>
      </c>
      <c r="O1979" s="110">
        <f t="shared" si="984"/>
        <v>1.00286506</v>
      </c>
      <c r="P1979" s="110">
        <f t="shared" si="985"/>
        <v>516.39496392000001</v>
      </c>
      <c r="Q1979" s="148">
        <f t="shared" si="986"/>
        <v>0</v>
      </c>
      <c r="R1979" s="170">
        <f t="shared" si="987"/>
        <v>0</v>
      </c>
      <c r="S1979" s="110">
        <f t="shared" si="988"/>
        <v>0</v>
      </c>
      <c r="T1979" s="92">
        <f t="shared" si="973"/>
        <v>0</v>
      </c>
      <c r="U1979" s="181">
        <f t="shared" si="974"/>
        <v>0</v>
      </c>
      <c r="V1979" s="120">
        <f t="shared" si="970"/>
        <v>7.8E-2</v>
      </c>
      <c r="W1979" s="118">
        <f t="shared" si="989"/>
        <v>14</v>
      </c>
      <c r="X1979" s="118">
        <v>252</v>
      </c>
      <c r="Y1979" s="117">
        <f t="shared" si="990"/>
        <v>1.0041813550000001</v>
      </c>
      <c r="Z1979" s="110">
        <f t="shared" si="991"/>
        <v>2.15923066</v>
      </c>
      <c r="AA1979" s="110">
        <f t="shared" si="992"/>
        <v>0</v>
      </c>
      <c r="AB1979" s="121" t="str">
        <f t="shared" si="971"/>
        <v>A+J=</v>
      </c>
      <c r="AC1979" s="115">
        <f t="shared" si="972"/>
        <v>46259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9">
        <f t="shared" si="969"/>
        <v>46249</v>
      </c>
      <c r="B1980" s="110">
        <f t="shared" si="975"/>
        <v>518.81478100999993</v>
      </c>
      <c r="C1980" s="184">
        <f t="shared" si="993"/>
        <v>514.91968812261223</v>
      </c>
      <c r="D1980" s="111">
        <f t="shared" si="976"/>
        <v>7245.38</v>
      </c>
      <c r="E1980" s="111">
        <f>IF($K1980=1,VLOOKUP($A1979,$AQ$11:$AU$150,5),E1979)</f>
        <v>7276.54</v>
      </c>
      <c r="F1980" s="160" t="e">
        <f>IF($K1980=1,VLOOKUP($A1979,$AQ$11:$AU$135,6),F1979)</f>
        <v>#REF!</v>
      </c>
      <c r="G1980" s="114">
        <f t="shared" si="977"/>
        <v>4.3006716003852752E-3</v>
      </c>
      <c r="H1980" s="115">
        <f t="shared" si="978"/>
        <v>46259</v>
      </c>
      <c r="I1980" s="115">
        <f t="shared" si="979"/>
        <v>46259</v>
      </c>
      <c r="J1980" s="116">
        <f t="shared" si="980"/>
        <v>21</v>
      </c>
      <c r="K1980" s="116">
        <f t="shared" si="981"/>
        <v>15</v>
      </c>
      <c r="L1980" s="8">
        <f t="shared" si="982"/>
        <v>1.00307002</v>
      </c>
      <c r="M1980" s="117">
        <v>1</v>
      </c>
      <c r="N1980" s="117">
        <f t="shared" si="983"/>
        <v>1</v>
      </c>
      <c r="O1980" s="110">
        <f t="shared" si="984"/>
        <v>1.00307002</v>
      </c>
      <c r="P1980" s="110">
        <f t="shared" si="985"/>
        <v>516.50050185999999</v>
      </c>
      <c r="Q1980" s="148">
        <f t="shared" si="986"/>
        <v>0</v>
      </c>
      <c r="R1980" s="170">
        <f t="shared" si="987"/>
        <v>0</v>
      </c>
      <c r="S1980" s="110">
        <f t="shared" si="988"/>
        <v>0</v>
      </c>
      <c r="T1980" s="92">
        <f t="shared" si="973"/>
        <v>0</v>
      </c>
      <c r="U1980" s="181">
        <f t="shared" si="974"/>
        <v>0</v>
      </c>
      <c r="V1980" s="120">
        <f t="shared" si="970"/>
        <v>7.8E-2</v>
      </c>
      <c r="W1980" s="118">
        <f t="shared" si="989"/>
        <v>15</v>
      </c>
      <c r="X1980" s="118">
        <v>252</v>
      </c>
      <c r="Y1980" s="117">
        <f t="shared" si="990"/>
        <v>1.0044806909999999</v>
      </c>
      <c r="Z1980" s="110">
        <f t="shared" si="991"/>
        <v>2.31427915</v>
      </c>
      <c r="AA1980" s="110">
        <f t="shared" si="992"/>
        <v>0</v>
      </c>
      <c r="AB1980" s="121" t="str">
        <f t="shared" si="971"/>
        <v>A+J=</v>
      </c>
      <c r="AC1980" s="115">
        <f t="shared" si="972"/>
        <v>46259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9">
        <f t="shared" si="969"/>
        <v>46250</v>
      </c>
      <c r="B1981" s="110">
        <f t="shared" si="975"/>
        <v>518.81478100999993</v>
      </c>
      <c r="C1981" s="184">
        <f t="shared" si="993"/>
        <v>514.91968812261223</v>
      </c>
      <c r="D1981" s="111">
        <f t="shared" si="976"/>
        <v>7245.38</v>
      </c>
      <c r="E1981" s="111">
        <f>IF($K1981=1,VLOOKUP($A1980,$AQ$11:$AU$150,5),E1980)</f>
        <v>7276.54</v>
      </c>
      <c r="F1981" s="160" t="e">
        <f>IF($K1981=1,VLOOKUP($A1980,$AQ$11:$AU$135,6),F1980)</f>
        <v>#REF!</v>
      </c>
      <c r="G1981" s="114">
        <f t="shared" si="977"/>
        <v>4.3006716003852752E-3</v>
      </c>
      <c r="H1981" s="115">
        <f t="shared" si="978"/>
        <v>46259</v>
      </c>
      <c r="I1981" s="115">
        <f t="shared" si="979"/>
        <v>46259</v>
      </c>
      <c r="J1981" s="116">
        <f t="shared" si="980"/>
        <v>21</v>
      </c>
      <c r="K1981" s="116">
        <f t="shared" si="981"/>
        <v>15</v>
      </c>
      <c r="L1981" s="8">
        <f t="shared" si="982"/>
        <v>1.00307002</v>
      </c>
      <c r="M1981" s="117">
        <v>1</v>
      </c>
      <c r="N1981" s="117">
        <f t="shared" si="983"/>
        <v>1</v>
      </c>
      <c r="O1981" s="110">
        <f t="shared" si="984"/>
        <v>1.00307002</v>
      </c>
      <c r="P1981" s="110">
        <f t="shared" si="985"/>
        <v>516.50050185999999</v>
      </c>
      <c r="Q1981" s="148">
        <f t="shared" si="986"/>
        <v>0</v>
      </c>
      <c r="R1981" s="170">
        <f t="shared" si="987"/>
        <v>0</v>
      </c>
      <c r="S1981" s="110">
        <f t="shared" si="988"/>
        <v>0</v>
      </c>
      <c r="T1981" s="92">
        <f t="shared" si="973"/>
        <v>0</v>
      </c>
      <c r="U1981" s="181">
        <f t="shared" si="974"/>
        <v>0</v>
      </c>
      <c r="V1981" s="120">
        <f t="shared" si="970"/>
        <v>7.8E-2</v>
      </c>
      <c r="W1981" s="118">
        <f t="shared" si="989"/>
        <v>15</v>
      </c>
      <c r="X1981" s="118">
        <v>252</v>
      </c>
      <c r="Y1981" s="117">
        <f t="shared" si="990"/>
        <v>1.0044806909999999</v>
      </c>
      <c r="Z1981" s="110">
        <f t="shared" si="991"/>
        <v>2.31427915</v>
      </c>
      <c r="AA1981" s="110">
        <f t="shared" si="992"/>
        <v>0</v>
      </c>
      <c r="AB1981" s="121" t="str">
        <f t="shared" si="971"/>
        <v>A+J=</v>
      </c>
      <c r="AC1981" s="115">
        <f t="shared" si="972"/>
        <v>46259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9">
        <f t="shared" si="969"/>
        <v>46251</v>
      </c>
      <c r="B1982" s="110">
        <f t="shared" si="975"/>
        <v>518.81478100999993</v>
      </c>
      <c r="C1982" s="184">
        <f t="shared" si="993"/>
        <v>514.91968812261223</v>
      </c>
      <c r="D1982" s="111">
        <f t="shared" si="976"/>
        <v>7245.38</v>
      </c>
      <c r="E1982" s="111">
        <f>IF($K1982=1,VLOOKUP($A1981,$AQ$11:$AU$150,5),E1981)</f>
        <v>7276.54</v>
      </c>
      <c r="F1982" s="160" t="e">
        <f>IF($K1982=1,VLOOKUP($A1981,$AQ$11:$AU$135,6),F1981)</f>
        <v>#REF!</v>
      </c>
      <c r="G1982" s="114">
        <f t="shared" si="977"/>
        <v>4.3006716003852752E-3</v>
      </c>
      <c r="H1982" s="115">
        <f t="shared" si="978"/>
        <v>46259</v>
      </c>
      <c r="I1982" s="115">
        <f t="shared" si="979"/>
        <v>46259</v>
      </c>
      <c r="J1982" s="116">
        <f t="shared" si="980"/>
        <v>21</v>
      </c>
      <c r="K1982" s="116">
        <f t="shared" si="981"/>
        <v>15</v>
      </c>
      <c r="L1982" s="8">
        <f t="shared" si="982"/>
        <v>1.00307002</v>
      </c>
      <c r="M1982" s="117">
        <v>1</v>
      </c>
      <c r="N1982" s="117">
        <f t="shared" si="983"/>
        <v>1</v>
      </c>
      <c r="O1982" s="110">
        <f t="shared" si="984"/>
        <v>1.00307002</v>
      </c>
      <c r="P1982" s="110">
        <f t="shared" si="985"/>
        <v>516.50050185999999</v>
      </c>
      <c r="Q1982" s="148">
        <f t="shared" si="986"/>
        <v>0</v>
      </c>
      <c r="R1982" s="170">
        <f t="shared" si="987"/>
        <v>0</v>
      </c>
      <c r="S1982" s="110">
        <f t="shared" si="988"/>
        <v>0</v>
      </c>
      <c r="T1982" s="92">
        <f t="shared" si="973"/>
        <v>0</v>
      </c>
      <c r="U1982" s="181">
        <f t="shared" si="974"/>
        <v>0</v>
      </c>
      <c r="V1982" s="120">
        <f t="shared" si="970"/>
        <v>7.8E-2</v>
      </c>
      <c r="W1982" s="118">
        <f t="shared" si="989"/>
        <v>15</v>
      </c>
      <c r="X1982" s="118">
        <v>252</v>
      </c>
      <c r="Y1982" s="117">
        <f t="shared" si="990"/>
        <v>1.0044806909999999</v>
      </c>
      <c r="Z1982" s="110">
        <f t="shared" si="991"/>
        <v>2.31427915</v>
      </c>
      <c r="AA1982" s="110">
        <f t="shared" si="992"/>
        <v>0</v>
      </c>
      <c r="AB1982" s="121" t="str">
        <f t="shared" si="971"/>
        <v>A+J=</v>
      </c>
      <c r="AC1982" s="115">
        <f t="shared" si="972"/>
        <v>46259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9">
        <f t="shared" si="969"/>
        <v>46252</v>
      </c>
      <c r="B1983" s="110">
        <f t="shared" si="975"/>
        <v>519.07549779999999</v>
      </c>
      <c r="C1983" s="184">
        <f t="shared" si="993"/>
        <v>514.91968812261223</v>
      </c>
      <c r="D1983" s="111">
        <f t="shared" si="976"/>
        <v>7245.38</v>
      </c>
      <c r="E1983" s="111">
        <f>IF($K1983=1,VLOOKUP($A1982,$AQ$11:$AU$150,5),E1982)</f>
        <v>7276.54</v>
      </c>
      <c r="F1983" s="160" t="e">
        <f>IF($K1983=1,VLOOKUP($A1982,$AQ$11:$AU$135,6),F1982)</f>
        <v>#REF!</v>
      </c>
      <c r="G1983" s="114">
        <f t="shared" si="977"/>
        <v>4.3006716003852752E-3</v>
      </c>
      <c r="H1983" s="115">
        <f t="shared" si="978"/>
        <v>46259</v>
      </c>
      <c r="I1983" s="115">
        <f t="shared" si="979"/>
        <v>46259</v>
      </c>
      <c r="J1983" s="116">
        <f t="shared" si="980"/>
        <v>21</v>
      </c>
      <c r="K1983" s="116">
        <f t="shared" si="981"/>
        <v>16</v>
      </c>
      <c r="L1983" s="8">
        <f t="shared" si="982"/>
        <v>1.00327502</v>
      </c>
      <c r="M1983" s="117">
        <v>1</v>
      </c>
      <c r="N1983" s="117">
        <f t="shared" si="983"/>
        <v>1</v>
      </c>
      <c r="O1983" s="110">
        <f t="shared" si="984"/>
        <v>1.00327502</v>
      </c>
      <c r="P1983" s="110">
        <f t="shared" si="985"/>
        <v>516.60606039000004</v>
      </c>
      <c r="Q1983" s="148">
        <f t="shared" si="986"/>
        <v>0</v>
      </c>
      <c r="R1983" s="170">
        <f t="shared" si="987"/>
        <v>0</v>
      </c>
      <c r="S1983" s="110">
        <f t="shared" si="988"/>
        <v>0</v>
      </c>
      <c r="T1983" s="92">
        <f t="shared" si="973"/>
        <v>0</v>
      </c>
      <c r="U1983" s="181">
        <f t="shared" si="974"/>
        <v>0</v>
      </c>
      <c r="V1983" s="120">
        <f t="shared" si="970"/>
        <v>7.8E-2</v>
      </c>
      <c r="W1983" s="118">
        <f t="shared" si="989"/>
        <v>16</v>
      </c>
      <c r="X1983" s="118">
        <v>252</v>
      </c>
      <c r="Y1983" s="117">
        <f t="shared" si="990"/>
        <v>1.0047801169999999</v>
      </c>
      <c r="Z1983" s="110">
        <f t="shared" si="991"/>
        <v>2.4694374099999998</v>
      </c>
      <c r="AA1983" s="110">
        <f t="shared" si="992"/>
        <v>0</v>
      </c>
      <c r="AB1983" s="121" t="str">
        <f t="shared" si="971"/>
        <v>A+J=</v>
      </c>
      <c r="AC1983" s="115">
        <f t="shared" si="972"/>
        <v>46259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9">
        <f t="shared" si="969"/>
        <v>46253</v>
      </c>
      <c r="B1984" s="110">
        <f t="shared" si="975"/>
        <v>519.3363496799999</v>
      </c>
      <c r="C1984" s="184">
        <f t="shared" si="993"/>
        <v>514.91968812261223</v>
      </c>
      <c r="D1984" s="111">
        <f t="shared" si="976"/>
        <v>7245.38</v>
      </c>
      <c r="E1984" s="111">
        <f>IF($K1984=1,VLOOKUP($A1983,$AQ$11:$AU$150,5),E1983)</f>
        <v>7276.54</v>
      </c>
      <c r="F1984" s="160" t="e">
        <f>IF($K1984=1,VLOOKUP($A1983,$AQ$11:$AU$135,6),F1983)</f>
        <v>#REF!</v>
      </c>
      <c r="G1984" s="114">
        <f t="shared" si="977"/>
        <v>4.3006716003852752E-3</v>
      </c>
      <c r="H1984" s="115">
        <f t="shared" si="978"/>
        <v>46259</v>
      </c>
      <c r="I1984" s="115">
        <f t="shared" si="979"/>
        <v>46259</v>
      </c>
      <c r="J1984" s="116">
        <f t="shared" si="980"/>
        <v>21</v>
      </c>
      <c r="K1984" s="116">
        <f t="shared" si="981"/>
        <v>17</v>
      </c>
      <c r="L1984" s="8">
        <f t="shared" si="982"/>
        <v>1.0034800699999999</v>
      </c>
      <c r="M1984" s="117">
        <v>1</v>
      </c>
      <c r="N1984" s="117">
        <f t="shared" si="983"/>
        <v>1</v>
      </c>
      <c r="O1984" s="110">
        <f t="shared" si="984"/>
        <v>1.0034800699999999</v>
      </c>
      <c r="P1984" s="110">
        <f t="shared" si="985"/>
        <v>516.71164467999995</v>
      </c>
      <c r="Q1984" s="148">
        <f t="shared" si="986"/>
        <v>0</v>
      </c>
      <c r="R1984" s="170">
        <f t="shared" si="987"/>
        <v>0</v>
      </c>
      <c r="S1984" s="110">
        <f t="shared" si="988"/>
        <v>0</v>
      </c>
      <c r="T1984" s="92">
        <f t="shared" si="973"/>
        <v>0</v>
      </c>
      <c r="U1984" s="181">
        <f t="shared" si="974"/>
        <v>0</v>
      </c>
      <c r="V1984" s="120">
        <f t="shared" si="970"/>
        <v>7.8E-2</v>
      </c>
      <c r="W1984" s="118">
        <f t="shared" si="989"/>
        <v>17</v>
      </c>
      <c r="X1984" s="118">
        <v>252</v>
      </c>
      <c r="Y1984" s="117">
        <f t="shared" si="990"/>
        <v>1.0050796319999999</v>
      </c>
      <c r="Z1984" s="110">
        <f t="shared" si="991"/>
        <v>2.6247050000000001</v>
      </c>
      <c r="AA1984" s="110">
        <f t="shared" si="992"/>
        <v>0</v>
      </c>
      <c r="AB1984" s="121" t="str">
        <f t="shared" si="971"/>
        <v>A+J=</v>
      </c>
      <c r="AC1984" s="115">
        <f t="shared" si="972"/>
        <v>46259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9">
        <f t="shared" si="969"/>
        <v>46254</v>
      </c>
      <c r="B1985" s="110">
        <f t="shared" si="975"/>
        <v>519.59732632999999</v>
      </c>
      <c r="C1985" s="184">
        <f t="shared" si="993"/>
        <v>514.91968812261223</v>
      </c>
      <c r="D1985" s="111">
        <f t="shared" si="976"/>
        <v>7245.38</v>
      </c>
      <c r="E1985" s="111">
        <f>IF($K1985=1,VLOOKUP($A1984,$AQ$11:$AU$150,5),E1984)</f>
        <v>7276.54</v>
      </c>
      <c r="F1985" s="160" t="e">
        <f>IF($K1985=1,VLOOKUP($A1984,$AQ$11:$AU$135,6),F1984)</f>
        <v>#REF!</v>
      </c>
      <c r="G1985" s="114">
        <f t="shared" si="977"/>
        <v>4.3006716003852752E-3</v>
      </c>
      <c r="H1985" s="115">
        <f t="shared" si="978"/>
        <v>46259</v>
      </c>
      <c r="I1985" s="115">
        <f t="shared" si="979"/>
        <v>46259</v>
      </c>
      <c r="J1985" s="116">
        <f t="shared" si="980"/>
        <v>21</v>
      </c>
      <c r="K1985" s="116">
        <f t="shared" si="981"/>
        <v>18</v>
      </c>
      <c r="L1985" s="8">
        <f t="shared" si="982"/>
        <v>1.0036851499999999</v>
      </c>
      <c r="M1985" s="117">
        <v>1</v>
      </c>
      <c r="N1985" s="117">
        <f t="shared" si="983"/>
        <v>1</v>
      </c>
      <c r="O1985" s="110">
        <f t="shared" si="984"/>
        <v>1.0036851499999999</v>
      </c>
      <c r="P1985" s="110">
        <f t="shared" si="985"/>
        <v>516.81724440999994</v>
      </c>
      <c r="Q1985" s="148">
        <f t="shared" si="986"/>
        <v>0</v>
      </c>
      <c r="R1985" s="170">
        <f t="shared" si="987"/>
        <v>0</v>
      </c>
      <c r="S1985" s="110">
        <f t="shared" si="988"/>
        <v>0</v>
      </c>
      <c r="T1985" s="92">
        <f t="shared" si="973"/>
        <v>0</v>
      </c>
      <c r="U1985" s="181">
        <f t="shared" si="974"/>
        <v>0</v>
      </c>
      <c r="V1985" s="120">
        <f t="shared" si="970"/>
        <v>7.8E-2</v>
      </c>
      <c r="W1985" s="118">
        <f t="shared" si="989"/>
        <v>18</v>
      </c>
      <c r="X1985" s="118">
        <v>252</v>
      </c>
      <c r="Y1985" s="117">
        <f t="shared" si="990"/>
        <v>1.005379236</v>
      </c>
      <c r="Z1985" s="110">
        <f t="shared" si="991"/>
        <v>2.7800819200000002</v>
      </c>
      <c r="AA1985" s="110">
        <f t="shared" si="992"/>
        <v>0</v>
      </c>
      <c r="AB1985" s="121" t="str">
        <f t="shared" si="971"/>
        <v>A+J=</v>
      </c>
      <c r="AC1985" s="115">
        <f t="shared" si="972"/>
        <v>46259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9">
        <f t="shared" si="969"/>
        <v>46255</v>
      </c>
      <c r="B1986" s="110">
        <f t="shared" si="975"/>
        <v>519.85843814999998</v>
      </c>
      <c r="C1986" s="184">
        <f t="shared" si="993"/>
        <v>514.91968812261223</v>
      </c>
      <c r="D1986" s="111">
        <f t="shared" si="976"/>
        <v>7245.38</v>
      </c>
      <c r="E1986" s="111">
        <f>IF($K1986=1,VLOOKUP($A1985,$AQ$11:$AU$150,5),E1985)</f>
        <v>7276.54</v>
      </c>
      <c r="F1986" s="160" t="e">
        <f>IF($K1986=1,VLOOKUP($A1985,$AQ$11:$AU$135,6),F1985)</f>
        <v>#REF!</v>
      </c>
      <c r="G1986" s="114">
        <f t="shared" si="977"/>
        <v>4.3006716003852752E-3</v>
      </c>
      <c r="H1986" s="115">
        <f t="shared" si="978"/>
        <v>46259</v>
      </c>
      <c r="I1986" s="115">
        <f t="shared" si="979"/>
        <v>46259</v>
      </c>
      <c r="J1986" s="116">
        <f t="shared" si="980"/>
        <v>21</v>
      </c>
      <c r="K1986" s="116">
        <f t="shared" si="981"/>
        <v>19</v>
      </c>
      <c r="L1986" s="8">
        <f t="shared" si="982"/>
        <v>1.00389028</v>
      </c>
      <c r="M1986" s="117">
        <v>1</v>
      </c>
      <c r="N1986" s="117">
        <f t="shared" si="983"/>
        <v>1</v>
      </c>
      <c r="O1986" s="110">
        <f t="shared" si="984"/>
        <v>1.00389028</v>
      </c>
      <c r="P1986" s="110">
        <f t="shared" si="985"/>
        <v>516.92286988000001</v>
      </c>
      <c r="Q1986" s="148">
        <f t="shared" si="986"/>
        <v>0</v>
      </c>
      <c r="R1986" s="170">
        <f t="shared" si="987"/>
        <v>0</v>
      </c>
      <c r="S1986" s="110">
        <f t="shared" si="988"/>
        <v>0</v>
      </c>
      <c r="T1986" s="92">
        <f t="shared" si="973"/>
        <v>0</v>
      </c>
      <c r="U1986" s="181">
        <f t="shared" si="974"/>
        <v>0</v>
      </c>
      <c r="V1986" s="120">
        <f t="shared" si="970"/>
        <v>7.8E-2</v>
      </c>
      <c r="W1986" s="118">
        <f t="shared" si="989"/>
        <v>19</v>
      </c>
      <c r="X1986" s="118">
        <v>252</v>
      </c>
      <c r="Y1986" s="117">
        <f t="shared" si="990"/>
        <v>1.0056789290000001</v>
      </c>
      <c r="Z1986" s="110">
        <f t="shared" si="991"/>
        <v>2.9355682700000001</v>
      </c>
      <c r="AA1986" s="110">
        <f t="shared" si="992"/>
        <v>0</v>
      </c>
      <c r="AB1986" s="121" t="str">
        <f t="shared" si="971"/>
        <v>A+J=</v>
      </c>
      <c r="AC1986" s="115">
        <f t="shared" si="972"/>
        <v>46259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9">
        <f t="shared" si="969"/>
        <v>46256</v>
      </c>
      <c r="B1987" s="110">
        <f t="shared" si="975"/>
        <v>520.11968053999999</v>
      </c>
      <c r="C1987" s="184">
        <f t="shared" si="993"/>
        <v>514.91968812261223</v>
      </c>
      <c r="D1987" s="111">
        <f t="shared" si="976"/>
        <v>7245.38</v>
      </c>
      <c r="E1987" s="111">
        <f>IF($K1987=1,VLOOKUP($A1986,$AQ$11:$AU$150,5),E1986)</f>
        <v>7276.54</v>
      </c>
      <c r="F1987" s="160" t="e">
        <f>IF($K1987=1,VLOOKUP($A1986,$AQ$11:$AU$135,6),F1986)</f>
        <v>#REF!</v>
      </c>
      <c r="G1987" s="114">
        <f t="shared" si="977"/>
        <v>4.3006716003852752E-3</v>
      </c>
      <c r="H1987" s="115">
        <f t="shared" si="978"/>
        <v>46259</v>
      </c>
      <c r="I1987" s="115">
        <f t="shared" si="979"/>
        <v>46259</v>
      </c>
      <c r="J1987" s="116">
        <f t="shared" si="980"/>
        <v>21</v>
      </c>
      <c r="K1987" s="116">
        <f t="shared" si="981"/>
        <v>20</v>
      </c>
      <c r="L1987" s="8">
        <f t="shared" si="982"/>
        <v>1.0040954499999999</v>
      </c>
      <c r="M1987" s="117">
        <v>1</v>
      </c>
      <c r="N1987" s="117">
        <f t="shared" si="983"/>
        <v>1</v>
      </c>
      <c r="O1987" s="110">
        <f t="shared" si="984"/>
        <v>1.0040954499999999</v>
      </c>
      <c r="P1987" s="110">
        <f t="shared" si="985"/>
        <v>517.02851595000004</v>
      </c>
      <c r="Q1987" s="148">
        <f t="shared" si="986"/>
        <v>0</v>
      </c>
      <c r="R1987" s="170">
        <f t="shared" si="987"/>
        <v>0</v>
      </c>
      <c r="S1987" s="110">
        <f t="shared" si="988"/>
        <v>0</v>
      </c>
      <c r="T1987" s="92">
        <f t="shared" si="973"/>
        <v>0</v>
      </c>
      <c r="U1987" s="181">
        <f t="shared" si="974"/>
        <v>0</v>
      </c>
      <c r="V1987" s="120">
        <f t="shared" si="970"/>
        <v>7.8E-2</v>
      </c>
      <c r="W1987" s="118">
        <f t="shared" si="989"/>
        <v>20</v>
      </c>
      <c r="X1987" s="118">
        <v>252</v>
      </c>
      <c r="Y1987" s="117">
        <f t="shared" si="990"/>
        <v>1.0059787120000001</v>
      </c>
      <c r="Z1987" s="110">
        <f t="shared" si="991"/>
        <v>3.09116459</v>
      </c>
      <c r="AA1987" s="110">
        <f t="shared" si="992"/>
        <v>0</v>
      </c>
      <c r="AB1987" s="121" t="str">
        <f t="shared" si="971"/>
        <v>A+J=</v>
      </c>
      <c r="AC1987" s="115">
        <f t="shared" si="972"/>
        <v>46259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9">
        <f t="shared" si="969"/>
        <v>46257</v>
      </c>
      <c r="B1988" s="110">
        <f t="shared" si="975"/>
        <v>520.11968053999999</v>
      </c>
      <c r="C1988" s="184">
        <f t="shared" si="993"/>
        <v>514.91968812261223</v>
      </c>
      <c r="D1988" s="111">
        <f t="shared" si="976"/>
        <v>7245.38</v>
      </c>
      <c r="E1988" s="111">
        <f>IF($K1988=1,VLOOKUP($A1987,$AQ$11:$AU$150,5),E1987)</f>
        <v>7276.54</v>
      </c>
      <c r="F1988" s="160" t="e">
        <f>IF($K1988=1,VLOOKUP($A1987,$AQ$11:$AU$135,6),F1987)</f>
        <v>#REF!</v>
      </c>
      <c r="G1988" s="114">
        <f t="shared" si="977"/>
        <v>4.3006716003852752E-3</v>
      </c>
      <c r="H1988" s="115">
        <f t="shared" si="978"/>
        <v>46259</v>
      </c>
      <c r="I1988" s="115">
        <f t="shared" si="979"/>
        <v>46259</v>
      </c>
      <c r="J1988" s="116">
        <f t="shared" si="980"/>
        <v>21</v>
      </c>
      <c r="K1988" s="116">
        <f t="shared" si="981"/>
        <v>20</v>
      </c>
      <c r="L1988" s="8">
        <f t="shared" si="982"/>
        <v>1.0040954499999999</v>
      </c>
      <c r="M1988" s="117">
        <v>1</v>
      </c>
      <c r="N1988" s="117">
        <f t="shared" si="983"/>
        <v>1</v>
      </c>
      <c r="O1988" s="110">
        <f t="shared" si="984"/>
        <v>1.0040954499999999</v>
      </c>
      <c r="P1988" s="110">
        <f t="shared" si="985"/>
        <v>517.02851595000004</v>
      </c>
      <c r="Q1988" s="148">
        <f t="shared" si="986"/>
        <v>0</v>
      </c>
      <c r="R1988" s="170">
        <f t="shared" si="987"/>
        <v>0</v>
      </c>
      <c r="S1988" s="110">
        <f t="shared" si="988"/>
        <v>0</v>
      </c>
      <c r="T1988" s="92">
        <f t="shared" si="973"/>
        <v>0</v>
      </c>
      <c r="U1988" s="181">
        <f t="shared" si="974"/>
        <v>0</v>
      </c>
      <c r="V1988" s="120">
        <f t="shared" si="970"/>
        <v>7.8E-2</v>
      </c>
      <c r="W1988" s="118">
        <f t="shared" si="989"/>
        <v>20</v>
      </c>
      <c r="X1988" s="118">
        <v>252</v>
      </c>
      <c r="Y1988" s="117">
        <f t="shared" si="990"/>
        <v>1.0059787120000001</v>
      </c>
      <c r="Z1988" s="110">
        <f t="shared" si="991"/>
        <v>3.09116459</v>
      </c>
      <c r="AA1988" s="110">
        <f t="shared" si="992"/>
        <v>0</v>
      </c>
      <c r="AB1988" s="121" t="str">
        <f t="shared" si="971"/>
        <v>A+J=</v>
      </c>
      <c r="AC1988" s="115">
        <f t="shared" si="972"/>
        <v>46259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9">
        <f t="shared" si="969"/>
        <v>46258</v>
      </c>
      <c r="B1989" s="110">
        <f t="shared" si="975"/>
        <v>520.11968053999999</v>
      </c>
      <c r="C1989" s="184">
        <f t="shared" si="993"/>
        <v>514.91968812261223</v>
      </c>
      <c r="D1989" s="111">
        <f t="shared" si="976"/>
        <v>7245.38</v>
      </c>
      <c r="E1989" s="111">
        <f>IF($K1989=1,VLOOKUP($A1988,$AQ$11:$AU$150,5),E1988)</f>
        <v>7276.54</v>
      </c>
      <c r="F1989" s="160" t="e">
        <f>IF($K1989=1,VLOOKUP($A1988,$AQ$11:$AU$135,6),F1988)</f>
        <v>#REF!</v>
      </c>
      <c r="G1989" s="114">
        <f t="shared" si="977"/>
        <v>4.3006716003852752E-3</v>
      </c>
      <c r="H1989" s="115">
        <f t="shared" si="978"/>
        <v>46259</v>
      </c>
      <c r="I1989" s="115">
        <f t="shared" si="979"/>
        <v>46259</v>
      </c>
      <c r="J1989" s="116">
        <f t="shared" si="980"/>
        <v>21</v>
      </c>
      <c r="K1989" s="116">
        <f t="shared" si="981"/>
        <v>20</v>
      </c>
      <c r="L1989" s="8">
        <f t="shared" si="982"/>
        <v>1.0040954499999999</v>
      </c>
      <c r="M1989" s="117">
        <v>1</v>
      </c>
      <c r="N1989" s="117">
        <f t="shared" si="983"/>
        <v>1</v>
      </c>
      <c r="O1989" s="110">
        <f t="shared" si="984"/>
        <v>1.0040954499999999</v>
      </c>
      <c r="P1989" s="110">
        <f t="shared" si="985"/>
        <v>517.02851595000004</v>
      </c>
      <c r="Q1989" s="148">
        <f t="shared" si="986"/>
        <v>0</v>
      </c>
      <c r="R1989" s="170">
        <f t="shared" si="987"/>
        <v>0</v>
      </c>
      <c r="S1989" s="110">
        <f t="shared" si="988"/>
        <v>0</v>
      </c>
      <c r="T1989" s="92">
        <f t="shared" si="973"/>
        <v>0</v>
      </c>
      <c r="U1989" s="181">
        <f t="shared" si="974"/>
        <v>0</v>
      </c>
      <c r="V1989" s="120">
        <f t="shared" si="970"/>
        <v>7.8E-2</v>
      </c>
      <c r="W1989" s="118">
        <f t="shared" si="989"/>
        <v>20</v>
      </c>
      <c r="X1989" s="118">
        <v>252</v>
      </c>
      <c r="Y1989" s="117">
        <f t="shared" si="990"/>
        <v>1.0059787120000001</v>
      </c>
      <c r="Z1989" s="110">
        <f t="shared" si="991"/>
        <v>3.09116459</v>
      </c>
      <c r="AA1989" s="110">
        <f t="shared" si="992"/>
        <v>0</v>
      </c>
      <c r="AB1989" s="121" t="str">
        <f t="shared" si="971"/>
        <v>A+J=</v>
      </c>
      <c r="AC1989" s="115">
        <f t="shared" si="972"/>
        <v>46259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9">
        <f t="shared" si="969"/>
        <v>46259</v>
      </c>
      <c r="B1990" s="110">
        <f t="shared" si="975"/>
        <v>520.38105819999998</v>
      </c>
      <c r="C1990" s="184">
        <f t="shared" si="993"/>
        <v>514.91968812261223</v>
      </c>
      <c r="D1990" s="111">
        <f t="shared" si="976"/>
        <v>7245.38</v>
      </c>
      <c r="E1990" s="111">
        <f>IF($K1990=1,VLOOKUP($A1989,$AQ$11:$AU$150,5),E1989)</f>
        <v>7276.54</v>
      </c>
      <c r="F1990" s="160" t="e">
        <f>IF($K1990=1,VLOOKUP($A1989,$AQ$11:$AU$135,6),F1989)</f>
        <v>#REF!</v>
      </c>
      <c r="G1990" s="114">
        <f t="shared" si="977"/>
        <v>4.3006716003852752E-3</v>
      </c>
      <c r="H1990" s="115">
        <f t="shared" si="978"/>
        <v>46259</v>
      </c>
      <c r="I1990" s="115">
        <f t="shared" si="979"/>
        <v>46259</v>
      </c>
      <c r="J1990" s="116">
        <f t="shared" si="980"/>
        <v>21</v>
      </c>
      <c r="K1990" s="116">
        <f t="shared" si="981"/>
        <v>21</v>
      </c>
      <c r="L1990" s="8">
        <f t="shared" si="982"/>
        <v>1.0043006699999999</v>
      </c>
      <c r="M1990" s="117">
        <v>1</v>
      </c>
      <c r="N1990" s="117">
        <f t="shared" si="983"/>
        <v>1</v>
      </c>
      <c r="O1990" s="110">
        <f t="shared" si="984"/>
        <v>1.0043006699999999</v>
      </c>
      <c r="P1990" s="110">
        <f t="shared" si="985"/>
        <v>517.13418777000004</v>
      </c>
      <c r="Q1990" s="148">
        <f t="shared" si="986"/>
        <v>65</v>
      </c>
      <c r="R1990" s="170">
        <f t="shared" si="987"/>
        <v>2.2727000000000001E-2</v>
      </c>
      <c r="S1990" s="110">
        <f t="shared" si="988"/>
        <v>11.752908680000001</v>
      </c>
      <c r="T1990" s="92">
        <f t="shared" si="973"/>
        <v>2.214499655118221</v>
      </c>
      <c r="U1990" s="181">
        <f t="shared" si="974"/>
        <v>2.700925343062089E-2</v>
      </c>
      <c r="V1990" s="120">
        <f t="shared" si="970"/>
        <v>7.8E-2</v>
      </c>
      <c r="W1990" s="118">
        <f t="shared" si="989"/>
        <v>21</v>
      </c>
      <c r="X1990" s="118">
        <v>252</v>
      </c>
      <c r="Y1990" s="117">
        <f t="shared" si="990"/>
        <v>1.0062785839999999</v>
      </c>
      <c r="Z1990" s="110">
        <f t="shared" si="991"/>
        <v>3.24687043</v>
      </c>
      <c r="AA1990" s="110">
        <f t="shared" si="992"/>
        <v>14.99977911</v>
      </c>
      <c r="AB1990" s="121" t="str">
        <f t="shared" si="971"/>
        <v>A+J=</v>
      </c>
      <c r="AC1990" s="115">
        <f t="shared" si="972"/>
        <v>46259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9">
        <f t="shared" si="969"/>
        <v>46260</v>
      </c>
      <c r="B1991" s="110">
        <f t="shared" si="975"/>
        <v>503.41495545000004</v>
      </c>
      <c r="C1991" s="184">
        <f t="shared" si="993"/>
        <v>503.16677943488179</v>
      </c>
      <c r="D1991" s="111">
        <f t="shared" si="976"/>
        <v>7245.38</v>
      </c>
      <c r="E1991" s="111">
        <f>IF($K1991=1,VLOOKUP($A1990,$AQ$11:$AU$150,5),E1990)</f>
        <v>7276.54</v>
      </c>
      <c r="F1991" s="160" t="e">
        <f>IF($K1991=1,VLOOKUP($A1990,$AQ$11:$AU$135,6),F1990)</f>
        <v>#REF!</v>
      </c>
      <c r="G1991" s="114">
        <f t="shared" si="977"/>
        <v>4.3006716003852752E-3</v>
      </c>
      <c r="H1991" s="115">
        <f t="shared" si="978"/>
        <v>46290</v>
      </c>
      <c r="I1991" s="115">
        <f t="shared" si="979"/>
        <v>46290</v>
      </c>
      <c r="J1991" s="116">
        <f t="shared" si="980"/>
        <v>22</v>
      </c>
      <c r="K1991" s="116">
        <f t="shared" si="981"/>
        <v>1</v>
      </c>
      <c r="L1991" s="8">
        <f t="shared" si="982"/>
        <v>1.0001950799999999</v>
      </c>
      <c r="M1991" s="117">
        <v>1</v>
      </c>
      <c r="N1991" s="117">
        <f t="shared" si="983"/>
        <v>1</v>
      </c>
      <c r="O1991" s="110">
        <f t="shared" si="984"/>
        <v>1.0001950799999999</v>
      </c>
      <c r="P1991" s="110">
        <f t="shared" si="985"/>
        <v>503.26493721000003</v>
      </c>
      <c r="Q1991" s="148">
        <f t="shared" si="986"/>
        <v>0</v>
      </c>
      <c r="R1991" s="170">
        <f t="shared" si="987"/>
        <v>0</v>
      </c>
      <c r="S1991" s="110">
        <f t="shared" si="988"/>
        <v>0</v>
      </c>
      <c r="T1991" s="92">
        <f t="shared" si="973"/>
        <v>0</v>
      </c>
      <c r="U1991" s="181">
        <f t="shared" si="974"/>
        <v>0</v>
      </c>
      <c r="V1991" s="120">
        <f t="shared" si="970"/>
        <v>7.8E-2</v>
      </c>
      <c r="W1991" s="118">
        <f t="shared" si="989"/>
        <v>1</v>
      </c>
      <c r="X1991" s="118">
        <v>252</v>
      </c>
      <c r="Y1991" s="117">
        <f t="shared" si="990"/>
        <v>1.00029809</v>
      </c>
      <c r="Z1991" s="110">
        <f t="shared" si="991"/>
        <v>0.15001824</v>
      </c>
      <c r="AA1991" s="110">
        <f t="shared" si="992"/>
        <v>0</v>
      </c>
      <c r="AB1991" s="121" t="str">
        <f t="shared" si="971"/>
        <v>A+J=</v>
      </c>
      <c r="AC1991" s="115">
        <f t="shared" si="972"/>
        <v>46290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9">
        <f t="shared" si="969"/>
        <v>46261</v>
      </c>
      <c r="B1992" s="110">
        <f t="shared" si="975"/>
        <v>503.66325493000005</v>
      </c>
      <c r="C1992" s="184">
        <f t="shared" si="993"/>
        <v>503.16677943488179</v>
      </c>
      <c r="D1992" s="111">
        <f t="shared" si="976"/>
        <v>7245.38</v>
      </c>
      <c r="E1992" s="111">
        <f>IF($K1992=1,VLOOKUP($A1991,$AQ$11:$AU$150,5),E1991)</f>
        <v>7276.54</v>
      </c>
      <c r="F1992" s="160" t="e">
        <f>IF($K1992=1,VLOOKUP($A1991,$AQ$11:$AU$135,6),F1991)</f>
        <v>#REF!</v>
      </c>
      <c r="G1992" s="114">
        <f t="shared" si="977"/>
        <v>4.3006716003852752E-3</v>
      </c>
      <c r="H1992" s="115">
        <f t="shared" si="978"/>
        <v>46290</v>
      </c>
      <c r="I1992" s="115">
        <f t="shared" si="979"/>
        <v>46290</v>
      </c>
      <c r="J1992" s="116">
        <f t="shared" si="980"/>
        <v>22</v>
      </c>
      <c r="K1992" s="116">
        <f t="shared" si="981"/>
        <v>2</v>
      </c>
      <c r="L1992" s="8">
        <f t="shared" si="982"/>
        <v>1.0003902</v>
      </c>
      <c r="M1992" s="117">
        <v>1</v>
      </c>
      <c r="N1992" s="117">
        <f t="shared" si="983"/>
        <v>1</v>
      </c>
      <c r="O1992" s="110">
        <f t="shared" si="984"/>
        <v>1.0003902</v>
      </c>
      <c r="P1992" s="110">
        <f t="shared" si="985"/>
        <v>503.36311511000002</v>
      </c>
      <c r="Q1992" s="148">
        <f t="shared" si="986"/>
        <v>0</v>
      </c>
      <c r="R1992" s="170">
        <f t="shared" si="987"/>
        <v>0</v>
      </c>
      <c r="S1992" s="110">
        <f t="shared" si="988"/>
        <v>0</v>
      </c>
      <c r="T1992" s="92">
        <f t="shared" si="973"/>
        <v>0</v>
      </c>
      <c r="U1992" s="181">
        <f t="shared" si="974"/>
        <v>0</v>
      </c>
      <c r="V1992" s="120">
        <f t="shared" si="970"/>
        <v>7.8E-2</v>
      </c>
      <c r="W1992" s="118">
        <f t="shared" si="989"/>
        <v>2</v>
      </c>
      <c r="X1992" s="118">
        <v>252</v>
      </c>
      <c r="Y1992" s="117">
        <f t="shared" si="990"/>
        <v>1.0005962690000001</v>
      </c>
      <c r="Z1992" s="110">
        <f t="shared" si="991"/>
        <v>0.30013982</v>
      </c>
      <c r="AA1992" s="110">
        <f t="shared" si="992"/>
        <v>0</v>
      </c>
      <c r="AB1992" s="121" t="str">
        <f t="shared" si="971"/>
        <v>A+J=</v>
      </c>
      <c r="AC1992" s="115">
        <f t="shared" si="972"/>
        <v>46290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9">
        <f t="shared" si="969"/>
        <v>46262</v>
      </c>
      <c r="B1993" s="110">
        <f t="shared" si="975"/>
        <v>503.91167740000003</v>
      </c>
      <c r="C1993" s="184">
        <f t="shared" si="993"/>
        <v>503.16677943488179</v>
      </c>
      <c r="D1993" s="111">
        <f t="shared" si="976"/>
        <v>7245.38</v>
      </c>
      <c r="E1993" s="111">
        <f>IF($K1993=1,VLOOKUP($A1992,$AQ$11:$AU$150,5),E1992)</f>
        <v>7276.54</v>
      </c>
      <c r="F1993" s="160" t="e">
        <f>IF($K1993=1,VLOOKUP($A1992,$AQ$11:$AU$135,6),F1992)</f>
        <v>#REF!</v>
      </c>
      <c r="G1993" s="114">
        <f t="shared" si="977"/>
        <v>4.3006716003852752E-3</v>
      </c>
      <c r="H1993" s="115">
        <f t="shared" si="978"/>
        <v>46290</v>
      </c>
      <c r="I1993" s="115">
        <f t="shared" si="979"/>
        <v>46290</v>
      </c>
      <c r="J1993" s="116">
        <f t="shared" si="980"/>
        <v>22</v>
      </c>
      <c r="K1993" s="116">
        <f t="shared" si="981"/>
        <v>3</v>
      </c>
      <c r="L1993" s="8">
        <f t="shared" si="982"/>
        <v>1.0005853600000001</v>
      </c>
      <c r="M1993" s="117">
        <v>1</v>
      </c>
      <c r="N1993" s="117">
        <f t="shared" si="983"/>
        <v>1</v>
      </c>
      <c r="O1993" s="110">
        <f t="shared" si="984"/>
        <v>1.0005853600000001</v>
      </c>
      <c r="P1993" s="110">
        <f t="shared" si="985"/>
        <v>503.46131314000002</v>
      </c>
      <c r="Q1993" s="148">
        <f t="shared" si="986"/>
        <v>0</v>
      </c>
      <c r="R1993" s="170">
        <f t="shared" si="987"/>
        <v>0</v>
      </c>
      <c r="S1993" s="110">
        <f t="shared" si="988"/>
        <v>0</v>
      </c>
      <c r="T1993" s="92">
        <f t="shared" si="973"/>
        <v>0</v>
      </c>
      <c r="U1993" s="181">
        <f t="shared" si="974"/>
        <v>0</v>
      </c>
      <c r="V1993" s="120">
        <f t="shared" si="970"/>
        <v>7.8E-2</v>
      </c>
      <c r="W1993" s="118">
        <f t="shared" si="989"/>
        <v>3</v>
      </c>
      <c r="X1993" s="118">
        <v>252</v>
      </c>
      <c r="Y1993" s="117">
        <f t="shared" si="990"/>
        <v>1.0008945359999999</v>
      </c>
      <c r="Z1993" s="110">
        <f t="shared" si="991"/>
        <v>0.45036426000000002</v>
      </c>
      <c r="AA1993" s="110">
        <f t="shared" si="992"/>
        <v>0</v>
      </c>
      <c r="AB1993" s="121" t="str">
        <f t="shared" si="971"/>
        <v>A+J=</v>
      </c>
      <c r="AC1993" s="115">
        <f t="shared" si="972"/>
        <v>46290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9">
        <f t="shared" si="969"/>
        <v>46263</v>
      </c>
      <c r="B1994" s="110">
        <f t="shared" si="975"/>
        <v>504.16022392000002</v>
      </c>
      <c r="C1994" s="184">
        <f t="shared" si="993"/>
        <v>503.16677943488179</v>
      </c>
      <c r="D1994" s="111">
        <f t="shared" si="976"/>
        <v>7245.38</v>
      </c>
      <c r="E1994" s="111">
        <f>IF($K1994=1,VLOOKUP($A1993,$AQ$11:$AU$150,5),E1993)</f>
        <v>7276.54</v>
      </c>
      <c r="F1994" s="160" t="e">
        <f>IF($K1994=1,VLOOKUP($A1993,$AQ$11:$AU$135,6),F1993)</f>
        <v>#REF!</v>
      </c>
      <c r="G1994" s="114">
        <f t="shared" si="977"/>
        <v>4.3006716003852752E-3</v>
      </c>
      <c r="H1994" s="115">
        <f t="shared" si="978"/>
        <v>46290</v>
      </c>
      <c r="I1994" s="115">
        <f t="shared" si="979"/>
        <v>46290</v>
      </c>
      <c r="J1994" s="116">
        <f t="shared" si="980"/>
        <v>22</v>
      </c>
      <c r="K1994" s="116">
        <f t="shared" si="981"/>
        <v>4</v>
      </c>
      <c r="L1994" s="8">
        <f t="shared" si="982"/>
        <v>1.0007805599999999</v>
      </c>
      <c r="M1994" s="117">
        <v>1</v>
      </c>
      <c r="N1994" s="117">
        <f t="shared" si="983"/>
        <v>1</v>
      </c>
      <c r="O1994" s="110">
        <f t="shared" si="984"/>
        <v>1.0007805599999999</v>
      </c>
      <c r="P1994" s="110">
        <f t="shared" si="985"/>
        <v>503.55953129</v>
      </c>
      <c r="Q1994" s="148">
        <f t="shared" si="986"/>
        <v>0</v>
      </c>
      <c r="R1994" s="170">
        <f t="shared" si="987"/>
        <v>0</v>
      </c>
      <c r="S1994" s="110">
        <f t="shared" si="988"/>
        <v>0</v>
      </c>
      <c r="T1994" s="92">
        <f t="shared" si="973"/>
        <v>0</v>
      </c>
      <c r="U1994" s="181">
        <f t="shared" si="974"/>
        <v>0</v>
      </c>
      <c r="V1994" s="120">
        <f t="shared" si="970"/>
        <v>7.8E-2</v>
      </c>
      <c r="W1994" s="118">
        <f t="shared" si="989"/>
        <v>4</v>
      </c>
      <c r="X1994" s="118">
        <v>252</v>
      </c>
      <c r="Y1994" s="117">
        <f t="shared" si="990"/>
        <v>1.001192893</v>
      </c>
      <c r="Z1994" s="110">
        <f t="shared" si="991"/>
        <v>0.60069262999999995</v>
      </c>
      <c r="AA1994" s="110">
        <f t="shared" si="992"/>
        <v>0</v>
      </c>
      <c r="AB1994" s="121" t="str">
        <f t="shared" si="971"/>
        <v>A+J=</v>
      </c>
      <c r="AC1994" s="115">
        <f t="shared" si="972"/>
        <v>46290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9">
        <f t="shared" si="969"/>
        <v>46264</v>
      </c>
      <c r="B1995" s="110">
        <f t="shared" si="975"/>
        <v>504.16022392000002</v>
      </c>
      <c r="C1995" s="184">
        <f t="shared" si="993"/>
        <v>503.16677943488179</v>
      </c>
      <c r="D1995" s="111">
        <f t="shared" si="976"/>
        <v>7245.38</v>
      </c>
      <c r="E1995" s="111">
        <f>IF($K1995=1,VLOOKUP($A1994,$AQ$11:$AU$150,5),E1994)</f>
        <v>7276.54</v>
      </c>
      <c r="F1995" s="160" t="e">
        <f>IF($K1995=1,VLOOKUP($A1994,$AQ$11:$AU$135,6),F1994)</f>
        <v>#REF!</v>
      </c>
      <c r="G1995" s="114">
        <f t="shared" si="977"/>
        <v>4.3006716003852752E-3</v>
      </c>
      <c r="H1995" s="115">
        <f t="shared" si="978"/>
        <v>46290</v>
      </c>
      <c r="I1995" s="115">
        <f t="shared" si="979"/>
        <v>46290</v>
      </c>
      <c r="J1995" s="116">
        <f t="shared" si="980"/>
        <v>22</v>
      </c>
      <c r="K1995" s="116">
        <f t="shared" si="981"/>
        <v>4</v>
      </c>
      <c r="L1995" s="8">
        <f t="shared" si="982"/>
        <v>1.0007805599999999</v>
      </c>
      <c r="M1995" s="117">
        <v>1</v>
      </c>
      <c r="N1995" s="117">
        <f t="shared" si="983"/>
        <v>1</v>
      </c>
      <c r="O1995" s="110">
        <f t="shared" si="984"/>
        <v>1.0007805599999999</v>
      </c>
      <c r="P1995" s="110">
        <f t="shared" si="985"/>
        <v>503.55953129</v>
      </c>
      <c r="Q1995" s="148">
        <f t="shared" si="986"/>
        <v>0</v>
      </c>
      <c r="R1995" s="170">
        <f t="shared" si="987"/>
        <v>0</v>
      </c>
      <c r="S1995" s="110">
        <f t="shared" si="988"/>
        <v>0</v>
      </c>
      <c r="T1995" s="92">
        <f t="shared" si="973"/>
        <v>0</v>
      </c>
      <c r="U1995" s="181">
        <f t="shared" si="974"/>
        <v>0</v>
      </c>
      <c r="V1995" s="120">
        <f t="shared" si="970"/>
        <v>7.8E-2</v>
      </c>
      <c r="W1995" s="118">
        <f t="shared" si="989"/>
        <v>4</v>
      </c>
      <c r="X1995" s="118">
        <v>252</v>
      </c>
      <c r="Y1995" s="117">
        <f t="shared" si="990"/>
        <v>1.001192893</v>
      </c>
      <c r="Z1995" s="110">
        <f t="shared" si="991"/>
        <v>0.60069262999999995</v>
      </c>
      <c r="AA1995" s="110">
        <f t="shared" si="992"/>
        <v>0</v>
      </c>
      <c r="AB1995" s="121" t="str">
        <f t="shared" si="971"/>
        <v>A+J=</v>
      </c>
      <c r="AC1995" s="115">
        <f t="shared" si="972"/>
        <v>46290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9">
        <f t="shared" ref="A1996:A2059" si="994">(A1995+1)</f>
        <v>46265</v>
      </c>
      <c r="B1996" s="110">
        <f t="shared" si="975"/>
        <v>504.16022392000002</v>
      </c>
      <c r="C1996" s="184">
        <f t="shared" si="993"/>
        <v>503.16677943488179</v>
      </c>
      <c r="D1996" s="111">
        <f t="shared" si="976"/>
        <v>7245.38</v>
      </c>
      <c r="E1996" s="111">
        <f>IF($K1996=1,VLOOKUP($A1995,$AQ$11:$AU$150,5),E1995)</f>
        <v>7276.54</v>
      </c>
      <c r="F1996" s="160" t="e">
        <f>IF($K1996=1,VLOOKUP($A1995,$AQ$11:$AU$135,6),F1995)</f>
        <v>#REF!</v>
      </c>
      <c r="G1996" s="114">
        <f t="shared" si="977"/>
        <v>4.3006716003852752E-3</v>
      </c>
      <c r="H1996" s="115">
        <f t="shared" si="978"/>
        <v>46290</v>
      </c>
      <c r="I1996" s="115">
        <f t="shared" si="979"/>
        <v>46290</v>
      </c>
      <c r="J1996" s="116">
        <f t="shared" si="980"/>
        <v>22</v>
      </c>
      <c r="K1996" s="116">
        <f t="shared" si="981"/>
        <v>4</v>
      </c>
      <c r="L1996" s="8">
        <f t="shared" si="982"/>
        <v>1.0007805599999999</v>
      </c>
      <c r="M1996" s="117">
        <v>1</v>
      </c>
      <c r="N1996" s="117">
        <f t="shared" si="983"/>
        <v>1</v>
      </c>
      <c r="O1996" s="110">
        <f t="shared" si="984"/>
        <v>1.0007805599999999</v>
      </c>
      <c r="P1996" s="110">
        <f t="shared" si="985"/>
        <v>503.55953129</v>
      </c>
      <c r="Q1996" s="148">
        <f t="shared" si="986"/>
        <v>0</v>
      </c>
      <c r="R1996" s="170">
        <f t="shared" si="987"/>
        <v>0</v>
      </c>
      <c r="S1996" s="110">
        <f t="shared" si="988"/>
        <v>0</v>
      </c>
      <c r="T1996" s="92">
        <f t="shared" si="973"/>
        <v>0</v>
      </c>
      <c r="U1996" s="181">
        <f t="shared" si="974"/>
        <v>0</v>
      </c>
      <c r="V1996" s="120">
        <f t="shared" ref="V1996:V2059" si="995">(V1995)</f>
        <v>7.8E-2</v>
      </c>
      <c r="W1996" s="118">
        <f t="shared" si="989"/>
        <v>4</v>
      </c>
      <c r="X1996" s="118">
        <v>252</v>
      </c>
      <c r="Y1996" s="117">
        <f t="shared" si="990"/>
        <v>1.001192893</v>
      </c>
      <c r="Z1996" s="110">
        <f t="shared" si="991"/>
        <v>0.60069262999999995</v>
      </c>
      <c r="AA1996" s="110">
        <f t="shared" si="992"/>
        <v>0</v>
      </c>
      <c r="AB1996" s="121" t="str">
        <f t="shared" si="971"/>
        <v>A+J=</v>
      </c>
      <c r="AC1996" s="115">
        <f t="shared" si="972"/>
        <v>46290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9">
        <f t="shared" si="994"/>
        <v>46266</v>
      </c>
      <c r="B1997" s="110">
        <f t="shared" si="975"/>
        <v>504.40889404000001</v>
      </c>
      <c r="C1997" s="184">
        <f t="shared" si="993"/>
        <v>503.16677943488179</v>
      </c>
      <c r="D1997" s="111">
        <f t="shared" si="976"/>
        <v>7245.38</v>
      </c>
      <c r="E1997" s="111">
        <f>IF($K1997=1,VLOOKUP($A1996,$AQ$11:$AU$150,5),E1996)</f>
        <v>7276.54</v>
      </c>
      <c r="F1997" s="160" t="e">
        <f>IF($K1997=1,VLOOKUP($A1996,$AQ$11:$AU$135,6),F1996)</f>
        <v>#REF!</v>
      </c>
      <c r="G1997" s="114">
        <f t="shared" si="977"/>
        <v>4.3006716003852752E-3</v>
      </c>
      <c r="H1997" s="115">
        <f t="shared" si="978"/>
        <v>46290</v>
      </c>
      <c r="I1997" s="115">
        <f t="shared" si="979"/>
        <v>46290</v>
      </c>
      <c r="J1997" s="116">
        <f t="shared" si="980"/>
        <v>22</v>
      </c>
      <c r="K1997" s="116">
        <f t="shared" si="981"/>
        <v>5</v>
      </c>
      <c r="L1997" s="8">
        <f t="shared" si="982"/>
        <v>1.0009758</v>
      </c>
      <c r="M1997" s="117">
        <v>1</v>
      </c>
      <c r="N1997" s="117">
        <f t="shared" si="983"/>
        <v>1</v>
      </c>
      <c r="O1997" s="110">
        <f t="shared" si="984"/>
        <v>1.0009758</v>
      </c>
      <c r="P1997" s="110">
        <f t="shared" si="985"/>
        <v>503.65776957000003</v>
      </c>
      <c r="Q1997" s="148">
        <f t="shared" si="986"/>
        <v>0</v>
      </c>
      <c r="R1997" s="170">
        <f t="shared" si="987"/>
        <v>0</v>
      </c>
      <c r="S1997" s="110">
        <f t="shared" si="988"/>
        <v>0</v>
      </c>
      <c r="T1997" s="92">
        <f t="shared" si="973"/>
        <v>0</v>
      </c>
      <c r="U1997" s="181">
        <f t="shared" si="974"/>
        <v>0</v>
      </c>
      <c r="V1997" s="120">
        <f t="shared" si="995"/>
        <v>7.8E-2</v>
      </c>
      <c r="W1997" s="118">
        <f t="shared" si="989"/>
        <v>5</v>
      </c>
      <c r="X1997" s="118">
        <v>252</v>
      </c>
      <c r="Y1997" s="117">
        <f t="shared" si="990"/>
        <v>1.001491339</v>
      </c>
      <c r="Z1997" s="110">
        <f t="shared" si="991"/>
        <v>0.75112447000000004</v>
      </c>
      <c r="AA1997" s="110">
        <f t="shared" si="992"/>
        <v>0</v>
      </c>
      <c r="AB1997" s="121" t="str">
        <f t="shared" ref="AB1997:AB2060" si="996">IF($Q1996&gt;0,VLOOKUP($A1996,$AF$11:$AO$141,9),AB1996)</f>
        <v>A+J=</v>
      </c>
      <c r="AC1997" s="115">
        <f t="shared" ref="AC1997:AC2060" si="997">IF($Q1996&gt;0,VLOOKUP($A1996,$AF$11:$AO$141,10),AC1996)</f>
        <v>46290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9">
        <f t="shared" si="994"/>
        <v>46267</v>
      </c>
      <c r="B1998" s="110">
        <f t="shared" si="975"/>
        <v>504.65768729000001</v>
      </c>
      <c r="C1998" s="184">
        <f t="shared" si="993"/>
        <v>503.16677943488179</v>
      </c>
      <c r="D1998" s="111">
        <f t="shared" si="976"/>
        <v>7245.38</v>
      </c>
      <c r="E1998" s="111">
        <f>IF($K1998=1,VLOOKUP($A1997,$AQ$11:$AU$150,5),E1997)</f>
        <v>7276.54</v>
      </c>
      <c r="F1998" s="160" t="e">
        <f>IF($K1998=1,VLOOKUP($A1997,$AQ$11:$AU$135,6),F1997)</f>
        <v>#REF!</v>
      </c>
      <c r="G1998" s="114">
        <f t="shared" si="977"/>
        <v>4.3006716003852752E-3</v>
      </c>
      <c r="H1998" s="115">
        <f t="shared" si="978"/>
        <v>46290</v>
      </c>
      <c r="I1998" s="115">
        <f t="shared" si="979"/>
        <v>46290</v>
      </c>
      <c r="J1998" s="116">
        <f t="shared" si="980"/>
        <v>22</v>
      </c>
      <c r="K1998" s="116">
        <f t="shared" si="981"/>
        <v>6</v>
      </c>
      <c r="L1998" s="8">
        <f t="shared" si="982"/>
        <v>1.00117108</v>
      </c>
      <c r="M1998" s="117">
        <v>1</v>
      </c>
      <c r="N1998" s="117">
        <f t="shared" si="983"/>
        <v>1</v>
      </c>
      <c r="O1998" s="110">
        <f t="shared" si="984"/>
        <v>1.00117108</v>
      </c>
      <c r="P1998" s="110">
        <f t="shared" si="985"/>
        <v>503.75602798</v>
      </c>
      <c r="Q1998" s="148">
        <f t="shared" si="986"/>
        <v>0</v>
      </c>
      <c r="R1998" s="170">
        <f t="shared" si="987"/>
        <v>0</v>
      </c>
      <c r="S1998" s="110">
        <f t="shared" si="988"/>
        <v>0</v>
      </c>
      <c r="T1998" s="92">
        <f t="shared" si="973"/>
        <v>0</v>
      </c>
      <c r="U1998" s="181">
        <f t="shared" si="974"/>
        <v>0</v>
      </c>
      <c r="V1998" s="120">
        <f t="shared" si="995"/>
        <v>7.8E-2</v>
      </c>
      <c r="W1998" s="118">
        <f t="shared" si="989"/>
        <v>6</v>
      </c>
      <c r="X1998" s="118">
        <v>252</v>
      </c>
      <c r="Y1998" s="117">
        <f t="shared" si="990"/>
        <v>1.0017898730000001</v>
      </c>
      <c r="Z1998" s="110">
        <f t="shared" si="991"/>
        <v>0.90165930999999999</v>
      </c>
      <c r="AA1998" s="110">
        <f t="shared" si="992"/>
        <v>0</v>
      </c>
      <c r="AB1998" s="121" t="str">
        <f t="shared" si="996"/>
        <v>A+J=</v>
      </c>
      <c r="AC1998" s="115">
        <f t="shared" si="997"/>
        <v>46290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9">
        <f t="shared" si="994"/>
        <v>46268</v>
      </c>
      <c r="B1999" s="110">
        <f t="shared" si="975"/>
        <v>504.90659918</v>
      </c>
      <c r="C1999" s="184">
        <f t="shared" si="993"/>
        <v>503.16677943488179</v>
      </c>
      <c r="D1999" s="111">
        <f t="shared" si="976"/>
        <v>7245.38</v>
      </c>
      <c r="E1999" s="111">
        <f>IF($K1999=1,VLOOKUP($A1998,$AQ$11:$AU$150,5),E1998)</f>
        <v>7276.54</v>
      </c>
      <c r="F1999" s="160" t="e">
        <f>IF($K1999=1,VLOOKUP($A1998,$AQ$11:$AU$135,6),F1998)</f>
        <v>#REF!</v>
      </c>
      <c r="G1999" s="114">
        <f t="shared" si="977"/>
        <v>4.3006716003852752E-3</v>
      </c>
      <c r="H1999" s="115">
        <f t="shared" si="978"/>
        <v>46290</v>
      </c>
      <c r="I1999" s="115">
        <f t="shared" si="979"/>
        <v>46290</v>
      </c>
      <c r="J1999" s="116">
        <f t="shared" si="980"/>
        <v>22</v>
      </c>
      <c r="K1999" s="116">
        <f t="shared" si="981"/>
        <v>7</v>
      </c>
      <c r="L1999" s="8">
        <f t="shared" si="982"/>
        <v>1.0013663900000001</v>
      </c>
      <c r="M1999" s="117">
        <v>1</v>
      </c>
      <c r="N1999" s="117">
        <f t="shared" si="983"/>
        <v>1</v>
      </c>
      <c r="O1999" s="110">
        <f t="shared" si="984"/>
        <v>1.0013663900000001</v>
      </c>
      <c r="P1999" s="110">
        <f t="shared" si="985"/>
        <v>503.85430149000001</v>
      </c>
      <c r="Q1999" s="148">
        <f t="shared" si="986"/>
        <v>0</v>
      </c>
      <c r="R1999" s="170">
        <f t="shared" si="987"/>
        <v>0</v>
      </c>
      <c r="S1999" s="110">
        <f t="shared" si="988"/>
        <v>0</v>
      </c>
      <c r="T1999" s="92">
        <f t="shared" si="973"/>
        <v>0</v>
      </c>
      <c r="U1999" s="181">
        <f t="shared" si="974"/>
        <v>0</v>
      </c>
      <c r="V1999" s="120">
        <f t="shared" si="995"/>
        <v>7.8E-2</v>
      </c>
      <c r="W1999" s="118">
        <f t="shared" si="989"/>
        <v>7</v>
      </c>
      <c r="X1999" s="118">
        <v>252</v>
      </c>
      <c r="Y1999" s="117">
        <f t="shared" si="990"/>
        <v>1.0020884960000001</v>
      </c>
      <c r="Z1999" s="110">
        <f t="shared" si="991"/>
        <v>1.0522976900000001</v>
      </c>
      <c r="AA1999" s="110">
        <f t="shared" si="992"/>
        <v>0</v>
      </c>
      <c r="AB1999" s="121" t="str">
        <f t="shared" si="996"/>
        <v>A+J=</v>
      </c>
      <c r="AC1999" s="115">
        <f t="shared" si="997"/>
        <v>46290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9">
        <f t="shared" si="994"/>
        <v>46269</v>
      </c>
      <c r="B2000" s="110">
        <f t="shared" si="975"/>
        <v>505.15563529000002</v>
      </c>
      <c r="C2000" s="184">
        <f t="shared" si="993"/>
        <v>503.16677943488179</v>
      </c>
      <c r="D2000" s="111">
        <f t="shared" si="976"/>
        <v>7245.38</v>
      </c>
      <c r="E2000" s="111">
        <f>IF($K2000=1,VLOOKUP($A1999,$AQ$11:$AU$150,5),E1999)</f>
        <v>7276.54</v>
      </c>
      <c r="F2000" s="160" t="e">
        <f>IF($K2000=1,VLOOKUP($A1999,$AQ$11:$AU$135,6),F1999)</f>
        <v>#REF!</v>
      </c>
      <c r="G2000" s="114">
        <f t="shared" si="977"/>
        <v>4.3006716003852752E-3</v>
      </c>
      <c r="H2000" s="115">
        <f t="shared" si="978"/>
        <v>46290</v>
      </c>
      <c r="I2000" s="115">
        <f t="shared" si="979"/>
        <v>46290</v>
      </c>
      <c r="J2000" s="116">
        <f t="shared" si="980"/>
        <v>22</v>
      </c>
      <c r="K2000" s="116">
        <f t="shared" si="981"/>
        <v>8</v>
      </c>
      <c r="L2000" s="8">
        <f t="shared" si="982"/>
        <v>1.0015617400000001</v>
      </c>
      <c r="M2000" s="117">
        <v>1</v>
      </c>
      <c r="N2000" s="117">
        <f t="shared" si="983"/>
        <v>1</v>
      </c>
      <c r="O2000" s="110">
        <f t="shared" si="984"/>
        <v>1.0015617400000001</v>
      </c>
      <c r="P2000" s="110">
        <f t="shared" si="985"/>
        <v>503.95259512000001</v>
      </c>
      <c r="Q2000" s="148">
        <f t="shared" si="986"/>
        <v>0</v>
      </c>
      <c r="R2000" s="170">
        <f t="shared" si="987"/>
        <v>0</v>
      </c>
      <c r="S2000" s="110">
        <f t="shared" si="988"/>
        <v>0</v>
      </c>
      <c r="T2000" s="92">
        <f t="shared" ref="T2000:T2063" si="998">IF(AND(Q2000&gt;0,L2000&gt;1),(L2000-1)*C2000,0)</f>
        <v>0</v>
      </c>
      <c r="U2000" s="181">
        <f t="shared" ref="U2000:U2063" si="999">IF(Q2000&gt;0,(S2000+T2000)/P2000,0)</f>
        <v>0</v>
      </c>
      <c r="V2000" s="120">
        <f t="shared" si="995"/>
        <v>7.8E-2</v>
      </c>
      <c r="W2000" s="118">
        <f t="shared" si="989"/>
        <v>8</v>
      </c>
      <c r="X2000" s="118">
        <v>252</v>
      </c>
      <c r="Y2000" s="117">
        <f t="shared" si="990"/>
        <v>1.0023872089999999</v>
      </c>
      <c r="Z2000" s="110">
        <f t="shared" si="991"/>
        <v>1.20304017</v>
      </c>
      <c r="AA2000" s="110">
        <f t="shared" si="992"/>
        <v>0</v>
      </c>
      <c r="AB2000" s="121" t="str">
        <f t="shared" si="996"/>
        <v>A+J=</v>
      </c>
      <c r="AC2000" s="115">
        <f t="shared" si="997"/>
        <v>46290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9">
        <f t="shared" si="994"/>
        <v>46270</v>
      </c>
      <c r="B2001" s="110">
        <f t="shared" ref="B2001:B2064" si="1000">(P2001+Z2001)</f>
        <v>505.40479514999998</v>
      </c>
      <c r="C2001" s="184">
        <f t="shared" si="993"/>
        <v>503.16677943488179</v>
      </c>
      <c r="D2001" s="111">
        <f t="shared" ref="D2001:D2064" si="1001">IF(E2001=E2000,D2000,E2000)</f>
        <v>7245.38</v>
      </c>
      <c r="E2001" s="111">
        <f>IF($K2001=1,VLOOKUP($A2000,$AQ$11:$AU$150,5),E2000)</f>
        <v>7276.54</v>
      </c>
      <c r="F2001" s="160" t="e">
        <f>IF($K2001=1,VLOOKUP($A2000,$AQ$11:$AU$135,6),F2000)</f>
        <v>#REF!</v>
      </c>
      <c r="G2001" s="114">
        <f t="shared" ref="G2001:G2064" si="1002">(E2001/D2001)-1</f>
        <v>4.3006716003852752E-3</v>
      </c>
      <c r="H2001" s="115">
        <f t="shared" ref="H2001:H2064" si="1003">IF(Q2000&gt;0,VLOOKUP(A2001,AJ$119:AP$451,4),H2000)</f>
        <v>46290</v>
      </c>
      <c r="I2001" s="115">
        <f t="shared" ref="I2001:I2064" si="1004">IF(A2001&gt;I2000,H2001,I2000)</f>
        <v>46290</v>
      </c>
      <c r="J2001" s="116">
        <f t="shared" ref="J2001:J2064" si="1005">IF(I2001=I2000,J2000,NETWORKDAYS(I2000,I2001,$AF$149:$AF$503)-1)</f>
        <v>22</v>
      </c>
      <c r="K2001" s="116">
        <f t="shared" ref="K2001:K2064" si="1006">(J2001-(NETWORKDAYS(A2001,I2001,AF$149:AF$503)-1))</f>
        <v>9</v>
      </c>
      <c r="L2001" s="8">
        <f t="shared" ref="L2001:L2064" si="1007">TRUNC((E2001/D2001)^TRUNC((K2001/J2001),9),8)</f>
        <v>1.0017571300000001</v>
      </c>
      <c r="M2001" s="117">
        <v>1</v>
      </c>
      <c r="N2001" s="117">
        <f t="shared" ref="N2001:N2064" si="1008">IF(I2001&gt;I2000,N2000*M2001,N2000)</f>
        <v>1</v>
      </c>
      <c r="O2001" s="110">
        <f t="shared" ref="O2001:O2064" si="1009">TRUNC(TRUNC((L2001*N2001),15),8)</f>
        <v>1.0017571300000001</v>
      </c>
      <c r="P2001" s="110">
        <f t="shared" ref="P2001:P2064" si="1010">TRUNC(C2001*O2001,8)</f>
        <v>504.05090887</v>
      </c>
      <c r="Q2001" s="148">
        <f t="shared" ref="Q2001:Q2064" si="1011">IF(VLOOKUP(A2001,AF$11:AM$141,8)=VLOOKUP(A2000,AF$11:AM$141,8),0,VLOOKUP(A2001,AF$11:AM$141,8))</f>
        <v>0</v>
      </c>
      <c r="R2001" s="170">
        <f t="shared" ref="R2001:R2064" si="1012">IF(Q2001&gt;0,VLOOKUP($A2001,$AF$11:$AK$141,6),0)</f>
        <v>0</v>
      </c>
      <c r="S2001" s="110">
        <f t="shared" ref="S2001:S2064" si="1013">IF(R2001&gt;0,TRUNC(R2001*P2001,8),0)</f>
        <v>0</v>
      </c>
      <c r="T2001" s="92">
        <f t="shared" si="998"/>
        <v>0</v>
      </c>
      <c r="U2001" s="181">
        <f t="shared" si="999"/>
        <v>0</v>
      </c>
      <c r="V2001" s="120">
        <f t="shared" si="995"/>
        <v>7.8E-2</v>
      </c>
      <c r="W2001" s="118">
        <f t="shared" ref="W2001:W2064" si="1014">IF(A2000&lt;K$2,0,IF(Q2000&gt;0,1,IF(K2001=K2000,W2000,W2000+1)))</f>
        <v>9</v>
      </c>
      <c r="X2001" s="118">
        <v>252</v>
      </c>
      <c r="Y2001" s="117">
        <f t="shared" ref="Y2001:Y2064" si="1015">ROUND((1+V2001)^TRUNC((W2001/X2001),9),9)</f>
        <v>1.002686011</v>
      </c>
      <c r="Z2001" s="110">
        <f t="shared" ref="Z2001:Z2064" si="1016">TRUNC((P2001*(Y2001-1)),8)</f>
        <v>1.35388628</v>
      </c>
      <c r="AA2001" s="110">
        <f t="shared" ref="AA2001:AA2064" si="1017">IF(Q2001&gt;0,S2001+Z2001,0)</f>
        <v>0</v>
      </c>
      <c r="AB2001" s="121" t="str">
        <f t="shared" si="996"/>
        <v>A+J=</v>
      </c>
      <c r="AC2001" s="115">
        <f t="shared" si="997"/>
        <v>46290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9">
        <f t="shared" si="994"/>
        <v>46271</v>
      </c>
      <c r="B2002" s="110">
        <f t="shared" si="1000"/>
        <v>505.40479514999998</v>
      </c>
      <c r="C2002" s="184">
        <f t="shared" si="993"/>
        <v>503.16677943488179</v>
      </c>
      <c r="D2002" s="111">
        <f t="shared" si="1001"/>
        <v>7245.38</v>
      </c>
      <c r="E2002" s="111">
        <f>IF($K2002=1,VLOOKUP($A2001,$AQ$11:$AU$150,5),E2001)</f>
        <v>7276.54</v>
      </c>
      <c r="F2002" s="160" t="e">
        <f>IF($K2002=1,VLOOKUP($A2001,$AQ$11:$AU$135,6),F2001)</f>
        <v>#REF!</v>
      </c>
      <c r="G2002" s="114">
        <f t="shared" si="1002"/>
        <v>4.3006716003852752E-3</v>
      </c>
      <c r="H2002" s="115">
        <f t="shared" si="1003"/>
        <v>46290</v>
      </c>
      <c r="I2002" s="115">
        <f t="shared" si="1004"/>
        <v>46290</v>
      </c>
      <c r="J2002" s="116">
        <f t="shared" si="1005"/>
        <v>22</v>
      </c>
      <c r="K2002" s="116">
        <f t="shared" si="1006"/>
        <v>9</v>
      </c>
      <c r="L2002" s="8">
        <f t="shared" si="1007"/>
        <v>1.0017571300000001</v>
      </c>
      <c r="M2002" s="117">
        <v>1</v>
      </c>
      <c r="N2002" s="117">
        <f t="shared" si="1008"/>
        <v>1</v>
      </c>
      <c r="O2002" s="110">
        <f t="shared" si="1009"/>
        <v>1.0017571300000001</v>
      </c>
      <c r="P2002" s="110">
        <f t="shared" si="1010"/>
        <v>504.05090887</v>
      </c>
      <c r="Q2002" s="148">
        <f t="shared" si="1011"/>
        <v>0</v>
      </c>
      <c r="R2002" s="170">
        <f t="shared" si="1012"/>
        <v>0</v>
      </c>
      <c r="S2002" s="110">
        <f t="shared" si="1013"/>
        <v>0</v>
      </c>
      <c r="T2002" s="92">
        <f t="shared" si="998"/>
        <v>0</v>
      </c>
      <c r="U2002" s="181">
        <f t="shared" si="999"/>
        <v>0</v>
      </c>
      <c r="V2002" s="120">
        <f t="shared" si="995"/>
        <v>7.8E-2</v>
      </c>
      <c r="W2002" s="118">
        <f t="shared" si="1014"/>
        <v>9</v>
      </c>
      <c r="X2002" s="118">
        <v>252</v>
      </c>
      <c r="Y2002" s="117">
        <f t="shared" si="1015"/>
        <v>1.002686011</v>
      </c>
      <c r="Z2002" s="110">
        <f t="shared" si="1016"/>
        <v>1.35388628</v>
      </c>
      <c r="AA2002" s="110">
        <f t="shared" si="1017"/>
        <v>0</v>
      </c>
      <c r="AB2002" s="121" t="str">
        <f t="shared" si="996"/>
        <v>A+J=</v>
      </c>
      <c r="AC2002" s="115">
        <f t="shared" si="997"/>
        <v>46290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9">
        <f t="shared" si="994"/>
        <v>46272</v>
      </c>
      <c r="B2003" s="110">
        <f t="shared" si="1000"/>
        <v>505.40479514999998</v>
      </c>
      <c r="C2003" s="184">
        <f t="shared" si="993"/>
        <v>503.16677943488179</v>
      </c>
      <c r="D2003" s="111">
        <f t="shared" si="1001"/>
        <v>7245.38</v>
      </c>
      <c r="E2003" s="111">
        <f>IF($K2003=1,VLOOKUP($A2002,$AQ$11:$AU$150,5),E2002)</f>
        <v>7276.54</v>
      </c>
      <c r="F2003" s="160" t="e">
        <f>IF($K2003=1,VLOOKUP($A2002,$AQ$11:$AU$135,6),F2002)</f>
        <v>#REF!</v>
      </c>
      <c r="G2003" s="114">
        <f t="shared" si="1002"/>
        <v>4.3006716003852752E-3</v>
      </c>
      <c r="H2003" s="115">
        <f t="shared" si="1003"/>
        <v>46290</v>
      </c>
      <c r="I2003" s="115">
        <f t="shared" si="1004"/>
        <v>46290</v>
      </c>
      <c r="J2003" s="116">
        <f t="shared" si="1005"/>
        <v>22</v>
      </c>
      <c r="K2003" s="116">
        <f t="shared" si="1006"/>
        <v>9</v>
      </c>
      <c r="L2003" s="8">
        <f t="shared" si="1007"/>
        <v>1.0017571300000001</v>
      </c>
      <c r="M2003" s="117">
        <v>1</v>
      </c>
      <c r="N2003" s="117">
        <f t="shared" si="1008"/>
        <v>1</v>
      </c>
      <c r="O2003" s="110">
        <f t="shared" si="1009"/>
        <v>1.0017571300000001</v>
      </c>
      <c r="P2003" s="110">
        <f t="shared" si="1010"/>
        <v>504.05090887</v>
      </c>
      <c r="Q2003" s="148">
        <f t="shared" si="1011"/>
        <v>0</v>
      </c>
      <c r="R2003" s="170">
        <f t="shared" si="1012"/>
        <v>0</v>
      </c>
      <c r="S2003" s="110">
        <f t="shared" si="1013"/>
        <v>0</v>
      </c>
      <c r="T2003" s="92">
        <f t="shared" si="998"/>
        <v>0</v>
      </c>
      <c r="U2003" s="181">
        <f t="shared" si="999"/>
        <v>0</v>
      </c>
      <c r="V2003" s="120">
        <f t="shared" si="995"/>
        <v>7.8E-2</v>
      </c>
      <c r="W2003" s="118">
        <f t="shared" si="1014"/>
        <v>9</v>
      </c>
      <c r="X2003" s="118">
        <v>252</v>
      </c>
      <c r="Y2003" s="117">
        <f t="shared" si="1015"/>
        <v>1.002686011</v>
      </c>
      <c r="Z2003" s="110">
        <f t="shared" si="1016"/>
        <v>1.35388628</v>
      </c>
      <c r="AA2003" s="110">
        <f t="shared" si="1017"/>
        <v>0</v>
      </c>
      <c r="AB2003" s="121" t="str">
        <f t="shared" si="996"/>
        <v>A+J=</v>
      </c>
      <c r="AC2003" s="115">
        <f t="shared" si="997"/>
        <v>46290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9">
        <f t="shared" si="994"/>
        <v>46273</v>
      </c>
      <c r="B2004" s="110">
        <f t="shared" si="1000"/>
        <v>505.40479514999998</v>
      </c>
      <c r="C2004" s="184">
        <f t="shared" si="993"/>
        <v>503.16677943488179</v>
      </c>
      <c r="D2004" s="111">
        <f t="shared" si="1001"/>
        <v>7245.38</v>
      </c>
      <c r="E2004" s="111">
        <f>IF($K2004=1,VLOOKUP($A2003,$AQ$11:$AU$150,5),E2003)</f>
        <v>7276.54</v>
      </c>
      <c r="F2004" s="160" t="e">
        <f>IF($K2004=1,VLOOKUP($A2003,$AQ$11:$AU$135,6),F2003)</f>
        <v>#REF!</v>
      </c>
      <c r="G2004" s="114">
        <f t="shared" si="1002"/>
        <v>4.3006716003852752E-3</v>
      </c>
      <c r="H2004" s="115">
        <f t="shared" si="1003"/>
        <v>46290</v>
      </c>
      <c r="I2004" s="115">
        <f t="shared" si="1004"/>
        <v>46290</v>
      </c>
      <c r="J2004" s="116">
        <f t="shared" si="1005"/>
        <v>22</v>
      </c>
      <c r="K2004" s="116">
        <f t="shared" si="1006"/>
        <v>9</v>
      </c>
      <c r="L2004" s="8">
        <f t="shared" si="1007"/>
        <v>1.0017571300000001</v>
      </c>
      <c r="M2004" s="117">
        <v>1</v>
      </c>
      <c r="N2004" s="117">
        <f t="shared" si="1008"/>
        <v>1</v>
      </c>
      <c r="O2004" s="110">
        <f t="shared" si="1009"/>
        <v>1.0017571300000001</v>
      </c>
      <c r="P2004" s="110">
        <f t="shared" si="1010"/>
        <v>504.05090887</v>
      </c>
      <c r="Q2004" s="148">
        <f t="shared" si="1011"/>
        <v>0</v>
      </c>
      <c r="R2004" s="170">
        <f t="shared" si="1012"/>
        <v>0</v>
      </c>
      <c r="S2004" s="110">
        <f t="shared" si="1013"/>
        <v>0</v>
      </c>
      <c r="T2004" s="92">
        <f t="shared" si="998"/>
        <v>0</v>
      </c>
      <c r="U2004" s="181">
        <f t="shared" si="999"/>
        <v>0</v>
      </c>
      <c r="V2004" s="120">
        <f t="shared" si="995"/>
        <v>7.8E-2</v>
      </c>
      <c r="W2004" s="118">
        <f t="shared" si="1014"/>
        <v>9</v>
      </c>
      <c r="X2004" s="118">
        <v>252</v>
      </c>
      <c r="Y2004" s="117">
        <f t="shared" si="1015"/>
        <v>1.002686011</v>
      </c>
      <c r="Z2004" s="110">
        <f t="shared" si="1016"/>
        <v>1.35388628</v>
      </c>
      <c r="AA2004" s="110">
        <f t="shared" si="1017"/>
        <v>0</v>
      </c>
      <c r="AB2004" s="121" t="str">
        <f t="shared" si="996"/>
        <v>A+J=</v>
      </c>
      <c r="AC2004" s="115">
        <f t="shared" si="997"/>
        <v>46290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9">
        <f t="shared" si="994"/>
        <v>46274</v>
      </c>
      <c r="B2005" s="110">
        <f t="shared" si="1000"/>
        <v>505.65407833</v>
      </c>
      <c r="C2005" s="184">
        <f t="shared" si="993"/>
        <v>503.16677943488179</v>
      </c>
      <c r="D2005" s="111">
        <f t="shared" si="1001"/>
        <v>7245.38</v>
      </c>
      <c r="E2005" s="111">
        <f>IF($K2005=1,VLOOKUP($A2004,$AQ$11:$AU$150,5),E2004)</f>
        <v>7276.54</v>
      </c>
      <c r="F2005" s="160" t="e">
        <f>IF($K2005=1,VLOOKUP($A2004,$AQ$11:$AU$135,6),F2004)</f>
        <v>#REF!</v>
      </c>
      <c r="G2005" s="114">
        <f t="shared" si="1002"/>
        <v>4.3006716003852752E-3</v>
      </c>
      <c r="H2005" s="115">
        <f t="shared" si="1003"/>
        <v>46290</v>
      </c>
      <c r="I2005" s="115">
        <f t="shared" si="1004"/>
        <v>46290</v>
      </c>
      <c r="J2005" s="116">
        <f t="shared" si="1005"/>
        <v>22</v>
      </c>
      <c r="K2005" s="116">
        <f t="shared" si="1006"/>
        <v>10</v>
      </c>
      <c r="L2005" s="8">
        <f t="shared" si="1007"/>
        <v>1.0019525600000001</v>
      </c>
      <c r="M2005" s="117">
        <v>1</v>
      </c>
      <c r="N2005" s="117">
        <f t="shared" si="1008"/>
        <v>1</v>
      </c>
      <c r="O2005" s="110">
        <f t="shared" si="1009"/>
        <v>1.0019525600000001</v>
      </c>
      <c r="P2005" s="110">
        <f t="shared" si="1010"/>
        <v>504.14924275999999</v>
      </c>
      <c r="Q2005" s="148">
        <f t="shared" si="1011"/>
        <v>0</v>
      </c>
      <c r="R2005" s="170">
        <f t="shared" si="1012"/>
        <v>0</v>
      </c>
      <c r="S2005" s="110">
        <f t="shared" si="1013"/>
        <v>0</v>
      </c>
      <c r="T2005" s="92">
        <f t="shared" si="998"/>
        <v>0</v>
      </c>
      <c r="U2005" s="181">
        <f t="shared" si="999"/>
        <v>0</v>
      </c>
      <c r="V2005" s="120">
        <f t="shared" si="995"/>
        <v>7.8E-2</v>
      </c>
      <c r="W2005" s="118">
        <f t="shared" si="1014"/>
        <v>10</v>
      </c>
      <c r="X2005" s="118">
        <v>252</v>
      </c>
      <c r="Y2005" s="117">
        <f t="shared" si="1015"/>
        <v>1.002984901</v>
      </c>
      <c r="Z2005" s="110">
        <f t="shared" si="1016"/>
        <v>1.50483557</v>
      </c>
      <c r="AA2005" s="110">
        <f t="shared" si="1017"/>
        <v>0</v>
      </c>
      <c r="AB2005" s="121" t="str">
        <f t="shared" si="996"/>
        <v>A+J=</v>
      </c>
      <c r="AC2005" s="115">
        <f t="shared" si="997"/>
        <v>46290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9">
        <f t="shared" si="994"/>
        <v>46275</v>
      </c>
      <c r="B2006" s="110">
        <f t="shared" si="1000"/>
        <v>505.90348082000003</v>
      </c>
      <c r="C2006" s="184">
        <f t="shared" si="993"/>
        <v>503.16677943488179</v>
      </c>
      <c r="D2006" s="111">
        <f t="shared" si="1001"/>
        <v>7245.38</v>
      </c>
      <c r="E2006" s="111">
        <f>IF($K2006=1,VLOOKUP($A2005,$AQ$11:$AU$150,5),E2005)</f>
        <v>7276.54</v>
      </c>
      <c r="F2006" s="160" t="e">
        <f>IF($K2006=1,VLOOKUP($A2005,$AQ$11:$AU$135,6),F2005)</f>
        <v>#REF!</v>
      </c>
      <c r="G2006" s="114">
        <f t="shared" si="1002"/>
        <v>4.3006716003852752E-3</v>
      </c>
      <c r="H2006" s="115">
        <f t="shared" si="1003"/>
        <v>46290</v>
      </c>
      <c r="I2006" s="115">
        <f t="shared" si="1004"/>
        <v>46290</v>
      </c>
      <c r="J2006" s="116">
        <f t="shared" si="1005"/>
        <v>22</v>
      </c>
      <c r="K2006" s="116">
        <f t="shared" si="1006"/>
        <v>11</v>
      </c>
      <c r="L2006" s="8">
        <f t="shared" si="1007"/>
        <v>1.0021480199999999</v>
      </c>
      <c r="M2006" s="117">
        <v>1</v>
      </c>
      <c r="N2006" s="117">
        <f t="shared" si="1008"/>
        <v>1</v>
      </c>
      <c r="O2006" s="110">
        <f t="shared" si="1009"/>
        <v>1.0021480199999999</v>
      </c>
      <c r="P2006" s="110">
        <f t="shared" si="1010"/>
        <v>504.24759174000002</v>
      </c>
      <c r="Q2006" s="148">
        <f t="shared" si="1011"/>
        <v>0</v>
      </c>
      <c r="R2006" s="170">
        <f t="shared" si="1012"/>
        <v>0</v>
      </c>
      <c r="S2006" s="110">
        <f t="shared" si="1013"/>
        <v>0</v>
      </c>
      <c r="T2006" s="92">
        <f t="shared" si="998"/>
        <v>0</v>
      </c>
      <c r="U2006" s="181">
        <f t="shared" si="999"/>
        <v>0</v>
      </c>
      <c r="V2006" s="120">
        <f t="shared" si="995"/>
        <v>7.8E-2</v>
      </c>
      <c r="W2006" s="118">
        <f t="shared" si="1014"/>
        <v>11</v>
      </c>
      <c r="X2006" s="118">
        <v>252</v>
      </c>
      <c r="Y2006" s="117">
        <f t="shared" si="1015"/>
        <v>1.003283881</v>
      </c>
      <c r="Z2006" s="110">
        <f t="shared" si="1016"/>
        <v>1.6558890799999999</v>
      </c>
      <c r="AA2006" s="110">
        <f t="shared" si="1017"/>
        <v>0</v>
      </c>
      <c r="AB2006" s="121" t="str">
        <f t="shared" si="996"/>
        <v>A+J=</v>
      </c>
      <c r="AC2006" s="115">
        <f t="shared" si="997"/>
        <v>46290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9">
        <f t="shared" si="994"/>
        <v>46276</v>
      </c>
      <c r="B2007" s="110">
        <f t="shared" si="1000"/>
        <v>506.15301224000001</v>
      </c>
      <c r="C2007" s="184">
        <f t="shared" si="993"/>
        <v>503.16677943488179</v>
      </c>
      <c r="D2007" s="111">
        <f t="shared" si="1001"/>
        <v>7245.38</v>
      </c>
      <c r="E2007" s="111">
        <f>IF($K2007=1,VLOOKUP($A2006,$AQ$11:$AU$150,5),E2006)</f>
        <v>7276.54</v>
      </c>
      <c r="F2007" s="160" t="e">
        <f>IF($K2007=1,VLOOKUP($A2006,$AQ$11:$AU$135,6),F2006)</f>
        <v>#REF!</v>
      </c>
      <c r="G2007" s="114">
        <f t="shared" si="1002"/>
        <v>4.3006716003852752E-3</v>
      </c>
      <c r="H2007" s="115">
        <f t="shared" si="1003"/>
        <v>46290</v>
      </c>
      <c r="I2007" s="115">
        <f t="shared" si="1004"/>
        <v>46290</v>
      </c>
      <c r="J2007" s="116">
        <f t="shared" si="1005"/>
        <v>22</v>
      </c>
      <c r="K2007" s="116">
        <f t="shared" si="1006"/>
        <v>12</v>
      </c>
      <c r="L2007" s="8">
        <f t="shared" si="1007"/>
        <v>1.0023435300000001</v>
      </c>
      <c r="M2007" s="117">
        <v>1</v>
      </c>
      <c r="N2007" s="117">
        <f t="shared" si="1008"/>
        <v>1</v>
      </c>
      <c r="O2007" s="110">
        <f t="shared" si="1009"/>
        <v>1.0023435300000001</v>
      </c>
      <c r="P2007" s="110">
        <f t="shared" si="1010"/>
        <v>504.34596586999999</v>
      </c>
      <c r="Q2007" s="148">
        <f t="shared" si="1011"/>
        <v>0</v>
      </c>
      <c r="R2007" s="170">
        <f t="shared" si="1012"/>
        <v>0</v>
      </c>
      <c r="S2007" s="110">
        <f t="shared" si="1013"/>
        <v>0</v>
      </c>
      <c r="T2007" s="92">
        <f t="shared" si="998"/>
        <v>0</v>
      </c>
      <c r="U2007" s="181">
        <f t="shared" si="999"/>
        <v>0</v>
      </c>
      <c r="V2007" s="120">
        <f t="shared" si="995"/>
        <v>7.8E-2</v>
      </c>
      <c r="W2007" s="118">
        <f t="shared" si="1014"/>
        <v>12</v>
      </c>
      <c r="X2007" s="118">
        <v>252</v>
      </c>
      <c r="Y2007" s="117">
        <f t="shared" si="1015"/>
        <v>1.00358295</v>
      </c>
      <c r="Z2007" s="110">
        <f t="shared" si="1016"/>
        <v>1.8070463699999999</v>
      </c>
      <c r="AA2007" s="110">
        <f t="shared" si="1017"/>
        <v>0</v>
      </c>
      <c r="AB2007" s="121" t="str">
        <f t="shared" si="996"/>
        <v>A+J=</v>
      </c>
      <c r="AC2007" s="115">
        <f t="shared" si="997"/>
        <v>46290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9">
        <f t="shared" si="994"/>
        <v>46277</v>
      </c>
      <c r="B2008" s="110">
        <f t="shared" si="1000"/>
        <v>506.40266256000001</v>
      </c>
      <c r="C2008" s="184">
        <f t="shared" si="993"/>
        <v>503.16677943488179</v>
      </c>
      <c r="D2008" s="111">
        <f t="shared" si="1001"/>
        <v>7245.38</v>
      </c>
      <c r="E2008" s="111">
        <f>IF($K2008=1,VLOOKUP($A2007,$AQ$11:$AU$150,5),E2007)</f>
        <v>7276.54</v>
      </c>
      <c r="F2008" s="160" t="e">
        <f>IF($K2008=1,VLOOKUP($A2007,$AQ$11:$AU$135,6),F2007)</f>
        <v>#REF!</v>
      </c>
      <c r="G2008" s="114">
        <f t="shared" si="1002"/>
        <v>4.3006716003852752E-3</v>
      </c>
      <c r="H2008" s="115">
        <f t="shared" si="1003"/>
        <v>46290</v>
      </c>
      <c r="I2008" s="115">
        <f t="shared" si="1004"/>
        <v>46290</v>
      </c>
      <c r="J2008" s="116">
        <f t="shared" si="1005"/>
        <v>22</v>
      </c>
      <c r="K2008" s="116">
        <f t="shared" si="1006"/>
        <v>13</v>
      </c>
      <c r="L2008" s="8">
        <f t="shared" si="1007"/>
        <v>1.0025390700000001</v>
      </c>
      <c r="M2008" s="117">
        <v>1</v>
      </c>
      <c r="N2008" s="117">
        <f t="shared" si="1008"/>
        <v>1</v>
      </c>
      <c r="O2008" s="110">
        <f t="shared" si="1009"/>
        <v>1.0025390700000001</v>
      </c>
      <c r="P2008" s="110">
        <f t="shared" si="1010"/>
        <v>504.4443551</v>
      </c>
      <c r="Q2008" s="148">
        <f t="shared" si="1011"/>
        <v>0</v>
      </c>
      <c r="R2008" s="170">
        <f t="shared" si="1012"/>
        <v>0</v>
      </c>
      <c r="S2008" s="110">
        <f t="shared" si="1013"/>
        <v>0</v>
      </c>
      <c r="T2008" s="92">
        <f t="shared" si="998"/>
        <v>0</v>
      </c>
      <c r="U2008" s="181">
        <f t="shared" si="999"/>
        <v>0</v>
      </c>
      <c r="V2008" s="120">
        <f t="shared" si="995"/>
        <v>7.8E-2</v>
      </c>
      <c r="W2008" s="118">
        <f t="shared" si="1014"/>
        <v>13</v>
      </c>
      <c r="X2008" s="118">
        <v>252</v>
      </c>
      <c r="Y2008" s="117">
        <f t="shared" si="1015"/>
        <v>1.003882108</v>
      </c>
      <c r="Z2008" s="110">
        <f t="shared" si="1016"/>
        <v>1.9583074600000001</v>
      </c>
      <c r="AA2008" s="110">
        <f t="shared" si="1017"/>
        <v>0</v>
      </c>
      <c r="AB2008" s="121" t="str">
        <f t="shared" si="996"/>
        <v>A+J=</v>
      </c>
      <c r="AC2008" s="115">
        <f t="shared" si="997"/>
        <v>46290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9">
        <f t="shared" si="994"/>
        <v>46278</v>
      </c>
      <c r="B2009" s="110">
        <f t="shared" si="1000"/>
        <v>506.40266256000001</v>
      </c>
      <c r="C2009" s="184">
        <f t="shared" si="993"/>
        <v>503.16677943488179</v>
      </c>
      <c r="D2009" s="111">
        <f t="shared" si="1001"/>
        <v>7245.38</v>
      </c>
      <c r="E2009" s="111">
        <f>IF($K2009=1,VLOOKUP($A2008,$AQ$11:$AU$150,5),E2008)</f>
        <v>7276.54</v>
      </c>
      <c r="F2009" s="160" t="e">
        <f>IF($K2009=1,VLOOKUP($A2008,$AQ$11:$AU$135,6),F2008)</f>
        <v>#REF!</v>
      </c>
      <c r="G2009" s="114">
        <f t="shared" si="1002"/>
        <v>4.3006716003852752E-3</v>
      </c>
      <c r="H2009" s="115">
        <f t="shared" si="1003"/>
        <v>46290</v>
      </c>
      <c r="I2009" s="115">
        <f t="shared" si="1004"/>
        <v>46290</v>
      </c>
      <c r="J2009" s="116">
        <f t="shared" si="1005"/>
        <v>22</v>
      </c>
      <c r="K2009" s="116">
        <f t="shared" si="1006"/>
        <v>13</v>
      </c>
      <c r="L2009" s="8">
        <f t="shared" si="1007"/>
        <v>1.0025390700000001</v>
      </c>
      <c r="M2009" s="117">
        <v>1</v>
      </c>
      <c r="N2009" s="117">
        <f t="shared" si="1008"/>
        <v>1</v>
      </c>
      <c r="O2009" s="110">
        <f t="shared" si="1009"/>
        <v>1.0025390700000001</v>
      </c>
      <c r="P2009" s="110">
        <f t="shared" si="1010"/>
        <v>504.4443551</v>
      </c>
      <c r="Q2009" s="148">
        <f t="shared" si="1011"/>
        <v>0</v>
      </c>
      <c r="R2009" s="170">
        <f t="shared" si="1012"/>
        <v>0</v>
      </c>
      <c r="S2009" s="110">
        <f t="shared" si="1013"/>
        <v>0</v>
      </c>
      <c r="T2009" s="92">
        <f t="shared" si="998"/>
        <v>0</v>
      </c>
      <c r="U2009" s="181">
        <f t="shared" si="999"/>
        <v>0</v>
      </c>
      <c r="V2009" s="120">
        <f t="shared" si="995"/>
        <v>7.8E-2</v>
      </c>
      <c r="W2009" s="118">
        <f t="shared" si="1014"/>
        <v>13</v>
      </c>
      <c r="X2009" s="118">
        <v>252</v>
      </c>
      <c r="Y2009" s="117">
        <f t="shared" si="1015"/>
        <v>1.003882108</v>
      </c>
      <c r="Z2009" s="110">
        <f t="shared" si="1016"/>
        <v>1.9583074600000001</v>
      </c>
      <c r="AA2009" s="110">
        <f t="shared" si="1017"/>
        <v>0</v>
      </c>
      <c r="AB2009" s="121" t="str">
        <f t="shared" si="996"/>
        <v>A+J=</v>
      </c>
      <c r="AC2009" s="115">
        <f t="shared" si="997"/>
        <v>46290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9">
        <f t="shared" si="994"/>
        <v>46279</v>
      </c>
      <c r="B2010" s="110">
        <f t="shared" si="1000"/>
        <v>506.40266256000001</v>
      </c>
      <c r="C2010" s="184">
        <f t="shared" si="993"/>
        <v>503.16677943488179</v>
      </c>
      <c r="D2010" s="111">
        <f t="shared" si="1001"/>
        <v>7245.38</v>
      </c>
      <c r="E2010" s="111">
        <f>IF($K2010=1,VLOOKUP($A2009,$AQ$11:$AU$150,5),E2009)</f>
        <v>7276.54</v>
      </c>
      <c r="F2010" s="160" t="e">
        <f>IF($K2010=1,VLOOKUP($A2009,$AQ$11:$AU$135,6),F2009)</f>
        <v>#REF!</v>
      </c>
      <c r="G2010" s="114">
        <f t="shared" si="1002"/>
        <v>4.3006716003852752E-3</v>
      </c>
      <c r="H2010" s="115">
        <f t="shared" si="1003"/>
        <v>46290</v>
      </c>
      <c r="I2010" s="115">
        <f t="shared" si="1004"/>
        <v>46290</v>
      </c>
      <c r="J2010" s="116">
        <f t="shared" si="1005"/>
        <v>22</v>
      </c>
      <c r="K2010" s="116">
        <f t="shared" si="1006"/>
        <v>13</v>
      </c>
      <c r="L2010" s="8">
        <f t="shared" si="1007"/>
        <v>1.0025390700000001</v>
      </c>
      <c r="M2010" s="117">
        <v>1</v>
      </c>
      <c r="N2010" s="117">
        <f t="shared" si="1008"/>
        <v>1</v>
      </c>
      <c r="O2010" s="110">
        <f t="shared" si="1009"/>
        <v>1.0025390700000001</v>
      </c>
      <c r="P2010" s="110">
        <f t="shared" si="1010"/>
        <v>504.4443551</v>
      </c>
      <c r="Q2010" s="148">
        <f t="shared" si="1011"/>
        <v>0</v>
      </c>
      <c r="R2010" s="170">
        <f t="shared" si="1012"/>
        <v>0</v>
      </c>
      <c r="S2010" s="110">
        <f t="shared" si="1013"/>
        <v>0</v>
      </c>
      <c r="T2010" s="92">
        <f t="shared" si="998"/>
        <v>0</v>
      </c>
      <c r="U2010" s="181">
        <f t="shared" si="999"/>
        <v>0</v>
      </c>
      <c r="V2010" s="120">
        <f t="shared" si="995"/>
        <v>7.8E-2</v>
      </c>
      <c r="W2010" s="118">
        <f t="shared" si="1014"/>
        <v>13</v>
      </c>
      <c r="X2010" s="118">
        <v>252</v>
      </c>
      <c r="Y2010" s="117">
        <f t="shared" si="1015"/>
        <v>1.003882108</v>
      </c>
      <c r="Z2010" s="110">
        <f t="shared" si="1016"/>
        <v>1.9583074600000001</v>
      </c>
      <c r="AA2010" s="110">
        <f t="shared" si="1017"/>
        <v>0</v>
      </c>
      <c r="AB2010" s="121" t="str">
        <f t="shared" si="996"/>
        <v>A+J=</v>
      </c>
      <c r="AC2010" s="115">
        <f t="shared" si="997"/>
        <v>46290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9">
        <f t="shared" si="994"/>
        <v>46280</v>
      </c>
      <c r="B2011" s="110">
        <f t="shared" si="1000"/>
        <v>506.65243686999997</v>
      </c>
      <c r="C2011" s="184">
        <f t="shared" si="993"/>
        <v>503.16677943488179</v>
      </c>
      <c r="D2011" s="111">
        <f t="shared" si="1001"/>
        <v>7245.38</v>
      </c>
      <c r="E2011" s="111">
        <f>IF($K2011=1,VLOOKUP($A2010,$AQ$11:$AU$150,5),E2010)</f>
        <v>7276.54</v>
      </c>
      <c r="F2011" s="160" t="e">
        <f>IF($K2011=1,VLOOKUP($A2010,$AQ$11:$AU$135,6),F2010)</f>
        <v>#REF!</v>
      </c>
      <c r="G2011" s="114">
        <f t="shared" si="1002"/>
        <v>4.3006716003852752E-3</v>
      </c>
      <c r="H2011" s="115">
        <f t="shared" si="1003"/>
        <v>46290</v>
      </c>
      <c r="I2011" s="115">
        <f t="shared" si="1004"/>
        <v>46290</v>
      </c>
      <c r="J2011" s="116">
        <f t="shared" si="1005"/>
        <v>22</v>
      </c>
      <c r="K2011" s="116">
        <f t="shared" si="1006"/>
        <v>14</v>
      </c>
      <c r="L2011" s="8">
        <f t="shared" si="1007"/>
        <v>1.0027346500000001</v>
      </c>
      <c r="M2011" s="117">
        <v>1</v>
      </c>
      <c r="N2011" s="117">
        <f t="shared" si="1008"/>
        <v>1</v>
      </c>
      <c r="O2011" s="110">
        <f t="shared" si="1009"/>
        <v>1.0027346500000001</v>
      </c>
      <c r="P2011" s="110">
        <f t="shared" si="1010"/>
        <v>504.54276446</v>
      </c>
      <c r="Q2011" s="148">
        <f t="shared" si="1011"/>
        <v>0</v>
      </c>
      <c r="R2011" s="170">
        <f t="shared" si="1012"/>
        <v>0</v>
      </c>
      <c r="S2011" s="110">
        <f t="shared" si="1013"/>
        <v>0</v>
      </c>
      <c r="T2011" s="92">
        <f t="shared" si="998"/>
        <v>0</v>
      </c>
      <c r="U2011" s="181">
        <f t="shared" si="999"/>
        <v>0</v>
      </c>
      <c r="V2011" s="120">
        <f t="shared" si="995"/>
        <v>7.8E-2</v>
      </c>
      <c r="W2011" s="118">
        <f t="shared" si="1014"/>
        <v>14</v>
      </c>
      <c r="X2011" s="118">
        <v>252</v>
      </c>
      <c r="Y2011" s="117">
        <f t="shared" si="1015"/>
        <v>1.0041813550000001</v>
      </c>
      <c r="Z2011" s="110">
        <f t="shared" si="1016"/>
        <v>2.1096724099999999</v>
      </c>
      <c r="AA2011" s="110">
        <f t="shared" si="1017"/>
        <v>0</v>
      </c>
      <c r="AB2011" s="121" t="str">
        <f t="shared" si="996"/>
        <v>A+J=</v>
      </c>
      <c r="AC2011" s="115">
        <f t="shared" si="997"/>
        <v>46290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9">
        <f t="shared" si="994"/>
        <v>46281</v>
      </c>
      <c r="B2012" s="110">
        <f t="shared" si="1000"/>
        <v>506.90233519999998</v>
      </c>
      <c r="C2012" s="184">
        <f t="shared" si="993"/>
        <v>503.16677943488179</v>
      </c>
      <c r="D2012" s="111">
        <f t="shared" si="1001"/>
        <v>7245.38</v>
      </c>
      <c r="E2012" s="111">
        <f>IF($K2012=1,VLOOKUP($A2011,$AQ$11:$AU$150,5),E2011)</f>
        <v>7276.54</v>
      </c>
      <c r="F2012" s="160" t="e">
        <f>IF($K2012=1,VLOOKUP($A2011,$AQ$11:$AU$135,6),F2011)</f>
        <v>#REF!</v>
      </c>
      <c r="G2012" s="114">
        <f t="shared" si="1002"/>
        <v>4.3006716003852752E-3</v>
      </c>
      <c r="H2012" s="115">
        <f t="shared" si="1003"/>
        <v>46290</v>
      </c>
      <c r="I2012" s="115">
        <f t="shared" si="1004"/>
        <v>46290</v>
      </c>
      <c r="J2012" s="116">
        <f t="shared" si="1005"/>
        <v>22</v>
      </c>
      <c r="K2012" s="116">
        <f t="shared" si="1006"/>
        <v>15</v>
      </c>
      <c r="L2012" s="8">
        <f t="shared" si="1007"/>
        <v>1.00293027</v>
      </c>
      <c r="M2012" s="117">
        <v>1</v>
      </c>
      <c r="N2012" s="117">
        <f t="shared" si="1008"/>
        <v>1</v>
      </c>
      <c r="O2012" s="110">
        <f t="shared" si="1009"/>
        <v>1.00293027</v>
      </c>
      <c r="P2012" s="110">
        <f t="shared" si="1010"/>
        <v>504.64119395</v>
      </c>
      <c r="Q2012" s="148">
        <f t="shared" si="1011"/>
        <v>0</v>
      </c>
      <c r="R2012" s="170">
        <f t="shared" si="1012"/>
        <v>0</v>
      </c>
      <c r="S2012" s="110">
        <f t="shared" si="1013"/>
        <v>0</v>
      </c>
      <c r="T2012" s="92">
        <f t="shared" si="998"/>
        <v>0</v>
      </c>
      <c r="U2012" s="181">
        <f t="shared" si="999"/>
        <v>0</v>
      </c>
      <c r="V2012" s="120">
        <f t="shared" si="995"/>
        <v>7.8E-2</v>
      </c>
      <c r="W2012" s="118">
        <f t="shared" si="1014"/>
        <v>15</v>
      </c>
      <c r="X2012" s="118">
        <v>252</v>
      </c>
      <c r="Y2012" s="117">
        <f t="shared" si="1015"/>
        <v>1.0044806909999999</v>
      </c>
      <c r="Z2012" s="110">
        <f t="shared" si="1016"/>
        <v>2.2611412500000001</v>
      </c>
      <c r="AA2012" s="110">
        <f t="shared" si="1017"/>
        <v>0</v>
      </c>
      <c r="AB2012" s="121" t="str">
        <f t="shared" si="996"/>
        <v>A+J=</v>
      </c>
      <c r="AC2012" s="115">
        <f t="shared" si="997"/>
        <v>46290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9">
        <f t="shared" si="994"/>
        <v>46282</v>
      </c>
      <c r="B2013" s="110">
        <f t="shared" si="1000"/>
        <v>507.15235810999997</v>
      </c>
      <c r="C2013" s="184">
        <f t="shared" si="993"/>
        <v>503.16677943488179</v>
      </c>
      <c r="D2013" s="111">
        <f t="shared" si="1001"/>
        <v>7245.38</v>
      </c>
      <c r="E2013" s="111">
        <f>IF($K2013=1,VLOOKUP($A2012,$AQ$11:$AU$150,5),E2012)</f>
        <v>7276.54</v>
      </c>
      <c r="F2013" s="160" t="e">
        <f>IF($K2013=1,VLOOKUP($A2012,$AQ$11:$AU$135,6),F2012)</f>
        <v>#REF!</v>
      </c>
      <c r="G2013" s="114">
        <f t="shared" si="1002"/>
        <v>4.3006716003852752E-3</v>
      </c>
      <c r="H2013" s="115">
        <f t="shared" si="1003"/>
        <v>46290</v>
      </c>
      <c r="I2013" s="115">
        <f t="shared" si="1004"/>
        <v>46290</v>
      </c>
      <c r="J2013" s="116">
        <f t="shared" si="1005"/>
        <v>22</v>
      </c>
      <c r="K2013" s="116">
        <f t="shared" si="1006"/>
        <v>16</v>
      </c>
      <c r="L2013" s="8">
        <f t="shared" si="1007"/>
        <v>1.0031259299999999</v>
      </c>
      <c r="M2013" s="117">
        <v>1</v>
      </c>
      <c r="N2013" s="117">
        <f t="shared" si="1008"/>
        <v>1</v>
      </c>
      <c r="O2013" s="110">
        <f t="shared" si="1009"/>
        <v>1.0031259299999999</v>
      </c>
      <c r="P2013" s="110">
        <f t="shared" si="1010"/>
        <v>504.73964355999999</v>
      </c>
      <c r="Q2013" s="148">
        <f t="shared" si="1011"/>
        <v>0</v>
      </c>
      <c r="R2013" s="170">
        <f t="shared" si="1012"/>
        <v>0</v>
      </c>
      <c r="S2013" s="110">
        <f t="shared" si="1013"/>
        <v>0</v>
      </c>
      <c r="T2013" s="92">
        <f t="shared" si="998"/>
        <v>0</v>
      </c>
      <c r="U2013" s="181">
        <f t="shared" si="999"/>
        <v>0</v>
      </c>
      <c r="V2013" s="120">
        <f t="shared" si="995"/>
        <v>7.8E-2</v>
      </c>
      <c r="W2013" s="118">
        <f t="shared" si="1014"/>
        <v>16</v>
      </c>
      <c r="X2013" s="118">
        <v>252</v>
      </c>
      <c r="Y2013" s="117">
        <f t="shared" si="1015"/>
        <v>1.0047801169999999</v>
      </c>
      <c r="Z2013" s="110">
        <f t="shared" si="1016"/>
        <v>2.41271455</v>
      </c>
      <c r="AA2013" s="110">
        <f t="shared" si="1017"/>
        <v>0</v>
      </c>
      <c r="AB2013" s="121" t="str">
        <f t="shared" si="996"/>
        <v>A+J=</v>
      </c>
      <c r="AC2013" s="115">
        <f t="shared" si="997"/>
        <v>46290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9">
        <f t="shared" si="994"/>
        <v>46283</v>
      </c>
      <c r="B2014" s="110">
        <f t="shared" si="1000"/>
        <v>507.40250007000003</v>
      </c>
      <c r="C2014" s="184">
        <f t="shared" si="993"/>
        <v>503.16677943488179</v>
      </c>
      <c r="D2014" s="111">
        <f t="shared" si="1001"/>
        <v>7245.38</v>
      </c>
      <c r="E2014" s="111">
        <f>IF($K2014=1,VLOOKUP($A2013,$AQ$11:$AU$150,5),E2013)</f>
        <v>7276.54</v>
      </c>
      <c r="F2014" s="160" t="e">
        <f>IF($K2014=1,VLOOKUP($A2013,$AQ$11:$AU$135,6),F2013)</f>
        <v>#REF!</v>
      </c>
      <c r="G2014" s="114">
        <f t="shared" si="1002"/>
        <v>4.3006716003852752E-3</v>
      </c>
      <c r="H2014" s="115">
        <f t="shared" si="1003"/>
        <v>46290</v>
      </c>
      <c r="I2014" s="115">
        <f t="shared" si="1004"/>
        <v>46290</v>
      </c>
      <c r="J2014" s="116">
        <f t="shared" si="1005"/>
        <v>22</v>
      </c>
      <c r="K2014" s="116">
        <f t="shared" si="1006"/>
        <v>17</v>
      </c>
      <c r="L2014" s="8">
        <f t="shared" si="1007"/>
        <v>1.0033216199999999</v>
      </c>
      <c r="M2014" s="117">
        <v>1</v>
      </c>
      <c r="N2014" s="117">
        <f t="shared" si="1008"/>
        <v>1</v>
      </c>
      <c r="O2014" s="110">
        <f t="shared" si="1009"/>
        <v>1.0033216199999999</v>
      </c>
      <c r="P2014" s="110">
        <f t="shared" si="1010"/>
        <v>504.83810827000002</v>
      </c>
      <c r="Q2014" s="148">
        <f t="shared" si="1011"/>
        <v>0</v>
      </c>
      <c r="R2014" s="170">
        <f t="shared" si="1012"/>
        <v>0</v>
      </c>
      <c r="S2014" s="110">
        <f t="shared" si="1013"/>
        <v>0</v>
      </c>
      <c r="T2014" s="92">
        <f t="shared" si="998"/>
        <v>0</v>
      </c>
      <c r="U2014" s="181">
        <f t="shared" si="999"/>
        <v>0</v>
      </c>
      <c r="V2014" s="120">
        <f t="shared" si="995"/>
        <v>7.8E-2</v>
      </c>
      <c r="W2014" s="118">
        <f t="shared" si="1014"/>
        <v>17</v>
      </c>
      <c r="X2014" s="118">
        <v>252</v>
      </c>
      <c r="Y2014" s="117">
        <f t="shared" si="1015"/>
        <v>1.0050796319999999</v>
      </c>
      <c r="Z2014" s="110">
        <f t="shared" si="1016"/>
        <v>2.5643918000000001</v>
      </c>
      <c r="AA2014" s="110">
        <f t="shared" si="1017"/>
        <v>0</v>
      </c>
      <c r="AB2014" s="121" t="str">
        <f t="shared" si="996"/>
        <v>A+J=</v>
      </c>
      <c r="AC2014" s="115">
        <f t="shared" si="997"/>
        <v>46290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9">
        <f t="shared" si="994"/>
        <v>46284</v>
      </c>
      <c r="B2015" s="110">
        <f t="shared" si="1000"/>
        <v>507.65276618999997</v>
      </c>
      <c r="C2015" s="184">
        <f t="shared" si="993"/>
        <v>503.16677943488179</v>
      </c>
      <c r="D2015" s="111">
        <f t="shared" si="1001"/>
        <v>7245.38</v>
      </c>
      <c r="E2015" s="111">
        <f>IF($K2015=1,VLOOKUP($A2014,$AQ$11:$AU$150,5),E2014)</f>
        <v>7276.54</v>
      </c>
      <c r="F2015" s="160" t="e">
        <f>IF($K2015=1,VLOOKUP($A2014,$AQ$11:$AU$135,6),F2014)</f>
        <v>#REF!</v>
      </c>
      <c r="G2015" s="114">
        <f t="shared" si="1002"/>
        <v>4.3006716003852752E-3</v>
      </c>
      <c r="H2015" s="115">
        <f t="shared" si="1003"/>
        <v>46290</v>
      </c>
      <c r="I2015" s="115">
        <f t="shared" si="1004"/>
        <v>46290</v>
      </c>
      <c r="J2015" s="116">
        <f t="shared" si="1005"/>
        <v>22</v>
      </c>
      <c r="K2015" s="116">
        <f t="shared" si="1006"/>
        <v>18</v>
      </c>
      <c r="L2015" s="8">
        <f t="shared" si="1007"/>
        <v>1.0035173500000001</v>
      </c>
      <c r="M2015" s="117">
        <v>1</v>
      </c>
      <c r="N2015" s="117">
        <f t="shared" si="1008"/>
        <v>1</v>
      </c>
      <c r="O2015" s="110">
        <f t="shared" si="1009"/>
        <v>1.0035173500000001</v>
      </c>
      <c r="P2015" s="110">
        <f t="shared" si="1010"/>
        <v>504.93659309999998</v>
      </c>
      <c r="Q2015" s="148">
        <f t="shared" si="1011"/>
        <v>0</v>
      </c>
      <c r="R2015" s="170">
        <f t="shared" si="1012"/>
        <v>0</v>
      </c>
      <c r="S2015" s="110">
        <f t="shared" si="1013"/>
        <v>0</v>
      </c>
      <c r="T2015" s="92">
        <f t="shared" si="998"/>
        <v>0</v>
      </c>
      <c r="U2015" s="181">
        <f t="shared" si="999"/>
        <v>0</v>
      </c>
      <c r="V2015" s="120">
        <f t="shared" si="995"/>
        <v>7.8E-2</v>
      </c>
      <c r="W2015" s="118">
        <f t="shared" si="1014"/>
        <v>18</v>
      </c>
      <c r="X2015" s="118">
        <v>252</v>
      </c>
      <c r="Y2015" s="117">
        <f t="shared" si="1015"/>
        <v>1.005379236</v>
      </c>
      <c r="Z2015" s="110">
        <f t="shared" si="1016"/>
        <v>2.7161730899999998</v>
      </c>
      <c r="AA2015" s="110">
        <f t="shared" si="1017"/>
        <v>0</v>
      </c>
      <c r="AB2015" s="121" t="str">
        <f t="shared" si="996"/>
        <v>A+J=</v>
      </c>
      <c r="AC2015" s="115">
        <f t="shared" si="997"/>
        <v>46290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9">
        <f t="shared" si="994"/>
        <v>46285</v>
      </c>
      <c r="B2016" s="110">
        <f t="shared" si="1000"/>
        <v>507.65276618999997</v>
      </c>
      <c r="C2016" s="184">
        <f t="shared" si="993"/>
        <v>503.16677943488179</v>
      </c>
      <c r="D2016" s="111">
        <f t="shared" si="1001"/>
        <v>7245.38</v>
      </c>
      <c r="E2016" s="111">
        <f>IF($K2016=1,VLOOKUP($A2015,$AQ$11:$AU$150,5),E2015)</f>
        <v>7276.54</v>
      </c>
      <c r="F2016" s="160" t="e">
        <f>IF($K2016=1,VLOOKUP($A2015,$AQ$11:$AU$135,6),F2015)</f>
        <v>#REF!</v>
      </c>
      <c r="G2016" s="114">
        <f t="shared" si="1002"/>
        <v>4.3006716003852752E-3</v>
      </c>
      <c r="H2016" s="115">
        <f t="shared" si="1003"/>
        <v>46290</v>
      </c>
      <c r="I2016" s="115">
        <f t="shared" si="1004"/>
        <v>46290</v>
      </c>
      <c r="J2016" s="116">
        <f t="shared" si="1005"/>
        <v>22</v>
      </c>
      <c r="K2016" s="116">
        <f t="shared" si="1006"/>
        <v>18</v>
      </c>
      <c r="L2016" s="8">
        <f t="shared" si="1007"/>
        <v>1.0035173500000001</v>
      </c>
      <c r="M2016" s="117">
        <v>1</v>
      </c>
      <c r="N2016" s="117">
        <f t="shared" si="1008"/>
        <v>1</v>
      </c>
      <c r="O2016" s="110">
        <f t="shared" si="1009"/>
        <v>1.0035173500000001</v>
      </c>
      <c r="P2016" s="110">
        <f t="shared" si="1010"/>
        <v>504.93659309999998</v>
      </c>
      <c r="Q2016" s="148">
        <f t="shared" si="1011"/>
        <v>0</v>
      </c>
      <c r="R2016" s="170">
        <f t="shared" si="1012"/>
        <v>0</v>
      </c>
      <c r="S2016" s="110">
        <f t="shared" si="1013"/>
        <v>0</v>
      </c>
      <c r="T2016" s="92">
        <f t="shared" si="998"/>
        <v>0</v>
      </c>
      <c r="U2016" s="181">
        <f t="shared" si="999"/>
        <v>0</v>
      </c>
      <c r="V2016" s="120">
        <f t="shared" si="995"/>
        <v>7.8E-2</v>
      </c>
      <c r="W2016" s="118">
        <f t="shared" si="1014"/>
        <v>18</v>
      </c>
      <c r="X2016" s="118">
        <v>252</v>
      </c>
      <c r="Y2016" s="117">
        <f t="shared" si="1015"/>
        <v>1.005379236</v>
      </c>
      <c r="Z2016" s="110">
        <f t="shared" si="1016"/>
        <v>2.7161730899999998</v>
      </c>
      <c r="AA2016" s="110">
        <f t="shared" si="1017"/>
        <v>0</v>
      </c>
      <c r="AB2016" s="121" t="str">
        <f t="shared" si="996"/>
        <v>A+J=</v>
      </c>
      <c r="AC2016" s="115">
        <f t="shared" si="997"/>
        <v>46290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9">
        <f t="shared" si="994"/>
        <v>46286</v>
      </c>
      <c r="B2017" s="110">
        <f t="shared" si="1000"/>
        <v>507.65276618999997</v>
      </c>
      <c r="C2017" s="184">
        <f t="shared" si="993"/>
        <v>503.16677943488179</v>
      </c>
      <c r="D2017" s="111">
        <f t="shared" si="1001"/>
        <v>7245.38</v>
      </c>
      <c r="E2017" s="111">
        <f>IF($K2017=1,VLOOKUP($A2016,$AQ$11:$AU$150,5),E2016)</f>
        <v>7276.54</v>
      </c>
      <c r="F2017" s="160" t="e">
        <f>IF($K2017=1,VLOOKUP($A2016,$AQ$11:$AU$135,6),F2016)</f>
        <v>#REF!</v>
      </c>
      <c r="G2017" s="114">
        <f t="shared" si="1002"/>
        <v>4.3006716003852752E-3</v>
      </c>
      <c r="H2017" s="115">
        <f t="shared" si="1003"/>
        <v>46290</v>
      </c>
      <c r="I2017" s="115">
        <f t="shared" si="1004"/>
        <v>46290</v>
      </c>
      <c r="J2017" s="116">
        <f t="shared" si="1005"/>
        <v>22</v>
      </c>
      <c r="K2017" s="116">
        <f t="shared" si="1006"/>
        <v>18</v>
      </c>
      <c r="L2017" s="8">
        <f t="shared" si="1007"/>
        <v>1.0035173500000001</v>
      </c>
      <c r="M2017" s="117">
        <v>1</v>
      </c>
      <c r="N2017" s="117">
        <f t="shared" si="1008"/>
        <v>1</v>
      </c>
      <c r="O2017" s="110">
        <f t="shared" si="1009"/>
        <v>1.0035173500000001</v>
      </c>
      <c r="P2017" s="110">
        <f t="shared" si="1010"/>
        <v>504.93659309999998</v>
      </c>
      <c r="Q2017" s="148">
        <f t="shared" si="1011"/>
        <v>0</v>
      </c>
      <c r="R2017" s="170">
        <f t="shared" si="1012"/>
        <v>0</v>
      </c>
      <c r="S2017" s="110">
        <f t="shared" si="1013"/>
        <v>0</v>
      </c>
      <c r="T2017" s="92">
        <f t="shared" si="998"/>
        <v>0</v>
      </c>
      <c r="U2017" s="181">
        <f t="shared" si="999"/>
        <v>0</v>
      </c>
      <c r="V2017" s="120">
        <f t="shared" si="995"/>
        <v>7.8E-2</v>
      </c>
      <c r="W2017" s="118">
        <f t="shared" si="1014"/>
        <v>18</v>
      </c>
      <c r="X2017" s="118">
        <v>252</v>
      </c>
      <c r="Y2017" s="117">
        <f t="shared" si="1015"/>
        <v>1.005379236</v>
      </c>
      <c r="Z2017" s="110">
        <f t="shared" si="1016"/>
        <v>2.7161730899999998</v>
      </c>
      <c r="AA2017" s="110">
        <f t="shared" si="1017"/>
        <v>0</v>
      </c>
      <c r="AB2017" s="121" t="str">
        <f t="shared" si="996"/>
        <v>A+J=</v>
      </c>
      <c r="AC2017" s="115">
        <f t="shared" si="997"/>
        <v>46290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9">
        <f t="shared" si="994"/>
        <v>46287</v>
      </c>
      <c r="B2018" s="110">
        <f t="shared" si="1000"/>
        <v>507.90315651999998</v>
      </c>
      <c r="C2018" s="184">
        <f t="shared" si="993"/>
        <v>503.16677943488179</v>
      </c>
      <c r="D2018" s="111">
        <f t="shared" si="1001"/>
        <v>7245.38</v>
      </c>
      <c r="E2018" s="111">
        <f>IF($K2018=1,VLOOKUP($A2017,$AQ$11:$AU$150,5),E2017)</f>
        <v>7276.54</v>
      </c>
      <c r="F2018" s="160" t="e">
        <f>IF($K2018=1,VLOOKUP($A2017,$AQ$11:$AU$135,6),F2017)</f>
        <v>#REF!</v>
      </c>
      <c r="G2018" s="114">
        <f t="shared" si="1002"/>
        <v>4.3006716003852752E-3</v>
      </c>
      <c r="H2018" s="115">
        <f t="shared" si="1003"/>
        <v>46290</v>
      </c>
      <c r="I2018" s="115">
        <f t="shared" si="1004"/>
        <v>46290</v>
      </c>
      <c r="J2018" s="116">
        <f t="shared" si="1005"/>
        <v>22</v>
      </c>
      <c r="K2018" s="116">
        <f t="shared" si="1006"/>
        <v>19</v>
      </c>
      <c r="L2018" s="8">
        <f t="shared" si="1007"/>
        <v>1.00371312</v>
      </c>
      <c r="M2018" s="117">
        <v>1</v>
      </c>
      <c r="N2018" s="117">
        <f t="shared" si="1008"/>
        <v>1</v>
      </c>
      <c r="O2018" s="110">
        <f t="shared" si="1009"/>
        <v>1.00371312</v>
      </c>
      <c r="P2018" s="110">
        <f t="shared" si="1010"/>
        <v>505.03509806</v>
      </c>
      <c r="Q2018" s="148">
        <f t="shared" si="1011"/>
        <v>0</v>
      </c>
      <c r="R2018" s="170">
        <f t="shared" si="1012"/>
        <v>0</v>
      </c>
      <c r="S2018" s="110">
        <f t="shared" si="1013"/>
        <v>0</v>
      </c>
      <c r="T2018" s="92">
        <f t="shared" si="998"/>
        <v>0</v>
      </c>
      <c r="U2018" s="181">
        <f t="shared" si="999"/>
        <v>0</v>
      </c>
      <c r="V2018" s="120">
        <f t="shared" si="995"/>
        <v>7.8E-2</v>
      </c>
      <c r="W2018" s="118">
        <f t="shared" si="1014"/>
        <v>19</v>
      </c>
      <c r="X2018" s="118">
        <v>252</v>
      </c>
      <c r="Y2018" s="117">
        <f t="shared" si="1015"/>
        <v>1.0056789290000001</v>
      </c>
      <c r="Z2018" s="110">
        <f t="shared" si="1016"/>
        <v>2.8680584599999999</v>
      </c>
      <c r="AA2018" s="110">
        <f t="shared" si="1017"/>
        <v>0</v>
      </c>
      <c r="AB2018" s="121" t="str">
        <f t="shared" si="996"/>
        <v>A+J=</v>
      </c>
      <c r="AC2018" s="115">
        <f t="shared" si="997"/>
        <v>46290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9">
        <f t="shared" si="994"/>
        <v>46288</v>
      </c>
      <c r="B2019" s="110">
        <f t="shared" si="1000"/>
        <v>508.1536716</v>
      </c>
      <c r="C2019" s="184">
        <f t="shared" si="993"/>
        <v>503.16677943488179</v>
      </c>
      <c r="D2019" s="111">
        <f t="shared" si="1001"/>
        <v>7245.38</v>
      </c>
      <c r="E2019" s="111">
        <f>IF($K2019=1,VLOOKUP($A2018,$AQ$11:$AU$150,5),E2018)</f>
        <v>7276.54</v>
      </c>
      <c r="F2019" s="160" t="e">
        <f>IF($K2019=1,VLOOKUP($A2018,$AQ$11:$AU$135,6),F2018)</f>
        <v>#REF!</v>
      </c>
      <c r="G2019" s="114">
        <f t="shared" si="1002"/>
        <v>4.3006716003852752E-3</v>
      </c>
      <c r="H2019" s="115">
        <f t="shared" si="1003"/>
        <v>46290</v>
      </c>
      <c r="I2019" s="115">
        <f t="shared" si="1004"/>
        <v>46290</v>
      </c>
      <c r="J2019" s="116">
        <f t="shared" si="1005"/>
        <v>22</v>
      </c>
      <c r="K2019" s="116">
        <f t="shared" si="1006"/>
        <v>20</v>
      </c>
      <c r="L2019" s="8">
        <f t="shared" si="1007"/>
        <v>1.0039089299999999</v>
      </c>
      <c r="M2019" s="117">
        <v>1</v>
      </c>
      <c r="N2019" s="117">
        <f t="shared" si="1008"/>
        <v>1</v>
      </c>
      <c r="O2019" s="110">
        <f t="shared" si="1009"/>
        <v>1.0039089299999999</v>
      </c>
      <c r="P2019" s="110">
        <f t="shared" si="1010"/>
        <v>505.13362315000001</v>
      </c>
      <c r="Q2019" s="148">
        <f t="shared" si="1011"/>
        <v>0</v>
      </c>
      <c r="R2019" s="170">
        <f t="shared" si="1012"/>
        <v>0</v>
      </c>
      <c r="S2019" s="110">
        <f t="shared" si="1013"/>
        <v>0</v>
      </c>
      <c r="T2019" s="92">
        <f t="shared" si="998"/>
        <v>0</v>
      </c>
      <c r="U2019" s="181">
        <f t="shared" si="999"/>
        <v>0</v>
      </c>
      <c r="V2019" s="120">
        <f t="shared" si="995"/>
        <v>7.8E-2</v>
      </c>
      <c r="W2019" s="118">
        <f t="shared" si="1014"/>
        <v>20</v>
      </c>
      <c r="X2019" s="118">
        <v>252</v>
      </c>
      <c r="Y2019" s="117">
        <f t="shared" si="1015"/>
        <v>1.0059787120000001</v>
      </c>
      <c r="Z2019" s="110">
        <f t="shared" si="1016"/>
        <v>3.02004845</v>
      </c>
      <c r="AA2019" s="110">
        <f t="shared" si="1017"/>
        <v>0</v>
      </c>
      <c r="AB2019" s="121" t="str">
        <f t="shared" si="996"/>
        <v>A+J=</v>
      </c>
      <c r="AC2019" s="115">
        <f t="shared" si="997"/>
        <v>46290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9">
        <f t="shared" si="994"/>
        <v>46289</v>
      </c>
      <c r="B2020" s="110">
        <f t="shared" si="1000"/>
        <v>508.40431095999998</v>
      </c>
      <c r="C2020" s="184">
        <f t="shared" si="993"/>
        <v>503.16677943488179</v>
      </c>
      <c r="D2020" s="111">
        <f t="shared" si="1001"/>
        <v>7245.38</v>
      </c>
      <c r="E2020" s="111">
        <f>IF($K2020=1,VLOOKUP($A2019,$AQ$11:$AU$150,5),E2019)</f>
        <v>7276.54</v>
      </c>
      <c r="F2020" s="160" t="e">
        <f>IF($K2020=1,VLOOKUP($A2019,$AQ$11:$AU$135,6),F2019)</f>
        <v>#REF!</v>
      </c>
      <c r="G2020" s="114">
        <f t="shared" si="1002"/>
        <v>4.3006716003852752E-3</v>
      </c>
      <c r="H2020" s="115">
        <f t="shared" si="1003"/>
        <v>46290</v>
      </c>
      <c r="I2020" s="115">
        <f t="shared" si="1004"/>
        <v>46290</v>
      </c>
      <c r="J2020" s="116">
        <f t="shared" si="1005"/>
        <v>22</v>
      </c>
      <c r="K2020" s="116">
        <f t="shared" si="1006"/>
        <v>21</v>
      </c>
      <c r="L2020" s="8">
        <f t="shared" si="1007"/>
        <v>1.00410478</v>
      </c>
      <c r="M2020" s="117">
        <v>1</v>
      </c>
      <c r="N2020" s="117">
        <f t="shared" si="1008"/>
        <v>1</v>
      </c>
      <c r="O2020" s="110">
        <f t="shared" si="1009"/>
        <v>1.00410478</v>
      </c>
      <c r="P2020" s="110">
        <f t="shared" si="1010"/>
        <v>505.23216836</v>
      </c>
      <c r="Q2020" s="148">
        <f t="shared" si="1011"/>
        <v>0</v>
      </c>
      <c r="R2020" s="170">
        <f t="shared" si="1012"/>
        <v>0</v>
      </c>
      <c r="S2020" s="110">
        <f t="shared" si="1013"/>
        <v>0</v>
      </c>
      <c r="T2020" s="92">
        <f t="shared" si="998"/>
        <v>0</v>
      </c>
      <c r="U2020" s="181">
        <f t="shared" si="999"/>
        <v>0</v>
      </c>
      <c r="V2020" s="120">
        <f t="shared" si="995"/>
        <v>7.8E-2</v>
      </c>
      <c r="W2020" s="118">
        <f t="shared" si="1014"/>
        <v>21</v>
      </c>
      <c r="X2020" s="118">
        <v>252</v>
      </c>
      <c r="Y2020" s="117">
        <f t="shared" si="1015"/>
        <v>1.0062785839999999</v>
      </c>
      <c r="Z2020" s="110">
        <f t="shared" si="1016"/>
        <v>3.1721425999999999</v>
      </c>
      <c r="AA2020" s="110">
        <f t="shared" si="1017"/>
        <v>0</v>
      </c>
      <c r="AB2020" s="121" t="str">
        <f t="shared" si="996"/>
        <v>A+J=</v>
      </c>
      <c r="AC2020" s="115">
        <f t="shared" si="997"/>
        <v>46290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9">
        <f t="shared" si="994"/>
        <v>46290</v>
      </c>
      <c r="B2021" s="110">
        <f t="shared" si="1000"/>
        <v>508.65507516999998</v>
      </c>
      <c r="C2021" s="184">
        <f t="shared" si="993"/>
        <v>503.16677943488179</v>
      </c>
      <c r="D2021" s="111">
        <f t="shared" si="1001"/>
        <v>7245.38</v>
      </c>
      <c r="E2021" s="111">
        <f>IF($K2021=1,VLOOKUP($A2020,$AQ$11:$AU$150,5),E2020)</f>
        <v>7276.54</v>
      </c>
      <c r="F2021" s="160" t="e">
        <f>IF($K2021=1,VLOOKUP($A2020,$AQ$11:$AU$135,6),F2020)</f>
        <v>#REF!</v>
      </c>
      <c r="G2021" s="114">
        <f t="shared" si="1002"/>
        <v>4.3006716003852752E-3</v>
      </c>
      <c r="H2021" s="115">
        <f t="shared" si="1003"/>
        <v>46290</v>
      </c>
      <c r="I2021" s="115">
        <f t="shared" si="1004"/>
        <v>46290</v>
      </c>
      <c r="J2021" s="116">
        <f t="shared" si="1005"/>
        <v>22</v>
      </c>
      <c r="K2021" s="116">
        <f t="shared" si="1006"/>
        <v>22</v>
      </c>
      <c r="L2021" s="8">
        <f t="shared" si="1007"/>
        <v>1.0043006699999999</v>
      </c>
      <c r="M2021" s="117">
        <v>1</v>
      </c>
      <c r="N2021" s="117">
        <f t="shared" si="1008"/>
        <v>1</v>
      </c>
      <c r="O2021" s="110">
        <f t="shared" si="1009"/>
        <v>1.0043006699999999</v>
      </c>
      <c r="P2021" s="110">
        <f t="shared" si="1010"/>
        <v>505.3307337</v>
      </c>
      <c r="Q2021" s="148">
        <f t="shared" si="1011"/>
        <v>66</v>
      </c>
      <c r="R2021" s="170">
        <f t="shared" si="1012"/>
        <v>2.3255999999999999E-2</v>
      </c>
      <c r="S2021" s="110">
        <f t="shared" si="1013"/>
        <v>11.75197154</v>
      </c>
      <c r="T2021" s="92">
        <f t="shared" si="998"/>
        <v>2.1639542733121604</v>
      </c>
      <c r="U2021" s="181">
        <f t="shared" si="999"/>
        <v>2.7538253435370183E-2</v>
      </c>
      <c r="V2021" s="120">
        <f t="shared" si="995"/>
        <v>7.8E-2</v>
      </c>
      <c r="W2021" s="118">
        <f t="shared" si="1014"/>
        <v>22</v>
      </c>
      <c r="X2021" s="118">
        <v>252</v>
      </c>
      <c r="Y2021" s="117">
        <f t="shared" si="1015"/>
        <v>1.0065785460000001</v>
      </c>
      <c r="Z2021" s="110">
        <f t="shared" si="1016"/>
        <v>3.3243414699999998</v>
      </c>
      <c r="AA2021" s="110">
        <f t="shared" si="1017"/>
        <v>15.07631301</v>
      </c>
      <c r="AB2021" s="121" t="str">
        <f t="shared" si="996"/>
        <v>A+J=</v>
      </c>
      <c r="AC2021" s="115">
        <f t="shared" si="997"/>
        <v>46290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9">
        <f t="shared" si="994"/>
        <v>46291</v>
      </c>
      <c r="B2022" s="110">
        <f t="shared" si="1000"/>
        <v>491.66677786000002</v>
      </c>
      <c r="C2022" s="184">
        <f t="shared" si="993"/>
        <v>491.41480788668781</v>
      </c>
      <c r="D2022" s="111">
        <f t="shared" si="1001"/>
        <v>7245.38</v>
      </c>
      <c r="E2022" s="111">
        <f>IF($K2022=1,VLOOKUP($A2021,$AQ$11:$AU$150,5),E2021)</f>
        <v>7276.54</v>
      </c>
      <c r="F2022" s="160" t="e">
        <f>IF($K2022=1,VLOOKUP($A2021,$AQ$11:$AU$135,6),F2021)</f>
        <v>#REF!</v>
      </c>
      <c r="G2022" s="114">
        <f t="shared" si="1002"/>
        <v>4.3006716003852752E-3</v>
      </c>
      <c r="H2022" s="115">
        <f t="shared" si="1003"/>
        <v>46321</v>
      </c>
      <c r="I2022" s="115">
        <f t="shared" si="1004"/>
        <v>46321</v>
      </c>
      <c r="J2022" s="116">
        <f t="shared" si="1005"/>
        <v>20</v>
      </c>
      <c r="K2022" s="116">
        <f t="shared" si="1006"/>
        <v>1</v>
      </c>
      <c r="L2022" s="8">
        <f t="shared" si="1007"/>
        <v>1.0002145899999999</v>
      </c>
      <c r="M2022" s="117">
        <v>1</v>
      </c>
      <c r="N2022" s="117">
        <f t="shared" si="1008"/>
        <v>1</v>
      </c>
      <c r="O2022" s="110">
        <f t="shared" si="1009"/>
        <v>1.0002145899999999</v>
      </c>
      <c r="P2022" s="110">
        <f t="shared" si="1010"/>
        <v>491.52026059000002</v>
      </c>
      <c r="Q2022" s="148">
        <f t="shared" si="1011"/>
        <v>0</v>
      </c>
      <c r="R2022" s="170">
        <f t="shared" si="1012"/>
        <v>0</v>
      </c>
      <c r="S2022" s="110">
        <f t="shared" si="1013"/>
        <v>0</v>
      </c>
      <c r="T2022" s="92">
        <f t="shared" si="998"/>
        <v>0</v>
      </c>
      <c r="U2022" s="181">
        <f t="shared" si="999"/>
        <v>0</v>
      </c>
      <c r="V2022" s="120">
        <f t="shared" si="995"/>
        <v>7.8E-2</v>
      </c>
      <c r="W2022" s="118">
        <f t="shared" si="1014"/>
        <v>1</v>
      </c>
      <c r="X2022" s="118">
        <v>252</v>
      </c>
      <c r="Y2022" s="117">
        <f t="shared" si="1015"/>
        <v>1.00029809</v>
      </c>
      <c r="Z2022" s="110">
        <f t="shared" si="1016"/>
        <v>0.14651727000000001</v>
      </c>
      <c r="AA2022" s="110">
        <f t="shared" si="1017"/>
        <v>0</v>
      </c>
      <c r="AB2022" s="121" t="str">
        <f t="shared" si="996"/>
        <v>A+J=</v>
      </c>
      <c r="AC2022" s="115">
        <f t="shared" si="997"/>
        <v>46321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9">
        <f t="shared" si="994"/>
        <v>46292</v>
      </c>
      <c r="B2023" s="110">
        <f t="shared" si="1000"/>
        <v>491.66677786000002</v>
      </c>
      <c r="C2023" s="184">
        <f t="shared" si="993"/>
        <v>491.41480788668781</v>
      </c>
      <c r="D2023" s="111">
        <f t="shared" si="1001"/>
        <v>7245.38</v>
      </c>
      <c r="E2023" s="111">
        <f>IF($K2023=1,VLOOKUP($A2022,$AQ$11:$AU$150,5),E2022)</f>
        <v>7276.54</v>
      </c>
      <c r="F2023" s="160" t="e">
        <f>IF($K2023=1,VLOOKUP($A2022,$AQ$11:$AU$135,6),F2022)</f>
        <v>#REF!</v>
      </c>
      <c r="G2023" s="114">
        <f t="shared" si="1002"/>
        <v>4.3006716003852752E-3</v>
      </c>
      <c r="H2023" s="115">
        <f t="shared" si="1003"/>
        <v>46321</v>
      </c>
      <c r="I2023" s="115">
        <f t="shared" si="1004"/>
        <v>46321</v>
      </c>
      <c r="J2023" s="116">
        <f t="shared" si="1005"/>
        <v>20</v>
      </c>
      <c r="K2023" s="116">
        <f t="shared" si="1006"/>
        <v>1</v>
      </c>
      <c r="L2023" s="8">
        <f t="shared" si="1007"/>
        <v>1.0002145899999999</v>
      </c>
      <c r="M2023" s="117">
        <v>1</v>
      </c>
      <c r="N2023" s="117">
        <f t="shared" si="1008"/>
        <v>1</v>
      </c>
      <c r="O2023" s="110">
        <f t="shared" si="1009"/>
        <v>1.0002145899999999</v>
      </c>
      <c r="P2023" s="110">
        <f t="shared" si="1010"/>
        <v>491.52026059000002</v>
      </c>
      <c r="Q2023" s="148">
        <f t="shared" si="1011"/>
        <v>0</v>
      </c>
      <c r="R2023" s="170">
        <f t="shared" si="1012"/>
        <v>0</v>
      </c>
      <c r="S2023" s="110">
        <f t="shared" si="1013"/>
        <v>0</v>
      </c>
      <c r="T2023" s="92">
        <f t="shared" si="998"/>
        <v>0</v>
      </c>
      <c r="U2023" s="181">
        <f t="shared" si="999"/>
        <v>0</v>
      </c>
      <c r="V2023" s="120">
        <f t="shared" si="995"/>
        <v>7.8E-2</v>
      </c>
      <c r="W2023" s="118">
        <f t="shared" si="1014"/>
        <v>1</v>
      </c>
      <c r="X2023" s="118">
        <v>252</v>
      </c>
      <c r="Y2023" s="117">
        <f t="shared" si="1015"/>
        <v>1.00029809</v>
      </c>
      <c r="Z2023" s="110">
        <f t="shared" si="1016"/>
        <v>0.14651727000000001</v>
      </c>
      <c r="AA2023" s="110">
        <f t="shared" si="1017"/>
        <v>0</v>
      </c>
      <c r="AB2023" s="121" t="str">
        <f t="shared" si="996"/>
        <v>A+J=</v>
      </c>
      <c r="AC2023" s="115">
        <f t="shared" si="997"/>
        <v>46321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9">
        <f t="shared" si="994"/>
        <v>46293</v>
      </c>
      <c r="B2024" s="110">
        <f t="shared" si="1000"/>
        <v>491.66677786000002</v>
      </c>
      <c r="C2024" s="184">
        <f t="shared" si="993"/>
        <v>491.41480788668781</v>
      </c>
      <c r="D2024" s="111">
        <f t="shared" si="1001"/>
        <v>7245.38</v>
      </c>
      <c r="E2024" s="111">
        <f>IF($K2024=1,VLOOKUP($A2023,$AQ$11:$AU$150,5),E2023)</f>
        <v>7276.54</v>
      </c>
      <c r="F2024" s="160" t="e">
        <f>IF($K2024=1,VLOOKUP($A2023,$AQ$11:$AU$135,6),F2023)</f>
        <v>#REF!</v>
      </c>
      <c r="G2024" s="114">
        <f t="shared" si="1002"/>
        <v>4.3006716003852752E-3</v>
      </c>
      <c r="H2024" s="115">
        <f t="shared" si="1003"/>
        <v>46321</v>
      </c>
      <c r="I2024" s="115">
        <f t="shared" si="1004"/>
        <v>46321</v>
      </c>
      <c r="J2024" s="116">
        <f t="shared" si="1005"/>
        <v>20</v>
      </c>
      <c r="K2024" s="116">
        <f t="shared" si="1006"/>
        <v>1</v>
      </c>
      <c r="L2024" s="8">
        <f t="shared" si="1007"/>
        <v>1.0002145899999999</v>
      </c>
      <c r="M2024" s="117">
        <v>1</v>
      </c>
      <c r="N2024" s="117">
        <f t="shared" si="1008"/>
        <v>1</v>
      </c>
      <c r="O2024" s="110">
        <f t="shared" si="1009"/>
        <v>1.0002145899999999</v>
      </c>
      <c r="P2024" s="110">
        <f t="shared" si="1010"/>
        <v>491.52026059000002</v>
      </c>
      <c r="Q2024" s="148">
        <f t="shared" si="1011"/>
        <v>0</v>
      </c>
      <c r="R2024" s="170">
        <f t="shared" si="1012"/>
        <v>0</v>
      </c>
      <c r="S2024" s="110">
        <f t="shared" si="1013"/>
        <v>0</v>
      </c>
      <c r="T2024" s="92">
        <f t="shared" si="998"/>
        <v>0</v>
      </c>
      <c r="U2024" s="181">
        <f t="shared" si="999"/>
        <v>0</v>
      </c>
      <c r="V2024" s="120">
        <f t="shared" si="995"/>
        <v>7.8E-2</v>
      </c>
      <c r="W2024" s="118">
        <f t="shared" si="1014"/>
        <v>1</v>
      </c>
      <c r="X2024" s="118">
        <v>252</v>
      </c>
      <c r="Y2024" s="117">
        <f t="shared" si="1015"/>
        <v>1.00029809</v>
      </c>
      <c r="Z2024" s="110">
        <f t="shared" si="1016"/>
        <v>0.14651727000000001</v>
      </c>
      <c r="AA2024" s="110">
        <f t="shared" si="1017"/>
        <v>0</v>
      </c>
      <c r="AB2024" s="121" t="str">
        <f t="shared" si="996"/>
        <v>A+J=</v>
      </c>
      <c r="AC2024" s="115">
        <f t="shared" si="997"/>
        <v>46321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9">
        <f t="shared" si="994"/>
        <v>46294</v>
      </c>
      <c r="B2025" s="110">
        <f t="shared" si="1000"/>
        <v>491.91887904000004</v>
      </c>
      <c r="C2025" s="184">
        <f t="shared" si="993"/>
        <v>491.41480788668781</v>
      </c>
      <c r="D2025" s="111">
        <f t="shared" si="1001"/>
        <v>7245.38</v>
      </c>
      <c r="E2025" s="111">
        <f>IF($K2025=1,VLOOKUP($A2024,$AQ$11:$AU$150,5),E2024)</f>
        <v>7276.54</v>
      </c>
      <c r="F2025" s="160" t="e">
        <f>IF($K2025=1,VLOOKUP($A2024,$AQ$11:$AU$135,6),F2024)</f>
        <v>#REF!</v>
      </c>
      <c r="G2025" s="114">
        <f t="shared" si="1002"/>
        <v>4.3006716003852752E-3</v>
      </c>
      <c r="H2025" s="115">
        <f t="shared" si="1003"/>
        <v>46321</v>
      </c>
      <c r="I2025" s="115">
        <f t="shared" si="1004"/>
        <v>46321</v>
      </c>
      <c r="J2025" s="116">
        <f t="shared" si="1005"/>
        <v>20</v>
      </c>
      <c r="K2025" s="116">
        <f t="shared" si="1006"/>
        <v>2</v>
      </c>
      <c r="L2025" s="8">
        <f t="shared" si="1007"/>
        <v>1.0004292299999999</v>
      </c>
      <c r="M2025" s="117">
        <v>1</v>
      </c>
      <c r="N2025" s="117">
        <f t="shared" si="1008"/>
        <v>1</v>
      </c>
      <c r="O2025" s="110">
        <f t="shared" si="1009"/>
        <v>1.0004292299999999</v>
      </c>
      <c r="P2025" s="110">
        <f t="shared" si="1010"/>
        <v>491.62573786000002</v>
      </c>
      <c r="Q2025" s="148">
        <f t="shared" si="1011"/>
        <v>0</v>
      </c>
      <c r="R2025" s="170">
        <f t="shared" si="1012"/>
        <v>0</v>
      </c>
      <c r="S2025" s="110">
        <f t="shared" si="1013"/>
        <v>0</v>
      </c>
      <c r="T2025" s="92">
        <f t="shared" si="998"/>
        <v>0</v>
      </c>
      <c r="U2025" s="181">
        <f t="shared" si="999"/>
        <v>0</v>
      </c>
      <c r="V2025" s="120">
        <f t="shared" si="995"/>
        <v>7.8E-2</v>
      </c>
      <c r="W2025" s="118">
        <f t="shared" si="1014"/>
        <v>2</v>
      </c>
      <c r="X2025" s="118">
        <v>252</v>
      </c>
      <c r="Y2025" s="117">
        <f t="shared" si="1015"/>
        <v>1.0005962690000001</v>
      </c>
      <c r="Z2025" s="110">
        <f t="shared" si="1016"/>
        <v>0.29314118</v>
      </c>
      <c r="AA2025" s="110">
        <f t="shared" si="1017"/>
        <v>0</v>
      </c>
      <c r="AB2025" s="121" t="str">
        <f t="shared" si="996"/>
        <v>A+J=</v>
      </c>
      <c r="AC2025" s="115">
        <f t="shared" si="997"/>
        <v>46321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9">
        <f t="shared" si="994"/>
        <v>46295</v>
      </c>
      <c r="B2026" s="110">
        <f t="shared" si="1000"/>
        <v>492.17111098999999</v>
      </c>
      <c r="C2026" s="184">
        <f t="shared" si="993"/>
        <v>491.41480788668781</v>
      </c>
      <c r="D2026" s="111">
        <f t="shared" si="1001"/>
        <v>7245.38</v>
      </c>
      <c r="E2026" s="111">
        <f>IF($K2026=1,VLOOKUP($A2025,$AQ$11:$AU$150,5),E2025)</f>
        <v>7276.54</v>
      </c>
      <c r="F2026" s="160" t="e">
        <f>IF($K2026=1,VLOOKUP($A2025,$AQ$11:$AU$135,6),F2025)</f>
        <v>#REF!</v>
      </c>
      <c r="G2026" s="114">
        <f t="shared" si="1002"/>
        <v>4.3006716003852752E-3</v>
      </c>
      <c r="H2026" s="115">
        <f t="shared" si="1003"/>
        <v>46321</v>
      </c>
      <c r="I2026" s="115">
        <f t="shared" si="1004"/>
        <v>46321</v>
      </c>
      <c r="J2026" s="116">
        <f t="shared" si="1005"/>
        <v>20</v>
      </c>
      <c r="K2026" s="116">
        <f t="shared" si="1006"/>
        <v>3</v>
      </c>
      <c r="L2026" s="8">
        <f t="shared" si="1007"/>
        <v>1.0006439199999999</v>
      </c>
      <c r="M2026" s="117">
        <v>1</v>
      </c>
      <c r="N2026" s="117">
        <f t="shared" si="1008"/>
        <v>1</v>
      </c>
      <c r="O2026" s="110">
        <f t="shared" si="1009"/>
        <v>1.0006439199999999</v>
      </c>
      <c r="P2026" s="110">
        <f t="shared" si="1010"/>
        <v>491.7312397</v>
      </c>
      <c r="Q2026" s="148">
        <f t="shared" si="1011"/>
        <v>0</v>
      </c>
      <c r="R2026" s="170">
        <f t="shared" si="1012"/>
        <v>0</v>
      </c>
      <c r="S2026" s="110">
        <f t="shared" si="1013"/>
        <v>0</v>
      </c>
      <c r="T2026" s="92">
        <f t="shared" si="998"/>
        <v>0</v>
      </c>
      <c r="U2026" s="181">
        <f t="shared" si="999"/>
        <v>0</v>
      </c>
      <c r="V2026" s="120">
        <f t="shared" si="995"/>
        <v>7.8E-2</v>
      </c>
      <c r="W2026" s="118">
        <f t="shared" si="1014"/>
        <v>3</v>
      </c>
      <c r="X2026" s="118">
        <v>252</v>
      </c>
      <c r="Y2026" s="117">
        <f t="shared" si="1015"/>
        <v>1.0008945359999999</v>
      </c>
      <c r="Z2026" s="110">
        <f t="shared" si="1016"/>
        <v>0.43987129000000003</v>
      </c>
      <c r="AA2026" s="110">
        <f t="shared" si="1017"/>
        <v>0</v>
      </c>
      <c r="AB2026" s="121" t="str">
        <f t="shared" si="996"/>
        <v>A+J=</v>
      </c>
      <c r="AC2026" s="115">
        <f t="shared" si="997"/>
        <v>46321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9">
        <f t="shared" si="994"/>
        <v>46296</v>
      </c>
      <c r="B2027" s="110">
        <f t="shared" si="1000"/>
        <v>492.42346983000004</v>
      </c>
      <c r="C2027" s="184">
        <f t="shared" si="993"/>
        <v>491.41480788668781</v>
      </c>
      <c r="D2027" s="111">
        <f t="shared" si="1001"/>
        <v>7245.38</v>
      </c>
      <c r="E2027" s="111">
        <f>IF($K2027=1,VLOOKUP($A2026,$AQ$11:$AU$150,5),E2026)</f>
        <v>7276.54</v>
      </c>
      <c r="F2027" s="160" t="e">
        <f>IF($K2027=1,VLOOKUP($A2026,$AQ$11:$AU$135,6),F2026)</f>
        <v>#REF!</v>
      </c>
      <c r="G2027" s="114">
        <f t="shared" si="1002"/>
        <v>4.3006716003852752E-3</v>
      </c>
      <c r="H2027" s="115">
        <f t="shared" si="1003"/>
        <v>46321</v>
      </c>
      <c r="I2027" s="115">
        <f t="shared" si="1004"/>
        <v>46321</v>
      </c>
      <c r="J2027" s="116">
        <f t="shared" si="1005"/>
        <v>20</v>
      </c>
      <c r="K2027" s="116">
        <f t="shared" si="1006"/>
        <v>4</v>
      </c>
      <c r="L2027" s="8">
        <f t="shared" si="1007"/>
        <v>1.0008586500000001</v>
      </c>
      <c r="M2027" s="117">
        <v>1</v>
      </c>
      <c r="N2027" s="117">
        <f t="shared" si="1008"/>
        <v>1</v>
      </c>
      <c r="O2027" s="110">
        <f t="shared" si="1009"/>
        <v>1.0008586500000001</v>
      </c>
      <c r="P2027" s="110">
        <f t="shared" si="1010"/>
        <v>491.83676121000002</v>
      </c>
      <c r="Q2027" s="148">
        <f t="shared" si="1011"/>
        <v>0</v>
      </c>
      <c r="R2027" s="170">
        <f t="shared" si="1012"/>
        <v>0</v>
      </c>
      <c r="S2027" s="110">
        <f t="shared" si="1013"/>
        <v>0</v>
      </c>
      <c r="T2027" s="92">
        <f t="shared" si="998"/>
        <v>0</v>
      </c>
      <c r="U2027" s="181">
        <f t="shared" si="999"/>
        <v>0</v>
      </c>
      <c r="V2027" s="120">
        <f t="shared" si="995"/>
        <v>7.8E-2</v>
      </c>
      <c r="W2027" s="118">
        <f t="shared" si="1014"/>
        <v>4</v>
      </c>
      <c r="X2027" s="118">
        <v>252</v>
      </c>
      <c r="Y2027" s="117">
        <f t="shared" si="1015"/>
        <v>1.001192893</v>
      </c>
      <c r="Z2027" s="110">
        <f t="shared" si="1016"/>
        <v>0.58670862000000001</v>
      </c>
      <c r="AA2027" s="110">
        <f t="shared" si="1017"/>
        <v>0</v>
      </c>
      <c r="AB2027" s="121" t="str">
        <f t="shared" si="996"/>
        <v>A+J=</v>
      </c>
      <c r="AC2027" s="115">
        <f t="shared" si="997"/>
        <v>46321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9">
        <f t="shared" si="994"/>
        <v>46297</v>
      </c>
      <c r="B2028" s="110">
        <f t="shared" si="1000"/>
        <v>492.67596002000005</v>
      </c>
      <c r="C2028" s="184">
        <f t="shared" si="993"/>
        <v>491.41480788668781</v>
      </c>
      <c r="D2028" s="111">
        <f t="shared" si="1001"/>
        <v>7245.38</v>
      </c>
      <c r="E2028" s="111">
        <f>IF($K2028=1,VLOOKUP($A2027,$AQ$11:$AU$150,5),E2027)</f>
        <v>7276.54</v>
      </c>
      <c r="F2028" s="160" t="e">
        <f>IF($K2028=1,VLOOKUP($A2027,$AQ$11:$AU$135,6),F2027)</f>
        <v>#REF!</v>
      </c>
      <c r="G2028" s="114">
        <f t="shared" si="1002"/>
        <v>4.3006716003852752E-3</v>
      </c>
      <c r="H2028" s="115">
        <f t="shared" si="1003"/>
        <v>46321</v>
      </c>
      <c r="I2028" s="115">
        <f t="shared" si="1004"/>
        <v>46321</v>
      </c>
      <c r="J2028" s="116">
        <f t="shared" si="1005"/>
        <v>20</v>
      </c>
      <c r="K2028" s="116">
        <f t="shared" si="1006"/>
        <v>5</v>
      </c>
      <c r="L2028" s="8">
        <f t="shared" si="1007"/>
        <v>1.0010734299999999</v>
      </c>
      <c r="M2028" s="117">
        <v>1</v>
      </c>
      <c r="N2028" s="117">
        <f t="shared" si="1008"/>
        <v>1</v>
      </c>
      <c r="O2028" s="110">
        <f t="shared" si="1009"/>
        <v>1.0010734299999999</v>
      </c>
      <c r="P2028" s="110">
        <f t="shared" si="1010"/>
        <v>491.94230728000002</v>
      </c>
      <c r="Q2028" s="148">
        <f t="shared" si="1011"/>
        <v>0</v>
      </c>
      <c r="R2028" s="170">
        <f t="shared" si="1012"/>
        <v>0</v>
      </c>
      <c r="S2028" s="110">
        <f t="shared" si="1013"/>
        <v>0</v>
      </c>
      <c r="T2028" s="92">
        <f t="shared" si="998"/>
        <v>0</v>
      </c>
      <c r="U2028" s="181">
        <f t="shared" si="999"/>
        <v>0</v>
      </c>
      <c r="V2028" s="120">
        <f t="shared" si="995"/>
        <v>7.8E-2</v>
      </c>
      <c r="W2028" s="118">
        <f t="shared" si="1014"/>
        <v>5</v>
      </c>
      <c r="X2028" s="118">
        <v>252</v>
      </c>
      <c r="Y2028" s="117">
        <f t="shared" si="1015"/>
        <v>1.001491339</v>
      </c>
      <c r="Z2028" s="110">
        <f t="shared" si="1016"/>
        <v>0.73365274000000003</v>
      </c>
      <c r="AA2028" s="110">
        <f t="shared" si="1017"/>
        <v>0</v>
      </c>
      <c r="AB2028" s="121" t="str">
        <f t="shared" si="996"/>
        <v>A+J=</v>
      </c>
      <c r="AC2028" s="115">
        <f t="shared" si="997"/>
        <v>46321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9">
        <f t="shared" si="994"/>
        <v>46298</v>
      </c>
      <c r="B2029" s="110">
        <f t="shared" si="1000"/>
        <v>492.92858113</v>
      </c>
      <c r="C2029" s="184">
        <f t="shared" ref="C2029:C2092" si="1018">IF(Q2028&gt;0,P2028-S2028-T2028,C2028)</f>
        <v>491.41480788668781</v>
      </c>
      <c r="D2029" s="111">
        <f t="shared" si="1001"/>
        <v>7245.38</v>
      </c>
      <c r="E2029" s="111">
        <f>IF($K2029=1,VLOOKUP($A2028,$AQ$11:$AU$150,5),E2028)</f>
        <v>7276.54</v>
      </c>
      <c r="F2029" s="160" t="e">
        <f>IF($K2029=1,VLOOKUP($A2028,$AQ$11:$AU$135,6),F2028)</f>
        <v>#REF!</v>
      </c>
      <c r="G2029" s="114">
        <f t="shared" si="1002"/>
        <v>4.3006716003852752E-3</v>
      </c>
      <c r="H2029" s="115">
        <f t="shared" si="1003"/>
        <v>46321</v>
      </c>
      <c r="I2029" s="115">
        <f t="shared" si="1004"/>
        <v>46321</v>
      </c>
      <c r="J2029" s="116">
        <f t="shared" si="1005"/>
        <v>20</v>
      </c>
      <c r="K2029" s="116">
        <f t="shared" si="1006"/>
        <v>6</v>
      </c>
      <c r="L2029" s="8">
        <f t="shared" si="1007"/>
        <v>1.0012882599999999</v>
      </c>
      <c r="M2029" s="117">
        <v>1</v>
      </c>
      <c r="N2029" s="117">
        <f t="shared" si="1008"/>
        <v>1</v>
      </c>
      <c r="O2029" s="110">
        <f t="shared" si="1009"/>
        <v>1.0012882599999999</v>
      </c>
      <c r="P2029" s="110">
        <f t="shared" si="1010"/>
        <v>492.04787792000002</v>
      </c>
      <c r="Q2029" s="148">
        <f t="shared" si="1011"/>
        <v>0</v>
      </c>
      <c r="R2029" s="170">
        <f t="shared" si="1012"/>
        <v>0</v>
      </c>
      <c r="S2029" s="110">
        <f t="shared" si="1013"/>
        <v>0</v>
      </c>
      <c r="T2029" s="92">
        <f t="shared" si="998"/>
        <v>0</v>
      </c>
      <c r="U2029" s="181">
        <f t="shared" si="999"/>
        <v>0</v>
      </c>
      <c r="V2029" s="120">
        <f t="shared" si="995"/>
        <v>7.8E-2</v>
      </c>
      <c r="W2029" s="118">
        <f t="shared" si="1014"/>
        <v>6</v>
      </c>
      <c r="X2029" s="118">
        <v>252</v>
      </c>
      <c r="Y2029" s="117">
        <f t="shared" si="1015"/>
        <v>1.0017898730000001</v>
      </c>
      <c r="Z2029" s="110">
        <f t="shared" si="1016"/>
        <v>0.88070320999999996</v>
      </c>
      <c r="AA2029" s="110">
        <f t="shared" si="1017"/>
        <v>0</v>
      </c>
      <c r="AB2029" s="121" t="str">
        <f t="shared" si="996"/>
        <v>A+J=</v>
      </c>
      <c r="AC2029" s="115">
        <f t="shared" si="997"/>
        <v>46321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9">
        <f t="shared" si="994"/>
        <v>46299</v>
      </c>
      <c r="B2030" s="110">
        <f t="shared" si="1000"/>
        <v>492.92858113</v>
      </c>
      <c r="C2030" s="184">
        <f t="shared" si="1018"/>
        <v>491.41480788668781</v>
      </c>
      <c r="D2030" s="111">
        <f t="shared" si="1001"/>
        <v>7245.38</v>
      </c>
      <c r="E2030" s="111">
        <f>IF($K2030=1,VLOOKUP($A2029,$AQ$11:$AU$150,5),E2029)</f>
        <v>7276.54</v>
      </c>
      <c r="F2030" s="160" t="e">
        <f>IF($K2030=1,VLOOKUP($A2029,$AQ$11:$AU$135,6),F2029)</f>
        <v>#REF!</v>
      </c>
      <c r="G2030" s="114">
        <f t="shared" si="1002"/>
        <v>4.3006716003852752E-3</v>
      </c>
      <c r="H2030" s="115">
        <f t="shared" si="1003"/>
        <v>46321</v>
      </c>
      <c r="I2030" s="115">
        <f t="shared" si="1004"/>
        <v>46321</v>
      </c>
      <c r="J2030" s="116">
        <f t="shared" si="1005"/>
        <v>20</v>
      </c>
      <c r="K2030" s="116">
        <f t="shared" si="1006"/>
        <v>6</v>
      </c>
      <c r="L2030" s="8">
        <f t="shared" si="1007"/>
        <v>1.0012882599999999</v>
      </c>
      <c r="M2030" s="117">
        <v>1</v>
      </c>
      <c r="N2030" s="117">
        <f t="shared" si="1008"/>
        <v>1</v>
      </c>
      <c r="O2030" s="110">
        <f t="shared" si="1009"/>
        <v>1.0012882599999999</v>
      </c>
      <c r="P2030" s="110">
        <f t="shared" si="1010"/>
        <v>492.04787792000002</v>
      </c>
      <c r="Q2030" s="148">
        <f t="shared" si="1011"/>
        <v>0</v>
      </c>
      <c r="R2030" s="170">
        <f t="shared" si="1012"/>
        <v>0</v>
      </c>
      <c r="S2030" s="110">
        <f t="shared" si="1013"/>
        <v>0</v>
      </c>
      <c r="T2030" s="92">
        <f t="shared" si="998"/>
        <v>0</v>
      </c>
      <c r="U2030" s="181">
        <f t="shared" si="999"/>
        <v>0</v>
      </c>
      <c r="V2030" s="120">
        <f t="shared" si="995"/>
        <v>7.8E-2</v>
      </c>
      <c r="W2030" s="118">
        <f t="shared" si="1014"/>
        <v>6</v>
      </c>
      <c r="X2030" s="118">
        <v>252</v>
      </c>
      <c r="Y2030" s="117">
        <f t="shared" si="1015"/>
        <v>1.0017898730000001</v>
      </c>
      <c r="Z2030" s="110">
        <f t="shared" si="1016"/>
        <v>0.88070320999999996</v>
      </c>
      <c r="AA2030" s="110">
        <f t="shared" si="1017"/>
        <v>0</v>
      </c>
      <c r="AB2030" s="121" t="str">
        <f t="shared" si="996"/>
        <v>A+J=</v>
      </c>
      <c r="AC2030" s="115">
        <f t="shared" si="997"/>
        <v>46321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9">
        <f t="shared" si="994"/>
        <v>46300</v>
      </c>
      <c r="B2031" s="110">
        <f t="shared" si="1000"/>
        <v>492.92858113</v>
      </c>
      <c r="C2031" s="184">
        <f t="shared" si="1018"/>
        <v>491.41480788668781</v>
      </c>
      <c r="D2031" s="111">
        <f t="shared" si="1001"/>
        <v>7245.38</v>
      </c>
      <c r="E2031" s="111">
        <f>IF($K2031=1,VLOOKUP($A2030,$AQ$11:$AU$150,5),E2030)</f>
        <v>7276.54</v>
      </c>
      <c r="F2031" s="160" t="e">
        <f>IF($K2031=1,VLOOKUP($A2030,$AQ$11:$AU$135,6),F2030)</f>
        <v>#REF!</v>
      </c>
      <c r="G2031" s="114">
        <f t="shared" si="1002"/>
        <v>4.3006716003852752E-3</v>
      </c>
      <c r="H2031" s="115">
        <f t="shared" si="1003"/>
        <v>46321</v>
      </c>
      <c r="I2031" s="115">
        <f t="shared" si="1004"/>
        <v>46321</v>
      </c>
      <c r="J2031" s="116">
        <f t="shared" si="1005"/>
        <v>20</v>
      </c>
      <c r="K2031" s="116">
        <f t="shared" si="1006"/>
        <v>6</v>
      </c>
      <c r="L2031" s="8">
        <f t="shared" si="1007"/>
        <v>1.0012882599999999</v>
      </c>
      <c r="M2031" s="117">
        <v>1</v>
      </c>
      <c r="N2031" s="117">
        <f t="shared" si="1008"/>
        <v>1</v>
      </c>
      <c r="O2031" s="110">
        <f t="shared" si="1009"/>
        <v>1.0012882599999999</v>
      </c>
      <c r="P2031" s="110">
        <f t="shared" si="1010"/>
        <v>492.04787792000002</v>
      </c>
      <c r="Q2031" s="148">
        <f t="shared" si="1011"/>
        <v>0</v>
      </c>
      <c r="R2031" s="170">
        <f t="shared" si="1012"/>
        <v>0</v>
      </c>
      <c r="S2031" s="110">
        <f t="shared" si="1013"/>
        <v>0</v>
      </c>
      <c r="T2031" s="92">
        <f t="shared" si="998"/>
        <v>0</v>
      </c>
      <c r="U2031" s="181">
        <f t="shared" si="999"/>
        <v>0</v>
      </c>
      <c r="V2031" s="120">
        <f t="shared" si="995"/>
        <v>7.8E-2</v>
      </c>
      <c r="W2031" s="118">
        <f t="shared" si="1014"/>
        <v>6</v>
      </c>
      <c r="X2031" s="118">
        <v>252</v>
      </c>
      <c r="Y2031" s="117">
        <f t="shared" si="1015"/>
        <v>1.0017898730000001</v>
      </c>
      <c r="Z2031" s="110">
        <f t="shared" si="1016"/>
        <v>0.88070320999999996</v>
      </c>
      <c r="AA2031" s="110">
        <f t="shared" si="1017"/>
        <v>0</v>
      </c>
      <c r="AB2031" s="121" t="str">
        <f t="shared" si="996"/>
        <v>A+J=</v>
      </c>
      <c r="AC2031" s="115">
        <f t="shared" si="997"/>
        <v>46321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9">
        <f t="shared" si="994"/>
        <v>46301</v>
      </c>
      <c r="B2032" s="110">
        <f t="shared" si="1000"/>
        <v>493.18132875999999</v>
      </c>
      <c r="C2032" s="184">
        <f t="shared" si="1018"/>
        <v>491.41480788668781</v>
      </c>
      <c r="D2032" s="111">
        <f t="shared" si="1001"/>
        <v>7245.38</v>
      </c>
      <c r="E2032" s="111">
        <f>IF($K2032=1,VLOOKUP($A2031,$AQ$11:$AU$150,5),E2031)</f>
        <v>7276.54</v>
      </c>
      <c r="F2032" s="160" t="e">
        <f>IF($K2032=1,VLOOKUP($A2031,$AQ$11:$AU$135,6),F2031)</f>
        <v>#REF!</v>
      </c>
      <c r="G2032" s="114">
        <f t="shared" si="1002"/>
        <v>4.3006716003852752E-3</v>
      </c>
      <c r="H2032" s="115">
        <f t="shared" si="1003"/>
        <v>46321</v>
      </c>
      <c r="I2032" s="115">
        <f t="shared" si="1004"/>
        <v>46321</v>
      </c>
      <c r="J2032" s="116">
        <f t="shared" si="1005"/>
        <v>20</v>
      </c>
      <c r="K2032" s="116">
        <f t="shared" si="1006"/>
        <v>7</v>
      </c>
      <c r="L2032" s="8">
        <f t="shared" si="1007"/>
        <v>1.0015031299999999</v>
      </c>
      <c r="M2032" s="117">
        <v>1</v>
      </c>
      <c r="N2032" s="117">
        <f t="shared" si="1008"/>
        <v>1</v>
      </c>
      <c r="O2032" s="110">
        <f t="shared" si="1009"/>
        <v>1.0015031299999999</v>
      </c>
      <c r="P2032" s="110">
        <f t="shared" si="1010"/>
        <v>492.15346821999998</v>
      </c>
      <c r="Q2032" s="148">
        <f t="shared" si="1011"/>
        <v>0</v>
      </c>
      <c r="R2032" s="170">
        <f t="shared" si="1012"/>
        <v>0</v>
      </c>
      <c r="S2032" s="110">
        <f t="shared" si="1013"/>
        <v>0</v>
      </c>
      <c r="T2032" s="92">
        <f t="shared" si="998"/>
        <v>0</v>
      </c>
      <c r="U2032" s="181">
        <f t="shared" si="999"/>
        <v>0</v>
      </c>
      <c r="V2032" s="120">
        <f t="shared" si="995"/>
        <v>7.8E-2</v>
      </c>
      <c r="W2032" s="118">
        <f t="shared" si="1014"/>
        <v>7</v>
      </c>
      <c r="X2032" s="118">
        <v>252</v>
      </c>
      <c r="Y2032" s="117">
        <f t="shared" si="1015"/>
        <v>1.0020884960000001</v>
      </c>
      <c r="Z2032" s="110">
        <f t="shared" si="1016"/>
        <v>1.02786054</v>
      </c>
      <c r="AA2032" s="110">
        <f t="shared" si="1017"/>
        <v>0</v>
      </c>
      <c r="AB2032" s="121" t="str">
        <f t="shared" si="996"/>
        <v>A+J=</v>
      </c>
      <c r="AC2032" s="115">
        <f t="shared" si="997"/>
        <v>46321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9">
        <f t="shared" si="994"/>
        <v>46302</v>
      </c>
      <c r="B2033" s="110">
        <f t="shared" si="1000"/>
        <v>493.43420839999999</v>
      </c>
      <c r="C2033" s="184">
        <f t="shared" si="1018"/>
        <v>491.41480788668781</v>
      </c>
      <c r="D2033" s="111">
        <f t="shared" si="1001"/>
        <v>7245.38</v>
      </c>
      <c r="E2033" s="111">
        <f>IF($K2033=1,VLOOKUP($A2032,$AQ$11:$AU$150,5),E2032)</f>
        <v>7276.54</v>
      </c>
      <c r="F2033" s="160" t="e">
        <f>IF($K2033=1,VLOOKUP($A2032,$AQ$11:$AU$135,6),F2032)</f>
        <v>#REF!</v>
      </c>
      <c r="G2033" s="114">
        <f t="shared" si="1002"/>
        <v>4.3006716003852752E-3</v>
      </c>
      <c r="H2033" s="115">
        <f t="shared" si="1003"/>
        <v>46321</v>
      </c>
      <c r="I2033" s="115">
        <f t="shared" si="1004"/>
        <v>46321</v>
      </c>
      <c r="J2033" s="116">
        <f t="shared" si="1005"/>
        <v>20</v>
      </c>
      <c r="K2033" s="116">
        <f t="shared" si="1006"/>
        <v>8</v>
      </c>
      <c r="L2033" s="8">
        <f t="shared" si="1007"/>
        <v>1.00171805</v>
      </c>
      <c r="M2033" s="117">
        <v>1</v>
      </c>
      <c r="N2033" s="117">
        <f t="shared" si="1008"/>
        <v>1</v>
      </c>
      <c r="O2033" s="110">
        <f t="shared" si="1009"/>
        <v>1.00171805</v>
      </c>
      <c r="P2033" s="110">
        <f t="shared" si="1010"/>
        <v>492.25908308999999</v>
      </c>
      <c r="Q2033" s="148">
        <f t="shared" si="1011"/>
        <v>0</v>
      </c>
      <c r="R2033" s="170">
        <f t="shared" si="1012"/>
        <v>0</v>
      </c>
      <c r="S2033" s="110">
        <f t="shared" si="1013"/>
        <v>0</v>
      </c>
      <c r="T2033" s="92">
        <f t="shared" si="998"/>
        <v>0</v>
      </c>
      <c r="U2033" s="181">
        <f t="shared" si="999"/>
        <v>0</v>
      </c>
      <c r="V2033" s="120">
        <f t="shared" si="995"/>
        <v>7.8E-2</v>
      </c>
      <c r="W2033" s="118">
        <f t="shared" si="1014"/>
        <v>8</v>
      </c>
      <c r="X2033" s="118">
        <v>252</v>
      </c>
      <c r="Y2033" s="117">
        <f t="shared" si="1015"/>
        <v>1.0023872089999999</v>
      </c>
      <c r="Z2033" s="110">
        <f t="shared" si="1016"/>
        <v>1.1751253100000001</v>
      </c>
      <c r="AA2033" s="110">
        <f t="shared" si="1017"/>
        <v>0</v>
      </c>
      <c r="AB2033" s="121" t="str">
        <f t="shared" si="996"/>
        <v>A+J=</v>
      </c>
      <c r="AC2033" s="115">
        <f t="shared" si="997"/>
        <v>46321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9">
        <f t="shared" si="994"/>
        <v>46303</v>
      </c>
      <c r="B2034" s="110">
        <f t="shared" si="1000"/>
        <v>493.68721466</v>
      </c>
      <c r="C2034" s="184">
        <f t="shared" si="1018"/>
        <v>491.41480788668781</v>
      </c>
      <c r="D2034" s="111">
        <f t="shared" si="1001"/>
        <v>7245.38</v>
      </c>
      <c r="E2034" s="111">
        <f>IF($K2034=1,VLOOKUP($A2033,$AQ$11:$AU$150,5),E2033)</f>
        <v>7276.54</v>
      </c>
      <c r="F2034" s="160" t="e">
        <f>IF($K2034=1,VLOOKUP($A2033,$AQ$11:$AU$135,6),F2033)</f>
        <v>#REF!</v>
      </c>
      <c r="G2034" s="114">
        <f t="shared" si="1002"/>
        <v>4.3006716003852752E-3</v>
      </c>
      <c r="H2034" s="115">
        <f t="shared" si="1003"/>
        <v>46321</v>
      </c>
      <c r="I2034" s="115">
        <f t="shared" si="1004"/>
        <v>46321</v>
      </c>
      <c r="J2034" s="116">
        <f t="shared" si="1005"/>
        <v>20</v>
      </c>
      <c r="K2034" s="116">
        <f t="shared" si="1006"/>
        <v>9</v>
      </c>
      <c r="L2034" s="8">
        <f t="shared" si="1007"/>
        <v>1.0019330099999999</v>
      </c>
      <c r="M2034" s="117">
        <v>1</v>
      </c>
      <c r="N2034" s="117">
        <f t="shared" si="1008"/>
        <v>1</v>
      </c>
      <c r="O2034" s="110">
        <f t="shared" si="1009"/>
        <v>1.0019330099999999</v>
      </c>
      <c r="P2034" s="110">
        <f t="shared" si="1010"/>
        <v>492.36471762000002</v>
      </c>
      <c r="Q2034" s="148">
        <f t="shared" si="1011"/>
        <v>0</v>
      </c>
      <c r="R2034" s="170">
        <f t="shared" si="1012"/>
        <v>0</v>
      </c>
      <c r="S2034" s="110">
        <f t="shared" si="1013"/>
        <v>0</v>
      </c>
      <c r="T2034" s="92">
        <f t="shared" si="998"/>
        <v>0</v>
      </c>
      <c r="U2034" s="181">
        <f t="shared" si="999"/>
        <v>0</v>
      </c>
      <c r="V2034" s="120">
        <f t="shared" si="995"/>
        <v>7.8E-2</v>
      </c>
      <c r="W2034" s="118">
        <f t="shared" si="1014"/>
        <v>9</v>
      </c>
      <c r="X2034" s="118">
        <v>252</v>
      </c>
      <c r="Y2034" s="117">
        <f t="shared" si="1015"/>
        <v>1.002686011</v>
      </c>
      <c r="Z2034" s="110">
        <f t="shared" si="1016"/>
        <v>1.32249704</v>
      </c>
      <c r="AA2034" s="110">
        <f t="shared" si="1017"/>
        <v>0</v>
      </c>
      <c r="AB2034" s="121" t="str">
        <f t="shared" si="996"/>
        <v>A+J=</v>
      </c>
      <c r="AC2034" s="115">
        <f t="shared" si="997"/>
        <v>46321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9">
        <f t="shared" si="994"/>
        <v>46304</v>
      </c>
      <c r="B2035" s="110">
        <f t="shared" si="1000"/>
        <v>493.94035202999999</v>
      </c>
      <c r="C2035" s="184">
        <f t="shared" si="1018"/>
        <v>491.41480788668781</v>
      </c>
      <c r="D2035" s="111">
        <f t="shared" si="1001"/>
        <v>7245.38</v>
      </c>
      <c r="E2035" s="111">
        <f>IF($K2035=1,VLOOKUP($A2034,$AQ$11:$AU$150,5),E2034)</f>
        <v>7276.54</v>
      </c>
      <c r="F2035" s="160" t="e">
        <f>IF($K2035=1,VLOOKUP($A2034,$AQ$11:$AU$135,6),F2034)</f>
        <v>#REF!</v>
      </c>
      <c r="G2035" s="114">
        <f t="shared" si="1002"/>
        <v>4.3006716003852752E-3</v>
      </c>
      <c r="H2035" s="115">
        <f t="shared" si="1003"/>
        <v>46321</v>
      </c>
      <c r="I2035" s="115">
        <f t="shared" si="1004"/>
        <v>46321</v>
      </c>
      <c r="J2035" s="116">
        <f t="shared" si="1005"/>
        <v>20</v>
      </c>
      <c r="K2035" s="116">
        <f t="shared" si="1006"/>
        <v>10</v>
      </c>
      <c r="L2035" s="8">
        <f t="shared" si="1007"/>
        <v>1.0021480199999999</v>
      </c>
      <c r="M2035" s="117">
        <v>1</v>
      </c>
      <c r="N2035" s="117">
        <f t="shared" si="1008"/>
        <v>1</v>
      </c>
      <c r="O2035" s="110">
        <f t="shared" si="1009"/>
        <v>1.0021480199999999</v>
      </c>
      <c r="P2035" s="110">
        <f t="shared" si="1010"/>
        <v>492.47037671999999</v>
      </c>
      <c r="Q2035" s="148">
        <f t="shared" si="1011"/>
        <v>0</v>
      </c>
      <c r="R2035" s="170">
        <f t="shared" si="1012"/>
        <v>0</v>
      </c>
      <c r="S2035" s="110">
        <f t="shared" si="1013"/>
        <v>0</v>
      </c>
      <c r="T2035" s="92">
        <f t="shared" si="998"/>
        <v>0</v>
      </c>
      <c r="U2035" s="181">
        <f t="shared" si="999"/>
        <v>0</v>
      </c>
      <c r="V2035" s="120">
        <f t="shared" si="995"/>
        <v>7.8E-2</v>
      </c>
      <c r="W2035" s="118">
        <f t="shared" si="1014"/>
        <v>10</v>
      </c>
      <c r="X2035" s="118">
        <v>252</v>
      </c>
      <c r="Y2035" s="117">
        <f t="shared" si="1015"/>
        <v>1.002984901</v>
      </c>
      <c r="Z2035" s="110">
        <f t="shared" si="1016"/>
        <v>1.4699753099999999</v>
      </c>
      <c r="AA2035" s="110">
        <f t="shared" si="1017"/>
        <v>0</v>
      </c>
      <c r="AB2035" s="121" t="str">
        <f t="shared" si="996"/>
        <v>A+J=</v>
      </c>
      <c r="AC2035" s="115">
        <f t="shared" si="997"/>
        <v>46321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9">
        <f t="shared" si="994"/>
        <v>46305</v>
      </c>
      <c r="B2036" s="110">
        <f t="shared" si="1000"/>
        <v>494.19362154999999</v>
      </c>
      <c r="C2036" s="184">
        <f t="shared" si="1018"/>
        <v>491.41480788668781</v>
      </c>
      <c r="D2036" s="111">
        <f t="shared" si="1001"/>
        <v>7245.38</v>
      </c>
      <c r="E2036" s="111">
        <f>IF($K2036=1,VLOOKUP($A2035,$AQ$11:$AU$150,5),E2035)</f>
        <v>7276.54</v>
      </c>
      <c r="F2036" s="160" t="e">
        <f>IF($K2036=1,VLOOKUP($A2035,$AQ$11:$AU$135,6),F2035)</f>
        <v>#REF!</v>
      </c>
      <c r="G2036" s="114">
        <f t="shared" si="1002"/>
        <v>4.3006716003852752E-3</v>
      </c>
      <c r="H2036" s="115">
        <f t="shared" si="1003"/>
        <v>46321</v>
      </c>
      <c r="I2036" s="115">
        <f t="shared" si="1004"/>
        <v>46321</v>
      </c>
      <c r="J2036" s="116">
        <f t="shared" si="1005"/>
        <v>20</v>
      </c>
      <c r="K2036" s="116">
        <f t="shared" si="1006"/>
        <v>11</v>
      </c>
      <c r="L2036" s="8">
        <f t="shared" si="1007"/>
        <v>1.0023630800000001</v>
      </c>
      <c r="M2036" s="117">
        <v>1</v>
      </c>
      <c r="N2036" s="117">
        <f t="shared" si="1008"/>
        <v>1</v>
      </c>
      <c r="O2036" s="110">
        <f t="shared" si="1009"/>
        <v>1.0023630800000001</v>
      </c>
      <c r="P2036" s="110">
        <f t="shared" si="1010"/>
        <v>492.57606039000001</v>
      </c>
      <c r="Q2036" s="148">
        <f t="shared" si="1011"/>
        <v>0</v>
      </c>
      <c r="R2036" s="170">
        <f t="shared" si="1012"/>
        <v>0</v>
      </c>
      <c r="S2036" s="110">
        <f t="shared" si="1013"/>
        <v>0</v>
      </c>
      <c r="T2036" s="92">
        <f t="shared" si="998"/>
        <v>0</v>
      </c>
      <c r="U2036" s="181">
        <f t="shared" si="999"/>
        <v>0</v>
      </c>
      <c r="V2036" s="120">
        <f t="shared" si="995"/>
        <v>7.8E-2</v>
      </c>
      <c r="W2036" s="118">
        <f t="shared" si="1014"/>
        <v>11</v>
      </c>
      <c r="X2036" s="118">
        <v>252</v>
      </c>
      <c r="Y2036" s="117">
        <f t="shared" si="1015"/>
        <v>1.003283881</v>
      </c>
      <c r="Z2036" s="110">
        <f t="shared" si="1016"/>
        <v>1.6175611599999999</v>
      </c>
      <c r="AA2036" s="110">
        <f t="shared" si="1017"/>
        <v>0</v>
      </c>
      <c r="AB2036" s="121" t="str">
        <f t="shared" si="996"/>
        <v>A+J=</v>
      </c>
      <c r="AC2036" s="115">
        <f t="shared" si="997"/>
        <v>46321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9">
        <f t="shared" si="994"/>
        <v>46306</v>
      </c>
      <c r="B2037" s="110">
        <f t="shared" si="1000"/>
        <v>494.19362154999999</v>
      </c>
      <c r="C2037" s="184">
        <f t="shared" si="1018"/>
        <v>491.41480788668781</v>
      </c>
      <c r="D2037" s="111">
        <f t="shared" si="1001"/>
        <v>7245.38</v>
      </c>
      <c r="E2037" s="111">
        <f>IF($K2037=1,VLOOKUP($A2036,$AQ$11:$AU$150,5),E2036)</f>
        <v>7276.54</v>
      </c>
      <c r="F2037" s="160" t="e">
        <f>IF($K2037=1,VLOOKUP($A2036,$AQ$11:$AU$135,6),F2036)</f>
        <v>#REF!</v>
      </c>
      <c r="G2037" s="114">
        <f t="shared" si="1002"/>
        <v>4.3006716003852752E-3</v>
      </c>
      <c r="H2037" s="115">
        <f t="shared" si="1003"/>
        <v>46321</v>
      </c>
      <c r="I2037" s="115">
        <f t="shared" si="1004"/>
        <v>46321</v>
      </c>
      <c r="J2037" s="116">
        <f t="shared" si="1005"/>
        <v>20</v>
      </c>
      <c r="K2037" s="116">
        <f t="shared" si="1006"/>
        <v>11</v>
      </c>
      <c r="L2037" s="8">
        <f t="shared" si="1007"/>
        <v>1.0023630800000001</v>
      </c>
      <c r="M2037" s="117">
        <v>1</v>
      </c>
      <c r="N2037" s="117">
        <f t="shared" si="1008"/>
        <v>1</v>
      </c>
      <c r="O2037" s="110">
        <f t="shared" si="1009"/>
        <v>1.0023630800000001</v>
      </c>
      <c r="P2037" s="110">
        <f t="shared" si="1010"/>
        <v>492.57606039000001</v>
      </c>
      <c r="Q2037" s="148">
        <f t="shared" si="1011"/>
        <v>0</v>
      </c>
      <c r="R2037" s="170">
        <f t="shared" si="1012"/>
        <v>0</v>
      </c>
      <c r="S2037" s="110">
        <f t="shared" si="1013"/>
        <v>0</v>
      </c>
      <c r="T2037" s="92">
        <f t="shared" si="998"/>
        <v>0</v>
      </c>
      <c r="U2037" s="181">
        <f t="shared" si="999"/>
        <v>0</v>
      </c>
      <c r="V2037" s="120">
        <f t="shared" si="995"/>
        <v>7.8E-2</v>
      </c>
      <c r="W2037" s="118">
        <f t="shared" si="1014"/>
        <v>11</v>
      </c>
      <c r="X2037" s="118">
        <v>252</v>
      </c>
      <c r="Y2037" s="117">
        <f t="shared" si="1015"/>
        <v>1.003283881</v>
      </c>
      <c r="Z2037" s="110">
        <f t="shared" si="1016"/>
        <v>1.6175611599999999</v>
      </c>
      <c r="AA2037" s="110">
        <f t="shared" si="1017"/>
        <v>0</v>
      </c>
      <c r="AB2037" s="121" t="str">
        <f t="shared" si="996"/>
        <v>A+J=</v>
      </c>
      <c r="AC2037" s="115">
        <f t="shared" si="997"/>
        <v>46321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9">
        <f t="shared" si="994"/>
        <v>46307</v>
      </c>
      <c r="B2038" s="110">
        <f t="shared" si="1000"/>
        <v>494.19362154999999</v>
      </c>
      <c r="C2038" s="184">
        <f t="shared" si="1018"/>
        <v>491.41480788668781</v>
      </c>
      <c r="D2038" s="111">
        <f t="shared" si="1001"/>
        <v>7245.38</v>
      </c>
      <c r="E2038" s="111">
        <f>IF($K2038=1,VLOOKUP($A2037,$AQ$11:$AU$150,5),E2037)</f>
        <v>7276.54</v>
      </c>
      <c r="F2038" s="160" t="e">
        <f>IF($K2038=1,VLOOKUP($A2037,$AQ$11:$AU$135,6),F2037)</f>
        <v>#REF!</v>
      </c>
      <c r="G2038" s="114">
        <f t="shared" si="1002"/>
        <v>4.3006716003852752E-3</v>
      </c>
      <c r="H2038" s="115">
        <f t="shared" si="1003"/>
        <v>46321</v>
      </c>
      <c r="I2038" s="115">
        <f t="shared" si="1004"/>
        <v>46321</v>
      </c>
      <c r="J2038" s="116">
        <f t="shared" si="1005"/>
        <v>20</v>
      </c>
      <c r="K2038" s="116">
        <f t="shared" si="1006"/>
        <v>11</v>
      </c>
      <c r="L2038" s="8">
        <f t="shared" si="1007"/>
        <v>1.0023630800000001</v>
      </c>
      <c r="M2038" s="117">
        <v>1</v>
      </c>
      <c r="N2038" s="117">
        <f t="shared" si="1008"/>
        <v>1</v>
      </c>
      <c r="O2038" s="110">
        <f t="shared" si="1009"/>
        <v>1.0023630800000001</v>
      </c>
      <c r="P2038" s="110">
        <f t="shared" si="1010"/>
        <v>492.57606039000001</v>
      </c>
      <c r="Q2038" s="148">
        <f t="shared" si="1011"/>
        <v>0</v>
      </c>
      <c r="R2038" s="170">
        <f t="shared" si="1012"/>
        <v>0</v>
      </c>
      <c r="S2038" s="110">
        <f t="shared" si="1013"/>
        <v>0</v>
      </c>
      <c r="T2038" s="92">
        <f t="shared" si="998"/>
        <v>0</v>
      </c>
      <c r="U2038" s="181">
        <f t="shared" si="999"/>
        <v>0</v>
      </c>
      <c r="V2038" s="120">
        <f t="shared" si="995"/>
        <v>7.8E-2</v>
      </c>
      <c r="W2038" s="118">
        <f t="shared" si="1014"/>
        <v>11</v>
      </c>
      <c r="X2038" s="118">
        <v>252</v>
      </c>
      <c r="Y2038" s="117">
        <f t="shared" si="1015"/>
        <v>1.003283881</v>
      </c>
      <c r="Z2038" s="110">
        <f t="shared" si="1016"/>
        <v>1.6175611599999999</v>
      </c>
      <c r="AA2038" s="110">
        <f t="shared" si="1017"/>
        <v>0</v>
      </c>
      <c r="AB2038" s="121" t="str">
        <f t="shared" si="996"/>
        <v>A+J=</v>
      </c>
      <c r="AC2038" s="115">
        <f t="shared" si="997"/>
        <v>46321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9">
        <f t="shared" si="994"/>
        <v>46308</v>
      </c>
      <c r="B2039" s="110">
        <f t="shared" si="1000"/>
        <v>494.19362154999999</v>
      </c>
      <c r="C2039" s="184">
        <f t="shared" si="1018"/>
        <v>491.41480788668781</v>
      </c>
      <c r="D2039" s="111">
        <f t="shared" si="1001"/>
        <v>7245.38</v>
      </c>
      <c r="E2039" s="111">
        <f>IF($K2039=1,VLOOKUP($A2038,$AQ$11:$AU$150,5),E2038)</f>
        <v>7276.54</v>
      </c>
      <c r="F2039" s="160" t="e">
        <f>IF($K2039=1,VLOOKUP($A2038,$AQ$11:$AU$135,6),F2038)</f>
        <v>#REF!</v>
      </c>
      <c r="G2039" s="114">
        <f t="shared" si="1002"/>
        <v>4.3006716003852752E-3</v>
      </c>
      <c r="H2039" s="115">
        <f t="shared" si="1003"/>
        <v>46321</v>
      </c>
      <c r="I2039" s="115">
        <f t="shared" si="1004"/>
        <v>46321</v>
      </c>
      <c r="J2039" s="116">
        <f t="shared" si="1005"/>
        <v>20</v>
      </c>
      <c r="K2039" s="116">
        <f t="shared" si="1006"/>
        <v>11</v>
      </c>
      <c r="L2039" s="8">
        <f t="shared" si="1007"/>
        <v>1.0023630800000001</v>
      </c>
      <c r="M2039" s="117">
        <v>1</v>
      </c>
      <c r="N2039" s="117">
        <f t="shared" si="1008"/>
        <v>1</v>
      </c>
      <c r="O2039" s="110">
        <f t="shared" si="1009"/>
        <v>1.0023630800000001</v>
      </c>
      <c r="P2039" s="110">
        <f t="shared" si="1010"/>
        <v>492.57606039000001</v>
      </c>
      <c r="Q2039" s="148">
        <f t="shared" si="1011"/>
        <v>0</v>
      </c>
      <c r="R2039" s="170">
        <f t="shared" si="1012"/>
        <v>0</v>
      </c>
      <c r="S2039" s="110">
        <f t="shared" si="1013"/>
        <v>0</v>
      </c>
      <c r="T2039" s="92">
        <f t="shared" si="998"/>
        <v>0</v>
      </c>
      <c r="U2039" s="181">
        <f t="shared" si="999"/>
        <v>0</v>
      </c>
      <c r="V2039" s="120">
        <f t="shared" si="995"/>
        <v>7.8E-2</v>
      </c>
      <c r="W2039" s="118">
        <f t="shared" si="1014"/>
        <v>11</v>
      </c>
      <c r="X2039" s="118">
        <v>252</v>
      </c>
      <c r="Y2039" s="117">
        <f t="shared" si="1015"/>
        <v>1.003283881</v>
      </c>
      <c r="Z2039" s="110">
        <f t="shared" si="1016"/>
        <v>1.6175611599999999</v>
      </c>
      <c r="AA2039" s="110">
        <f t="shared" si="1017"/>
        <v>0</v>
      </c>
      <c r="AB2039" s="121" t="str">
        <f t="shared" si="996"/>
        <v>A+J=</v>
      </c>
      <c r="AC2039" s="115">
        <f t="shared" si="997"/>
        <v>46321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9">
        <f t="shared" si="994"/>
        <v>46309</v>
      </c>
      <c r="B2040" s="110">
        <f t="shared" si="1000"/>
        <v>494.44701782999999</v>
      </c>
      <c r="C2040" s="184">
        <f t="shared" si="1018"/>
        <v>491.41480788668781</v>
      </c>
      <c r="D2040" s="111">
        <f t="shared" si="1001"/>
        <v>7245.38</v>
      </c>
      <c r="E2040" s="111">
        <f>IF($K2040=1,VLOOKUP($A2039,$AQ$11:$AU$150,5),E2039)</f>
        <v>7276.54</v>
      </c>
      <c r="F2040" s="160" t="e">
        <f>IF($K2040=1,VLOOKUP($A2039,$AQ$11:$AU$135,6),F2039)</f>
        <v>#REF!</v>
      </c>
      <c r="G2040" s="114">
        <f t="shared" si="1002"/>
        <v>4.3006716003852752E-3</v>
      </c>
      <c r="H2040" s="115">
        <f t="shared" si="1003"/>
        <v>46321</v>
      </c>
      <c r="I2040" s="115">
        <f t="shared" si="1004"/>
        <v>46321</v>
      </c>
      <c r="J2040" s="116">
        <f t="shared" si="1005"/>
        <v>20</v>
      </c>
      <c r="K2040" s="116">
        <f t="shared" si="1006"/>
        <v>12</v>
      </c>
      <c r="L2040" s="8">
        <f t="shared" si="1007"/>
        <v>1.00257818</v>
      </c>
      <c r="M2040" s="117">
        <v>1</v>
      </c>
      <c r="N2040" s="117">
        <f t="shared" si="1008"/>
        <v>1</v>
      </c>
      <c r="O2040" s="110">
        <f t="shared" si="1009"/>
        <v>1.00257818</v>
      </c>
      <c r="P2040" s="110">
        <f t="shared" si="1010"/>
        <v>492.68176370999998</v>
      </c>
      <c r="Q2040" s="148">
        <f t="shared" si="1011"/>
        <v>0</v>
      </c>
      <c r="R2040" s="170">
        <f t="shared" si="1012"/>
        <v>0</v>
      </c>
      <c r="S2040" s="110">
        <f t="shared" si="1013"/>
        <v>0</v>
      </c>
      <c r="T2040" s="92">
        <f t="shared" si="998"/>
        <v>0</v>
      </c>
      <c r="U2040" s="181">
        <f t="shared" si="999"/>
        <v>0</v>
      </c>
      <c r="V2040" s="120">
        <f t="shared" si="995"/>
        <v>7.8E-2</v>
      </c>
      <c r="W2040" s="118">
        <f t="shared" si="1014"/>
        <v>12</v>
      </c>
      <c r="X2040" s="118">
        <v>252</v>
      </c>
      <c r="Y2040" s="117">
        <f t="shared" si="1015"/>
        <v>1.00358295</v>
      </c>
      <c r="Z2040" s="110">
        <f t="shared" si="1016"/>
        <v>1.76525412</v>
      </c>
      <c r="AA2040" s="110">
        <f t="shared" si="1017"/>
        <v>0</v>
      </c>
      <c r="AB2040" s="121" t="str">
        <f t="shared" si="996"/>
        <v>A+J=</v>
      </c>
      <c r="AC2040" s="115">
        <f t="shared" si="997"/>
        <v>46321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9">
        <f t="shared" si="994"/>
        <v>46310</v>
      </c>
      <c r="B2041" s="110">
        <f t="shared" si="1000"/>
        <v>494.70054587000004</v>
      </c>
      <c r="C2041" s="184">
        <f t="shared" si="1018"/>
        <v>491.41480788668781</v>
      </c>
      <c r="D2041" s="111">
        <f t="shared" si="1001"/>
        <v>7245.38</v>
      </c>
      <c r="E2041" s="111">
        <f>IF($K2041=1,VLOOKUP($A2040,$AQ$11:$AU$150,5),E2040)</f>
        <v>7276.54</v>
      </c>
      <c r="F2041" s="160" t="e">
        <f>IF($K2041=1,VLOOKUP($A2040,$AQ$11:$AU$135,6),F2040)</f>
        <v>#REF!</v>
      </c>
      <c r="G2041" s="114">
        <f t="shared" si="1002"/>
        <v>4.3006716003852752E-3</v>
      </c>
      <c r="H2041" s="115">
        <f t="shared" si="1003"/>
        <v>46321</v>
      </c>
      <c r="I2041" s="115">
        <f t="shared" si="1004"/>
        <v>46321</v>
      </c>
      <c r="J2041" s="116">
        <f t="shared" si="1005"/>
        <v>20</v>
      </c>
      <c r="K2041" s="116">
        <f t="shared" si="1006"/>
        <v>13</v>
      </c>
      <c r="L2041" s="8">
        <f t="shared" si="1007"/>
        <v>1.00279333</v>
      </c>
      <c r="M2041" s="117">
        <v>1</v>
      </c>
      <c r="N2041" s="117">
        <f t="shared" si="1008"/>
        <v>1</v>
      </c>
      <c r="O2041" s="110">
        <f t="shared" si="1009"/>
        <v>1.00279333</v>
      </c>
      <c r="P2041" s="110">
        <f t="shared" si="1010"/>
        <v>492.78749161000002</v>
      </c>
      <c r="Q2041" s="148">
        <f t="shared" si="1011"/>
        <v>0</v>
      </c>
      <c r="R2041" s="170">
        <f t="shared" si="1012"/>
        <v>0</v>
      </c>
      <c r="S2041" s="110">
        <f t="shared" si="1013"/>
        <v>0</v>
      </c>
      <c r="T2041" s="92">
        <f t="shared" si="998"/>
        <v>0</v>
      </c>
      <c r="U2041" s="181">
        <f t="shared" si="999"/>
        <v>0</v>
      </c>
      <c r="V2041" s="120">
        <f t="shared" si="995"/>
        <v>7.8E-2</v>
      </c>
      <c r="W2041" s="118">
        <f t="shared" si="1014"/>
        <v>13</v>
      </c>
      <c r="X2041" s="118">
        <v>252</v>
      </c>
      <c r="Y2041" s="117">
        <f t="shared" si="1015"/>
        <v>1.003882108</v>
      </c>
      <c r="Z2041" s="110">
        <f t="shared" si="1016"/>
        <v>1.91305426</v>
      </c>
      <c r="AA2041" s="110">
        <f t="shared" si="1017"/>
        <v>0</v>
      </c>
      <c r="AB2041" s="121" t="str">
        <f t="shared" si="996"/>
        <v>A+J=</v>
      </c>
      <c r="AC2041" s="115">
        <f t="shared" si="997"/>
        <v>46321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9">
        <f t="shared" si="994"/>
        <v>46311</v>
      </c>
      <c r="B2042" s="110">
        <f t="shared" si="1000"/>
        <v>494.95420569999999</v>
      </c>
      <c r="C2042" s="184">
        <f t="shared" si="1018"/>
        <v>491.41480788668781</v>
      </c>
      <c r="D2042" s="111">
        <f t="shared" si="1001"/>
        <v>7245.38</v>
      </c>
      <c r="E2042" s="111">
        <f>IF($K2042=1,VLOOKUP($A2041,$AQ$11:$AU$150,5),E2041)</f>
        <v>7276.54</v>
      </c>
      <c r="F2042" s="160" t="e">
        <f>IF($K2042=1,VLOOKUP($A2041,$AQ$11:$AU$135,6),F2041)</f>
        <v>#REF!</v>
      </c>
      <c r="G2042" s="114">
        <f t="shared" si="1002"/>
        <v>4.3006716003852752E-3</v>
      </c>
      <c r="H2042" s="115">
        <f t="shared" si="1003"/>
        <v>46321</v>
      </c>
      <c r="I2042" s="115">
        <f t="shared" si="1004"/>
        <v>46321</v>
      </c>
      <c r="J2042" s="116">
        <f t="shared" si="1005"/>
        <v>20</v>
      </c>
      <c r="K2042" s="116">
        <f t="shared" si="1006"/>
        <v>14</v>
      </c>
      <c r="L2042" s="8">
        <f t="shared" si="1007"/>
        <v>1.00300853</v>
      </c>
      <c r="M2042" s="117">
        <v>1</v>
      </c>
      <c r="N2042" s="117">
        <f t="shared" si="1008"/>
        <v>1</v>
      </c>
      <c r="O2042" s="110">
        <f t="shared" si="1009"/>
        <v>1.00300853</v>
      </c>
      <c r="P2042" s="110">
        <f t="shared" si="1010"/>
        <v>492.89324406999998</v>
      </c>
      <c r="Q2042" s="148">
        <f t="shared" si="1011"/>
        <v>0</v>
      </c>
      <c r="R2042" s="170">
        <f t="shared" si="1012"/>
        <v>0</v>
      </c>
      <c r="S2042" s="110">
        <f t="shared" si="1013"/>
        <v>0</v>
      </c>
      <c r="T2042" s="92">
        <f t="shared" si="998"/>
        <v>0</v>
      </c>
      <c r="U2042" s="181">
        <f t="shared" si="999"/>
        <v>0</v>
      </c>
      <c r="V2042" s="120">
        <f t="shared" si="995"/>
        <v>7.8E-2</v>
      </c>
      <c r="W2042" s="118">
        <f t="shared" si="1014"/>
        <v>14</v>
      </c>
      <c r="X2042" s="118">
        <v>252</v>
      </c>
      <c r="Y2042" s="117">
        <f t="shared" si="1015"/>
        <v>1.0041813550000001</v>
      </c>
      <c r="Z2042" s="110">
        <f t="shared" si="1016"/>
        <v>2.06096163</v>
      </c>
      <c r="AA2042" s="110">
        <f t="shared" si="1017"/>
        <v>0</v>
      </c>
      <c r="AB2042" s="121" t="str">
        <f t="shared" si="996"/>
        <v>A+J=</v>
      </c>
      <c r="AC2042" s="115">
        <f t="shared" si="997"/>
        <v>46321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9">
        <f t="shared" si="994"/>
        <v>46312</v>
      </c>
      <c r="B2043" s="110">
        <f t="shared" si="1000"/>
        <v>495.20799245000001</v>
      </c>
      <c r="C2043" s="184">
        <f t="shared" si="1018"/>
        <v>491.41480788668781</v>
      </c>
      <c r="D2043" s="111">
        <f t="shared" si="1001"/>
        <v>7245.38</v>
      </c>
      <c r="E2043" s="111">
        <f>IF($K2043=1,VLOOKUP($A2042,$AQ$11:$AU$150,5),E2042)</f>
        <v>7276.54</v>
      </c>
      <c r="F2043" s="160" t="e">
        <f>IF($K2043=1,VLOOKUP($A2042,$AQ$11:$AU$135,6),F2042)</f>
        <v>#REF!</v>
      </c>
      <c r="G2043" s="114">
        <f t="shared" si="1002"/>
        <v>4.3006716003852752E-3</v>
      </c>
      <c r="H2043" s="115">
        <f t="shared" si="1003"/>
        <v>46321</v>
      </c>
      <c r="I2043" s="115">
        <f t="shared" si="1004"/>
        <v>46321</v>
      </c>
      <c r="J2043" s="116">
        <f t="shared" si="1005"/>
        <v>20</v>
      </c>
      <c r="K2043" s="116">
        <f t="shared" si="1006"/>
        <v>15</v>
      </c>
      <c r="L2043" s="8">
        <f t="shared" si="1007"/>
        <v>1.00322377</v>
      </c>
      <c r="M2043" s="117">
        <v>1</v>
      </c>
      <c r="N2043" s="117">
        <f t="shared" si="1008"/>
        <v>1</v>
      </c>
      <c r="O2043" s="110">
        <f t="shared" si="1009"/>
        <v>1.00322377</v>
      </c>
      <c r="P2043" s="110">
        <f t="shared" si="1010"/>
        <v>492.99901620000003</v>
      </c>
      <c r="Q2043" s="148">
        <f t="shared" si="1011"/>
        <v>0</v>
      </c>
      <c r="R2043" s="170">
        <f t="shared" si="1012"/>
        <v>0</v>
      </c>
      <c r="S2043" s="110">
        <f t="shared" si="1013"/>
        <v>0</v>
      </c>
      <c r="T2043" s="92">
        <f t="shared" si="998"/>
        <v>0</v>
      </c>
      <c r="U2043" s="181">
        <f t="shared" si="999"/>
        <v>0</v>
      </c>
      <c r="V2043" s="120">
        <f t="shared" si="995"/>
        <v>7.8E-2</v>
      </c>
      <c r="W2043" s="118">
        <f t="shared" si="1014"/>
        <v>15</v>
      </c>
      <c r="X2043" s="118">
        <v>252</v>
      </c>
      <c r="Y2043" s="117">
        <f t="shared" si="1015"/>
        <v>1.0044806909999999</v>
      </c>
      <c r="Z2043" s="110">
        <f t="shared" si="1016"/>
        <v>2.2089762500000001</v>
      </c>
      <c r="AA2043" s="110">
        <f t="shared" si="1017"/>
        <v>0</v>
      </c>
      <c r="AB2043" s="121" t="str">
        <f t="shared" si="996"/>
        <v>A+J=</v>
      </c>
      <c r="AC2043" s="115">
        <f t="shared" si="997"/>
        <v>46321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9">
        <f t="shared" si="994"/>
        <v>46313</v>
      </c>
      <c r="B2044" s="110">
        <f t="shared" si="1000"/>
        <v>495.20799245000001</v>
      </c>
      <c r="C2044" s="184">
        <f t="shared" si="1018"/>
        <v>491.41480788668781</v>
      </c>
      <c r="D2044" s="111">
        <f t="shared" si="1001"/>
        <v>7245.38</v>
      </c>
      <c r="E2044" s="111">
        <f>IF($K2044=1,VLOOKUP($A2043,$AQ$11:$AU$150,5),E2043)</f>
        <v>7276.54</v>
      </c>
      <c r="F2044" s="160" t="e">
        <f>IF($K2044=1,VLOOKUP($A2043,$AQ$11:$AU$135,6),F2043)</f>
        <v>#REF!</v>
      </c>
      <c r="G2044" s="114">
        <f t="shared" si="1002"/>
        <v>4.3006716003852752E-3</v>
      </c>
      <c r="H2044" s="115">
        <f t="shared" si="1003"/>
        <v>46321</v>
      </c>
      <c r="I2044" s="115">
        <f t="shared" si="1004"/>
        <v>46321</v>
      </c>
      <c r="J2044" s="116">
        <f t="shared" si="1005"/>
        <v>20</v>
      </c>
      <c r="K2044" s="116">
        <f t="shared" si="1006"/>
        <v>15</v>
      </c>
      <c r="L2044" s="8">
        <f t="shared" si="1007"/>
        <v>1.00322377</v>
      </c>
      <c r="M2044" s="117">
        <v>1</v>
      </c>
      <c r="N2044" s="117">
        <f t="shared" si="1008"/>
        <v>1</v>
      </c>
      <c r="O2044" s="110">
        <f t="shared" si="1009"/>
        <v>1.00322377</v>
      </c>
      <c r="P2044" s="110">
        <f t="shared" si="1010"/>
        <v>492.99901620000003</v>
      </c>
      <c r="Q2044" s="148">
        <f t="shared" si="1011"/>
        <v>0</v>
      </c>
      <c r="R2044" s="170">
        <f t="shared" si="1012"/>
        <v>0</v>
      </c>
      <c r="S2044" s="110">
        <f t="shared" si="1013"/>
        <v>0</v>
      </c>
      <c r="T2044" s="92">
        <f t="shared" si="998"/>
        <v>0</v>
      </c>
      <c r="U2044" s="181">
        <f t="shared" si="999"/>
        <v>0</v>
      </c>
      <c r="V2044" s="120">
        <f t="shared" si="995"/>
        <v>7.8E-2</v>
      </c>
      <c r="W2044" s="118">
        <f t="shared" si="1014"/>
        <v>15</v>
      </c>
      <c r="X2044" s="118">
        <v>252</v>
      </c>
      <c r="Y2044" s="117">
        <f t="shared" si="1015"/>
        <v>1.0044806909999999</v>
      </c>
      <c r="Z2044" s="110">
        <f t="shared" si="1016"/>
        <v>2.2089762500000001</v>
      </c>
      <c r="AA2044" s="110">
        <f t="shared" si="1017"/>
        <v>0</v>
      </c>
      <c r="AB2044" s="121" t="str">
        <f t="shared" si="996"/>
        <v>A+J=</v>
      </c>
      <c r="AC2044" s="115">
        <f t="shared" si="997"/>
        <v>46321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9">
        <f t="shared" si="994"/>
        <v>46314</v>
      </c>
      <c r="B2045" s="110">
        <f t="shared" si="1000"/>
        <v>495.20799245000001</v>
      </c>
      <c r="C2045" s="184">
        <f t="shared" si="1018"/>
        <v>491.41480788668781</v>
      </c>
      <c r="D2045" s="111">
        <f t="shared" si="1001"/>
        <v>7245.38</v>
      </c>
      <c r="E2045" s="111">
        <f>IF($K2045=1,VLOOKUP($A2044,$AQ$11:$AU$150,5),E2044)</f>
        <v>7276.54</v>
      </c>
      <c r="F2045" s="160" t="e">
        <f>IF($K2045=1,VLOOKUP($A2044,$AQ$11:$AU$135,6),F2044)</f>
        <v>#REF!</v>
      </c>
      <c r="G2045" s="114">
        <f t="shared" si="1002"/>
        <v>4.3006716003852752E-3</v>
      </c>
      <c r="H2045" s="115">
        <f t="shared" si="1003"/>
        <v>46321</v>
      </c>
      <c r="I2045" s="115">
        <f t="shared" si="1004"/>
        <v>46321</v>
      </c>
      <c r="J2045" s="116">
        <f t="shared" si="1005"/>
        <v>20</v>
      </c>
      <c r="K2045" s="116">
        <f t="shared" si="1006"/>
        <v>15</v>
      </c>
      <c r="L2045" s="8">
        <f t="shared" si="1007"/>
        <v>1.00322377</v>
      </c>
      <c r="M2045" s="117">
        <v>1</v>
      </c>
      <c r="N2045" s="117">
        <f t="shared" si="1008"/>
        <v>1</v>
      </c>
      <c r="O2045" s="110">
        <f t="shared" si="1009"/>
        <v>1.00322377</v>
      </c>
      <c r="P2045" s="110">
        <f t="shared" si="1010"/>
        <v>492.99901620000003</v>
      </c>
      <c r="Q2045" s="148">
        <f t="shared" si="1011"/>
        <v>0</v>
      </c>
      <c r="R2045" s="170">
        <f t="shared" si="1012"/>
        <v>0</v>
      </c>
      <c r="S2045" s="110">
        <f t="shared" si="1013"/>
        <v>0</v>
      </c>
      <c r="T2045" s="92">
        <f t="shared" si="998"/>
        <v>0</v>
      </c>
      <c r="U2045" s="181">
        <f t="shared" si="999"/>
        <v>0</v>
      </c>
      <c r="V2045" s="120">
        <f t="shared" si="995"/>
        <v>7.8E-2</v>
      </c>
      <c r="W2045" s="118">
        <f t="shared" si="1014"/>
        <v>15</v>
      </c>
      <c r="X2045" s="118">
        <v>252</v>
      </c>
      <c r="Y2045" s="117">
        <f t="shared" si="1015"/>
        <v>1.0044806909999999</v>
      </c>
      <c r="Z2045" s="110">
        <f t="shared" si="1016"/>
        <v>2.2089762500000001</v>
      </c>
      <c r="AA2045" s="110">
        <f t="shared" si="1017"/>
        <v>0</v>
      </c>
      <c r="AB2045" s="121" t="str">
        <f t="shared" si="996"/>
        <v>A+J=</v>
      </c>
      <c r="AC2045" s="115">
        <f t="shared" si="997"/>
        <v>46321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9">
        <f t="shared" si="994"/>
        <v>46315</v>
      </c>
      <c r="B2046" s="110">
        <f t="shared" si="1000"/>
        <v>495.46191157999999</v>
      </c>
      <c r="C2046" s="184">
        <f t="shared" si="1018"/>
        <v>491.41480788668781</v>
      </c>
      <c r="D2046" s="111">
        <f t="shared" si="1001"/>
        <v>7245.38</v>
      </c>
      <c r="E2046" s="111">
        <f>IF($K2046=1,VLOOKUP($A2045,$AQ$11:$AU$150,5),E2045)</f>
        <v>7276.54</v>
      </c>
      <c r="F2046" s="160" t="e">
        <f>IF($K2046=1,VLOOKUP($A2045,$AQ$11:$AU$135,6),F2045)</f>
        <v>#REF!</v>
      </c>
      <c r="G2046" s="114">
        <f t="shared" si="1002"/>
        <v>4.3006716003852752E-3</v>
      </c>
      <c r="H2046" s="115">
        <f t="shared" si="1003"/>
        <v>46321</v>
      </c>
      <c r="I2046" s="115">
        <f t="shared" si="1004"/>
        <v>46321</v>
      </c>
      <c r="J2046" s="116">
        <f t="shared" si="1005"/>
        <v>20</v>
      </c>
      <c r="K2046" s="116">
        <f t="shared" si="1006"/>
        <v>16</v>
      </c>
      <c r="L2046" s="8">
        <f t="shared" si="1007"/>
        <v>1.00343906</v>
      </c>
      <c r="M2046" s="117">
        <v>1</v>
      </c>
      <c r="N2046" s="117">
        <f t="shared" si="1008"/>
        <v>1</v>
      </c>
      <c r="O2046" s="110">
        <f t="shared" si="1009"/>
        <v>1.00343906</v>
      </c>
      <c r="P2046" s="110">
        <f t="shared" si="1010"/>
        <v>493.10481289000001</v>
      </c>
      <c r="Q2046" s="148">
        <f t="shared" si="1011"/>
        <v>0</v>
      </c>
      <c r="R2046" s="170">
        <f t="shared" si="1012"/>
        <v>0</v>
      </c>
      <c r="S2046" s="110">
        <f t="shared" si="1013"/>
        <v>0</v>
      </c>
      <c r="T2046" s="92">
        <f t="shared" si="998"/>
        <v>0</v>
      </c>
      <c r="U2046" s="181">
        <f t="shared" si="999"/>
        <v>0</v>
      </c>
      <c r="V2046" s="120">
        <f t="shared" si="995"/>
        <v>7.8E-2</v>
      </c>
      <c r="W2046" s="118">
        <f t="shared" si="1014"/>
        <v>16</v>
      </c>
      <c r="X2046" s="118">
        <v>252</v>
      </c>
      <c r="Y2046" s="117">
        <f t="shared" si="1015"/>
        <v>1.0047801169999999</v>
      </c>
      <c r="Z2046" s="110">
        <f t="shared" si="1016"/>
        <v>2.3570986899999999</v>
      </c>
      <c r="AA2046" s="110">
        <f t="shared" si="1017"/>
        <v>0</v>
      </c>
      <c r="AB2046" s="121" t="str">
        <f t="shared" si="996"/>
        <v>A+J=</v>
      </c>
      <c r="AC2046" s="115">
        <f t="shared" si="997"/>
        <v>46321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9">
        <f t="shared" si="994"/>
        <v>46316</v>
      </c>
      <c r="B2047" s="110">
        <f t="shared" si="1000"/>
        <v>495.71595773000001</v>
      </c>
      <c r="C2047" s="184">
        <f t="shared" si="1018"/>
        <v>491.41480788668781</v>
      </c>
      <c r="D2047" s="111">
        <f t="shared" si="1001"/>
        <v>7245.38</v>
      </c>
      <c r="E2047" s="111">
        <f>IF($K2047=1,VLOOKUP($A2046,$AQ$11:$AU$150,5),E2046)</f>
        <v>7276.54</v>
      </c>
      <c r="F2047" s="160" t="e">
        <f>IF($K2047=1,VLOOKUP($A2046,$AQ$11:$AU$135,6),F2046)</f>
        <v>#REF!</v>
      </c>
      <c r="G2047" s="114">
        <f t="shared" si="1002"/>
        <v>4.3006716003852752E-3</v>
      </c>
      <c r="H2047" s="115">
        <f t="shared" si="1003"/>
        <v>46321</v>
      </c>
      <c r="I2047" s="115">
        <f t="shared" si="1004"/>
        <v>46321</v>
      </c>
      <c r="J2047" s="116">
        <f t="shared" si="1005"/>
        <v>20</v>
      </c>
      <c r="K2047" s="116">
        <f t="shared" si="1006"/>
        <v>17</v>
      </c>
      <c r="L2047" s="8">
        <f t="shared" si="1007"/>
        <v>1.0036543899999999</v>
      </c>
      <c r="M2047" s="117">
        <v>1</v>
      </c>
      <c r="N2047" s="117">
        <f t="shared" si="1008"/>
        <v>1</v>
      </c>
      <c r="O2047" s="110">
        <f t="shared" si="1009"/>
        <v>1.0036543899999999</v>
      </c>
      <c r="P2047" s="110">
        <f t="shared" si="1010"/>
        <v>493.21062924</v>
      </c>
      <c r="Q2047" s="148">
        <f t="shared" si="1011"/>
        <v>0</v>
      </c>
      <c r="R2047" s="170">
        <f t="shared" si="1012"/>
        <v>0</v>
      </c>
      <c r="S2047" s="110">
        <f t="shared" si="1013"/>
        <v>0</v>
      </c>
      <c r="T2047" s="92">
        <f t="shared" si="998"/>
        <v>0</v>
      </c>
      <c r="U2047" s="181">
        <f t="shared" si="999"/>
        <v>0</v>
      </c>
      <c r="V2047" s="120">
        <f t="shared" si="995"/>
        <v>7.8E-2</v>
      </c>
      <c r="W2047" s="118">
        <f t="shared" si="1014"/>
        <v>17</v>
      </c>
      <c r="X2047" s="118">
        <v>252</v>
      </c>
      <c r="Y2047" s="117">
        <f t="shared" si="1015"/>
        <v>1.0050796319999999</v>
      </c>
      <c r="Z2047" s="110">
        <f t="shared" si="1016"/>
        <v>2.5053284900000001</v>
      </c>
      <c r="AA2047" s="110">
        <f t="shared" si="1017"/>
        <v>0</v>
      </c>
      <c r="AB2047" s="121" t="str">
        <f t="shared" si="996"/>
        <v>A+J=</v>
      </c>
      <c r="AC2047" s="115">
        <f t="shared" si="997"/>
        <v>46321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9">
        <f t="shared" si="994"/>
        <v>46317</v>
      </c>
      <c r="B2048" s="110">
        <f t="shared" si="1000"/>
        <v>495.97013586999998</v>
      </c>
      <c r="C2048" s="184">
        <f t="shared" si="1018"/>
        <v>491.41480788668781</v>
      </c>
      <c r="D2048" s="111">
        <f t="shared" si="1001"/>
        <v>7245.38</v>
      </c>
      <c r="E2048" s="111">
        <f>IF($K2048=1,VLOOKUP($A2047,$AQ$11:$AU$150,5),E2047)</f>
        <v>7276.54</v>
      </c>
      <c r="F2048" s="160" t="e">
        <f>IF($K2048=1,VLOOKUP($A2047,$AQ$11:$AU$135,6),F2047)</f>
        <v>#REF!</v>
      </c>
      <c r="G2048" s="114">
        <f t="shared" si="1002"/>
        <v>4.3006716003852752E-3</v>
      </c>
      <c r="H2048" s="115">
        <f t="shared" si="1003"/>
        <v>46321</v>
      </c>
      <c r="I2048" s="115">
        <f t="shared" si="1004"/>
        <v>46321</v>
      </c>
      <c r="J2048" s="116">
        <f t="shared" si="1005"/>
        <v>20</v>
      </c>
      <c r="K2048" s="116">
        <f t="shared" si="1006"/>
        <v>18</v>
      </c>
      <c r="L2048" s="8">
        <f t="shared" si="1007"/>
        <v>1.0038697700000001</v>
      </c>
      <c r="M2048" s="117">
        <v>1</v>
      </c>
      <c r="N2048" s="117">
        <f t="shared" si="1008"/>
        <v>1</v>
      </c>
      <c r="O2048" s="110">
        <f t="shared" si="1009"/>
        <v>1.0038697700000001</v>
      </c>
      <c r="P2048" s="110">
        <f t="shared" si="1010"/>
        <v>493.31647015999999</v>
      </c>
      <c r="Q2048" s="148">
        <f t="shared" si="1011"/>
        <v>0</v>
      </c>
      <c r="R2048" s="170">
        <f t="shared" si="1012"/>
        <v>0</v>
      </c>
      <c r="S2048" s="110">
        <f t="shared" si="1013"/>
        <v>0</v>
      </c>
      <c r="T2048" s="92">
        <f t="shared" si="998"/>
        <v>0</v>
      </c>
      <c r="U2048" s="181">
        <f t="shared" si="999"/>
        <v>0</v>
      </c>
      <c r="V2048" s="120">
        <f t="shared" si="995"/>
        <v>7.8E-2</v>
      </c>
      <c r="W2048" s="118">
        <f t="shared" si="1014"/>
        <v>18</v>
      </c>
      <c r="X2048" s="118">
        <v>252</v>
      </c>
      <c r="Y2048" s="117">
        <f t="shared" si="1015"/>
        <v>1.005379236</v>
      </c>
      <c r="Z2048" s="110">
        <f t="shared" si="1016"/>
        <v>2.6536657099999998</v>
      </c>
      <c r="AA2048" s="110">
        <f t="shared" si="1017"/>
        <v>0</v>
      </c>
      <c r="AB2048" s="121" t="str">
        <f t="shared" si="996"/>
        <v>A+J=</v>
      </c>
      <c r="AC2048" s="115">
        <f t="shared" si="997"/>
        <v>46321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9">
        <f t="shared" si="994"/>
        <v>46318</v>
      </c>
      <c r="B2049" s="110">
        <f t="shared" si="1000"/>
        <v>496.22444111999999</v>
      </c>
      <c r="C2049" s="184">
        <f t="shared" si="1018"/>
        <v>491.41480788668781</v>
      </c>
      <c r="D2049" s="111">
        <f t="shared" si="1001"/>
        <v>7245.38</v>
      </c>
      <c r="E2049" s="111">
        <f>IF($K2049=1,VLOOKUP($A2048,$AQ$11:$AU$150,5),E2048)</f>
        <v>7276.54</v>
      </c>
      <c r="F2049" s="160" t="e">
        <f>IF($K2049=1,VLOOKUP($A2048,$AQ$11:$AU$135,6),F2048)</f>
        <v>#REF!</v>
      </c>
      <c r="G2049" s="114">
        <f t="shared" si="1002"/>
        <v>4.3006716003852752E-3</v>
      </c>
      <c r="H2049" s="115">
        <f t="shared" si="1003"/>
        <v>46321</v>
      </c>
      <c r="I2049" s="115">
        <f t="shared" si="1004"/>
        <v>46321</v>
      </c>
      <c r="J2049" s="116">
        <f t="shared" si="1005"/>
        <v>20</v>
      </c>
      <c r="K2049" s="116">
        <f t="shared" si="1006"/>
        <v>19</v>
      </c>
      <c r="L2049" s="8">
        <f t="shared" si="1007"/>
        <v>1.0040851900000001</v>
      </c>
      <c r="M2049" s="117">
        <v>1</v>
      </c>
      <c r="N2049" s="117">
        <f t="shared" si="1008"/>
        <v>1</v>
      </c>
      <c r="O2049" s="110">
        <f t="shared" si="1009"/>
        <v>1.0040851900000001</v>
      </c>
      <c r="P2049" s="110">
        <f t="shared" si="1010"/>
        <v>493.42233074000001</v>
      </c>
      <c r="Q2049" s="148">
        <f t="shared" si="1011"/>
        <v>0</v>
      </c>
      <c r="R2049" s="170">
        <f t="shared" si="1012"/>
        <v>0</v>
      </c>
      <c r="S2049" s="110">
        <f t="shared" si="1013"/>
        <v>0</v>
      </c>
      <c r="T2049" s="92">
        <f t="shared" si="998"/>
        <v>0</v>
      </c>
      <c r="U2049" s="181">
        <f t="shared" si="999"/>
        <v>0</v>
      </c>
      <c r="V2049" s="120">
        <f t="shared" si="995"/>
        <v>7.8E-2</v>
      </c>
      <c r="W2049" s="118">
        <f t="shared" si="1014"/>
        <v>19</v>
      </c>
      <c r="X2049" s="118">
        <v>252</v>
      </c>
      <c r="Y2049" s="117">
        <f t="shared" si="1015"/>
        <v>1.0056789290000001</v>
      </c>
      <c r="Z2049" s="110">
        <f t="shared" si="1016"/>
        <v>2.8021103799999998</v>
      </c>
      <c r="AA2049" s="110">
        <f t="shared" si="1017"/>
        <v>0</v>
      </c>
      <c r="AB2049" s="121" t="str">
        <f t="shared" si="996"/>
        <v>A+J=</v>
      </c>
      <c r="AC2049" s="115">
        <f t="shared" si="997"/>
        <v>46321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9">
        <f t="shared" si="994"/>
        <v>46319</v>
      </c>
      <c r="B2050" s="110">
        <f t="shared" si="1000"/>
        <v>496.47888388999996</v>
      </c>
      <c r="C2050" s="184">
        <f t="shared" si="1018"/>
        <v>491.41480788668781</v>
      </c>
      <c r="D2050" s="111">
        <f t="shared" si="1001"/>
        <v>7245.38</v>
      </c>
      <c r="E2050" s="111">
        <f>IF($K2050=1,VLOOKUP($A2049,$AQ$11:$AU$150,5),E2049)</f>
        <v>7276.54</v>
      </c>
      <c r="F2050" s="160" t="e">
        <f>IF($K2050=1,VLOOKUP($A2049,$AQ$11:$AU$135,6),F2049)</f>
        <v>#REF!</v>
      </c>
      <c r="G2050" s="114">
        <f t="shared" si="1002"/>
        <v>4.3006716003852752E-3</v>
      </c>
      <c r="H2050" s="115">
        <f t="shared" si="1003"/>
        <v>46321</v>
      </c>
      <c r="I2050" s="115">
        <f t="shared" si="1004"/>
        <v>46321</v>
      </c>
      <c r="J2050" s="116">
        <f t="shared" si="1005"/>
        <v>20</v>
      </c>
      <c r="K2050" s="116">
        <f t="shared" si="1006"/>
        <v>20</v>
      </c>
      <c r="L2050" s="8">
        <f t="shared" si="1007"/>
        <v>1.0043006699999999</v>
      </c>
      <c r="M2050" s="117">
        <v>1</v>
      </c>
      <c r="N2050" s="117">
        <f t="shared" si="1008"/>
        <v>1</v>
      </c>
      <c r="O2050" s="110">
        <f t="shared" si="1009"/>
        <v>1.0043006699999999</v>
      </c>
      <c r="P2050" s="110">
        <f t="shared" si="1010"/>
        <v>493.52822079999999</v>
      </c>
      <c r="Q2050" s="148">
        <f t="shared" si="1011"/>
        <v>0</v>
      </c>
      <c r="R2050" s="170">
        <f t="shared" si="1012"/>
        <v>0</v>
      </c>
      <c r="S2050" s="110">
        <f t="shared" si="1013"/>
        <v>0</v>
      </c>
      <c r="T2050" s="92">
        <f t="shared" si="998"/>
        <v>0</v>
      </c>
      <c r="U2050" s="181">
        <f t="shared" si="999"/>
        <v>0</v>
      </c>
      <c r="V2050" s="120">
        <f t="shared" si="995"/>
        <v>7.8E-2</v>
      </c>
      <c r="W2050" s="118">
        <f t="shared" si="1014"/>
        <v>20</v>
      </c>
      <c r="X2050" s="118">
        <v>252</v>
      </c>
      <c r="Y2050" s="117">
        <f t="shared" si="1015"/>
        <v>1.0059787120000001</v>
      </c>
      <c r="Z2050" s="110">
        <f t="shared" si="1016"/>
        <v>2.9506630899999999</v>
      </c>
      <c r="AA2050" s="110">
        <f t="shared" si="1017"/>
        <v>0</v>
      </c>
      <c r="AB2050" s="121" t="str">
        <f t="shared" si="996"/>
        <v>A+J=</v>
      </c>
      <c r="AC2050" s="115">
        <f t="shared" si="997"/>
        <v>46321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9">
        <f t="shared" si="994"/>
        <v>46320</v>
      </c>
      <c r="B2051" s="110">
        <f t="shared" si="1000"/>
        <v>496.47888388999996</v>
      </c>
      <c r="C2051" s="184">
        <f t="shared" si="1018"/>
        <v>491.41480788668781</v>
      </c>
      <c r="D2051" s="111">
        <f t="shared" si="1001"/>
        <v>7245.38</v>
      </c>
      <c r="E2051" s="111">
        <f>IF($K2051=1,VLOOKUP($A2050,$AQ$11:$AU$150,5),E2050)</f>
        <v>7276.54</v>
      </c>
      <c r="F2051" s="160" t="e">
        <f>IF($K2051=1,VLOOKUP($A2050,$AQ$11:$AU$135,6),F2050)</f>
        <v>#REF!</v>
      </c>
      <c r="G2051" s="114">
        <f t="shared" si="1002"/>
        <v>4.3006716003852752E-3</v>
      </c>
      <c r="H2051" s="115">
        <f t="shared" si="1003"/>
        <v>46321</v>
      </c>
      <c r="I2051" s="115">
        <f t="shared" si="1004"/>
        <v>46321</v>
      </c>
      <c r="J2051" s="116">
        <f t="shared" si="1005"/>
        <v>20</v>
      </c>
      <c r="K2051" s="116">
        <f t="shared" si="1006"/>
        <v>20</v>
      </c>
      <c r="L2051" s="8">
        <f t="shared" si="1007"/>
        <v>1.0043006699999999</v>
      </c>
      <c r="M2051" s="117">
        <v>1</v>
      </c>
      <c r="N2051" s="117">
        <f t="shared" si="1008"/>
        <v>1</v>
      </c>
      <c r="O2051" s="110">
        <f t="shared" si="1009"/>
        <v>1.0043006699999999</v>
      </c>
      <c r="P2051" s="110">
        <f t="shared" si="1010"/>
        <v>493.52822079999999</v>
      </c>
      <c r="Q2051" s="148">
        <f t="shared" si="1011"/>
        <v>0</v>
      </c>
      <c r="R2051" s="170">
        <f t="shared" si="1012"/>
        <v>0</v>
      </c>
      <c r="S2051" s="110">
        <f t="shared" si="1013"/>
        <v>0</v>
      </c>
      <c r="T2051" s="92">
        <f t="shared" si="998"/>
        <v>0</v>
      </c>
      <c r="U2051" s="181">
        <f t="shared" si="999"/>
        <v>0</v>
      </c>
      <c r="V2051" s="120">
        <f t="shared" si="995"/>
        <v>7.8E-2</v>
      </c>
      <c r="W2051" s="118">
        <f t="shared" si="1014"/>
        <v>20</v>
      </c>
      <c r="X2051" s="118">
        <v>252</v>
      </c>
      <c r="Y2051" s="117">
        <f t="shared" si="1015"/>
        <v>1.0059787120000001</v>
      </c>
      <c r="Z2051" s="110">
        <f t="shared" si="1016"/>
        <v>2.9506630899999999</v>
      </c>
      <c r="AA2051" s="110">
        <f t="shared" si="1017"/>
        <v>0</v>
      </c>
      <c r="AB2051" s="121" t="str">
        <f t="shared" si="996"/>
        <v>A+J=</v>
      </c>
      <c r="AC2051" s="115">
        <f t="shared" si="997"/>
        <v>46321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9">
        <f t="shared" si="994"/>
        <v>46321</v>
      </c>
      <c r="B2052" s="110">
        <f t="shared" si="1000"/>
        <v>496.47888388999996</v>
      </c>
      <c r="C2052" s="184">
        <f t="shared" si="1018"/>
        <v>491.41480788668781</v>
      </c>
      <c r="D2052" s="111">
        <f t="shared" si="1001"/>
        <v>7245.38</v>
      </c>
      <c r="E2052" s="111">
        <f>IF($K2052=1,VLOOKUP($A2051,$AQ$11:$AU$150,5),E2051)</f>
        <v>7276.54</v>
      </c>
      <c r="F2052" s="160" t="e">
        <f>IF($K2052=1,VLOOKUP($A2051,$AQ$11:$AU$135,6),F2051)</f>
        <v>#REF!</v>
      </c>
      <c r="G2052" s="114">
        <f t="shared" si="1002"/>
        <v>4.3006716003852752E-3</v>
      </c>
      <c r="H2052" s="115">
        <f t="shared" si="1003"/>
        <v>46321</v>
      </c>
      <c r="I2052" s="115">
        <f t="shared" si="1004"/>
        <v>46321</v>
      </c>
      <c r="J2052" s="116">
        <f t="shared" si="1005"/>
        <v>20</v>
      </c>
      <c r="K2052" s="116">
        <f t="shared" si="1006"/>
        <v>20</v>
      </c>
      <c r="L2052" s="8">
        <f t="shared" si="1007"/>
        <v>1.0043006699999999</v>
      </c>
      <c r="M2052" s="117">
        <v>1</v>
      </c>
      <c r="N2052" s="117">
        <f t="shared" si="1008"/>
        <v>1</v>
      </c>
      <c r="O2052" s="110">
        <f t="shared" si="1009"/>
        <v>1.0043006699999999</v>
      </c>
      <c r="P2052" s="110">
        <f t="shared" si="1010"/>
        <v>493.52822079999999</v>
      </c>
      <c r="Q2052" s="148">
        <f t="shared" si="1011"/>
        <v>67</v>
      </c>
      <c r="R2052" s="170">
        <f t="shared" si="1012"/>
        <v>2.3810000000000001E-2</v>
      </c>
      <c r="S2052" s="110">
        <f t="shared" si="1013"/>
        <v>11.750906929999999</v>
      </c>
      <c r="T2052" s="92">
        <f t="shared" si="998"/>
        <v>2.1134129218339903</v>
      </c>
      <c r="U2052" s="181">
        <f t="shared" si="999"/>
        <v>2.809225342648124E-2</v>
      </c>
      <c r="V2052" s="120">
        <f t="shared" si="995"/>
        <v>7.8E-2</v>
      </c>
      <c r="W2052" s="118">
        <f t="shared" si="1014"/>
        <v>20</v>
      </c>
      <c r="X2052" s="118">
        <v>252</v>
      </c>
      <c r="Y2052" s="117">
        <f t="shared" si="1015"/>
        <v>1.0059787120000001</v>
      </c>
      <c r="Z2052" s="110">
        <f t="shared" si="1016"/>
        <v>2.9506630899999999</v>
      </c>
      <c r="AA2052" s="110">
        <f t="shared" si="1017"/>
        <v>14.701570019999998</v>
      </c>
      <c r="AB2052" s="121" t="str">
        <f t="shared" si="996"/>
        <v>A+J=</v>
      </c>
      <c r="AC2052" s="115">
        <f t="shared" si="997"/>
        <v>46321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9">
        <f t="shared" si="994"/>
        <v>46322</v>
      </c>
      <c r="B2053" s="110">
        <f t="shared" si="1000"/>
        <v>479.90984570999996</v>
      </c>
      <c r="C2053" s="184">
        <f t="shared" si="1018"/>
        <v>479.66390094816603</v>
      </c>
      <c r="D2053" s="111">
        <f t="shared" si="1001"/>
        <v>7245.38</v>
      </c>
      <c r="E2053" s="111">
        <f>IF($K2053=1,VLOOKUP($A2052,$AQ$11:$AU$150,5),E2052)</f>
        <v>7276.54</v>
      </c>
      <c r="F2053" s="160" t="e">
        <f>IF($K2053=1,VLOOKUP($A2052,$AQ$11:$AU$135,6),F2052)</f>
        <v>#REF!</v>
      </c>
      <c r="G2053" s="114">
        <f t="shared" si="1002"/>
        <v>4.3006716003852752E-3</v>
      </c>
      <c r="H2053" s="115">
        <f t="shared" si="1003"/>
        <v>46351</v>
      </c>
      <c r="I2053" s="115">
        <f t="shared" si="1004"/>
        <v>46351</v>
      </c>
      <c r="J2053" s="116">
        <f t="shared" si="1005"/>
        <v>20</v>
      </c>
      <c r="K2053" s="116">
        <f t="shared" si="1006"/>
        <v>1</v>
      </c>
      <c r="L2053" s="8">
        <f t="shared" si="1007"/>
        <v>1.0002145899999999</v>
      </c>
      <c r="M2053" s="117">
        <v>1</v>
      </c>
      <c r="N2053" s="117">
        <f t="shared" si="1008"/>
        <v>1</v>
      </c>
      <c r="O2053" s="110">
        <f t="shared" si="1009"/>
        <v>1.0002145899999999</v>
      </c>
      <c r="P2053" s="110">
        <f t="shared" si="1010"/>
        <v>479.76683201999998</v>
      </c>
      <c r="Q2053" s="148">
        <f t="shared" si="1011"/>
        <v>0</v>
      </c>
      <c r="R2053" s="170">
        <f t="shared" si="1012"/>
        <v>0</v>
      </c>
      <c r="S2053" s="110">
        <f t="shared" si="1013"/>
        <v>0</v>
      </c>
      <c r="T2053" s="92">
        <f t="shared" si="998"/>
        <v>0</v>
      </c>
      <c r="U2053" s="181">
        <f t="shared" si="999"/>
        <v>0</v>
      </c>
      <c r="V2053" s="120">
        <f t="shared" si="995"/>
        <v>7.8E-2</v>
      </c>
      <c r="W2053" s="118">
        <f t="shared" si="1014"/>
        <v>1</v>
      </c>
      <c r="X2053" s="118">
        <v>252</v>
      </c>
      <c r="Y2053" s="117">
        <f t="shared" si="1015"/>
        <v>1.00029809</v>
      </c>
      <c r="Z2053" s="110">
        <f t="shared" si="1016"/>
        <v>0.14301369</v>
      </c>
      <c r="AA2053" s="110">
        <f t="shared" si="1017"/>
        <v>0</v>
      </c>
      <c r="AB2053" s="121" t="str">
        <f t="shared" si="996"/>
        <v>A+J=</v>
      </c>
      <c r="AC2053" s="115">
        <f t="shared" si="997"/>
        <v>46351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9">
        <f t="shared" si="994"/>
        <v>46323</v>
      </c>
      <c r="B2054" s="110">
        <f t="shared" si="1000"/>
        <v>480.15591854999997</v>
      </c>
      <c r="C2054" s="184">
        <f t="shared" si="1018"/>
        <v>479.66390094816603</v>
      </c>
      <c r="D2054" s="111">
        <f t="shared" si="1001"/>
        <v>7245.38</v>
      </c>
      <c r="E2054" s="111">
        <f>IF($K2054=1,VLOOKUP($A2053,$AQ$11:$AU$150,5),E2053)</f>
        <v>7276.54</v>
      </c>
      <c r="F2054" s="160" t="e">
        <f>IF($K2054=1,VLOOKUP($A2053,$AQ$11:$AU$135,6),F2053)</f>
        <v>#REF!</v>
      </c>
      <c r="G2054" s="114">
        <f t="shared" si="1002"/>
        <v>4.3006716003852752E-3</v>
      </c>
      <c r="H2054" s="115">
        <f t="shared" si="1003"/>
        <v>46351</v>
      </c>
      <c r="I2054" s="115">
        <f t="shared" si="1004"/>
        <v>46351</v>
      </c>
      <c r="J2054" s="116">
        <f t="shared" si="1005"/>
        <v>20</v>
      </c>
      <c r="K2054" s="116">
        <f t="shared" si="1006"/>
        <v>2</v>
      </c>
      <c r="L2054" s="8">
        <f t="shared" si="1007"/>
        <v>1.0004292299999999</v>
      </c>
      <c r="M2054" s="117">
        <v>1</v>
      </c>
      <c r="N2054" s="117">
        <f t="shared" si="1008"/>
        <v>1</v>
      </c>
      <c r="O2054" s="110">
        <f t="shared" si="1009"/>
        <v>1.0004292299999999</v>
      </c>
      <c r="P2054" s="110">
        <f t="shared" si="1010"/>
        <v>479.86978707999998</v>
      </c>
      <c r="Q2054" s="148">
        <f t="shared" si="1011"/>
        <v>0</v>
      </c>
      <c r="R2054" s="170">
        <f t="shared" si="1012"/>
        <v>0</v>
      </c>
      <c r="S2054" s="110">
        <f t="shared" si="1013"/>
        <v>0</v>
      </c>
      <c r="T2054" s="92">
        <f t="shared" si="998"/>
        <v>0</v>
      </c>
      <c r="U2054" s="181">
        <f t="shared" si="999"/>
        <v>0</v>
      </c>
      <c r="V2054" s="120">
        <f t="shared" si="995"/>
        <v>7.8E-2</v>
      </c>
      <c r="W2054" s="118">
        <f t="shared" si="1014"/>
        <v>2</v>
      </c>
      <c r="X2054" s="118">
        <v>252</v>
      </c>
      <c r="Y2054" s="117">
        <f t="shared" si="1015"/>
        <v>1.0005962690000001</v>
      </c>
      <c r="Z2054" s="110">
        <f t="shared" si="1016"/>
        <v>0.28613147</v>
      </c>
      <c r="AA2054" s="110">
        <f t="shared" si="1017"/>
        <v>0</v>
      </c>
      <c r="AB2054" s="121" t="str">
        <f t="shared" si="996"/>
        <v>A+J=</v>
      </c>
      <c r="AC2054" s="115">
        <f t="shared" si="997"/>
        <v>46351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9">
        <f t="shared" si="994"/>
        <v>46324</v>
      </c>
      <c r="B2055" s="110">
        <f t="shared" si="1000"/>
        <v>480.40211902999999</v>
      </c>
      <c r="C2055" s="184">
        <f t="shared" si="1018"/>
        <v>479.66390094816603</v>
      </c>
      <c r="D2055" s="111">
        <f t="shared" si="1001"/>
        <v>7245.38</v>
      </c>
      <c r="E2055" s="111">
        <f>IF($K2055=1,VLOOKUP($A2054,$AQ$11:$AU$150,5),E2054)</f>
        <v>7276.54</v>
      </c>
      <c r="F2055" s="160" t="e">
        <f>IF($K2055=1,VLOOKUP($A2054,$AQ$11:$AU$135,6),F2054)</f>
        <v>#REF!</v>
      </c>
      <c r="G2055" s="114">
        <f t="shared" si="1002"/>
        <v>4.3006716003852752E-3</v>
      </c>
      <c r="H2055" s="115">
        <f t="shared" si="1003"/>
        <v>46351</v>
      </c>
      <c r="I2055" s="115">
        <f t="shared" si="1004"/>
        <v>46351</v>
      </c>
      <c r="J2055" s="116">
        <f t="shared" si="1005"/>
        <v>20</v>
      </c>
      <c r="K2055" s="116">
        <f t="shared" si="1006"/>
        <v>3</v>
      </c>
      <c r="L2055" s="8">
        <f t="shared" si="1007"/>
        <v>1.0006439199999999</v>
      </c>
      <c r="M2055" s="117">
        <v>1</v>
      </c>
      <c r="N2055" s="117">
        <f t="shared" si="1008"/>
        <v>1</v>
      </c>
      <c r="O2055" s="110">
        <f t="shared" si="1009"/>
        <v>1.0006439199999999</v>
      </c>
      <c r="P2055" s="110">
        <f t="shared" si="1010"/>
        <v>479.97276612000002</v>
      </c>
      <c r="Q2055" s="148">
        <f t="shared" si="1011"/>
        <v>0</v>
      </c>
      <c r="R2055" s="170">
        <f t="shared" si="1012"/>
        <v>0</v>
      </c>
      <c r="S2055" s="110">
        <f t="shared" si="1013"/>
        <v>0</v>
      </c>
      <c r="T2055" s="92">
        <f t="shared" si="998"/>
        <v>0</v>
      </c>
      <c r="U2055" s="181">
        <f t="shared" si="999"/>
        <v>0</v>
      </c>
      <c r="V2055" s="120">
        <f t="shared" si="995"/>
        <v>7.8E-2</v>
      </c>
      <c r="W2055" s="118">
        <f t="shared" si="1014"/>
        <v>3</v>
      </c>
      <c r="X2055" s="118">
        <v>252</v>
      </c>
      <c r="Y2055" s="117">
        <f t="shared" si="1015"/>
        <v>1.0008945359999999</v>
      </c>
      <c r="Z2055" s="110">
        <f t="shared" si="1016"/>
        <v>0.42935290999999998</v>
      </c>
      <c r="AA2055" s="110">
        <f t="shared" si="1017"/>
        <v>0</v>
      </c>
      <c r="AB2055" s="121" t="str">
        <f t="shared" si="996"/>
        <v>A+J=</v>
      </c>
      <c r="AC2055" s="115">
        <f t="shared" si="997"/>
        <v>46351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9">
        <f t="shared" si="994"/>
        <v>46325</v>
      </c>
      <c r="B2056" s="110">
        <f t="shared" si="1000"/>
        <v>480.64844335999999</v>
      </c>
      <c r="C2056" s="184">
        <f t="shared" si="1018"/>
        <v>479.66390094816603</v>
      </c>
      <c r="D2056" s="111">
        <f t="shared" si="1001"/>
        <v>7245.38</v>
      </c>
      <c r="E2056" s="111">
        <f>IF($K2056=1,VLOOKUP($A2055,$AQ$11:$AU$150,5),E2055)</f>
        <v>7276.54</v>
      </c>
      <c r="F2056" s="160" t="e">
        <f>IF($K2056=1,VLOOKUP($A2055,$AQ$11:$AU$135,6),F2055)</f>
        <v>#REF!</v>
      </c>
      <c r="G2056" s="114">
        <f t="shared" si="1002"/>
        <v>4.3006716003852752E-3</v>
      </c>
      <c r="H2056" s="115">
        <f t="shared" si="1003"/>
        <v>46351</v>
      </c>
      <c r="I2056" s="115">
        <f t="shared" si="1004"/>
        <v>46351</v>
      </c>
      <c r="J2056" s="116">
        <f t="shared" si="1005"/>
        <v>20</v>
      </c>
      <c r="K2056" s="116">
        <f t="shared" si="1006"/>
        <v>4</v>
      </c>
      <c r="L2056" s="8">
        <f t="shared" si="1007"/>
        <v>1.0008586500000001</v>
      </c>
      <c r="M2056" s="117">
        <v>1</v>
      </c>
      <c r="N2056" s="117">
        <f t="shared" si="1008"/>
        <v>1</v>
      </c>
      <c r="O2056" s="110">
        <f t="shared" si="1009"/>
        <v>1.0008586500000001</v>
      </c>
      <c r="P2056" s="110">
        <f t="shared" si="1010"/>
        <v>480.07576434999999</v>
      </c>
      <c r="Q2056" s="148">
        <f t="shared" si="1011"/>
        <v>0</v>
      </c>
      <c r="R2056" s="170">
        <f t="shared" si="1012"/>
        <v>0</v>
      </c>
      <c r="S2056" s="110">
        <f t="shared" si="1013"/>
        <v>0</v>
      </c>
      <c r="T2056" s="92">
        <f t="shared" si="998"/>
        <v>0</v>
      </c>
      <c r="U2056" s="181">
        <f t="shared" si="999"/>
        <v>0</v>
      </c>
      <c r="V2056" s="120">
        <f t="shared" si="995"/>
        <v>7.8E-2</v>
      </c>
      <c r="W2056" s="118">
        <f t="shared" si="1014"/>
        <v>4</v>
      </c>
      <c r="X2056" s="118">
        <v>252</v>
      </c>
      <c r="Y2056" s="117">
        <f t="shared" si="1015"/>
        <v>1.001192893</v>
      </c>
      <c r="Z2056" s="110">
        <f t="shared" si="1016"/>
        <v>0.57267900999999999</v>
      </c>
      <c r="AA2056" s="110">
        <f t="shared" si="1017"/>
        <v>0</v>
      </c>
      <c r="AB2056" s="121" t="str">
        <f t="shared" si="996"/>
        <v>A+J=</v>
      </c>
      <c r="AC2056" s="115">
        <f t="shared" si="997"/>
        <v>46351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9">
        <f t="shared" si="994"/>
        <v>46326</v>
      </c>
      <c r="B2057" s="110">
        <f t="shared" si="1000"/>
        <v>480.89489591</v>
      </c>
      <c r="C2057" s="184">
        <f t="shared" si="1018"/>
        <v>479.66390094816603</v>
      </c>
      <c r="D2057" s="111">
        <f t="shared" si="1001"/>
        <v>7245.38</v>
      </c>
      <c r="E2057" s="111">
        <f>IF($K2057=1,VLOOKUP($A2056,$AQ$11:$AU$150,5),E2056)</f>
        <v>7276.54</v>
      </c>
      <c r="F2057" s="160" t="e">
        <f>IF($K2057=1,VLOOKUP($A2056,$AQ$11:$AU$135,6),F2056)</f>
        <v>#REF!</v>
      </c>
      <c r="G2057" s="114">
        <f t="shared" si="1002"/>
        <v>4.3006716003852752E-3</v>
      </c>
      <c r="H2057" s="115">
        <f t="shared" si="1003"/>
        <v>46351</v>
      </c>
      <c r="I2057" s="115">
        <f t="shared" si="1004"/>
        <v>46351</v>
      </c>
      <c r="J2057" s="116">
        <f t="shared" si="1005"/>
        <v>20</v>
      </c>
      <c r="K2057" s="116">
        <f t="shared" si="1006"/>
        <v>5</v>
      </c>
      <c r="L2057" s="8">
        <f t="shared" si="1007"/>
        <v>1.0010734299999999</v>
      </c>
      <c r="M2057" s="117">
        <v>1</v>
      </c>
      <c r="N2057" s="117">
        <f t="shared" si="1008"/>
        <v>1</v>
      </c>
      <c r="O2057" s="110">
        <f t="shared" si="1009"/>
        <v>1.0010734299999999</v>
      </c>
      <c r="P2057" s="110">
        <f t="shared" si="1010"/>
        <v>480.17878655999999</v>
      </c>
      <c r="Q2057" s="148">
        <f t="shared" si="1011"/>
        <v>0</v>
      </c>
      <c r="R2057" s="170">
        <f t="shared" si="1012"/>
        <v>0</v>
      </c>
      <c r="S2057" s="110">
        <f t="shared" si="1013"/>
        <v>0</v>
      </c>
      <c r="T2057" s="92">
        <f t="shared" si="998"/>
        <v>0</v>
      </c>
      <c r="U2057" s="181">
        <f t="shared" si="999"/>
        <v>0</v>
      </c>
      <c r="V2057" s="120">
        <f t="shared" si="995"/>
        <v>7.8E-2</v>
      </c>
      <c r="W2057" s="118">
        <f t="shared" si="1014"/>
        <v>5</v>
      </c>
      <c r="X2057" s="118">
        <v>252</v>
      </c>
      <c r="Y2057" s="117">
        <f t="shared" si="1015"/>
        <v>1.001491339</v>
      </c>
      <c r="Z2057" s="110">
        <f t="shared" si="1016"/>
        <v>0.71610934999999998</v>
      </c>
      <c r="AA2057" s="110">
        <f t="shared" si="1017"/>
        <v>0</v>
      </c>
      <c r="AB2057" s="121" t="str">
        <f t="shared" si="996"/>
        <v>A+J=</v>
      </c>
      <c r="AC2057" s="115">
        <f t="shared" si="997"/>
        <v>46351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9">
        <f t="shared" si="994"/>
        <v>46327</v>
      </c>
      <c r="B2058" s="110">
        <f t="shared" si="1000"/>
        <v>480.89489591</v>
      </c>
      <c r="C2058" s="184">
        <f t="shared" si="1018"/>
        <v>479.66390094816603</v>
      </c>
      <c r="D2058" s="111">
        <f t="shared" si="1001"/>
        <v>7245.38</v>
      </c>
      <c r="E2058" s="111">
        <f>IF($K2058=1,VLOOKUP($A2057,$AQ$11:$AU$150,5),E2057)</f>
        <v>7276.54</v>
      </c>
      <c r="F2058" s="160" t="e">
        <f>IF($K2058=1,VLOOKUP($A2057,$AQ$11:$AU$135,6),F2057)</f>
        <v>#REF!</v>
      </c>
      <c r="G2058" s="114">
        <f t="shared" si="1002"/>
        <v>4.3006716003852752E-3</v>
      </c>
      <c r="H2058" s="115">
        <f t="shared" si="1003"/>
        <v>46351</v>
      </c>
      <c r="I2058" s="115">
        <f t="shared" si="1004"/>
        <v>46351</v>
      </c>
      <c r="J2058" s="116">
        <f t="shared" si="1005"/>
        <v>20</v>
      </c>
      <c r="K2058" s="116">
        <f t="shared" si="1006"/>
        <v>5</v>
      </c>
      <c r="L2058" s="8">
        <f t="shared" si="1007"/>
        <v>1.0010734299999999</v>
      </c>
      <c r="M2058" s="117">
        <v>1</v>
      </c>
      <c r="N2058" s="117">
        <f t="shared" si="1008"/>
        <v>1</v>
      </c>
      <c r="O2058" s="110">
        <f t="shared" si="1009"/>
        <v>1.0010734299999999</v>
      </c>
      <c r="P2058" s="110">
        <f t="shared" si="1010"/>
        <v>480.17878655999999</v>
      </c>
      <c r="Q2058" s="148">
        <f t="shared" si="1011"/>
        <v>0</v>
      </c>
      <c r="R2058" s="170">
        <f t="shared" si="1012"/>
        <v>0</v>
      </c>
      <c r="S2058" s="110">
        <f t="shared" si="1013"/>
        <v>0</v>
      </c>
      <c r="T2058" s="92">
        <f t="shared" si="998"/>
        <v>0</v>
      </c>
      <c r="U2058" s="181">
        <f t="shared" si="999"/>
        <v>0</v>
      </c>
      <c r="V2058" s="120">
        <f t="shared" si="995"/>
        <v>7.8E-2</v>
      </c>
      <c r="W2058" s="118">
        <f t="shared" si="1014"/>
        <v>5</v>
      </c>
      <c r="X2058" s="118">
        <v>252</v>
      </c>
      <c r="Y2058" s="117">
        <f t="shared" si="1015"/>
        <v>1.001491339</v>
      </c>
      <c r="Z2058" s="110">
        <f t="shared" si="1016"/>
        <v>0.71610934999999998</v>
      </c>
      <c r="AA2058" s="110">
        <f t="shared" si="1017"/>
        <v>0</v>
      </c>
      <c r="AB2058" s="121" t="str">
        <f t="shared" si="996"/>
        <v>A+J=</v>
      </c>
      <c r="AC2058" s="115">
        <f t="shared" si="997"/>
        <v>46351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9">
        <f t="shared" si="994"/>
        <v>46328</v>
      </c>
      <c r="B2059" s="110">
        <f t="shared" si="1000"/>
        <v>480.89489591</v>
      </c>
      <c r="C2059" s="184">
        <f t="shared" si="1018"/>
        <v>479.66390094816603</v>
      </c>
      <c r="D2059" s="111">
        <f t="shared" si="1001"/>
        <v>7245.38</v>
      </c>
      <c r="E2059" s="111">
        <f>IF($K2059=1,VLOOKUP($A2058,$AQ$11:$AU$150,5),E2058)</f>
        <v>7276.54</v>
      </c>
      <c r="F2059" s="160" t="e">
        <f>IF($K2059=1,VLOOKUP($A2058,$AQ$11:$AU$135,6),F2058)</f>
        <v>#REF!</v>
      </c>
      <c r="G2059" s="114">
        <f t="shared" si="1002"/>
        <v>4.3006716003852752E-3</v>
      </c>
      <c r="H2059" s="115">
        <f t="shared" si="1003"/>
        <v>46351</v>
      </c>
      <c r="I2059" s="115">
        <f t="shared" si="1004"/>
        <v>46351</v>
      </c>
      <c r="J2059" s="116">
        <f t="shared" si="1005"/>
        <v>20</v>
      </c>
      <c r="K2059" s="116">
        <f t="shared" si="1006"/>
        <v>5</v>
      </c>
      <c r="L2059" s="8">
        <f t="shared" si="1007"/>
        <v>1.0010734299999999</v>
      </c>
      <c r="M2059" s="117">
        <v>1</v>
      </c>
      <c r="N2059" s="117">
        <f t="shared" si="1008"/>
        <v>1</v>
      </c>
      <c r="O2059" s="110">
        <f t="shared" si="1009"/>
        <v>1.0010734299999999</v>
      </c>
      <c r="P2059" s="110">
        <f t="shared" si="1010"/>
        <v>480.17878655999999</v>
      </c>
      <c r="Q2059" s="148">
        <f t="shared" si="1011"/>
        <v>0</v>
      </c>
      <c r="R2059" s="170">
        <f t="shared" si="1012"/>
        <v>0</v>
      </c>
      <c r="S2059" s="110">
        <f t="shared" si="1013"/>
        <v>0</v>
      </c>
      <c r="T2059" s="92">
        <f t="shared" si="998"/>
        <v>0</v>
      </c>
      <c r="U2059" s="181">
        <f t="shared" si="999"/>
        <v>0</v>
      </c>
      <c r="V2059" s="120">
        <f t="shared" si="995"/>
        <v>7.8E-2</v>
      </c>
      <c r="W2059" s="118">
        <f t="shared" si="1014"/>
        <v>5</v>
      </c>
      <c r="X2059" s="118">
        <v>252</v>
      </c>
      <c r="Y2059" s="117">
        <f t="shared" si="1015"/>
        <v>1.001491339</v>
      </c>
      <c r="Z2059" s="110">
        <f t="shared" si="1016"/>
        <v>0.71610934999999998</v>
      </c>
      <c r="AA2059" s="110">
        <f t="shared" si="1017"/>
        <v>0</v>
      </c>
      <c r="AB2059" s="121" t="str">
        <f t="shared" si="996"/>
        <v>A+J=</v>
      </c>
      <c r="AC2059" s="115">
        <f t="shared" si="997"/>
        <v>46351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9">
        <f t="shared" ref="A2060:A2123" si="1019">(A2059+1)</f>
        <v>46329</v>
      </c>
      <c r="B2060" s="110">
        <f t="shared" si="1000"/>
        <v>480.89489591</v>
      </c>
      <c r="C2060" s="184">
        <f t="shared" si="1018"/>
        <v>479.66390094816603</v>
      </c>
      <c r="D2060" s="111">
        <f t="shared" si="1001"/>
        <v>7245.38</v>
      </c>
      <c r="E2060" s="111">
        <f>IF($K2060=1,VLOOKUP($A2059,$AQ$11:$AU$150,5),E2059)</f>
        <v>7276.54</v>
      </c>
      <c r="F2060" s="160" t="e">
        <f>IF($K2060=1,VLOOKUP($A2059,$AQ$11:$AU$135,6),F2059)</f>
        <v>#REF!</v>
      </c>
      <c r="G2060" s="114">
        <f t="shared" si="1002"/>
        <v>4.3006716003852752E-3</v>
      </c>
      <c r="H2060" s="115">
        <f t="shared" si="1003"/>
        <v>46351</v>
      </c>
      <c r="I2060" s="115">
        <f t="shared" si="1004"/>
        <v>46351</v>
      </c>
      <c r="J2060" s="116">
        <f t="shared" si="1005"/>
        <v>20</v>
      </c>
      <c r="K2060" s="116">
        <f t="shared" si="1006"/>
        <v>5</v>
      </c>
      <c r="L2060" s="8">
        <f t="shared" si="1007"/>
        <v>1.0010734299999999</v>
      </c>
      <c r="M2060" s="117">
        <v>1</v>
      </c>
      <c r="N2060" s="117">
        <f t="shared" si="1008"/>
        <v>1</v>
      </c>
      <c r="O2060" s="110">
        <f t="shared" si="1009"/>
        <v>1.0010734299999999</v>
      </c>
      <c r="P2060" s="110">
        <f t="shared" si="1010"/>
        <v>480.17878655999999</v>
      </c>
      <c r="Q2060" s="148">
        <f t="shared" si="1011"/>
        <v>0</v>
      </c>
      <c r="R2060" s="170">
        <f t="shared" si="1012"/>
        <v>0</v>
      </c>
      <c r="S2060" s="110">
        <f t="shared" si="1013"/>
        <v>0</v>
      </c>
      <c r="T2060" s="92">
        <f t="shared" si="998"/>
        <v>0</v>
      </c>
      <c r="U2060" s="181">
        <f t="shared" si="999"/>
        <v>0</v>
      </c>
      <c r="V2060" s="120">
        <f t="shared" ref="V2060:V2123" si="1020">(V2059)</f>
        <v>7.8E-2</v>
      </c>
      <c r="W2060" s="118">
        <f t="shared" si="1014"/>
        <v>5</v>
      </c>
      <c r="X2060" s="118">
        <v>252</v>
      </c>
      <c r="Y2060" s="117">
        <f t="shared" si="1015"/>
        <v>1.001491339</v>
      </c>
      <c r="Z2060" s="110">
        <f t="shared" si="1016"/>
        <v>0.71610934999999998</v>
      </c>
      <c r="AA2060" s="110">
        <f t="shared" si="1017"/>
        <v>0</v>
      </c>
      <c r="AB2060" s="121" t="str">
        <f t="shared" si="996"/>
        <v>A+J=</v>
      </c>
      <c r="AC2060" s="115">
        <f t="shared" si="997"/>
        <v>46351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9">
        <f t="shared" si="1019"/>
        <v>46330</v>
      </c>
      <c r="B2061" s="110">
        <f t="shared" si="1000"/>
        <v>481.14147623999997</v>
      </c>
      <c r="C2061" s="184">
        <f t="shared" si="1018"/>
        <v>479.66390094816603</v>
      </c>
      <c r="D2061" s="111">
        <f t="shared" si="1001"/>
        <v>7245.38</v>
      </c>
      <c r="E2061" s="111">
        <f>IF($K2061=1,VLOOKUP($A2060,$AQ$11:$AU$150,5),E2060)</f>
        <v>7276.54</v>
      </c>
      <c r="F2061" s="160" t="e">
        <f>IF($K2061=1,VLOOKUP($A2060,$AQ$11:$AU$135,6),F2060)</f>
        <v>#REF!</v>
      </c>
      <c r="G2061" s="114">
        <f t="shared" si="1002"/>
        <v>4.3006716003852752E-3</v>
      </c>
      <c r="H2061" s="115">
        <f t="shared" si="1003"/>
        <v>46351</v>
      </c>
      <c r="I2061" s="115">
        <f t="shared" si="1004"/>
        <v>46351</v>
      </c>
      <c r="J2061" s="116">
        <f t="shared" si="1005"/>
        <v>20</v>
      </c>
      <c r="K2061" s="116">
        <f t="shared" si="1006"/>
        <v>6</v>
      </c>
      <c r="L2061" s="8">
        <f t="shared" si="1007"/>
        <v>1.0012882599999999</v>
      </c>
      <c r="M2061" s="117">
        <v>1</v>
      </c>
      <c r="N2061" s="117">
        <f t="shared" si="1008"/>
        <v>1</v>
      </c>
      <c r="O2061" s="110">
        <f t="shared" si="1009"/>
        <v>1.0012882599999999</v>
      </c>
      <c r="P2061" s="110">
        <f t="shared" si="1010"/>
        <v>480.28183275999999</v>
      </c>
      <c r="Q2061" s="148">
        <f t="shared" si="1011"/>
        <v>0</v>
      </c>
      <c r="R2061" s="170">
        <f t="shared" si="1012"/>
        <v>0</v>
      </c>
      <c r="S2061" s="110">
        <f t="shared" si="1013"/>
        <v>0</v>
      </c>
      <c r="T2061" s="92">
        <f t="shared" si="998"/>
        <v>0</v>
      </c>
      <c r="U2061" s="181">
        <f t="shared" si="999"/>
        <v>0</v>
      </c>
      <c r="V2061" s="120">
        <f t="shared" si="1020"/>
        <v>7.8E-2</v>
      </c>
      <c r="W2061" s="118">
        <f t="shared" si="1014"/>
        <v>6</v>
      </c>
      <c r="X2061" s="118">
        <v>252</v>
      </c>
      <c r="Y2061" s="117">
        <f t="shared" si="1015"/>
        <v>1.0017898730000001</v>
      </c>
      <c r="Z2061" s="110">
        <f t="shared" si="1016"/>
        <v>0.85964348000000002</v>
      </c>
      <c r="AA2061" s="110">
        <f t="shared" si="1017"/>
        <v>0</v>
      </c>
      <c r="AB2061" s="121" t="str">
        <f t="shared" ref="AB2061:AB2124" si="1021">IF($Q2060&gt;0,VLOOKUP($A2060,$AF$11:$AO$141,9),AB2060)</f>
        <v>A+J=</v>
      </c>
      <c r="AC2061" s="115">
        <f t="shared" ref="AC2061:AC2124" si="1022">IF($Q2060&gt;0,VLOOKUP($A2060,$AF$11:$AO$141,10),AC2060)</f>
        <v>46351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9">
        <f t="shared" si="1019"/>
        <v>46331</v>
      </c>
      <c r="B2062" s="110">
        <f t="shared" si="1000"/>
        <v>481.38818007000003</v>
      </c>
      <c r="C2062" s="184">
        <f t="shared" si="1018"/>
        <v>479.66390094816603</v>
      </c>
      <c r="D2062" s="111">
        <f t="shared" si="1001"/>
        <v>7245.38</v>
      </c>
      <c r="E2062" s="111">
        <f>IF($K2062=1,VLOOKUP($A2061,$AQ$11:$AU$150,5),E2061)</f>
        <v>7276.54</v>
      </c>
      <c r="F2062" s="160" t="e">
        <f>IF($K2062=1,VLOOKUP($A2061,$AQ$11:$AU$135,6),F2061)</f>
        <v>#REF!</v>
      </c>
      <c r="G2062" s="114">
        <f t="shared" si="1002"/>
        <v>4.3006716003852752E-3</v>
      </c>
      <c r="H2062" s="115">
        <f t="shared" si="1003"/>
        <v>46351</v>
      </c>
      <c r="I2062" s="115">
        <f t="shared" si="1004"/>
        <v>46351</v>
      </c>
      <c r="J2062" s="116">
        <f t="shared" si="1005"/>
        <v>20</v>
      </c>
      <c r="K2062" s="116">
        <f t="shared" si="1006"/>
        <v>7</v>
      </c>
      <c r="L2062" s="8">
        <f t="shared" si="1007"/>
        <v>1.0015031299999999</v>
      </c>
      <c r="M2062" s="117">
        <v>1</v>
      </c>
      <c r="N2062" s="117">
        <f t="shared" si="1008"/>
        <v>1</v>
      </c>
      <c r="O2062" s="110">
        <f t="shared" si="1009"/>
        <v>1.0015031299999999</v>
      </c>
      <c r="P2062" s="110">
        <f t="shared" si="1010"/>
        <v>480.38489814000002</v>
      </c>
      <c r="Q2062" s="148">
        <f t="shared" si="1011"/>
        <v>0</v>
      </c>
      <c r="R2062" s="170">
        <f t="shared" si="1012"/>
        <v>0</v>
      </c>
      <c r="S2062" s="110">
        <f t="shared" si="1013"/>
        <v>0</v>
      </c>
      <c r="T2062" s="92">
        <f t="shared" si="998"/>
        <v>0</v>
      </c>
      <c r="U2062" s="181">
        <f t="shared" si="999"/>
        <v>0</v>
      </c>
      <c r="V2062" s="120">
        <f t="shared" si="1020"/>
        <v>7.8E-2</v>
      </c>
      <c r="W2062" s="118">
        <f t="shared" si="1014"/>
        <v>7</v>
      </c>
      <c r="X2062" s="118">
        <v>252</v>
      </c>
      <c r="Y2062" s="117">
        <f t="shared" si="1015"/>
        <v>1.0020884960000001</v>
      </c>
      <c r="Z2062" s="110">
        <f t="shared" si="1016"/>
        <v>1.00328193</v>
      </c>
      <c r="AA2062" s="110">
        <f t="shared" si="1017"/>
        <v>0</v>
      </c>
      <c r="AB2062" s="121" t="str">
        <f t="shared" si="1021"/>
        <v>A+J=</v>
      </c>
      <c r="AC2062" s="115">
        <f t="shared" si="1022"/>
        <v>46351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9">
        <f t="shared" si="1019"/>
        <v>46332</v>
      </c>
      <c r="B2063" s="110">
        <f t="shared" si="1000"/>
        <v>481.63501274999999</v>
      </c>
      <c r="C2063" s="184">
        <f t="shared" si="1018"/>
        <v>479.66390094816603</v>
      </c>
      <c r="D2063" s="111">
        <f t="shared" si="1001"/>
        <v>7245.38</v>
      </c>
      <c r="E2063" s="111">
        <f>IF($K2063=1,VLOOKUP($A2062,$AQ$11:$AU$150,5),E2062)</f>
        <v>7276.54</v>
      </c>
      <c r="F2063" s="160" t="e">
        <f>IF($K2063=1,VLOOKUP($A2062,$AQ$11:$AU$135,6),F2062)</f>
        <v>#REF!</v>
      </c>
      <c r="G2063" s="114">
        <f t="shared" si="1002"/>
        <v>4.3006716003852752E-3</v>
      </c>
      <c r="H2063" s="115">
        <f t="shared" si="1003"/>
        <v>46351</v>
      </c>
      <c r="I2063" s="115">
        <f t="shared" si="1004"/>
        <v>46351</v>
      </c>
      <c r="J2063" s="116">
        <f t="shared" si="1005"/>
        <v>20</v>
      </c>
      <c r="K2063" s="116">
        <f t="shared" si="1006"/>
        <v>8</v>
      </c>
      <c r="L2063" s="8">
        <f t="shared" si="1007"/>
        <v>1.00171805</v>
      </c>
      <c r="M2063" s="117">
        <v>1</v>
      </c>
      <c r="N2063" s="117">
        <f t="shared" si="1008"/>
        <v>1</v>
      </c>
      <c r="O2063" s="110">
        <f t="shared" si="1009"/>
        <v>1.00171805</v>
      </c>
      <c r="P2063" s="110">
        <f t="shared" si="1010"/>
        <v>480.48798750999998</v>
      </c>
      <c r="Q2063" s="148">
        <f t="shared" si="1011"/>
        <v>0</v>
      </c>
      <c r="R2063" s="170">
        <f t="shared" si="1012"/>
        <v>0</v>
      </c>
      <c r="S2063" s="110">
        <f t="shared" si="1013"/>
        <v>0</v>
      </c>
      <c r="T2063" s="92">
        <f t="shared" si="998"/>
        <v>0</v>
      </c>
      <c r="U2063" s="181">
        <f t="shared" si="999"/>
        <v>0</v>
      </c>
      <c r="V2063" s="120">
        <f t="shared" si="1020"/>
        <v>7.8E-2</v>
      </c>
      <c r="W2063" s="118">
        <f t="shared" si="1014"/>
        <v>8</v>
      </c>
      <c r="X2063" s="118">
        <v>252</v>
      </c>
      <c r="Y2063" s="117">
        <f t="shared" si="1015"/>
        <v>1.0023872089999999</v>
      </c>
      <c r="Z2063" s="110">
        <f t="shared" si="1016"/>
        <v>1.1470252400000001</v>
      </c>
      <c r="AA2063" s="110">
        <f t="shared" si="1017"/>
        <v>0</v>
      </c>
      <c r="AB2063" s="121" t="str">
        <f t="shared" si="1021"/>
        <v>A+J=</v>
      </c>
      <c r="AC2063" s="115">
        <f t="shared" si="1022"/>
        <v>46351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9">
        <f t="shared" si="1019"/>
        <v>46333</v>
      </c>
      <c r="B2064" s="110">
        <f t="shared" si="1000"/>
        <v>481.88196902999999</v>
      </c>
      <c r="C2064" s="184">
        <f t="shared" si="1018"/>
        <v>479.66390094816603</v>
      </c>
      <c r="D2064" s="111">
        <f t="shared" si="1001"/>
        <v>7245.38</v>
      </c>
      <c r="E2064" s="111">
        <f>IF($K2064=1,VLOOKUP($A2063,$AQ$11:$AU$150,5),E2063)</f>
        <v>7276.54</v>
      </c>
      <c r="F2064" s="160" t="e">
        <f>IF($K2064=1,VLOOKUP($A2063,$AQ$11:$AU$135,6),F2063)</f>
        <v>#REF!</v>
      </c>
      <c r="G2064" s="114">
        <f t="shared" si="1002"/>
        <v>4.3006716003852752E-3</v>
      </c>
      <c r="H2064" s="115">
        <f t="shared" si="1003"/>
        <v>46351</v>
      </c>
      <c r="I2064" s="115">
        <f t="shared" si="1004"/>
        <v>46351</v>
      </c>
      <c r="J2064" s="116">
        <f t="shared" si="1005"/>
        <v>20</v>
      </c>
      <c r="K2064" s="116">
        <f t="shared" si="1006"/>
        <v>9</v>
      </c>
      <c r="L2064" s="8">
        <f t="shared" si="1007"/>
        <v>1.0019330099999999</v>
      </c>
      <c r="M2064" s="117">
        <v>1</v>
      </c>
      <c r="N2064" s="117">
        <f t="shared" si="1008"/>
        <v>1</v>
      </c>
      <c r="O2064" s="110">
        <f t="shared" si="1009"/>
        <v>1.0019330099999999</v>
      </c>
      <c r="P2064" s="110">
        <f t="shared" si="1010"/>
        <v>480.59109605999998</v>
      </c>
      <c r="Q2064" s="148">
        <f t="shared" si="1011"/>
        <v>0</v>
      </c>
      <c r="R2064" s="170">
        <f t="shared" si="1012"/>
        <v>0</v>
      </c>
      <c r="S2064" s="110">
        <f t="shared" si="1013"/>
        <v>0</v>
      </c>
      <c r="T2064" s="92">
        <f t="shared" ref="T2064:T2127" si="1023">IF(AND(Q2064&gt;0,L2064&gt;1),(L2064-1)*C2064,0)</f>
        <v>0</v>
      </c>
      <c r="U2064" s="181">
        <f t="shared" ref="U2064:U2127" si="1024">IF(Q2064&gt;0,(S2064+T2064)/P2064,0)</f>
        <v>0</v>
      </c>
      <c r="V2064" s="120">
        <f t="shared" si="1020"/>
        <v>7.8E-2</v>
      </c>
      <c r="W2064" s="118">
        <f t="shared" si="1014"/>
        <v>9</v>
      </c>
      <c r="X2064" s="118">
        <v>252</v>
      </c>
      <c r="Y2064" s="117">
        <f t="shared" si="1015"/>
        <v>1.002686011</v>
      </c>
      <c r="Z2064" s="110">
        <f t="shared" si="1016"/>
        <v>1.2908729699999999</v>
      </c>
      <c r="AA2064" s="110">
        <f t="shared" si="1017"/>
        <v>0</v>
      </c>
      <c r="AB2064" s="121" t="str">
        <f t="shared" si="1021"/>
        <v>A+J=</v>
      </c>
      <c r="AC2064" s="115">
        <f t="shared" si="1022"/>
        <v>46351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9">
        <f t="shared" si="1019"/>
        <v>46334</v>
      </c>
      <c r="B2065" s="110">
        <f t="shared" ref="B2065:B2128" si="1025">(P2065+Z2065)</f>
        <v>481.88196902999999</v>
      </c>
      <c r="C2065" s="184">
        <f t="shared" si="1018"/>
        <v>479.66390094816603</v>
      </c>
      <c r="D2065" s="111">
        <f t="shared" ref="D2065:D2128" si="1026">IF(E2065=E2064,D2064,E2064)</f>
        <v>7245.38</v>
      </c>
      <c r="E2065" s="111">
        <f>IF($K2065=1,VLOOKUP($A2064,$AQ$11:$AU$150,5),E2064)</f>
        <v>7276.54</v>
      </c>
      <c r="F2065" s="160" t="e">
        <f>IF($K2065=1,VLOOKUP($A2064,$AQ$11:$AU$135,6),F2064)</f>
        <v>#REF!</v>
      </c>
      <c r="G2065" s="114">
        <f t="shared" ref="G2065:G2128" si="1027">(E2065/D2065)-1</f>
        <v>4.3006716003852752E-3</v>
      </c>
      <c r="H2065" s="115">
        <f t="shared" ref="H2065:H2128" si="1028">IF(Q2064&gt;0,VLOOKUP(A2065,AJ$119:AP$451,4),H2064)</f>
        <v>46351</v>
      </c>
      <c r="I2065" s="115">
        <f t="shared" ref="I2065:I2128" si="1029">IF(A2065&gt;I2064,H2065,I2064)</f>
        <v>46351</v>
      </c>
      <c r="J2065" s="116">
        <f t="shared" ref="J2065:J2128" si="1030">IF(I2065=I2064,J2064,NETWORKDAYS(I2064,I2065,$AF$149:$AF$503)-1)</f>
        <v>20</v>
      </c>
      <c r="K2065" s="116">
        <f t="shared" ref="K2065:K2128" si="1031">(J2065-(NETWORKDAYS(A2065,I2065,AF$149:AF$503)-1))</f>
        <v>9</v>
      </c>
      <c r="L2065" s="8">
        <f t="shared" ref="L2065:L2128" si="1032">TRUNC((E2065/D2065)^TRUNC((K2065/J2065),9),8)</f>
        <v>1.0019330099999999</v>
      </c>
      <c r="M2065" s="117">
        <v>1</v>
      </c>
      <c r="N2065" s="117">
        <f t="shared" ref="N2065:N2128" si="1033">IF(I2065&gt;I2064,N2064*M2065,N2064)</f>
        <v>1</v>
      </c>
      <c r="O2065" s="110">
        <f t="shared" ref="O2065:O2128" si="1034">TRUNC(TRUNC((L2065*N2065),15),8)</f>
        <v>1.0019330099999999</v>
      </c>
      <c r="P2065" s="110">
        <f t="shared" ref="P2065:P2128" si="1035">TRUNC(C2065*O2065,8)</f>
        <v>480.59109605999998</v>
      </c>
      <c r="Q2065" s="148">
        <f t="shared" ref="Q2065:Q2128" si="1036">IF(VLOOKUP(A2065,AF$11:AM$141,8)=VLOOKUP(A2064,AF$11:AM$141,8),0,VLOOKUP(A2065,AF$11:AM$141,8))</f>
        <v>0</v>
      </c>
      <c r="R2065" s="170">
        <f t="shared" ref="R2065:R2128" si="1037">IF(Q2065&gt;0,VLOOKUP($A2065,$AF$11:$AK$141,6),0)</f>
        <v>0</v>
      </c>
      <c r="S2065" s="110">
        <f t="shared" ref="S2065:S2128" si="1038">IF(R2065&gt;0,TRUNC(R2065*P2065,8),0)</f>
        <v>0</v>
      </c>
      <c r="T2065" s="92">
        <f t="shared" si="1023"/>
        <v>0</v>
      </c>
      <c r="U2065" s="181">
        <f t="shared" si="1024"/>
        <v>0</v>
      </c>
      <c r="V2065" s="120">
        <f t="shared" si="1020"/>
        <v>7.8E-2</v>
      </c>
      <c r="W2065" s="118">
        <f t="shared" ref="W2065:W2128" si="1039">IF(A2064&lt;K$2,0,IF(Q2064&gt;0,1,IF(K2065=K2064,W2064,W2064+1)))</f>
        <v>9</v>
      </c>
      <c r="X2065" s="118">
        <v>252</v>
      </c>
      <c r="Y2065" s="117">
        <f t="shared" ref="Y2065:Y2128" si="1040">ROUND((1+V2065)^TRUNC((W2065/X2065),9),9)</f>
        <v>1.002686011</v>
      </c>
      <c r="Z2065" s="110">
        <f t="shared" ref="Z2065:Z2128" si="1041">TRUNC((P2065*(Y2065-1)),8)</f>
        <v>1.2908729699999999</v>
      </c>
      <c r="AA2065" s="110">
        <f t="shared" ref="AA2065:AA2128" si="1042">IF(Q2065&gt;0,S2065+Z2065,0)</f>
        <v>0</v>
      </c>
      <c r="AB2065" s="121" t="str">
        <f t="shared" si="1021"/>
        <v>A+J=</v>
      </c>
      <c r="AC2065" s="115">
        <f t="shared" si="1022"/>
        <v>46351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9">
        <f t="shared" si="1019"/>
        <v>46335</v>
      </c>
      <c r="B2066" s="110">
        <f t="shared" si="1025"/>
        <v>481.88196902999999</v>
      </c>
      <c r="C2066" s="184">
        <f t="shared" si="1018"/>
        <v>479.66390094816603</v>
      </c>
      <c r="D2066" s="111">
        <f t="shared" si="1026"/>
        <v>7245.38</v>
      </c>
      <c r="E2066" s="111">
        <f>IF($K2066=1,VLOOKUP($A2065,$AQ$11:$AU$150,5),E2065)</f>
        <v>7276.54</v>
      </c>
      <c r="F2066" s="160" t="e">
        <f>IF($K2066=1,VLOOKUP($A2065,$AQ$11:$AU$135,6),F2065)</f>
        <v>#REF!</v>
      </c>
      <c r="G2066" s="114">
        <f t="shared" si="1027"/>
        <v>4.3006716003852752E-3</v>
      </c>
      <c r="H2066" s="115">
        <f t="shared" si="1028"/>
        <v>46351</v>
      </c>
      <c r="I2066" s="115">
        <f t="shared" si="1029"/>
        <v>46351</v>
      </c>
      <c r="J2066" s="116">
        <f t="shared" si="1030"/>
        <v>20</v>
      </c>
      <c r="K2066" s="116">
        <f t="shared" si="1031"/>
        <v>9</v>
      </c>
      <c r="L2066" s="8">
        <f t="shared" si="1032"/>
        <v>1.0019330099999999</v>
      </c>
      <c r="M2066" s="117">
        <v>1</v>
      </c>
      <c r="N2066" s="117">
        <f t="shared" si="1033"/>
        <v>1</v>
      </c>
      <c r="O2066" s="110">
        <f t="shared" si="1034"/>
        <v>1.0019330099999999</v>
      </c>
      <c r="P2066" s="110">
        <f t="shared" si="1035"/>
        <v>480.59109605999998</v>
      </c>
      <c r="Q2066" s="148">
        <f t="shared" si="1036"/>
        <v>0</v>
      </c>
      <c r="R2066" s="170">
        <f t="shared" si="1037"/>
        <v>0</v>
      </c>
      <c r="S2066" s="110">
        <f t="shared" si="1038"/>
        <v>0</v>
      </c>
      <c r="T2066" s="92">
        <f t="shared" si="1023"/>
        <v>0</v>
      </c>
      <c r="U2066" s="181">
        <f t="shared" si="1024"/>
        <v>0</v>
      </c>
      <c r="V2066" s="120">
        <f t="shared" si="1020"/>
        <v>7.8E-2</v>
      </c>
      <c r="W2066" s="118">
        <f t="shared" si="1039"/>
        <v>9</v>
      </c>
      <c r="X2066" s="118">
        <v>252</v>
      </c>
      <c r="Y2066" s="117">
        <f t="shared" si="1040"/>
        <v>1.002686011</v>
      </c>
      <c r="Z2066" s="110">
        <f t="shared" si="1041"/>
        <v>1.2908729699999999</v>
      </c>
      <c r="AA2066" s="110">
        <f t="shared" si="1042"/>
        <v>0</v>
      </c>
      <c r="AB2066" s="121" t="str">
        <f t="shared" si="1021"/>
        <v>A+J=</v>
      </c>
      <c r="AC2066" s="115">
        <f t="shared" si="1022"/>
        <v>46351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9">
        <f t="shared" si="1019"/>
        <v>46336</v>
      </c>
      <c r="B2067" s="110">
        <f t="shared" si="1025"/>
        <v>482.12905327999999</v>
      </c>
      <c r="C2067" s="184">
        <f t="shared" si="1018"/>
        <v>479.66390094816603</v>
      </c>
      <c r="D2067" s="111">
        <f t="shared" si="1026"/>
        <v>7245.38</v>
      </c>
      <c r="E2067" s="111">
        <f>IF($K2067=1,VLOOKUP($A2066,$AQ$11:$AU$150,5),E2066)</f>
        <v>7276.54</v>
      </c>
      <c r="F2067" s="160" t="e">
        <f>IF($K2067=1,VLOOKUP($A2066,$AQ$11:$AU$135,6),F2066)</f>
        <v>#REF!</v>
      </c>
      <c r="G2067" s="114">
        <f t="shared" si="1027"/>
        <v>4.3006716003852752E-3</v>
      </c>
      <c r="H2067" s="115">
        <f t="shared" si="1028"/>
        <v>46351</v>
      </c>
      <c r="I2067" s="115">
        <f t="shared" si="1029"/>
        <v>46351</v>
      </c>
      <c r="J2067" s="116">
        <f t="shared" si="1030"/>
        <v>20</v>
      </c>
      <c r="K2067" s="116">
        <f t="shared" si="1031"/>
        <v>10</v>
      </c>
      <c r="L2067" s="8">
        <f t="shared" si="1032"/>
        <v>1.0021480199999999</v>
      </c>
      <c r="M2067" s="117">
        <v>1</v>
      </c>
      <c r="N2067" s="117">
        <f t="shared" si="1033"/>
        <v>1</v>
      </c>
      <c r="O2067" s="110">
        <f t="shared" si="1034"/>
        <v>1.0021480199999999</v>
      </c>
      <c r="P2067" s="110">
        <f t="shared" si="1035"/>
        <v>480.69422859999997</v>
      </c>
      <c r="Q2067" s="148">
        <f t="shared" si="1036"/>
        <v>0</v>
      </c>
      <c r="R2067" s="170">
        <f t="shared" si="1037"/>
        <v>0</v>
      </c>
      <c r="S2067" s="110">
        <f t="shared" si="1038"/>
        <v>0</v>
      </c>
      <c r="T2067" s="92">
        <f t="shared" si="1023"/>
        <v>0</v>
      </c>
      <c r="U2067" s="181">
        <f t="shared" si="1024"/>
        <v>0</v>
      </c>
      <c r="V2067" s="120">
        <f t="shared" si="1020"/>
        <v>7.8E-2</v>
      </c>
      <c r="W2067" s="118">
        <f t="shared" si="1039"/>
        <v>10</v>
      </c>
      <c r="X2067" s="118">
        <v>252</v>
      </c>
      <c r="Y2067" s="117">
        <f t="shared" si="1040"/>
        <v>1.002984901</v>
      </c>
      <c r="Z2067" s="110">
        <f t="shared" si="1041"/>
        <v>1.43482468</v>
      </c>
      <c r="AA2067" s="110">
        <f t="shared" si="1042"/>
        <v>0</v>
      </c>
      <c r="AB2067" s="121" t="str">
        <f t="shared" si="1021"/>
        <v>A+J=</v>
      </c>
      <c r="AC2067" s="115">
        <f t="shared" si="1022"/>
        <v>46351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9">
        <f t="shared" si="1019"/>
        <v>46337</v>
      </c>
      <c r="B2068" s="110">
        <f t="shared" si="1025"/>
        <v>482.37626649999999</v>
      </c>
      <c r="C2068" s="184">
        <f t="shared" si="1018"/>
        <v>479.66390094816603</v>
      </c>
      <c r="D2068" s="111">
        <f t="shared" si="1026"/>
        <v>7245.38</v>
      </c>
      <c r="E2068" s="111">
        <f>IF($K2068=1,VLOOKUP($A2067,$AQ$11:$AU$150,5),E2067)</f>
        <v>7276.54</v>
      </c>
      <c r="F2068" s="160" t="e">
        <f>IF($K2068=1,VLOOKUP($A2067,$AQ$11:$AU$135,6),F2067)</f>
        <v>#REF!</v>
      </c>
      <c r="G2068" s="114">
        <f t="shared" si="1027"/>
        <v>4.3006716003852752E-3</v>
      </c>
      <c r="H2068" s="115">
        <f t="shared" si="1028"/>
        <v>46351</v>
      </c>
      <c r="I2068" s="115">
        <f t="shared" si="1029"/>
        <v>46351</v>
      </c>
      <c r="J2068" s="116">
        <f t="shared" si="1030"/>
        <v>20</v>
      </c>
      <c r="K2068" s="116">
        <f t="shared" si="1031"/>
        <v>11</v>
      </c>
      <c r="L2068" s="8">
        <f t="shared" si="1032"/>
        <v>1.0023630800000001</v>
      </c>
      <c r="M2068" s="117">
        <v>1</v>
      </c>
      <c r="N2068" s="117">
        <f t="shared" si="1033"/>
        <v>1</v>
      </c>
      <c r="O2068" s="110">
        <f t="shared" si="1034"/>
        <v>1.0023630800000001</v>
      </c>
      <c r="P2068" s="110">
        <f t="shared" si="1035"/>
        <v>480.79738510999999</v>
      </c>
      <c r="Q2068" s="148">
        <f t="shared" si="1036"/>
        <v>0</v>
      </c>
      <c r="R2068" s="170">
        <f t="shared" si="1037"/>
        <v>0</v>
      </c>
      <c r="S2068" s="110">
        <f t="shared" si="1038"/>
        <v>0</v>
      </c>
      <c r="T2068" s="92">
        <f t="shared" si="1023"/>
        <v>0</v>
      </c>
      <c r="U2068" s="181">
        <f t="shared" si="1024"/>
        <v>0</v>
      </c>
      <c r="V2068" s="120">
        <f t="shared" si="1020"/>
        <v>7.8E-2</v>
      </c>
      <c r="W2068" s="118">
        <f t="shared" si="1039"/>
        <v>11</v>
      </c>
      <c r="X2068" s="118">
        <v>252</v>
      </c>
      <c r="Y2068" s="117">
        <f t="shared" si="1040"/>
        <v>1.003283881</v>
      </c>
      <c r="Z2068" s="110">
        <f t="shared" si="1041"/>
        <v>1.5788813900000001</v>
      </c>
      <c r="AA2068" s="110">
        <f t="shared" si="1042"/>
        <v>0</v>
      </c>
      <c r="AB2068" s="121" t="str">
        <f t="shared" si="1021"/>
        <v>A+J=</v>
      </c>
      <c r="AC2068" s="115">
        <f t="shared" si="1022"/>
        <v>46351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9">
        <f t="shared" si="1019"/>
        <v>46338</v>
      </c>
      <c r="B2069" s="110">
        <f t="shared" si="1025"/>
        <v>482.62360347999999</v>
      </c>
      <c r="C2069" s="184">
        <f t="shared" si="1018"/>
        <v>479.66390094816603</v>
      </c>
      <c r="D2069" s="111">
        <f t="shared" si="1026"/>
        <v>7245.38</v>
      </c>
      <c r="E2069" s="111">
        <f>IF($K2069=1,VLOOKUP($A2068,$AQ$11:$AU$150,5),E2068)</f>
        <v>7276.54</v>
      </c>
      <c r="F2069" s="160" t="e">
        <f>IF($K2069=1,VLOOKUP($A2068,$AQ$11:$AU$135,6),F2068)</f>
        <v>#REF!</v>
      </c>
      <c r="G2069" s="114">
        <f t="shared" si="1027"/>
        <v>4.3006716003852752E-3</v>
      </c>
      <c r="H2069" s="115">
        <f t="shared" si="1028"/>
        <v>46351</v>
      </c>
      <c r="I2069" s="115">
        <f t="shared" si="1029"/>
        <v>46351</v>
      </c>
      <c r="J2069" s="116">
        <f t="shared" si="1030"/>
        <v>20</v>
      </c>
      <c r="K2069" s="116">
        <f t="shared" si="1031"/>
        <v>12</v>
      </c>
      <c r="L2069" s="8">
        <f t="shared" si="1032"/>
        <v>1.00257818</v>
      </c>
      <c r="M2069" s="117">
        <v>1</v>
      </c>
      <c r="N2069" s="117">
        <f t="shared" si="1033"/>
        <v>1</v>
      </c>
      <c r="O2069" s="110">
        <f t="shared" si="1034"/>
        <v>1.00257818</v>
      </c>
      <c r="P2069" s="110">
        <f t="shared" si="1035"/>
        <v>480.90056082000001</v>
      </c>
      <c r="Q2069" s="148">
        <f t="shared" si="1036"/>
        <v>0</v>
      </c>
      <c r="R2069" s="170">
        <f t="shared" si="1037"/>
        <v>0</v>
      </c>
      <c r="S2069" s="110">
        <f t="shared" si="1038"/>
        <v>0</v>
      </c>
      <c r="T2069" s="92">
        <f t="shared" si="1023"/>
        <v>0</v>
      </c>
      <c r="U2069" s="181">
        <f t="shared" si="1024"/>
        <v>0</v>
      </c>
      <c r="V2069" s="120">
        <f t="shared" si="1020"/>
        <v>7.8E-2</v>
      </c>
      <c r="W2069" s="118">
        <f t="shared" si="1039"/>
        <v>12</v>
      </c>
      <c r="X2069" s="118">
        <v>252</v>
      </c>
      <c r="Y2069" s="117">
        <f t="shared" si="1040"/>
        <v>1.00358295</v>
      </c>
      <c r="Z2069" s="110">
        <f t="shared" si="1041"/>
        <v>1.7230426599999999</v>
      </c>
      <c r="AA2069" s="110">
        <f t="shared" si="1042"/>
        <v>0</v>
      </c>
      <c r="AB2069" s="121" t="str">
        <f t="shared" si="1021"/>
        <v>A+J=</v>
      </c>
      <c r="AC2069" s="115">
        <f t="shared" si="1022"/>
        <v>46351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9">
        <f t="shared" si="1019"/>
        <v>46339</v>
      </c>
      <c r="B2070" s="110">
        <f t="shared" si="1025"/>
        <v>482.87106905000002</v>
      </c>
      <c r="C2070" s="184">
        <f t="shared" si="1018"/>
        <v>479.66390094816603</v>
      </c>
      <c r="D2070" s="111">
        <f t="shared" si="1026"/>
        <v>7245.38</v>
      </c>
      <c r="E2070" s="111">
        <f>IF($K2070=1,VLOOKUP($A2069,$AQ$11:$AU$150,5),E2069)</f>
        <v>7276.54</v>
      </c>
      <c r="F2070" s="160" t="e">
        <f>IF($K2070=1,VLOOKUP($A2069,$AQ$11:$AU$135,6),F2069)</f>
        <v>#REF!</v>
      </c>
      <c r="G2070" s="114">
        <f t="shared" si="1027"/>
        <v>4.3006716003852752E-3</v>
      </c>
      <c r="H2070" s="115">
        <f t="shared" si="1028"/>
        <v>46351</v>
      </c>
      <c r="I2070" s="115">
        <f t="shared" si="1029"/>
        <v>46351</v>
      </c>
      <c r="J2070" s="116">
        <f t="shared" si="1030"/>
        <v>20</v>
      </c>
      <c r="K2070" s="116">
        <f t="shared" si="1031"/>
        <v>13</v>
      </c>
      <c r="L2070" s="8">
        <f t="shared" si="1032"/>
        <v>1.00279333</v>
      </c>
      <c r="M2070" s="117">
        <v>1</v>
      </c>
      <c r="N2070" s="117">
        <f t="shared" si="1033"/>
        <v>1</v>
      </c>
      <c r="O2070" s="110">
        <f t="shared" si="1034"/>
        <v>1.00279333</v>
      </c>
      <c r="P2070" s="110">
        <f t="shared" si="1035"/>
        <v>481.00376051000001</v>
      </c>
      <c r="Q2070" s="148">
        <f t="shared" si="1036"/>
        <v>0</v>
      </c>
      <c r="R2070" s="170">
        <f t="shared" si="1037"/>
        <v>0</v>
      </c>
      <c r="S2070" s="110">
        <f t="shared" si="1038"/>
        <v>0</v>
      </c>
      <c r="T2070" s="92">
        <f t="shared" si="1023"/>
        <v>0</v>
      </c>
      <c r="U2070" s="181">
        <f t="shared" si="1024"/>
        <v>0</v>
      </c>
      <c r="V2070" s="120">
        <f t="shared" si="1020"/>
        <v>7.8E-2</v>
      </c>
      <c r="W2070" s="118">
        <f t="shared" si="1039"/>
        <v>13</v>
      </c>
      <c r="X2070" s="118">
        <v>252</v>
      </c>
      <c r="Y2070" s="117">
        <f t="shared" si="1040"/>
        <v>1.003882108</v>
      </c>
      <c r="Z2070" s="110">
        <f t="shared" si="1041"/>
        <v>1.86730854</v>
      </c>
      <c r="AA2070" s="110">
        <f t="shared" si="1042"/>
        <v>0</v>
      </c>
      <c r="AB2070" s="121" t="str">
        <f t="shared" si="1021"/>
        <v>A+J=</v>
      </c>
      <c r="AC2070" s="115">
        <f t="shared" si="1022"/>
        <v>46351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9">
        <f t="shared" si="1019"/>
        <v>46340</v>
      </c>
      <c r="B2071" s="110">
        <f t="shared" si="1025"/>
        <v>483.11866326999996</v>
      </c>
      <c r="C2071" s="184">
        <f t="shared" si="1018"/>
        <v>479.66390094816603</v>
      </c>
      <c r="D2071" s="111">
        <f t="shared" si="1026"/>
        <v>7245.38</v>
      </c>
      <c r="E2071" s="111">
        <f>IF($K2071=1,VLOOKUP($A2070,$AQ$11:$AU$150,5),E2070)</f>
        <v>7276.54</v>
      </c>
      <c r="F2071" s="160" t="e">
        <f>IF($K2071=1,VLOOKUP($A2070,$AQ$11:$AU$135,6),F2070)</f>
        <v>#REF!</v>
      </c>
      <c r="G2071" s="114">
        <f t="shared" si="1027"/>
        <v>4.3006716003852752E-3</v>
      </c>
      <c r="H2071" s="115">
        <f t="shared" si="1028"/>
        <v>46351</v>
      </c>
      <c r="I2071" s="115">
        <f t="shared" si="1029"/>
        <v>46351</v>
      </c>
      <c r="J2071" s="116">
        <f t="shared" si="1030"/>
        <v>20</v>
      </c>
      <c r="K2071" s="116">
        <f t="shared" si="1031"/>
        <v>14</v>
      </c>
      <c r="L2071" s="8">
        <f t="shared" si="1032"/>
        <v>1.00300853</v>
      </c>
      <c r="M2071" s="117">
        <v>1</v>
      </c>
      <c r="N2071" s="117">
        <f t="shared" si="1033"/>
        <v>1</v>
      </c>
      <c r="O2071" s="110">
        <f t="shared" si="1034"/>
        <v>1.00300853</v>
      </c>
      <c r="P2071" s="110">
        <f t="shared" si="1035"/>
        <v>481.10698417999998</v>
      </c>
      <c r="Q2071" s="148">
        <f t="shared" si="1036"/>
        <v>0</v>
      </c>
      <c r="R2071" s="170">
        <f t="shared" si="1037"/>
        <v>0</v>
      </c>
      <c r="S2071" s="110">
        <f t="shared" si="1038"/>
        <v>0</v>
      </c>
      <c r="T2071" s="92">
        <f t="shared" si="1023"/>
        <v>0</v>
      </c>
      <c r="U2071" s="181">
        <f t="shared" si="1024"/>
        <v>0</v>
      </c>
      <c r="V2071" s="120">
        <f t="shared" si="1020"/>
        <v>7.8E-2</v>
      </c>
      <c r="W2071" s="118">
        <f t="shared" si="1039"/>
        <v>14</v>
      </c>
      <c r="X2071" s="118">
        <v>252</v>
      </c>
      <c r="Y2071" s="117">
        <f t="shared" si="1040"/>
        <v>1.0041813550000001</v>
      </c>
      <c r="Z2071" s="110">
        <f t="shared" si="1041"/>
        <v>2.0116790899999999</v>
      </c>
      <c r="AA2071" s="110">
        <f t="shared" si="1042"/>
        <v>0</v>
      </c>
      <c r="AB2071" s="121" t="str">
        <f t="shared" si="1021"/>
        <v>A+J=</v>
      </c>
      <c r="AC2071" s="115">
        <f t="shared" si="1022"/>
        <v>46351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9">
        <f t="shared" si="1019"/>
        <v>46341</v>
      </c>
      <c r="B2072" s="110">
        <f t="shared" si="1025"/>
        <v>483.11866326999996</v>
      </c>
      <c r="C2072" s="184">
        <f t="shared" si="1018"/>
        <v>479.66390094816603</v>
      </c>
      <c r="D2072" s="111">
        <f t="shared" si="1026"/>
        <v>7245.38</v>
      </c>
      <c r="E2072" s="111">
        <f>IF($K2072=1,VLOOKUP($A2071,$AQ$11:$AU$150,5),E2071)</f>
        <v>7276.54</v>
      </c>
      <c r="F2072" s="160" t="e">
        <f>IF($K2072=1,VLOOKUP($A2071,$AQ$11:$AU$135,6),F2071)</f>
        <v>#REF!</v>
      </c>
      <c r="G2072" s="114">
        <f t="shared" si="1027"/>
        <v>4.3006716003852752E-3</v>
      </c>
      <c r="H2072" s="115">
        <f t="shared" si="1028"/>
        <v>46351</v>
      </c>
      <c r="I2072" s="115">
        <f t="shared" si="1029"/>
        <v>46351</v>
      </c>
      <c r="J2072" s="116">
        <f t="shared" si="1030"/>
        <v>20</v>
      </c>
      <c r="K2072" s="116">
        <f t="shared" si="1031"/>
        <v>14</v>
      </c>
      <c r="L2072" s="8">
        <f t="shared" si="1032"/>
        <v>1.00300853</v>
      </c>
      <c r="M2072" s="117">
        <v>1</v>
      </c>
      <c r="N2072" s="117">
        <f t="shared" si="1033"/>
        <v>1</v>
      </c>
      <c r="O2072" s="110">
        <f t="shared" si="1034"/>
        <v>1.00300853</v>
      </c>
      <c r="P2072" s="110">
        <f t="shared" si="1035"/>
        <v>481.10698417999998</v>
      </c>
      <c r="Q2072" s="148">
        <f t="shared" si="1036"/>
        <v>0</v>
      </c>
      <c r="R2072" s="170">
        <f t="shared" si="1037"/>
        <v>0</v>
      </c>
      <c r="S2072" s="110">
        <f t="shared" si="1038"/>
        <v>0</v>
      </c>
      <c r="T2072" s="92">
        <f t="shared" si="1023"/>
        <v>0</v>
      </c>
      <c r="U2072" s="181">
        <f t="shared" si="1024"/>
        <v>0</v>
      </c>
      <c r="V2072" s="120">
        <f t="shared" si="1020"/>
        <v>7.8E-2</v>
      </c>
      <c r="W2072" s="118">
        <f t="shared" si="1039"/>
        <v>14</v>
      </c>
      <c r="X2072" s="118">
        <v>252</v>
      </c>
      <c r="Y2072" s="117">
        <f t="shared" si="1040"/>
        <v>1.0041813550000001</v>
      </c>
      <c r="Z2072" s="110">
        <f t="shared" si="1041"/>
        <v>2.0116790899999999</v>
      </c>
      <c r="AA2072" s="110">
        <f t="shared" si="1042"/>
        <v>0</v>
      </c>
      <c r="AB2072" s="121" t="str">
        <f t="shared" si="1021"/>
        <v>A+J=</v>
      </c>
      <c r="AC2072" s="115">
        <f t="shared" si="1022"/>
        <v>46351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9">
        <f t="shared" si="1019"/>
        <v>46342</v>
      </c>
      <c r="B2073" s="110">
        <f t="shared" si="1025"/>
        <v>483.11866326999996</v>
      </c>
      <c r="C2073" s="184">
        <f t="shared" si="1018"/>
        <v>479.66390094816603</v>
      </c>
      <c r="D2073" s="111">
        <f t="shared" si="1026"/>
        <v>7245.38</v>
      </c>
      <c r="E2073" s="111">
        <f>IF($K2073=1,VLOOKUP($A2072,$AQ$11:$AU$150,5),E2072)</f>
        <v>7276.54</v>
      </c>
      <c r="F2073" s="160" t="e">
        <f>IF($K2073=1,VLOOKUP($A2072,$AQ$11:$AU$135,6),F2072)</f>
        <v>#REF!</v>
      </c>
      <c r="G2073" s="114">
        <f t="shared" si="1027"/>
        <v>4.3006716003852752E-3</v>
      </c>
      <c r="H2073" s="115">
        <f t="shared" si="1028"/>
        <v>46351</v>
      </c>
      <c r="I2073" s="115">
        <f t="shared" si="1029"/>
        <v>46351</v>
      </c>
      <c r="J2073" s="116">
        <f t="shared" si="1030"/>
        <v>20</v>
      </c>
      <c r="K2073" s="116">
        <f t="shared" si="1031"/>
        <v>14</v>
      </c>
      <c r="L2073" s="8">
        <f t="shared" si="1032"/>
        <v>1.00300853</v>
      </c>
      <c r="M2073" s="117">
        <v>1</v>
      </c>
      <c r="N2073" s="117">
        <f t="shared" si="1033"/>
        <v>1</v>
      </c>
      <c r="O2073" s="110">
        <f t="shared" si="1034"/>
        <v>1.00300853</v>
      </c>
      <c r="P2073" s="110">
        <f t="shared" si="1035"/>
        <v>481.10698417999998</v>
      </c>
      <c r="Q2073" s="148">
        <f t="shared" si="1036"/>
        <v>0</v>
      </c>
      <c r="R2073" s="170">
        <f t="shared" si="1037"/>
        <v>0</v>
      </c>
      <c r="S2073" s="110">
        <f t="shared" si="1038"/>
        <v>0</v>
      </c>
      <c r="T2073" s="92">
        <f t="shared" si="1023"/>
        <v>0</v>
      </c>
      <c r="U2073" s="181">
        <f t="shared" si="1024"/>
        <v>0</v>
      </c>
      <c r="V2073" s="120">
        <f t="shared" si="1020"/>
        <v>7.8E-2</v>
      </c>
      <c r="W2073" s="118">
        <f t="shared" si="1039"/>
        <v>14</v>
      </c>
      <c r="X2073" s="118">
        <v>252</v>
      </c>
      <c r="Y2073" s="117">
        <f t="shared" si="1040"/>
        <v>1.0041813550000001</v>
      </c>
      <c r="Z2073" s="110">
        <f t="shared" si="1041"/>
        <v>2.0116790899999999</v>
      </c>
      <c r="AA2073" s="110">
        <f t="shared" si="1042"/>
        <v>0</v>
      </c>
      <c r="AB2073" s="121" t="str">
        <f t="shared" si="1021"/>
        <v>A+J=</v>
      </c>
      <c r="AC2073" s="115">
        <f t="shared" si="1022"/>
        <v>46351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9">
        <f t="shared" si="1019"/>
        <v>46343</v>
      </c>
      <c r="B2074" s="110">
        <f t="shared" si="1025"/>
        <v>483.36638137</v>
      </c>
      <c r="C2074" s="184">
        <f t="shared" si="1018"/>
        <v>479.66390094816603</v>
      </c>
      <c r="D2074" s="111">
        <f t="shared" si="1026"/>
        <v>7245.38</v>
      </c>
      <c r="E2074" s="111">
        <f>IF($K2074=1,VLOOKUP($A2073,$AQ$11:$AU$150,5),E2073)</f>
        <v>7276.54</v>
      </c>
      <c r="F2074" s="160" t="e">
        <f>IF($K2074=1,VLOOKUP($A2073,$AQ$11:$AU$135,6),F2073)</f>
        <v>#REF!</v>
      </c>
      <c r="G2074" s="114">
        <f t="shared" si="1027"/>
        <v>4.3006716003852752E-3</v>
      </c>
      <c r="H2074" s="115">
        <f t="shared" si="1028"/>
        <v>46351</v>
      </c>
      <c r="I2074" s="115">
        <f t="shared" si="1029"/>
        <v>46351</v>
      </c>
      <c r="J2074" s="116">
        <f t="shared" si="1030"/>
        <v>20</v>
      </c>
      <c r="K2074" s="116">
        <f t="shared" si="1031"/>
        <v>15</v>
      </c>
      <c r="L2074" s="8">
        <f t="shared" si="1032"/>
        <v>1.00322377</v>
      </c>
      <c r="M2074" s="117">
        <v>1</v>
      </c>
      <c r="N2074" s="117">
        <f t="shared" si="1033"/>
        <v>1</v>
      </c>
      <c r="O2074" s="110">
        <f t="shared" si="1034"/>
        <v>1.00322377</v>
      </c>
      <c r="P2074" s="110">
        <f t="shared" si="1035"/>
        <v>481.21022704000001</v>
      </c>
      <c r="Q2074" s="148">
        <f t="shared" si="1036"/>
        <v>0</v>
      </c>
      <c r="R2074" s="170">
        <f t="shared" si="1037"/>
        <v>0</v>
      </c>
      <c r="S2074" s="110">
        <f t="shared" si="1038"/>
        <v>0</v>
      </c>
      <c r="T2074" s="92">
        <f t="shared" si="1023"/>
        <v>0</v>
      </c>
      <c r="U2074" s="181">
        <f t="shared" si="1024"/>
        <v>0</v>
      </c>
      <c r="V2074" s="120">
        <f t="shared" si="1020"/>
        <v>7.8E-2</v>
      </c>
      <c r="W2074" s="118">
        <f t="shared" si="1039"/>
        <v>15</v>
      </c>
      <c r="X2074" s="118">
        <v>252</v>
      </c>
      <c r="Y2074" s="117">
        <f t="shared" si="1040"/>
        <v>1.0044806909999999</v>
      </c>
      <c r="Z2074" s="110">
        <f t="shared" si="1041"/>
        <v>2.1561543300000001</v>
      </c>
      <c r="AA2074" s="110">
        <f t="shared" si="1042"/>
        <v>0</v>
      </c>
      <c r="AB2074" s="121" t="str">
        <f t="shared" si="1021"/>
        <v>A+J=</v>
      </c>
      <c r="AC2074" s="115">
        <f t="shared" si="1022"/>
        <v>46351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9">
        <f t="shared" si="1019"/>
        <v>46344</v>
      </c>
      <c r="B2075" s="110">
        <f t="shared" si="1025"/>
        <v>483.61422869</v>
      </c>
      <c r="C2075" s="184">
        <f t="shared" si="1018"/>
        <v>479.66390094816603</v>
      </c>
      <c r="D2075" s="111">
        <f t="shared" si="1026"/>
        <v>7245.38</v>
      </c>
      <c r="E2075" s="111">
        <f>IF($K2075=1,VLOOKUP($A2074,$AQ$11:$AU$150,5),E2074)</f>
        <v>7276.54</v>
      </c>
      <c r="F2075" s="160" t="e">
        <f>IF($K2075=1,VLOOKUP($A2074,$AQ$11:$AU$135,6),F2074)</f>
        <v>#REF!</v>
      </c>
      <c r="G2075" s="114">
        <f t="shared" si="1027"/>
        <v>4.3006716003852752E-3</v>
      </c>
      <c r="H2075" s="115">
        <f t="shared" si="1028"/>
        <v>46351</v>
      </c>
      <c r="I2075" s="115">
        <f t="shared" si="1029"/>
        <v>46351</v>
      </c>
      <c r="J2075" s="116">
        <f t="shared" si="1030"/>
        <v>20</v>
      </c>
      <c r="K2075" s="116">
        <f t="shared" si="1031"/>
        <v>16</v>
      </c>
      <c r="L2075" s="8">
        <f t="shared" si="1032"/>
        <v>1.00343906</v>
      </c>
      <c r="M2075" s="117">
        <v>1</v>
      </c>
      <c r="N2075" s="117">
        <f t="shared" si="1033"/>
        <v>1</v>
      </c>
      <c r="O2075" s="110">
        <f t="shared" si="1034"/>
        <v>1.00343906</v>
      </c>
      <c r="P2075" s="110">
        <f t="shared" si="1035"/>
        <v>481.31349388000001</v>
      </c>
      <c r="Q2075" s="148">
        <f t="shared" si="1036"/>
        <v>0</v>
      </c>
      <c r="R2075" s="170">
        <f t="shared" si="1037"/>
        <v>0</v>
      </c>
      <c r="S2075" s="110">
        <f t="shared" si="1038"/>
        <v>0</v>
      </c>
      <c r="T2075" s="92">
        <f t="shared" si="1023"/>
        <v>0</v>
      </c>
      <c r="U2075" s="181">
        <f t="shared" si="1024"/>
        <v>0</v>
      </c>
      <c r="V2075" s="120">
        <f t="shared" si="1020"/>
        <v>7.8E-2</v>
      </c>
      <c r="W2075" s="118">
        <f t="shared" si="1039"/>
        <v>16</v>
      </c>
      <c r="X2075" s="118">
        <v>252</v>
      </c>
      <c r="Y2075" s="117">
        <f t="shared" si="1040"/>
        <v>1.0047801169999999</v>
      </c>
      <c r="Z2075" s="110">
        <f t="shared" si="1041"/>
        <v>2.3007348099999998</v>
      </c>
      <c r="AA2075" s="110">
        <f t="shared" si="1042"/>
        <v>0</v>
      </c>
      <c r="AB2075" s="121" t="str">
        <f t="shared" si="1021"/>
        <v>A+J=</v>
      </c>
      <c r="AC2075" s="115">
        <f t="shared" si="1022"/>
        <v>46351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9">
        <f t="shared" si="1019"/>
        <v>46345</v>
      </c>
      <c r="B2076" s="110">
        <f t="shared" si="1025"/>
        <v>483.86219999000002</v>
      </c>
      <c r="C2076" s="184">
        <f t="shared" si="1018"/>
        <v>479.66390094816603</v>
      </c>
      <c r="D2076" s="111">
        <f t="shared" si="1026"/>
        <v>7245.38</v>
      </c>
      <c r="E2076" s="111">
        <f>IF($K2076=1,VLOOKUP($A2075,$AQ$11:$AU$150,5),E2075)</f>
        <v>7276.54</v>
      </c>
      <c r="F2076" s="160" t="e">
        <f>IF($K2076=1,VLOOKUP($A2075,$AQ$11:$AU$135,6),F2075)</f>
        <v>#REF!</v>
      </c>
      <c r="G2076" s="114">
        <f t="shared" si="1027"/>
        <v>4.3006716003852752E-3</v>
      </c>
      <c r="H2076" s="115">
        <f t="shared" si="1028"/>
        <v>46351</v>
      </c>
      <c r="I2076" s="115">
        <f t="shared" si="1029"/>
        <v>46351</v>
      </c>
      <c r="J2076" s="116">
        <f t="shared" si="1030"/>
        <v>20</v>
      </c>
      <c r="K2076" s="116">
        <f t="shared" si="1031"/>
        <v>17</v>
      </c>
      <c r="L2076" s="8">
        <f t="shared" si="1032"/>
        <v>1.0036543899999999</v>
      </c>
      <c r="M2076" s="117">
        <v>1</v>
      </c>
      <c r="N2076" s="117">
        <f t="shared" si="1033"/>
        <v>1</v>
      </c>
      <c r="O2076" s="110">
        <f t="shared" si="1034"/>
        <v>1.0036543899999999</v>
      </c>
      <c r="P2076" s="110">
        <f t="shared" si="1035"/>
        <v>481.41677991</v>
      </c>
      <c r="Q2076" s="148">
        <f t="shared" si="1036"/>
        <v>0</v>
      </c>
      <c r="R2076" s="170">
        <f t="shared" si="1037"/>
        <v>0</v>
      </c>
      <c r="S2076" s="110">
        <f t="shared" si="1038"/>
        <v>0</v>
      </c>
      <c r="T2076" s="92">
        <f t="shared" si="1023"/>
        <v>0</v>
      </c>
      <c r="U2076" s="181">
        <f t="shared" si="1024"/>
        <v>0</v>
      </c>
      <c r="V2076" s="120">
        <f t="shared" si="1020"/>
        <v>7.8E-2</v>
      </c>
      <c r="W2076" s="118">
        <f t="shared" si="1039"/>
        <v>17</v>
      </c>
      <c r="X2076" s="118">
        <v>252</v>
      </c>
      <c r="Y2076" s="117">
        <f t="shared" si="1040"/>
        <v>1.0050796319999999</v>
      </c>
      <c r="Z2076" s="110">
        <f t="shared" si="1041"/>
        <v>2.4454200799999999</v>
      </c>
      <c r="AA2076" s="110">
        <f t="shared" si="1042"/>
        <v>0</v>
      </c>
      <c r="AB2076" s="121" t="str">
        <f t="shared" si="1021"/>
        <v>A+J=</v>
      </c>
      <c r="AC2076" s="115">
        <f t="shared" si="1022"/>
        <v>46351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9">
        <f t="shared" si="1019"/>
        <v>46346</v>
      </c>
      <c r="B2077" s="110">
        <f t="shared" si="1025"/>
        <v>484.11030011999998</v>
      </c>
      <c r="C2077" s="184">
        <f t="shared" si="1018"/>
        <v>479.66390094816603</v>
      </c>
      <c r="D2077" s="111">
        <f t="shared" si="1026"/>
        <v>7245.38</v>
      </c>
      <c r="E2077" s="111">
        <f>IF($K2077=1,VLOOKUP($A2076,$AQ$11:$AU$150,5),E2076)</f>
        <v>7276.54</v>
      </c>
      <c r="F2077" s="160" t="e">
        <f>IF($K2077=1,VLOOKUP($A2076,$AQ$11:$AU$135,6),F2076)</f>
        <v>#REF!</v>
      </c>
      <c r="G2077" s="114">
        <f t="shared" si="1027"/>
        <v>4.3006716003852752E-3</v>
      </c>
      <c r="H2077" s="115">
        <f t="shared" si="1028"/>
        <v>46351</v>
      </c>
      <c r="I2077" s="115">
        <f t="shared" si="1029"/>
        <v>46351</v>
      </c>
      <c r="J2077" s="116">
        <f t="shared" si="1030"/>
        <v>20</v>
      </c>
      <c r="K2077" s="116">
        <f t="shared" si="1031"/>
        <v>18</v>
      </c>
      <c r="L2077" s="8">
        <f t="shared" si="1032"/>
        <v>1.0038697700000001</v>
      </c>
      <c r="M2077" s="117">
        <v>1</v>
      </c>
      <c r="N2077" s="117">
        <f t="shared" si="1033"/>
        <v>1</v>
      </c>
      <c r="O2077" s="110">
        <f t="shared" si="1034"/>
        <v>1.0038697700000001</v>
      </c>
      <c r="P2077" s="110">
        <f t="shared" si="1035"/>
        <v>481.52008991999998</v>
      </c>
      <c r="Q2077" s="148">
        <f t="shared" si="1036"/>
        <v>0</v>
      </c>
      <c r="R2077" s="170">
        <f t="shared" si="1037"/>
        <v>0</v>
      </c>
      <c r="S2077" s="110">
        <f t="shared" si="1038"/>
        <v>0</v>
      </c>
      <c r="T2077" s="92">
        <f t="shared" si="1023"/>
        <v>0</v>
      </c>
      <c r="U2077" s="181">
        <f t="shared" si="1024"/>
        <v>0</v>
      </c>
      <c r="V2077" s="120">
        <f t="shared" si="1020"/>
        <v>7.8E-2</v>
      </c>
      <c r="W2077" s="118">
        <f t="shared" si="1039"/>
        <v>18</v>
      </c>
      <c r="X2077" s="118">
        <v>252</v>
      </c>
      <c r="Y2077" s="117">
        <f t="shared" si="1040"/>
        <v>1.005379236</v>
      </c>
      <c r="Z2077" s="110">
        <f t="shared" si="1041"/>
        <v>2.5902102</v>
      </c>
      <c r="AA2077" s="110">
        <f t="shared" si="1042"/>
        <v>0</v>
      </c>
      <c r="AB2077" s="121" t="str">
        <f t="shared" si="1021"/>
        <v>A+J=</v>
      </c>
      <c r="AC2077" s="115">
        <f t="shared" si="1022"/>
        <v>46351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9">
        <f t="shared" si="1019"/>
        <v>46347</v>
      </c>
      <c r="B2078" s="110">
        <f t="shared" si="1025"/>
        <v>484.11030011999998</v>
      </c>
      <c r="C2078" s="184">
        <f t="shared" si="1018"/>
        <v>479.66390094816603</v>
      </c>
      <c r="D2078" s="111">
        <f t="shared" si="1026"/>
        <v>7245.38</v>
      </c>
      <c r="E2078" s="111">
        <f>IF($K2078=1,VLOOKUP($A2077,$AQ$11:$AU$150,5),E2077)</f>
        <v>7276.54</v>
      </c>
      <c r="F2078" s="160" t="e">
        <f>IF($K2078=1,VLOOKUP($A2077,$AQ$11:$AU$135,6),F2077)</f>
        <v>#REF!</v>
      </c>
      <c r="G2078" s="114">
        <f t="shared" si="1027"/>
        <v>4.3006716003852752E-3</v>
      </c>
      <c r="H2078" s="115">
        <f t="shared" si="1028"/>
        <v>46351</v>
      </c>
      <c r="I2078" s="115">
        <f t="shared" si="1029"/>
        <v>46351</v>
      </c>
      <c r="J2078" s="116">
        <f t="shared" si="1030"/>
        <v>20</v>
      </c>
      <c r="K2078" s="116">
        <f t="shared" si="1031"/>
        <v>18</v>
      </c>
      <c r="L2078" s="8">
        <f t="shared" si="1032"/>
        <v>1.0038697700000001</v>
      </c>
      <c r="M2078" s="117">
        <v>1</v>
      </c>
      <c r="N2078" s="117">
        <f t="shared" si="1033"/>
        <v>1</v>
      </c>
      <c r="O2078" s="110">
        <f t="shared" si="1034"/>
        <v>1.0038697700000001</v>
      </c>
      <c r="P2078" s="110">
        <f t="shared" si="1035"/>
        <v>481.52008991999998</v>
      </c>
      <c r="Q2078" s="148">
        <f t="shared" si="1036"/>
        <v>0</v>
      </c>
      <c r="R2078" s="170">
        <f t="shared" si="1037"/>
        <v>0</v>
      </c>
      <c r="S2078" s="110">
        <f t="shared" si="1038"/>
        <v>0</v>
      </c>
      <c r="T2078" s="92">
        <f t="shared" si="1023"/>
        <v>0</v>
      </c>
      <c r="U2078" s="181">
        <f t="shared" si="1024"/>
        <v>0</v>
      </c>
      <c r="V2078" s="120">
        <f t="shared" si="1020"/>
        <v>7.8E-2</v>
      </c>
      <c r="W2078" s="118">
        <f t="shared" si="1039"/>
        <v>18</v>
      </c>
      <c r="X2078" s="118">
        <v>252</v>
      </c>
      <c r="Y2078" s="117">
        <f t="shared" si="1040"/>
        <v>1.005379236</v>
      </c>
      <c r="Z2078" s="110">
        <f t="shared" si="1041"/>
        <v>2.5902102</v>
      </c>
      <c r="AA2078" s="110">
        <f t="shared" si="1042"/>
        <v>0</v>
      </c>
      <c r="AB2078" s="121" t="str">
        <f t="shared" si="1021"/>
        <v>A+J=</v>
      </c>
      <c r="AC2078" s="115">
        <f t="shared" si="1022"/>
        <v>46351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9">
        <f t="shared" si="1019"/>
        <v>46348</v>
      </c>
      <c r="B2079" s="110">
        <f t="shared" si="1025"/>
        <v>484.11030011999998</v>
      </c>
      <c r="C2079" s="184">
        <f t="shared" si="1018"/>
        <v>479.66390094816603</v>
      </c>
      <c r="D2079" s="111">
        <f t="shared" si="1026"/>
        <v>7245.38</v>
      </c>
      <c r="E2079" s="111">
        <f>IF($K2079=1,VLOOKUP($A2078,$AQ$11:$AU$150,5),E2078)</f>
        <v>7276.54</v>
      </c>
      <c r="F2079" s="160" t="e">
        <f>IF($K2079=1,VLOOKUP($A2078,$AQ$11:$AU$135,6),F2078)</f>
        <v>#REF!</v>
      </c>
      <c r="G2079" s="114">
        <f t="shared" si="1027"/>
        <v>4.3006716003852752E-3</v>
      </c>
      <c r="H2079" s="115">
        <f t="shared" si="1028"/>
        <v>46351</v>
      </c>
      <c r="I2079" s="115">
        <f t="shared" si="1029"/>
        <v>46351</v>
      </c>
      <c r="J2079" s="116">
        <f t="shared" si="1030"/>
        <v>20</v>
      </c>
      <c r="K2079" s="116">
        <f t="shared" si="1031"/>
        <v>18</v>
      </c>
      <c r="L2079" s="8">
        <f t="shared" si="1032"/>
        <v>1.0038697700000001</v>
      </c>
      <c r="M2079" s="117">
        <v>1</v>
      </c>
      <c r="N2079" s="117">
        <f t="shared" si="1033"/>
        <v>1</v>
      </c>
      <c r="O2079" s="110">
        <f t="shared" si="1034"/>
        <v>1.0038697700000001</v>
      </c>
      <c r="P2079" s="110">
        <f t="shared" si="1035"/>
        <v>481.52008991999998</v>
      </c>
      <c r="Q2079" s="148">
        <f t="shared" si="1036"/>
        <v>0</v>
      </c>
      <c r="R2079" s="170">
        <f t="shared" si="1037"/>
        <v>0</v>
      </c>
      <c r="S2079" s="110">
        <f t="shared" si="1038"/>
        <v>0</v>
      </c>
      <c r="T2079" s="92">
        <f t="shared" si="1023"/>
        <v>0</v>
      </c>
      <c r="U2079" s="181">
        <f t="shared" si="1024"/>
        <v>0</v>
      </c>
      <c r="V2079" s="120">
        <f t="shared" si="1020"/>
        <v>7.8E-2</v>
      </c>
      <c r="W2079" s="118">
        <f t="shared" si="1039"/>
        <v>18</v>
      </c>
      <c r="X2079" s="118">
        <v>252</v>
      </c>
      <c r="Y2079" s="117">
        <f t="shared" si="1040"/>
        <v>1.005379236</v>
      </c>
      <c r="Z2079" s="110">
        <f t="shared" si="1041"/>
        <v>2.5902102</v>
      </c>
      <c r="AA2079" s="110">
        <f t="shared" si="1042"/>
        <v>0</v>
      </c>
      <c r="AB2079" s="121" t="str">
        <f t="shared" si="1021"/>
        <v>A+J=</v>
      </c>
      <c r="AC2079" s="115">
        <f t="shared" si="1022"/>
        <v>46351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9">
        <f t="shared" si="1019"/>
        <v>46349</v>
      </c>
      <c r="B2080" s="110">
        <f t="shared" si="1025"/>
        <v>484.11030011999998</v>
      </c>
      <c r="C2080" s="184">
        <f t="shared" si="1018"/>
        <v>479.66390094816603</v>
      </c>
      <c r="D2080" s="111">
        <f t="shared" si="1026"/>
        <v>7245.38</v>
      </c>
      <c r="E2080" s="111">
        <f>IF($K2080=1,VLOOKUP($A2079,$AQ$11:$AU$150,5),E2079)</f>
        <v>7276.54</v>
      </c>
      <c r="F2080" s="160" t="e">
        <f>IF($K2080=1,VLOOKUP($A2079,$AQ$11:$AU$135,6),F2079)</f>
        <v>#REF!</v>
      </c>
      <c r="G2080" s="114">
        <f t="shared" si="1027"/>
        <v>4.3006716003852752E-3</v>
      </c>
      <c r="H2080" s="115">
        <f t="shared" si="1028"/>
        <v>46351</v>
      </c>
      <c r="I2080" s="115">
        <f t="shared" si="1029"/>
        <v>46351</v>
      </c>
      <c r="J2080" s="116">
        <f t="shared" si="1030"/>
        <v>20</v>
      </c>
      <c r="K2080" s="116">
        <f t="shared" si="1031"/>
        <v>18</v>
      </c>
      <c r="L2080" s="8">
        <f t="shared" si="1032"/>
        <v>1.0038697700000001</v>
      </c>
      <c r="M2080" s="117">
        <v>1</v>
      </c>
      <c r="N2080" s="117">
        <f t="shared" si="1033"/>
        <v>1</v>
      </c>
      <c r="O2080" s="110">
        <f t="shared" si="1034"/>
        <v>1.0038697700000001</v>
      </c>
      <c r="P2080" s="110">
        <f t="shared" si="1035"/>
        <v>481.52008991999998</v>
      </c>
      <c r="Q2080" s="148">
        <f t="shared" si="1036"/>
        <v>0</v>
      </c>
      <c r="R2080" s="170">
        <f t="shared" si="1037"/>
        <v>0</v>
      </c>
      <c r="S2080" s="110">
        <f t="shared" si="1038"/>
        <v>0</v>
      </c>
      <c r="T2080" s="92">
        <f t="shared" si="1023"/>
        <v>0</v>
      </c>
      <c r="U2080" s="181">
        <f t="shared" si="1024"/>
        <v>0</v>
      </c>
      <c r="V2080" s="120">
        <f t="shared" si="1020"/>
        <v>7.8E-2</v>
      </c>
      <c r="W2080" s="118">
        <f t="shared" si="1039"/>
        <v>18</v>
      </c>
      <c r="X2080" s="118">
        <v>252</v>
      </c>
      <c r="Y2080" s="117">
        <f t="shared" si="1040"/>
        <v>1.005379236</v>
      </c>
      <c r="Z2080" s="110">
        <f t="shared" si="1041"/>
        <v>2.5902102</v>
      </c>
      <c r="AA2080" s="110">
        <f t="shared" si="1042"/>
        <v>0</v>
      </c>
      <c r="AB2080" s="121" t="str">
        <f t="shared" si="1021"/>
        <v>A+J=</v>
      </c>
      <c r="AC2080" s="115">
        <f t="shared" si="1022"/>
        <v>46351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9">
        <f t="shared" si="1019"/>
        <v>46350</v>
      </c>
      <c r="B2081" s="110">
        <f t="shared" si="1025"/>
        <v>484.35852431000001</v>
      </c>
      <c r="C2081" s="184">
        <f t="shared" si="1018"/>
        <v>479.66390094816603</v>
      </c>
      <c r="D2081" s="111">
        <f t="shared" si="1026"/>
        <v>7245.38</v>
      </c>
      <c r="E2081" s="111">
        <f>IF($K2081=1,VLOOKUP($A2080,$AQ$11:$AU$150,5),E2080)</f>
        <v>7276.54</v>
      </c>
      <c r="F2081" s="160" t="e">
        <f>IF($K2081=1,VLOOKUP($A2080,$AQ$11:$AU$135,6),F2080)</f>
        <v>#REF!</v>
      </c>
      <c r="G2081" s="114">
        <f t="shared" si="1027"/>
        <v>4.3006716003852752E-3</v>
      </c>
      <c r="H2081" s="115">
        <f t="shared" si="1028"/>
        <v>46351</v>
      </c>
      <c r="I2081" s="115">
        <f t="shared" si="1029"/>
        <v>46351</v>
      </c>
      <c r="J2081" s="116">
        <f t="shared" si="1030"/>
        <v>20</v>
      </c>
      <c r="K2081" s="116">
        <f t="shared" si="1031"/>
        <v>19</v>
      </c>
      <c r="L2081" s="8">
        <f t="shared" si="1032"/>
        <v>1.0040851900000001</v>
      </c>
      <c r="M2081" s="117">
        <v>1</v>
      </c>
      <c r="N2081" s="117">
        <f t="shared" si="1033"/>
        <v>1</v>
      </c>
      <c r="O2081" s="110">
        <f t="shared" si="1034"/>
        <v>1.0040851900000001</v>
      </c>
      <c r="P2081" s="110">
        <f t="shared" si="1035"/>
        <v>481.62341910999999</v>
      </c>
      <c r="Q2081" s="148">
        <f t="shared" si="1036"/>
        <v>0</v>
      </c>
      <c r="R2081" s="170">
        <f t="shared" si="1037"/>
        <v>0</v>
      </c>
      <c r="S2081" s="110">
        <f t="shared" si="1038"/>
        <v>0</v>
      </c>
      <c r="T2081" s="92">
        <f t="shared" si="1023"/>
        <v>0</v>
      </c>
      <c r="U2081" s="181">
        <f t="shared" si="1024"/>
        <v>0</v>
      </c>
      <c r="V2081" s="120">
        <f t="shared" si="1020"/>
        <v>7.8E-2</v>
      </c>
      <c r="W2081" s="118">
        <f t="shared" si="1039"/>
        <v>19</v>
      </c>
      <c r="X2081" s="118">
        <v>252</v>
      </c>
      <c r="Y2081" s="117">
        <f t="shared" si="1040"/>
        <v>1.0056789290000001</v>
      </c>
      <c r="Z2081" s="110">
        <f t="shared" si="1041"/>
        <v>2.7351052</v>
      </c>
      <c r="AA2081" s="110">
        <f t="shared" si="1042"/>
        <v>0</v>
      </c>
      <c r="AB2081" s="121" t="str">
        <f t="shared" si="1021"/>
        <v>A+J=</v>
      </c>
      <c r="AC2081" s="115">
        <f t="shared" si="1022"/>
        <v>46351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9">
        <f t="shared" si="1019"/>
        <v>46351</v>
      </c>
      <c r="B2082" s="110">
        <f t="shared" si="1025"/>
        <v>484.60688275000001</v>
      </c>
      <c r="C2082" s="184">
        <f t="shared" si="1018"/>
        <v>479.66390094816603</v>
      </c>
      <c r="D2082" s="111">
        <f t="shared" si="1026"/>
        <v>7245.38</v>
      </c>
      <c r="E2082" s="111">
        <f>IF($K2082=1,VLOOKUP($A2081,$AQ$11:$AU$150,5),E2081)</f>
        <v>7276.54</v>
      </c>
      <c r="F2082" s="160" t="e">
        <f>IF($K2082=1,VLOOKUP($A2081,$AQ$11:$AU$135,6),F2081)</f>
        <v>#REF!</v>
      </c>
      <c r="G2082" s="114">
        <f t="shared" si="1027"/>
        <v>4.3006716003852752E-3</v>
      </c>
      <c r="H2082" s="115">
        <f t="shared" si="1028"/>
        <v>46351</v>
      </c>
      <c r="I2082" s="115">
        <f t="shared" si="1029"/>
        <v>46351</v>
      </c>
      <c r="J2082" s="116">
        <f t="shared" si="1030"/>
        <v>20</v>
      </c>
      <c r="K2082" s="116">
        <f t="shared" si="1031"/>
        <v>20</v>
      </c>
      <c r="L2082" s="8">
        <f t="shared" si="1032"/>
        <v>1.0043006699999999</v>
      </c>
      <c r="M2082" s="117">
        <v>1</v>
      </c>
      <c r="N2082" s="117">
        <f t="shared" si="1033"/>
        <v>1</v>
      </c>
      <c r="O2082" s="110">
        <f t="shared" si="1034"/>
        <v>1.0043006699999999</v>
      </c>
      <c r="P2082" s="110">
        <f t="shared" si="1035"/>
        <v>481.72677708999998</v>
      </c>
      <c r="Q2082" s="148">
        <f t="shared" si="1036"/>
        <v>68</v>
      </c>
      <c r="R2082" s="170">
        <f t="shared" si="1037"/>
        <v>2.4389999999999998E-2</v>
      </c>
      <c r="S2082" s="110">
        <f t="shared" si="1038"/>
        <v>11.749316090000001</v>
      </c>
      <c r="T2082" s="92">
        <f t="shared" si="1023"/>
        <v>2.062876148890699</v>
      </c>
      <c r="U2082" s="181">
        <f t="shared" si="1024"/>
        <v>2.8672253434461246E-2</v>
      </c>
      <c r="V2082" s="120">
        <f t="shared" si="1020"/>
        <v>7.8E-2</v>
      </c>
      <c r="W2082" s="118">
        <f t="shared" si="1039"/>
        <v>20</v>
      </c>
      <c r="X2082" s="118">
        <v>252</v>
      </c>
      <c r="Y2082" s="117">
        <f t="shared" si="1040"/>
        <v>1.0059787120000001</v>
      </c>
      <c r="Z2082" s="110">
        <f t="shared" si="1041"/>
        <v>2.8801056599999999</v>
      </c>
      <c r="AA2082" s="110">
        <f t="shared" si="1042"/>
        <v>14.629421750000001</v>
      </c>
      <c r="AB2082" s="121" t="str">
        <f t="shared" si="1021"/>
        <v>A+J=</v>
      </c>
      <c r="AC2082" s="115">
        <f t="shared" si="1022"/>
        <v>46351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9">
        <f t="shared" si="1019"/>
        <v>46352</v>
      </c>
      <c r="B2083" s="110">
        <f t="shared" si="1025"/>
        <v>468.14537347999999</v>
      </c>
      <c r="C2083" s="184">
        <f t="shared" si="1018"/>
        <v>467.91458485110928</v>
      </c>
      <c r="D2083" s="111">
        <f t="shared" si="1026"/>
        <v>7245.38</v>
      </c>
      <c r="E2083" s="111">
        <f>IF($K2083=1,VLOOKUP($A2082,$AQ$11:$AU$150,5),E2082)</f>
        <v>7276.54</v>
      </c>
      <c r="F2083" s="160" t="e">
        <f>IF($K2083=1,VLOOKUP($A2082,$AQ$11:$AU$135,6),F2082)</f>
        <v>#REF!</v>
      </c>
      <c r="G2083" s="114">
        <f t="shared" si="1027"/>
        <v>4.3006716003852752E-3</v>
      </c>
      <c r="H2083" s="115">
        <f t="shared" si="1028"/>
        <v>46384</v>
      </c>
      <c r="I2083" s="115">
        <f t="shared" si="1029"/>
        <v>46384</v>
      </c>
      <c r="J2083" s="116">
        <f t="shared" si="1030"/>
        <v>22</v>
      </c>
      <c r="K2083" s="116">
        <f t="shared" si="1031"/>
        <v>1</v>
      </c>
      <c r="L2083" s="8">
        <f t="shared" si="1032"/>
        <v>1.0001950799999999</v>
      </c>
      <c r="M2083" s="117">
        <v>1</v>
      </c>
      <c r="N2083" s="117">
        <f t="shared" si="1033"/>
        <v>1</v>
      </c>
      <c r="O2083" s="110">
        <f t="shared" si="1034"/>
        <v>1.0001950799999999</v>
      </c>
      <c r="P2083" s="110">
        <f t="shared" si="1035"/>
        <v>468.00586562000001</v>
      </c>
      <c r="Q2083" s="148">
        <f t="shared" si="1036"/>
        <v>0</v>
      </c>
      <c r="R2083" s="170">
        <f t="shared" si="1037"/>
        <v>0</v>
      </c>
      <c r="S2083" s="110">
        <f t="shared" si="1038"/>
        <v>0</v>
      </c>
      <c r="T2083" s="92">
        <f t="shared" si="1023"/>
        <v>0</v>
      </c>
      <c r="U2083" s="181">
        <f t="shared" si="1024"/>
        <v>0</v>
      </c>
      <c r="V2083" s="120">
        <f t="shared" si="1020"/>
        <v>7.8E-2</v>
      </c>
      <c r="W2083" s="118">
        <f t="shared" si="1039"/>
        <v>1</v>
      </c>
      <c r="X2083" s="118">
        <v>252</v>
      </c>
      <c r="Y2083" s="117">
        <f t="shared" si="1040"/>
        <v>1.00029809</v>
      </c>
      <c r="Z2083" s="110">
        <f t="shared" si="1041"/>
        <v>0.13950786000000001</v>
      </c>
      <c r="AA2083" s="110">
        <f t="shared" si="1042"/>
        <v>0</v>
      </c>
      <c r="AB2083" s="121" t="str">
        <f t="shared" si="1021"/>
        <v>A+J=</v>
      </c>
      <c r="AC2083" s="115">
        <f t="shared" si="1022"/>
        <v>46384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9">
        <f t="shared" si="1019"/>
        <v>46353</v>
      </c>
      <c r="B2084" s="110">
        <f t="shared" si="1025"/>
        <v>468.37627694000003</v>
      </c>
      <c r="C2084" s="184">
        <f t="shared" si="1018"/>
        <v>467.91458485110928</v>
      </c>
      <c r="D2084" s="111">
        <f t="shared" si="1026"/>
        <v>7245.38</v>
      </c>
      <c r="E2084" s="111">
        <f>IF($K2084=1,VLOOKUP($A2083,$AQ$11:$AU$150,5),E2083)</f>
        <v>7276.54</v>
      </c>
      <c r="F2084" s="160" t="e">
        <f>IF($K2084=1,VLOOKUP($A2083,$AQ$11:$AU$135,6),F2083)</f>
        <v>#REF!</v>
      </c>
      <c r="G2084" s="114">
        <f t="shared" si="1027"/>
        <v>4.3006716003852752E-3</v>
      </c>
      <c r="H2084" s="115">
        <f t="shared" si="1028"/>
        <v>46384</v>
      </c>
      <c r="I2084" s="115">
        <f t="shared" si="1029"/>
        <v>46384</v>
      </c>
      <c r="J2084" s="116">
        <f t="shared" si="1030"/>
        <v>22</v>
      </c>
      <c r="K2084" s="116">
        <f t="shared" si="1031"/>
        <v>2</v>
      </c>
      <c r="L2084" s="8">
        <f t="shared" si="1032"/>
        <v>1.0003902</v>
      </c>
      <c r="M2084" s="117">
        <v>1</v>
      </c>
      <c r="N2084" s="117">
        <f t="shared" si="1033"/>
        <v>1</v>
      </c>
      <c r="O2084" s="110">
        <f t="shared" si="1034"/>
        <v>1.0003902</v>
      </c>
      <c r="P2084" s="110">
        <f t="shared" si="1035"/>
        <v>468.09716512</v>
      </c>
      <c r="Q2084" s="148">
        <f t="shared" si="1036"/>
        <v>0</v>
      </c>
      <c r="R2084" s="170">
        <f t="shared" si="1037"/>
        <v>0</v>
      </c>
      <c r="S2084" s="110">
        <f t="shared" si="1038"/>
        <v>0</v>
      </c>
      <c r="T2084" s="92">
        <f t="shared" si="1023"/>
        <v>0</v>
      </c>
      <c r="U2084" s="181">
        <f t="shared" si="1024"/>
        <v>0</v>
      </c>
      <c r="V2084" s="120">
        <f t="shared" si="1020"/>
        <v>7.8E-2</v>
      </c>
      <c r="W2084" s="118">
        <f t="shared" si="1039"/>
        <v>2</v>
      </c>
      <c r="X2084" s="118">
        <v>252</v>
      </c>
      <c r="Y2084" s="117">
        <f t="shared" si="1040"/>
        <v>1.0005962690000001</v>
      </c>
      <c r="Z2084" s="110">
        <f t="shared" si="1041"/>
        <v>0.27911182000000001</v>
      </c>
      <c r="AA2084" s="110">
        <f t="shared" si="1042"/>
        <v>0</v>
      </c>
      <c r="AB2084" s="121" t="str">
        <f t="shared" si="1021"/>
        <v>A+J=</v>
      </c>
      <c r="AC2084" s="115">
        <f t="shared" si="1022"/>
        <v>46384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9">
        <f t="shared" si="1019"/>
        <v>46354</v>
      </c>
      <c r="B2085" s="110">
        <f t="shared" si="1025"/>
        <v>468.60729478000002</v>
      </c>
      <c r="C2085" s="184">
        <f t="shared" si="1018"/>
        <v>467.91458485110928</v>
      </c>
      <c r="D2085" s="111">
        <f t="shared" si="1026"/>
        <v>7245.38</v>
      </c>
      <c r="E2085" s="111">
        <f>IF($K2085=1,VLOOKUP($A2084,$AQ$11:$AU$150,5),E2084)</f>
        <v>7276.54</v>
      </c>
      <c r="F2085" s="160" t="e">
        <f>IF($K2085=1,VLOOKUP($A2084,$AQ$11:$AU$135,6),F2084)</f>
        <v>#REF!</v>
      </c>
      <c r="G2085" s="114">
        <f t="shared" si="1027"/>
        <v>4.3006716003852752E-3</v>
      </c>
      <c r="H2085" s="115">
        <f t="shared" si="1028"/>
        <v>46384</v>
      </c>
      <c r="I2085" s="115">
        <f t="shared" si="1029"/>
        <v>46384</v>
      </c>
      <c r="J2085" s="116">
        <f t="shared" si="1030"/>
        <v>22</v>
      </c>
      <c r="K2085" s="116">
        <f t="shared" si="1031"/>
        <v>3</v>
      </c>
      <c r="L2085" s="8">
        <f t="shared" si="1032"/>
        <v>1.0005853600000001</v>
      </c>
      <c r="M2085" s="117">
        <v>1</v>
      </c>
      <c r="N2085" s="117">
        <f t="shared" si="1033"/>
        <v>1</v>
      </c>
      <c r="O2085" s="110">
        <f t="shared" si="1034"/>
        <v>1.0005853600000001</v>
      </c>
      <c r="P2085" s="110">
        <f t="shared" si="1035"/>
        <v>468.18848333</v>
      </c>
      <c r="Q2085" s="148">
        <f t="shared" si="1036"/>
        <v>0</v>
      </c>
      <c r="R2085" s="170">
        <f t="shared" si="1037"/>
        <v>0</v>
      </c>
      <c r="S2085" s="110">
        <f t="shared" si="1038"/>
        <v>0</v>
      </c>
      <c r="T2085" s="92">
        <f t="shared" si="1023"/>
        <v>0</v>
      </c>
      <c r="U2085" s="181">
        <f t="shared" si="1024"/>
        <v>0</v>
      </c>
      <c r="V2085" s="120">
        <f t="shared" si="1020"/>
        <v>7.8E-2</v>
      </c>
      <c r="W2085" s="118">
        <f t="shared" si="1039"/>
        <v>3</v>
      </c>
      <c r="X2085" s="118">
        <v>252</v>
      </c>
      <c r="Y2085" s="117">
        <f t="shared" si="1040"/>
        <v>1.0008945359999999</v>
      </c>
      <c r="Z2085" s="110">
        <f t="shared" si="1041"/>
        <v>0.41881144999999997</v>
      </c>
      <c r="AA2085" s="110">
        <f t="shared" si="1042"/>
        <v>0</v>
      </c>
      <c r="AB2085" s="121" t="str">
        <f t="shared" si="1021"/>
        <v>A+J=</v>
      </c>
      <c r="AC2085" s="115">
        <f t="shared" si="1022"/>
        <v>46384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9">
        <f t="shared" si="1019"/>
        <v>46355</v>
      </c>
      <c r="B2086" s="110">
        <f t="shared" si="1025"/>
        <v>468.60729478000002</v>
      </c>
      <c r="C2086" s="184">
        <f t="shared" si="1018"/>
        <v>467.91458485110928</v>
      </c>
      <c r="D2086" s="111">
        <f t="shared" si="1026"/>
        <v>7245.38</v>
      </c>
      <c r="E2086" s="111">
        <f>IF($K2086=1,VLOOKUP($A2085,$AQ$11:$AU$150,5),E2085)</f>
        <v>7276.54</v>
      </c>
      <c r="F2086" s="160" t="e">
        <f>IF($K2086=1,VLOOKUP($A2085,$AQ$11:$AU$135,6),F2085)</f>
        <v>#REF!</v>
      </c>
      <c r="G2086" s="114">
        <f t="shared" si="1027"/>
        <v>4.3006716003852752E-3</v>
      </c>
      <c r="H2086" s="115">
        <f t="shared" si="1028"/>
        <v>46384</v>
      </c>
      <c r="I2086" s="115">
        <f t="shared" si="1029"/>
        <v>46384</v>
      </c>
      <c r="J2086" s="116">
        <f t="shared" si="1030"/>
        <v>22</v>
      </c>
      <c r="K2086" s="116">
        <f t="shared" si="1031"/>
        <v>3</v>
      </c>
      <c r="L2086" s="8">
        <f t="shared" si="1032"/>
        <v>1.0005853600000001</v>
      </c>
      <c r="M2086" s="117">
        <v>1</v>
      </c>
      <c r="N2086" s="117">
        <f t="shared" si="1033"/>
        <v>1</v>
      </c>
      <c r="O2086" s="110">
        <f t="shared" si="1034"/>
        <v>1.0005853600000001</v>
      </c>
      <c r="P2086" s="110">
        <f t="shared" si="1035"/>
        <v>468.18848333</v>
      </c>
      <c r="Q2086" s="148">
        <f t="shared" si="1036"/>
        <v>0</v>
      </c>
      <c r="R2086" s="170">
        <f t="shared" si="1037"/>
        <v>0</v>
      </c>
      <c r="S2086" s="110">
        <f t="shared" si="1038"/>
        <v>0</v>
      </c>
      <c r="T2086" s="92">
        <f t="shared" si="1023"/>
        <v>0</v>
      </c>
      <c r="U2086" s="181">
        <f t="shared" si="1024"/>
        <v>0</v>
      </c>
      <c r="V2086" s="120">
        <f t="shared" si="1020"/>
        <v>7.8E-2</v>
      </c>
      <c r="W2086" s="118">
        <f t="shared" si="1039"/>
        <v>3</v>
      </c>
      <c r="X2086" s="118">
        <v>252</v>
      </c>
      <c r="Y2086" s="117">
        <f t="shared" si="1040"/>
        <v>1.0008945359999999</v>
      </c>
      <c r="Z2086" s="110">
        <f t="shared" si="1041"/>
        <v>0.41881144999999997</v>
      </c>
      <c r="AA2086" s="110">
        <f t="shared" si="1042"/>
        <v>0</v>
      </c>
      <c r="AB2086" s="121" t="str">
        <f t="shared" si="1021"/>
        <v>A+J=</v>
      </c>
      <c r="AC2086" s="115">
        <f t="shared" si="1022"/>
        <v>46384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9">
        <f t="shared" si="1019"/>
        <v>46356</v>
      </c>
      <c r="B2087" s="110">
        <f t="shared" si="1025"/>
        <v>468.60729478000002</v>
      </c>
      <c r="C2087" s="184">
        <f t="shared" si="1018"/>
        <v>467.91458485110928</v>
      </c>
      <c r="D2087" s="111">
        <f t="shared" si="1026"/>
        <v>7245.38</v>
      </c>
      <c r="E2087" s="111">
        <f>IF($K2087=1,VLOOKUP($A2086,$AQ$11:$AU$150,5),E2086)</f>
        <v>7276.54</v>
      </c>
      <c r="F2087" s="160" t="e">
        <f>IF($K2087=1,VLOOKUP($A2086,$AQ$11:$AU$135,6),F2086)</f>
        <v>#REF!</v>
      </c>
      <c r="G2087" s="114">
        <f t="shared" si="1027"/>
        <v>4.3006716003852752E-3</v>
      </c>
      <c r="H2087" s="115">
        <f t="shared" si="1028"/>
        <v>46384</v>
      </c>
      <c r="I2087" s="115">
        <f t="shared" si="1029"/>
        <v>46384</v>
      </c>
      <c r="J2087" s="116">
        <f t="shared" si="1030"/>
        <v>22</v>
      </c>
      <c r="K2087" s="116">
        <f t="shared" si="1031"/>
        <v>3</v>
      </c>
      <c r="L2087" s="8">
        <f t="shared" si="1032"/>
        <v>1.0005853600000001</v>
      </c>
      <c r="M2087" s="117">
        <v>1</v>
      </c>
      <c r="N2087" s="117">
        <f t="shared" si="1033"/>
        <v>1</v>
      </c>
      <c r="O2087" s="110">
        <f t="shared" si="1034"/>
        <v>1.0005853600000001</v>
      </c>
      <c r="P2087" s="110">
        <f t="shared" si="1035"/>
        <v>468.18848333</v>
      </c>
      <c r="Q2087" s="148">
        <f t="shared" si="1036"/>
        <v>0</v>
      </c>
      <c r="R2087" s="170">
        <f t="shared" si="1037"/>
        <v>0</v>
      </c>
      <c r="S2087" s="110">
        <f t="shared" si="1038"/>
        <v>0</v>
      </c>
      <c r="T2087" s="92">
        <f t="shared" si="1023"/>
        <v>0</v>
      </c>
      <c r="U2087" s="181">
        <f t="shared" si="1024"/>
        <v>0</v>
      </c>
      <c r="V2087" s="120">
        <f t="shared" si="1020"/>
        <v>7.8E-2</v>
      </c>
      <c r="W2087" s="118">
        <f t="shared" si="1039"/>
        <v>3</v>
      </c>
      <c r="X2087" s="118">
        <v>252</v>
      </c>
      <c r="Y2087" s="117">
        <f t="shared" si="1040"/>
        <v>1.0008945359999999</v>
      </c>
      <c r="Z2087" s="110">
        <f t="shared" si="1041"/>
        <v>0.41881144999999997</v>
      </c>
      <c r="AA2087" s="110">
        <f t="shared" si="1042"/>
        <v>0</v>
      </c>
      <c r="AB2087" s="121" t="str">
        <f t="shared" si="1021"/>
        <v>A+J=</v>
      </c>
      <c r="AC2087" s="115">
        <f t="shared" si="1022"/>
        <v>46384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9">
        <f t="shared" si="1019"/>
        <v>46357</v>
      </c>
      <c r="B2088" s="110">
        <f t="shared" si="1025"/>
        <v>468.83842795999999</v>
      </c>
      <c r="C2088" s="184">
        <f t="shared" si="1018"/>
        <v>467.91458485110928</v>
      </c>
      <c r="D2088" s="111">
        <f t="shared" si="1026"/>
        <v>7245.38</v>
      </c>
      <c r="E2088" s="111">
        <f>IF($K2088=1,VLOOKUP($A2087,$AQ$11:$AU$150,5),E2087)</f>
        <v>7276.54</v>
      </c>
      <c r="F2088" s="160" t="e">
        <f>IF($K2088=1,VLOOKUP($A2087,$AQ$11:$AU$135,6),F2087)</f>
        <v>#REF!</v>
      </c>
      <c r="G2088" s="114">
        <f t="shared" si="1027"/>
        <v>4.3006716003852752E-3</v>
      </c>
      <c r="H2088" s="115">
        <f t="shared" si="1028"/>
        <v>46384</v>
      </c>
      <c r="I2088" s="115">
        <f t="shared" si="1029"/>
        <v>46384</v>
      </c>
      <c r="J2088" s="116">
        <f t="shared" si="1030"/>
        <v>22</v>
      </c>
      <c r="K2088" s="116">
        <f t="shared" si="1031"/>
        <v>4</v>
      </c>
      <c r="L2088" s="8">
        <f t="shared" si="1032"/>
        <v>1.0007805599999999</v>
      </c>
      <c r="M2088" s="117">
        <v>1</v>
      </c>
      <c r="N2088" s="117">
        <f t="shared" si="1033"/>
        <v>1</v>
      </c>
      <c r="O2088" s="110">
        <f t="shared" si="1034"/>
        <v>1.0007805599999999</v>
      </c>
      <c r="P2088" s="110">
        <f t="shared" si="1035"/>
        <v>468.27982025</v>
      </c>
      <c r="Q2088" s="148">
        <f t="shared" si="1036"/>
        <v>0</v>
      </c>
      <c r="R2088" s="170">
        <f t="shared" si="1037"/>
        <v>0</v>
      </c>
      <c r="S2088" s="110">
        <f t="shared" si="1038"/>
        <v>0</v>
      </c>
      <c r="T2088" s="92">
        <f t="shared" si="1023"/>
        <v>0</v>
      </c>
      <c r="U2088" s="181">
        <f t="shared" si="1024"/>
        <v>0</v>
      </c>
      <c r="V2088" s="120">
        <f t="shared" si="1020"/>
        <v>7.8E-2</v>
      </c>
      <c r="W2088" s="118">
        <f t="shared" si="1039"/>
        <v>4</v>
      </c>
      <c r="X2088" s="118">
        <v>252</v>
      </c>
      <c r="Y2088" s="117">
        <f t="shared" si="1040"/>
        <v>1.001192893</v>
      </c>
      <c r="Z2088" s="110">
        <f t="shared" si="1041"/>
        <v>0.55860770999999998</v>
      </c>
      <c r="AA2088" s="110">
        <f t="shared" si="1042"/>
        <v>0</v>
      </c>
      <c r="AB2088" s="121" t="str">
        <f t="shared" si="1021"/>
        <v>A+J=</v>
      </c>
      <c r="AC2088" s="115">
        <f t="shared" si="1022"/>
        <v>46384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9">
        <f t="shared" si="1019"/>
        <v>46358</v>
      </c>
      <c r="B2089" s="110">
        <f t="shared" si="1025"/>
        <v>469.06967610000004</v>
      </c>
      <c r="C2089" s="184">
        <f t="shared" si="1018"/>
        <v>467.91458485110928</v>
      </c>
      <c r="D2089" s="111">
        <f t="shared" si="1026"/>
        <v>7245.38</v>
      </c>
      <c r="E2089" s="111">
        <f>IF($K2089=1,VLOOKUP($A2088,$AQ$11:$AU$150,5),E2088)</f>
        <v>7276.54</v>
      </c>
      <c r="F2089" s="160" t="e">
        <f>IF($K2089=1,VLOOKUP($A2088,$AQ$11:$AU$135,6),F2088)</f>
        <v>#REF!</v>
      </c>
      <c r="G2089" s="114">
        <f t="shared" si="1027"/>
        <v>4.3006716003852752E-3</v>
      </c>
      <c r="H2089" s="115">
        <f t="shared" si="1028"/>
        <v>46384</v>
      </c>
      <c r="I2089" s="115">
        <f t="shared" si="1029"/>
        <v>46384</v>
      </c>
      <c r="J2089" s="116">
        <f t="shared" si="1030"/>
        <v>22</v>
      </c>
      <c r="K2089" s="116">
        <f t="shared" si="1031"/>
        <v>5</v>
      </c>
      <c r="L2089" s="8">
        <f t="shared" si="1032"/>
        <v>1.0009758</v>
      </c>
      <c r="M2089" s="117">
        <v>1</v>
      </c>
      <c r="N2089" s="117">
        <f t="shared" si="1033"/>
        <v>1</v>
      </c>
      <c r="O2089" s="110">
        <f t="shared" si="1034"/>
        <v>1.0009758</v>
      </c>
      <c r="P2089" s="110">
        <f t="shared" si="1035"/>
        <v>468.37117590000003</v>
      </c>
      <c r="Q2089" s="148">
        <f t="shared" si="1036"/>
        <v>0</v>
      </c>
      <c r="R2089" s="170">
        <f t="shared" si="1037"/>
        <v>0</v>
      </c>
      <c r="S2089" s="110">
        <f t="shared" si="1038"/>
        <v>0</v>
      </c>
      <c r="T2089" s="92">
        <f t="shared" si="1023"/>
        <v>0</v>
      </c>
      <c r="U2089" s="181">
        <f t="shared" si="1024"/>
        <v>0</v>
      </c>
      <c r="V2089" s="120">
        <f t="shared" si="1020"/>
        <v>7.8E-2</v>
      </c>
      <c r="W2089" s="118">
        <f t="shared" si="1039"/>
        <v>5</v>
      </c>
      <c r="X2089" s="118">
        <v>252</v>
      </c>
      <c r="Y2089" s="117">
        <f t="shared" si="1040"/>
        <v>1.001491339</v>
      </c>
      <c r="Z2089" s="110">
        <f t="shared" si="1041"/>
        <v>0.69850020000000002</v>
      </c>
      <c r="AA2089" s="110">
        <f t="shared" si="1042"/>
        <v>0</v>
      </c>
      <c r="AB2089" s="121" t="str">
        <f t="shared" si="1021"/>
        <v>A+J=</v>
      </c>
      <c r="AC2089" s="115">
        <f t="shared" si="1022"/>
        <v>46384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9">
        <f t="shared" si="1019"/>
        <v>46359</v>
      </c>
      <c r="B2090" s="110">
        <f t="shared" si="1025"/>
        <v>469.30103873000002</v>
      </c>
      <c r="C2090" s="184">
        <f t="shared" si="1018"/>
        <v>467.91458485110928</v>
      </c>
      <c r="D2090" s="111">
        <f t="shared" si="1026"/>
        <v>7245.38</v>
      </c>
      <c r="E2090" s="111">
        <f>IF($K2090=1,VLOOKUP($A2089,$AQ$11:$AU$150,5),E2089)</f>
        <v>7276.54</v>
      </c>
      <c r="F2090" s="160" t="e">
        <f>IF($K2090=1,VLOOKUP($A2089,$AQ$11:$AU$135,6),F2089)</f>
        <v>#REF!</v>
      </c>
      <c r="G2090" s="114">
        <f t="shared" si="1027"/>
        <v>4.3006716003852752E-3</v>
      </c>
      <c r="H2090" s="115">
        <f t="shared" si="1028"/>
        <v>46384</v>
      </c>
      <c r="I2090" s="115">
        <f t="shared" si="1029"/>
        <v>46384</v>
      </c>
      <c r="J2090" s="116">
        <f t="shared" si="1030"/>
        <v>22</v>
      </c>
      <c r="K2090" s="116">
        <f t="shared" si="1031"/>
        <v>6</v>
      </c>
      <c r="L2090" s="8">
        <f t="shared" si="1032"/>
        <v>1.00117108</v>
      </c>
      <c r="M2090" s="117">
        <v>1</v>
      </c>
      <c r="N2090" s="117">
        <f t="shared" si="1033"/>
        <v>1</v>
      </c>
      <c r="O2090" s="110">
        <f t="shared" si="1034"/>
        <v>1.00117108</v>
      </c>
      <c r="P2090" s="110">
        <f t="shared" si="1035"/>
        <v>468.46255026</v>
      </c>
      <c r="Q2090" s="148">
        <f t="shared" si="1036"/>
        <v>0</v>
      </c>
      <c r="R2090" s="170">
        <f t="shared" si="1037"/>
        <v>0</v>
      </c>
      <c r="S2090" s="110">
        <f t="shared" si="1038"/>
        <v>0</v>
      </c>
      <c r="T2090" s="92">
        <f t="shared" si="1023"/>
        <v>0</v>
      </c>
      <c r="U2090" s="181">
        <f t="shared" si="1024"/>
        <v>0</v>
      </c>
      <c r="V2090" s="120">
        <f t="shared" si="1020"/>
        <v>7.8E-2</v>
      </c>
      <c r="W2090" s="118">
        <f t="shared" si="1039"/>
        <v>6</v>
      </c>
      <c r="X2090" s="118">
        <v>252</v>
      </c>
      <c r="Y2090" s="117">
        <f t="shared" si="1040"/>
        <v>1.0017898730000001</v>
      </c>
      <c r="Z2090" s="110">
        <f t="shared" si="1041"/>
        <v>0.83848847000000004</v>
      </c>
      <c r="AA2090" s="110">
        <f t="shared" si="1042"/>
        <v>0</v>
      </c>
      <c r="AB2090" s="121" t="str">
        <f t="shared" si="1021"/>
        <v>A+J=</v>
      </c>
      <c r="AC2090" s="115">
        <f t="shared" si="1022"/>
        <v>46384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9">
        <f t="shared" si="1019"/>
        <v>46360</v>
      </c>
      <c r="B2091" s="110">
        <f t="shared" si="1025"/>
        <v>469.53251167999997</v>
      </c>
      <c r="C2091" s="184">
        <f t="shared" si="1018"/>
        <v>467.91458485110928</v>
      </c>
      <c r="D2091" s="111">
        <f t="shared" si="1026"/>
        <v>7245.38</v>
      </c>
      <c r="E2091" s="111">
        <f>IF($K2091=1,VLOOKUP($A2090,$AQ$11:$AU$150,5),E2090)</f>
        <v>7276.54</v>
      </c>
      <c r="F2091" s="160" t="e">
        <f>IF($K2091=1,VLOOKUP($A2090,$AQ$11:$AU$135,6),F2090)</f>
        <v>#REF!</v>
      </c>
      <c r="G2091" s="114">
        <f t="shared" si="1027"/>
        <v>4.3006716003852752E-3</v>
      </c>
      <c r="H2091" s="115">
        <f t="shared" si="1028"/>
        <v>46384</v>
      </c>
      <c r="I2091" s="115">
        <f t="shared" si="1029"/>
        <v>46384</v>
      </c>
      <c r="J2091" s="116">
        <f t="shared" si="1030"/>
        <v>22</v>
      </c>
      <c r="K2091" s="116">
        <f t="shared" si="1031"/>
        <v>7</v>
      </c>
      <c r="L2091" s="8">
        <f t="shared" si="1032"/>
        <v>1.0013663900000001</v>
      </c>
      <c r="M2091" s="117">
        <v>1</v>
      </c>
      <c r="N2091" s="117">
        <f t="shared" si="1033"/>
        <v>1</v>
      </c>
      <c r="O2091" s="110">
        <f t="shared" si="1034"/>
        <v>1.0013663900000001</v>
      </c>
      <c r="P2091" s="110">
        <f t="shared" si="1035"/>
        <v>468.55393865999997</v>
      </c>
      <c r="Q2091" s="148">
        <f t="shared" si="1036"/>
        <v>0</v>
      </c>
      <c r="R2091" s="170">
        <f t="shared" si="1037"/>
        <v>0</v>
      </c>
      <c r="S2091" s="110">
        <f t="shared" si="1038"/>
        <v>0</v>
      </c>
      <c r="T2091" s="92">
        <f t="shared" si="1023"/>
        <v>0</v>
      </c>
      <c r="U2091" s="181">
        <f t="shared" si="1024"/>
        <v>0</v>
      </c>
      <c r="V2091" s="120">
        <f t="shared" si="1020"/>
        <v>7.8E-2</v>
      </c>
      <c r="W2091" s="118">
        <f t="shared" si="1039"/>
        <v>7</v>
      </c>
      <c r="X2091" s="118">
        <v>252</v>
      </c>
      <c r="Y2091" s="117">
        <f t="shared" si="1040"/>
        <v>1.0020884960000001</v>
      </c>
      <c r="Z2091" s="110">
        <f t="shared" si="1041"/>
        <v>0.97857302000000002</v>
      </c>
      <c r="AA2091" s="110">
        <f t="shared" si="1042"/>
        <v>0</v>
      </c>
      <c r="AB2091" s="121" t="str">
        <f t="shared" si="1021"/>
        <v>A+J=</v>
      </c>
      <c r="AC2091" s="115">
        <f t="shared" si="1022"/>
        <v>46384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9">
        <f t="shared" si="1019"/>
        <v>46361</v>
      </c>
      <c r="B2092" s="110">
        <f t="shared" si="1025"/>
        <v>469.76410014999999</v>
      </c>
      <c r="C2092" s="184">
        <f t="shared" si="1018"/>
        <v>467.91458485110928</v>
      </c>
      <c r="D2092" s="111">
        <f t="shared" si="1026"/>
        <v>7245.38</v>
      </c>
      <c r="E2092" s="111">
        <f>IF($K2092=1,VLOOKUP($A2091,$AQ$11:$AU$150,5),E2091)</f>
        <v>7276.54</v>
      </c>
      <c r="F2092" s="160" t="e">
        <f>IF($K2092=1,VLOOKUP($A2091,$AQ$11:$AU$135,6),F2091)</f>
        <v>#REF!</v>
      </c>
      <c r="G2092" s="114">
        <f t="shared" si="1027"/>
        <v>4.3006716003852752E-3</v>
      </c>
      <c r="H2092" s="115">
        <f t="shared" si="1028"/>
        <v>46384</v>
      </c>
      <c r="I2092" s="115">
        <f t="shared" si="1029"/>
        <v>46384</v>
      </c>
      <c r="J2092" s="116">
        <f t="shared" si="1030"/>
        <v>22</v>
      </c>
      <c r="K2092" s="116">
        <f t="shared" si="1031"/>
        <v>8</v>
      </c>
      <c r="L2092" s="8">
        <f t="shared" si="1032"/>
        <v>1.0015617400000001</v>
      </c>
      <c r="M2092" s="117">
        <v>1</v>
      </c>
      <c r="N2092" s="117">
        <f t="shared" si="1033"/>
        <v>1</v>
      </c>
      <c r="O2092" s="110">
        <f t="shared" si="1034"/>
        <v>1.0015617400000001</v>
      </c>
      <c r="P2092" s="110">
        <f t="shared" si="1035"/>
        <v>468.64534577000001</v>
      </c>
      <c r="Q2092" s="148">
        <f t="shared" si="1036"/>
        <v>0</v>
      </c>
      <c r="R2092" s="170">
        <f t="shared" si="1037"/>
        <v>0</v>
      </c>
      <c r="S2092" s="110">
        <f t="shared" si="1038"/>
        <v>0</v>
      </c>
      <c r="T2092" s="92">
        <f t="shared" si="1023"/>
        <v>0</v>
      </c>
      <c r="U2092" s="181">
        <f t="shared" si="1024"/>
        <v>0</v>
      </c>
      <c r="V2092" s="120">
        <f t="shared" si="1020"/>
        <v>7.8E-2</v>
      </c>
      <c r="W2092" s="118">
        <f t="shared" si="1039"/>
        <v>8</v>
      </c>
      <c r="X2092" s="118">
        <v>252</v>
      </c>
      <c r="Y2092" s="117">
        <f t="shared" si="1040"/>
        <v>1.0023872089999999</v>
      </c>
      <c r="Z2092" s="110">
        <f t="shared" si="1041"/>
        <v>1.1187543799999999</v>
      </c>
      <c r="AA2092" s="110">
        <f t="shared" si="1042"/>
        <v>0</v>
      </c>
      <c r="AB2092" s="121" t="str">
        <f t="shared" si="1021"/>
        <v>A+J=</v>
      </c>
      <c r="AC2092" s="115">
        <f t="shared" si="1022"/>
        <v>46384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9">
        <f t="shared" si="1019"/>
        <v>46362</v>
      </c>
      <c r="B2093" s="110">
        <f t="shared" si="1025"/>
        <v>469.76410014999999</v>
      </c>
      <c r="C2093" s="184">
        <f t="shared" ref="C2093:C2156" si="1043">IF(Q2092&gt;0,P2092-S2092-T2092,C2092)</f>
        <v>467.91458485110928</v>
      </c>
      <c r="D2093" s="111">
        <f t="shared" si="1026"/>
        <v>7245.38</v>
      </c>
      <c r="E2093" s="111">
        <f>IF($K2093=1,VLOOKUP($A2092,$AQ$11:$AU$150,5),E2092)</f>
        <v>7276.54</v>
      </c>
      <c r="F2093" s="160" t="e">
        <f>IF($K2093=1,VLOOKUP($A2092,$AQ$11:$AU$135,6),F2092)</f>
        <v>#REF!</v>
      </c>
      <c r="G2093" s="114">
        <f t="shared" si="1027"/>
        <v>4.3006716003852752E-3</v>
      </c>
      <c r="H2093" s="115">
        <f t="shared" si="1028"/>
        <v>46384</v>
      </c>
      <c r="I2093" s="115">
        <f t="shared" si="1029"/>
        <v>46384</v>
      </c>
      <c r="J2093" s="116">
        <f t="shared" si="1030"/>
        <v>22</v>
      </c>
      <c r="K2093" s="116">
        <f t="shared" si="1031"/>
        <v>8</v>
      </c>
      <c r="L2093" s="8">
        <f t="shared" si="1032"/>
        <v>1.0015617400000001</v>
      </c>
      <c r="M2093" s="117">
        <v>1</v>
      </c>
      <c r="N2093" s="117">
        <f t="shared" si="1033"/>
        <v>1</v>
      </c>
      <c r="O2093" s="110">
        <f t="shared" si="1034"/>
        <v>1.0015617400000001</v>
      </c>
      <c r="P2093" s="110">
        <f t="shared" si="1035"/>
        <v>468.64534577000001</v>
      </c>
      <c r="Q2093" s="148">
        <f t="shared" si="1036"/>
        <v>0</v>
      </c>
      <c r="R2093" s="170">
        <f t="shared" si="1037"/>
        <v>0</v>
      </c>
      <c r="S2093" s="110">
        <f t="shared" si="1038"/>
        <v>0</v>
      </c>
      <c r="T2093" s="92">
        <f t="shared" si="1023"/>
        <v>0</v>
      </c>
      <c r="U2093" s="181">
        <f t="shared" si="1024"/>
        <v>0</v>
      </c>
      <c r="V2093" s="120">
        <f t="shared" si="1020"/>
        <v>7.8E-2</v>
      </c>
      <c r="W2093" s="118">
        <f t="shared" si="1039"/>
        <v>8</v>
      </c>
      <c r="X2093" s="118">
        <v>252</v>
      </c>
      <c r="Y2093" s="117">
        <f t="shared" si="1040"/>
        <v>1.0023872089999999</v>
      </c>
      <c r="Z2093" s="110">
        <f t="shared" si="1041"/>
        <v>1.1187543799999999</v>
      </c>
      <c r="AA2093" s="110">
        <f t="shared" si="1042"/>
        <v>0</v>
      </c>
      <c r="AB2093" s="121" t="str">
        <f t="shared" si="1021"/>
        <v>A+J=</v>
      </c>
      <c r="AC2093" s="115">
        <f t="shared" si="1022"/>
        <v>46384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9">
        <f t="shared" si="1019"/>
        <v>46363</v>
      </c>
      <c r="B2094" s="110">
        <f t="shared" si="1025"/>
        <v>469.76410014999999</v>
      </c>
      <c r="C2094" s="184">
        <f t="shared" si="1043"/>
        <v>467.91458485110928</v>
      </c>
      <c r="D2094" s="111">
        <f t="shared" si="1026"/>
        <v>7245.38</v>
      </c>
      <c r="E2094" s="111">
        <f>IF($K2094=1,VLOOKUP($A2093,$AQ$11:$AU$150,5),E2093)</f>
        <v>7276.54</v>
      </c>
      <c r="F2094" s="160" t="e">
        <f>IF($K2094=1,VLOOKUP($A2093,$AQ$11:$AU$135,6),F2093)</f>
        <v>#REF!</v>
      </c>
      <c r="G2094" s="114">
        <f t="shared" si="1027"/>
        <v>4.3006716003852752E-3</v>
      </c>
      <c r="H2094" s="115">
        <f t="shared" si="1028"/>
        <v>46384</v>
      </c>
      <c r="I2094" s="115">
        <f t="shared" si="1029"/>
        <v>46384</v>
      </c>
      <c r="J2094" s="116">
        <f t="shared" si="1030"/>
        <v>22</v>
      </c>
      <c r="K2094" s="116">
        <f t="shared" si="1031"/>
        <v>8</v>
      </c>
      <c r="L2094" s="8">
        <f t="shared" si="1032"/>
        <v>1.0015617400000001</v>
      </c>
      <c r="M2094" s="117">
        <v>1</v>
      </c>
      <c r="N2094" s="117">
        <f t="shared" si="1033"/>
        <v>1</v>
      </c>
      <c r="O2094" s="110">
        <f t="shared" si="1034"/>
        <v>1.0015617400000001</v>
      </c>
      <c r="P2094" s="110">
        <f t="shared" si="1035"/>
        <v>468.64534577000001</v>
      </c>
      <c r="Q2094" s="148">
        <f t="shared" si="1036"/>
        <v>0</v>
      </c>
      <c r="R2094" s="170">
        <f t="shared" si="1037"/>
        <v>0</v>
      </c>
      <c r="S2094" s="110">
        <f t="shared" si="1038"/>
        <v>0</v>
      </c>
      <c r="T2094" s="92">
        <f t="shared" si="1023"/>
        <v>0</v>
      </c>
      <c r="U2094" s="181">
        <f t="shared" si="1024"/>
        <v>0</v>
      </c>
      <c r="V2094" s="120">
        <f t="shared" si="1020"/>
        <v>7.8E-2</v>
      </c>
      <c r="W2094" s="118">
        <f t="shared" si="1039"/>
        <v>8</v>
      </c>
      <c r="X2094" s="118">
        <v>252</v>
      </c>
      <c r="Y2094" s="117">
        <f t="shared" si="1040"/>
        <v>1.0023872089999999</v>
      </c>
      <c r="Z2094" s="110">
        <f t="shared" si="1041"/>
        <v>1.1187543799999999</v>
      </c>
      <c r="AA2094" s="110">
        <f t="shared" si="1042"/>
        <v>0</v>
      </c>
      <c r="AB2094" s="121" t="str">
        <f t="shared" si="1021"/>
        <v>A+J=</v>
      </c>
      <c r="AC2094" s="115">
        <f t="shared" si="1022"/>
        <v>46384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9">
        <f t="shared" si="1019"/>
        <v>46364</v>
      </c>
      <c r="B2095" s="110">
        <f t="shared" si="1025"/>
        <v>469.99580371999997</v>
      </c>
      <c r="C2095" s="184">
        <f t="shared" si="1043"/>
        <v>467.91458485110928</v>
      </c>
      <c r="D2095" s="111">
        <f t="shared" si="1026"/>
        <v>7245.38</v>
      </c>
      <c r="E2095" s="111">
        <f>IF($K2095=1,VLOOKUP($A2094,$AQ$11:$AU$150,5),E2094)</f>
        <v>7276.54</v>
      </c>
      <c r="F2095" s="160" t="e">
        <f>IF($K2095=1,VLOOKUP($A2094,$AQ$11:$AU$135,6),F2094)</f>
        <v>#REF!</v>
      </c>
      <c r="G2095" s="114">
        <f t="shared" si="1027"/>
        <v>4.3006716003852752E-3</v>
      </c>
      <c r="H2095" s="115">
        <f t="shared" si="1028"/>
        <v>46384</v>
      </c>
      <c r="I2095" s="115">
        <f t="shared" si="1029"/>
        <v>46384</v>
      </c>
      <c r="J2095" s="116">
        <f t="shared" si="1030"/>
        <v>22</v>
      </c>
      <c r="K2095" s="116">
        <f t="shared" si="1031"/>
        <v>9</v>
      </c>
      <c r="L2095" s="8">
        <f t="shared" si="1032"/>
        <v>1.0017571300000001</v>
      </c>
      <c r="M2095" s="117">
        <v>1</v>
      </c>
      <c r="N2095" s="117">
        <f t="shared" si="1033"/>
        <v>1</v>
      </c>
      <c r="O2095" s="110">
        <f t="shared" si="1034"/>
        <v>1.0017571300000001</v>
      </c>
      <c r="P2095" s="110">
        <f t="shared" si="1035"/>
        <v>468.7367716</v>
      </c>
      <c r="Q2095" s="148">
        <f t="shared" si="1036"/>
        <v>0</v>
      </c>
      <c r="R2095" s="170">
        <f t="shared" si="1037"/>
        <v>0</v>
      </c>
      <c r="S2095" s="110">
        <f t="shared" si="1038"/>
        <v>0</v>
      </c>
      <c r="T2095" s="92">
        <f t="shared" si="1023"/>
        <v>0</v>
      </c>
      <c r="U2095" s="181">
        <f t="shared" si="1024"/>
        <v>0</v>
      </c>
      <c r="V2095" s="120">
        <f t="shared" si="1020"/>
        <v>7.8E-2</v>
      </c>
      <c r="W2095" s="118">
        <f t="shared" si="1039"/>
        <v>9</v>
      </c>
      <c r="X2095" s="118">
        <v>252</v>
      </c>
      <c r="Y2095" s="117">
        <f t="shared" si="1040"/>
        <v>1.002686011</v>
      </c>
      <c r="Z2095" s="110">
        <f t="shared" si="1041"/>
        <v>1.2590321200000001</v>
      </c>
      <c r="AA2095" s="110">
        <f t="shared" si="1042"/>
        <v>0</v>
      </c>
      <c r="AB2095" s="121" t="str">
        <f t="shared" si="1021"/>
        <v>A+J=</v>
      </c>
      <c r="AC2095" s="115">
        <f t="shared" si="1022"/>
        <v>46384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9">
        <f t="shared" si="1019"/>
        <v>46365</v>
      </c>
      <c r="B2096" s="110">
        <f t="shared" si="1025"/>
        <v>470.22762196000002</v>
      </c>
      <c r="C2096" s="184">
        <f t="shared" si="1043"/>
        <v>467.91458485110928</v>
      </c>
      <c r="D2096" s="111">
        <f t="shared" si="1026"/>
        <v>7245.38</v>
      </c>
      <c r="E2096" s="111">
        <f>IF($K2096=1,VLOOKUP($A2095,$AQ$11:$AU$150,5),E2095)</f>
        <v>7276.54</v>
      </c>
      <c r="F2096" s="160" t="e">
        <f>IF($K2096=1,VLOOKUP($A2095,$AQ$11:$AU$135,6),F2095)</f>
        <v>#REF!</v>
      </c>
      <c r="G2096" s="114">
        <f t="shared" si="1027"/>
        <v>4.3006716003852752E-3</v>
      </c>
      <c r="H2096" s="115">
        <f t="shared" si="1028"/>
        <v>46384</v>
      </c>
      <c r="I2096" s="115">
        <f t="shared" si="1029"/>
        <v>46384</v>
      </c>
      <c r="J2096" s="116">
        <f t="shared" si="1030"/>
        <v>22</v>
      </c>
      <c r="K2096" s="116">
        <f t="shared" si="1031"/>
        <v>10</v>
      </c>
      <c r="L2096" s="8">
        <f t="shared" si="1032"/>
        <v>1.0019525600000001</v>
      </c>
      <c r="M2096" s="117">
        <v>1</v>
      </c>
      <c r="N2096" s="117">
        <f t="shared" si="1033"/>
        <v>1</v>
      </c>
      <c r="O2096" s="110">
        <f t="shared" si="1034"/>
        <v>1.0019525600000001</v>
      </c>
      <c r="P2096" s="110">
        <f t="shared" si="1035"/>
        <v>468.82821615</v>
      </c>
      <c r="Q2096" s="148">
        <f t="shared" si="1036"/>
        <v>0</v>
      </c>
      <c r="R2096" s="170">
        <f t="shared" si="1037"/>
        <v>0</v>
      </c>
      <c r="S2096" s="110">
        <f t="shared" si="1038"/>
        <v>0</v>
      </c>
      <c r="T2096" s="92">
        <f t="shared" si="1023"/>
        <v>0</v>
      </c>
      <c r="U2096" s="181">
        <f t="shared" si="1024"/>
        <v>0</v>
      </c>
      <c r="V2096" s="120">
        <f t="shared" si="1020"/>
        <v>7.8E-2</v>
      </c>
      <c r="W2096" s="118">
        <f t="shared" si="1039"/>
        <v>10</v>
      </c>
      <c r="X2096" s="118">
        <v>252</v>
      </c>
      <c r="Y2096" s="117">
        <f t="shared" si="1040"/>
        <v>1.002984901</v>
      </c>
      <c r="Z2096" s="110">
        <f t="shared" si="1041"/>
        <v>1.39940581</v>
      </c>
      <c r="AA2096" s="110">
        <f t="shared" si="1042"/>
        <v>0</v>
      </c>
      <c r="AB2096" s="121" t="str">
        <f t="shared" si="1021"/>
        <v>A+J=</v>
      </c>
      <c r="AC2096" s="115">
        <f t="shared" si="1022"/>
        <v>46384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9">
        <f t="shared" si="1019"/>
        <v>46366</v>
      </c>
      <c r="B2097" s="110">
        <f t="shared" si="1025"/>
        <v>470.45955113999997</v>
      </c>
      <c r="C2097" s="184">
        <f t="shared" si="1043"/>
        <v>467.91458485110928</v>
      </c>
      <c r="D2097" s="111">
        <f t="shared" si="1026"/>
        <v>7245.38</v>
      </c>
      <c r="E2097" s="111">
        <f>IF($K2097=1,VLOOKUP($A2096,$AQ$11:$AU$150,5),E2096)</f>
        <v>7276.54</v>
      </c>
      <c r="F2097" s="160" t="e">
        <f>IF($K2097=1,VLOOKUP($A2096,$AQ$11:$AU$135,6),F2096)</f>
        <v>#REF!</v>
      </c>
      <c r="G2097" s="114">
        <f t="shared" si="1027"/>
        <v>4.3006716003852752E-3</v>
      </c>
      <c r="H2097" s="115">
        <f t="shared" si="1028"/>
        <v>46384</v>
      </c>
      <c r="I2097" s="115">
        <f t="shared" si="1029"/>
        <v>46384</v>
      </c>
      <c r="J2097" s="116">
        <f t="shared" si="1030"/>
        <v>22</v>
      </c>
      <c r="K2097" s="116">
        <f t="shared" si="1031"/>
        <v>11</v>
      </c>
      <c r="L2097" s="8">
        <f t="shared" si="1032"/>
        <v>1.0021480199999999</v>
      </c>
      <c r="M2097" s="117">
        <v>1</v>
      </c>
      <c r="N2097" s="117">
        <f t="shared" si="1033"/>
        <v>1</v>
      </c>
      <c r="O2097" s="110">
        <f t="shared" si="1034"/>
        <v>1.0021480199999999</v>
      </c>
      <c r="P2097" s="110">
        <f t="shared" si="1035"/>
        <v>468.91967473</v>
      </c>
      <c r="Q2097" s="148">
        <f t="shared" si="1036"/>
        <v>0</v>
      </c>
      <c r="R2097" s="170">
        <f t="shared" si="1037"/>
        <v>0</v>
      </c>
      <c r="S2097" s="110">
        <f t="shared" si="1038"/>
        <v>0</v>
      </c>
      <c r="T2097" s="92">
        <f t="shared" si="1023"/>
        <v>0</v>
      </c>
      <c r="U2097" s="181">
        <f t="shared" si="1024"/>
        <v>0</v>
      </c>
      <c r="V2097" s="120">
        <f t="shared" si="1020"/>
        <v>7.8E-2</v>
      </c>
      <c r="W2097" s="118">
        <f t="shared" si="1039"/>
        <v>11</v>
      </c>
      <c r="X2097" s="118">
        <v>252</v>
      </c>
      <c r="Y2097" s="117">
        <f t="shared" si="1040"/>
        <v>1.003283881</v>
      </c>
      <c r="Z2097" s="110">
        <f t="shared" si="1041"/>
        <v>1.53987641</v>
      </c>
      <c r="AA2097" s="110">
        <f t="shared" si="1042"/>
        <v>0</v>
      </c>
      <c r="AB2097" s="121" t="str">
        <f t="shared" si="1021"/>
        <v>A+J=</v>
      </c>
      <c r="AC2097" s="115">
        <f t="shared" si="1022"/>
        <v>46384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9">
        <f t="shared" si="1019"/>
        <v>46367</v>
      </c>
      <c r="B2098" s="110">
        <f t="shared" si="1025"/>
        <v>470.69160023000001</v>
      </c>
      <c r="C2098" s="184">
        <f t="shared" si="1043"/>
        <v>467.91458485110928</v>
      </c>
      <c r="D2098" s="111">
        <f t="shared" si="1026"/>
        <v>7245.38</v>
      </c>
      <c r="E2098" s="111">
        <f>IF($K2098=1,VLOOKUP($A2097,$AQ$11:$AU$150,5),E2097)</f>
        <v>7276.54</v>
      </c>
      <c r="F2098" s="160" t="e">
        <f>IF($K2098=1,VLOOKUP($A2097,$AQ$11:$AU$135,6),F2097)</f>
        <v>#REF!</v>
      </c>
      <c r="G2098" s="114">
        <f t="shared" si="1027"/>
        <v>4.3006716003852752E-3</v>
      </c>
      <c r="H2098" s="115">
        <f t="shared" si="1028"/>
        <v>46384</v>
      </c>
      <c r="I2098" s="115">
        <f t="shared" si="1029"/>
        <v>46384</v>
      </c>
      <c r="J2098" s="116">
        <f t="shared" si="1030"/>
        <v>22</v>
      </c>
      <c r="K2098" s="116">
        <f t="shared" si="1031"/>
        <v>12</v>
      </c>
      <c r="L2098" s="8">
        <f t="shared" si="1032"/>
        <v>1.0023435300000001</v>
      </c>
      <c r="M2098" s="117">
        <v>1</v>
      </c>
      <c r="N2098" s="117">
        <f t="shared" si="1033"/>
        <v>1</v>
      </c>
      <c r="O2098" s="110">
        <f t="shared" si="1034"/>
        <v>1.0023435300000001</v>
      </c>
      <c r="P2098" s="110">
        <f t="shared" si="1035"/>
        <v>469.01115671000002</v>
      </c>
      <c r="Q2098" s="148">
        <f t="shared" si="1036"/>
        <v>0</v>
      </c>
      <c r="R2098" s="170">
        <f t="shared" si="1037"/>
        <v>0</v>
      </c>
      <c r="S2098" s="110">
        <f t="shared" si="1038"/>
        <v>0</v>
      </c>
      <c r="T2098" s="92">
        <f t="shared" si="1023"/>
        <v>0</v>
      </c>
      <c r="U2098" s="181">
        <f t="shared" si="1024"/>
        <v>0</v>
      </c>
      <c r="V2098" s="120">
        <f t="shared" si="1020"/>
        <v>7.8E-2</v>
      </c>
      <c r="W2098" s="118">
        <f t="shared" si="1039"/>
        <v>12</v>
      </c>
      <c r="X2098" s="118">
        <v>252</v>
      </c>
      <c r="Y2098" s="117">
        <f t="shared" si="1040"/>
        <v>1.00358295</v>
      </c>
      <c r="Z2098" s="110">
        <f t="shared" si="1041"/>
        <v>1.6804435200000001</v>
      </c>
      <c r="AA2098" s="110">
        <f t="shared" si="1042"/>
        <v>0</v>
      </c>
      <c r="AB2098" s="121" t="str">
        <f t="shared" si="1021"/>
        <v>A+J=</v>
      </c>
      <c r="AC2098" s="115">
        <f t="shared" si="1022"/>
        <v>46384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9">
        <f t="shared" si="1019"/>
        <v>46368</v>
      </c>
      <c r="B2099" s="110">
        <f t="shared" si="1025"/>
        <v>470.92375988999999</v>
      </c>
      <c r="C2099" s="184">
        <f t="shared" si="1043"/>
        <v>467.91458485110928</v>
      </c>
      <c r="D2099" s="111">
        <f t="shared" si="1026"/>
        <v>7245.38</v>
      </c>
      <c r="E2099" s="111">
        <f>IF($K2099=1,VLOOKUP($A2098,$AQ$11:$AU$150,5),E2098)</f>
        <v>7276.54</v>
      </c>
      <c r="F2099" s="160" t="e">
        <f>IF($K2099=1,VLOOKUP($A2098,$AQ$11:$AU$135,6),F2098)</f>
        <v>#REF!</v>
      </c>
      <c r="G2099" s="114">
        <f t="shared" si="1027"/>
        <v>4.3006716003852752E-3</v>
      </c>
      <c r="H2099" s="115">
        <f t="shared" si="1028"/>
        <v>46384</v>
      </c>
      <c r="I2099" s="115">
        <f t="shared" si="1029"/>
        <v>46384</v>
      </c>
      <c r="J2099" s="116">
        <f t="shared" si="1030"/>
        <v>22</v>
      </c>
      <c r="K2099" s="116">
        <f t="shared" si="1031"/>
        <v>13</v>
      </c>
      <c r="L2099" s="8">
        <f t="shared" si="1032"/>
        <v>1.0025390700000001</v>
      </c>
      <c r="M2099" s="117">
        <v>1</v>
      </c>
      <c r="N2099" s="117">
        <f t="shared" si="1033"/>
        <v>1</v>
      </c>
      <c r="O2099" s="110">
        <f t="shared" si="1034"/>
        <v>1.0025390700000001</v>
      </c>
      <c r="P2099" s="110">
        <f t="shared" si="1035"/>
        <v>469.10265272999999</v>
      </c>
      <c r="Q2099" s="148">
        <f t="shared" si="1036"/>
        <v>0</v>
      </c>
      <c r="R2099" s="170">
        <f t="shared" si="1037"/>
        <v>0</v>
      </c>
      <c r="S2099" s="110">
        <f t="shared" si="1038"/>
        <v>0</v>
      </c>
      <c r="T2099" s="92">
        <f t="shared" si="1023"/>
        <v>0</v>
      </c>
      <c r="U2099" s="181">
        <f t="shared" si="1024"/>
        <v>0</v>
      </c>
      <c r="V2099" s="120">
        <f t="shared" si="1020"/>
        <v>7.8E-2</v>
      </c>
      <c r="W2099" s="118">
        <f t="shared" si="1039"/>
        <v>13</v>
      </c>
      <c r="X2099" s="118">
        <v>252</v>
      </c>
      <c r="Y2099" s="117">
        <f t="shared" si="1040"/>
        <v>1.003882108</v>
      </c>
      <c r="Z2099" s="110">
        <f t="shared" si="1041"/>
        <v>1.8211071599999999</v>
      </c>
      <c r="AA2099" s="110">
        <f t="shared" si="1042"/>
        <v>0</v>
      </c>
      <c r="AB2099" s="121" t="str">
        <f t="shared" si="1021"/>
        <v>A+J=</v>
      </c>
      <c r="AC2099" s="115">
        <f t="shared" si="1022"/>
        <v>46384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9">
        <f t="shared" si="1019"/>
        <v>46369</v>
      </c>
      <c r="B2100" s="110">
        <f t="shared" si="1025"/>
        <v>470.92375988999999</v>
      </c>
      <c r="C2100" s="184">
        <f t="shared" si="1043"/>
        <v>467.91458485110928</v>
      </c>
      <c r="D2100" s="111">
        <f t="shared" si="1026"/>
        <v>7245.38</v>
      </c>
      <c r="E2100" s="111">
        <f>IF($K2100=1,VLOOKUP($A2099,$AQ$11:$AU$150,5),E2099)</f>
        <v>7276.54</v>
      </c>
      <c r="F2100" s="160" t="e">
        <f>IF($K2100=1,VLOOKUP($A2099,$AQ$11:$AU$135,6),F2099)</f>
        <v>#REF!</v>
      </c>
      <c r="G2100" s="114">
        <f t="shared" si="1027"/>
        <v>4.3006716003852752E-3</v>
      </c>
      <c r="H2100" s="115">
        <f t="shared" si="1028"/>
        <v>46384</v>
      </c>
      <c r="I2100" s="115">
        <f t="shared" si="1029"/>
        <v>46384</v>
      </c>
      <c r="J2100" s="116">
        <f t="shared" si="1030"/>
        <v>22</v>
      </c>
      <c r="K2100" s="116">
        <f t="shared" si="1031"/>
        <v>13</v>
      </c>
      <c r="L2100" s="8">
        <f t="shared" si="1032"/>
        <v>1.0025390700000001</v>
      </c>
      <c r="M2100" s="117">
        <v>1</v>
      </c>
      <c r="N2100" s="117">
        <f t="shared" si="1033"/>
        <v>1</v>
      </c>
      <c r="O2100" s="110">
        <f t="shared" si="1034"/>
        <v>1.0025390700000001</v>
      </c>
      <c r="P2100" s="110">
        <f t="shared" si="1035"/>
        <v>469.10265272999999</v>
      </c>
      <c r="Q2100" s="148">
        <f t="shared" si="1036"/>
        <v>0</v>
      </c>
      <c r="R2100" s="170">
        <f t="shared" si="1037"/>
        <v>0</v>
      </c>
      <c r="S2100" s="110">
        <f t="shared" si="1038"/>
        <v>0</v>
      </c>
      <c r="T2100" s="92">
        <f t="shared" si="1023"/>
        <v>0</v>
      </c>
      <c r="U2100" s="181">
        <f t="shared" si="1024"/>
        <v>0</v>
      </c>
      <c r="V2100" s="120">
        <f t="shared" si="1020"/>
        <v>7.8E-2</v>
      </c>
      <c r="W2100" s="118">
        <f t="shared" si="1039"/>
        <v>13</v>
      </c>
      <c r="X2100" s="118">
        <v>252</v>
      </c>
      <c r="Y2100" s="117">
        <f t="shared" si="1040"/>
        <v>1.003882108</v>
      </c>
      <c r="Z2100" s="110">
        <f t="shared" si="1041"/>
        <v>1.8211071599999999</v>
      </c>
      <c r="AA2100" s="110">
        <f t="shared" si="1042"/>
        <v>0</v>
      </c>
      <c r="AB2100" s="121" t="str">
        <f t="shared" si="1021"/>
        <v>A+J=</v>
      </c>
      <c r="AC2100" s="115">
        <f t="shared" si="1022"/>
        <v>46384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9">
        <f t="shared" si="1019"/>
        <v>46370</v>
      </c>
      <c r="B2101" s="110">
        <f t="shared" si="1025"/>
        <v>470.92375988999999</v>
      </c>
      <c r="C2101" s="184">
        <f t="shared" si="1043"/>
        <v>467.91458485110928</v>
      </c>
      <c r="D2101" s="111">
        <f t="shared" si="1026"/>
        <v>7245.38</v>
      </c>
      <c r="E2101" s="111">
        <f>IF($K2101=1,VLOOKUP($A2100,$AQ$11:$AU$150,5),E2100)</f>
        <v>7276.54</v>
      </c>
      <c r="F2101" s="160" t="e">
        <f>IF($K2101=1,VLOOKUP($A2100,$AQ$11:$AU$135,6),F2100)</f>
        <v>#REF!</v>
      </c>
      <c r="G2101" s="114">
        <f t="shared" si="1027"/>
        <v>4.3006716003852752E-3</v>
      </c>
      <c r="H2101" s="115">
        <f t="shared" si="1028"/>
        <v>46384</v>
      </c>
      <c r="I2101" s="115">
        <f t="shared" si="1029"/>
        <v>46384</v>
      </c>
      <c r="J2101" s="116">
        <f t="shared" si="1030"/>
        <v>22</v>
      </c>
      <c r="K2101" s="116">
        <f t="shared" si="1031"/>
        <v>13</v>
      </c>
      <c r="L2101" s="8">
        <f t="shared" si="1032"/>
        <v>1.0025390700000001</v>
      </c>
      <c r="M2101" s="117">
        <v>1</v>
      </c>
      <c r="N2101" s="117">
        <f t="shared" si="1033"/>
        <v>1</v>
      </c>
      <c r="O2101" s="110">
        <f t="shared" si="1034"/>
        <v>1.0025390700000001</v>
      </c>
      <c r="P2101" s="110">
        <f t="shared" si="1035"/>
        <v>469.10265272999999</v>
      </c>
      <c r="Q2101" s="148">
        <f t="shared" si="1036"/>
        <v>0</v>
      </c>
      <c r="R2101" s="170">
        <f t="shared" si="1037"/>
        <v>0</v>
      </c>
      <c r="S2101" s="110">
        <f t="shared" si="1038"/>
        <v>0</v>
      </c>
      <c r="T2101" s="92">
        <f t="shared" si="1023"/>
        <v>0</v>
      </c>
      <c r="U2101" s="181">
        <f t="shared" si="1024"/>
        <v>0</v>
      </c>
      <c r="V2101" s="120">
        <f t="shared" si="1020"/>
        <v>7.8E-2</v>
      </c>
      <c r="W2101" s="118">
        <f t="shared" si="1039"/>
        <v>13</v>
      </c>
      <c r="X2101" s="118">
        <v>252</v>
      </c>
      <c r="Y2101" s="117">
        <f t="shared" si="1040"/>
        <v>1.003882108</v>
      </c>
      <c r="Z2101" s="110">
        <f t="shared" si="1041"/>
        <v>1.8211071599999999</v>
      </c>
      <c r="AA2101" s="110">
        <f t="shared" si="1042"/>
        <v>0</v>
      </c>
      <c r="AB2101" s="121" t="str">
        <f t="shared" si="1021"/>
        <v>A+J=</v>
      </c>
      <c r="AC2101" s="115">
        <f t="shared" si="1022"/>
        <v>46384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9">
        <f t="shared" si="1019"/>
        <v>46371</v>
      </c>
      <c r="B2102" s="110">
        <f t="shared" si="1025"/>
        <v>471.15603484000002</v>
      </c>
      <c r="C2102" s="184">
        <f t="shared" si="1043"/>
        <v>467.91458485110928</v>
      </c>
      <c r="D2102" s="111">
        <f t="shared" si="1026"/>
        <v>7245.38</v>
      </c>
      <c r="E2102" s="111">
        <f>IF($K2102=1,VLOOKUP($A2101,$AQ$11:$AU$150,5),E2101)</f>
        <v>7276.54</v>
      </c>
      <c r="F2102" s="160" t="e">
        <f>IF($K2102=1,VLOOKUP($A2101,$AQ$11:$AU$135,6),F2101)</f>
        <v>#REF!</v>
      </c>
      <c r="G2102" s="114">
        <f t="shared" si="1027"/>
        <v>4.3006716003852752E-3</v>
      </c>
      <c r="H2102" s="115">
        <f t="shared" si="1028"/>
        <v>46384</v>
      </c>
      <c r="I2102" s="115">
        <f t="shared" si="1029"/>
        <v>46384</v>
      </c>
      <c r="J2102" s="116">
        <f t="shared" si="1030"/>
        <v>22</v>
      </c>
      <c r="K2102" s="116">
        <f t="shared" si="1031"/>
        <v>14</v>
      </c>
      <c r="L2102" s="8">
        <f t="shared" si="1032"/>
        <v>1.0027346500000001</v>
      </c>
      <c r="M2102" s="117">
        <v>1</v>
      </c>
      <c r="N2102" s="117">
        <f t="shared" si="1033"/>
        <v>1</v>
      </c>
      <c r="O2102" s="110">
        <f t="shared" si="1034"/>
        <v>1.0027346500000001</v>
      </c>
      <c r="P2102" s="110">
        <f t="shared" si="1035"/>
        <v>469.19416747000002</v>
      </c>
      <c r="Q2102" s="148">
        <f t="shared" si="1036"/>
        <v>0</v>
      </c>
      <c r="R2102" s="170">
        <f t="shared" si="1037"/>
        <v>0</v>
      </c>
      <c r="S2102" s="110">
        <f t="shared" si="1038"/>
        <v>0</v>
      </c>
      <c r="T2102" s="92">
        <f t="shared" si="1023"/>
        <v>0</v>
      </c>
      <c r="U2102" s="181">
        <f t="shared" si="1024"/>
        <v>0</v>
      </c>
      <c r="V2102" s="120">
        <f t="shared" si="1020"/>
        <v>7.8E-2</v>
      </c>
      <c r="W2102" s="118">
        <f t="shared" si="1039"/>
        <v>14</v>
      </c>
      <c r="X2102" s="118">
        <v>252</v>
      </c>
      <c r="Y2102" s="117">
        <f t="shared" si="1040"/>
        <v>1.0041813550000001</v>
      </c>
      <c r="Z2102" s="110">
        <f t="shared" si="1041"/>
        <v>1.96186737</v>
      </c>
      <c r="AA2102" s="110">
        <f t="shared" si="1042"/>
        <v>0</v>
      </c>
      <c r="AB2102" s="121" t="str">
        <f t="shared" si="1021"/>
        <v>A+J=</v>
      </c>
      <c r="AC2102" s="115">
        <f t="shared" si="1022"/>
        <v>46384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9">
        <f t="shared" si="1019"/>
        <v>46372</v>
      </c>
      <c r="B2103" s="110">
        <f t="shared" si="1025"/>
        <v>471.38842513000003</v>
      </c>
      <c r="C2103" s="184">
        <f t="shared" si="1043"/>
        <v>467.91458485110928</v>
      </c>
      <c r="D2103" s="111">
        <f t="shared" si="1026"/>
        <v>7245.38</v>
      </c>
      <c r="E2103" s="111">
        <f>IF($K2103=1,VLOOKUP($A2102,$AQ$11:$AU$150,5),E2102)</f>
        <v>7276.54</v>
      </c>
      <c r="F2103" s="160" t="e">
        <f>IF($K2103=1,VLOOKUP($A2102,$AQ$11:$AU$135,6),F2102)</f>
        <v>#REF!</v>
      </c>
      <c r="G2103" s="114">
        <f t="shared" si="1027"/>
        <v>4.3006716003852752E-3</v>
      </c>
      <c r="H2103" s="115">
        <f t="shared" si="1028"/>
        <v>46384</v>
      </c>
      <c r="I2103" s="115">
        <f t="shared" si="1029"/>
        <v>46384</v>
      </c>
      <c r="J2103" s="116">
        <f t="shared" si="1030"/>
        <v>22</v>
      </c>
      <c r="K2103" s="116">
        <f t="shared" si="1031"/>
        <v>15</v>
      </c>
      <c r="L2103" s="8">
        <f t="shared" si="1032"/>
        <v>1.00293027</v>
      </c>
      <c r="M2103" s="117">
        <v>1</v>
      </c>
      <c r="N2103" s="117">
        <f t="shared" si="1033"/>
        <v>1</v>
      </c>
      <c r="O2103" s="110">
        <f t="shared" si="1034"/>
        <v>1.00293027</v>
      </c>
      <c r="P2103" s="110">
        <f t="shared" si="1035"/>
        <v>469.28570092000001</v>
      </c>
      <c r="Q2103" s="148">
        <f t="shared" si="1036"/>
        <v>0</v>
      </c>
      <c r="R2103" s="170">
        <f t="shared" si="1037"/>
        <v>0</v>
      </c>
      <c r="S2103" s="110">
        <f t="shared" si="1038"/>
        <v>0</v>
      </c>
      <c r="T2103" s="92">
        <f t="shared" si="1023"/>
        <v>0</v>
      </c>
      <c r="U2103" s="181">
        <f t="shared" si="1024"/>
        <v>0</v>
      </c>
      <c r="V2103" s="120">
        <f t="shared" si="1020"/>
        <v>7.8E-2</v>
      </c>
      <c r="W2103" s="118">
        <f t="shared" si="1039"/>
        <v>15</v>
      </c>
      <c r="X2103" s="118">
        <v>252</v>
      </c>
      <c r="Y2103" s="117">
        <f t="shared" si="1040"/>
        <v>1.0044806909999999</v>
      </c>
      <c r="Z2103" s="110">
        <f t="shared" si="1041"/>
        <v>2.1027242099999999</v>
      </c>
      <c r="AA2103" s="110">
        <f t="shared" si="1042"/>
        <v>0</v>
      </c>
      <c r="AB2103" s="121" t="str">
        <f t="shared" si="1021"/>
        <v>A+J=</v>
      </c>
      <c r="AC2103" s="115">
        <f t="shared" si="1022"/>
        <v>46384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9">
        <f t="shared" si="1019"/>
        <v>46373</v>
      </c>
      <c r="B2104" s="110">
        <f t="shared" si="1025"/>
        <v>471.62093126000002</v>
      </c>
      <c r="C2104" s="184">
        <f t="shared" si="1043"/>
        <v>467.91458485110928</v>
      </c>
      <c r="D2104" s="111">
        <f t="shared" si="1026"/>
        <v>7245.38</v>
      </c>
      <c r="E2104" s="111">
        <f>IF($K2104=1,VLOOKUP($A2103,$AQ$11:$AU$150,5),E2103)</f>
        <v>7276.54</v>
      </c>
      <c r="F2104" s="160" t="e">
        <f>IF($K2104=1,VLOOKUP($A2103,$AQ$11:$AU$135,6),F2103)</f>
        <v>#REF!</v>
      </c>
      <c r="G2104" s="114">
        <f t="shared" si="1027"/>
        <v>4.3006716003852752E-3</v>
      </c>
      <c r="H2104" s="115">
        <f t="shared" si="1028"/>
        <v>46384</v>
      </c>
      <c r="I2104" s="115">
        <f t="shared" si="1029"/>
        <v>46384</v>
      </c>
      <c r="J2104" s="116">
        <f t="shared" si="1030"/>
        <v>22</v>
      </c>
      <c r="K2104" s="116">
        <f t="shared" si="1031"/>
        <v>16</v>
      </c>
      <c r="L2104" s="8">
        <f t="shared" si="1032"/>
        <v>1.0031259299999999</v>
      </c>
      <c r="M2104" s="117">
        <v>1</v>
      </c>
      <c r="N2104" s="117">
        <f t="shared" si="1033"/>
        <v>1</v>
      </c>
      <c r="O2104" s="110">
        <f t="shared" si="1034"/>
        <v>1.0031259299999999</v>
      </c>
      <c r="P2104" s="110">
        <f t="shared" si="1035"/>
        <v>469.37725308</v>
      </c>
      <c r="Q2104" s="148">
        <f t="shared" si="1036"/>
        <v>0</v>
      </c>
      <c r="R2104" s="170">
        <f t="shared" si="1037"/>
        <v>0</v>
      </c>
      <c r="S2104" s="110">
        <f t="shared" si="1038"/>
        <v>0</v>
      </c>
      <c r="T2104" s="92">
        <f t="shared" si="1023"/>
        <v>0</v>
      </c>
      <c r="U2104" s="181">
        <f t="shared" si="1024"/>
        <v>0</v>
      </c>
      <c r="V2104" s="120">
        <f t="shared" si="1020"/>
        <v>7.8E-2</v>
      </c>
      <c r="W2104" s="118">
        <f t="shared" si="1039"/>
        <v>16</v>
      </c>
      <c r="X2104" s="118">
        <v>252</v>
      </c>
      <c r="Y2104" s="117">
        <f t="shared" si="1040"/>
        <v>1.0047801169999999</v>
      </c>
      <c r="Z2104" s="110">
        <f t="shared" si="1041"/>
        <v>2.2436781799999999</v>
      </c>
      <c r="AA2104" s="110">
        <f t="shared" si="1042"/>
        <v>0</v>
      </c>
      <c r="AB2104" s="121" t="str">
        <f t="shared" si="1021"/>
        <v>A+J=</v>
      </c>
      <c r="AC2104" s="115">
        <f t="shared" si="1022"/>
        <v>46384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9">
        <f t="shared" si="1019"/>
        <v>46374</v>
      </c>
      <c r="B2105" s="110">
        <f t="shared" si="1025"/>
        <v>471.85354811999997</v>
      </c>
      <c r="C2105" s="184">
        <f t="shared" si="1043"/>
        <v>467.91458485110928</v>
      </c>
      <c r="D2105" s="111">
        <f t="shared" si="1026"/>
        <v>7245.38</v>
      </c>
      <c r="E2105" s="111">
        <f>IF($K2105=1,VLOOKUP($A2104,$AQ$11:$AU$150,5),E2104)</f>
        <v>7276.54</v>
      </c>
      <c r="F2105" s="160" t="e">
        <f>IF($K2105=1,VLOOKUP($A2104,$AQ$11:$AU$135,6),F2104)</f>
        <v>#REF!</v>
      </c>
      <c r="G2105" s="114">
        <f t="shared" si="1027"/>
        <v>4.3006716003852752E-3</v>
      </c>
      <c r="H2105" s="115">
        <f t="shared" si="1028"/>
        <v>46384</v>
      </c>
      <c r="I2105" s="115">
        <f t="shared" si="1029"/>
        <v>46384</v>
      </c>
      <c r="J2105" s="116">
        <f t="shared" si="1030"/>
        <v>22</v>
      </c>
      <c r="K2105" s="116">
        <f t="shared" si="1031"/>
        <v>17</v>
      </c>
      <c r="L2105" s="8">
        <f t="shared" si="1032"/>
        <v>1.0033216199999999</v>
      </c>
      <c r="M2105" s="117">
        <v>1</v>
      </c>
      <c r="N2105" s="117">
        <f t="shared" si="1033"/>
        <v>1</v>
      </c>
      <c r="O2105" s="110">
        <f t="shared" si="1034"/>
        <v>1.0033216199999999</v>
      </c>
      <c r="P2105" s="110">
        <f t="shared" si="1035"/>
        <v>469.46881929</v>
      </c>
      <c r="Q2105" s="148">
        <f t="shared" si="1036"/>
        <v>0</v>
      </c>
      <c r="R2105" s="170">
        <f t="shared" si="1037"/>
        <v>0</v>
      </c>
      <c r="S2105" s="110">
        <f t="shared" si="1038"/>
        <v>0</v>
      </c>
      <c r="T2105" s="92">
        <f t="shared" si="1023"/>
        <v>0</v>
      </c>
      <c r="U2105" s="181">
        <f t="shared" si="1024"/>
        <v>0</v>
      </c>
      <c r="V2105" s="120">
        <f t="shared" si="1020"/>
        <v>7.8E-2</v>
      </c>
      <c r="W2105" s="118">
        <f t="shared" si="1039"/>
        <v>17</v>
      </c>
      <c r="X2105" s="118">
        <v>252</v>
      </c>
      <c r="Y2105" s="117">
        <f t="shared" si="1040"/>
        <v>1.0050796319999999</v>
      </c>
      <c r="Z2105" s="110">
        <f t="shared" si="1041"/>
        <v>2.3847288299999998</v>
      </c>
      <c r="AA2105" s="110">
        <f t="shared" si="1042"/>
        <v>0</v>
      </c>
      <c r="AB2105" s="121" t="str">
        <f t="shared" si="1021"/>
        <v>A+J=</v>
      </c>
      <c r="AC2105" s="115">
        <f t="shared" si="1022"/>
        <v>46384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9">
        <f t="shared" si="1019"/>
        <v>46375</v>
      </c>
      <c r="B2106" s="110">
        <f t="shared" si="1025"/>
        <v>472.08628044</v>
      </c>
      <c r="C2106" s="184">
        <f t="shared" si="1043"/>
        <v>467.91458485110928</v>
      </c>
      <c r="D2106" s="111">
        <f t="shared" si="1026"/>
        <v>7245.38</v>
      </c>
      <c r="E2106" s="111">
        <f>IF($K2106=1,VLOOKUP($A2105,$AQ$11:$AU$150,5),E2105)</f>
        <v>7276.54</v>
      </c>
      <c r="F2106" s="160" t="e">
        <f>IF($K2106=1,VLOOKUP($A2105,$AQ$11:$AU$135,6),F2105)</f>
        <v>#REF!</v>
      </c>
      <c r="G2106" s="114">
        <f t="shared" si="1027"/>
        <v>4.3006716003852752E-3</v>
      </c>
      <c r="H2106" s="115">
        <f t="shared" si="1028"/>
        <v>46384</v>
      </c>
      <c r="I2106" s="115">
        <f t="shared" si="1029"/>
        <v>46384</v>
      </c>
      <c r="J2106" s="116">
        <f t="shared" si="1030"/>
        <v>22</v>
      </c>
      <c r="K2106" s="116">
        <f t="shared" si="1031"/>
        <v>18</v>
      </c>
      <c r="L2106" s="8">
        <f t="shared" si="1032"/>
        <v>1.0035173500000001</v>
      </c>
      <c r="M2106" s="117">
        <v>1</v>
      </c>
      <c r="N2106" s="117">
        <f t="shared" si="1033"/>
        <v>1</v>
      </c>
      <c r="O2106" s="110">
        <f t="shared" si="1034"/>
        <v>1.0035173500000001</v>
      </c>
      <c r="P2106" s="110">
        <f t="shared" si="1035"/>
        <v>469.56040421</v>
      </c>
      <c r="Q2106" s="148">
        <f t="shared" si="1036"/>
        <v>0</v>
      </c>
      <c r="R2106" s="170">
        <f t="shared" si="1037"/>
        <v>0</v>
      </c>
      <c r="S2106" s="110">
        <f t="shared" si="1038"/>
        <v>0</v>
      </c>
      <c r="T2106" s="92">
        <f t="shared" si="1023"/>
        <v>0</v>
      </c>
      <c r="U2106" s="181">
        <f t="shared" si="1024"/>
        <v>0</v>
      </c>
      <c r="V2106" s="120">
        <f t="shared" si="1020"/>
        <v>7.8E-2</v>
      </c>
      <c r="W2106" s="118">
        <f t="shared" si="1039"/>
        <v>18</v>
      </c>
      <c r="X2106" s="118">
        <v>252</v>
      </c>
      <c r="Y2106" s="117">
        <f t="shared" si="1040"/>
        <v>1.005379236</v>
      </c>
      <c r="Z2106" s="110">
        <f t="shared" si="1041"/>
        <v>2.5258762300000002</v>
      </c>
      <c r="AA2106" s="110">
        <f t="shared" si="1042"/>
        <v>0</v>
      </c>
      <c r="AB2106" s="121" t="str">
        <f t="shared" si="1021"/>
        <v>A+J=</v>
      </c>
      <c r="AC2106" s="115">
        <f t="shared" si="1022"/>
        <v>46384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9">
        <f t="shared" si="1019"/>
        <v>46376</v>
      </c>
      <c r="B2107" s="110">
        <f t="shared" si="1025"/>
        <v>472.08628044</v>
      </c>
      <c r="C2107" s="184">
        <f t="shared" si="1043"/>
        <v>467.91458485110928</v>
      </c>
      <c r="D2107" s="111">
        <f t="shared" si="1026"/>
        <v>7245.38</v>
      </c>
      <c r="E2107" s="111">
        <f>IF($K2107=1,VLOOKUP($A2106,$AQ$11:$AU$150,5),E2106)</f>
        <v>7276.54</v>
      </c>
      <c r="F2107" s="160" t="e">
        <f>IF($K2107=1,VLOOKUP($A2106,$AQ$11:$AU$135,6),F2106)</f>
        <v>#REF!</v>
      </c>
      <c r="G2107" s="114">
        <f t="shared" si="1027"/>
        <v>4.3006716003852752E-3</v>
      </c>
      <c r="H2107" s="115">
        <f t="shared" si="1028"/>
        <v>46384</v>
      </c>
      <c r="I2107" s="115">
        <f t="shared" si="1029"/>
        <v>46384</v>
      </c>
      <c r="J2107" s="116">
        <f t="shared" si="1030"/>
        <v>22</v>
      </c>
      <c r="K2107" s="116">
        <f t="shared" si="1031"/>
        <v>18</v>
      </c>
      <c r="L2107" s="8">
        <f t="shared" si="1032"/>
        <v>1.0035173500000001</v>
      </c>
      <c r="M2107" s="117">
        <v>1</v>
      </c>
      <c r="N2107" s="117">
        <f t="shared" si="1033"/>
        <v>1</v>
      </c>
      <c r="O2107" s="110">
        <f t="shared" si="1034"/>
        <v>1.0035173500000001</v>
      </c>
      <c r="P2107" s="110">
        <f t="shared" si="1035"/>
        <v>469.56040421</v>
      </c>
      <c r="Q2107" s="148">
        <f t="shared" si="1036"/>
        <v>0</v>
      </c>
      <c r="R2107" s="170">
        <f t="shared" si="1037"/>
        <v>0</v>
      </c>
      <c r="S2107" s="110">
        <f t="shared" si="1038"/>
        <v>0</v>
      </c>
      <c r="T2107" s="92">
        <f t="shared" si="1023"/>
        <v>0</v>
      </c>
      <c r="U2107" s="181">
        <f t="shared" si="1024"/>
        <v>0</v>
      </c>
      <c r="V2107" s="120">
        <f t="shared" si="1020"/>
        <v>7.8E-2</v>
      </c>
      <c r="W2107" s="118">
        <f t="shared" si="1039"/>
        <v>18</v>
      </c>
      <c r="X2107" s="118">
        <v>252</v>
      </c>
      <c r="Y2107" s="117">
        <f t="shared" si="1040"/>
        <v>1.005379236</v>
      </c>
      <c r="Z2107" s="110">
        <f t="shared" si="1041"/>
        <v>2.5258762300000002</v>
      </c>
      <c r="AA2107" s="110">
        <f t="shared" si="1042"/>
        <v>0</v>
      </c>
      <c r="AB2107" s="121" t="str">
        <f t="shared" si="1021"/>
        <v>A+J=</v>
      </c>
      <c r="AC2107" s="115">
        <f t="shared" si="1022"/>
        <v>46384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9">
        <f t="shared" si="1019"/>
        <v>46377</v>
      </c>
      <c r="B2108" s="110">
        <f t="shared" si="1025"/>
        <v>472.08628044</v>
      </c>
      <c r="C2108" s="184">
        <f t="shared" si="1043"/>
        <v>467.91458485110928</v>
      </c>
      <c r="D2108" s="111">
        <f t="shared" si="1026"/>
        <v>7245.38</v>
      </c>
      <c r="E2108" s="111">
        <f>IF($K2108=1,VLOOKUP($A2107,$AQ$11:$AU$150,5),E2107)</f>
        <v>7276.54</v>
      </c>
      <c r="F2108" s="160" t="e">
        <f>IF($K2108=1,VLOOKUP($A2107,$AQ$11:$AU$135,6),F2107)</f>
        <v>#REF!</v>
      </c>
      <c r="G2108" s="114">
        <f t="shared" si="1027"/>
        <v>4.3006716003852752E-3</v>
      </c>
      <c r="H2108" s="115">
        <f t="shared" si="1028"/>
        <v>46384</v>
      </c>
      <c r="I2108" s="115">
        <f t="shared" si="1029"/>
        <v>46384</v>
      </c>
      <c r="J2108" s="116">
        <f t="shared" si="1030"/>
        <v>22</v>
      </c>
      <c r="K2108" s="116">
        <f t="shared" si="1031"/>
        <v>18</v>
      </c>
      <c r="L2108" s="8">
        <f t="shared" si="1032"/>
        <v>1.0035173500000001</v>
      </c>
      <c r="M2108" s="117">
        <v>1</v>
      </c>
      <c r="N2108" s="117">
        <f t="shared" si="1033"/>
        <v>1</v>
      </c>
      <c r="O2108" s="110">
        <f t="shared" si="1034"/>
        <v>1.0035173500000001</v>
      </c>
      <c r="P2108" s="110">
        <f t="shared" si="1035"/>
        <v>469.56040421</v>
      </c>
      <c r="Q2108" s="148">
        <f t="shared" si="1036"/>
        <v>0</v>
      </c>
      <c r="R2108" s="170">
        <f t="shared" si="1037"/>
        <v>0</v>
      </c>
      <c r="S2108" s="110">
        <f t="shared" si="1038"/>
        <v>0</v>
      </c>
      <c r="T2108" s="92">
        <f t="shared" si="1023"/>
        <v>0</v>
      </c>
      <c r="U2108" s="181">
        <f t="shared" si="1024"/>
        <v>0</v>
      </c>
      <c r="V2108" s="120">
        <f t="shared" si="1020"/>
        <v>7.8E-2</v>
      </c>
      <c r="W2108" s="118">
        <f t="shared" si="1039"/>
        <v>18</v>
      </c>
      <c r="X2108" s="118">
        <v>252</v>
      </c>
      <c r="Y2108" s="117">
        <f t="shared" si="1040"/>
        <v>1.005379236</v>
      </c>
      <c r="Z2108" s="110">
        <f t="shared" si="1041"/>
        <v>2.5258762300000002</v>
      </c>
      <c r="AA2108" s="110">
        <f t="shared" si="1042"/>
        <v>0</v>
      </c>
      <c r="AB2108" s="121" t="str">
        <f t="shared" si="1021"/>
        <v>A+J=</v>
      </c>
      <c r="AC2108" s="115">
        <f t="shared" si="1022"/>
        <v>46384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9">
        <f t="shared" si="1019"/>
        <v>46378</v>
      </c>
      <c r="B2109" s="110">
        <f t="shared" si="1025"/>
        <v>472.31912825000001</v>
      </c>
      <c r="C2109" s="184">
        <f t="shared" si="1043"/>
        <v>467.91458485110928</v>
      </c>
      <c r="D2109" s="111">
        <f t="shared" si="1026"/>
        <v>7245.38</v>
      </c>
      <c r="E2109" s="111">
        <f>IF($K2109=1,VLOOKUP($A2108,$AQ$11:$AU$150,5),E2108)</f>
        <v>7276.54</v>
      </c>
      <c r="F2109" s="160" t="e">
        <f>IF($K2109=1,VLOOKUP($A2108,$AQ$11:$AU$135,6),F2108)</f>
        <v>#REF!</v>
      </c>
      <c r="G2109" s="114">
        <f t="shared" si="1027"/>
        <v>4.3006716003852752E-3</v>
      </c>
      <c r="H2109" s="115">
        <f t="shared" si="1028"/>
        <v>46384</v>
      </c>
      <c r="I2109" s="115">
        <f t="shared" si="1029"/>
        <v>46384</v>
      </c>
      <c r="J2109" s="116">
        <f t="shared" si="1030"/>
        <v>22</v>
      </c>
      <c r="K2109" s="116">
        <f t="shared" si="1031"/>
        <v>19</v>
      </c>
      <c r="L2109" s="8">
        <f t="shared" si="1032"/>
        <v>1.00371312</v>
      </c>
      <c r="M2109" s="117">
        <v>1</v>
      </c>
      <c r="N2109" s="117">
        <f t="shared" si="1033"/>
        <v>1</v>
      </c>
      <c r="O2109" s="110">
        <f t="shared" si="1034"/>
        <v>1.00371312</v>
      </c>
      <c r="P2109" s="110">
        <f t="shared" si="1035"/>
        <v>469.65200785000002</v>
      </c>
      <c r="Q2109" s="148">
        <f t="shared" si="1036"/>
        <v>0</v>
      </c>
      <c r="R2109" s="170">
        <f t="shared" si="1037"/>
        <v>0</v>
      </c>
      <c r="S2109" s="110">
        <f t="shared" si="1038"/>
        <v>0</v>
      </c>
      <c r="T2109" s="92">
        <f t="shared" si="1023"/>
        <v>0</v>
      </c>
      <c r="U2109" s="181">
        <f t="shared" si="1024"/>
        <v>0</v>
      </c>
      <c r="V2109" s="120">
        <f t="shared" si="1020"/>
        <v>7.8E-2</v>
      </c>
      <c r="W2109" s="118">
        <f t="shared" si="1039"/>
        <v>19</v>
      </c>
      <c r="X2109" s="118">
        <v>252</v>
      </c>
      <c r="Y2109" s="117">
        <f t="shared" si="1040"/>
        <v>1.0056789290000001</v>
      </c>
      <c r="Z2109" s="110">
        <f t="shared" si="1041"/>
        <v>2.6671203999999999</v>
      </c>
      <c r="AA2109" s="110">
        <f t="shared" si="1042"/>
        <v>0</v>
      </c>
      <c r="AB2109" s="121" t="str">
        <f t="shared" si="1021"/>
        <v>A+J=</v>
      </c>
      <c r="AC2109" s="115">
        <f t="shared" si="1022"/>
        <v>46384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9">
        <f t="shared" si="1019"/>
        <v>46379</v>
      </c>
      <c r="B2110" s="110">
        <f t="shared" si="1025"/>
        <v>472.55209206999996</v>
      </c>
      <c r="C2110" s="184">
        <f t="shared" si="1043"/>
        <v>467.91458485110928</v>
      </c>
      <c r="D2110" s="111">
        <f t="shared" si="1026"/>
        <v>7245.38</v>
      </c>
      <c r="E2110" s="111">
        <f>IF($K2110=1,VLOOKUP($A2109,$AQ$11:$AU$150,5),E2109)</f>
        <v>7276.54</v>
      </c>
      <c r="F2110" s="160" t="e">
        <f>IF($K2110=1,VLOOKUP($A2109,$AQ$11:$AU$135,6),F2109)</f>
        <v>#REF!</v>
      </c>
      <c r="G2110" s="114">
        <f t="shared" si="1027"/>
        <v>4.3006716003852752E-3</v>
      </c>
      <c r="H2110" s="115">
        <f t="shared" si="1028"/>
        <v>46384</v>
      </c>
      <c r="I2110" s="115">
        <f t="shared" si="1029"/>
        <v>46384</v>
      </c>
      <c r="J2110" s="116">
        <f t="shared" si="1030"/>
        <v>22</v>
      </c>
      <c r="K2110" s="116">
        <f t="shared" si="1031"/>
        <v>20</v>
      </c>
      <c r="L2110" s="8">
        <f t="shared" si="1032"/>
        <v>1.0039089299999999</v>
      </c>
      <c r="M2110" s="117">
        <v>1</v>
      </c>
      <c r="N2110" s="117">
        <f t="shared" si="1033"/>
        <v>1</v>
      </c>
      <c r="O2110" s="110">
        <f t="shared" si="1034"/>
        <v>1.0039089299999999</v>
      </c>
      <c r="P2110" s="110">
        <f t="shared" si="1035"/>
        <v>469.74363019999998</v>
      </c>
      <c r="Q2110" s="148">
        <f t="shared" si="1036"/>
        <v>0</v>
      </c>
      <c r="R2110" s="170">
        <f t="shared" si="1037"/>
        <v>0</v>
      </c>
      <c r="S2110" s="110">
        <f t="shared" si="1038"/>
        <v>0</v>
      </c>
      <c r="T2110" s="92">
        <f t="shared" si="1023"/>
        <v>0</v>
      </c>
      <c r="U2110" s="181">
        <f t="shared" si="1024"/>
        <v>0</v>
      </c>
      <c r="V2110" s="120">
        <f t="shared" si="1020"/>
        <v>7.8E-2</v>
      </c>
      <c r="W2110" s="118">
        <f t="shared" si="1039"/>
        <v>20</v>
      </c>
      <c r="X2110" s="118">
        <v>252</v>
      </c>
      <c r="Y2110" s="117">
        <f t="shared" si="1040"/>
        <v>1.0059787120000001</v>
      </c>
      <c r="Z2110" s="110">
        <f t="shared" si="1041"/>
        <v>2.8084618699999999</v>
      </c>
      <c r="AA2110" s="110">
        <f t="shared" si="1042"/>
        <v>0</v>
      </c>
      <c r="AB2110" s="121" t="str">
        <f t="shared" si="1021"/>
        <v>A+J=</v>
      </c>
      <c r="AC2110" s="115">
        <f t="shared" si="1022"/>
        <v>46384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9">
        <f t="shared" si="1019"/>
        <v>46380</v>
      </c>
      <c r="B2111" s="110">
        <f t="shared" si="1025"/>
        <v>472.78517148999998</v>
      </c>
      <c r="C2111" s="184">
        <f t="shared" si="1043"/>
        <v>467.91458485110928</v>
      </c>
      <c r="D2111" s="111">
        <f t="shared" si="1026"/>
        <v>7245.38</v>
      </c>
      <c r="E2111" s="111">
        <f>IF($K2111=1,VLOOKUP($A2110,$AQ$11:$AU$150,5),E2110)</f>
        <v>7276.54</v>
      </c>
      <c r="F2111" s="160" t="e">
        <f>IF($K2111=1,VLOOKUP($A2110,$AQ$11:$AU$135,6),F2110)</f>
        <v>#REF!</v>
      </c>
      <c r="G2111" s="114">
        <f t="shared" si="1027"/>
        <v>4.3006716003852752E-3</v>
      </c>
      <c r="H2111" s="115">
        <f t="shared" si="1028"/>
        <v>46384</v>
      </c>
      <c r="I2111" s="115">
        <f t="shared" si="1029"/>
        <v>46384</v>
      </c>
      <c r="J2111" s="116">
        <f t="shared" si="1030"/>
        <v>22</v>
      </c>
      <c r="K2111" s="116">
        <f t="shared" si="1031"/>
        <v>21</v>
      </c>
      <c r="L2111" s="8">
        <f t="shared" si="1032"/>
        <v>1.00410478</v>
      </c>
      <c r="M2111" s="117">
        <v>1</v>
      </c>
      <c r="N2111" s="117">
        <f t="shared" si="1033"/>
        <v>1</v>
      </c>
      <c r="O2111" s="110">
        <f t="shared" si="1034"/>
        <v>1.00410478</v>
      </c>
      <c r="P2111" s="110">
        <f t="shared" si="1035"/>
        <v>469.83527127999997</v>
      </c>
      <c r="Q2111" s="148">
        <f t="shared" si="1036"/>
        <v>0</v>
      </c>
      <c r="R2111" s="170">
        <f t="shared" si="1037"/>
        <v>0</v>
      </c>
      <c r="S2111" s="110">
        <f t="shared" si="1038"/>
        <v>0</v>
      </c>
      <c r="T2111" s="92">
        <f t="shared" si="1023"/>
        <v>0</v>
      </c>
      <c r="U2111" s="181">
        <f t="shared" si="1024"/>
        <v>0</v>
      </c>
      <c r="V2111" s="120">
        <f t="shared" si="1020"/>
        <v>7.8E-2</v>
      </c>
      <c r="W2111" s="118">
        <f t="shared" si="1039"/>
        <v>21</v>
      </c>
      <c r="X2111" s="118">
        <v>252</v>
      </c>
      <c r="Y2111" s="117">
        <f t="shared" si="1040"/>
        <v>1.0062785839999999</v>
      </c>
      <c r="Z2111" s="110">
        <f t="shared" si="1041"/>
        <v>2.94990021</v>
      </c>
      <c r="AA2111" s="110">
        <f t="shared" si="1042"/>
        <v>0</v>
      </c>
      <c r="AB2111" s="121" t="str">
        <f t="shared" si="1021"/>
        <v>A+J=</v>
      </c>
      <c r="AC2111" s="115">
        <f t="shared" si="1022"/>
        <v>46384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9">
        <f t="shared" si="1019"/>
        <v>46381</v>
      </c>
      <c r="B2112" s="110">
        <f t="shared" si="1025"/>
        <v>473.01836699</v>
      </c>
      <c r="C2112" s="184">
        <f t="shared" si="1043"/>
        <v>467.91458485110928</v>
      </c>
      <c r="D2112" s="111">
        <f t="shared" si="1026"/>
        <v>7245.38</v>
      </c>
      <c r="E2112" s="111">
        <f>IF($K2112=1,VLOOKUP($A2111,$AQ$11:$AU$150,5),E2111)</f>
        <v>7276.54</v>
      </c>
      <c r="F2112" s="160" t="e">
        <f>IF($K2112=1,VLOOKUP($A2111,$AQ$11:$AU$135,6),F2111)</f>
        <v>#REF!</v>
      </c>
      <c r="G2112" s="114">
        <f t="shared" si="1027"/>
        <v>4.3006716003852752E-3</v>
      </c>
      <c r="H2112" s="115">
        <f t="shared" si="1028"/>
        <v>46384</v>
      </c>
      <c r="I2112" s="115">
        <f t="shared" si="1029"/>
        <v>46384</v>
      </c>
      <c r="J2112" s="116">
        <f t="shared" si="1030"/>
        <v>22</v>
      </c>
      <c r="K2112" s="116">
        <f t="shared" si="1031"/>
        <v>22</v>
      </c>
      <c r="L2112" s="8">
        <f t="shared" si="1032"/>
        <v>1.0043006699999999</v>
      </c>
      <c r="M2112" s="117">
        <v>1</v>
      </c>
      <c r="N2112" s="117">
        <f t="shared" si="1033"/>
        <v>1</v>
      </c>
      <c r="O2112" s="110">
        <f t="shared" si="1034"/>
        <v>1.0043006699999999</v>
      </c>
      <c r="P2112" s="110">
        <f t="shared" si="1035"/>
        <v>469.92693106000002</v>
      </c>
      <c r="Q2112" s="148">
        <f t="shared" si="1036"/>
        <v>0</v>
      </c>
      <c r="R2112" s="170">
        <f t="shared" si="1037"/>
        <v>0</v>
      </c>
      <c r="S2112" s="110">
        <f t="shared" si="1038"/>
        <v>0</v>
      </c>
      <c r="T2112" s="92">
        <f t="shared" si="1023"/>
        <v>0</v>
      </c>
      <c r="U2112" s="181">
        <f t="shared" si="1024"/>
        <v>0</v>
      </c>
      <c r="V2112" s="120">
        <f t="shared" si="1020"/>
        <v>7.8E-2</v>
      </c>
      <c r="W2112" s="118">
        <f t="shared" si="1039"/>
        <v>22</v>
      </c>
      <c r="X2112" s="118">
        <v>252</v>
      </c>
      <c r="Y2112" s="117">
        <f t="shared" si="1040"/>
        <v>1.0065785460000001</v>
      </c>
      <c r="Z2112" s="110">
        <f t="shared" si="1041"/>
        <v>3.0914359299999998</v>
      </c>
      <c r="AA2112" s="110">
        <f t="shared" si="1042"/>
        <v>0</v>
      </c>
      <c r="AB2112" s="121" t="str">
        <f t="shared" si="1021"/>
        <v>A+J=</v>
      </c>
      <c r="AC2112" s="115">
        <f t="shared" si="1022"/>
        <v>46384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9">
        <f t="shared" si="1019"/>
        <v>46382</v>
      </c>
      <c r="B2113" s="110">
        <f t="shared" si="1025"/>
        <v>473.01836699</v>
      </c>
      <c r="C2113" s="184">
        <f t="shared" si="1043"/>
        <v>467.91458485110928</v>
      </c>
      <c r="D2113" s="111">
        <f t="shared" si="1026"/>
        <v>7245.38</v>
      </c>
      <c r="E2113" s="111">
        <f>IF($K2113=1,VLOOKUP($A2112,$AQ$11:$AU$150,5),E2112)</f>
        <v>7276.54</v>
      </c>
      <c r="F2113" s="160" t="e">
        <f>IF($K2113=1,VLOOKUP($A2112,$AQ$11:$AU$135,6),F2112)</f>
        <v>#REF!</v>
      </c>
      <c r="G2113" s="114">
        <f t="shared" si="1027"/>
        <v>4.3006716003852752E-3</v>
      </c>
      <c r="H2113" s="115">
        <f t="shared" si="1028"/>
        <v>46384</v>
      </c>
      <c r="I2113" s="115">
        <f t="shared" si="1029"/>
        <v>46384</v>
      </c>
      <c r="J2113" s="116">
        <f t="shared" si="1030"/>
        <v>22</v>
      </c>
      <c r="K2113" s="116">
        <f t="shared" si="1031"/>
        <v>22</v>
      </c>
      <c r="L2113" s="8">
        <f t="shared" si="1032"/>
        <v>1.0043006699999999</v>
      </c>
      <c r="M2113" s="117">
        <v>1</v>
      </c>
      <c r="N2113" s="117">
        <f t="shared" si="1033"/>
        <v>1</v>
      </c>
      <c r="O2113" s="110">
        <f t="shared" si="1034"/>
        <v>1.0043006699999999</v>
      </c>
      <c r="P2113" s="110">
        <f t="shared" si="1035"/>
        <v>469.92693106000002</v>
      </c>
      <c r="Q2113" s="148">
        <f t="shared" si="1036"/>
        <v>0</v>
      </c>
      <c r="R2113" s="170">
        <f t="shared" si="1037"/>
        <v>0</v>
      </c>
      <c r="S2113" s="110">
        <f t="shared" si="1038"/>
        <v>0</v>
      </c>
      <c r="T2113" s="92">
        <f t="shared" si="1023"/>
        <v>0</v>
      </c>
      <c r="U2113" s="181">
        <f t="shared" si="1024"/>
        <v>0</v>
      </c>
      <c r="V2113" s="120">
        <f t="shared" si="1020"/>
        <v>7.8E-2</v>
      </c>
      <c r="W2113" s="118">
        <f t="shared" si="1039"/>
        <v>22</v>
      </c>
      <c r="X2113" s="118">
        <v>252</v>
      </c>
      <c r="Y2113" s="117">
        <f t="shared" si="1040"/>
        <v>1.0065785460000001</v>
      </c>
      <c r="Z2113" s="110">
        <f t="shared" si="1041"/>
        <v>3.0914359299999998</v>
      </c>
      <c r="AA2113" s="110">
        <f t="shared" si="1042"/>
        <v>0</v>
      </c>
      <c r="AB2113" s="121" t="str">
        <f t="shared" si="1021"/>
        <v>A+J=</v>
      </c>
      <c r="AC2113" s="115">
        <f t="shared" si="1022"/>
        <v>46384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9">
        <f t="shared" si="1019"/>
        <v>46383</v>
      </c>
      <c r="B2114" s="110">
        <f t="shared" si="1025"/>
        <v>473.01836699</v>
      </c>
      <c r="C2114" s="184">
        <f t="shared" si="1043"/>
        <v>467.91458485110928</v>
      </c>
      <c r="D2114" s="111">
        <f t="shared" si="1026"/>
        <v>7245.38</v>
      </c>
      <c r="E2114" s="111">
        <f>IF($K2114=1,VLOOKUP($A2113,$AQ$11:$AU$150,5),E2113)</f>
        <v>7276.54</v>
      </c>
      <c r="F2114" s="160" t="e">
        <f>IF($K2114=1,VLOOKUP($A2113,$AQ$11:$AU$135,6),F2113)</f>
        <v>#REF!</v>
      </c>
      <c r="G2114" s="114">
        <f t="shared" si="1027"/>
        <v>4.3006716003852752E-3</v>
      </c>
      <c r="H2114" s="115">
        <f t="shared" si="1028"/>
        <v>46384</v>
      </c>
      <c r="I2114" s="115">
        <f t="shared" si="1029"/>
        <v>46384</v>
      </c>
      <c r="J2114" s="116">
        <f t="shared" si="1030"/>
        <v>22</v>
      </c>
      <c r="K2114" s="116">
        <f t="shared" si="1031"/>
        <v>22</v>
      </c>
      <c r="L2114" s="8">
        <f t="shared" si="1032"/>
        <v>1.0043006699999999</v>
      </c>
      <c r="M2114" s="117">
        <v>1</v>
      </c>
      <c r="N2114" s="117">
        <f t="shared" si="1033"/>
        <v>1</v>
      </c>
      <c r="O2114" s="110">
        <f t="shared" si="1034"/>
        <v>1.0043006699999999</v>
      </c>
      <c r="P2114" s="110">
        <f t="shared" si="1035"/>
        <v>469.92693106000002</v>
      </c>
      <c r="Q2114" s="148">
        <f t="shared" si="1036"/>
        <v>0</v>
      </c>
      <c r="R2114" s="170">
        <f t="shared" si="1037"/>
        <v>0</v>
      </c>
      <c r="S2114" s="110">
        <f t="shared" si="1038"/>
        <v>0</v>
      </c>
      <c r="T2114" s="92">
        <f t="shared" si="1023"/>
        <v>0</v>
      </c>
      <c r="U2114" s="181">
        <f t="shared" si="1024"/>
        <v>0</v>
      </c>
      <c r="V2114" s="120">
        <f t="shared" si="1020"/>
        <v>7.8E-2</v>
      </c>
      <c r="W2114" s="118">
        <f t="shared" si="1039"/>
        <v>22</v>
      </c>
      <c r="X2114" s="118">
        <v>252</v>
      </c>
      <c r="Y2114" s="117">
        <f t="shared" si="1040"/>
        <v>1.0065785460000001</v>
      </c>
      <c r="Z2114" s="110">
        <f t="shared" si="1041"/>
        <v>3.0914359299999998</v>
      </c>
      <c r="AA2114" s="110">
        <f t="shared" si="1042"/>
        <v>0</v>
      </c>
      <c r="AB2114" s="121" t="str">
        <f t="shared" si="1021"/>
        <v>A+J=</v>
      </c>
      <c r="AC2114" s="115">
        <f t="shared" si="1022"/>
        <v>46384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9">
        <f t="shared" si="1019"/>
        <v>46384</v>
      </c>
      <c r="B2115" s="110">
        <f t="shared" si="1025"/>
        <v>473.01836699</v>
      </c>
      <c r="C2115" s="184">
        <f t="shared" si="1043"/>
        <v>467.91458485110928</v>
      </c>
      <c r="D2115" s="111">
        <f t="shared" si="1026"/>
        <v>7245.38</v>
      </c>
      <c r="E2115" s="111">
        <f>IF($K2115=1,VLOOKUP($A2114,$AQ$11:$AU$150,5),E2114)</f>
        <v>7276.54</v>
      </c>
      <c r="F2115" s="160" t="e">
        <f>IF($K2115=1,VLOOKUP($A2114,$AQ$11:$AU$135,6),F2114)</f>
        <v>#REF!</v>
      </c>
      <c r="G2115" s="114">
        <f t="shared" si="1027"/>
        <v>4.3006716003852752E-3</v>
      </c>
      <c r="H2115" s="115">
        <f t="shared" si="1028"/>
        <v>46384</v>
      </c>
      <c r="I2115" s="115">
        <f t="shared" si="1029"/>
        <v>46384</v>
      </c>
      <c r="J2115" s="116">
        <f t="shared" si="1030"/>
        <v>22</v>
      </c>
      <c r="K2115" s="116">
        <f t="shared" si="1031"/>
        <v>22</v>
      </c>
      <c r="L2115" s="8">
        <f t="shared" si="1032"/>
        <v>1.0043006699999999</v>
      </c>
      <c r="M2115" s="117">
        <v>1</v>
      </c>
      <c r="N2115" s="117">
        <f t="shared" si="1033"/>
        <v>1</v>
      </c>
      <c r="O2115" s="110">
        <f t="shared" si="1034"/>
        <v>1.0043006699999999</v>
      </c>
      <c r="P2115" s="110">
        <f t="shared" si="1035"/>
        <v>469.92693106000002</v>
      </c>
      <c r="Q2115" s="148">
        <f t="shared" si="1036"/>
        <v>69</v>
      </c>
      <c r="R2115" s="170">
        <f t="shared" si="1037"/>
        <v>2.5000000000000001E-2</v>
      </c>
      <c r="S2115" s="110">
        <f t="shared" si="1038"/>
        <v>11.748173270000001</v>
      </c>
      <c r="T2115" s="92">
        <f t="shared" si="1023"/>
        <v>2.0123462176315714</v>
      </c>
      <c r="U2115" s="181">
        <f t="shared" si="1024"/>
        <v>2.9282253427341105E-2</v>
      </c>
      <c r="V2115" s="120">
        <f t="shared" si="1020"/>
        <v>7.8E-2</v>
      </c>
      <c r="W2115" s="118">
        <f t="shared" si="1039"/>
        <v>22</v>
      </c>
      <c r="X2115" s="118">
        <v>252</v>
      </c>
      <c r="Y2115" s="117">
        <f t="shared" si="1040"/>
        <v>1.0065785460000001</v>
      </c>
      <c r="Z2115" s="110">
        <f t="shared" si="1041"/>
        <v>3.0914359299999998</v>
      </c>
      <c r="AA2115" s="110">
        <f t="shared" si="1042"/>
        <v>14.8396092</v>
      </c>
      <c r="AB2115" s="121" t="str">
        <f t="shared" si="1021"/>
        <v>A+J=</v>
      </c>
      <c r="AC2115" s="115">
        <f t="shared" si="1022"/>
        <v>46384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9">
        <f t="shared" si="1019"/>
        <v>46385</v>
      </c>
      <c r="B2116" s="110">
        <f t="shared" si="1025"/>
        <v>456.40546436</v>
      </c>
      <c r="C2116" s="184">
        <f t="shared" si="1043"/>
        <v>456.16641157236847</v>
      </c>
      <c r="D2116" s="111">
        <f t="shared" si="1026"/>
        <v>7245.38</v>
      </c>
      <c r="E2116" s="111">
        <f>IF($K2116=1,VLOOKUP($A2115,$AQ$11:$AU$150,5),E2115)</f>
        <v>7276.54</v>
      </c>
      <c r="F2116" s="160" t="e">
        <f>IF($K2116=1,VLOOKUP($A2115,$AQ$11:$AU$135,6),F2115)</f>
        <v>#REF!</v>
      </c>
      <c r="G2116" s="114">
        <f t="shared" si="1027"/>
        <v>4.3006716003852752E-3</v>
      </c>
      <c r="H2116" s="115">
        <f t="shared" si="1028"/>
        <v>46412</v>
      </c>
      <c r="I2116" s="115">
        <f t="shared" si="1029"/>
        <v>46412</v>
      </c>
      <c r="J2116" s="116">
        <f t="shared" si="1030"/>
        <v>19</v>
      </c>
      <c r="K2116" s="116">
        <f t="shared" si="1031"/>
        <v>1</v>
      </c>
      <c r="L2116" s="8">
        <f t="shared" si="1032"/>
        <v>1.0002258900000001</v>
      </c>
      <c r="M2116" s="117">
        <v>1</v>
      </c>
      <c r="N2116" s="117">
        <f t="shared" si="1033"/>
        <v>1</v>
      </c>
      <c r="O2116" s="110">
        <f t="shared" si="1034"/>
        <v>1.0002258900000001</v>
      </c>
      <c r="P2116" s="110">
        <f t="shared" si="1035"/>
        <v>456.26945499999999</v>
      </c>
      <c r="Q2116" s="148">
        <f t="shared" si="1036"/>
        <v>0</v>
      </c>
      <c r="R2116" s="170">
        <f t="shared" si="1037"/>
        <v>0</v>
      </c>
      <c r="S2116" s="110">
        <f t="shared" si="1038"/>
        <v>0</v>
      </c>
      <c r="T2116" s="92">
        <f t="shared" si="1023"/>
        <v>0</v>
      </c>
      <c r="U2116" s="181">
        <f t="shared" si="1024"/>
        <v>0</v>
      </c>
      <c r="V2116" s="120">
        <f t="shared" si="1020"/>
        <v>7.8E-2</v>
      </c>
      <c r="W2116" s="118">
        <f t="shared" si="1039"/>
        <v>1</v>
      </c>
      <c r="X2116" s="118">
        <v>252</v>
      </c>
      <c r="Y2116" s="117">
        <f t="shared" si="1040"/>
        <v>1.00029809</v>
      </c>
      <c r="Z2116" s="110">
        <f t="shared" si="1041"/>
        <v>0.13600936</v>
      </c>
      <c r="AA2116" s="110">
        <f t="shared" si="1042"/>
        <v>0</v>
      </c>
      <c r="AB2116" s="121" t="str">
        <f t="shared" si="1021"/>
        <v>A+J=</v>
      </c>
      <c r="AC2116" s="115">
        <f t="shared" si="1022"/>
        <v>46412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9">
        <f t="shared" si="1019"/>
        <v>46386</v>
      </c>
      <c r="B2117" s="110">
        <f t="shared" si="1025"/>
        <v>456.64464202000005</v>
      </c>
      <c r="C2117" s="184">
        <f t="shared" si="1043"/>
        <v>456.16641157236847</v>
      </c>
      <c r="D2117" s="111">
        <f t="shared" si="1026"/>
        <v>7245.38</v>
      </c>
      <c r="E2117" s="111">
        <f>IF($K2117=1,VLOOKUP($A2116,$AQ$11:$AU$150,5),E2116)</f>
        <v>7276.54</v>
      </c>
      <c r="F2117" s="160" t="e">
        <f>IF($K2117=1,VLOOKUP($A2116,$AQ$11:$AU$135,6),F2116)</f>
        <v>#REF!</v>
      </c>
      <c r="G2117" s="114">
        <f t="shared" si="1027"/>
        <v>4.3006716003852752E-3</v>
      </c>
      <c r="H2117" s="115">
        <f t="shared" si="1028"/>
        <v>46412</v>
      </c>
      <c r="I2117" s="115">
        <f t="shared" si="1029"/>
        <v>46412</v>
      </c>
      <c r="J2117" s="116">
        <f t="shared" si="1030"/>
        <v>19</v>
      </c>
      <c r="K2117" s="116">
        <f t="shared" si="1031"/>
        <v>2</v>
      </c>
      <c r="L2117" s="8">
        <f t="shared" si="1032"/>
        <v>1.00045183</v>
      </c>
      <c r="M2117" s="117">
        <v>1</v>
      </c>
      <c r="N2117" s="117">
        <f t="shared" si="1033"/>
        <v>1</v>
      </c>
      <c r="O2117" s="110">
        <f t="shared" si="1034"/>
        <v>1.00045183</v>
      </c>
      <c r="P2117" s="110">
        <f t="shared" si="1035"/>
        <v>456.37252124000003</v>
      </c>
      <c r="Q2117" s="148">
        <f t="shared" si="1036"/>
        <v>0</v>
      </c>
      <c r="R2117" s="170">
        <f t="shared" si="1037"/>
        <v>0</v>
      </c>
      <c r="S2117" s="110">
        <f t="shared" si="1038"/>
        <v>0</v>
      </c>
      <c r="T2117" s="92">
        <f t="shared" si="1023"/>
        <v>0</v>
      </c>
      <c r="U2117" s="181">
        <f t="shared" si="1024"/>
        <v>0</v>
      </c>
      <c r="V2117" s="120">
        <f t="shared" si="1020"/>
        <v>7.8E-2</v>
      </c>
      <c r="W2117" s="118">
        <f t="shared" si="1039"/>
        <v>2</v>
      </c>
      <c r="X2117" s="118">
        <v>252</v>
      </c>
      <c r="Y2117" s="117">
        <f t="shared" si="1040"/>
        <v>1.0005962690000001</v>
      </c>
      <c r="Z2117" s="110">
        <f t="shared" si="1041"/>
        <v>0.27212078000000001</v>
      </c>
      <c r="AA2117" s="110">
        <f t="shared" si="1042"/>
        <v>0</v>
      </c>
      <c r="AB2117" s="121" t="str">
        <f t="shared" si="1021"/>
        <v>A+J=</v>
      </c>
      <c r="AC2117" s="115">
        <f t="shared" si="1022"/>
        <v>46412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9">
        <f t="shared" si="1019"/>
        <v>46387</v>
      </c>
      <c r="B2118" s="110">
        <f t="shared" si="1025"/>
        <v>456.88394414000004</v>
      </c>
      <c r="C2118" s="184">
        <f t="shared" si="1043"/>
        <v>456.16641157236847</v>
      </c>
      <c r="D2118" s="111">
        <f t="shared" si="1026"/>
        <v>7245.38</v>
      </c>
      <c r="E2118" s="111">
        <f>IF($K2118=1,VLOOKUP($A2117,$AQ$11:$AU$150,5),E2117)</f>
        <v>7276.54</v>
      </c>
      <c r="F2118" s="160" t="e">
        <f>IF($K2118=1,VLOOKUP($A2117,$AQ$11:$AU$135,6),F2117)</f>
        <v>#REF!</v>
      </c>
      <c r="G2118" s="114">
        <f t="shared" si="1027"/>
        <v>4.3006716003852752E-3</v>
      </c>
      <c r="H2118" s="115">
        <f t="shared" si="1028"/>
        <v>46412</v>
      </c>
      <c r="I2118" s="115">
        <f t="shared" si="1029"/>
        <v>46412</v>
      </c>
      <c r="J2118" s="116">
        <f t="shared" si="1030"/>
        <v>19</v>
      </c>
      <c r="K2118" s="116">
        <f t="shared" si="1031"/>
        <v>3</v>
      </c>
      <c r="L2118" s="8">
        <f t="shared" si="1032"/>
        <v>1.0006778199999999</v>
      </c>
      <c r="M2118" s="117">
        <v>1</v>
      </c>
      <c r="N2118" s="117">
        <f t="shared" si="1033"/>
        <v>1</v>
      </c>
      <c r="O2118" s="110">
        <f t="shared" si="1034"/>
        <v>1.0006778199999999</v>
      </c>
      <c r="P2118" s="110">
        <f t="shared" si="1035"/>
        <v>456.47561028000001</v>
      </c>
      <c r="Q2118" s="148">
        <f t="shared" si="1036"/>
        <v>0</v>
      </c>
      <c r="R2118" s="170">
        <f t="shared" si="1037"/>
        <v>0</v>
      </c>
      <c r="S2118" s="110">
        <f t="shared" si="1038"/>
        <v>0</v>
      </c>
      <c r="T2118" s="92">
        <f t="shared" si="1023"/>
        <v>0</v>
      </c>
      <c r="U2118" s="181">
        <f t="shared" si="1024"/>
        <v>0</v>
      </c>
      <c r="V2118" s="120">
        <f t="shared" si="1020"/>
        <v>7.8E-2</v>
      </c>
      <c r="W2118" s="118">
        <f t="shared" si="1039"/>
        <v>3</v>
      </c>
      <c r="X2118" s="118">
        <v>252</v>
      </c>
      <c r="Y2118" s="117">
        <f t="shared" si="1040"/>
        <v>1.0008945359999999</v>
      </c>
      <c r="Z2118" s="110">
        <f t="shared" si="1041"/>
        <v>0.40833385999999999</v>
      </c>
      <c r="AA2118" s="110">
        <f t="shared" si="1042"/>
        <v>0</v>
      </c>
      <c r="AB2118" s="121" t="str">
        <f t="shared" si="1021"/>
        <v>A+J=</v>
      </c>
      <c r="AC2118" s="115">
        <f t="shared" si="1022"/>
        <v>46412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9">
        <f t="shared" si="1019"/>
        <v>46388</v>
      </c>
      <c r="B2119" s="110">
        <f t="shared" si="1025"/>
        <v>457.12337625999999</v>
      </c>
      <c r="C2119" s="184">
        <f t="shared" si="1043"/>
        <v>456.16641157236847</v>
      </c>
      <c r="D2119" s="111">
        <f t="shared" si="1026"/>
        <v>7245.38</v>
      </c>
      <c r="E2119" s="111">
        <f>IF($K2119=1,VLOOKUP($A2118,$AQ$11:$AU$150,5),E2118)</f>
        <v>7276.54</v>
      </c>
      <c r="F2119" s="160" t="e">
        <f>IF($K2119=1,VLOOKUP($A2118,$AQ$11:$AU$135,6),F2118)</f>
        <v>#REF!</v>
      </c>
      <c r="G2119" s="114">
        <f t="shared" si="1027"/>
        <v>4.3006716003852752E-3</v>
      </c>
      <c r="H2119" s="115">
        <f t="shared" si="1028"/>
        <v>46412</v>
      </c>
      <c r="I2119" s="115">
        <f t="shared" si="1029"/>
        <v>46412</v>
      </c>
      <c r="J2119" s="116">
        <f t="shared" si="1030"/>
        <v>19</v>
      </c>
      <c r="K2119" s="116">
        <f t="shared" si="1031"/>
        <v>4</v>
      </c>
      <c r="L2119" s="8">
        <f t="shared" si="1032"/>
        <v>1.0009038699999999</v>
      </c>
      <c r="M2119" s="117">
        <v>1</v>
      </c>
      <c r="N2119" s="117">
        <f t="shared" si="1033"/>
        <v>1</v>
      </c>
      <c r="O2119" s="110">
        <f t="shared" si="1034"/>
        <v>1.0009038699999999</v>
      </c>
      <c r="P2119" s="110">
        <f t="shared" si="1035"/>
        <v>456.5787267</v>
      </c>
      <c r="Q2119" s="148">
        <f t="shared" si="1036"/>
        <v>0</v>
      </c>
      <c r="R2119" s="170">
        <f t="shared" si="1037"/>
        <v>0</v>
      </c>
      <c r="S2119" s="110">
        <f t="shared" si="1038"/>
        <v>0</v>
      </c>
      <c r="T2119" s="92">
        <f t="shared" si="1023"/>
        <v>0</v>
      </c>
      <c r="U2119" s="181">
        <f t="shared" si="1024"/>
        <v>0</v>
      </c>
      <c r="V2119" s="120">
        <f t="shared" si="1020"/>
        <v>7.8E-2</v>
      </c>
      <c r="W2119" s="118">
        <f t="shared" si="1039"/>
        <v>4</v>
      </c>
      <c r="X2119" s="118">
        <v>252</v>
      </c>
      <c r="Y2119" s="117">
        <f t="shared" si="1040"/>
        <v>1.001192893</v>
      </c>
      <c r="Z2119" s="110">
        <f t="shared" si="1041"/>
        <v>0.54464955999999998</v>
      </c>
      <c r="AA2119" s="110">
        <f t="shared" si="1042"/>
        <v>0</v>
      </c>
      <c r="AB2119" s="121" t="str">
        <f t="shared" si="1021"/>
        <v>A+J=</v>
      </c>
      <c r="AC2119" s="115">
        <f t="shared" si="1022"/>
        <v>46412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9">
        <f t="shared" si="1019"/>
        <v>46389</v>
      </c>
      <c r="B2120" s="110">
        <f t="shared" si="1025"/>
        <v>457.12337625999999</v>
      </c>
      <c r="C2120" s="184">
        <f t="shared" si="1043"/>
        <v>456.16641157236847</v>
      </c>
      <c r="D2120" s="111">
        <f t="shared" si="1026"/>
        <v>7245.38</v>
      </c>
      <c r="E2120" s="111">
        <f>IF($K2120=1,VLOOKUP($A2119,$AQ$11:$AU$150,5),E2119)</f>
        <v>7276.54</v>
      </c>
      <c r="F2120" s="160" t="e">
        <f>IF($K2120=1,VLOOKUP($A2119,$AQ$11:$AU$135,6),F2119)</f>
        <v>#REF!</v>
      </c>
      <c r="G2120" s="114">
        <f t="shared" si="1027"/>
        <v>4.3006716003852752E-3</v>
      </c>
      <c r="H2120" s="115">
        <f t="shared" si="1028"/>
        <v>46412</v>
      </c>
      <c r="I2120" s="115">
        <f t="shared" si="1029"/>
        <v>46412</v>
      </c>
      <c r="J2120" s="116">
        <f t="shared" si="1030"/>
        <v>19</v>
      </c>
      <c r="K2120" s="116">
        <f t="shared" si="1031"/>
        <v>4</v>
      </c>
      <c r="L2120" s="8">
        <f t="shared" si="1032"/>
        <v>1.0009038699999999</v>
      </c>
      <c r="M2120" s="117">
        <v>1</v>
      </c>
      <c r="N2120" s="117">
        <f t="shared" si="1033"/>
        <v>1</v>
      </c>
      <c r="O2120" s="110">
        <f t="shared" si="1034"/>
        <v>1.0009038699999999</v>
      </c>
      <c r="P2120" s="110">
        <f t="shared" si="1035"/>
        <v>456.5787267</v>
      </c>
      <c r="Q2120" s="148">
        <f t="shared" si="1036"/>
        <v>0</v>
      </c>
      <c r="R2120" s="170">
        <f t="shared" si="1037"/>
        <v>0</v>
      </c>
      <c r="S2120" s="110">
        <f t="shared" si="1038"/>
        <v>0</v>
      </c>
      <c r="T2120" s="92">
        <f t="shared" si="1023"/>
        <v>0</v>
      </c>
      <c r="U2120" s="181">
        <f t="shared" si="1024"/>
        <v>0</v>
      </c>
      <c r="V2120" s="120">
        <f t="shared" si="1020"/>
        <v>7.8E-2</v>
      </c>
      <c r="W2120" s="118">
        <f t="shared" si="1039"/>
        <v>4</v>
      </c>
      <c r="X2120" s="118">
        <v>252</v>
      </c>
      <c r="Y2120" s="117">
        <f t="shared" si="1040"/>
        <v>1.001192893</v>
      </c>
      <c r="Z2120" s="110">
        <f t="shared" si="1041"/>
        <v>0.54464955999999998</v>
      </c>
      <c r="AA2120" s="110">
        <f t="shared" si="1042"/>
        <v>0</v>
      </c>
      <c r="AB2120" s="121" t="str">
        <f t="shared" si="1021"/>
        <v>A+J=</v>
      </c>
      <c r="AC2120" s="115">
        <f t="shared" si="1022"/>
        <v>46412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9">
        <f t="shared" si="1019"/>
        <v>46390</v>
      </c>
      <c r="B2121" s="110">
        <f t="shared" si="1025"/>
        <v>457.12337625999999</v>
      </c>
      <c r="C2121" s="184">
        <f t="shared" si="1043"/>
        <v>456.16641157236847</v>
      </c>
      <c r="D2121" s="111">
        <f t="shared" si="1026"/>
        <v>7245.38</v>
      </c>
      <c r="E2121" s="111">
        <f>IF($K2121=1,VLOOKUP($A2120,$AQ$11:$AU$150,5),E2120)</f>
        <v>7276.54</v>
      </c>
      <c r="F2121" s="160" t="e">
        <f>IF($K2121=1,VLOOKUP($A2120,$AQ$11:$AU$135,6),F2120)</f>
        <v>#REF!</v>
      </c>
      <c r="G2121" s="114">
        <f t="shared" si="1027"/>
        <v>4.3006716003852752E-3</v>
      </c>
      <c r="H2121" s="115">
        <f t="shared" si="1028"/>
        <v>46412</v>
      </c>
      <c r="I2121" s="115">
        <f t="shared" si="1029"/>
        <v>46412</v>
      </c>
      <c r="J2121" s="116">
        <f t="shared" si="1030"/>
        <v>19</v>
      </c>
      <c r="K2121" s="116">
        <f t="shared" si="1031"/>
        <v>4</v>
      </c>
      <c r="L2121" s="8">
        <f t="shared" si="1032"/>
        <v>1.0009038699999999</v>
      </c>
      <c r="M2121" s="117">
        <v>1</v>
      </c>
      <c r="N2121" s="117">
        <f t="shared" si="1033"/>
        <v>1</v>
      </c>
      <c r="O2121" s="110">
        <f t="shared" si="1034"/>
        <v>1.0009038699999999</v>
      </c>
      <c r="P2121" s="110">
        <f t="shared" si="1035"/>
        <v>456.5787267</v>
      </c>
      <c r="Q2121" s="148">
        <f t="shared" si="1036"/>
        <v>0</v>
      </c>
      <c r="R2121" s="170">
        <f t="shared" si="1037"/>
        <v>0</v>
      </c>
      <c r="S2121" s="110">
        <f t="shared" si="1038"/>
        <v>0</v>
      </c>
      <c r="T2121" s="92">
        <f t="shared" si="1023"/>
        <v>0</v>
      </c>
      <c r="U2121" s="181">
        <f t="shared" si="1024"/>
        <v>0</v>
      </c>
      <c r="V2121" s="120">
        <f t="shared" si="1020"/>
        <v>7.8E-2</v>
      </c>
      <c r="W2121" s="118">
        <f t="shared" si="1039"/>
        <v>4</v>
      </c>
      <c r="X2121" s="118">
        <v>252</v>
      </c>
      <c r="Y2121" s="117">
        <f t="shared" si="1040"/>
        <v>1.001192893</v>
      </c>
      <c r="Z2121" s="110">
        <f t="shared" si="1041"/>
        <v>0.54464955999999998</v>
      </c>
      <c r="AA2121" s="110">
        <f t="shared" si="1042"/>
        <v>0</v>
      </c>
      <c r="AB2121" s="121" t="str">
        <f t="shared" si="1021"/>
        <v>A+J=</v>
      </c>
      <c r="AC2121" s="115">
        <f t="shared" si="1022"/>
        <v>46412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9">
        <f t="shared" si="1019"/>
        <v>46391</v>
      </c>
      <c r="B2122" s="110">
        <f t="shared" si="1025"/>
        <v>457.12337625999999</v>
      </c>
      <c r="C2122" s="184">
        <f t="shared" si="1043"/>
        <v>456.16641157236847</v>
      </c>
      <c r="D2122" s="111">
        <f t="shared" si="1026"/>
        <v>7245.38</v>
      </c>
      <c r="E2122" s="111">
        <f>IF($K2122=1,VLOOKUP($A2121,$AQ$11:$AU$150,5),E2121)</f>
        <v>7276.54</v>
      </c>
      <c r="F2122" s="160" t="e">
        <f>IF($K2122=1,VLOOKUP($A2121,$AQ$11:$AU$135,6),F2121)</f>
        <v>#REF!</v>
      </c>
      <c r="G2122" s="114">
        <f t="shared" si="1027"/>
        <v>4.3006716003852752E-3</v>
      </c>
      <c r="H2122" s="115">
        <f t="shared" si="1028"/>
        <v>46412</v>
      </c>
      <c r="I2122" s="115">
        <f t="shared" si="1029"/>
        <v>46412</v>
      </c>
      <c r="J2122" s="116">
        <f t="shared" si="1030"/>
        <v>19</v>
      </c>
      <c r="K2122" s="116">
        <f t="shared" si="1031"/>
        <v>4</v>
      </c>
      <c r="L2122" s="8">
        <f t="shared" si="1032"/>
        <v>1.0009038699999999</v>
      </c>
      <c r="M2122" s="117">
        <v>1</v>
      </c>
      <c r="N2122" s="117">
        <f t="shared" si="1033"/>
        <v>1</v>
      </c>
      <c r="O2122" s="110">
        <f t="shared" si="1034"/>
        <v>1.0009038699999999</v>
      </c>
      <c r="P2122" s="110">
        <f t="shared" si="1035"/>
        <v>456.5787267</v>
      </c>
      <c r="Q2122" s="148">
        <f t="shared" si="1036"/>
        <v>0</v>
      </c>
      <c r="R2122" s="170">
        <f t="shared" si="1037"/>
        <v>0</v>
      </c>
      <c r="S2122" s="110">
        <f t="shared" si="1038"/>
        <v>0</v>
      </c>
      <c r="T2122" s="92">
        <f t="shared" si="1023"/>
        <v>0</v>
      </c>
      <c r="U2122" s="181">
        <f t="shared" si="1024"/>
        <v>0</v>
      </c>
      <c r="V2122" s="120">
        <f t="shared" si="1020"/>
        <v>7.8E-2</v>
      </c>
      <c r="W2122" s="118">
        <f t="shared" si="1039"/>
        <v>4</v>
      </c>
      <c r="X2122" s="118">
        <v>252</v>
      </c>
      <c r="Y2122" s="117">
        <f t="shared" si="1040"/>
        <v>1.001192893</v>
      </c>
      <c r="Z2122" s="110">
        <f t="shared" si="1041"/>
        <v>0.54464955999999998</v>
      </c>
      <c r="AA2122" s="110">
        <f t="shared" si="1042"/>
        <v>0</v>
      </c>
      <c r="AB2122" s="121" t="str">
        <f t="shared" si="1021"/>
        <v>A+J=</v>
      </c>
      <c r="AC2122" s="115">
        <f t="shared" si="1022"/>
        <v>46412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9">
        <f t="shared" si="1019"/>
        <v>46392</v>
      </c>
      <c r="B2123" s="110">
        <f t="shared" si="1025"/>
        <v>457.36292884</v>
      </c>
      <c r="C2123" s="184">
        <f t="shared" si="1043"/>
        <v>456.16641157236847</v>
      </c>
      <c r="D2123" s="111">
        <f t="shared" si="1026"/>
        <v>7245.38</v>
      </c>
      <c r="E2123" s="111">
        <f>IF($K2123=1,VLOOKUP($A2122,$AQ$11:$AU$150,5),E2122)</f>
        <v>7276.54</v>
      </c>
      <c r="F2123" s="160" t="e">
        <f>IF($K2123=1,VLOOKUP($A2122,$AQ$11:$AU$135,6),F2122)</f>
        <v>#REF!</v>
      </c>
      <c r="G2123" s="114">
        <f t="shared" si="1027"/>
        <v>4.3006716003852752E-3</v>
      </c>
      <c r="H2123" s="115">
        <f t="shared" si="1028"/>
        <v>46412</v>
      </c>
      <c r="I2123" s="115">
        <f t="shared" si="1029"/>
        <v>46412</v>
      </c>
      <c r="J2123" s="116">
        <f t="shared" si="1030"/>
        <v>19</v>
      </c>
      <c r="K2123" s="116">
        <f t="shared" si="1031"/>
        <v>5</v>
      </c>
      <c r="L2123" s="8">
        <f t="shared" si="1032"/>
        <v>1.0011299600000001</v>
      </c>
      <c r="M2123" s="117">
        <v>1</v>
      </c>
      <c r="N2123" s="117">
        <f t="shared" si="1033"/>
        <v>1</v>
      </c>
      <c r="O2123" s="110">
        <f t="shared" si="1034"/>
        <v>1.0011299600000001</v>
      </c>
      <c r="P2123" s="110">
        <f t="shared" si="1035"/>
        <v>456.68186136999998</v>
      </c>
      <c r="Q2123" s="148">
        <f t="shared" si="1036"/>
        <v>0</v>
      </c>
      <c r="R2123" s="170">
        <f t="shared" si="1037"/>
        <v>0</v>
      </c>
      <c r="S2123" s="110">
        <f t="shared" si="1038"/>
        <v>0</v>
      </c>
      <c r="T2123" s="92">
        <f t="shared" si="1023"/>
        <v>0</v>
      </c>
      <c r="U2123" s="181">
        <f t="shared" si="1024"/>
        <v>0</v>
      </c>
      <c r="V2123" s="120">
        <f t="shared" si="1020"/>
        <v>7.8E-2</v>
      </c>
      <c r="W2123" s="118">
        <f t="shared" si="1039"/>
        <v>5</v>
      </c>
      <c r="X2123" s="118">
        <v>252</v>
      </c>
      <c r="Y2123" s="117">
        <f t="shared" si="1040"/>
        <v>1.001491339</v>
      </c>
      <c r="Z2123" s="110">
        <f t="shared" si="1041"/>
        <v>0.68106747000000001</v>
      </c>
      <c r="AA2123" s="110">
        <f t="shared" si="1042"/>
        <v>0</v>
      </c>
      <c r="AB2123" s="121" t="str">
        <f t="shared" si="1021"/>
        <v>A+J=</v>
      </c>
      <c r="AC2123" s="115">
        <f t="shared" si="1022"/>
        <v>46412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9">
        <f t="shared" ref="A2124:A2187" si="1044">(A2123+1)</f>
        <v>46393</v>
      </c>
      <c r="B2124" s="110">
        <f t="shared" si="1025"/>
        <v>457.60261057999998</v>
      </c>
      <c r="C2124" s="184">
        <f t="shared" si="1043"/>
        <v>456.16641157236847</v>
      </c>
      <c r="D2124" s="111">
        <f t="shared" si="1026"/>
        <v>7245.38</v>
      </c>
      <c r="E2124" s="111">
        <f>IF($K2124=1,VLOOKUP($A2123,$AQ$11:$AU$150,5),E2123)</f>
        <v>7276.54</v>
      </c>
      <c r="F2124" s="160" t="e">
        <f>IF($K2124=1,VLOOKUP($A2123,$AQ$11:$AU$135,6),F2123)</f>
        <v>#REF!</v>
      </c>
      <c r="G2124" s="114">
        <f t="shared" si="1027"/>
        <v>4.3006716003852752E-3</v>
      </c>
      <c r="H2124" s="115">
        <f t="shared" si="1028"/>
        <v>46412</v>
      </c>
      <c r="I2124" s="115">
        <f t="shared" si="1029"/>
        <v>46412</v>
      </c>
      <c r="J2124" s="116">
        <f t="shared" si="1030"/>
        <v>19</v>
      </c>
      <c r="K2124" s="116">
        <f t="shared" si="1031"/>
        <v>6</v>
      </c>
      <c r="L2124" s="8">
        <f t="shared" si="1032"/>
        <v>1.0013561099999999</v>
      </c>
      <c r="M2124" s="117">
        <v>1</v>
      </c>
      <c r="N2124" s="117">
        <f t="shared" si="1033"/>
        <v>1</v>
      </c>
      <c r="O2124" s="110">
        <f t="shared" si="1034"/>
        <v>1.0013561099999999</v>
      </c>
      <c r="P2124" s="110">
        <f t="shared" si="1035"/>
        <v>456.7850234</v>
      </c>
      <c r="Q2124" s="148">
        <f t="shared" si="1036"/>
        <v>0</v>
      </c>
      <c r="R2124" s="170">
        <f t="shared" si="1037"/>
        <v>0</v>
      </c>
      <c r="S2124" s="110">
        <f t="shared" si="1038"/>
        <v>0</v>
      </c>
      <c r="T2124" s="92">
        <f t="shared" si="1023"/>
        <v>0</v>
      </c>
      <c r="U2124" s="181">
        <f t="shared" si="1024"/>
        <v>0</v>
      </c>
      <c r="V2124" s="120">
        <f t="shared" ref="V2124:V2187" si="1045">(V2123)</f>
        <v>7.8E-2</v>
      </c>
      <c r="W2124" s="118">
        <f t="shared" si="1039"/>
        <v>6</v>
      </c>
      <c r="X2124" s="118">
        <v>252</v>
      </c>
      <c r="Y2124" s="117">
        <f t="shared" si="1040"/>
        <v>1.0017898730000001</v>
      </c>
      <c r="Z2124" s="110">
        <f t="shared" si="1041"/>
        <v>0.81758717999999997</v>
      </c>
      <c r="AA2124" s="110">
        <f t="shared" si="1042"/>
        <v>0</v>
      </c>
      <c r="AB2124" s="121" t="str">
        <f t="shared" si="1021"/>
        <v>A+J=</v>
      </c>
      <c r="AC2124" s="115">
        <f t="shared" si="1022"/>
        <v>46412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9">
        <f t="shared" si="1044"/>
        <v>46394</v>
      </c>
      <c r="B2125" s="110">
        <f t="shared" si="1025"/>
        <v>457.84241742999995</v>
      </c>
      <c r="C2125" s="184">
        <f t="shared" si="1043"/>
        <v>456.16641157236847</v>
      </c>
      <c r="D2125" s="111">
        <f t="shared" si="1026"/>
        <v>7245.38</v>
      </c>
      <c r="E2125" s="111">
        <f>IF($K2125=1,VLOOKUP($A2124,$AQ$11:$AU$150,5),E2124)</f>
        <v>7276.54</v>
      </c>
      <c r="F2125" s="160" t="e">
        <f>IF($K2125=1,VLOOKUP($A2124,$AQ$11:$AU$135,6),F2124)</f>
        <v>#REF!</v>
      </c>
      <c r="G2125" s="114">
        <f t="shared" si="1027"/>
        <v>4.3006716003852752E-3</v>
      </c>
      <c r="H2125" s="115">
        <f t="shared" si="1028"/>
        <v>46412</v>
      </c>
      <c r="I2125" s="115">
        <f t="shared" si="1029"/>
        <v>46412</v>
      </c>
      <c r="J2125" s="116">
        <f t="shared" si="1030"/>
        <v>19</v>
      </c>
      <c r="K2125" s="116">
        <f t="shared" si="1031"/>
        <v>7</v>
      </c>
      <c r="L2125" s="8">
        <f t="shared" si="1032"/>
        <v>1.0015823100000001</v>
      </c>
      <c r="M2125" s="117">
        <v>1</v>
      </c>
      <c r="N2125" s="117">
        <f t="shared" si="1033"/>
        <v>1</v>
      </c>
      <c r="O2125" s="110">
        <f t="shared" si="1034"/>
        <v>1.0015823100000001</v>
      </c>
      <c r="P2125" s="110">
        <f t="shared" si="1035"/>
        <v>456.88820823999998</v>
      </c>
      <c r="Q2125" s="148">
        <f t="shared" si="1036"/>
        <v>0</v>
      </c>
      <c r="R2125" s="170">
        <f t="shared" si="1037"/>
        <v>0</v>
      </c>
      <c r="S2125" s="110">
        <f t="shared" si="1038"/>
        <v>0</v>
      </c>
      <c r="T2125" s="92">
        <f t="shared" si="1023"/>
        <v>0</v>
      </c>
      <c r="U2125" s="181">
        <f t="shared" si="1024"/>
        <v>0</v>
      </c>
      <c r="V2125" s="120">
        <f t="shared" si="1045"/>
        <v>7.8E-2</v>
      </c>
      <c r="W2125" s="118">
        <f t="shared" si="1039"/>
        <v>7</v>
      </c>
      <c r="X2125" s="118">
        <v>252</v>
      </c>
      <c r="Y2125" s="117">
        <f t="shared" si="1040"/>
        <v>1.0020884960000001</v>
      </c>
      <c r="Z2125" s="110">
        <f t="shared" si="1041"/>
        <v>0.95420919000000004</v>
      </c>
      <c r="AA2125" s="110">
        <f t="shared" si="1042"/>
        <v>0</v>
      </c>
      <c r="AB2125" s="121" t="str">
        <f t="shared" ref="AB2125:AB2188" si="1046">IF($Q2124&gt;0,VLOOKUP($A2124,$AF$11:$AO$141,9),AB2124)</f>
        <v>A+J=</v>
      </c>
      <c r="AC2125" s="115">
        <f t="shared" ref="AC2125:AC2188" si="1047">IF($Q2124&gt;0,VLOOKUP($A2124,$AF$11:$AO$141,10),AC2124)</f>
        <v>46412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9">
        <f t="shared" si="1044"/>
        <v>46395</v>
      </c>
      <c r="B2126" s="110">
        <f t="shared" si="1025"/>
        <v>458.08234534000002</v>
      </c>
      <c r="C2126" s="184">
        <f t="shared" si="1043"/>
        <v>456.16641157236847</v>
      </c>
      <c r="D2126" s="111">
        <f t="shared" si="1026"/>
        <v>7245.38</v>
      </c>
      <c r="E2126" s="111">
        <f>IF($K2126=1,VLOOKUP($A2125,$AQ$11:$AU$150,5),E2125)</f>
        <v>7276.54</v>
      </c>
      <c r="F2126" s="160" t="e">
        <f>IF($K2126=1,VLOOKUP($A2125,$AQ$11:$AU$135,6),F2125)</f>
        <v>#REF!</v>
      </c>
      <c r="G2126" s="114">
        <f t="shared" si="1027"/>
        <v>4.3006716003852752E-3</v>
      </c>
      <c r="H2126" s="115">
        <f t="shared" si="1028"/>
        <v>46412</v>
      </c>
      <c r="I2126" s="115">
        <f t="shared" si="1029"/>
        <v>46412</v>
      </c>
      <c r="J2126" s="116">
        <f t="shared" si="1030"/>
        <v>19</v>
      </c>
      <c r="K2126" s="116">
        <f t="shared" si="1031"/>
        <v>8</v>
      </c>
      <c r="L2126" s="8">
        <f t="shared" si="1032"/>
        <v>1.00180855</v>
      </c>
      <c r="M2126" s="117">
        <v>1</v>
      </c>
      <c r="N2126" s="117">
        <f t="shared" si="1033"/>
        <v>1</v>
      </c>
      <c r="O2126" s="110">
        <f t="shared" si="1034"/>
        <v>1.00180855</v>
      </c>
      <c r="P2126" s="110">
        <f t="shared" si="1035"/>
        <v>456.99141133000001</v>
      </c>
      <c r="Q2126" s="148">
        <f t="shared" si="1036"/>
        <v>0</v>
      </c>
      <c r="R2126" s="170">
        <f t="shared" si="1037"/>
        <v>0</v>
      </c>
      <c r="S2126" s="110">
        <f t="shared" si="1038"/>
        <v>0</v>
      </c>
      <c r="T2126" s="92">
        <f t="shared" si="1023"/>
        <v>0</v>
      </c>
      <c r="U2126" s="181">
        <f t="shared" si="1024"/>
        <v>0</v>
      </c>
      <c r="V2126" s="120">
        <f t="shared" si="1045"/>
        <v>7.8E-2</v>
      </c>
      <c r="W2126" s="118">
        <f t="shared" si="1039"/>
        <v>8</v>
      </c>
      <c r="X2126" s="118">
        <v>252</v>
      </c>
      <c r="Y2126" s="117">
        <f t="shared" si="1040"/>
        <v>1.0023872089999999</v>
      </c>
      <c r="Z2126" s="110">
        <f t="shared" si="1041"/>
        <v>1.09093401</v>
      </c>
      <c r="AA2126" s="110">
        <f t="shared" si="1042"/>
        <v>0</v>
      </c>
      <c r="AB2126" s="121" t="str">
        <f t="shared" si="1046"/>
        <v>A+J=</v>
      </c>
      <c r="AC2126" s="115">
        <f t="shared" si="1047"/>
        <v>46412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9">
        <f t="shared" si="1044"/>
        <v>46396</v>
      </c>
      <c r="B2127" s="110">
        <f t="shared" si="1025"/>
        <v>458.32240302000002</v>
      </c>
      <c r="C2127" s="184">
        <f t="shared" si="1043"/>
        <v>456.16641157236847</v>
      </c>
      <c r="D2127" s="111">
        <f t="shared" si="1026"/>
        <v>7245.38</v>
      </c>
      <c r="E2127" s="111">
        <f>IF($K2127=1,VLOOKUP($A2126,$AQ$11:$AU$150,5),E2126)</f>
        <v>7276.54</v>
      </c>
      <c r="F2127" s="160" t="e">
        <f>IF($K2127=1,VLOOKUP($A2126,$AQ$11:$AU$135,6),F2126)</f>
        <v>#REF!</v>
      </c>
      <c r="G2127" s="114">
        <f t="shared" si="1027"/>
        <v>4.3006716003852752E-3</v>
      </c>
      <c r="H2127" s="115">
        <f t="shared" si="1028"/>
        <v>46412</v>
      </c>
      <c r="I2127" s="115">
        <f t="shared" si="1029"/>
        <v>46412</v>
      </c>
      <c r="J2127" s="116">
        <f t="shared" si="1030"/>
        <v>19</v>
      </c>
      <c r="K2127" s="116">
        <f t="shared" si="1031"/>
        <v>9</v>
      </c>
      <c r="L2127" s="8">
        <f t="shared" si="1032"/>
        <v>1.00203485</v>
      </c>
      <c r="M2127" s="117">
        <v>1</v>
      </c>
      <c r="N2127" s="117">
        <f t="shared" si="1033"/>
        <v>1</v>
      </c>
      <c r="O2127" s="110">
        <f t="shared" si="1034"/>
        <v>1.00203485</v>
      </c>
      <c r="P2127" s="110">
        <f t="shared" si="1035"/>
        <v>457.09464179000003</v>
      </c>
      <c r="Q2127" s="148">
        <f t="shared" si="1036"/>
        <v>0</v>
      </c>
      <c r="R2127" s="170">
        <f t="shared" si="1037"/>
        <v>0</v>
      </c>
      <c r="S2127" s="110">
        <f t="shared" si="1038"/>
        <v>0</v>
      </c>
      <c r="T2127" s="92">
        <f t="shared" si="1023"/>
        <v>0</v>
      </c>
      <c r="U2127" s="181">
        <f t="shared" si="1024"/>
        <v>0</v>
      </c>
      <c r="V2127" s="120">
        <f t="shared" si="1045"/>
        <v>7.8E-2</v>
      </c>
      <c r="W2127" s="118">
        <f t="shared" si="1039"/>
        <v>9</v>
      </c>
      <c r="X2127" s="118">
        <v>252</v>
      </c>
      <c r="Y2127" s="117">
        <f t="shared" si="1040"/>
        <v>1.002686011</v>
      </c>
      <c r="Z2127" s="110">
        <f t="shared" si="1041"/>
        <v>1.22776123</v>
      </c>
      <c r="AA2127" s="110">
        <f t="shared" si="1042"/>
        <v>0</v>
      </c>
      <c r="AB2127" s="121" t="str">
        <f t="shared" si="1046"/>
        <v>A+J=</v>
      </c>
      <c r="AC2127" s="115">
        <f t="shared" si="1047"/>
        <v>46412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9">
        <f t="shared" si="1044"/>
        <v>46397</v>
      </c>
      <c r="B2128" s="110">
        <f t="shared" si="1025"/>
        <v>458.32240302000002</v>
      </c>
      <c r="C2128" s="184">
        <f t="shared" si="1043"/>
        <v>456.16641157236847</v>
      </c>
      <c r="D2128" s="111">
        <f t="shared" si="1026"/>
        <v>7245.38</v>
      </c>
      <c r="E2128" s="111">
        <f>IF($K2128=1,VLOOKUP($A2127,$AQ$11:$AU$150,5),E2127)</f>
        <v>7276.54</v>
      </c>
      <c r="F2128" s="160" t="e">
        <f>IF($K2128=1,VLOOKUP($A2127,$AQ$11:$AU$135,6),F2127)</f>
        <v>#REF!</v>
      </c>
      <c r="G2128" s="114">
        <f t="shared" si="1027"/>
        <v>4.3006716003852752E-3</v>
      </c>
      <c r="H2128" s="115">
        <f t="shared" si="1028"/>
        <v>46412</v>
      </c>
      <c r="I2128" s="115">
        <f t="shared" si="1029"/>
        <v>46412</v>
      </c>
      <c r="J2128" s="116">
        <f t="shared" si="1030"/>
        <v>19</v>
      </c>
      <c r="K2128" s="116">
        <f t="shared" si="1031"/>
        <v>9</v>
      </c>
      <c r="L2128" s="8">
        <f t="shared" si="1032"/>
        <v>1.00203485</v>
      </c>
      <c r="M2128" s="117">
        <v>1</v>
      </c>
      <c r="N2128" s="117">
        <f t="shared" si="1033"/>
        <v>1</v>
      </c>
      <c r="O2128" s="110">
        <f t="shared" si="1034"/>
        <v>1.00203485</v>
      </c>
      <c r="P2128" s="110">
        <f t="shared" si="1035"/>
        <v>457.09464179000003</v>
      </c>
      <c r="Q2128" s="148">
        <f t="shared" si="1036"/>
        <v>0</v>
      </c>
      <c r="R2128" s="170">
        <f t="shared" si="1037"/>
        <v>0</v>
      </c>
      <c r="S2128" s="110">
        <f t="shared" si="1038"/>
        <v>0</v>
      </c>
      <c r="T2128" s="92">
        <f t="shared" ref="T2128:T2191" si="1048">IF(AND(Q2128&gt;0,L2128&gt;1),(L2128-1)*C2128,0)</f>
        <v>0</v>
      </c>
      <c r="U2128" s="181">
        <f t="shared" ref="U2128:U2191" si="1049">IF(Q2128&gt;0,(S2128+T2128)/P2128,0)</f>
        <v>0</v>
      </c>
      <c r="V2128" s="120">
        <f t="shared" si="1045"/>
        <v>7.8E-2</v>
      </c>
      <c r="W2128" s="118">
        <f t="shared" si="1039"/>
        <v>9</v>
      </c>
      <c r="X2128" s="118">
        <v>252</v>
      </c>
      <c r="Y2128" s="117">
        <f t="shared" si="1040"/>
        <v>1.002686011</v>
      </c>
      <c r="Z2128" s="110">
        <f t="shared" si="1041"/>
        <v>1.22776123</v>
      </c>
      <c r="AA2128" s="110">
        <f t="shared" si="1042"/>
        <v>0</v>
      </c>
      <c r="AB2128" s="121" t="str">
        <f t="shared" si="1046"/>
        <v>A+J=</v>
      </c>
      <c r="AC2128" s="115">
        <f t="shared" si="1047"/>
        <v>46412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9">
        <f t="shared" si="1044"/>
        <v>46398</v>
      </c>
      <c r="B2129" s="110">
        <f t="shared" ref="B2129:B2192" si="1050">(P2129+Z2129)</f>
        <v>458.32240302000002</v>
      </c>
      <c r="C2129" s="184">
        <f t="shared" si="1043"/>
        <v>456.16641157236847</v>
      </c>
      <c r="D2129" s="111">
        <f t="shared" ref="D2129:D2192" si="1051">IF(E2129=E2128,D2128,E2128)</f>
        <v>7245.38</v>
      </c>
      <c r="E2129" s="111">
        <f>IF($K2129=1,VLOOKUP($A2128,$AQ$11:$AU$150,5),E2128)</f>
        <v>7276.54</v>
      </c>
      <c r="F2129" s="160" t="e">
        <f>IF($K2129=1,VLOOKUP($A2128,$AQ$11:$AU$135,6),F2128)</f>
        <v>#REF!</v>
      </c>
      <c r="G2129" s="114">
        <f t="shared" ref="G2129:G2192" si="1052">(E2129/D2129)-1</f>
        <v>4.3006716003852752E-3</v>
      </c>
      <c r="H2129" s="115">
        <f t="shared" ref="H2129:H2192" si="1053">IF(Q2128&gt;0,VLOOKUP(A2129,AJ$119:AP$451,4),H2128)</f>
        <v>46412</v>
      </c>
      <c r="I2129" s="115">
        <f t="shared" ref="I2129:I2192" si="1054">IF(A2129&gt;I2128,H2129,I2128)</f>
        <v>46412</v>
      </c>
      <c r="J2129" s="116">
        <f t="shared" ref="J2129:J2192" si="1055">IF(I2129=I2128,J2128,NETWORKDAYS(I2128,I2129,$AF$149:$AF$503)-1)</f>
        <v>19</v>
      </c>
      <c r="K2129" s="116">
        <f t="shared" ref="K2129:K2192" si="1056">(J2129-(NETWORKDAYS(A2129,I2129,AF$149:AF$503)-1))</f>
        <v>9</v>
      </c>
      <c r="L2129" s="8">
        <f t="shared" ref="L2129:L2192" si="1057">TRUNC((E2129/D2129)^TRUNC((K2129/J2129),9),8)</f>
        <v>1.00203485</v>
      </c>
      <c r="M2129" s="117">
        <v>1</v>
      </c>
      <c r="N2129" s="117">
        <f t="shared" ref="N2129:N2192" si="1058">IF(I2129&gt;I2128,N2128*M2129,N2128)</f>
        <v>1</v>
      </c>
      <c r="O2129" s="110">
        <f t="shared" ref="O2129:O2192" si="1059">TRUNC(TRUNC((L2129*N2129),15),8)</f>
        <v>1.00203485</v>
      </c>
      <c r="P2129" s="110">
        <f t="shared" ref="P2129:P2192" si="1060">TRUNC(C2129*O2129,8)</f>
        <v>457.09464179000003</v>
      </c>
      <c r="Q2129" s="148">
        <f t="shared" ref="Q2129:Q2192" si="1061">IF(VLOOKUP(A2129,AF$11:AM$141,8)=VLOOKUP(A2128,AF$11:AM$141,8),0,VLOOKUP(A2129,AF$11:AM$141,8))</f>
        <v>0</v>
      </c>
      <c r="R2129" s="170">
        <f t="shared" ref="R2129:R2192" si="1062">IF(Q2129&gt;0,VLOOKUP($A2129,$AF$11:$AK$141,6),0)</f>
        <v>0</v>
      </c>
      <c r="S2129" s="110">
        <f t="shared" ref="S2129:S2192" si="1063">IF(R2129&gt;0,TRUNC(R2129*P2129,8),0)</f>
        <v>0</v>
      </c>
      <c r="T2129" s="92">
        <f t="shared" si="1048"/>
        <v>0</v>
      </c>
      <c r="U2129" s="181">
        <f t="shared" si="1049"/>
        <v>0</v>
      </c>
      <c r="V2129" s="120">
        <f t="shared" si="1045"/>
        <v>7.8E-2</v>
      </c>
      <c r="W2129" s="118">
        <f t="shared" ref="W2129:W2192" si="1064">IF(A2128&lt;K$2,0,IF(Q2128&gt;0,1,IF(K2129=K2128,W2128,W2128+1)))</f>
        <v>9</v>
      </c>
      <c r="X2129" s="118">
        <v>252</v>
      </c>
      <c r="Y2129" s="117">
        <f t="shared" ref="Y2129:Y2192" si="1065">ROUND((1+V2129)^TRUNC((W2129/X2129),9),9)</f>
        <v>1.002686011</v>
      </c>
      <c r="Z2129" s="110">
        <f t="shared" ref="Z2129:Z2192" si="1066">TRUNC((P2129*(Y2129-1)),8)</f>
        <v>1.22776123</v>
      </c>
      <c r="AA2129" s="110">
        <f t="shared" ref="AA2129:AA2192" si="1067">IF(Q2129&gt;0,S2129+Z2129,0)</f>
        <v>0</v>
      </c>
      <c r="AB2129" s="121" t="str">
        <f t="shared" si="1046"/>
        <v>A+J=</v>
      </c>
      <c r="AC2129" s="115">
        <f t="shared" si="1047"/>
        <v>46412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9">
        <f t="shared" si="1044"/>
        <v>46399</v>
      </c>
      <c r="B2130" s="110">
        <f t="shared" si="1050"/>
        <v>458.56259008000001</v>
      </c>
      <c r="C2130" s="184">
        <f t="shared" si="1043"/>
        <v>456.16641157236847</v>
      </c>
      <c r="D2130" s="111">
        <f t="shared" si="1051"/>
        <v>7245.38</v>
      </c>
      <c r="E2130" s="111">
        <f>IF($K2130=1,VLOOKUP($A2129,$AQ$11:$AU$150,5),E2129)</f>
        <v>7276.54</v>
      </c>
      <c r="F2130" s="160" t="e">
        <f>IF($K2130=1,VLOOKUP($A2129,$AQ$11:$AU$135,6),F2129)</f>
        <v>#REF!</v>
      </c>
      <c r="G2130" s="114">
        <f t="shared" si="1052"/>
        <v>4.3006716003852752E-3</v>
      </c>
      <c r="H2130" s="115">
        <f t="shared" si="1053"/>
        <v>46412</v>
      </c>
      <c r="I2130" s="115">
        <f t="shared" si="1054"/>
        <v>46412</v>
      </c>
      <c r="J2130" s="116">
        <f t="shared" si="1055"/>
        <v>19</v>
      </c>
      <c r="K2130" s="116">
        <f t="shared" si="1056"/>
        <v>10</v>
      </c>
      <c r="L2130" s="8">
        <f t="shared" si="1057"/>
        <v>1.0022612099999999</v>
      </c>
      <c r="M2130" s="117">
        <v>1</v>
      </c>
      <c r="N2130" s="117">
        <f t="shared" si="1058"/>
        <v>1</v>
      </c>
      <c r="O2130" s="110">
        <f t="shared" si="1059"/>
        <v>1.0022612099999999</v>
      </c>
      <c r="P2130" s="110">
        <f t="shared" si="1060"/>
        <v>457.19789961999999</v>
      </c>
      <c r="Q2130" s="148">
        <f t="shared" si="1061"/>
        <v>0</v>
      </c>
      <c r="R2130" s="170">
        <f t="shared" si="1062"/>
        <v>0</v>
      </c>
      <c r="S2130" s="110">
        <f t="shared" si="1063"/>
        <v>0</v>
      </c>
      <c r="T2130" s="92">
        <f t="shared" si="1048"/>
        <v>0</v>
      </c>
      <c r="U2130" s="181">
        <f t="shared" si="1049"/>
        <v>0</v>
      </c>
      <c r="V2130" s="120">
        <f t="shared" si="1045"/>
        <v>7.8E-2</v>
      </c>
      <c r="W2130" s="118">
        <f t="shared" si="1064"/>
        <v>10</v>
      </c>
      <c r="X2130" s="118">
        <v>252</v>
      </c>
      <c r="Y2130" s="117">
        <f t="shared" si="1065"/>
        <v>1.002984901</v>
      </c>
      <c r="Z2130" s="110">
        <f t="shared" si="1066"/>
        <v>1.36469046</v>
      </c>
      <c r="AA2130" s="110">
        <f t="shared" si="1067"/>
        <v>0</v>
      </c>
      <c r="AB2130" s="121" t="str">
        <f t="shared" si="1046"/>
        <v>A+J=</v>
      </c>
      <c r="AC2130" s="115">
        <f t="shared" si="1047"/>
        <v>46412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9">
        <f t="shared" si="1044"/>
        <v>46400</v>
      </c>
      <c r="B2131" s="110">
        <f t="shared" si="1050"/>
        <v>458.80289833</v>
      </c>
      <c r="C2131" s="184">
        <f t="shared" si="1043"/>
        <v>456.16641157236847</v>
      </c>
      <c r="D2131" s="111">
        <f t="shared" si="1051"/>
        <v>7245.38</v>
      </c>
      <c r="E2131" s="111">
        <f>IF($K2131=1,VLOOKUP($A2130,$AQ$11:$AU$150,5),E2130)</f>
        <v>7276.54</v>
      </c>
      <c r="F2131" s="160" t="e">
        <f>IF($K2131=1,VLOOKUP($A2130,$AQ$11:$AU$135,6),F2130)</f>
        <v>#REF!</v>
      </c>
      <c r="G2131" s="114">
        <f t="shared" si="1052"/>
        <v>4.3006716003852752E-3</v>
      </c>
      <c r="H2131" s="115">
        <f t="shared" si="1053"/>
        <v>46412</v>
      </c>
      <c r="I2131" s="115">
        <f t="shared" si="1054"/>
        <v>46412</v>
      </c>
      <c r="J2131" s="116">
        <f t="shared" si="1055"/>
        <v>19</v>
      </c>
      <c r="K2131" s="116">
        <f t="shared" si="1056"/>
        <v>11</v>
      </c>
      <c r="L2131" s="8">
        <f t="shared" si="1057"/>
        <v>1.00248761</v>
      </c>
      <c r="M2131" s="117">
        <v>1</v>
      </c>
      <c r="N2131" s="117">
        <f t="shared" si="1058"/>
        <v>1</v>
      </c>
      <c r="O2131" s="110">
        <f t="shared" si="1059"/>
        <v>1.00248761</v>
      </c>
      <c r="P2131" s="110">
        <f t="shared" si="1060"/>
        <v>457.30117568999998</v>
      </c>
      <c r="Q2131" s="148">
        <f t="shared" si="1061"/>
        <v>0</v>
      </c>
      <c r="R2131" s="170">
        <f t="shared" si="1062"/>
        <v>0</v>
      </c>
      <c r="S2131" s="110">
        <f t="shared" si="1063"/>
        <v>0</v>
      </c>
      <c r="T2131" s="92">
        <f t="shared" si="1048"/>
        <v>0</v>
      </c>
      <c r="U2131" s="181">
        <f t="shared" si="1049"/>
        <v>0</v>
      </c>
      <c r="V2131" s="120">
        <f t="shared" si="1045"/>
        <v>7.8E-2</v>
      </c>
      <c r="W2131" s="118">
        <f t="shared" si="1064"/>
        <v>11</v>
      </c>
      <c r="X2131" s="118">
        <v>252</v>
      </c>
      <c r="Y2131" s="117">
        <f t="shared" si="1065"/>
        <v>1.003283881</v>
      </c>
      <c r="Z2131" s="110">
        <f t="shared" si="1066"/>
        <v>1.5017226400000001</v>
      </c>
      <c r="AA2131" s="110">
        <f t="shared" si="1067"/>
        <v>0</v>
      </c>
      <c r="AB2131" s="121" t="str">
        <f t="shared" si="1046"/>
        <v>A+J=</v>
      </c>
      <c r="AC2131" s="115">
        <f t="shared" si="1047"/>
        <v>46412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9">
        <f t="shared" si="1044"/>
        <v>46401</v>
      </c>
      <c r="B2132" s="110">
        <f t="shared" si="1050"/>
        <v>459.04333193999997</v>
      </c>
      <c r="C2132" s="184">
        <f t="shared" si="1043"/>
        <v>456.16641157236847</v>
      </c>
      <c r="D2132" s="111">
        <f t="shared" si="1051"/>
        <v>7245.38</v>
      </c>
      <c r="E2132" s="111">
        <f>IF($K2132=1,VLOOKUP($A2131,$AQ$11:$AU$150,5),E2131)</f>
        <v>7276.54</v>
      </c>
      <c r="F2132" s="160" t="e">
        <f>IF($K2132=1,VLOOKUP($A2131,$AQ$11:$AU$135,6),F2131)</f>
        <v>#REF!</v>
      </c>
      <c r="G2132" s="114">
        <f t="shared" si="1052"/>
        <v>4.3006716003852752E-3</v>
      </c>
      <c r="H2132" s="115">
        <f t="shared" si="1053"/>
        <v>46412</v>
      </c>
      <c r="I2132" s="115">
        <f t="shared" si="1054"/>
        <v>46412</v>
      </c>
      <c r="J2132" s="116">
        <f t="shared" si="1055"/>
        <v>19</v>
      </c>
      <c r="K2132" s="116">
        <f t="shared" si="1056"/>
        <v>12</v>
      </c>
      <c r="L2132" s="8">
        <f t="shared" si="1057"/>
        <v>1.00271406</v>
      </c>
      <c r="M2132" s="117">
        <v>1</v>
      </c>
      <c r="N2132" s="117">
        <f t="shared" si="1058"/>
        <v>1</v>
      </c>
      <c r="O2132" s="110">
        <f t="shared" si="1059"/>
        <v>1.00271406</v>
      </c>
      <c r="P2132" s="110">
        <f t="shared" si="1060"/>
        <v>457.40447458</v>
      </c>
      <c r="Q2132" s="148">
        <f t="shared" si="1061"/>
        <v>0</v>
      </c>
      <c r="R2132" s="170">
        <f t="shared" si="1062"/>
        <v>0</v>
      </c>
      <c r="S2132" s="110">
        <f t="shared" si="1063"/>
        <v>0</v>
      </c>
      <c r="T2132" s="92">
        <f t="shared" si="1048"/>
        <v>0</v>
      </c>
      <c r="U2132" s="181">
        <f t="shared" si="1049"/>
        <v>0</v>
      </c>
      <c r="V2132" s="120">
        <f t="shared" si="1045"/>
        <v>7.8E-2</v>
      </c>
      <c r="W2132" s="118">
        <f t="shared" si="1064"/>
        <v>12</v>
      </c>
      <c r="X2132" s="118">
        <v>252</v>
      </c>
      <c r="Y2132" s="117">
        <f t="shared" si="1065"/>
        <v>1.00358295</v>
      </c>
      <c r="Z2132" s="110">
        <f t="shared" si="1066"/>
        <v>1.63885736</v>
      </c>
      <c r="AA2132" s="110">
        <f t="shared" si="1067"/>
        <v>0</v>
      </c>
      <c r="AB2132" s="121" t="str">
        <f t="shared" si="1046"/>
        <v>A+J=</v>
      </c>
      <c r="AC2132" s="115">
        <f t="shared" si="1047"/>
        <v>46412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9">
        <f t="shared" si="1044"/>
        <v>46402</v>
      </c>
      <c r="B2133" s="110">
        <f t="shared" si="1050"/>
        <v>459.28389551999999</v>
      </c>
      <c r="C2133" s="184">
        <f t="shared" si="1043"/>
        <v>456.16641157236847</v>
      </c>
      <c r="D2133" s="111">
        <f t="shared" si="1051"/>
        <v>7245.38</v>
      </c>
      <c r="E2133" s="111">
        <f>IF($K2133=1,VLOOKUP($A2132,$AQ$11:$AU$150,5),E2132)</f>
        <v>7276.54</v>
      </c>
      <c r="F2133" s="160" t="e">
        <f>IF($K2133=1,VLOOKUP($A2132,$AQ$11:$AU$135,6),F2132)</f>
        <v>#REF!</v>
      </c>
      <c r="G2133" s="114">
        <f t="shared" si="1052"/>
        <v>4.3006716003852752E-3</v>
      </c>
      <c r="H2133" s="115">
        <f t="shared" si="1053"/>
        <v>46412</v>
      </c>
      <c r="I2133" s="115">
        <f t="shared" si="1054"/>
        <v>46412</v>
      </c>
      <c r="J2133" s="116">
        <f t="shared" si="1055"/>
        <v>19</v>
      </c>
      <c r="K2133" s="116">
        <f t="shared" si="1056"/>
        <v>13</v>
      </c>
      <c r="L2133" s="8">
        <f t="shared" si="1057"/>
        <v>1.00294057</v>
      </c>
      <c r="M2133" s="117">
        <v>1</v>
      </c>
      <c r="N2133" s="117">
        <f t="shared" si="1058"/>
        <v>1</v>
      </c>
      <c r="O2133" s="110">
        <f t="shared" si="1059"/>
        <v>1.00294057</v>
      </c>
      <c r="P2133" s="110">
        <f t="shared" si="1060"/>
        <v>457.50780083000001</v>
      </c>
      <c r="Q2133" s="148">
        <f t="shared" si="1061"/>
        <v>0</v>
      </c>
      <c r="R2133" s="170">
        <f t="shared" si="1062"/>
        <v>0</v>
      </c>
      <c r="S2133" s="110">
        <f t="shared" si="1063"/>
        <v>0</v>
      </c>
      <c r="T2133" s="92">
        <f t="shared" si="1048"/>
        <v>0</v>
      </c>
      <c r="U2133" s="181">
        <f t="shared" si="1049"/>
        <v>0</v>
      </c>
      <c r="V2133" s="120">
        <f t="shared" si="1045"/>
        <v>7.8E-2</v>
      </c>
      <c r="W2133" s="118">
        <f t="shared" si="1064"/>
        <v>13</v>
      </c>
      <c r="X2133" s="118">
        <v>252</v>
      </c>
      <c r="Y2133" s="117">
        <f t="shared" si="1065"/>
        <v>1.003882108</v>
      </c>
      <c r="Z2133" s="110">
        <f t="shared" si="1066"/>
        <v>1.7760946900000001</v>
      </c>
      <c r="AA2133" s="110">
        <f t="shared" si="1067"/>
        <v>0</v>
      </c>
      <c r="AB2133" s="121" t="str">
        <f t="shared" si="1046"/>
        <v>A+J=</v>
      </c>
      <c r="AC2133" s="115">
        <f t="shared" si="1047"/>
        <v>46412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9">
        <f t="shared" si="1044"/>
        <v>46403</v>
      </c>
      <c r="B2134" s="110">
        <f t="shared" si="1050"/>
        <v>459.52457998</v>
      </c>
      <c r="C2134" s="184">
        <f t="shared" si="1043"/>
        <v>456.16641157236847</v>
      </c>
      <c r="D2134" s="111">
        <f t="shared" si="1051"/>
        <v>7245.38</v>
      </c>
      <c r="E2134" s="111">
        <f>IF($K2134=1,VLOOKUP($A2133,$AQ$11:$AU$150,5),E2133)</f>
        <v>7276.54</v>
      </c>
      <c r="F2134" s="160" t="e">
        <f>IF($K2134=1,VLOOKUP($A2133,$AQ$11:$AU$135,6),F2133)</f>
        <v>#REF!</v>
      </c>
      <c r="G2134" s="114">
        <f t="shared" si="1052"/>
        <v>4.3006716003852752E-3</v>
      </c>
      <c r="H2134" s="115">
        <f t="shared" si="1053"/>
        <v>46412</v>
      </c>
      <c r="I2134" s="115">
        <f t="shared" si="1054"/>
        <v>46412</v>
      </c>
      <c r="J2134" s="116">
        <f t="shared" si="1055"/>
        <v>19</v>
      </c>
      <c r="K2134" s="116">
        <f t="shared" si="1056"/>
        <v>14</v>
      </c>
      <c r="L2134" s="8">
        <f t="shared" si="1057"/>
        <v>1.0031671200000001</v>
      </c>
      <c r="M2134" s="117">
        <v>1</v>
      </c>
      <c r="N2134" s="117">
        <f t="shared" si="1058"/>
        <v>1</v>
      </c>
      <c r="O2134" s="110">
        <f t="shared" si="1059"/>
        <v>1.0031671200000001</v>
      </c>
      <c r="P2134" s="110">
        <f t="shared" si="1060"/>
        <v>457.61114533</v>
      </c>
      <c r="Q2134" s="148">
        <f t="shared" si="1061"/>
        <v>0</v>
      </c>
      <c r="R2134" s="170">
        <f t="shared" si="1062"/>
        <v>0</v>
      </c>
      <c r="S2134" s="110">
        <f t="shared" si="1063"/>
        <v>0</v>
      </c>
      <c r="T2134" s="92">
        <f t="shared" si="1048"/>
        <v>0</v>
      </c>
      <c r="U2134" s="181">
        <f t="shared" si="1049"/>
        <v>0</v>
      </c>
      <c r="V2134" s="120">
        <f t="shared" si="1045"/>
        <v>7.8E-2</v>
      </c>
      <c r="W2134" s="118">
        <f t="shared" si="1064"/>
        <v>14</v>
      </c>
      <c r="X2134" s="118">
        <v>252</v>
      </c>
      <c r="Y2134" s="117">
        <f t="shared" si="1065"/>
        <v>1.0041813550000001</v>
      </c>
      <c r="Z2134" s="110">
        <f t="shared" si="1066"/>
        <v>1.9134346499999999</v>
      </c>
      <c r="AA2134" s="110">
        <f t="shared" si="1067"/>
        <v>0</v>
      </c>
      <c r="AB2134" s="121" t="str">
        <f t="shared" si="1046"/>
        <v>A+J=</v>
      </c>
      <c r="AC2134" s="115">
        <f t="shared" si="1047"/>
        <v>46412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9">
        <f t="shared" si="1044"/>
        <v>46404</v>
      </c>
      <c r="B2135" s="110">
        <f t="shared" si="1050"/>
        <v>459.52457998</v>
      </c>
      <c r="C2135" s="184">
        <f t="shared" si="1043"/>
        <v>456.16641157236847</v>
      </c>
      <c r="D2135" s="111">
        <f t="shared" si="1051"/>
        <v>7245.38</v>
      </c>
      <c r="E2135" s="111">
        <f>IF($K2135=1,VLOOKUP($A2134,$AQ$11:$AU$150,5),E2134)</f>
        <v>7276.54</v>
      </c>
      <c r="F2135" s="160" t="e">
        <f>IF($K2135=1,VLOOKUP($A2134,$AQ$11:$AU$135,6),F2134)</f>
        <v>#REF!</v>
      </c>
      <c r="G2135" s="114">
        <f t="shared" si="1052"/>
        <v>4.3006716003852752E-3</v>
      </c>
      <c r="H2135" s="115">
        <f t="shared" si="1053"/>
        <v>46412</v>
      </c>
      <c r="I2135" s="115">
        <f t="shared" si="1054"/>
        <v>46412</v>
      </c>
      <c r="J2135" s="116">
        <f t="shared" si="1055"/>
        <v>19</v>
      </c>
      <c r="K2135" s="116">
        <f t="shared" si="1056"/>
        <v>14</v>
      </c>
      <c r="L2135" s="8">
        <f t="shared" si="1057"/>
        <v>1.0031671200000001</v>
      </c>
      <c r="M2135" s="117">
        <v>1</v>
      </c>
      <c r="N2135" s="117">
        <f t="shared" si="1058"/>
        <v>1</v>
      </c>
      <c r="O2135" s="110">
        <f t="shared" si="1059"/>
        <v>1.0031671200000001</v>
      </c>
      <c r="P2135" s="110">
        <f t="shared" si="1060"/>
        <v>457.61114533</v>
      </c>
      <c r="Q2135" s="148">
        <f t="shared" si="1061"/>
        <v>0</v>
      </c>
      <c r="R2135" s="170">
        <f t="shared" si="1062"/>
        <v>0</v>
      </c>
      <c r="S2135" s="110">
        <f t="shared" si="1063"/>
        <v>0</v>
      </c>
      <c r="T2135" s="92">
        <f t="shared" si="1048"/>
        <v>0</v>
      </c>
      <c r="U2135" s="181">
        <f t="shared" si="1049"/>
        <v>0</v>
      </c>
      <c r="V2135" s="120">
        <f t="shared" si="1045"/>
        <v>7.8E-2</v>
      </c>
      <c r="W2135" s="118">
        <f t="shared" si="1064"/>
        <v>14</v>
      </c>
      <c r="X2135" s="118">
        <v>252</v>
      </c>
      <c r="Y2135" s="117">
        <f t="shared" si="1065"/>
        <v>1.0041813550000001</v>
      </c>
      <c r="Z2135" s="110">
        <f t="shared" si="1066"/>
        <v>1.9134346499999999</v>
      </c>
      <c r="AA2135" s="110">
        <f t="shared" si="1067"/>
        <v>0</v>
      </c>
      <c r="AB2135" s="121" t="str">
        <f t="shared" si="1046"/>
        <v>A+J=</v>
      </c>
      <c r="AC2135" s="115">
        <f t="shared" si="1047"/>
        <v>46412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9">
        <f t="shared" si="1044"/>
        <v>46405</v>
      </c>
      <c r="B2136" s="110">
        <f t="shared" si="1050"/>
        <v>459.52457998</v>
      </c>
      <c r="C2136" s="184">
        <f t="shared" si="1043"/>
        <v>456.16641157236847</v>
      </c>
      <c r="D2136" s="111">
        <f t="shared" si="1051"/>
        <v>7245.38</v>
      </c>
      <c r="E2136" s="111">
        <f>IF($K2136=1,VLOOKUP($A2135,$AQ$11:$AU$150,5),E2135)</f>
        <v>7276.54</v>
      </c>
      <c r="F2136" s="160" t="e">
        <f>IF($K2136=1,VLOOKUP($A2135,$AQ$11:$AU$135,6),F2135)</f>
        <v>#REF!</v>
      </c>
      <c r="G2136" s="114">
        <f t="shared" si="1052"/>
        <v>4.3006716003852752E-3</v>
      </c>
      <c r="H2136" s="115">
        <f t="shared" si="1053"/>
        <v>46412</v>
      </c>
      <c r="I2136" s="115">
        <f t="shared" si="1054"/>
        <v>46412</v>
      </c>
      <c r="J2136" s="116">
        <f t="shared" si="1055"/>
        <v>19</v>
      </c>
      <c r="K2136" s="116">
        <f t="shared" si="1056"/>
        <v>14</v>
      </c>
      <c r="L2136" s="8">
        <f t="shared" si="1057"/>
        <v>1.0031671200000001</v>
      </c>
      <c r="M2136" s="117">
        <v>1</v>
      </c>
      <c r="N2136" s="117">
        <f t="shared" si="1058"/>
        <v>1</v>
      </c>
      <c r="O2136" s="110">
        <f t="shared" si="1059"/>
        <v>1.0031671200000001</v>
      </c>
      <c r="P2136" s="110">
        <f t="shared" si="1060"/>
        <v>457.61114533</v>
      </c>
      <c r="Q2136" s="148">
        <f t="shared" si="1061"/>
        <v>0</v>
      </c>
      <c r="R2136" s="170">
        <f t="shared" si="1062"/>
        <v>0</v>
      </c>
      <c r="S2136" s="110">
        <f t="shared" si="1063"/>
        <v>0</v>
      </c>
      <c r="T2136" s="92">
        <f t="shared" si="1048"/>
        <v>0</v>
      </c>
      <c r="U2136" s="181">
        <f t="shared" si="1049"/>
        <v>0</v>
      </c>
      <c r="V2136" s="120">
        <f t="shared" si="1045"/>
        <v>7.8E-2</v>
      </c>
      <c r="W2136" s="118">
        <f t="shared" si="1064"/>
        <v>14</v>
      </c>
      <c r="X2136" s="118">
        <v>252</v>
      </c>
      <c r="Y2136" s="117">
        <f t="shared" si="1065"/>
        <v>1.0041813550000001</v>
      </c>
      <c r="Z2136" s="110">
        <f t="shared" si="1066"/>
        <v>1.9134346499999999</v>
      </c>
      <c r="AA2136" s="110">
        <f t="shared" si="1067"/>
        <v>0</v>
      </c>
      <c r="AB2136" s="121" t="str">
        <f t="shared" si="1046"/>
        <v>A+J=</v>
      </c>
      <c r="AC2136" s="115">
        <f t="shared" si="1047"/>
        <v>46412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9">
        <f t="shared" si="1044"/>
        <v>46406</v>
      </c>
      <c r="B2137" s="110">
        <f t="shared" si="1050"/>
        <v>459.76539450999996</v>
      </c>
      <c r="C2137" s="184">
        <f t="shared" si="1043"/>
        <v>456.16641157236847</v>
      </c>
      <c r="D2137" s="111">
        <f t="shared" si="1051"/>
        <v>7245.38</v>
      </c>
      <c r="E2137" s="111">
        <f>IF($K2137=1,VLOOKUP($A2136,$AQ$11:$AU$150,5),E2136)</f>
        <v>7276.54</v>
      </c>
      <c r="F2137" s="160" t="e">
        <f>IF($K2137=1,VLOOKUP($A2136,$AQ$11:$AU$135,6),F2136)</f>
        <v>#REF!</v>
      </c>
      <c r="G2137" s="114">
        <f t="shared" si="1052"/>
        <v>4.3006716003852752E-3</v>
      </c>
      <c r="H2137" s="115">
        <f t="shared" si="1053"/>
        <v>46412</v>
      </c>
      <c r="I2137" s="115">
        <f t="shared" si="1054"/>
        <v>46412</v>
      </c>
      <c r="J2137" s="116">
        <f t="shared" si="1055"/>
        <v>19</v>
      </c>
      <c r="K2137" s="116">
        <f t="shared" si="1056"/>
        <v>15</v>
      </c>
      <c r="L2137" s="8">
        <f t="shared" si="1057"/>
        <v>1.00339373</v>
      </c>
      <c r="M2137" s="117">
        <v>1</v>
      </c>
      <c r="N2137" s="117">
        <f t="shared" si="1058"/>
        <v>1</v>
      </c>
      <c r="O2137" s="110">
        <f t="shared" si="1059"/>
        <v>1.00339373</v>
      </c>
      <c r="P2137" s="110">
        <f t="shared" si="1060"/>
        <v>457.71451719999999</v>
      </c>
      <c r="Q2137" s="148">
        <f t="shared" si="1061"/>
        <v>0</v>
      </c>
      <c r="R2137" s="170">
        <f t="shared" si="1062"/>
        <v>0</v>
      </c>
      <c r="S2137" s="110">
        <f t="shared" si="1063"/>
        <v>0</v>
      </c>
      <c r="T2137" s="92">
        <f t="shared" si="1048"/>
        <v>0</v>
      </c>
      <c r="U2137" s="181">
        <f t="shared" si="1049"/>
        <v>0</v>
      </c>
      <c r="V2137" s="120">
        <f t="shared" si="1045"/>
        <v>7.8E-2</v>
      </c>
      <c r="W2137" s="118">
        <f t="shared" si="1064"/>
        <v>15</v>
      </c>
      <c r="X2137" s="118">
        <v>252</v>
      </c>
      <c r="Y2137" s="117">
        <f t="shared" si="1065"/>
        <v>1.0044806909999999</v>
      </c>
      <c r="Z2137" s="110">
        <f t="shared" si="1066"/>
        <v>2.0508773100000002</v>
      </c>
      <c r="AA2137" s="110">
        <f t="shared" si="1067"/>
        <v>0</v>
      </c>
      <c r="AB2137" s="121" t="str">
        <f t="shared" si="1046"/>
        <v>A+J=</v>
      </c>
      <c r="AC2137" s="115">
        <f t="shared" si="1047"/>
        <v>46412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9">
        <f t="shared" si="1044"/>
        <v>46407</v>
      </c>
      <c r="B2138" s="110">
        <f t="shared" si="1050"/>
        <v>460.00633505999997</v>
      </c>
      <c r="C2138" s="184">
        <f t="shared" si="1043"/>
        <v>456.16641157236847</v>
      </c>
      <c r="D2138" s="111">
        <f t="shared" si="1051"/>
        <v>7245.38</v>
      </c>
      <c r="E2138" s="111">
        <f>IF($K2138=1,VLOOKUP($A2137,$AQ$11:$AU$150,5),E2137)</f>
        <v>7276.54</v>
      </c>
      <c r="F2138" s="160" t="e">
        <f>IF($K2138=1,VLOOKUP($A2137,$AQ$11:$AU$135,6),F2137)</f>
        <v>#REF!</v>
      </c>
      <c r="G2138" s="114">
        <f t="shared" si="1052"/>
        <v>4.3006716003852752E-3</v>
      </c>
      <c r="H2138" s="115">
        <f t="shared" si="1053"/>
        <v>46412</v>
      </c>
      <c r="I2138" s="115">
        <f t="shared" si="1054"/>
        <v>46412</v>
      </c>
      <c r="J2138" s="116">
        <f t="shared" si="1055"/>
        <v>19</v>
      </c>
      <c r="K2138" s="116">
        <f t="shared" si="1056"/>
        <v>16</v>
      </c>
      <c r="L2138" s="8">
        <f t="shared" si="1057"/>
        <v>1.00362039</v>
      </c>
      <c r="M2138" s="117">
        <v>1</v>
      </c>
      <c r="N2138" s="117">
        <f t="shared" si="1058"/>
        <v>1</v>
      </c>
      <c r="O2138" s="110">
        <f t="shared" si="1059"/>
        <v>1.00362039</v>
      </c>
      <c r="P2138" s="110">
        <f t="shared" si="1060"/>
        <v>457.81791188</v>
      </c>
      <c r="Q2138" s="148">
        <f t="shared" si="1061"/>
        <v>0</v>
      </c>
      <c r="R2138" s="170">
        <f t="shared" si="1062"/>
        <v>0</v>
      </c>
      <c r="S2138" s="110">
        <f t="shared" si="1063"/>
        <v>0</v>
      </c>
      <c r="T2138" s="92">
        <f t="shared" si="1048"/>
        <v>0</v>
      </c>
      <c r="U2138" s="181">
        <f t="shared" si="1049"/>
        <v>0</v>
      </c>
      <c r="V2138" s="120">
        <f t="shared" si="1045"/>
        <v>7.8E-2</v>
      </c>
      <c r="W2138" s="118">
        <f t="shared" si="1064"/>
        <v>16</v>
      </c>
      <c r="X2138" s="118">
        <v>252</v>
      </c>
      <c r="Y2138" s="117">
        <f t="shared" si="1065"/>
        <v>1.0047801169999999</v>
      </c>
      <c r="Z2138" s="110">
        <f t="shared" si="1066"/>
        <v>2.18842318</v>
      </c>
      <c r="AA2138" s="110">
        <f t="shared" si="1067"/>
        <v>0</v>
      </c>
      <c r="AB2138" s="121" t="str">
        <f t="shared" si="1046"/>
        <v>A+J=</v>
      </c>
      <c r="AC2138" s="115">
        <f t="shared" si="1047"/>
        <v>46412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9">
        <f t="shared" si="1044"/>
        <v>46408</v>
      </c>
      <c r="B2139" s="110">
        <f t="shared" si="1050"/>
        <v>460.24739661999996</v>
      </c>
      <c r="C2139" s="184">
        <f t="shared" si="1043"/>
        <v>456.16641157236847</v>
      </c>
      <c r="D2139" s="111">
        <f t="shared" si="1051"/>
        <v>7245.38</v>
      </c>
      <c r="E2139" s="111">
        <f>IF($K2139=1,VLOOKUP($A2138,$AQ$11:$AU$150,5),E2138)</f>
        <v>7276.54</v>
      </c>
      <c r="F2139" s="160" t="e">
        <f>IF($K2139=1,VLOOKUP($A2138,$AQ$11:$AU$135,6),F2138)</f>
        <v>#REF!</v>
      </c>
      <c r="G2139" s="114">
        <f t="shared" si="1052"/>
        <v>4.3006716003852752E-3</v>
      </c>
      <c r="H2139" s="115">
        <f t="shared" si="1053"/>
        <v>46412</v>
      </c>
      <c r="I2139" s="115">
        <f t="shared" si="1054"/>
        <v>46412</v>
      </c>
      <c r="J2139" s="116">
        <f t="shared" si="1055"/>
        <v>19</v>
      </c>
      <c r="K2139" s="116">
        <f t="shared" si="1056"/>
        <v>17</v>
      </c>
      <c r="L2139" s="8">
        <f t="shared" si="1057"/>
        <v>1.0038470900000001</v>
      </c>
      <c r="M2139" s="117">
        <v>1</v>
      </c>
      <c r="N2139" s="117">
        <f t="shared" si="1058"/>
        <v>1</v>
      </c>
      <c r="O2139" s="110">
        <f t="shared" si="1059"/>
        <v>1.0038470900000001</v>
      </c>
      <c r="P2139" s="110">
        <f t="shared" si="1060"/>
        <v>457.92132480999999</v>
      </c>
      <c r="Q2139" s="148">
        <f t="shared" si="1061"/>
        <v>0</v>
      </c>
      <c r="R2139" s="170">
        <f t="shared" si="1062"/>
        <v>0</v>
      </c>
      <c r="S2139" s="110">
        <f t="shared" si="1063"/>
        <v>0</v>
      </c>
      <c r="T2139" s="92">
        <f t="shared" si="1048"/>
        <v>0</v>
      </c>
      <c r="U2139" s="181">
        <f t="shared" si="1049"/>
        <v>0</v>
      </c>
      <c r="V2139" s="120">
        <f t="shared" si="1045"/>
        <v>7.8E-2</v>
      </c>
      <c r="W2139" s="118">
        <f t="shared" si="1064"/>
        <v>17</v>
      </c>
      <c r="X2139" s="118">
        <v>252</v>
      </c>
      <c r="Y2139" s="117">
        <f t="shared" si="1065"/>
        <v>1.0050796319999999</v>
      </c>
      <c r="Z2139" s="110">
        <f t="shared" si="1066"/>
        <v>2.3260718100000002</v>
      </c>
      <c r="AA2139" s="110">
        <f t="shared" si="1067"/>
        <v>0</v>
      </c>
      <c r="AB2139" s="121" t="str">
        <f t="shared" si="1046"/>
        <v>A+J=</v>
      </c>
      <c r="AC2139" s="115">
        <f t="shared" si="1047"/>
        <v>46412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9">
        <f t="shared" si="1044"/>
        <v>46409</v>
      </c>
      <c r="B2140" s="110">
        <f t="shared" si="1050"/>
        <v>460.48859298000002</v>
      </c>
      <c r="C2140" s="184">
        <f t="shared" si="1043"/>
        <v>456.16641157236847</v>
      </c>
      <c r="D2140" s="111">
        <f t="shared" si="1051"/>
        <v>7245.38</v>
      </c>
      <c r="E2140" s="111">
        <f>IF($K2140=1,VLOOKUP($A2139,$AQ$11:$AU$150,5),E2139)</f>
        <v>7276.54</v>
      </c>
      <c r="F2140" s="160" t="e">
        <f>IF($K2140=1,VLOOKUP($A2139,$AQ$11:$AU$135,6),F2139)</f>
        <v>#REF!</v>
      </c>
      <c r="G2140" s="114">
        <f t="shared" si="1052"/>
        <v>4.3006716003852752E-3</v>
      </c>
      <c r="H2140" s="115">
        <f t="shared" si="1053"/>
        <v>46412</v>
      </c>
      <c r="I2140" s="115">
        <f t="shared" si="1054"/>
        <v>46412</v>
      </c>
      <c r="J2140" s="116">
        <f t="shared" si="1055"/>
        <v>19</v>
      </c>
      <c r="K2140" s="116">
        <f t="shared" si="1056"/>
        <v>18</v>
      </c>
      <c r="L2140" s="8">
        <f t="shared" si="1057"/>
        <v>1.0040738600000001</v>
      </c>
      <c r="M2140" s="117">
        <v>1</v>
      </c>
      <c r="N2140" s="117">
        <f t="shared" si="1058"/>
        <v>1</v>
      </c>
      <c r="O2140" s="110">
        <f t="shared" si="1059"/>
        <v>1.0040738600000001</v>
      </c>
      <c r="P2140" s="110">
        <f t="shared" si="1060"/>
        <v>458.02476966</v>
      </c>
      <c r="Q2140" s="148">
        <f t="shared" si="1061"/>
        <v>0</v>
      </c>
      <c r="R2140" s="170">
        <f t="shared" si="1062"/>
        <v>0</v>
      </c>
      <c r="S2140" s="110">
        <f t="shared" si="1063"/>
        <v>0</v>
      </c>
      <c r="T2140" s="92">
        <f t="shared" si="1048"/>
        <v>0</v>
      </c>
      <c r="U2140" s="181">
        <f t="shared" si="1049"/>
        <v>0</v>
      </c>
      <c r="V2140" s="120">
        <f t="shared" si="1045"/>
        <v>7.8E-2</v>
      </c>
      <c r="W2140" s="118">
        <f t="shared" si="1064"/>
        <v>18</v>
      </c>
      <c r="X2140" s="118">
        <v>252</v>
      </c>
      <c r="Y2140" s="117">
        <f t="shared" si="1065"/>
        <v>1.005379236</v>
      </c>
      <c r="Z2140" s="110">
        <f t="shared" si="1066"/>
        <v>2.4638233199999999</v>
      </c>
      <c r="AA2140" s="110">
        <f t="shared" si="1067"/>
        <v>0</v>
      </c>
      <c r="AB2140" s="121" t="str">
        <f t="shared" si="1046"/>
        <v>A+J=</v>
      </c>
      <c r="AC2140" s="115">
        <f t="shared" si="1047"/>
        <v>46412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9">
        <f t="shared" si="1044"/>
        <v>46410</v>
      </c>
      <c r="B2141" s="110">
        <f t="shared" si="1050"/>
        <v>460.72991046999999</v>
      </c>
      <c r="C2141" s="184">
        <f t="shared" si="1043"/>
        <v>456.16641157236847</v>
      </c>
      <c r="D2141" s="111">
        <f t="shared" si="1051"/>
        <v>7245.38</v>
      </c>
      <c r="E2141" s="111">
        <f>IF($K2141=1,VLOOKUP($A2140,$AQ$11:$AU$150,5),E2140)</f>
        <v>7276.54</v>
      </c>
      <c r="F2141" s="160" t="e">
        <f>IF($K2141=1,VLOOKUP($A2140,$AQ$11:$AU$135,6),F2140)</f>
        <v>#REF!</v>
      </c>
      <c r="G2141" s="114">
        <f t="shared" si="1052"/>
        <v>4.3006716003852752E-3</v>
      </c>
      <c r="H2141" s="115">
        <f t="shared" si="1053"/>
        <v>46412</v>
      </c>
      <c r="I2141" s="115">
        <f t="shared" si="1054"/>
        <v>46412</v>
      </c>
      <c r="J2141" s="116">
        <f t="shared" si="1055"/>
        <v>19</v>
      </c>
      <c r="K2141" s="116">
        <f t="shared" si="1056"/>
        <v>19</v>
      </c>
      <c r="L2141" s="8">
        <f t="shared" si="1057"/>
        <v>1.0043006699999999</v>
      </c>
      <c r="M2141" s="117">
        <v>1</v>
      </c>
      <c r="N2141" s="117">
        <f t="shared" si="1058"/>
        <v>1</v>
      </c>
      <c r="O2141" s="110">
        <f t="shared" si="1059"/>
        <v>1.0043006699999999</v>
      </c>
      <c r="P2141" s="110">
        <f t="shared" si="1060"/>
        <v>458.12823277000001</v>
      </c>
      <c r="Q2141" s="148">
        <f t="shared" si="1061"/>
        <v>0</v>
      </c>
      <c r="R2141" s="170">
        <f t="shared" si="1062"/>
        <v>0</v>
      </c>
      <c r="S2141" s="110">
        <f t="shared" si="1063"/>
        <v>0</v>
      </c>
      <c r="T2141" s="92">
        <f t="shared" si="1048"/>
        <v>0</v>
      </c>
      <c r="U2141" s="181">
        <f t="shared" si="1049"/>
        <v>0</v>
      </c>
      <c r="V2141" s="120">
        <f t="shared" si="1045"/>
        <v>7.8E-2</v>
      </c>
      <c r="W2141" s="118">
        <f t="shared" si="1064"/>
        <v>19</v>
      </c>
      <c r="X2141" s="118">
        <v>252</v>
      </c>
      <c r="Y2141" s="117">
        <f t="shared" si="1065"/>
        <v>1.0056789290000001</v>
      </c>
      <c r="Z2141" s="110">
        <f t="shared" si="1066"/>
        <v>2.6016777000000002</v>
      </c>
      <c r="AA2141" s="110">
        <f t="shared" si="1067"/>
        <v>0</v>
      </c>
      <c r="AB2141" s="121" t="str">
        <f t="shared" si="1046"/>
        <v>A+J=</v>
      </c>
      <c r="AC2141" s="115">
        <f t="shared" si="1047"/>
        <v>46412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9">
        <f t="shared" si="1044"/>
        <v>46411</v>
      </c>
      <c r="B2142" s="110">
        <f t="shared" si="1050"/>
        <v>460.72991046999999</v>
      </c>
      <c r="C2142" s="184">
        <f t="shared" si="1043"/>
        <v>456.16641157236847</v>
      </c>
      <c r="D2142" s="111">
        <f t="shared" si="1051"/>
        <v>7245.38</v>
      </c>
      <c r="E2142" s="111">
        <f>IF($K2142=1,VLOOKUP($A2141,$AQ$11:$AU$150,5),E2141)</f>
        <v>7276.54</v>
      </c>
      <c r="F2142" s="160" t="e">
        <f>IF($K2142=1,VLOOKUP($A2141,$AQ$11:$AU$135,6),F2141)</f>
        <v>#REF!</v>
      </c>
      <c r="G2142" s="114">
        <f t="shared" si="1052"/>
        <v>4.3006716003852752E-3</v>
      </c>
      <c r="H2142" s="115">
        <f t="shared" si="1053"/>
        <v>46412</v>
      </c>
      <c r="I2142" s="115">
        <f t="shared" si="1054"/>
        <v>46412</v>
      </c>
      <c r="J2142" s="116">
        <f t="shared" si="1055"/>
        <v>19</v>
      </c>
      <c r="K2142" s="116">
        <f t="shared" si="1056"/>
        <v>19</v>
      </c>
      <c r="L2142" s="8">
        <f t="shared" si="1057"/>
        <v>1.0043006699999999</v>
      </c>
      <c r="M2142" s="117">
        <v>1</v>
      </c>
      <c r="N2142" s="117">
        <f t="shared" si="1058"/>
        <v>1</v>
      </c>
      <c r="O2142" s="110">
        <f t="shared" si="1059"/>
        <v>1.0043006699999999</v>
      </c>
      <c r="P2142" s="110">
        <f t="shared" si="1060"/>
        <v>458.12823277000001</v>
      </c>
      <c r="Q2142" s="148">
        <f t="shared" si="1061"/>
        <v>0</v>
      </c>
      <c r="R2142" s="170">
        <f t="shared" si="1062"/>
        <v>0</v>
      </c>
      <c r="S2142" s="110">
        <f t="shared" si="1063"/>
        <v>0</v>
      </c>
      <c r="T2142" s="92">
        <f t="shared" si="1048"/>
        <v>0</v>
      </c>
      <c r="U2142" s="181">
        <f t="shared" si="1049"/>
        <v>0</v>
      </c>
      <c r="V2142" s="120">
        <f t="shared" si="1045"/>
        <v>7.8E-2</v>
      </c>
      <c r="W2142" s="118">
        <f t="shared" si="1064"/>
        <v>19</v>
      </c>
      <c r="X2142" s="118">
        <v>252</v>
      </c>
      <c r="Y2142" s="117">
        <f t="shared" si="1065"/>
        <v>1.0056789290000001</v>
      </c>
      <c r="Z2142" s="110">
        <f t="shared" si="1066"/>
        <v>2.6016777000000002</v>
      </c>
      <c r="AA2142" s="110">
        <f t="shared" si="1067"/>
        <v>0</v>
      </c>
      <c r="AB2142" s="121" t="str">
        <f t="shared" si="1046"/>
        <v>A+J=</v>
      </c>
      <c r="AC2142" s="115">
        <f t="shared" si="1047"/>
        <v>46412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9">
        <f t="shared" si="1044"/>
        <v>46412</v>
      </c>
      <c r="B2143" s="110">
        <f t="shared" si="1050"/>
        <v>460.72991046999999</v>
      </c>
      <c r="C2143" s="184">
        <f t="shared" si="1043"/>
        <v>456.16641157236847</v>
      </c>
      <c r="D2143" s="111">
        <f t="shared" si="1051"/>
        <v>7245.38</v>
      </c>
      <c r="E2143" s="111">
        <f>IF($K2143=1,VLOOKUP($A2142,$AQ$11:$AU$150,5),E2142)</f>
        <v>7276.54</v>
      </c>
      <c r="F2143" s="160" t="e">
        <f>IF($K2143=1,VLOOKUP($A2142,$AQ$11:$AU$135,6),F2142)</f>
        <v>#REF!</v>
      </c>
      <c r="G2143" s="114">
        <f t="shared" si="1052"/>
        <v>4.3006716003852752E-3</v>
      </c>
      <c r="H2143" s="115">
        <f t="shared" si="1053"/>
        <v>46412</v>
      </c>
      <c r="I2143" s="115">
        <f t="shared" si="1054"/>
        <v>46412</v>
      </c>
      <c r="J2143" s="116">
        <f t="shared" si="1055"/>
        <v>19</v>
      </c>
      <c r="K2143" s="116">
        <f t="shared" si="1056"/>
        <v>19</v>
      </c>
      <c r="L2143" s="8">
        <f t="shared" si="1057"/>
        <v>1.0043006699999999</v>
      </c>
      <c r="M2143" s="117">
        <v>1</v>
      </c>
      <c r="N2143" s="117">
        <f t="shared" si="1058"/>
        <v>1</v>
      </c>
      <c r="O2143" s="110">
        <f t="shared" si="1059"/>
        <v>1.0043006699999999</v>
      </c>
      <c r="P2143" s="110">
        <f t="shared" si="1060"/>
        <v>458.12823277000001</v>
      </c>
      <c r="Q2143" s="148">
        <f t="shared" si="1061"/>
        <v>70</v>
      </c>
      <c r="R2143" s="170">
        <f t="shared" si="1062"/>
        <v>2.5641000000000001E-2</v>
      </c>
      <c r="S2143" s="110">
        <f t="shared" si="1063"/>
        <v>11.74686601</v>
      </c>
      <c r="T2143" s="92">
        <f t="shared" si="1048"/>
        <v>1.9618212012568903</v>
      </c>
      <c r="U2143" s="181">
        <f t="shared" si="1049"/>
        <v>2.9923253427036091E-2</v>
      </c>
      <c r="V2143" s="120">
        <f t="shared" si="1045"/>
        <v>7.8E-2</v>
      </c>
      <c r="W2143" s="118">
        <f t="shared" si="1064"/>
        <v>19</v>
      </c>
      <c r="X2143" s="118">
        <v>252</v>
      </c>
      <c r="Y2143" s="117">
        <f t="shared" si="1065"/>
        <v>1.0056789290000001</v>
      </c>
      <c r="Z2143" s="110">
        <f t="shared" si="1066"/>
        <v>2.6016777000000002</v>
      </c>
      <c r="AA2143" s="110">
        <f t="shared" si="1067"/>
        <v>14.34854371</v>
      </c>
      <c r="AB2143" s="121" t="str">
        <f t="shared" si="1046"/>
        <v>A+J=</v>
      </c>
      <c r="AC2143" s="115">
        <f t="shared" si="1047"/>
        <v>46412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9">
        <f t="shared" si="1044"/>
        <v>46413</v>
      </c>
      <c r="B2144" s="110">
        <f t="shared" si="1050"/>
        <v>444.64287567000002</v>
      </c>
      <c r="C2144" s="184">
        <f t="shared" si="1043"/>
        <v>444.4195455587431</v>
      </c>
      <c r="D2144" s="111">
        <f t="shared" si="1051"/>
        <v>7245.38</v>
      </c>
      <c r="E2144" s="111">
        <f>IF($K2144=1,VLOOKUP($A2143,$AQ$11:$AU$150,5),E2143)</f>
        <v>7276.54</v>
      </c>
      <c r="F2144" s="160" t="e">
        <f>IF($K2144=1,VLOOKUP($A2143,$AQ$11:$AU$135,6),F2143)</f>
        <v>#REF!</v>
      </c>
      <c r="G2144" s="114">
        <f t="shared" si="1052"/>
        <v>4.3006716003852752E-3</v>
      </c>
      <c r="H2144" s="115">
        <f t="shared" si="1053"/>
        <v>46443</v>
      </c>
      <c r="I2144" s="115">
        <f t="shared" si="1054"/>
        <v>46443</v>
      </c>
      <c r="J2144" s="116">
        <f t="shared" si="1055"/>
        <v>21</v>
      </c>
      <c r="K2144" s="116">
        <f t="shared" si="1056"/>
        <v>1</v>
      </c>
      <c r="L2144" s="8">
        <f t="shared" si="1057"/>
        <v>1.0002043700000001</v>
      </c>
      <c r="M2144" s="117">
        <v>1</v>
      </c>
      <c r="N2144" s="117">
        <f t="shared" si="1058"/>
        <v>1</v>
      </c>
      <c r="O2144" s="110">
        <f t="shared" si="1059"/>
        <v>1.0002043700000001</v>
      </c>
      <c r="P2144" s="110">
        <f t="shared" si="1060"/>
        <v>444.51037158000003</v>
      </c>
      <c r="Q2144" s="148">
        <f t="shared" si="1061"/>
        <v>0</v>
      </c>
      <c r="R2144" s="170">
        <f t="shared" si="1062"/>
        <v>0</v>
      </c>
      <c r="S2144" s="110">
        <f t="shared" si="1063"/>
        <v>0</v>
      </c>
      <c r="T2144" s="92">
        <f t="shared" si="1048"/>
        <v>0</v>
      </c>
      <c r="U2144" s="181">
        <f t="shared" si="1049"/>
        <v>0</v>
      </c>
      <c r="V2144" s="120">
        <f t="shared" si="1045"/>
        <v>7.8E-2</v>
      </c>
      <c r="W2144" s="118">
        <f t="shared" si="1064"/>
        <v>1</v>
      </c>
      <c r="X2144" s="118">
        <v>252</v>
      </c>
      <c r="Y2144" s="117">
        <f t="shared" si="1065"/>
        <v>1.00029809</v>
      </c>
      <c r="Z2144" s="110">
        <f t="shared" si="1066"/>
        <v>0.13250408999999999</v>
      </c>
      <c r="AA2144" s="110">
        <f t="shared" si="1067"/>
        <v>0</v>
      </c>
      <c r="AB2144" s="121" t="str">
        <f t="shared" si="1046"/>
        <v>A+J=</v>
      </c>
      <c r="AC2144" s="115">
        <f t="shared" si="1047"/>
        <v>46443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9">
        <f t="shared" si="1044"/>
        <v>46414</v>
      </c>
      <c r="B2145" s="110">
        <f t="shared" si="1050"/>
        <v>444.86632173999999</v>
      </c>
      <c r="C2145" s="184">
        <f t="shared" si="1043"/>
        <v>444.4195455587431</v>
      </c>
      <c r="D2145" s="111">
        <f t="shared" si="1051"/>
        <v>7245.38</v>
      </c>
      <c r="E2145" s="111">
        <f>IF($K2145=1,VLOOKUP($A2144,$AQ$11:$AU$150,5),E2144)</f>
        <v>7276.54</v>
      </c>
      <c r="F2145" s="160" t="e">
        <f>IF($K2145=1,VLOOKUP($A2144,$AQ$11:$AU$135,6),F2144)</f>
        <v>#REF!</v>
      </c>
      <c r="G2145" s="114">
        <f t="shared" si="1052"/>
        <v>4.3006716003852752E-3</v>
      </c>
      <c r="H2145" s="115">
        <f t="shared" si="1053"/>
        <v>46443</v>
      </c>
      <c r="I2145" s="115">
        <f t="shared" si="1054"/>
        <v>46443</v>
      </c>
      <c r="J2145" s="116">
        <f t="shared" si="1055"/>
        <v>21</v>
      </c>
      <c r="K2145" s="116">
        <f t="shared" si="1056"/>
        <v>2</v>
      </c>
      <c r="L2145" s="8">
        <f t="shared" si="1057"/>
        <v>1.00040879</v>
      </c>
      <c r="M2145" s="117">
        <v>1</v>
      </c>
      <c r="N2145" s="117">
        <f t="shared" si="1058"/>
        <v>1</v>
      </c>
      <c r="O2145" s="110">
        <f t="shared" si="1059"/>
        <v>1.00040879</v>
      </c>
      <c r="P2145" s="110">
        <f t="shared" si="1060"/>
        <v>444.60121981999998</v>
      </c>
      <c r="Q2145" s="148">
        <f t="shared" si="1061"/>
        <v>0</v>
      </c>
      <c r="R2145" s="170">
        <f t="shared" si="1062"/>
        <v>0</v>
      </c>
      <c r="S2145" s="110">
        <f t="shared" si="1063"/>
        <v>0</v>
      </c>
      <c r="T2145" s="92">
        <f t="shared" si="1048"/>
        <v>0</v>
      </c>
      <c r="U2145" s="181">
        <f t="shared" si="1049"/>
        <v>0</v>
      </c>
      <c r="V2145" s="120">
        <f t="shared" si="1045"/>
        <v>7.8E-2</v>
      </c>
      <c r="W2145" s="118">
        <f t="shared" si="1064"/>
        <v>2</v>
      </c>
      <c r="X2145" s="118">
        <v>252</v>
      </c>
      <c r="Y2145" s="117">
        <f t="shared" si="1065"/>
        <v>1.0005962690000001</v>
      </c>
      <c r="Z2145" s="110">
        <f t="shared" si="1066"/>
        <v>0.26510191999999999</v>
      </c>
      <c r="AA2145" s="110">
        <f t="shared" si="1067"/>
        <v>0</v>
      </c>
      <c r="AB2145" s="121" t="str">
        <f t="shared" si="1046"/>
        <v>A+J=</v>
      </c>
      <c r="AC2145" s="115">
        <f t="shared" si="1047"/>
        <v>46443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9">
        <f t="shared" si="1044"/>
        <v>46415</v>
      </c>
      <c r="B2146" s="110">
        <f t="shared" si="1050"/>
        <v>445.08987890999998</v>
      </c>
      <c r="C2146" s="184">
        <f t="shared" si="1043"/>
        <v>444.4195455587431</v>
      </c>
      <c r="D2146" s="111">
        <f t="shared" si="1051"/>
        <v>7245.38</v>
      </c>
      <c r="E2146" s="111">
        <f>IF($K2146=1,VLOOKUP($A2145,$AQ$11:$AU$150,5),E2145)</f>
        <v>7276.54</v>
      </c>
      <c r="F2146" s="160" t="e">
        <f>IF($K2146=1,VLOOKUP($A2145,$AQ$11:$AU$135,6),F2145)</f>
        <v>#REF!</v>
      </c>
      <c r="G2146" s="114">
        <f t="shared" si="1052"/>
        <v>4.3006716003852752E-3</v>
      </c>
      <c r="H2146" s="115">
        <f t="shared" si="1053"/>
        <v>46443</v>
      </c>
      <c r="I2146" s="115">
        <f t="shared" si="1054"/>
        <v>46443</v>
      </c>
      <c r="J2146" s="116">
        <f t="shared" si="1055"/>
        <v>21</v>
      </c>
      <c r="K2146" s="116">
        <f t="shared" si="1056"/>
        <v>3</v>
      </c>
      <c r="L2146" s="8">
        <f t="shared" si="1057"/>
        <v>1.00061325</v>
      </c>
      <c r="M2146" s="117">
        <v>1</v>
      </c>
      <c r="N2146" s="117">
        <f t="shared" si="1058"/>
        <v>1</v>
      </c>
      <c r="O2146" s="110">
        <f t="shared" si="1059"/>
        <v>1.00061325</v>
      </c>
      <c r="P2146" s="110">
        <f t="shared" si="1060"/>
        <v>444.69208584</v>
      </c>
      <c r="Q2146" s="148">
        <f t="shared" si="1061"/>
        <v>0</v>
      </c>
      <c r="R2146" s="170">
        <f t="shared" si="1062"/>
        <v>0</v>
      </c>
      <c r="S2146" s="110">
        <f t="shared" si="1063"/>
        <v>0</v>
      </c>
      <c r="T2146" s="92">
        <f t="shared" si="1048"/>
        <v>0</v>
      </c>
      <c r="U2146" s="181">
        <f t="shared" si="1049"/>
        <v>0</v>
      </c>
      <c r="V2146" s="120">
        <f t="shared" si="1045"/>
        <v>7.8E-2</v>
      </c>
      <c r="W2146" s="118">
        <f t="shared" si="1064"/>
        <v>3</v>
      </c>
      <c r="X2146" s="118">
        <v>252</v>
      </c>
      <c r="Y2146" s="117">
        <f t="shared" si="1065"/>
        <v>1.0008945359999999</v>
      </c>
      <c r="Z2146" s="110">
        <f t="shared" si="1066"/>
        <v>0.39779307000000003</v>
      </c>
      <c r="AA2146" s="110">
        <f t="shared" si="1067"/>
        <v>0</v>
      </c>
      <c r="AB2146" s="121" t="str">
        <f t="shared" si="1046"/>
        <v>A+J=</v>
      </c>
      <c r="AC2146" s="115">
        <f t="shared" si="1047"/>
        <v>46443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9">
        <f t="shared" si="1044"/>
        <v>46416</v>
      </c>
      <c r="B2147" s="110">
        <f t="shared" si="1050"/>
        <v>445.31354812999996</v>
      </c>
      <c r="C2147" s="184">
        <f t="shared" si="1043"/>
        <v>444.4195455587431</v>
      </c>
      <c r="D2147" s="111">
        <f t="shared" si="1051"/>
        <v>7245.38</v>
      </c>
      <c r="E2147" s="111">
        <f>IF($K2147=1,VLOOKUP($A2146,$AQ$11:$AU$150,5),E2146)</f>
        <v>7276.54</v>
      </c>
      <c r="F2147" s="160" t="e">
        <f>IF($K2147=1,VLOOKUP($A2146,$AQ$11:$AU$135,6),F2146)</f>
        <v>#REF!</v>
      </c>
      <c r="G2147" s="114">
        <f t="shared" si="1052"/>
        <v>4.3006716003852752E-3</v>
      </c>
      <c r="H2147" s="115">
        <f t="shared" si="1053"/>
        <v>46443</v>
      </c>
      <c r="I2147" s="115">
        <f t="shared" si="1054"/>
        <v>46443</v>
      </c>
      <c r="J2147" s="116">
        <f t="shared" si="1055"/>
        <v>21</v>
      </c>
      <c r="K2147" s="116">
        <f t="shared" si="1056"/>
        <v>4</v>
      </c>
      <c r="L2147" s="8">
        <f t="shared" si="1057"/>
        <v>1.00081775</v>
      </c>
      <c r="M2147" s="117">
        <v>1</v>
      </c>
      <c r="N2147" s="117">
        <f t="shared" si="1058"/>
        <v>1</v>
      </c>
      <c r="O2147" s="110">
        <f t="shared" si="1059"/>
        <v>1.00081775</v>
      </c>
      <c r="P2147" s="110">
        <f t="shared" si="1060"/>
        <v>444.78296963999998</v>
      </c>
      <c r="Q2147" s="148">
        <f t="shared" si="1061"/>
        <v>0</v>
      </c>
      <c r="R2147" s="170">
        <f t="shared" si="1062"/>
        <v>0</v>
      </c>
      <c r="S2147" s="110">
        <f t="shared" si="1063"/>
        <v>0</v>
      </c>
      <c r="T2147" s="92">
        <f t="shared" si="1048"/>
        <v>0</v>
      </c>
      <c r="U2147" s="181">
        <f t="shared" si="1049"/>
        <v>0</v>
      </c>
      <c r="V2147" s="120">
        <f t="shared" si="1045"/>
        <v>7.8E-2</v>
      </c>
      <c r="W2147" s="118">
        <f t="shared" si="1064"/>
        <v>4</v>
      </c>
      <c r="X2147" s="118">
        <v>252</v>
      </c>
      <c r="Y2147" s="117">
        <f t="shared" si="1065"/>
        <v>1.001192893</v>
      </c>
      <c r="Z2147" s="110">
        <f t="shared" si="1066"/>
        <v>0.53057849000000001</v>
      </c>
      <c r="AA2147" s="110">
        <f t="shared" si="1067"/>
        <v>0</v>
      </c>
      <c r="AB2147" s="121" t="str">
        <f t="shared" si="1046"/>
        <v>A+J=</v>
      </c>
      <c r="AC2147" s="115">
        <f t="shared" si="1047"/>
        <v>46443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9">
        <f t="shared" si="1044"/>
        <v>46417</v>
      </c>
      <c r="B2148" s="110">
        <f t="shared" si="1050"/>
        <v>445.53732896000002</v>
      </c>
      <c r="C2148" s="184">
        <f t="shared" si="1043"/>
        <v>444.4195455587431</v>
      </c>
      <c r="D2148" s="111">
        <f t="shared" si="1051"/>
        <v>7245.38</v>
      </c>
      <c r="E2148" s="111">
        <f>IF($K2148=1,VLOOKUP($A2147,$AQ$11:$AU$150,5),E2147)</f>
        <v>7276.54</v>
      </c>
      <c r="F2148" s="160" t="e">
        <f>IF($K2148=1,VLOOKUP($A2147,$AQ$11:$AU$135,6),F2147)</f>
        <v>#REF!</v>
      </c>
      <c r="G2148" s="114">
        <f t="shared" si="1052"/>
        <v>4.3006716003852752E-3</v>
      </c>
      <c r="H2148" s="115">
        <f t="shared" si="1053"/>
        <v>46443</v>
      </c>
      <c r="I2148" s="115">
        <f t="shared" si="1054"/>
        <v>46443</v>
      </c>
      <c r="J2148" s="116">
        <f t="shared" si="1055"/>
        <v>21</v>
      </c>
      <c r="K2148" s="116">
        <f t="shared" si="1056"/>
        <v>5</v>
      </c>
      <c r="L2148" s="8">
        <f t="shared" si="1057"/>
        <v>1.0010222900000001</v>
      </c>
      <c r="M2148" s="117">
        <v>1</v>
      </c>
      <c r="N2148" s="117">
        <f t="shared" si="1058"/>
        <v>1</v>
      </c>
      <c r="O2148" s="110">
        <f t="shared" si="1059"/>
        <v>1.0010222900000001</v>
      </c>
      <c r="P2148" s="110">
        <f t="shared" si="1060"/>
        <v>444.87387121</v>
      </c>
      <c r="Q2148" s="148">
        <f t="shared" si="1061"/>
        <v>0</v>
      </c>
      <c r="R2148" s="170">
        <f t="shared" si="1062"/>
        <v>0</v>
      </c>
      <c r="S2148" s="110">
        <f t="shared" si="1063"/>
        <v>0</v>
      </c>
      <c r="T2148" s="92">
        <f t="shared" si="1048"/>
        <v>0</v>
      </c>
      <c r="U2148" s="181">
        <f t="shared" si="1049"/>
        <v>0</v>
      </c>
      <c r="V2148" s="120">
        <f t="shared" si="1045"/>
        <v>7.8E-2</v>
      </c>
      <c r="W2148" s="118">
        <f t="shared" si="1064"/>
        <v>5</v>
      </c>
      <c r="X2148" s="118">
        <v>252</v>
      </c>
      <c r="Y2148" s="117">
        <f t="shared" si="1065"/>
        <v>1.001491339</v>
      </c>
      <c r="Z2148" s="110">
        <f t="shared" si="1066"/>
        <v>0.66345774999999996</v>
      </c>
      <c r="AA2148" s="110">
        <f t="shared" si="1067"/>
        <v>0</v>
      </c>
      <c r="AB2148" s="121" t="str">
        <f t="shared" si="1046"/>
        <v>A+J=</v>
      </c>
      <c r="AC2148" s="115">
        <f t="shared" si="1047"/>
        <v>46443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9">
        <f t="shared" si="1044"/>
        <v>46418</v>
      </c>
      <c r="B2149" s="110">
        <f t="shared" si="1050"/>
        <v>445.53732896000002</v>
      </c>
      <c r="C2149" s="184">
        <f t="shared" si="1043"/>
        <v>444.4195455587431</v>
      </c>
      <c r="D2149" s="111">
        <f t="shared" si="1051"/>
        <v>7245.38</v>
      </c>
      <c r="E2149" s="111">
        <f>IF($K2149=1,VLOOKUP($A2148,$AQ$11:$AU$150,5),E2148)</f>
        <v>7276.54</v>
      </c>
      <c r="F2149" s="160" t="e">
        <f>IF($K2149=1,VLOOKUP($A2148,$AQ$11:$AU$135,6),F2148)</f>
        <v>#REF!</v>
      </c>
      <c r="G2149" s="114">
        <f t="shared" si="1052"/>
        <v>4.3006716003852752E-3</v>
      </c>
      <c r="H2149" s="115">
        <f t="shared" si="1053"/>
        <v>46443</v>
      </c>
      <c r="I2149" s="115">
        <f t="shared" si="1054"/>
        <v>46443</v>
      </c>
      <c r="J2149" s="116">
        <f t="shared" si="1055"/>
        <v>21</v>
      </c>
      <c r="K2149" s="116">
        <f t="shared" si="1056"/>
        <v>5</v>
      </c>
      <c r="L2149" s="8">
        <f t="shared" si="1057"/>
        <v>1.0010222900000001</v>
      </c>
      <c r="M2149" s="117">
        <v>1</v>
      </c>
      <c r="N2149" s="117">
        <f t="shared" si="1058"/>
        <v>1</v>
      </c>
      <c r="O2149" s="110">
        <f t="shared" si="1059"/>
        <v>1.0010222900000001</v>
      </c>
      <c r="P2149" s="110">
        <f t="shared" si="1060"/>
        <v>444.87387121</v>
      </c>
      <c r="Q2149" s="148">
        <f t="shared" si="1061"/>
        <v>0</v>
      </c>
      <c r="R2149" s="170">
        <f t="shared" si="1062"/>
        <v>0</v>
      </c>
      <c r="S2149" s="110">
        <f t="shared" si="1063"/>
        <v>0</v>
      </c>
      <c r="T2149" s="92">
        <f t="shared" si="1048"/>
        <v>0</v>
      </c>
      <c r="U2149" s="181">
        <f t="shared" si="1049"/>
        <v>0</v>
      </c>
      <c r="V2149" s="120">
        <f t="shared" si="1045"/>
        <v>7.8E-2</v>
      </c>
      <c r="W2149" s="118">
        <f t="shared" si="1064"/>
        <v>5</v>
      </c>
      <c r="X2149" s="118">
        <v>252</v>
      </c>
      <c r="Y2149" s="117">
        <f t="shared" si="1065"/>
        <v>1.001491339</v>
      </c>
      <c r="Z2149" s="110">
        <f t="shared" si="1066"/>
        <v>0.66345774999999996</v>
      </c>
      <c r="AA2149" s="110">
        <f t="shared" si="1067"/>
        <v>0</v>
      </c>
      <c r="AB2149" s="121" t="str">
        <f t="shared" si="1046"/>
        <v>A+J=</v>
      </c>
      <c r="AC2149" s="115">
        <f t="shared" si="1047"/>
        <v>46443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9">
        <f t="shared" si="1044"/>
        <v>46419</v>
      </c>
      <c r="B2150" s="110">
        <f t="shared" si="1050"/>
        <v>445.53732896000002</v>
      </c>
      <c r="C2150" s="184">
        <f t="shared" si="1043"/>
        <v>444.4195455587431</v>
      </c>
      <c r="D2150" s="111">
        <f t="shared" si="1051"/>
        <v>7245.38</v>
      </c>
      <c r="E2150" s="111">
        <f>IF($K2150=1,VLOOKUP($A2149,$AQ$11:$AU$150,5),E2149)</f>
        <v>7276.54</v>
      </c>
      <c r="F2150" s="160" t="e">
        <f>IF($K2150=1,VLOOKUP($A2149,$AQ$11:$AU$135,6),F2149)</f>
        <v>#REF!</v>
      </c>
      <c r="G2150" s="114">
        <f t="shared" si="1052"/>
        <v>4.3006716003852752E-3</v>
      </c>
      <c r="H2150" s="115">
        <f t="shared" si="1053"/>
        <v>46443</v>
      </c>
      <c r="I2150" s="115">
        <f t="shared" si="1054"/>
        <v>46443</v>
      </c>
      <c r="J2150" s="116">
        <f t="shared" si="1055"/>
        <v>21</v>
      </c>
      <c r="K2150" s="116">
        <f t="shared" si="1056"/>
        <v>5</v>
      </c>
      <c r="L2150" s="8">
        <f t="shared" si="1057"/>
        <v>1.0010222900000001</v>
      </c>
      <c r="M2150" s="117">
        <v>1</v>
      </c>
      <c r="N2150" s="117">
        <f t="shared" si="1058"/>
        <v>1</v>
      </c>
      <c r="O2150" s="110">
        <f t="shared" si="1059"/>
        <v>1.0010222900000001</v>
      </c>
      <c r="P2150" s="110">
        <f t="shared" si="1060"/>
        <v>444.87387121</v>
      </c>
      <c r="Q2150" s="148">
        <f t="shared" si="1061"/>
        <v>0</v>
      </c>
      <c r="R2150" s="170">
        <f t="shared" si="1062"/>
        <v>0</v>
      </c>
      <c r="S2150" s="110">
        <f t="shared" si="1063"/>
        <v>0</v>
      </c>
      <c r="T2150" s="92">
        <f t="shared" si="1048"/>
        <v>0</v>
      </c>
      <c r="U2150" s="181">
        <f t="shared" si="1049"/>
        <v>0</v>
      </c>
      <c r="V2150" s="120">
        <f t="shared" si="1045"/>
        <v>7.8E-2</v>
      </c>
      <c r="W2150" s="118">
        <f t="shared" si="1064"/>
        <v>5</v>
      </c>
      <c r="X2150" s="118">
        <v>252</v>
      </c>
      <c r="Y2150" s="117">
        <f t="shared" si="1065"/>
        <v>1.001491339</v>
      </c>
      <c r="Z2150" s="110">
        <f t="shared" si="1066"/>
        <v>0.66345774999999996</v>
      </c>
      <c r="AA2150" s="110">
        <f t="shared" si="1067"/>
        <v>0</v>
      </c>
      <c r="AB2150" s="121" t="str">
        <f t="shared" si="1046"/>
        <v>A+J=</v>
      </c>
      <c r="AC2150" s="115">
        <f t="shared" si="1047"/>
        <v>46443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9">
        <f t="shared" si="1044"/>
        <v>46420</v>
      </c>
      <c r="B2151" s="110">
        <f t="shared" si="1050"/>
        <v>445.76122548000001</v>
      </c>
      <c r="C2151" s="184">
        <f t="shared" si="1043"/>
        <v>444.4195455587431</v>
      </c>
      <c r="D2151" s="111">
        <f t="shared" si="1051"/>
        <v>7245.38</v>
      </c>
      <c r="E2151" s="111">
        <f>IF($K2151=1,VLOOKUP($A2150,$AQ$11:$AU$150,5),E2150)</f>
        <v>7276.54</v>
      </c>
      <c r="F2151" s="160" t="e">
        <f>IF($K2151=1,VLOOKUP($A2150,$AQ$11:$AU$135,6),F2150)</f>
        <v>#REF!</v>
      </c>
      <c r="G2151" s="114">
        <f t="shared" si="1052"/>
        <v>4.3006716003852752E-3</v>
      </c>
      <c r="H2151" s="115">
        <f t="shared" si="1053"/>
        <v>46443</v>
      </c>
      <c r="I2151" s="115">
        <f t="shared" si="1054"/>
        <v>46443</v>
      </c>
      <c r="J2151" s="116">
        <f t="shared" si="1055"/>
        <v>21</v>
      </c>
      <c r="K2151" s="116">
        <f t="shared" si="1056"/>
        <v>6</v>
      </c>
      <c r="L2151" s="8">
        <f t="shared" si="1057"/>
        <v>1.0012268799999999</v>
      </c>
      <c r="M2151" s="117">
        <v>1</v>
      </c>
      <c r="N2151" s="117">
        <f t="shared" si="1058"/>
        <v>1</v>
      </c>
      <c r="O2151" s="110">
        <f t="shared" si="1059"/>
        <v>1.0012268799999999</v>
      </c>
      <c r="P2151" s="110">
        <f t="shared" si="1060"/>
        <v>444.96479500999999</v>
      </c>
      <c r="Q2151" s="148">
        <f t="shared" si="1061"/>
        <v>0</v>
      </c>
      <c r="R2151" s="170">
        <f t="shared" si="1062"/>
        <v>0</v>
      </c>
      <c r="S2151" s="110">
        <f t="shared" si="1063"/>
        <v>0</v>
      </c>
      <c r="T2151" s="92">
        <f t="shared" si="1048"/>
        <v>0</v>
      </c>
      <c r="U2151" s="181">
        <f t="shared" si="1049"/>
        <v>0</v>
      </c>
      <c r="V2151" s="120">
        <f t="shared" si="1045"/>
        <v>7.8E-2</v>
      </c>
      <c r="W2151" s="118">
        <f t="shared" si="1064"/>
        <v>6</v>
      </c>
      <c r="X2151" s="118">
        <v>252</v>
      </c>
      <c r="Y2151" s="117">
        <f t="shared" si="1065"/>
        <v>1.0017898730000001</v>
      </c>
      <c r="Z2151" s="110">
        <f t="shared" si="1066"/>
        <v>0.79643047</v>
      </c>
      <c r="AA2151" s="110">
        <f t="shared" si="1067"/>
        <v>0</v>
      </c>
      <c r="AB2151" s="121" t="str">
        <f t="shared" si="1046"/>
        <v>A+J=</v>
      </c>
      <c r="AC2151" s="115">
        <f t="shared" si="1047"/>
        <v>46443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9">
        <f t="shared" si="1044"/>
        <v>46421</v>
      </c>
      <c r="B2152" s="110">
        <f t="shared" si="1050"/>
        <v>445.98522924000002</v>
      </c>
      <c r="C2152" s="184">
        <f t="shared" si="1043"/>
        <v>444.4195455587431</v>
      </c>
      <c r="D2152" s="111">
        <f t="shared" si="1051"/>
        <v>7245.38</v>
      </c>
      <c r="E2152" s="111">
        <f>IF($K2152=1,VLOOKUP($A2151,$AQ$11:$AU$150,5),E2151)</f>
        <v>7276.54</v>
      </c>
      <c r="F2152" s="160" t="e">
        <f>IF($K2152=1,VLOOKUP($A2151,$AQ$11:$AU$135,6),F2151)</f>
        <v>#REF!</v>
      </c>
      <c r="G2152" s="114">
        <f t="shared" si="1052"/>
        <v>4.3006716003852752E-3</v>
      </c>
      <c r="H2152" s="115">
        <f t="shared" si="1053"/>
        <v>46443</v>
      </c>
      <c r="I2152" s="115">
        <f t="shared" si="1054"/>
        <v>46443</v>
      </c>
      <c r="J2152" s="116">
        <f t="shared" si="1055"/>
        <v>21</v>
      </c>
      <c r="K2152" s="116">
        <f t="shared" si="1056"/>
        <v>7</v>
      </c>
      <c r="L2152" s="8">
        <f t="shared" si="1057"/>
        <v>1.0014315</v>
      </c>
      <c r="M2152" s="117">
        <v>1</v>
      </c>
      <c r="N2152" s="117">
        <f t="shared" si="1058"/>
        <v>1</v>
      </c>
      <c r="O2152" s="110">
        <f t="shared" si="1059"/>
        <v>1.0014315</v>
      </c>
      <c r="P2152" s="110">
        <f t="shared" si="1060"/>
        <v>445.05573213000002</v>
      </c>
      <c r="Q2152" s="148">
        <f t="shared" si="1061"/>
        <v>0</v>
      </c>
      <c r="R2152" s="170">
        <f t="shared" si="1062"/>
        <v>0</v>
      </c>
      <c r="S2152" s="110">
        <f t="shared" si="1063"/>
        <v>0</v>
      </c>
      <c r="T2152" s="92">
        <f t="shared" si="1048"/>
        <v>0</v>
      </c>
      <c r="U2152" s="181">
        <f t="shared" si="1049"/>
        <v>0</v>
      </c>
      <c r="V2152" s="120">
        <f t="shared" si="1045"/>
        <v>7.8E-2</v>
      </c>
      <c r="W2152" s="118">
        <f t="shared" si="1064"/>
        <v>7</v>
      </c>
      <c r="X2152" s="118">
        <v>252</v>
      </c>
      <c r="Y2152" s="117">
        <f t="shared" si="1065"/>
        <v>1.0020884960000001</v>
      </c>
      <c r="Z2152" s="110">
        <f t="shared" si="1066"/>
        <v>0.92949711000000002</v>
      </c>
      <c r="AA2152" s="110">
        <f t="shared" si="1067"/>
        <v>0</v>
      </c>
      <c r="AB2152" s="121" t="str">
        <f t="shared" si="1046"/>
        <v>A+J=</v>
      </c>
      <c r="AC2152" s="115">
        <f t="shared" si="1047"/>
        <v>46443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9">
        <f t="shared" si="1044"/>
        <v>46422</v>
      </c>
      <c r="B2153" s="110">
        <f t="shared" si="1050"/>
        <v>446.20934966000004</v>
      </c>
      <c r="C2153" s="184">
        <f t="shared" si="1043"/>
        <v>444.4195455587431</v>
      </c>
      <c r="D2153" s="111">
        <f t="shared" si="1051"/>
        <v>7245.38</v>
      </c>
      <c r="E2153" s="111">
        <f>IF($K2153=1,VLOOKUP($A2152,$AQ$11:$AU$150,5),E2152)</f>
        <v>7276.54</v>
      </c>
      <c r="F2153" s="160" t="e">
        <f>IF($K2153=1,VLOOKUP($A2152,$AQ$11:$AU$135,6),F2152)</f>
        <v>#REF!</v>
      </c>
      <c r="G2153" s="114">
        <f t="shared" si="1052"/>
        <v>4.3006716003852752E-3</v>
      </c>
      <c r="H2153" s="115">
        <f t="shared" si="1053"/>
        <v>46443</v>
      </c>
      <c r="I2153" s="115">
        <f t="shared" si="1054"/>
        <v>46443</v>
      </c>
      <c r="J2153" s="116">
        <f t="shared" si="1055"/>
        <v>21</v>
      </c>
      <c r="K2153" s="116">
        <f t="shared" si="1056"/>
        <v>8</v>
      </c>
      <c r="L2153" s="8">
        <f t="shared" si="1057"/>
        <v>1.00163617</v>
      </c>
      <c r="M2153" s="117">
        <v>1</v>
      </c>
      <c r="N2153" s="117">
        <f t="shared" si="1058"/>
        <v>1</v>
      </c>
      <c r="O2153" s="110">
        <f t="shared" si="1059"/>
        <v>1.00163617</v>
      </c>
      <c r="P2153" s="110">
        <f t="shared" si="1060"/>
        <v>445.14669148000002</v>
      </c>
      <c r="Q2153" s="148">
        <f t="shared" si="1061"/>
        <v>0</v>
      </c>
      <c r="R2153" s="170">
        <f t="shared" si="1062"/>
        <v>0</v>
      </c>
      <c r="S2153" s="110">
        <f t="shared" si="1063"/>
        <v>0</v>
      </c>
      <c r="T2153" s="92">
        <f t="shared" si="1048"/>
        <v>0</v>
      </c>
      <c r="U2153" s="181">
        <f t="shared" si="1049"/>
        <v>0</v>
      </c>
      <c r="V2153" s="120">
        <f t="shared" si="1045"/>
        <v>7.8E-2</v>
      </c>
      <c r="W2153" s="118">
        <f t="shared" si="1064"/>
        <v>8</v>
      </c>
      <c r="X2153" s="118">
        <v>252</v>
      </c>
      <c r="Y2153" s="117">
        <f t="shared" si="1065"/>
        <v>1.0023872089999999</v>
      </c>
      <c r="Z2153" s="110">
        <f t="shared" si="1066"/>
        <v>1.0626581799999999</v>
      </c>
      <c r="AA2153" s="110">
        <f t="shared" si="1067"/>
        <v>0</v>
      </c>
      <c r="AB2153" s="121" t="str">
        <f t="shared" si="1046"/>
        <v>A+J=</v>
      </c>
      <c r="AC2153" s="115">
        <f t="shared" si="1047"/>
        <v>46443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9">
        <f t="shared" si="1044"/>
        <v>46423</v>
      </c>
      <c r="B2154" s="110">
        <f t="shared" si="1050"/>
        <v>446.43358188000002</v>
      </c>
      <c r="C2154" s="184">
        <f t="shared" si="1043"/>
        <v>444.4195455587431</v>
      </c>
      <c r="D2154" s="111">
        <f t="shared" si="1051"/>
        <v>7245.38</v>
      </c>
      <c r="E2154" s="111">
        <f>IF($K2154=1,VLOOKUP($A2153,$AQ$11:$AU$150,5),E2153)</f>
        <v>7276.54</v>
      </c>
      <c r="F2154" s="160" t="e">
        <f>IF($K2154=1,VLOOKUP($A2153,$AQ$11:$AU$135,6),F2153)</f>
        <v>#REF!</v>
      </c>
      <c r="G2154" s="114">
        <f t="shared" si="1052"/>
        <v>4.3006716003852752E-3</v>
      </c>
      <c r="H2154" s="115">
        <f t="shared" si="1053"/>
        <v>46443</v>
      </c>
      <c r="I2154" s="115">
        <f t="shared" si="1054"/>
        <v>46443</v>
      </c>
      <c r="J2154" s="116">
        <f t="shared" si="1055"/>
        <v>21</v>
      </c>
      <c r="K2154" s="116">
        <f t="shared" si="1056"/>
        <v>9</v>
      </c>
      <c r="L2154" s="8">
        <f t="shared" si="1057"/>
        <v>1.00184088</v>
      </c>
      <c r="M2154" s="117">
        <v>1</v>
      </c>
      <c r="N2154" s="117">
        <f t="shared" si="1058"/>
        <v>1</v>
      </c>
      <c r="O2154" s="110">
        <f t="shared" si="1059"/>
        <v>1.00184088</v>
      </c>
      <c r="P2154" s="110">
        <f t="shared" si="1060"/>
        <v>445.23766861000001</v>
      </c>
      <c r="Q2154" s="148">
        <f t="shared" si="1061"/>
        <v>0</v>
      </c>
      <c r="R2154" s="170">
        <f t="shared" si="1062"/>
        <v>0</v>
      </c>
      <c r="S2154" s="110">
        <f t="shared" si="1063"/>
        <v>0</v>
      </c>
      <c r="T2154" s="92">
        <f t="shared" si="1048"/>
        <v>0</v>
      </c>
      <c r="U2154" s="181">
        <f t="shared" si="1049"/>
        <v>0</v>
      </c>
      <c r="V2154" s="120">
        <f t="shared" si="1045"/>
        <v>7.8E-2</v>
      </c>
      <c r="W2154" s="118">
        <f t="shared" si="1064"/>
        <v>9</v>
      </c>
      <c r="X2154" s="118">
        <v>252</v>
      </c>
      <c r="Y2154" s="117">
        <f t="shared" si="1065"/>
        <v>1.002686011</v>
      </c>
      <c r="Z2154" s="110">
        <f t="shared" si="1066"/>
        <v>1.1959132699999999</v>
      </c>
      <c r="AA2154" s="110">
        <f t="shared" si="1067"/>
        <v>0</v>
      </c>
      <c r="AB2154" s="121" t="str">
        <f t="shared" si="1046"/>
        <v>A+J=</v>
      </c>
      <c r="AC2154" s="115">
        <f t="shared" si="1047"/>
        <v>46443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9">
        <f t="shared" si="1044"/>
        <v>46424</v>
      </c>
      <c r="B2155" s="110">
        <f t="shared" si="1050"/>
        <v>446.65792548000002</v>
      </c>
      <c r="C2155" s="184">
        <f t="shared" si="1043"/>
        <v>444.4195455587431</v>
      </c>
      <c r="D2155" s="111">
        <f t="shared" si="1051"/>
        <v>7245.38</v>
      </c>
      <c r="E2155" s="111">
        <f>IF($K2155=1,VLOOKUP($A2154,$AQ$11:$AU$150,5),E2154)</f>
        <v>7276.54</v>
      </c>
      <c r="F2155" s="160" t="e">
        <f>IF($K2155=1,VLOOKUP($A2154,$AQ$11:$AU$135,6),F2154)</f>
        <v>#REF!</v>
      </c>
      <c r="G2155" s="114">
        <f t="shared" si="1052"/>
        <v>4.3006716003852752E-3</v>
      </c>
      <c r="H2155" s="115">
        <f t="shared" si="1053"/>
        <v>46443</v>
      </c>
      <c r="I2155" s="115">
        <f t="shared" si="1054"/>
        <v>46443</v>
      </c>
      <c r="J2155" s="116">
        <f t="shared" si="1055"/>
        <v>21</v>
      </c>
      <c r="K2155" s="116">
        <f t="shared" si="1056"/>
        <v>10</v>
      </c>
      <c r="L2155" s="8">
        <f t="shared" si="1057"/>
        <v>1.00204563</v>
      </c>
      <c r="M2155" s="117">
        <v>1</v>
      </c>
      <c r="N2155" s="117">
        <f t="shared" si="1058"/>
        <v>1</v>
      </c>
      <c r="O2155" s="110">
        <f t="shared" si="1059"/>
        <v>1.00204563</v>
      </c>
      <c r="P2155" s="110">
        <f t="shared" si="1060"/>
        <v>445.32866351000001</v>
      </c>
      <c r="Q2155" s="148">
        <f t="shared" si="1061"/>
        <v>0</v>
      </c>
      <c r="R2155" s="170">
        <f t="shared" si="1062"/>
        <v>0</v>
      </c>
      <c r="S2155" s="110">
        <f t="shared" si="1063"/>
        <v>0</v>
      </c>
      <c r="T2155" s="92">
        <f t="shared" si="1048"/>
        <v>0</v>
      </c>
      <c r="U2155" s="181">
        <f t="shared" si="1049"/>
        <v>0</v>
      </c>
      <c r="V2155" s="120">
        <f t="shared" si="1045"/>
        <v>7.8E-2</v>
      </c>
      <c r="W2155" s="118">
        <f t="shared" si="1064"/>
        <v>10</v>
      </c>
      <c r="X2155" s="118">
        <v>252</v>
      </c>
      <c r="Y2155" s="117">
        <f t="shared" si="1065"/>
        <v>1.002984901</v>
      </c>
      <c r="Z2155" s="110">
        <f t="shared" si="1066"/>
        <v>1.3292619699999999</v>
      </c>
      <c r="AA2155" s="110">
        <f t="shared" si="1067"/>
        <v>0</v>
      </c>
      <c r="AB2155" s="121" t="str">
        <f t="shared" si="1046"/>
        <v>A+J=</v>
      </c>
      <c r="AC2155" s="115">
        <f t="shared" si="1047"/>
        <v>46443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9">
        <f t="shared" si="1044"/>
        <v>46425</v>
      </c>
      <c r="B2156" s="110">
        <f t="shared" si="1050"/>
        <v>446.65792548000002</v>
      </c>
      <c r="C2156" s="184">
        <f t="shared" si="1043"/>
        <v>444.4195455587431</v>
      </c>
      <c r="D2156" s="111">
        <f t="shared" si="1051"/>
        <v>7245.38</v>
      </c>
      <c r="E2156" s="111">
        <f>IF($K2156=1,VLOOKUP($A2155,$AQ$11:$AU$150,5),E2155)</f>
        <v>7276.54</v>
      </c>
      <c r="F2156" s="160" t="e">
        <f>IF($K2156=1,VLOOKUP($A2155,$AQ$11:$AU$135,6),F2155)</f>
        <v>#REF!</v>
      </c>
      <c r="G2156" s="114">
        <f t="shared" si="1052"/>
        <v>4.3006716003852752E-3</v>
      </c>
      <c r="H2156" s="115">
        <f t="shared" si="1053"/>
        <v>46443</v>
      </c>
      <c r="I2156" s="115">
        <f t="shared" si="1054"/>
        <v>46443</v>
      </c>
      <c r="J2156" s="116">
        <f t="shared" si="1055"/>
        <v>21</v>
      </c>
      <c r="K2156" s="116">
        <f t="shared" si="1056"/>
        <v>10</v>
      </c>
      <c r="L2156" s="8">
        <f t="shared" si="1057"/>
        <v>1.00204563</v>
      </c>
      <c r="M2156" s="117">
        <v>1</v>
      </c>
      <c r="N2156" s="117">
        <f t="shared" si="1058"/>
        <v>1</v>
      </c>
      <c r="O2156" s="110">
        <f t="shared" si="1059"/>
        <v>1.00204563</v>
      </c>
      <c r="P2156" s="110">
        <f t="shared" si="1060"/>
        <v>445.32866351000001</v>
      </c>
      <c r="Q2156" s="148">
        <f t="shared" si="1061"/>
        <v>0</v>
      </c>
      <c r="R2156" s="170">
        <f t="shared" si="1062"/>
        <v>0</v>
      </c>
      <c r="S2156" s="110">
        <f t="shared" si="1063"/>
        <v>0</v>
      </c>
      <c r="T2156" s="92">
        <f t="shared" si="1048"/>
        <v>0</v>
      </c>
      <c r="U2156" s="181">
        <f t="shared" si="1049"/>
        <v>0</v>
      </c>
      <c r="V2156" s="120">
        <f t="shared" si="1045"/>
        <v>7.8E-2</v>
      </c>
      <c r="W2156" s="118">
        <f t="shared" si="1064"/>
        <v>10</v>
      </c>
      <c r="X2156" s="118">
        <v>252</v>
      </c>
      <c r="Y2156" s="117">
        <f t="shared" si="1065"/>
        <v>1.002984901</v>
      </c>
      <c r="Z2156" s="110">
        <f t="shared" si="1066"/>
        <v>1.3292619699999999</v>
      </c>
      <c r="AA2156" s="110">
        <f t="shared" si="1067"/>
        <v>0</v>
      </c>
      <c r="AB2156" s="121" t="str">
        <f t="shared" si="1046"/>
        <v>A+J=</v>
      </c>
      <c r="AC2156" s="115">
        <f t="shared" si="1047"/>
        <v>46443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9">
        <f t="shared" si="1044"/>
        <v>46426</v>
      </c>
      <c r="B2157" s="110">
        <f t="shared" si="1050"/>
        <v>446.65792548000002</v>
      </c>
      <c r="C2157" s="184">
        <f t="shared" ref="C2157:C2220" si="1068">IF(Q2156&gt;0,P2156-S2156-T2156,C2156)</f>
        <v>444.4195455587431</v>
      </c>
      <c r="D2157" s="111">
        <f t="shared" si="1051"/>
        <v>7245.38</v>
      </c>
      <c r="E2157" s="111">
        <f>IF($K2157=1,VLOOKUP($A2156,$AQ$11:$AU$150,5),E2156)</f>
        <v>7276.54</v>
      </c>
      <c r="F2157" s="160" t="e">
        <f>IF($K2157=1,VLOOKUP($A2156,$AQ$11:$AU$135,6),F2156)</f>
        <v>#REF!</v>
      </c>
      <c r="G2157" s="114">
        <f t="shared" si="1052"/>
        <v>4.3006716003852752E-3</v>
      </c>
      <c r="H2157" s="115">
        <f t="shared" si="1053"/>
        <v>46443</v>
      </c>
      <c r="I2157" s="115">
        <f t="shared" si="1054"/>
        <v>46443</v>
      </c>
      <c r="J2157" s="116">
        <f t="shared" si="1055"/>
        <v>21</v>
      </c>
      <c r="K2157" s="116">
        <f t="shared" si="1056"/>
        <v>10</v>
      </c>
      <c r="L2157" s="8">
        <f t="shared" si="1057"/>
        <v>1.00204563</v>
      </c>
      <c r="M2157" s="117">
        <v>1</v>
      </c>
      <c r="N2157" s="117">
        <f t="shared" si="1058"/>
        <v>1</v>
      </c>
      <c r="O2157" s="110">
        <f t="shared" si="1059"/>
        <v>1.00204563</v>
      </c>
      <c r="P2157" s="110">
        <f t="shared" si="1060"/>
        <v>445.32866351000001</v>
      </c>
      <c r="Q2157" s="148">
        <f t="shared" si="1061"/>
        <v>0</v>
      </c>
      <c r="R2157" s="170">
        <f t="shared" si="1062"/>
        <v>0</v>
      </c>
      <c r="S2157" s="110">
        <f t="shared" si="1063"/>
        <v>0</v>
      </c>
      <c r="T2157" s="92">
        <f t="shared" si="1048"/>
        <v>0</v>
      </c>
      <c r="U2157" s="181">
        <f t="shared" si="1049"/>
        <v>0</v>
      </c>
      <c r="V2157" s="120">
        <f t="shared" si="1045"/>
        <v>7.8E-2</v>
      </c>
      <c r="W2157" s="118">
        <f t="shared" si="1064"/>
        <v>10</v>
      </c>
      <c r="X2157" s="118">
        <v>252</v>
      </c>
      <c r="Y2157" s="117">
        <f t="shared" si="1065"/>
        <v>1.002984901</v>
      </c>
      <c r="Z2157" s="110">
        <f t="shared" si="1066"/>
        <v>1.3292619699999999</v>
      </c>
      <c r="AA2157" s="110">
        <f t="shared" si="1067"/>
        <v>0</v>
      </c>
      <c r="AB2157" s="121" t="str">
        <f t="shared" si="1046"/>
        <v>A+J=</v>
      </c>
      <c r="AC2157" s="115">
        <f t="shared" si="1047"/>
        <v>46443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9">
        <f t="shared" si="1044"/>
        <v>46427</v>
      </c>
      <c r="B2158" s="110">
        <f t="shared" si="1050"/>
        <v>446.65792548000002</v>
      </c>
      <c r="C2158" s="184">
        <f t="shared" si="1068"/>
        <v>444.4195455587431</v>
      </c>
      <c r="D2158" s="111">
        <f t="shared" si="1051"/>
        <v>7245.38</v>
      </c>
      <c r="E2158" s="111">
        <f>IF($K2158=1,VLOOKUP($A2157,$AQ$11:$AU$150,5),E2157)</f>
        <v>7276.54</v>
      </c>
      <c r="F2158" s="160" t="e">
        <f>IF($K2158=1,VLOOKUP($A2157,$AQ$11:$AU$135,6),F2157)</f>
        <v>#REF!</v>
      </c>
      <c r="G2158" s="114">
        <f t="shared" si="1052"/>
        <v>4.3006716003852752E-3</v>
      </c>
      <c r="H2158" s="115">
        <f t="shared" si="1053"/>
        <v>46443</v>
      </c>
      <c r="I2158" s="115">
        <f t="shared" si="1054"/>
        <v>46443</v>
      </c>
      <c r="J2158" s="116">
        <f t="shared" si="1055"/>
        <v>21</v>
      </c>
      <c r="K2158" s="116">
        <f t="shared" si="1056"/>
        <v>10</v>
      </c>
      <c r="L2158" s="8">
        <f t="shared" si="1057"/>
        <v>1.00204563</v>
      </c>
      <c r="M2158" s="117">
        <v>1</v>
      </c>
      <c r="N2158" s="117">
        <f t="shared" si="1058"/>
        <v>1</v>
      </c>
      <c r="O2158" s="110">
        <f t="shared" si="1059"/>
        <v>1.00204563</v>
      </c>
      <c r="P2158" s="110">
        <f t="shared" si="1060"/>
        <v>445.32866351000001</v>
      </c>
      <c r="Q2158" s="148">
        <f t="shared" si="1061"/>
        <v>0</v>
      </c>
      <c r="R2158" s="170">
        <f t="shared" si="1062"/>
        <v>0</v>
      </c>
      <c r="S2158" s="110">
        <f t="shared" si="1063"/>
        <v>0</v>
      </c>
      <c r="T2158" s="92">
        <f t="shared" si="1048"/>
        <v>0</v>
      </c>
      <c r="U2158" s="181">
        <f t="shared" si="1049"/>
        <v>0</v>
      </c>
      <c r="V2158" s="120">
        <f t="shared" si="1045"/>
        <v>7.8E-2</v>
      </c>
      <c r="W2158" s="118">
        <f t="shared" si="1064"/>
        <v>10</v>
      </c>
      <c r="X2158" s="118">
        <v>252</v>
      </c>
      <c r="Y2158" s="117">
        <f t="shared" si="1065"/>
        <v>1.002984901</v>
      </c>
      <c r="Z2158" s="110">
        <f t="shared" si="1066"/>
        <v>1.3292619699999999</v>
      </c>
      <c r="AA2158" s="110">
        <f t="shared" si="1067"/>
        <v>0</v>
      </c>
      <c r="AB2158" s="121" t="str">
        <f t="shared" si="1046"/>
        <v>A+J=</v>
      </c>
      <c r="AC2158" s="115">
        <f t="shared" si="1047"/>
        <v>46443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9">
        <f t="shared" si="1044"/>
        <v>46428</v>
      </c>
      <c r="B2159" s="110">
        <f t="shared" si="1050"/>
        <v>446.65792548000002</v>
      </c>
      <c r="C2159" s="184">
        <f t="shared" si="1068"/>
        <v>444.4195455587431</v>
      </c>
      <c r="D2159" s="111">
        <f t="shared" si="1051"/>
        <v>7245.38</v>
      </c>
      <c r="E2159" s="111">
        <f>IF($K2159=1,VLOOKUP($A2158,$AQ$11:$AU$150,5),E2158)</f>
        <v>7276.54</v>
      </c>
      <c r="F2159" s="160" t="e">
        <f>IF($K2159=1,VLOOKUP($A2158,$AQ$11:$AU$135,6),F2158)</f>
        <v>#REF!</v>
      </c>
      <c r="G2159" s="114">
        <f t="shared" si="1052"/>
        <v>4.3006716003852752E-3</v>
      </c>
      <c r="H2159" s="115">
        <f t="shared" si="1053"/>
        <v>46443</v>
      </c>
      <c r="I2159" s="115">
        <f t="shared" si="1054"/>
        <v>46443</v>
      </c>
      <c r="J2159" s="116">
        <f t="shared" si="1055"/>
        <v>21</v>
      </c>
      <c r="K2159" s="116">
        <f t="shared" si="1056"/>
        <v>10</v>
      </c>
      <c r="L2159" s="8">
        <f t="shared" si="1057"/>
        <v>1.00204563</v>
      </c>
      <c r="M2159" s="117">
        <v>1</v>
      </c>
      <c r="N2159" s="117">
        <f t="shared" si="1058"/>
        <v>1</v>
      </c>
      <c r="O2159" s="110">
        <f t="shared" si="1059"/>
        <v>1.00204563</v>
      </c>
      <c r="P2159" s="110">
        <f t="shared" si="1060"/>
        <v>445.32866351000001</v>
      </c>
      <c r="Q2159" s="148">
        <f t="shared" si="1061"/>
        <v>0</v>
      </c>
      <c r="R2159" s="170">
        <f t="shared" si="1062"/>
        <v>0</v>
      </c>
      <c r="S2159" s="110">
        <f t="shared" si="1063"/>
        <v>0</v>
      </c>
      <c r="T2159" s="92">
        <f t="shared" si="1048"/>
        <v>0</v>
      </c>
      <c r="U2159" s="181">
        <f t="shared" si="1049"/>
        <v>0</v>
      </c>
      <c r="V2159" s="120">
        <f t="shared" si="1045"/>
        <v>7.8E-2</v>
      </c>
      <c r="W2159" s="118">
        <f t="shared" si="1064"/>
        <v>10</v>
      </c>
      <c r="X2159" s="118">
        <v>252</v>
      </c>
      <c r="Y2159" s="117">
        <f t="shared" si="1065"/>
        <v>1.002984901</v>
      </c>
      <c r="Z2159" s="110">
        <f t="shared" si="1066"/>
        <v>1.3292619699999999</v>
      </c>
      <c r="AA2159" s="110">
        <f t="shared" si="1067"/>
        <v>0</v>
      </c>
      <c r="AB2159" s="121" t="str">
        <f t="shared" si="1046"/>
        <v>A+J=</v>
      </c>
      <c r="AC2159" s="115">
        <f t="shared" si="1047"/>
        <v>46443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9">
        <f t="shared" si="1044"/>
        <v>46429</v>
      </c>
      <c r="B2160" s="110">
        <f t="shared" si="1050"/>
        <v>446.88238584999999</v>
      </c>
      <c r="C2160" s="184">
        <f t="shared" si="1068"/>
        <v>444.4195455587431</v>
      </c>
      <c r="D2160" s="111">
        <f t="shared" si="1051"/>
        <v>7245.38</v>
      </c>
      <c r="E2160" s="111">
        <f>IF($K2160=1,VLOOKUP($A2159,$AQ$11:$AU$150,5),E2159)</f>
        <v>7276.54</v>
      </c>
      <c r="F2160" s="160" t="e">
        <f>IF($K2160=1,VLOOKUP($A2159,$AQ$11:$AU$135,6),F2159)</f>
        <v>#REF!</v>
      </c>
      <c r="G2160" s="114">
        <f t="shared" si="1052"/>
        <v>4.3006716003852752E-3</v>
      </c>
      <c r="H2160" s="115">
        <f t="shared" si="1053"/>
        <v>46443</v>
      </c>
      <c r="I2160" s="115">
        <f t="shared" si="1054"/>
        <v>46443</v>
      </c>
      <c r="J2160" s="116">
        <f t="shared" si="1055"/>
        <v>21</v>
      </c>
      <c r="K2160" s="116">
        <f t="shared" si="1056"/>
        <v>11</v>
      </c>
      <c r="L2160" s="8">
        <f t="shared" si="1057"/>
        <v>1.0022504299999999</v>
      </c>
      <c r="M2160" s="117">
        <v>1</v>
      </c>
      <c r="N2160" s="117">
        <f t="shared" si="1058"/>
        <v>1</v>
      </c>
      <c r="O2160" s="110">
        <f t="shared" si="1059"/>
        <v>1.0022504299999999</v>
      </c>
      <c r="P2160" s="110">
        <f t="shared" si="1060"/>
        <v>445.41968063000002</v>
      </c>
      <c r="Q2160" s="148">
        <f t="shared" si="1061"/>
        <v>0</v>
      </c>
      <c r="R2160" s="170">
        <f t="shared" si="1062"/>
        <v>0</v>
      </c>
      <c r="S2160" s="110">
        <f t="shared" si="1063"/>
        <v>0</v>
      </c>
      <c r="T2160" s="92">
        <f t="shared" si="1048"/>
        <v>0</v>
      </c>
      <c r="U2160" s="181">
        <f t="shared" si="1049"/>
        <v>0</v>
      </c>
      <c r="V2160" s="120">
        <f t="shared" si="1045"/>
        <v>7.8E-2</v>
      </c>
      <c r="W2160" s="118">
        <f t="shared" si="1064"/>
        <v>11</v>
      </c>
      <c r="X2160" s="118">
        <v>252</v>
      </c>
      <c r="Y2160" s="117">
        <f t="shared" si="1065"/>
        <v>1.003283881</v>
      </c>
      <c r="Z2160" s="110">
        <f t="shared" si="1066"/>
        <v>1.4627052199999999</v>
      </c>
      <c r="AA2160" s="110">
        <f t="shared" si="1067"/>
        <v>0</v>
      </c>
      <c r="AB2160" s="121" t="str">
        <f t="shared" si="1046"/>
        <v>A+J=</v>
      </c>
      <c r="AC2160" s="115">
        <f t="shared" si="1047"/>
        <v>46443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9">
        <f t="shared" si="1044"/>
        <v>46430</v>
      </c>
      <c r="B2161" s="110">
        <f t="shared" si="1050"/>
        <v>447.10695368999995</v>
      </c>
      <c r="C2161" s="184">
        <f t="shared" si="1068"/>
        <v>444.4195455587431</v>
      </c>
      <c r="D2161" s="111">
        <f t="shared" si="1051"/>
        <v>7245.38</v>
      </c>
      <c r="E2161" s="111">
        <f>IF($K2161=1,VLOOKUP($A2160,$AQ$11:$AU$150,5),E2160)</f>
        <v>7276.54</v>
      </c>
      <c r="F2161" s="160" t="e">
        <f>IF($K2161=1,VLOOKUP($A2160,$AQ$11:$AU$135,6),F2160)</f>
        <v>#REF!</v>
      </c>
      <c r="G2161" s="114">
        <f t="shared" si="1052"/>
        <v>4.3006716003852752E-3</v>
      </c>
      <c r="H2161" s="115">
        <f t="shared" si="1053"/>
        <v>46443</v>
      </c>
      <c r="I2161" s="115">
        <f t="shared" si="1054"/>
        <v>46443</v>
      </c>
      <c r="J2161" s="116">
        <f t="shared" si="1055"/>
        <v>21</v>
      </c>
      <c r="K2161" s="116">
        <f t="shared" si="1056"/>
        <v>12</v>
      </c>
      <c r="L2161" s="8">
        <f t="shared" si="1057"/>
        <v>1.0024552600000001</v>
      </c>
      <c r="M2161" s="117">
        <v>1</v>
      </c>
      <c r="N2161" s="117">
        <f t="shared" si="1058"/>
        <v>1</v>
      </c>
      <c r="O2161" s="110">
        <f t="shared" si="1059"/>
        <v>1.0024552600000001</v>
      </c>
      <c r="P2161" s="110">
        <f t="shared" si="1060"/>
        <v>445.51071108999997</v>
      </c>
      <c r="Q2161" s="148">
        <f t="shared" si="1061"/>
        <v>0</v>
      </c>
      <c r="R2161" s="170">
        <f t="shared" si="1062"/>
        <v>0</v>
      </c>
      <c r="S2161" s="110">
        <f t="shared" si="1063"/>
        <v>0</v>
      </c>
      <c r="T2161" s="92">
        <f t="shared" si="1048"/>
        <v>0</v>
      </c>
      <c r="U2161" s="181">
        <f t="shared" si="1049"/>
        <v>0</v>
      </c>
      <c r="V2161" s="120">
        <f t="shared" si="1045"/>
        <v>7.8E-2</v>
      </c>
      <c r="W2161" s="118">
        <f t="shared" si="1064"/>
        <v>12</v>
      </c>
      <c r="X2161" s="118">
        <v>252</v>
      </c>
      <c r="Y2161" s="117">
        <f t="shared" si="1065"/>
        <v>1.00358295</v>
      </c>
      <c r="Z2161" s="110">
        <f t="shared" si="1066"/>
        <v>1.5962426000000001</v>
      </c>
      <c r="AA2161" s="110">
        <f t="shared" si="1067"/>
        <v>0</v>
      </c>
      <c r="AB2161" s="121" t="str">
        <f t="shared" si="1046"/>
        <v>A+J=</v>
      </c>
      <c r="AC2161" s="115">
        <f t="shared" si="1047"/>
        <v>46443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9">
        <f t="shared" si="1044"/>
        <v>46431</v>
      </c>
      <c r="B2162" s="110">
        <f t="shared" si="1050"/>
        <v>447.33163793</v>
      </c>
      <c r="C2162" s="184">
        <f t="shared" si="1068"/>
        <v>444.4195455587431</v>
      </c>
      <c r="D2162" s="111">
        <f t="shared" si="1051"/>
        <v>7245.38</v>
      </c>
      <c r="E2162" s="111">
        <f>IF($K2162=1,VLOOKUP($A2161,$AQ$11:$AU$150,5),E2161)</f>
        <v>7276.54</v>
      </c>
      <c r="F2162" s="160" t="e">
        <f>IF($K2162=1,VLOOKUP($A2161,$AQ$11:$AU$135,6),F2161)</f>
        <v>#REF!</v>
      </c>
      <c r="G2162" s="114">
        <f t="shared" si="1052"/>
        <v>4.3006716003852752E-3</v>
      </c>
      <c r="H2162" s="115">
        <f t="shared" si="1053"/>
        <v>46443</v>
      </c>
      <c r="I2162" s="115">
        <f t="shared" si="1054"/>
        <v>46443</v>
      </c>
      <c r="J2162" s="116">
        <f t="shared" si="1055"/>
        <v>21</v>
      </c>
      <c r="K2162" s="116">
        <f t="shared" si="1056"/>
        <v>13</v>
      </c>
      <c r="L2162" s="8">
        <f t="shared" si="1057"/>
        <v>1.0026601399999999</v>
      </c>
      <c r="M2162" s="117">
        <v>1</v>
      </c>
      <c r="N2162" s="117">
        <f t="shared" si="1058"/>
        <v>1</v>
      </c>
      <c r="O2162" s="110">
        <f t="shared" si="1059"/>
        <v>1.0026601399999999</v>
      </c>
      <c r="P2162" s="110">
        <f t="shared" si="1060"/>
        <v>445.60176375999998</v>
      </c>
      <c r="Q2162" s="148">
        <f t="shared" si="1061"/>
        <v>0</v>
      </c>
      <c r="R2162" s="170">
        <f t="shared" si="1062"/>
        <v>0</v>
      </c>
      <c r="S2162" s="110">
        <f t="shared" si="1063"/>
        <v>0</v>
      </c>
      <c r="T2162" s="92">
        <f t="shared" si="1048"/>
        <v>0</v>
      </c>
      <c r="U2162" s="181">
        <f t="shared" si="1049"/>
        <v>0</v>
      </c>
      <c r="V2162" s="120">
        <f t="shared" si="1045"/>
        <v>7.8E-2</v>
      </c>
      <c r="W2162" s="118">
        <f t="shared" si="1064"/>
        <v>13</v>
      </c>
      <c r="X2162" s="118">
        <v>252</v>
      </c>
      <c r="Y2162" s="117">
        <f t="shared" si="1065"/>
        <v>1.003882108</v>
      </c>
      <c r="Z2162" s="110">
        <f t="shared" si="1066"/>
        <v>1.72987417</v>
      </c>
      <c r="AA2162" s="110">
        <f t="shared" si="1067"/>
        <v>0</v>
      </c>
      <c r="AB2162" s="121" t="str">
        <f t="shared" si="1046"/>
        <v>A+J=</v>
      </c>
      <c r="AC2162" s="115">
        <f t="shared" si="1047"/>
        <v>46443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9">
        <f t="shared" si="1044"/>
        <v>46432</v>
      </c>
      <c r="B2163" s="110">
        <f t="shared" si="1050"/>
        <v>447.33163793</v>
      </c>
      <c r="C2163" s="184">
        <f t="shared" si="1068"/>
        <v>444.4195455587431</v>
      </c>
      <c r="D2163" s="111">
        <f t="shared" si="1051"/>
        <v>7245.38</v>
      </c>
      <c r="E2163" s="111">
        <f>IF($K2163=1,VLOOKUP($A2162,$AQ$11:$AU$150,5),E2162)</f>
        <v>7276.54</v>
      </c>
      <c r="F2163" s="160" t="e">
        <f>IF($K2163=1,VLOOKUP($A2162,$AQ$11:$AU$135,6),F2162)</f>
        <v>#REF!</v>
      </c>
      <c r="G2163" s="114">
        <f t="shared" si="1052"/>
        <v>4.3006716003852752E-3</v>
      </c>
      <c r="H2163" s="115">
        <f t="shared" si="1053"/>
        <v>46443</v>
      </c>
      <c r="I2163" s="115">
        <f t="shared" si="1054"/>
        <v>46443</v>
      </c>
      <c r="J2163" s="116">
        <f t="shared" si="1055"/>
        <v>21</v>
      </c>
      <c r="K2163" s="116">
        <f t="shared" si="1056"/>
        <v>13</v>
      </c>
      <c r="L2163" s="8">
        <f t="shared" si="1057"/>
        <v>1.0026601399999999</v>
      </c>
      <c r="M2163" s="117">
        <v>1</v>
      </c>
      <c r="N2163" s="117">
        <f t="shared" si="1058"/>
        <v>1</v>
      </c>
      <c r="O2163" s="110">
        <f t="shared" si="1059"/>
        <v>1.0026601399999999</v>
      </c>
      <c r="P2163" s="110">
        <f t="shared" si="1060"/>
        <v>445.60176375999998</v>
      </c>
      <c r="Q2163" s="148">
        <f t="shared" si="1061"/>
        <v>0</v>
      </c>
      <c r="R2163" s="170">
        <f t="shared" si="1062"/>
        <v>0</v>
      </c>
      <c r="S2163" s="110">
        <f t="shared" si="1063"/>
        <v>0</v>
      </c>
      <c r="T2163" s="92">
        <f t="shared" si="1048"/>
        <v>0</v>
      </c>
      <c r="U2163" s="181">
        <f t="shared" si="1049"/>
        <v>0</v>
      </c>
      <c r="V2163" s="120">
        <f t="shared" si="1045"/>
        <v>7.8E-2</v>
      </c>
      <c r="W2163" s="118">
        <f t="shared" si="1064"/>
        <v>13</v>
      </c>
      <c r="X2163" s="118">
        <v>252</v>
      </c>
      <c r="Y2163" s="117">
        <f t="shared" si="1065"/>
        <v>1.003882108</v>
      </c>
      <c r="Z2163" s="110">
        <f t="shared" si="1066"/>
        <v>1.72987417</v>
      </c>
      <c r="AA2163" s="110">
        <f t="shared" si="1067"/>
        <v>0</v>
      </c>
      <c r="AB2163" s="121" t="str">
        <f t="shared" si="1046"/>
        <v>A+J=</v>
      </c>
      <c r="AC2163" s="115">
        <f t="shared" si="1047"/>
        <v>46443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9">
        <f t="shared" si="1044"/>
        <v>46433</v>
      </c>
      <c r="B2164" s="110">
        <f t="shared" si="1050"/>
        <v>447.33163793</v>
      </c>
      <c r="C2164" s="184">
        <f t="shared" si="1068"/>
        <v>444.4195455587431</v>
      </c>
      <c r="D2164" s="111">
        <f t="shared" si="1051"/>
        <v>7245.38</v>
      </c>
      <c r="E2164" s="111">
        <f>IF($K2164=1,VLOOKUP($A2163,$AQ$11:$AU$150,5),E2163)</f>
        <v>7276.54</v>
      </c>
      <c r="F2164" s="160" t="e">
        <f>IF($K2164=1,VLOOKUP($A2163,$AQ$11:$AU$135,6),F2163)</f>
        <v>#REF!</v>
      </c>
      <c r="G2164" s="114">
        <f t="shared" si="1052"/>
        <v>4.3006716003852752E-3</v>
      </c>
      <c r="H2164" s="115">
        <f t="shared" si="1053"/>
        <v>46443</v>
      </c>
      <c r="I2164" s="115">
        <f t="shared" si="1054"/>
        <v>46443</v>
      </c>
      <c r="J2164" s="116">
        <f t="shared" si="1055"/>
        <v>21</v>
      </c>
      <c r="K2164" s="116">
        <f t="shared" si="1056"/>
        <v>13</v>
      </c>
      <c r="L2164" s="8">
        <f t="shared" si="1057"/>
        <v>1.0026601399999999</v>
      </c>
      <c r="M2164" s="117">
        <v>1</v>
      </c>
      <c r="N2164" s="117">
        <f t="shared" si="1058"/>
        <v>1</v>
      </c>
      <c r="O2164" s="110">
        <f t="shared" si="1059"/>
        <v>1.0026601399999999</v>
      </c>
      <c r="P2164" s="110">
        <f t="shared" si="1060"/>
        <v>445.60176375999998</v>
      </c>
      <c r="Q2164" s="148">
        <f t="shared" si="1061"/>
        <v>0</v>
      </c>
      <c r="R2164" s="170">
        <f t="shared" si="1062"/>
        <v>0</v>
      </c>
      <c r="S2164" s="110">
        <f t="shared" si="1063"/>
        <v>0</v>
      </c>
      <c r="T2164" s="92">
        <f t="shared" si="1048"/>
        <v>0</v>
      </c>
      <c r="U2164" s="181">
        <f t="shared" si="1049"/>
        <v>0</v>
      </c>
      <c r="V2164" s="120">
        <f t="shared" si="1045"/>
        <v>7.8E-2</v>
      </c>
      <c r="W2164" s="118">
        <f t="shared" si="1064"/>
        <v>13</v>
      </c>
      <c r="X2164" s="118">
        <v>252</v>
      </c>
      <c r="Y2164" s="117">
        <f t="shared" si="1065"/>
        <v>1.003882108</v>
      </c>
      <c r="Z2164" s="110">
        <f t="shared" si="1066"/>
        <v>1.72987417</v>
      </c>
      <c r="AA2164" s="110">
        <f t="shared" si="1067"/>
        <v>0</v>
      </c>
      <c r="AB2164" s="121" t="str">
        <f t="shared" si="1046"/>
        <v>A+J=</v>
      </c>
      <c r="AC2164" s="115">
        <f t="shared" si="1047"/>
        <v>46443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9">
        <f t="shared" si="1044"/>
        <v>46434</v>
      </c>
      <c r="B2165" s="110">
        <f t="shared" si="1050"/>
        <v>447.55643418</v>
      </c>
      <c r="C2165" s="184">
        <f t="shared" si="1068"/>
        <v>444.4195455587431</v>
      </c>
      <c r="D2165" s="111">
        <f t="shared" si="1051"/>
        <v>7245.38</v>
      </c>
      <c r="E2165" s="111">
        <f>IF($K2165=1,VLOOKUP($A2164,$AQ$11:$AU$150,5),E2164)</f>
        <v>7276.54</v>
      </c>
      <c r="F2165" s="160" t="e">
        <f>IF($K2165=1,VLOOKUP($A2164,$AQ$11:$AU$135,6),F2164)</f>
        <v>#REF!</v>
      </c>
      <c r="G2165" s="114">
        <f t="shared" si="1052"/>
        <v>4.3006716003852752E-3</v>
      </c>
      <c r="H2165" s="115">
        <f t="shared" si="1053"/>
        <v>46443</v>
      </c>
      <c r="I2165" s="115">
        <f t="shared" si="1054"/>
        <v>46443</v>
      </c>
      <c r="J2165" s="116">
        <f t="shared" si="1055"/>
        <v>21</v>
      </c>
      <c r="K2165" s="116">
        <f t="shared" si="1056"/>
        <v>14</v>
      </c>
      <c r="L2165" s="8">
        <f t="shared" si="1057"/>
        <v>1.00286506</v>
      </c>
      <c r="M2165" s="117">
        <v>1</v>
      </c>
      <c r="N2165" s="117">
        <f t="shared" si="1058"/>
        <v>1</v>
      </c>
      <c r="O2165" s="110">
        <f t="shared" si="1059"/>
        <v>1.00286506</v>
      </c>
      <c r="P2165" s="110">
        <f t="shared" si="1060"/>
        <v>445.69283422000001</v>
      </c>
      <c r="Q2165" s="148">
        <f t="shared" si="1061"/>
        <v>0</v>
      </c>
      <c r="R2165" s="170">
        <f t="shared" si="1062"/>
        <v>0</v>
      </c>
      <c r="S2165" s="110">
        <f t="shared" si="1063"/>
        <v>0</v>
      </c>
      <c r="T2165" s="92">
        <f t="shared" si="1048"/>
        <v>0</v>
      </c>
      <c r="U2165" s="181">
        <f t="shared" si="1049"/>
        <v>0</v>
      </c>
      <c r="V2165" s="120">
        <f t="shared" si="1045"/>
        <v>7.8E-2</v>
      </c>
      <c r="W2165" s="118">
        <f t="shared" si="1064"/>
        <v>14</v>
      </c>
      <c r="X2165" s="118">
        <v>252</v>
      </c>
      <c r="Y2165" s="117">
        <f t="shared" si="1065"/>
        <v>1.0041813550000001</v>
      </c>
      <c r="Z2165" s="110">
        <f t="shared" si="1066"/>
        <v>1.8635999599999999</v>
      </c>
      <c r="AA2165" s="110">
        <f t="shared" si="1067"/>
        <v>0</v>
      </c>
      <c r="AB2165" s="121" t="str">
        <f t="shared" si="1046"/>
        <v>A+J=</v>
      </c>
      <c r="AC2165" s="115">
        <f t="shared" si="1047"/>
        <v>46443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9">
        <f t="shared" si="1044"/>
        <v>46435</v>
      </c>
      <c r="B2166" s="110">
        <f t="shared" si="1050"/>
        <v>447.78134244999995</v>
      </c>
      <c r="C2166" s="184">
        <f t="shared" si="1068"/>
        <v>444.4195455587431</v>
      </c>
      <c r="D2166" s="111">
        <f t="shared" si="1051"/>
        <v>7245.38</v>
      </c>
      <c r="E2166" s="111">
        <f>IF($K2166=1,VLOOKUP($A2165,$AQ$11:$AU$150,5),E2165)</f>
        <v>7276.54</v>
      </c>
      <c r="F2166" s="160" t="e">
        <f>IF($K2166=1,VLOOKUP($A2165,$AQ$11:$AU$135,6),F2165)</f>
        <v>#REF!</v>
      </c>
      <c r="G2166" s="114">
        <f t="shared" si="1052"/>
        <v>4.3006716003852752E-3</v>
      </c>
      <c r="H2166" s="115">
        <f t="shared" si="1053"/>
        <v>46443</v>
      </c>
      <c r="I2166" s="115">
        <f t="shared" si="1054"/>
        <v>46443</v>
      </c>
      <c r="J2166" s="116">
        <f t="shared" si="1055"/>
        <v>21</v>
      </c>
      <c r="K2166" s="116">
        <f t="shared" si="1056"/>
        <v>15</v>
      </c>
      <c r="L2166" s="8">
        <f t="shared" si="1057"/>
        <v>1.00307002</v>
      </c>
      <c r="M2166" s="117">
        <v>1</v>
      </c>
      <c r="N2166" s="117">
        <f t="shared" si="1058"/>
        <v>1</v>
      </c>
      <c r="O2166" s="110">
        <f t="shared" si="1059"/>
        <v>1.00307002</v>
      </c>
      <c r="P2166" s="110">
        <f t="shared" si="1060"/>
        <v>445.78392244999998</v>
      </c>
      <c r="Q2166" s="148">
        <f t="shared" si="1061"/>
        <v>0</v>
      </c>
      <c r="R2166" s="170">
        <f t="shared" si="1062"/>
        <v>0</v>
      </c>
      <c r="S2166" s="110">
        <f t="shared" si="1063"/>
        <v>0</v>
      </c>
      <c r="T2166" s="92">
        <f t="shared" si="1048"/>
        <v>0</v>
      </c>
      <c r="U2166" s="181">
        <f t="shared" si="1049"/>
        <v>0</v>
      </c>
      <c r="V2166" s="120">
        <f t="shared" si="1045"/>
        <v>7.8E-2</v>
      </c>
      <c r="W2166" s="118">
        <f t="shared" si="1064"/>
        <v>15</v>
      </c>
      <c r="X2166" s="118">
        <v>252</v>
      </c>
      <c r="Y2166" s="117">
        <f t="shared" si="1065"/>
        <v>1.0044806909999999</v>
      </c>
      <c r="Z2166" s="110">
        <f t="shared" si="1066"/>
        <v>1.99742</v>
      </c>
      <c r="AA2166" s="110">
        <f t="shared" si="1067"/>
        <v>0</v>
      </c>
      <c r="AB2166" s="121" t="str">
        <f t="shared" si="1046"/>
        <v>A+J=</v>
      </c>
      <c r="AC2166" s="115">
        <f t="shared" si="1047"/>
        <v>46443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9">
        <f t="shared" si="1044"/>
        <v>46436</v>
      </c>
      <c r="B2167" s="110">
        <f t="shared" si="1050"/>
        <v>448.00636324999999</v>
      </c>
      <c r="C2167" s="184">
        <f t="shared" si="1068"/>
        <v>444.4195455587431</v>
      </c>
      <c r="D2167" s="111">
        <f t="shared" si="1051"/>
        <v>7245.38</v>
      </c>
      <c r="E2167" s="111">
        <f>IF($K2167=1,VLOOKUP($A2166,$AQ$11:$AU$150,5),E2166)</f>
        <v>7276.54</v>
      </c>
      <c r="F2167" s="160" t="e">
        <f>IF($K2167=1,VLOOKUP($A2166,$AQ$11:$AU$135,6),F2166)</f>
        <v>#REF!</v>
      </c>
      <c r="G2167" s="114">
        <f t="shared" si="1052"/>
        <v>4.3006716003852752E-3</v>
      </c>
      <c r="H2167" s="115">
        <f t="shared" si="1053"/>
        <v>46443</v>
      </c>
      <c r="I2167" s="115">
        <f t="shared" si="1054"/>
        <v>46443</v>
      </c>
      <c r="J2167" s="116">
        <f t="shared" si="1055"/>
        <v>21</v>
      </c>
      <c r="K2167" s="116">
        <f t="shared" si="1056"/>
        <v>16</v>
      </c>
      <c r="L2167" s="8">
        <f t="shared" si="1057"/>
        <v>1.00327502</v>
      </c>
      <c r="M2167" s="117">
        <v>1</v>
      </c>
      <c r="N2167" s="117">
        <f t="shared" si="1058"/>
        <v>1</v>
      </c>
      <c r="O2167" s="110">
        <f t="shared" si="1059"/>
        <v>1.00327502</v>
      </c>
      <c r="P2167" s="110">
        <f t="shared" si="1060"/>
        <v>445.87502845</v>
      </c>
      <c r="Q2167" s="148">
        <f t="shared" si="1061"/>
        <v>0</v>
      </c>
      <c r="R2167" s="170">
        <f t="shared" si="1062"/>
        <v>0</v>
      </c>
      <c r="S2167" s="110">
        <f t="shared" si="1063"/>
        <v>0</v>
      </c>
      <c r="T2167" s="92">
        <f t="shared" si="1048"/>
        <v>0</v>
      </c>
      <c r="U2167" s="181">
        <f t="shared" si="1049"/>
        <v>0</v>
      </c>
      <c r="V2167" s="120">
        <f t="shared" si="1045"/>
        <v>7.8E-2</v>
      </c>
      <c r="W2167" s="118">
        <f t="shared" si="1064"/>
        <v>16</v>
      </c>
      <c r="X2167" s="118">
        <v>252</v>
      </c>
      <c r="Y2167" s="117">
        <f t="shared" si="1065"/>
        <v>1.0047801169999999</v>
      </c>
      <c r="Z2167" s="110">
        <f t="shared" si="1066"/>
        <v>2.1313347999999999</v>
      </c>
      <c r="AA2167" s="110">
        <f t="shared" si="1067"/>
        <v>0</v>
      </c>
      <c r="AB2167" s="121" t="str">
        <f t="shared" si="1046"/>
        <v>A+J=</v>
      </c>
      <c r="AC2167" s="115">
        <f t="shared" si="1047"/>
        <v>46443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9">
        <f t="shared" si="1044"/>
        <v>46437</v>
      </c>
      <c r="B2168" s="110">
        <f t="shared" si="1050"/>
        <v>448.23150063999998</v>
      </c>
      <c r="C2168" s="184">
        <f t="shared" si="1068"/>
        <v>444.4195455587431</v>
      </c>
      <c r="D2168" s="111">
        <f t="shared" si="1051"/>
        <v>7245.38</v>
      </c>
      <c r="E2168" s="111">
        <f>IF($K2168=1,VLOOKUP($A2167,$AQ$11:$AU$150,5),E2167)</f>
        <v>7276.54</v>
      </c>
      <c r="F2168" s="160" t="e">
        <f>IF($K2168=1,VLOOKUP($A2167,$AQ$11:$AU$135,6),F2167)</f>
        <v>#REF!</v>
      </c>
      <c r="G2168" s="114">
        <f t="shared" si="1052"/>
        <v>4.3006716003852752E-3</v>
      </c>
      <c r="H2168" s="115">
        <f t="shared" si="1053"/>
        <v>46443</v>
      </c>
      <c r="I2168" s="115">
        <f t="shared" si="1054"/>
        <v>46443</v>
      </c>
      <c r="J2168" s="116">
        <f t="shared" si="1055"/>
        <v>21</v>
      </c>
      <c r="K2168" s="116">
        <f t="shared" si="1056"/>
        <v>17</v>
      </c>
      <c r="L2168" s="8">
        <f t="shared" si="1057"/>
        <v>1.0034800699999999</v>
      </c>
      <c r="M2168" s="117">
        <v>1</v>
      </c>
      <c r="N2168" s="117">
        <f t="shared" si="1058"/>
        <v>1</v>
      </c>
      <c r="O2168" s="110">
        <f t="shared" si="1059"/>
        <v>1.0034800699999999</v>
      </c>
      <c r="P2168" s="110">
        <f t="shared" si="1060"/>
        <v>445.96615667999998</v>
      </c>
      <c r="Q2168" s="148">
        <f t="shared" si="1061"/>
        <v>0</v>
      </c>
      <c r="R2168" s="170">
        <f t="shared" si="1062"/>
        <v>0</v>
      </c>
      <c r="S2168" s="110">
        <f t="shared" si="1063"/>
        <v>0</v>
      </c>
      <c r="T2168" s="92">
        <f t="shared" si="1048"/>
        <v>0</v>
      </c>
      <c r="U2168" s="181">
        <f t="shared" si="1049"/>
        <v>0</v>
      </c>
      <c r="V2168" s="120">
        <f t="shared" si="1045"/>
        <v>7.8E-2</v>
      </c>
      <c r="W2168" s="118">
        <f t="shared" si="1064"/>
        <v>17</v>
      </c>
      <c r="X2168" s="118">
        <v>252</v>
      </c>
      <c r="Y2168" s="117">
        <f t="shared" si="1065"/>
        <v>1.0050796319999999</v>
      </c>
      <c r="Z2168" s="110">
        <f t="shared" si="1066"/>
        <v>2.26534396</v>
      </c>
      <c r="AA2168" s="110">
        <f t="shared" si="1067"/>
        <v>0</v>
      </c>
      <c r="AB2168" s="121" t="str">
        <f t="shared" si="1046"/>
        <v>A+J=</v>
      </c>
      <c r="AC2168" s="115">
        <f t="shared" si="1047"/>
        <v>46443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9">
        <f t="shared" si="1044"/>
        <v>46438</v>
      </c>
      <c r="B2169" s="110">
        <f t="shared" si="1050"/>
        <v>448.45674571000001</v>
      </c>
      <c r="C2169" s="184">
        <f t="shared" si="1068"/>
        <v>444.4195455587431</v>
      </c>
      <c r="D2169" s="111">
        <f t="shared" si="1051"/>
        <v>7245.38</v>
      </c>
      <c r="E2169" s="111">
        <f>IF($K2169=1,VLOOKUP($A2168,$AQ$11:$AU$150,5),E2168)</f>
        <v>7276.54</v>
      </c>
      <c r="F2169" s="160" t="e">
        <f>IF($K2169=1,VLOOKUP($A2168,$AQ$11:$AU$135,6),F2168)</f>
        <v>#REF!</v>
      </c>
      <c r="G2169" s="114">
        <f t="shared" si="1052"/>
        <v>4.3006716003852752E-3</v>
      </c>
      <c r="H2169" s="115">
        <f t="shared" si="1053"/>
        <v>46443</v>
      </c>
      <c r="I2169" s="115">
        <f t="shared" si="1054"/>
        <v>46443</v>
      </c>
      <c r="J2169" s="116">
        <f t="shared" si="1055"/>
        <v>21</v>
      </c>
      <c r="K2169" s="116">
        <f t="shared" si="1056"/>
        <v>18</v>
      </c>
      <c r="L2169" s="8">
        <f t="shared" si="1057"/>
        <v>1.0036851499999999</v>
      </c>
      <c r="M2169" s="117">
        <v>1</v>
      </c>
      <c r="N2169" s="117">
        <f t="shared" si="1058"/>
        <v>1</v>
      </c>
      <c r="O2169" s="110">
        <f t="shared" si="1059"/>
        <v>1.0036851499999999</v>
      </c>
      <c r="P2169" s="110">
        <f t="shared" si="1060"/>
        <v>446.05729824000002</v>
      </c>
      <c r="Q2169" s="148">
        <f t="shared" si="1061"/>
        <v>0</v>
      </c>
      <c r="R2169" s="170">
        <f t="shared" si="1062"/>
        <v>0</v>
      </c>
      <c r="S2169" s="110">
        <f t="shared" si="1063"/>
        <v>0</v>
      </c>
      <c r="T2169" s="92">
        <f t="shared" si="1048"/>
        <v>0</v>
      </c>
      <c r="U2169" s="181">
        <f t="shared" si="1049"/>
        <v>0</v>
      </c>
      <c r="V2169" s="120">
        <f t="shared" si="1045"/>
        <v>7.8E-2</v>
      </c>
      <c r="W2169" s="118">
        <f t="shared" si="1064"/>
        <v>18</v>
      </c>
      <c r="X2169" s="118">
        <v>252</v>
      </c>
      <c r="Y2169" s="117">
        <f t="shared" si="1065"/>
        <v>1.005379236</v>
      </c>
      <c r="Z2169" s="110">
        <f t="shared" si="1066"/>
        <v>2.3994474700000001</v>
      </c>
      <c r="AA2169" s="110">
        <f t="shared" si="1067"/>
        <v>0</v>
      </c>
      <c r="AB2169" s="121" t="str">
        <f t="shared" si="1046"/>
        <v>A+J=</v>
      </c>
      <c r="AC2169" s="115">
        <f t="shared" si="1047"/>
        <v>46443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9">
        <f t="shared" si="1044"/>
        <v>46439</v>
      </c>
      <c r="B2170" s="110">
        <f t="shared" si="1050"/>
        <v>448.45674571000001</v>
      </c>
      <c r="C2170" s="184">
        <f t="shared" si="1068"/>
        <v>444.4195455587431</v>
      </c>
      <c r="D2170" s="111">
        <f t="shared" si="1051"/>
        <v>7245.38</v>
      </c>
      <c r="E2170" s="111">
        <f>IF($K2170=1,VLOOKUP($A2169,$AQ$11:$AU$150,5),E2169)</f>
        <v>7276.54</v>
      </c>
      <c r="F2170" s="160" t="e">
        <f>IF($K2170=1,VLOOKUP($A2169,$AQ$11:$AU$135,6),F2169)</f>
        <v>#REF!</v>
      </c>
      <c r="G2170" s="114">
        <f t="shared" si="1052"/>
        <v>4.3006716003852752E-3</v>
      </c>
      <c r="H2170" s="115">
        <f t="shared" si="1053"/>
        <v>46443</v>
      </c>
      <c r="I2170" s="115">
        <f t="shared" si="1054"/>
        <v>46443</v>
      </c>
      <c r="J2170" s="116">
        <f t="shared" si="1055"/>
        <v>21</v>
      </c>
      <c r="K2170" s="116">
        <f t="shared" si="1056"/>
        <v>18</v>
      </c>
      <c r="L2170" s="8">
        <f t="shared" si="1057"/>
        <v>1.0036851499999999</v>
      </c>
      <c r="M2170" s="117">
        <v>1</v>
      </c>
      <c r="N2170" s="117">
        <f t="shared" si="1058"/>
        <v>1</v>
      </c>
      <c r="O2170" s="110">
        <f t="shared" si="1059"/>
        <v>1.0036851499999999</v>
      </c>
      <c r="P2170" s="110">
        <f t="shared" si="1060"/>
        <v>446.05729824000002</v>
      </c>
      <c r="Q2170" s="148">
        <f t="shared" si="1061"/>
        <v>0</v>
      </c>
      <c r="R2170" s="170">
        <f t="shared" si="1062"/>
        <v>0</v>
      </c>
      <c r="S2170" s="110">
        <f t="shared" si="1063"/>
        <v>0</v>
      </c>
      <c r="T2170" s="92">
        <f t="shared" si="1048"/>
        <v>0</v>
      </c>
      <c r="U2170" s="181">
        <f t="shared" si="1049"/>
        <v>0</v>
      </c>
      <c r="V2170" s="120">
        <f t="shared" si="1045"/>
        <v>7.8E-2</v>
      </c>
      <c r="W2170" s="118">
        <f t="shared" si="1064"/>
        <v>18</v>
      </c>
      <c r="X2170" s="118">
        <v>252</v>
      </c>
      <c r="Y2170" s="117">
        <f t="shared" si="1065"/>
        <v>1.005379236</v>
      </c>
      <c r="Z2170" s="110">
        <f t="shared" si="1066"/>
        <v>2.3994474700000001</v>
      </c>
      <c r="AA2170" s="110">
        <f t="shared" si="1067"/>
        <v>0</v>
      </c>
      <c r="AB2170" s="121" t="str">
        <f t="shared" si="1046"/>
        <v>A+J=</v>
      </c>
      <c r="AC2170" s="115">
        <f t="shared" si="1047"/>
        <v>46443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9">
        <f t="shared" si="1044"/>
        <v>46440</v>
      </c>
      <c r="B2171" s="110">
        <f t="shared" si="1050"/>
        <v>448.45674571000001</v>
      </c>
      <c r="C2171" s="184">
        <f t="shared" si="1068"/>
        <v>444.4195455587431</v>
      </c>
      <c r="D2171" s="111">
        <f t="shared" si="1051"/>
        <v>7245.38</v>
      </c>
      <c r="E2171" s="111">
        <f>IF($K2171=1,VLOOKUP($A2170,$AQ$11:$AU$150,5),E2170)</f>
        <v>7276.54</v>
      </c>
      <c r="F2171" s="160" t="e">
        <f>IF($K2171=1,VLOOKUP($A2170,$AQ$11:$AU$135,6),F2170)</f>
        <v>#REF!</v>
      </c>
      <c r="G2171" s="114">
        <f t="shared" si="1052"/>
        <v>4.3006716003852752E-3</v>
      </c>
      <c r="H2171" s="115">
        <f t="shared" si="1053"/>
        <v>46443</v>
      </c>
      <c r="I2171" s="115">
        <f t="shared" si="1054"/>
        <v>46443</v>
      </c>
      <c r="J2171" s="116">
        <f t="shared" si="1055"/>
        <v>21</v>
      </c>
      <c r="K2171" s="116">
        <f t="shared" si="1056"/>
        <v>18</v>
      </c>
      <c r="L2171" s="8">
        <f t="shared" si="1057"/>
        <v>1.0036851499999999</v>
      </c>
      <c r="M2171" s="117">
        <v>1</v>
      </c>
      <c r="N2171" s="117">
        <f t="shared" si="1058"/>
        <v>1</v>
      </c>
      <c r="O2171" s="110">
        <f t="shared" si="1059"/>
        <v>1.0036851499999999</v>
      </c>
      <c r="P2171" s="110">
        <f t="shared" si="1060"/>
        <v>446.05729824000002</v>
      </c>
      <c r="Q2171" s="148">
        <f t="shared" si="1061"/>
        <v>0</v>
      </c>
      <c r="R2171" s="170">
        <f t="shared" si="1062"/>
        <v>0</v>
      </c>
      <c r="S2171" s="110">
        <f t="shared" si="1063"/>
        <v>0</v>
      </c>
      <c r="T2171" s="92">
        <f t="shared" si="1048"/>
        <v>0</v>
      </c>
      <c r="U2171" s="181">
        <f t="shared" si="1049"/>
        <v>0</v>
      </c>
      <c r="V2171" s="120">
        <f t="shared" si="1045"/>
        <v>7.8E-2</v>
      </c>
      <c r="W2171" s="118">
        <f t="shared" si="1064"/>
        <v>18</v>
      </c>
      <c r="X2171" s="118">
        <v>252</v>
      </c>
      <c r="Y2171" s="117">
        <f t="shared" si="1065"/>
        <v>1.005379236</v>
      </c>
      <c r="Z2171" s="110">
        <f t="shared" si="1066"/>
        <v>2.3994474700000001</v>
      </c>
      <c r="AA2171" s="110">
        <f t="shared" si="1067"/>
        <v>0</v>
      </c>
      <c r="AB2171" s="121" t="str">
        <f t="shared" si="1046"/>
        <v>A+J=</v>
      </c>
      <c r="AC2171" s="115">
        <f t="shared" si="1047"/>
        <v>46443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9">
        <f t="shared" si="1044"/>
        <v>46441</v>
      </c>
      <c r="B2172" s="110">
        <f t="shared" si="1050"/>
        <v>448.68210744999999</v>
      </c>
      <c r="C2172" s="184">
        <f t="shared" si="1068"/>
        <v>444.4195455587431</v>
      </c>
      <c r="D2172" s="111">
        <f t="shared" si="1051"/>
        <v>7245.38</v>
      </c>
      <c r="E2172" s="111">
        <f>IF($K2172=1,VLOOKUP($A2171,$AQ$11:$AU$150,5),E2171)</f>
        <v>7276.54</v>
      </c>
      <c r="F2172" s="160" t="e">
        <f>IF($K2172=1,VLOOKUP($A2171,$AQ$11:$AU$135,6),F2171)</f>
        <v>#REF!</v>
      </c>
      <c r="G2172" s="114">
        <f t="shared" si="1052"/>
        <v>4.3006716003852752E-3</v>
      </c>
      <c r="H2172" s="115">
        <f t="shared" si="1053"/>
        <v>46443</v>
      </c>
      <c r="I2172" s="115">
        <f t="shared" si="1054"/>
        <v>46443</v>
      </c>
      <c r="J2172" s="116">
        <f t="shared" si="1055"/>
        <v>21</v>
      </c>
      <c r="K2172" s="116">
        <f t="shared" si="1056"/>
        <v>19</v>
      </c>
      <c r="L2172" s="8">
        <f t="shared" si="1057"/>
        <v>1.00389028</v>
      </c>
      <c r="M2172" s="117">
        <v>1</v>
      </c>
      <c r="N2172" s="117">
        <f t="shared" si="1058"/>
        <v>1</v>
      </c>
      <c r="O2172" s="110">
        <f t="shared" si="1059"/>
        <v>1.00389028</v>
      </c>
      <c r="P2172" s="110">
        <f t="shared" si="1060"/>
        <v>446.14846202000001</v>
      </c>
      <c r="Q2172" s="148">
        <f t="shared" si="1061"/>
        <v>0</v>
      </c>
      <c r="R2172" s="170">
        <f t="shared" si="1062"/>
        <v>0</v>
      </c>
      <c r="S2172" s="110">
        <f t="shared" si="1063"/>
        <v>0</v>
      </c>
      <c r="T2172" s="92">
        <f t="shared" si="1048"/>
        <v>0</v>
      </c>
      <c r="U2172" s="181">
        <f t="shared" si="1049"/>
        <v>0</v>
      </c>
      <c r="V2172" s="120">
        <f t="shared" si="1045"/>
        <v>7.8E-2</v>
      </c>
      <c r="W2172" s="118">
        <f t="shared" si="1064"/>
        <v>19</v>
      </c>
      <c r="X2172" s="118">
        <v>252</v>
      </c>
      <c r="Y2172" s="117">
        <f t="shared" si="1065"/>
        <v>1.0056789290000001</v>
      </c>
      <c r="Z2172" s="110">
        <f t="shared" si="1066"/>
        <v>2.53364543</v>
      </c>
      <c r="AA2172" s="110">
        <f t="shared" si="1067"/>
        <v>0</v>
      </c>
      <c r="AB2172" s="121" t="str">
        <f t="shared" si="1046"/>
        <v>A+J=</v>
      </c>
      <c r="AC2172" s="115">
        <f t="shared" si="1047"/>
        <v>46443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9">
        <f t="shared" si="1044"/>
        <v>46442</v>
      </c>
      <c r="B2173" s="110">
        <f t="shared" si="1050"/>
        <v>448.90758189000002</v>
      </c>
      <c r="C2173" s="184">
        <f t="shared" si="1068"/>
        <v>444.4195455587431</v>
      </c>
      <c r="D2173" s="111">
        <f t="shared" si="1051"/>
        <v>7245.38</v>
      </c>
      <c r="E2173" s="111">
        <f>IF($K2173=1,VLOOKUP($A2172,$AQ$11:$AU$150,5),E2172)</f>
        <v>7276.54</v>
      </c>
      <c r="F2173" s="160" t="e">
        <f>IF($K2173=1,VLOOKUP($A2172,$AQ$11:$AU$135,6),F2172)</f>
        <v>#REF!</v>
      </c>
      <c r="G2173" s="114">
        <f t="shared" si="1052"/>
        <v>4.3006716003852752E-3</v>
      </c>
      <c r="H2173" s="115">
        <f t="shared" si="1053"/>
        <v>46443</v>
      </c>
      <c r="I2173" s="115">
        <f t="shared" si="1054"/>
        <v>46443</v>
      </c>
      <c r="J2173" s="116">
        <f t="shared" si="1055"/>
        <v>21</v>
      </c>
      <c r="K2173" s="116">
        <f t="shared" si="1056"/>
        <v>20</v>
      </c>
      <c r="L2173" s="8">
        <f t="shared" si="1057"/>
        <v>1.0040954499999999</v>
      </c>
      <c r="M2173" s="117">
        <v>1</v>
      </c>
      <c r="N2173" s="117">
        <f t="shared" si="1058"/>
        <v>1</v>
      </c>
      <c r="O2173" s="110">
        <f t="shared" si="1059"/>
        <v>1.0040954499999999</v>
      </c>
      <c r="P2173" s="110">
        <f t="shared" si="1060"/>
        <v>446.23964358000001</v>
      </c>
      <c r="Q2173" s="148">
        <f t="shared" si="1061"/>
        <v>0</v>
      </c>
      <c r="R2173" s="170">
        <f t="shared" si="1062"/>
        <v>0</v>
      </c>
      <c r="S2173" s="110">
        <f t="shared" si="1063"/>
        <v>0</v>
      </c>
      <c r="T2173" s="92">
        <f t="shared" si="1048"/>
        <v>0</v>
      </c>
      <c r="U2173" s="181">
        <f t="shared" si="1049"/>
        <v>0</v>
      </c>
      <c r="V2173" s="120">
        <f t="shared" si="1045"/>
        <v>7.8E-2</v>
      </c>
      <c r="W2173" s="118">
        <f t="shared" si="1064"/>
        <v>20</v>
      </c>
      <c r="X2173" s="118">
        <v>252</v>
      </c>
      <c r="Y2173" s="117">
        <f t="shared" si="1065"/>
        <v>1.0059787120000001</v>
      </c>
      <c r="Z2173" s="110">
        <f t="shared" si="1066"/>
        <v>2.6679383099999998</v>
      </c>
      <c r="AA2173" s="110">
        <f t="shared" si="1067"/>
        <v>0</v>
      </c>
      <c r="AB2173" s="121" t="str">
        <f t="shared" si="1046"/>
        <v>A+J=</v>
      </c>
      <c r="AC2173" s="115">
        <f t="shared" si="1047"/>
        <v>46443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9">
        <f t="shared" si="1044"/>
        <v>46443</v>
      </c>
      <c r="B2174" s="110">
        <f t="shared" si="1050"/>
        <v>449.13317307</v>
      </c>
      <c r="C2174" s="184">
        <f t="shared" si="1068"/>
        <v>444.4195455587431</v>
      </c>
      <c r="D2174" s="111">
        <f t="shared" si="1051"/>
        <v>7245.38</v>
      </c>
      <c r="E2174" s="111">
        <f>IF($K2174=1,VLOOKUP($A2173,$AQ$11:$AU$150,5),E2173)</f>
        <v>7276.54</v>
      </c>
      <c r="F2174" s="160" t="e">
        <f>IF($K2174=1,VLOOKUP($A2173,$AQ$11:$AU$135,6),F2173)</f>
        <v>#REF!</v>
      </c>
      <c r="G2174" s="114">
        <f t="shared" si="1052"/>
        <v>4.3006716003852752E-3</v>
      </c>
      <c r="H2174" s="115">
        <f t="shared" si="1053"/>
        <v>46443</v>
      </c>
      <c r="I2174" s="115">
        <f t="shared" si="1054"/>
        <v>46443</v>
      </c>
      <c r="J2174" s="116">
        <f t="shared" si="1055"/>
        <v>21</v>
      </c>
      <c r="K2174" s="116">
        <f t="shared" si="1056"/>
        <v>21</v>
      </c>
      <c r="L2174" s="8">
        <f t="shared" si="1057"/>
        <v>1.0043006699999999</v>
      </c>
      <c r="M2174" s="117">
        <v>1</v>
      </c>
      <c r="N2174" s="117">
        <f t="shared" si="1058"/>
        <v>1</v>
      </c>
      <c r="O2174" s="110">
        <f t="shared" si="1059"/>
        <v>1.0043006699999999</v>
      </c>
      <c r="P2174" s="110">
        <f t="shared" si="1060"/>
        <v>446.33084736000001</v>
      </c>
      <c r="Q2174" s="148">
        <f t="shared" si="1061"/>
        <v>71</v>
      </c>
      <c r="R2174" s="170">
        <f t="shared" si="1062"/>
        <v>2.6315999999999999E-2</v>
      </c>
      <c r="S2174" s="110">
        <f t="shared" si="1063"/>
        <v>11.745642569999999</v>
      </c>
      <c r="T2174" s="92">
        <f t="shared" si="1048"/>
        <v>1.9113018069980732</v>
      </c>
      <c r="U2174" s="181">
        <f t="shared" si="1049"/>
        <v>3.0598253420702291E-2</v>
      </c>
      <c r="V2174" s="120">
        <f t="shared" si="1045"/>
        <v>7.8E-2</v>
      </c>
      <c r="W2174" s="118">
        <f t="shared" si="1064"/>
        <v>21</v>
      </c>
      <c r="X2174" s="118">
        <v>252</v>
      </c>
      <c r="Y2174" s="117">
        <f t="shared" si="1065"/>
        <v>1.0062785839999999</v>
      </c>
      <c r="Z2174" s="110">
        <f t="shared" si="1066"/>
        <v>2.8023257099999999</v>
      </c>
      <c r="AA2174" s="110">
        <f t="shared" si="1067"/>
        <v>14.547968279999999</v>
      </c>
      <c r="AB2174" s="121" t="str">
        <f t="shared" si="1046"/>
        <v>A+J=</v>
      </c>
      <c r="AC2174" s="115">
        <f t="shared" si="1047"/>
        <v>46443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9">
        <f t="shared" si="1044"/>
        <v>46444</v>
      </c>
      <c r="B2175" s="110">
        <f t="shared" si="1050"/>
        <v>432.89575391</v>
      </c>
      <c r="C2175" s="184">
        <f t="shared" si="1068"/>
        <v>432.67390298300194</v>
      </c>
      <c r="D2175" s="111">
        <f t="shared" si="1051"/>
        <v>7245.38</v>
      </c>
      <c r="E2175" s="111">
        <f>IF($K2175=1,VLOOKUP($A2174,$AQ$11:$AU$150,5),E2174)</f>
        <v>7276.54</v>
      </c>
      <c r="F2175" s="160" t="e">
        <f>IF($K2175=1,VLOOKUP($A2174,$AQ$11:$AU$135,6),F2174)</f>
        <v>#REF!</v>
      </c>
      <c r="G2175" s="114">
        <f t="shared" si="1052"/>
        <v>4.3006716003852752E-3</v>
      </c>
      <c r="H2175" s="115">
        <f t="shared" si="1053"/>
        <v>46471</v>
      </c>
      <c r="I2175" s="115">
        <f t="shared" si="1054"/>
        <v>46471</v>
      </c>
      <c r="J2175" s="116">
        <f t="shared" si="1055"/>
        <v>20</v>
      </c>
      <c r="K2175" s="116">
        <f t="shared" si="1056"/>
        <v>1</v>
      </c>
      <c r="L2175" s="8">
        <f t="shared" si="1057"/>
        <v>1.0002145899999999</v>
      </c>
      <c r="M2175" s="117">
        <v>1</v>
      </c>
      <c r="N2175" s="117">
        <f t="shared" si="1058"/>
        <v>1</v>
      </c>
      <c r="O2175" s="110">
        <f t="shared" si="1059"/>
        <v>1.0002145899999999</v>
      </c>
      <c r="P2175" s="110">
        <f t="shared" si="1060"/>
        <v>432.76675046999998</v>
      </c>
      <c r="Q2175" s="148">
        <f t="shared" si="1061"/>
        <v>0</v>
      </c>
      <c r="R2175" s="170">
        <f t="shared" si="1062"/>
        <v>0</v>
      </c>
      <c r="S2175" s="110">
        <f t="shared" si="1063"/>
        <v>0</v>
      </c>
      <c r="T2175" s="92">
        <f t="shared" si="1048"/>
        <v>0</v>
      </c>
      <c r="U2175" s="181">
        <f t="shared" si="1049"/>
        <v>0</v>
      </c>
      <c r="V2175" s="120">
        <f t="shared" si="1045"/>
        <v>7.8E-2</v>
      </c>
      <c r="W2175" s="118">
        <f t="shared" si="1064"/>
        <v>1</v>
      </c>
      <c r="X2175" s="118">
        <v>252</v>
      </c>
      <c r="Y2175" s="117">
        <f t="shared" si="1065"/>
        <v>1.00029809</v>
      </c>
      <c r="Z2175" s="110">
        <f t="shared" si="1066"/>
        <v>0.12900344</v>
      </c>
      <c r="AA2175" s="110">
        <f t="shared" si="1067"/>
        <v>0</v>
      </c>
      <c r="AB2175" s="121" t="str">
        <f t="shared" si="1046"/>
        <v>A+J=</v>
      </c>
      <c r="AC2175" s="115">
        <f t="shared" si="1047"/>
        <v>46471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9">
        <f t="shared" si="1044"/>
        <v>46445</v>
      </c>
      <c r="B2176" s="110">
        <f t="shared" si="1050"/>
        <v>433.11772036999997</v>
      </c>
      <c r="C2176" s="184">
        <f t="shared" si="1068"/>
        <v>432.67390298300194</v>
      </c>
      <c r="D2176" s="111">
        <f t="shared" si="1051"/>
        <v>7245.38</v>
      </c>
      <c r="E2176" s="111">
        <f>IF($K2176=1,VLOOKUP($A2175,$AQ$11:$AU$150,5),E2175)</f>
        <v>7276.54</v>
      </c>
      <c r="F2176" s="160" t="e">
        <f>IF($K2176=1,VLOOKUP($A2175,$AQ$11:$AU$135,6),F2175)</f>
        <v>#REF!</v>
      </c>
      <c r="G2176" s="114">
        <f t="shared" si="1052"/>
        <v>4.3006716003852752E-3</v>
      </c>
      <c r="H2176" s="115">
        <f t="shared" si="1053"/>
        <v>46471</v>
      </c>
      <c r="I2176" s="115">
        <f t="shared" si="1054"/>
        <v>46471</v>
      </c>
      <c r="J2176" s="116">
        <f t="shared" si="1055"/>
        <v>20</v>
      </c>
      <c r="K2176" s="116">
        <f t="shared" si="1056"/>
        <v>2</v>
      </c>
      <c r="L2176" s="8">
        <f t="shared" si="1057"/>
        <v>1.0004292299999999</v>
      </c>
      <c r="M2176" s="117">
        <v>1</v>
      </c>
      <c r="N2176" s="117">
        <f t="shared" si="1058"/>
        <v>1</v>
      </c>
      <c r="O2176" s="110">
        <f t="shared" si="1059"/>
        <v>1.0004292299999999</v>
      </c>
      <c r="P2176" s="110">
        <f t="shared" si="1060"/>
        <v>432.85961959999997</v>
      </c>
      <c r="Q2176" s="148">
        <f t="shared" si="1061"/>
        <v>0</v>
      </c>
      <c r="R2176" s="170">
        <f t="shared" si="1062"/>
        <v>0</v>
      </c>
      <c r="S2176" s="110">
        <f t="shared" si="1063"/>
        <v>0</v>
      </c>
      <c r="T2176" s="92">
        <f t="shared" si="1048"/>
        <v>0</v>
      </c>
      <c r="U2176" s="181">
        <f t="shared" si="1049"/>
        <v>0</v>
      </c>
      <c r="V2176" s="120">
        <f t="shared" si="1045"/>
        <v>7.8E-2</v>
      </c>
      <c r="W2176" s="118">
        <f t="shared" si="1064"/>
        <v>2</v>
      </c>
      <c r="X2176" s="118">
        <v>252</v>
      </c>
      <c r="Y2176" s="117">
        <f t="shared" si="1065"/>
        <v>1.0005962690000001</v>
      </c>
      <c r="Z2176" s="110">
        <f t="shared" si="1066"/>
        <v>0.25810076999999998</v>
      </c>
      <c r="AA2176" s="110">
        <f t="shared" si="1067"/>
        <v>0</v>
      </c>
      <c r="AB2176" s="121" t="str">
        <f t="shared" si="1046"/>
        <v>A+J=</v>
      </c>
      <c r="AC2176" s="115">
        <f t="shared" si="1047"/>
        <v>46471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9">
        <f t="shared" si="1044"/>
        <v>46446</v>
      </c>
      <c r="B2177" s="110">
        <f t="shared" si="1050"/>
        <v>433.11772036999997</v>
      </c>
      <c r="C2177" s="184">
        <f t="shared" si="1068"/>
        <v>432.67390298300194</v>
      </c>
      <c r="D2177" s="111">
        <f t="shared" si="1051"/>
        <v>7245.38</v>
      </c>
      <c r="E2177" s="111">
        <f>IF($K2177=1,VLOOKUP($A2176,$AQ$11:$AU$150,5),E2176)</f>
        <v>7276.54</v>
      </c>
      <c r="F2177" s="160" t="e">
        <f>IF($K2177=1,VLOOKUP($A2176,$AQ$11:$AU$135,6),F2176)</f>
        <v>#REF!</v>
      </c>
      <c r="G2177" s="114">
        <f t="shared" si="1052"/>
        <v>4.3006716003852752E-3</v>
      </c>
      <c r="H2177" s="115">
        <f t="shared" si="1053"/>
        <v>46471</v>
      </c>
      <c r="I2177" s="115">
        <f t="shared" si="1054"/>
        <v>46471</v>
      </c>
      <c r="J2177" s="116">
        <f t="shared" si="1055"/>
        <v>20</v>
      </c>
      <c r="K2177" s="116">
        <f t="shared" si="1056"/>
        <v>2</v>
      </c>
      <c r="L2177" s="8">
        <f t="shared" si="1057"/>
        <v>1.0004292299999999</v>
      </c>
      <c r="M2177" s="117">
        <v>1</v>
      </c>
      <c r="N2177" s="117">
        <f t="shared" si="1058"/>
        <v>1</v>
      </c>
      <c r="O2177" s="110">
        <f t="shared" si="1059"/>
        <v>1.0004292299999999</v>
      </c>
      <c r="P2177" s="110">
        <f t="shared" si="1060"/>
        <v>432.85961959999997</v>
      </c>
      <c r="Q2177" s="148">
        <f t="shared" si="1061"/>
        <v>0</v>
      </c>
      <c r="R2177" s="170">
        <f t="shared" si="1062"/>
        <v>0</v>
      </c>
      <c r="S2177" s="110">
        <f t="shared" si="1063"/>
        <v>0</v>
      </c>
      <c r="T2177" s="92">
        <f t="shared" si="1048"/>
        <v>0</v>
      </c>
      <c r="U2177" s="181">
        <f t="shared" si="1049"/>
        <v>0</v>
      </c>
      <c r="V2177" s="120">
        <f t="shared" si="1045"/>
        <v>7.8E-2</v>
      </c>
      <c r="W2177" s="118">
        <f t="shared" si="1064"/>
        <v>2</v>
      </c>
      <c r="X2177" s="118">
        <v>252</v>
      </c>
      <c r="Y2177" s="117">
        <f t="shared" si="1065"/>
        <v>1.0005962690000001</v>
      </c>
      <c r="Z2177" s="110">
        <f t="shared" si="1066"/>
        <v>0.25810076999999998</v>
      </c>
      <c r="AA2177" s="110">
        <f t="shared" si="1067"/>
        <v>0</v>
      </c>
      <c r="AB2177" s="121" t="str">
        <f t="shared" si="1046"/>
        <v>A+J=</v>
      </c>
      <c r="AC2177" s="115">
        <f t="shared" si="1047"/>
        <v>46471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9">
        <f t="shared" si="1044"/>
        <v>46447</v>
      </c>
      <c r="B2178" s="110">
        <f t="shared" si="1050"/>
        <v>433.11772036999997</v>
      </c>
      <c r="C2178" s="184">
        <f t="shared" si="1068"/>
        <v>432.67390298300194</v>
      </c>
      <c r="D2178" s="111">
        <f t="shared" si="1051"/>
        <v>7245.38</v>
      </c>
      <c r="E2178" s="111">
        <f>IF($K2178=1,VLOOKUP($A2177,$AQ$11:$AU$150,5),E2177)</f>
        <v>7276.54</v>
      </c>
      <c r="F2178" s="160" t="e">
        <f>IF($K2178=1,VLOOKUP($A2177,$AQ$11:$AU$135,6),F2177)</f>
        <v>#REF!</v>
      </c>
      <c r="G2178" s="114">
        <f t="shared" si="1052"/>
        <v>4.3006716003852752E-3</v>
      </c>
      <c r="H2178" s="115">
        <f t="shared" si="1053"/>
        <v>46471</v>
      </c>
      <c r="I2178" s="115">
        <f t="shared" si="1054"/>
        <v>46471</v>
      </c>
      <c r="J2178" s="116">
        <f t="shared" si="1055"/>
        <v>20</v>
      </c>
      <c r="K2178" s="116">
        <f t="shared" si="1056"/>
        <v>2</v>
      </c>
      <c r="L2178" s="8">
        <f t="shared" si="1057"/>
        <v>1.0004292299999999</v>
      </c>
      <c r="M2178" s="117">
        <v>1</v>
      </c>
      <c r="N2178" s="117">
        <f t="shared" si="1058"/>
        <v>1</v>
      </c>
      <c r="O2178" s="110">
        <f t="shared" si="1059"/>
        <v>1.0004292299999999</v>
      </c>
      <c r="P2178" s="110">
        <f t="shared" si="1060"/>
        <v>432.85961959999997</v>
      </c>
      <c r="Q2178" s="148">
        <f t="shared" si="1061"/>
        <v>0</v>
      </c>
      <c r="R2178" s="170">
        <f t="shared" si="1062"/>
        <v>0</v>
      </c>
      <c r="S2178" s="110">
        <f t="shared" si="1063"/>
        <v>0</v>
      </c>
      <c r="T2178" s="92">
        <f t="shared" si="1048"/>
        <v>0</v>
      </c>
      <c r="U2178" s="181">
        <f t="shared" si="1049"/>
        <v>0</v>
      </c>
      <c r="V2178" s="120">
        <f t="shared" si="1045"/>
        <v>7.8E-2</v>
      </c>
      <c r="W2178" s="118">
        <f t="shared" si="1064"/>
        <v>2</v>
      </c>
      <c r="X2178" s="118">
        <v>252</v>
      </c>
      <c r="Y2178" s="117">
        <f t="shared" si="1065"/>
        <v>1.0005962690000001</v>
      </c>
      <c r="Z2178" s="110">
        <f t="shared" si="1066"/>
        <v>0.25810076999999998</v>
      </c>
      <c r="AA2178" s="110">
        <f t="shared" si="1067"/>
        <v>0</v>
      </c>
      <c r="AB2178" s="121" t="str">
        <f t="shared" si="1046"/>
        <v>A+J=</v>
      </c>
      <c r="AC2178" s="115">
        <f t="shared" si="1047"/>
        <v>46471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9">
        <f t="shared" si="1044"/>
        <v>46448</v>
      </c>
      <c r="B2179" s="110">
        <f t="shared" si="1050"/>
        <v>433.33980196000005</v>
      </c>
      <c r="C2179" s="184">
        <f t="shared" si="1068"/>
        <v>432.67390298300194</v>
      </c>
      <c r="D2179" s="111">
        <f t="shared" si="1051"/>
        <v>7245.38</v>
      </c>
      <c r="E2179" s="111">
        <f>IF($K2179=1,VLOOKUP($A2178,$AQ$11:$AU$150,5),E2178)</f>
        <v>7276.54</v>
      </c>
      <c r="F2179" s="160" t="e">
        <f>IF($K2179=1,VLOOKUP($A2178,$AQ$11:$AU$135,6),F2178)</f>
        <v>#REF!</v>
      </c>
      <c r="G2179" s="114">
        <f t="shared" si="1052"/>
        <v>4.3006716003852752E-3</v>
      </c>
      <c r="H2179" s="115">
        <f t="shared" si="1053"/>
        <v>46471</v>
      </c>
      <c r="I2179" s="115">
        <f t="shared" si="1054"/>
        <v>46471</v>
      </c>
      <c r="J2179" s="116">
        <f t="shared" si="1055"/>
        <v>20</v>
      </c>
      <c r="K2179" s="116">
        <f t="shared" si="1056"/>
        <v>3</v>
      </c>
      <c r="L2179" s="8">
        <f t="shared" si="1057"/>
        <v>1.0006439199999999</v>
      </c>
      <c r="M2179" s="117">
        <v>1</v>
      </c>
      <c r="N2179" s="117">
        <f t="shared" si="1058"/>
        <v>1</v>
      </c>
      <c r="O2179" s="110">
        <f t="shared" si="1059"/>
        <v>1.0006439199999999</v>
      </c>
      <c r="P2179" s="110">
        <f t="shared" si="1060"/>
        <v>432.95251036000002</v>
      </c>
      <c r="Q2179" s="148">
        <f t="shared" si="1061"/>
        <v>0</v>
      </c>
      <c r="R2179" s="170">
        <f t="shared" si="1062"/>
        <v>0</v>
      </c>
      <c r="S2179" s="110">
        <f t="shared" si="1063"/>
        <v>0</v>
      </c>
      <c r="T2179" s="92">
        <f t="shared" si="1048"/>
        <v>0</v>
      </c>
      <c r="U2179" s="181">
        <f t="shared" si="1049"/>
        <v>0</v>
      </c>
      <c r="V2179" s="120">
        <f t="shared" si="1045"/>
        <v>7.8E-2</v>
      </c>
      <c r="W2179" s="118">
        <f t="shared" si="1064"/>
        <v>3</v>
      </c>
      <c r="X2179" s="118">
        <v>252</v>
      </c>
      <c r="Y2179" s="117">
        <f t="shared" si="1065"/>
        <v>1.0008945359999999</v>
      </c>
      <c r="Z2179" s="110">
        <f t="shared" si="1066"/>
        <v>0.38729160000000001</v>
      </c>
      <c r="AA2179" s="110">
        <f t="shared" si="1067"/>
        <v>0</v>
      </c>
      <c r="AB2179" s="121" t="str">
        <f t="shared" si="1046"/>
        <v>A+J=</v>
      </c>
      <c r="AC2179" s="115">
        <f t="shared" si="1047"/>
        <v>46471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9">
        <f t="shared" si="1044"/>
        <v>46449</v>
      </c>
      <c r="B2180" s="110">
        <f t="shared" si="1050"/>
        <v>433.56199526</v>
      </c>
      <c r="C2180" s="184">
        <f t="shared" si="1068"/>
        <v>432.67390298300194</v>
      </c>
      <c r="D2180" s="111">
        <f t="shared" si="1051"/>
        <v>7245.38</v>
      </c>
      <c r="E2180" s="111">
        <f>IF($K2180=1,VLOOKUP($A2179,$AQ$11:$AU$150,5),E2179)</f>
        <v>7276.54</v>
      </c>
      <c r="F2180" s="160" t="e">
        <f>IF($K2180=1,VLOOKUP($A2179,$AQ$11:$AU$135,6),F2179)</f>
        <v>#REF!</v>
      </c>
      <c r="G2180" s="114">
        <f t="shared" si="1052"/>
        <v>4.3006716003852752E-3</v>
      </c>
      <c r="H2180" s="115">
        <f t="shared" si="1053"/>
        <v>46471</v>
      </c>
      <c r="I2180" s="115">
        <f t="shared" si="1054"/>
        <v>46471</v>
      </c>
      <c r="J2180" s="116">
        <f t="shared" si="1055"/>
        <v>20</v>
      </c>
      <c r="K2180" s="116">
        <f t="shared" si="1056"/>
        <v>4</v>
      </c>
      <c r="L2180" s="8">
        <f t="shared" si="1057"/>
        <v>1.0008586500000001</v>
      </c>
      <c r="M2180" s="117">
        <v>1</v>
      </c>
      <c r="N2180" s="117">
        <f t="shared" si="1058"/>
        <v>1</v>
      </c>
      <c r="O2180" s="110">
        <f t="shared" si="1059"/>
        <v>1.0008586500000001</v>
      </c>
      <c r="P2180" s="110">
        <f t="shared" si="1060"/>
        <v>433.04541841999998</v>
      </c>
      <c r="Q2180" s="148">
        <f t="shared" si="1061"/>
        <v>0</v>
      </c>
      <c r="R2180" s="170">
        <f t="shared" si="1062"/>
        <v>0</v>
      </c>
      <c r="S2180" s="110">
        <f t="shared" si="1063"/>
        <v>0</v>
      </c>
      <c r="T2180" s="92">
        <f t="shared" si="1048"/>
        <v>0</v>
      </c>
      <c r="U2180" s="181">
        <f t="shared" si="1049"/>
        <v>0</v>
      </c>
      <c r="V2180" s="120">
        <f t="shared" si="1045"/>
        <v>7.8E-2</v>
      </c>
      <c r="W2180" s="118">
        <f t="shared" si="1064"/>
        <v>4</v>
      </c>
      <c r="X2180" s="118">
        <v>252</v>
      </c>
      <c r="Y2180" s="117">
        <f t="shared" si="1065"/>
        <v>1.001192893</v>
      </c>
      <c r="Z2180" s="110">
        <f t="shared" si="1066"/>
        <v>0.51657684000000004</v>
      </c>
      <c r="AA2180" s="110">
        <f t="shared" si="1067"/>
        <v>0</v>
      </c>
      <c r="AB2180" s="121" t="str">
        <f t="shared" si="1046"/>
        <v>A+J=</v>
      </c>
      <c r="AC2180" s="115">
        <f t="shared" si="1047"/>
        <v>46471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9">
        <f t="shared" si="1044"/>
        <v>46450</v>
      </c>
      <c r="B2181" s="110">
        <f t="shared" si="1050"/>
        <v>433.78430423999998</v>
      </c>
      <c r="C2181" s="184">
        <f t="shared" si="1068"/>
        <v>432.67390298300194</v>
      </c>
      <c r="D2181" s="111">
        <f t="shared" si="1051"/>
        <v>7245.38</v>
      </c>
      <c r="E2181" s="111">
        <f>IF($K2181=1,VLOOKUP($A2180,$AQ$11:$AU$150,5),E2180)</f>
        <v>7276.54</v>
      </c>
      <c r="F2181" s="160" t="e">
        <f>IF($K2181=1,VLOOKUP($A2180,$AQ$11:$AU$135,6),F2180)</f>
        <v>#REF!</v>
      </c>
      <c r="G2181" s="114">
        <f t="shared" si="1052"/>
        <v>4.3006716003852752E-3</v>
      </c>
      <c r="H2181" s="115">
        <f t="shared" si="1053"/>
        <v>46471</v>
      </c>
      <c r="I2181" s="115">
        <f t="shared" si="1054"/>
        <v>46471</v>
      </c>
      <c r="J2181" s="116">
        <f t="shared" si="1055"/>
        <v>20</v>
      </c>
      <c r="K2181" s="116">
        <f t="shared" si="1056"/>
        <v>5</v>
      </c>
      <c r="L2181" s="8">
        <f t="shared" si="1057"/>
        <v>1.0010734299999999</v>
      </c>
      <c r="M2181" s="117">
        <v>1</v>
      </c>
      <c r="N2181" s="117">
        <f t="shared" si="1058"/>
        <v>1</v>
      </c>
      <c r="O2181" s="110">
        <f t="shared" si="1059"/>
        <v>1.0010734299999999</v>
      </c>
      <c r="P2181" s="110">
        <f t="shared" si="1060"/>
        <v>433.13834813</v>
      </c>
      <c r="Q2181" s="148">
        <f t="shared" si="1061"/>
        <v>0</v>
      </c>
      <c r="R2181" s="170">
        <f t="shared" si="1062"/>
        <v>0</v>
      </c>
      <c r="S2181" s="110">
        <f t="shared" si="1063"/>
        <v>0</v>
      </c>
      <c r="T2181" s="92">
        <f t="shared" si="1048"/>
        <v>0</v>
      </c>
      <c r="U2181" s="181">
        <f t="shared" si="1049"/>
        <v>0</v>
      </c>
      <c r="V2181" s="120">
        <f t="shared" si="1045"/>
        <v>7.8E-2</v>
      </c>
      <c r="W2181" s="118">
        <f t="shared" si="1064"/>
        <v>5</v>
      </c>
      <c r="X2181" s="118">
        <v>252</v>
      </c>
      <c r="Y2181" s="117">
        <f t="shared" si="1065"/>
        <v>1.001491339</v>
      </c>
      <c r="Z2181" s="110">
        <f t="shared" si="1066"/>
        <v>0.64595610999999997</v>
      </c>
      <c r="AA2181" s="110">
        <f t="shared" si="1067"/>
        <v>0</v>
      </c>
      <c r="AB2181" s="121" t="str">
        <f t="shared" si="1046"/>
        <v>A+J=</v>
      </c>
      <c r="AC2181" s="115">
        <f t="shared" si="1047"/>
        <v>46471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9">
        <f t="shared" si="1044"/>
        <v>46451</v>
      </c>
      <c r="B2182" s="110">
        <f t="shared" si="1050"/>
        <v>434.00672845999998</v>
      </c>
      <c r="C2182" s="184">
        <f t="shared" si="1068"/>
        <v>432.67390298300194</v>
      </c>
      <c r="D2182" s="111">
        <f t="shared" si="1051"/>
        <v>7245.38</v>
      </c>
      <c r="E2182" s="111">
        <f>IF($K2182=1,VLOOKUP($A2181,$AQ$11:$AU$150,5),E2181)</f>
        <v>7276.54</v>
      </c>
      <c r="F2182" s="160" t="e">
        <f>IF($K2182=1,VLOOKUP($A2181,$AQ$11:$AU$135,6),F2181)</f>
        <v>#REF!</v>
      </c>
      <c r="G2182" s="114">
        <f t="shared" si="1052"/>
        <v>4.3006716003852752E-3</v>
      </c>
      <c r="H2182" s="115">
        <f t="shared" si="1053"/>
        <v>46471</v>
      </c>
      <c r="I2182" s="115">
        <f t="shared" si="1054"/>
        <v>46471</v>
      </c>
      <c r="J2182" s="116">
        <f t="shared" si="1055"/>
        <v>20</v>
      </c>
      <c r="K2182" s="116">
        <f t="shared" si="1056"/>
        <v>6</v>
      </c>
      <c r="L2182" s="8">
        <f t="shared" si="1057"/>
        <v>1.0012882599999999</v>
      </c>
      <c r="M2182" s="117">
        <v>1</v>
      </c>
      <c r="N2182" s="117">
        <f t="shared" si="1058"/>
        <v>1</v>
      </c>
      <c r="O2182" s="110">
        <f t="shared" si="1059"/>
        <v>1.0012882599999999</v>
      </c>
      <c r="P2182" s="110">
        <f t="shared" si="1060"/>
        <v>433.23129946</v>
      </c>
      <c r="Q2182" s="148">
        <f t="shared" si="1061"/>
        <v>0</v>
      </c>
      <c r="R2182" s="170">
        <f t="shared" si="1062"/>
        <v>0</v>
      </c>
      <c r="S2182" s="110">
        <f t="shared" si="1063"/>
        <v>0</v>
      </c>
      <c r="T2182" s="92">
        <f t="shared" si="1048"/>
        <v>0</v>
      </c>
      <c r="U2182" s="181">
        <f t="shared" si="1049"/>
        <v>0</v>
      </c>
      <c r="V2182" s="120">
        <f t="shared" si="1045"/>
        <v>7.8E-2</v>
      </c>
      <c r="W2182" s="118">
        <f t="shared" si="1064"/>
        <v>6</v>
      </c>
      <c r="X2182" s="118">
        <v>252</v>
      </c>
      <c r="Y2182" s="117">
        <f t="shared" si="1065"/>
        <v>1.0017898730000001</v>
      </c>
      <c r="Z2182" s="110">
        <f t="shared" si="1066"/>
        <v>0.77542900000000003</v>
      </c>
      <c r="AA2182" s="110">
        <f t="shared" si="1067"/>
        <v>0</v>
      </c>
      <c r="AB2182" s="121" t="str">
        <f t="shared" si="1046"/>
        <v>A+J=</v>
      </c>
      <c r="AC2182" s="115">
        <f t="shared" si="1047"/>
        <v>46471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9">
        <f t="shared" si="1044"/>
        <v>46452</v>
      </c>
      <c r="B2183" s="110">
        <f t="shared" si="1050"/>
        <v>434.22926409999997</v>
      </c>
      <c r="C2183" s="184">
        <f t="shared" si="1068"/>
        <v>432.67390298300194</v>
      </c>
      <c r="D2183" s="111">
        <f t="shared" si="1051"/>
        <v>7245.38</v>
      </c>
      <c r="E2183" s="111">
        <f>IF($K2183=1,VLOOKUP($A2182,$AQ$11:$AU$150,5),E2182)</f>
        <v>7276.54</v>
      </c>
      <c r="F2183" s="160" t="e">
        <f>IF($K2183=1,VLOOKUP($A2182,$AQ$11:$AU$135,6),F2182)</f>
        <v>#REF!</v>
      </c>
      <c r="G2183" s="114">
        <f t="shared" si="1052"/>
        <v>4.3006716003852752E-3</v>
      </c>
      <c r="H2183" s="115">
        <f t="shared" si="1053"/>
        <v>46471</v>
      </c>
      <c r="I2183" s="115">
        <f t="shared" si="1054"/>
        <v>46471</v>
      </c>
      <c r="J2183" s="116">
        <f t="shared" si="1055"/>
        <v>20</v>
      </c>
      <c r="K2183" s="116">
        <f t="shared" si="1056"/>
        <v>7</v>
      </c>
      <c r="L2183" s="8">
        <f t="shared" si="1057"/>
        <v>1.0015031299999999</v>
      </c>
      <c r="M2183" s="117">
        <v>1</v>
      </c>
      <c r="N2183" s="117">
        <f t="shared" si="1058"/>
        <v>1</v>
      </c>
      <c r="O2183" s="110">
        <f t="shared" si="1059"/>
        <v>1.0015031299999999</v>
      </c>
      <c r="P2183" s="110">
        <f t="shared" si="1060"/>
        <v>433.32426809999998</v>
      </c>
      <c r="Q2183" s="148">
        <f t="shared" si="1061"/>
        <v>0</v>
      </c>
      <c r="R2183" s="170">
        <f t="shared" si="1062"/>
        <v>0</v>
      </c>
      <c r="S2183" s="110">
        <f t="shared" si="1063"/>
        <v>0</v>
      </c>
      <c r="T2183" s="92">
        <f t="shared" si="1048"/>
        <v>0</v>
      </c>
      <c r="U2183" s="181">
        <f t="shared" si="1049"/>
        <v>0</v>
      </c>
      <c r="V2183" s="120">
        <f t="shared" si="1045"/>
        <v>7.8E-2</v>
      </c>
      <c r="W2183" s="118">
        <f t="shared" si="1064"/>
        <v>7</v>
      </c>
      <c r="X2183" s="118">
        <v>252</v>
      </c>
      <c r="Y2183" s="117">
        <f t="shared" si="1065"/>
        <v>1.0020884960000001</v>
      </c>
      <c r="Z2183" s="110">
        <f t="shared" si="1066"/>
        <v>0.90499600000000002</v>
      </c>
      <c r="AA2183" s="110">
        <f t="shared" si="1067"/>
        <v>0</v>
      </c>
      <c r="AB2183" s="121" t="str">
        <f t="shared" si="1046"/>
        <v>A+J=</v>
      </c>
      <c r="AC2183" s="115">
        <f t="shared" si="1047"/>
        <v>46471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9">
        <f t="shared" si="1044"/>
        <v>46453</v>
      </c>
      <c r="B2184" s="110">
        <f t="shared" si="1050"/>
        <v>434.22926409999997</v>
      </c>
      <c r="C2184" s="184">
        <f t="shared" si="1068"/>
        <v>432.67390298300194</v>
      </c>
      <c r="D2184" s="111">
        <f t="shared" si="1051"/>
        <v>7245.38</v>
      </c>
      <c r="E2184" s="111">
        <f>IF($K2184=1,VLOOKUP($A2183,$AQ$11:$AU$150,5),E2183)</f>
        <v>7276.54</v>
      </c>
      <c r="F2184" s="160" t="e">
        <f>IF($K2184=1,VLOOKUP($A2183,$AQ$11:$AU$135,6),F2183)</f>
        <v>#REF!</v>
      </c>
      <c r="G2184" s="114">
        <f t="shared" si="1052"/>
        <v>4.3006716003852752E-3</v>
      </c>
      <c r="H2184" s="115">
        <f t="shared" si="1053"/>
        <v>46471</v>
      </c>
      <c r="I2184" s="115">
        <f t="shared" si="1054"/>
        <v>46471</v>
      </c>
      <c r="J2184" s="116">
        <f t="shared" si="1055"/>
        <v>20</v>
      </c>
      <c r="K2184" s="116">
        <f t="shared" si="1056"/>
        <v>7</v>
      </c>
      <c r="L2184" s="8">
        <f t="shared" si="1057"/>
        <v>1.0015031299999999</v>
      </c>
      <c r="M2184" s="117">
        <v>1</v>
      </c>
      <c r="N2184" s="117">
        <f t="shared" si="1058"/>
        <v>1</v>
      </c>
      <c r="O2184" s="110">
        <f t="shared" si="1059"/>
        <v>1.0015031299999999</v>
      </c>
      <c r="P2184" s="110">
        <f t="shared" si="1060"/>
        <v>433.32426809999998</v>
      </c>
      <c r="Q2184" s="148">
        <f t="shared" si="1061"/>
        <v>0</v>
      </c>
      <c r="R2184" s="170">
        <f t="shared" si="1062"/>
        <v>0</v>
      </c>
      <c r="S2184" s="110">
        <f t="shared" si="1063"/>
        <v>0</v>
      </c>
      <c r="T2184" s="92">
        <f t="shared" si="1048"/>
        <v>0</v>
      </c>
      <c r="U2184" s="181">
        <f t="shared" si="1049"/>
        <v>0</v>
      </c>
      <c r="V2184" s="120">
        <f t="shared" si="1045"/>
        <v>7.8E-2</v>
      </c>
      <c r="W2184" s="118">
        <f t="shared" si="1064"/>
        <v>7</v>
      </c>
      <c r="X2184" s="118">
        <v>252</v>
      </c>
      <c r="Y2184" s="117">
        <f t="shared" si="1065"/>
        <v>1.0020884960000001</v>
      </c>
      <c r="Z2184" s="110">
        <f t="shared" si="1066"/>
        <v>0.90499600000000002</v>
      </c>
      <c r="AA2184" s="110">
        <f t="shared" si="1067"/>
        <v>0</v>
      </c>
      <c r="AB2184" s="121" t="str">
        <f t="shared" si="1046"/>
        <v>A+J=</v>
      </c>
      <c r="AC2184" s="115">
        <f t="shared" si="1047"/>
        <v>46471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9">
        <f t="shared" si="1044"/>
        <v>46454</v>
      </c>
      <c r="B2185" s="110">
        <f t="shared" si="1050"/>
        <v>434.22926409999997</v>
      </c>
      <c r="C2185" s="184">
        <f t="shared" si="1068"/>
        <v>432.67390298300194</v>
      </c>
      <c r="D2185" s="111">
        <f t="shared" si="1051"/>
        <v>7245.38</v>
      </c>
      <c r="E2185" s="111">
        <f>IF($K2185=1,VLOOKUP($A2184,$AQ$11:$AU$150,5),E2184)</f>
        <v>7276.54</v>
      </c>
      <c r="F2185" s="160" t="e">
        <f>IF($K2185=1,VLOOKUP($A2184,$AQ$11:$AU$135,6),F2184)</f>
        <v>#REF!</v>
      </c>
      <c r="G2185" s="114">
        <f t="shared" si="1052"/>
        <v>4.3006716003852752E-3</v>
      </c>
      <c r="H2185" s="115">
        <f t="shared" si="1053"/>
        <v>46471</v>
      </c>
      <c r="I2185" s="115">
        <f t="shared" si="1054"/>
        <v>46471</v>
      </c>
      <c r="J2185" s="116">
        <f t="shared" si="1055"/>
        <v>20</v>
      </c>
      <c r="K2185" s="116">
        <f t="shared" si="1056"/>
        <v>7</v>
      </c>
      <c r="L2185" s="8">
        <f t="shared" si="1057"/>
        <v>1.0015031299999999</v>
      </c>
      <c r="M2185" s="117">
        <v>1</v>
      </c>
      <c r="N2185" s="117">
        <f t="shared" si="1058"/>
        <v>1</v>
      </c>
      <c r="O2185" s="110">
        <f t="shared" si="1059"/>
        <v>1.0015031299999999</v>
      </c>
      <c r="P2185" s="110">
        <f t="shared" si="1060"/>
        <v>433.32426809999998</v>
      </c>
      <c r="Q2185" s="148">
        <f t="shared" si="1061"/>
        <v>0</v>
      </c>
      <c r="R2185" s="170">
        <f t="shared" si="1062"/>
        <v>0</v>
      </c>
      <c r="S2185" s="110">
        <f t="shared" si="1063"/>
        <v>0</v>
      </c>
      <c r="T2185" s="92">
        <f t="shared" si="1048"/>
        <v>0</v>
      </c>
      <c r="U2185" s="181">
        <f t="shared" si="1049"/>
        <v>0</v>
      </c>
      <c r="V2185" s="120">
        <f t="shared" si="1045"/>
        <v>7.8E-2</v>
      </c>
      <c r="W2185" s="118">
        <f t="shared" si="1064"/>
        <v>7</v>
      </c>
      <c r="X2185" s="118">
        <v>252</v>
      </c>
      <c r="Y2185" s="117">
        <f t="shared" si="1065"/>
        <v>1.0020884960000001</v>
      </c>
      <c r="Z2185" s="110">
        <f t="shared" si="1066"/>
        <v>0.90499600000000002</v>
      </c>
      <c r="AA2185" s="110">
        <f t="shared" si="1067"/>
        <v>0</v>
      </c>
      <c r="AB2185" s="121" t="str">
        <f t="shared" si="1046"/>
        <v>A+J=</v>
      </c>
      <c r="AC2185" s="115">
        <f t="shared" si="1047"/>
        <v>46471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9">
        <f t="shared" si="1044"/>
        <v>46455</v>
      </c>
      <c r="B2186" s="110">
        <f t="shared" si="1050"/>
        <v>434.45191595</v>
      </c>
      <c r="C2186" s="184">
        <f t="shared" si="1068"/>
        <v>432.67390298300194</v>
      </c>
      <c r="D2186" s="111">
        <f t="shared" si="1051"/>
        <v>7245.38</v>
      </c>
      <c r="E2186" s="111">
        <f>IF($K2186=1,VLOOKUP($A2185,$AQ$11:$AU$150,5),E2185)</f>
        <v>7276.54</v>
      </c>
      <c r="F2186" s="160" t="e">
        <f>IF($K2186=1,VLOOKUP($A2185,$AQ$11:$AU$135,6),F2185)</f>
        <v>#REF!</v>
      </c>
      <c r="G2186" s="114">
        <f t="shared" si="1052"/>
        <v>4.3006716003852752E-3</v>
      </c>
      <c r="H2186" s="115">
        <f t="shared" si="1053"/>
        <v>46471</v>
      </c>
      <c r="I2186" s="115">
        <f t="shared" si="1054"/>
        <v>46471</v>
      </c>
      <c r="J2186" s="116">
        <f t="shared" si="1055"/>
        <v>20</v>
      </c>
      <c r="K2186" s="116">
        <f t="shared" si="1056"/>
        <v>8</v>
      </c>
      <c r="L2186" s="8">
        <f t="shared" si="1057"/>
        <v>1.00171805</v>
      </c>
      <c r="M2186" s="117">
        <v>1</v>
      </c>
      <c r="N2186" s="117">
        <f t="shared" si="1058"/>
        <v>1</v>
      </c>
      <c r="O2186" s="110">
        <f t="shared" si="1059"/>
        <v>1.00171805</v>
      </c>
      <c r="P2186" s="110">
        <f t="shared" si="1060"/>
        <v>433.41725838000002</v>
      </c>
      <c r="Q2186" s="148">
        <f t="shared" si="1061"/>
        <v>0</v>
      </c>
      <c r="R2186" s="170">
        <f t="shared" si="1062"/>
        <v>0</v>
      </c>
      <c r="S2186" s="110">
        <f t="shared" si="1063"/>
        <v>0</v>
      </c>
      <c r="T2186" s="92">
        <f t="shared" si="1048"/>
        <v>0</v>
      </c>
      <c r="U2186" s="181">
        <f t="shared" si="1049"/>
        <v>0</v>
      </c>
      <c r="V2186" s="120">
        <f t="shared" si="1045"/>
        <v>7.8E-2</v>
      </c>
      <c r="W2186" s="118">
        <f t="shared" si="1064"/>
        <v>8</v>
      </c>
      <c r="X2186" s="118">
        <v>252</v>
      </c>
      <c r="Y2186" s="117">
        <f t="shared" si="1065"/>
        <v>1.0023872089999999</v>
      </c>
      <c r="Z2186" s="110">
        <f t="shared" si="1066"/>
        <v>1.03465757</v>
      </c>
      <c r="AA2186" s="110">
        <f t="shared" si="1067"/>
        <v>0</v>
      </c>
      <c r="AB2186" s="121" t="str">
        <f t="shared" si="1046"/>
        <v>A+J=</v>
      </c>
      <c r="AC2186" s="115">
        <f t="shared" si="1047"/>
        <v>46471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9">
        <f t="shared" si="1044"/>
        <v>46456</v>
      </c>
      <c r="B2187" s="110">
        <f t="shared" si="1050"/>
        <v>434.67467930000004</v>
      </c>
      <c r="C2187" s="184">
        <f t="shared" si="1068"/>
        <v>432.67390298300194</v>
      </c>
      <c r="D2187" s="111">
        <f t="shared" si="1051"/>
        <v>7245.38</v>
      </c>
      <c r="E2187" s="111">
        <f>IF($K2187=1,VLOOKUP($A2186,$AQ$11:$AU$150,5),E2186)</f>
        <v>7276.54</v>
      </c>
      <c r="F2187" s="160" t="e">
        <f>IF($K2187=1,VLOOKUP($A2186,$AQ$11:$AU$135,6),F2186)</f>
        <v>#REF!</v>
      </c>
      <c r="G2187" s="114">
        <f t="shared" si="1052"/>
        <v>4.3006716003852752E-3</v>
      </c>
      <c r="H2187" s="115">
        <f t="shared" si="1053"/>
        <v>46471</v>
      </c>
      <c r="I2187" s="115">
        <f t="shared" si="1054"/>
        <v>46471</v>
      </c>
      <c r="J2187" s="116">
        <f t="shared" si="1055"/>
        <v>20</v>
      </c>
      <c r="K2187" s="116">
        <f t="shared" si="1056"/>
        <v>9</v>
      </c>
      <c r="L2187" s="8">
        <f t="shared" si="1057"/>
        <v>1.0019330099999999</v>
      </c>
      <c r="M2187" s="117">
        <v>1</v>
      </c>
      <c r="N2187" s="117">
        <f t="shared" si="1058"/>
        <v>1</v>
      </c>
      <c r="O2187" s="110">
        <f t="shared" si="1059"/>
        <v>1.0019330099999999</v>
      </c>
      <c r="P2187" s="110">
        <f t="shared" si="1060"/>
        <v>433.51026596000003</v>
      </c>
      <c r="Q2187" s="148">
        <f t="shared" si="1061"/>
        <v>0</v>
      </c>
      <c r="R2187" s="170">
        <f t="shared" si="1062"/>
        <v>0</v>
      </c>
      <c r="S2187" s="110">
        <f t="shared" si="1063"/>
        <v>0</v>
      </c>
      <c r="T2187" s="92">
        <f t="shared" si="1048"/>
        <v>0</v>
      </c>
      <c r="U2187" s="181">
        <f t="shared" si="1049"/>
        <v>0</v>
      </c>
      <c r="V2187" s="120">
        <f t="shared" si="1045"/>
        <v>7.8E-2</v>
      </c>
      <c r="W2187" s="118">
        <f t="shared" si="1064"/>
        <v>9</v>
      </c>
      <c r="X2187" s="118">
        <v>252</v>
      </c>
      <c r="Y2187" s="117">
        <f t="shared" si="1065"/>
        <v>1.002686011</v>
      </c>
      <c r="Z2187" s="110">
        <f t="shared" si="1066"/>
        <v>1.1644133400000001</v>
      </c>
      <c r="AA2187" s="110">
        <f t="shared" si="1067"/>
        <v>0</v>
      </c>
      <c r="AB2187" s="121" t="str">
        <f t="shared" si="1046"/>
        <v>A+J=</v>
      </c>
      <c r="AC2187" s="115">
        <f t="shared" si="1047"/>
        <v>46471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9">
        <f t="shared" ref="A2188:A2251" si="1069">(A2187+1)</f>
        <v>46457</v>
      </c>
      <c r="B2188" s="110">
        <f t="shared" si="1050"/>
        <v>434.89755807999995</v>
      </c>
      <c r="C2188" s="184">
        <f t="shared" si="1068"/>
        <v>432.67390298300194</v>
      </c>
      <c r="D2188" s="111">
        <f t="shared" si="1051"/>
        <v>7245.38</v>
      </c>
      <c r="E2188" s="111">
        <f>IF($K2188=1,VLOOKUP($A2187,$AQ$11:$AU$150,5),E2187)</f>
        <v>7276.54</v>
      </c>
      <c r="F2188" s="160" t="e">
        <f>IF($K2188=1,VLOOKUP($A2187,$AQ$11:$AU$135,6),F2187)</f>
        <v>#REF!</v>
      </c>
      <c r="G2188" s="114">
        <f t="shared" si="1052"/>
        <v>4.3006716003852752E-3</v>
      </c>
      <c r="H2188" s="115">
        <f t="shared" si="1053"/>
        <v>46471</v>
      </c>
      <c r="I2188" s="115">
        <f t="shared" si="1054"/>
        <v>46471</v>
      </c>
      <c r="J2188" s="116">
        <f t="shared" si="1055"/>
        <v>20</v>
      </c>
      <c r="K2188" s="116">
        <f t="shared" si="1056"/>
        <v>10</v>
      </c>
      <c r="L2188" s="8">
        <f t="shared" si="1057"/>
        <v>1.0021480199999999</v>
      </c>
      <c r="M2188" s="117">
        <v>1</v>
      </c>
      <c r="N2188" s="117">
        <f t="shared" si="1058"/>
        <v>1</v>
      </c>
      <c r="O2188" s="110">
        <f t="shared" si="1059"/>
        <v>1.0021480199999999</v>
      </c>
      <c r="P2188" s="110">
        <f t="shared" si="1060"/>
        <v>433.60329517999998</v>
      </c>
      <c r="Q2188" s="148">
        <f t="shared" si="1061"/>
        <v>0</v>
      </c>
      <c r="R2188" s="170">
        <f t="shared" si="1062"/>
        <v>0</v>
      </c>
      <c r="S2188" s="110">
        <f t="shared" si="1063"/>
        <v>0</v>
      </c>
      <c r="T2188" s="92">
        <f t="shared" si="1048"/>
        <v>0</v>
      </c>
      <c r="U2188" s="181">
        <f t="shared" si="1049"/>
        <v>0</v>
      </c>
      <c r="V2188" s="120">
        <f t="shared" ref="V2188:V2251" si="1070">(V2187)</f>
        <v>7.8E-2</v>
      </c>
      <c r="W2188" s="118">
        <f t="shared" si="1064"/>
        <v>10</v>
      </c>
      <c r="X2188" s="118">
        <v>252</v>
      </c>
      <c r="Y2188" s="117">
        <f t="shared" si="1065"/>
        <v>1.002984901</v>
      </c>
      <c r="Z2188" s="110">
        <f t="shared" si="1066"/>
        <v>1.2942629000000001</v>
      </c>
      <c r="AA2188" s="110">
        <f t="shared" si="1067"/>
        <v>0</v>
      </c>
      <c r="AB2188" s="121" t="str">
        <f t="shared" si="1046"/>
        <v>A+J=</v>
      </c>
      <c r="AC2188" s="115">
        <f t="shared" si="1047"/>
        <v>46471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9">
        <f t="shared" si="1069"/>
        <v>46458</v>
      </c>
      <c r="B2189" s="110">
        <f t="shared" si="1050"/>
        <v>435.12055321000003</v>
      </c>
      <c r="C2189" s="184">
        <f t="shared" si="1068"/>
        <v>432.67390298300194</v>
      </c>
      <c r="D2189" s="111">
        <f t="shared" si="1051"/>
        <v>7245.38</v>
      </c>
      <c r="E2189" s="111">
        <f>IF($K2189=1,VLOOKUP($A2188,$AQ$11:$AU$150,5),E2188)</f>
        <v>7276.54</v>
      </c>
      <c r="F2189" s="160" t="e">
        <f>IF($K2189=1,VLOOKUP($A2188,$AQ$11:$AU$135,6),F2188)</f>
        <v>#REF!</v>
      </c>
      <c r="G2189" s="114">
        <f t="shared" si="1052"/>
        <v>4.3006716003852752E-3</v>
      </c>
      <c r="H2189" s="115">
        <f t="shared" si="1053"/>
        <v>46471</v>
      </c>
      <c r="I2189" s="115">
        <f t="shared" si="1054"/>
        <v>46471</v>
      </c>
      <c r="J2189" s="116">
        <f t="shared" si="1055"/>
        <v>20</v>
      </c>
      <c r="K2189" s="116">
        <f t="shared" si="1056"/>
        <v>11</v>
      </c>
      <c r="L2189" s="8">
        <f t="shared" si="1057"/>
        <v>1.0023630800000001</v>
      </c>
      <c r="M2189" s="117">
        <v>1</v>
      </c>
      <c r="N2189" s="117">
        <f t="shared" si="1058"/>
        <v>1</v>
      </c>
      <c r="O2189" s="110">
        <f t="shared" si="1059"/>
        <v>1.0023630800000001</v>
      </c>
      <c r="P2189" s="110">
        <f t="shared" si="1060"/>
        <v>433.69634602000002</v>
      </c>
      <c r="Q2189" s="148">
        <f t="shared" si="1061"/>
        <v>0</v>
      </c>
      <c r="R2189" s="170">
        <f t="shared" si="1062"/>
        <v>0</v>
      </c>
      <c r="S2189" s="110">
        <f t="shared" si="1063"/>
        <v>0</v>
      </c>
      <c r="T2189" s="92">
        <f t="shared" si="1048"/>
        <v>0</v>
      </c>
      <c r="U2189" s="181">
        <f t="shared" si="1049"/>
        <v>0</v>
      </c>
      <c r="V2189" s="120">
        <f t="shared" si="1070"/>
        <v>7.8E-2</v>
      </c>
      <c r="W2189" s="118">
        <f t="shared" si="1064"/>
        <v>11</v>
      </c>
      <c r="X2189" s="118">
        <v>252</v>
      </c>
      <c r="Y2189" s="117">
        <f t="shared" si="1065"/>
        <v>1.003283881</v>
      </c>
      <c r="Z2189" s="110">
        <f t="shared" si="1066"/>
        <v>1.42420719</v>
      </c>
      <c r="AA2189" s="110">
        <f t="shared" si="1067"/>
        <v>0</v>
      </c>
      <c r="AB2189" s="121" t="str">
        <f t="shared" ref="AB2189:AB2252" si="1071">IF($Q2188&gt;0,VLOOKUP($A2188,$AF$11:$AO$141,9),AB2188)</f>
        <v>A+J=</v>
      </c>
      <c r="AC2189" s="115">
        <f t="shared" ref="AC2189:AC2252" si="1072">IF($Q2188&gt;0,VLOOKUP($A2188,$AF$11:$AO$141,10),AC2188)</f>
        <v>46471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9">
        <f t="shared" si="1069"/>
        <v>46459</v>
      </c>
      <c r="B2190" s="110">
        <f t="shared" si="1050"/>
        <v>435.34365995999997</v>
      </c>
      <c r="C2190" s="184">
        <f t="shared" si="1068"/>
        <v>432.67390298300194</v>
      </c>
      <c r="D2190" s="111">
        <f t="shared" si="1051"/>
        <v>7245.38</v>
      </c>
      <c r="E2190" s="111">
        <f>IF($K2190=1,VLOOKUP($A2189,$AQ$11:$AU$150,5),E2189)</f>
        <v>7276.54</v>
      </c>
      <c r="F2190" s="160" t="e">
        <f>IF($K2190=1,VLOOKUP($A2189,$AQ$11:$AU$135,6),F2189)</f>
        <v>#REF!</v>
      </c>
      <c r="G2190" s="114">
        <f t="shared" si="1052"/>
        <v>4.3006716003852752E-3</v>
      </c>
      <c r="H2190" s="115">
        <f t="shared" si="1053"/>
        <v>46471</v>
      </c>
      <c r="I2190" s="115">
        <f t="shared" si="1054"/>
        <v>46471</v>
      </c>
      <c r="J2190" s="116">
        <f t="shared" si="1055"/>
        <v>20</v>
      </c>
      <c r="K2190" s="116">
        <f t="shared" si="1056"/>
        <v>12</v>
      </c>
      <c r="L2190" s="8">
        <f t="shared" si="1057"/>
        <v>1.00257818</v>
      </c>
      <c r="M2190" s="117">
        <v>1</v>
      </c>
      <c r="N2190" s="117">
        <f t="shared" si="1058"/>
        <v>1</v>
      </c>
      <c r="O2190" s="110">
        <f t="shared" si="1059"/>
        <v>1.00257818</v>
      </c>
      <c r="P2190" s="110">
        <f t="shared" si="1060"/>
        <v>433.78941417999999</v>
      </c>
      <c r="Q2190" s="148">
        <f t="shared" si="1061"/>
        <v>0</v>
      </c>
      <c r="R2190" s="170">
        <f t="shared" si="1062"/>
        <v>0</v>
      </c>
      <c r="S2190" s="110">
        <f t="shared" si="1063"/>
        <v>0</v>
      </c>
      <c r="T2190" s="92">
        <f t="shared" si="1048"/>
        <v>0</v>
      </c>
      <c r="U2190" s="181">
        <f t="shared" si="1049"/>
        <v>0</v>
      </c>
      <c r="V2190" s="120">
        <f t="shared" si="1070"/>
        <v>7.8E-2</v>
      </c>
      <c r="W2190" s="118">
        <f t="shared" si="1064"/>
        <v>12</v>
      </c>
      <c r="X2190" s="118">
        <v>252</v>
      </c>
      <c r="Y2190" s="117">
        <f t="shared" si="1065"/>
        <v>1.00358295</v>
      </c>
      <c r="Z2190" s="110">
        <f t="shared" si="1066"/>
        <v>1.55424578</v>
      </c>
      <c r="AA2190" s="110">
        <f t="shared" si="1067"/>
        <v>0</v>
      </c>
      <c r="AB2190" s="121" t="str">
        <f t="shared" si="1071"/>
        <v>A+J=</v>
      </c>
      <c r="AC2190" s="115">
        <f t="shared" si="1072"/>
        <v>46471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9">
        <f t="shared" si="1069"/>
        <v>46460</v>
      </c>
      <c r="B2191" s="110">
        <f t="shared" si="1050"/>
        <v>435.34365995999997</v>
      </c>
      <c r="C2191" s="184">
        <f t="shared" si="1068"/>
        <v>432.67390298300194</v>
      </c>
      <c r="D2191" s="111">
        <f t="shared" si="1051"/>
        <v>7245.38</v>
      </c>
      <c r="E2191" s="111">
        <f>IF($K2191=1,VLOOKUP($A2190,$AQ$11:$AU$150,5),E2190)</f>
        <v>7276.54</v>
      </c>
      <c r="F2191" s="160" t="e">
        <f>IF($K2191=1,VLOOKUP($A2190,$AQ$11:$AU$135,6),F2190)</f>
        <v>#REF!</v>
      </c>
      <c r="G2191" s="114">
        <f t="shared" si="1052"/>
        <v>4.3006716003852752E-3</v>
      </c>
      <c r="H2191" s="115">
        <f t="shared" si="1053"/>
        <v>46471</v>
      </c>
      <c r="I2191" s="115">
        <f t="shared" si="1054"/>
        <v>46471</v>
      </c>
      <c r="J2191" s="116">
        <f t="shared" si="1055"/>
        <v>20</v>
      </c>
      <c r="K2191" s="116">
        <f t="shared" si="1056"/>
        <v>12</v>
      </c>
      <c r="L2191" s="8">
        <f t="shared" si="1057"/>
        <v>1.00257818</v>
      </c>
      <c r="M2191" s="117">
        <v>1</v>
      </c>
      <c r="N2191" s="117">
        <f t="shared" si="1058"/>
        <v>1</v>
      </c>
      <c r="O2191" s="110">
        <f t="shared" si="1059"/>
        <v>1.00257818</v>
      </c>
      <c r="P2191" s="110">
        <f t="shared" si="1060"/>
        <v>433.78941417999999</v>
      </c>
      <c r="Q2191" s="148">
        <f t="shared" si="1061"/>
        <v>0</v>
      </c>
      <c r="R2191" s="170">
        <f t="shared" si="1062"/>
        <v>0</v>
      </c>
      <c r="S2191" s="110">
        <f t="shared" si="1063"/>
        <v>0</v>
      </c>
      <c r="T2191" s="92">
        <f t="shared" si="1048"/>
        <v>0</v>
      </c>
      <c r="U2191" s="181">
        <f t="shared" si="1049"/>
        <v>0</v>
      </c>
      <c r="V2191" s="120">
        <f t="shared" si="1070"/>
        <v>7.8E-2</v>
      </c>
      <c r="W2191" s="118">
        <f t="shared" si="1064"/>
        <v>12</v>
      </c>
      <c r="X2191" s="118">
        <v>252</v>
      </c>
      <c r="Y2191" s="117">
        <f t="shared" si="1065"/>
        <v>1.00358295</v>
      </c>
      <c r="Z2191" s="110">
        <f t="shared" si="1066"/>
        <v>1.55424578</v>
      </c>
      <c r="AA2191" s="110">
        <f t="shared" si="1067"/>
        <v>0</v>
      </c>
      <c r="AB2191" s="121" t="str">
        <f t="shared" si="1071"/>
        <v>A+J=</v>
      </c>
      <c r="AC2191" s="115">
        <f t="shared" si="1072"/>
        <v>46471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9">
        <f t="shared" si="1069"/>
        <v>46461</v>
      </c>
      <c r="B2192" s="110">
        <f t="shared" si="1050"/>
        <v>435.34365995999997</v>
      </c>
      <c r="C2192" s="184">
        <f t="shared" si="1068"/>
        <v>432.67390298300194</v>
      </c>
      <c r="D2192" s="111">
        <f t="shared" si="1051"/>
        <v>7245.38</v>
      </c>
      <c r="E2192" s="111">
        <f>IF($K2192=1,VLOOKUP($A2191,$AQ$11:$AU$150,5),E2191)</f>
        <v>7276.54</v>
      </c>
      <c r="F2192" s="160" t="e">
        <f>IF($K2192=1,VLOOKUP($A2191,$AQ$11:$AU$135,6),F2191)</f>
        <v>#REF!</v>
      </c>
      <c r="G2192" s="114">
        <f t="shared" si="1052"/>
        <v>4.3006716003852752E-3</v>
      </c>
      <c r="H2192" s="115">
        <f t="shared" si="1053"/>
        <v>46471</v>
      </c>
      <c r="I2192" s="115">
        <f t="shared" si="1054"/>
        <v>46471</v>
      </c>
      <c r="J2192" s="116">
        <f t="shared" si="1055"/>
        <v>20</v>
      </c>
      <c r="K2192" s="116">
        <f t="shared" si="1056"/>
        <v>12</v>
      </c>
      <c r="L2192" s="8">
        <f t="shared" si="1057"/>
        <v>1.00257818</v>
      </c>
      <c r="M2192" s="117">
        <v>1</v>
      </c>
      <c r="N2192" s="117">
        <f t="shared" si="1058"/>
        <v>1</v>
      </c>
      <c r="O2192" s="110">
        <f t="shared" si="1059"/>
        <v>1.00257818</v>
      </c>
      <c r="P2192" s="110">
        <f t="shared" si="1060"/>
        <v>433.78941417999999</v>
      </c>
      <c r="Q2192" s="148">
        <f t="shared" si="1061"/>
        <v>0</v>
      </c>
      <c r="R2192" s="170">
        <f t="shared" si="1062"/>
        <v>0</v>
      </c>
      <c r="S2192" s="110">
        <f t="shared" si="1063"/>
        <v>0</v>
      </c>
      <c r="T2192" s="92">
        <f t="shared" ref="T2192:T2255" si="1073">IF(AND(Q2192&gt;0,L2192&gt;1),(L2192-1)*C2192,0)</f>
        <v>0</v>
      </c>
      <c r="U2192" s="181">
        <f t="shared" ref="U2192:U2255" si="1074">IF(Q2192&gt;0,(S2192+T2192)/P2192,0)</f>
        <v>0</v>
      </c>
      <c r="V2192" s="120">
        <f t="shared" si="1070"/>
        <v>7.8E-2</v>
      </c>
      <c r="W2192" s="118">
        <f t="shared" si="1064"/>
        <v>12</v>
      </c>
      <c r="X2192" s="118">
        <v>252</v>
      </c>
      <c r="Y2192" s="117">
        <f t="shared" si="1065"/>
        <v>1.00358295</v>
      </c>
      <c r="Z2192" s="110">
        <f t="shared" si="1066"/>
        <v>1.55424578</v>
      </c>
      <c r="AA2192" s="110">
        <f t="shared" si="1067"/>
        <v>0</v>
      </c>
      <c r="AB2192" s="121" t="str">
        <f t="shared" si="1071"/>
        <v>A+J=</v>
      </c>
      <c r="AC2192" s="115">
        <f t="shared" si="1072"/>
        <v>46471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9">
        <f t="shared" si="1069"/>
        <v>46462</v>
      </c>
      <c r="B2193" s="110">
        <f t="shared" ref="B2193:B2256" si="1075">(P2193+Z2193)</f>
        <v>435.56688270000001</v>
      </c>
      <c r="C2193" s="184">
        <f t="shared" si="1068"/>
        <v>432.67390298300194</v>
      </c>
      <c r="D2193" s="111">
        <f t="shared" ref="D2193:D2256" si="1076">IF(E2193=E2192,D2192,E2192)</f>
        <v>7245.38</v>
      </c>
      <c r="E2193" s="111">
        <f>IF($K2193=1,VLOOKUP($A2192,$AQ$11:$AU$150,5),E2192)</f>
        <v>7276.54</v>
      </c>
      <c r="F2193" s="160" t="e">
        <f>IF($K2193=1,VLOOKUP($A2192,$AQ$11:$AU$135,6),F2192)</f>
        <v>#REF!</v>
      </c>
      <c r="G2193" s="114">
        <f t="shared" ref="G2193:G2256" si="1077">(E2193/D2193)-1</f>
        <v>4.3006716003852752E-3</v>
      </c>
      <c r="H2193" s="115">
        <f t="shared" ref="H2193:H2256" si="1078">IF(Q2192&gt;0,VLOOKUP(A2193,AJ$119:AP$451,4),H2192)</f>
        <v>46471</v>
      </c>
      <c r="I2193" s="115">
        <f t="shared" ref="I2193:I2256" si="1079">IF(A2193&gt;I2192,H2193,I2192)</f>
        <v>46471</v>
      </c>
      <c r="J2193" s="116">
        <f t="shared" ref="J2193:J2256" si="1080">IF(I2193=I2192,J2192,NETWORKDAYS(I2192,I2193,$AF$149:$AF$503)-1)</f>
        <v>20</v>
      </c>
      <c r="K2193" s="116">
        <f t="shared" ref="K2193:K2256" si="1081">(J2193-(NETWORKDAYS(A2193,I2193,AF$149:AF$503)-1))</f>
        <v>13</v>
      </c>
      <c r="L2193" s="8">
        <f t="shared" ref="L2193:L2256" si="1082">TRUNC((E2193/D2193)^TRUNC((K2193/J2193),9),8)</f>
        <v>1.00279333</v>
      </c>
      <c r="M2193" s="117">
        <v>1</v>
      </c>
      <c r="N2193" s="117">
        <f t="shared" ref="N2193:N2256" si="1083">IF(I2193&gt;I2192,N2192*M2193,N2192)</f>
        <v>1</v>
      </c>
      <c r="O2193" s="110">
        <f t="shared" ref="O2193:O2256" si="1084">TRUNC(TRUNC((L2193*N2193),15),8)</f>
        <v>1.00279333</v>
      </c>
      <c r="P2193" s="110">
        <f t="shared" ref="P2193:P2256" si="1085">TRUNC(C2193*O2193,8)</f>
        <v>433.88250397000002</v>
      </c>
      <c r="Q2193" s="148">
        <f t="shared" ref="Q2193:Q2256" si="1086">IF(VLOOKUP(A2193,AF$11:AM$141,8)=VLOOKUP(A2192,AF$11:AM$141,8),0,VLOOKUP(A2193,AF$11:AM$141,8))</f>
        <v>0</v>
      </c>
      <c r="R2193" s="170">
        <f t="shared" ref="R2193:R2256" si="1087">IF(Q2193&gt;0,VLOOKUP($A2193,$AF$11:$AK$141,6),0)</f>
        <v>0</v>
      </c>
      <c r="S2193" s="110">
        <f t="shared" ref="S2193:S2256" si="1088">IF(R2193&gt;0,TRUNC(R2193*P2193,8),0)</f>
        <v>0</v>
      </c>
      <c r="T2193" s="92">
        <f t="shared" si="1073"/>
        <v>0</v>
      </c>
      <c r="U2193" s="181">
        <f t="shared" si="1074"/>
        <v>0</v>
      </c>
      <c r="V2193" s="120">
        <f t="shared" si="1070"/>
        <v>7.8E-2</v>
      </c>
      <c r="W2193" s="118">
        <f t="shared" ref="W2193:W2256" si="1089">IF(A2192&lt;K$2,0,IF(Q2192&gt;0,1,IF(K2193=K2192,W2192,W2192+1)))</f>
        <v>13</v>
      </c>
      <c r="X2193" s="118">
        <v>252</v>
      </c>
      <c r="Y2193" s="117">
        <f t="shared" ref="Y2193:Y2256" si="1090">ROUND((1+V2193)^TRUNC((W2193/X2193),9),9)</f>
        <v>1.003882108</v>
      </c>
      <c r="Z2193" s="110">
        <f t="shared" ref="Z2193:Z2256" si="1091">TRUNC((P2193*(Y2193-1)),8)</f>
        <v>1.6843787299999999</v>
      </c>
      <c r="AA2193" s="110">
        <f t="shared" ref="AA2193:AA2256" si="1092">IF(Q2193&gt;0,S2193+Z2193,0)</f>
        <v>0</v>
      </c>
      <c r="AB2193" s="121" t="str">
        <f t="shared" si="1071"/>
        <v>A+J=</v>
      </c>
      <c r="AC2193" s="115">
        <f t="shared" si="1072"/>
        <v>46471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9">
        <f t="shared" si="1069"/>
        <v>46463</v>
      </c>
      <c r="B2194" s="110">
        <f t="shared" si="1075"/>
        <v>435.79022149999997</v>
      </c>
      <c r="C2194" s="184">
        <f t="shared" si="1068"/>
        <v>432.67390298300194</v>
      </c>
      <c r="D2194" s="111">
        <f t="shared" si="1076"/>
        <v>7245.38</v>
      </c>
      <c r="E2194" s="111">
        <f>IF($K2194=1,VLOOKUP($A2193,$AQ$11:$AU$150,5),E2193)</f>
        <v>7276.54</v>
      </c>
      <c r="F2194" s="160" t="e">
        <f>IF($K2194=1,VLOOKUP($A2193,$AQ$11:$AU$135,6),F2193)</f>
        <v>#REF!</v>
      </c>
      <c r="G2194" s="114">
        <f t="shared" si="1077"/>
        <v>4.3006716003852752E-3</v>
      </c>
      <c r="H2194" s="115">
        <f t="shared" si="1078"/>
        <v>46471</v>
      </c>
      <c r="I2194" s="115">
        <f t="shared" si="1079"/>
        <v>46471</v>
      </c>
      <c r="J2194" s="116">
        <f t="shared" si="1080"/>
        <v>20</v>
      </c>
      <c r="K2194" s="116">
        <f t="shared" si="1081"/>
        <v>14</v>
      </c>
      <c r="L2194" s="8">
        <f t="shared" si="1082"/>
        <v>1.00300853</v>
      </c>
      <c r="M2194" s="117">
        <v>1</v>
      </c>
      <c r="N2194" s="117">
        <f t="shared" si="1083"/>
        <v>1</v>
      </c>
      <c r="O2194" s="110">
        <f t="shared" si="1084"/>
        <v>1.00300853</v>
      </c>
      <c r="P2194" s="110">
        <f t="shared" si="1085"/>
        <v>433.97561539999998</v>
      </c>
      <c r="Q2194" s="148">
        <f t="shared" si="1086"/>
        <v>0</v>
      </c>
      <c r="R2194" s="170">
        <f t="shared" si="1087"/>
        <v>0</v>
      </c>
      <c r="S2194" s="110">
        <f t="shared" si="1088"/>
        <v>0</v>
      </c>
      <c r="T2194" s="92">
        <f t="shared" si="1073"/>
        <v>0</v>
      </c>
      <c r="U2194" s="181">
        <f t="shared" si="1074"/>
        <v>0</v>
      </c>
      <c r="V2194" s="120">
        <f t="shared" si="1070"/>
        <v>7.8E-2</v>
      </c>
      <c r="W2194" s="118">
        <f t="shared" si="1089"/>
        <v>14</v>
      </c>
      <c r="X2194" s="118">
        <v>252</v>
      </c>
      <c r="Y2194" s="117">
        <f t="shared" si="1090"/>
        <v>1.0041813550000001</v>
      </c>
      <c r="Z2194" s="110">
        <f t="shared" si="1091"/>
        <v>1.8146061</v>
      </c>
      <c r="AA2194" s="110">
        <f t="shared" si="1092"/>
        <v>0</v>
      </c>
      <c r="AB2194" s="121" t="str">
        <f t="shared" si="1071"/>
        <v>A+J=</v>
      </c>
      <c r="AC2194" s="115">
        <f t="shared" si="1072"/>
        <v>46471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9">
        <f t="shared" si="1069"/>
        <v>46464</v>
      </c>
      <c r="B2195" s="110">
        <f t="shared" si="1075"/>
        <v>436.01367204000002</v>
      </c>
      <c r="C2195" s="184">
        <f t="shared" si="1068"/>
        <v>432.67390298300194</v>
      </c>
      <c r="D2195" s="111">
        <f t="shared" si="1076"/>
        <v>7245.38</v>
      </c>
      <c r="E2195" s="111">
        <f>IF($K2195=1,VLOOKUP($A2194,$AQ$11:$AU$150,5),E2194)</f>
        <v>7276.54</v>
      </c>
      <c r="F2195" s="160" t="e">
        <f>IF($K2195=1,VLOOKUP($A2194,$AQ$11:$AU$135,6),F2194)</f>
        <v>#REF!</v>
      </c>
      <c r="G2195" s="114">
        <f t="shared" si="1077"/>
        <v>4.3006716003852752E-3</v>
      </c>
      <c r="H2195" s="115">
        <f t="shared" si="1078"/>
        <v>46471</v>
      </c>
      <c r="I2195" s="115">
        <f t="shared" si="1079"/>
        <v>46471</v>
      </c>
      <c r="J2195" s="116">
        <f t="shared" si="1080"/>
        <v>20</v>
      </c>
      <c r="K2195" s="116">
        <f t="shared" si="1081"/>
        <v>15</v>
      </c>
      <c r="L2195" s="8">
        <f t="shared" si="1082"/>
        <v>1.00322377</v>
      </c>
      <c r="M2195" s="117">
        <v>1</v>
      </c>
      <c r="N2195" s="117">
        <f t="shared" si="1083"/>
        <v>1</v>
      </c>
      <c r="O2195" s="110">
        <f t="shared" si="1084"/>
        <v>1.00322377</v>
      </c>
      <c r="P2195" s="110">
        <f t="shared" si="1085"/>
        <v>434.06874413000003</v>
      </c>
      <c r="Q2195" s="148">
        <f t="shared" si="1086"/>
        <v>0</v>
      </c>
      <c r="R2195" s="170">
        <f t="shared" si="1087"/>
        <v>0</v>
      </c>
      <c r="S2195" s="110">
        <f t="shared" si="1088"/>
        <v>0</v>
      </c>
      <c r="T2195" s="92">
        <f t="shared" si="1073"/>
        <v>0</v>
      </c>
      <c r="U2195" s="181">
        <f t="shared" si="1074"/>
        <v>0</v>
      </c>
      <c r="V2195" s="120">
        <f t="shared" si="1070"/>
        <v>7.8E-2</v>
      </c>
      <c r="W2195" s="118">
        <f t="shared" si="1089"/>
        <v>15</v>
      </c>
      <c r="X2195" s="118">
        <v>252</v>
      </c>
      <c r="Y2195" s="117">
        <f t="shared" si="1090"/>
        <v>1.0044806909999999</v>
      </c>
      <c r="Z2195" s="110">
        <f t="shared" si="1091"/>
        <v>1.9449279100000001</v>
      </c>
      <c r="AA2195" s="110">
        <f t="shared" si="1092"/>
        <v>0</v>
      </c>
      <c r="AB2195" s="121" t="str">
        <f t="shared" si="1071"/>
        <v>A+J=</v>
      </c>
      <c r="AC2195" s="115">
        <f t="shared" si="1072"/>
        <v>46471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9">
        <f t="shared" si="1069"/>
        <v>46465</v>
      </c>
      <c r="B2196" s="110">
        <f t="shared" si="1075"/>
        <v>436.23723913999999</v>
      </c>
      <c r="C2196" s="184">
        <f t="shared" si="1068"/>
        <v>432.67390298300194</v>
      </c>
      <c r="D2196" s="111">
        <f t="shared" si="1076"/>
        <v>7245.38</v>
      </c>
      <c r="E2196" s="111">
        <f>IF($K2196=1,VLOOKUP($A2195,$AQ$11:$AU$150,5),E2195)</f>
        <v>7276.54</v>
      </c>
      <c r="F2196" s="160" t="e">
        <f>IF($K2196=1,VLOOKUP($A2195,$AQ$11:$AU$135,6),F2195)</f>
        <v>#REF!</v>
      </c>
      <c r="G2196" s="114">
        <f t="shared" si="1077"/>
        <v>4.3006716003852752E-3</v>
      </c>
      <c r="H2196" s="115">
        <f t="shared" si="1078"/>
        <v>46471</v>
      </c>
      <c r="I2196" s="115">
        <f t="shared" si="1079"/>
        <v>46471</v>
      </c>
      <c r="J2196" s="116">
        <f t="shared" si="1080"/>
        <v>20</v>
      </c>
      <c r="K2196" s="116">
        <f t="shared" si="1081"/>
        <v>16</v>
      </c>
      <c r="L2196" s="8">
        <f t="shared" si="1082"/>
        <v>1.00343906</v>
      </c>
      <c r="M2196" s="117">
        <v>1</v>
      </c>
      <c r="N2196" s="117">
        <f t="shared" si="1083"/>
        <v>1</v>
      </c>
      <c r="O2196" s="110">
        <f t="shared" si="1084"/>
        <v>1.00343906</v>
      </c>
      <c r="P2196" s="110">
        <f t="shared" si="1085"/>
        <v>434.16189449000001</v>
      </c>
      <c r="Q2196" s="148">
        <f t="shared" si="1086"/>
        <v>0</v>
      </c>
      <c r="R2196" s="170">
        <f t="shared" si="1087"/>
        <v>0</v>
      </c>
      <c r="S2196" s="110">
        <f t="shared" si="1088"/>
        <v>0</v>
      </c>
      <c r="T2196" s="92">
        <f t="shared" si="1073"/>
        <v>0</v>
      </c>
      <c r="U2196" s="181">
        <f t="shared" si="1074"/>
        <v>0</v>
      </c>
      <c r="V2196" s="120">
        <f t="shared" si="1070"/>
        <v>7.8E-2</v>
      </c>
      <c r="W2196" s="118">
        <f t="shared" si="1089"/>
        <v>16</v>
      </c>
      <c r="X2196" s="118">
        <v>252</v>
      </c>
      <c r="Y2196" s="117">
        <f t="shared" si="1090"/>
        <v>1.0047801169999999</v>
      </c>
      <c r="Z2196" s="110">
        <f t="shared" si="1091"/>
        <v>2.0753446499999999</v>
      </c>
      <c r="AA2196" s="110">
        <f t="shared" si="1092"/>
        <v>0</v>
      </c>
      <c r="AB2196" s="121" t="str">
        <f t="shared" si="1071"/>
        <v>A+J=</v>
      </c>
      <c r="AC2196" s="115">
        <f t="shared" si="1072"/>
        <v>46471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9">
        <f t="shared" si="1069"/>
        <v>46466</v>
      </c>
      <c r="B2197" s="110">
        <f t="shared" si="1075"/>
        <v>436.46091806000004</v>
      </c>
      <c r="C2197" s="184">
        <f t="shared" si="1068"/>
        <v>432.67390298300194</v>
      </c>
      <c r="D2197" s="111">
        <f t="shared" si="1076"/>
        <v>7245.38</v>
      </c>
      <c r="E2197" s="111">
        <f>IF($K2197=1,VLOOKUP($A2196,$AQ$11:$AU$150,5),E2196)</f>
        <v>7276.54</v>
      </c>
      <c r="F2197" s="160" t="e">
        <f>IF($K2197=1,VLOOKUP($A2196,$AQ$11:$AU$135,6),F2196)</f>
        <v>#REF!</v>
      </c>
      <c r="G2197" s="114">
        <f t="shared" si="1077"/>
        <v>4.3006716003852752E-3</v>
      </c>
      <c r="H2197" s="115">
        <f t="shared" si="1078"/>
        <v>46471</v>
      </c>
      <c r="I2197" s="115">
        <f t="shared" si="1079"/>
        <v>46471</v>
      </c>
      <c r="J2197" s="116">
        <f t="shared" si="1080"/>
        <v>20</v>
      </c>
      <c r="K2197" s="116">
        <f t="shared" si="1081"/>
        <v>17</v>
      </c>
      <c r="L2197" s="8">
        <f t="shared" si="1082"/>
        <v>1.0036543899999999</v>
      </c>
      <c r="M2197" s="117">
        <v>1</v>
      </c>
      <c r="N2197" s="117">
        <f t="shared" si="1083"/>
        <v>1</v>
      </c>
      <c r="O2197" s="110">
        <f t="shared" si="1084"/>
        <v>1.0036543899999999</v>
      </c>
      <c r="P2197" s="110">
        <f t="shared" si="1085"/>
        <v>434.25506216000002</v>
      </c>
      <c r="Q2197" s="148">
        <f t="shared" si="1086"/>
        <v>0</v>
      </c>
      <c r="R2197" s="170">
        <f t="shared" si="1087"/>
        <v>0</v>
      </c>
      <c r="S2197" s="110">
        <f t="shared" si="1088"/>
        <v>0</v>
      </c>
      <c r="T2197" s="92">
        <f t="shared" si="1073"/>
        <v>0</v>
      </c>
      <c r="U2197" s="181">
        <f t="shared" si="1074"/>
        <v>0</v>
      </c>
      <c r="V2197" s="120">
        <f t="shared" si="1070"/>
        <v>7.8E-2</v>
      </c>
      <c r="W2197" s="118">
        <f t="shared" si="1089"/>
        <v>17</v>
      </c>
      <c r="X2197" s="118">
        <v>252</v>
      </c>
      <c r="Y2197" s="117">
        <f t="shared" si="1090"/>
        <v>1.0050796319999999</v>
      </c>
      <c r="Z2197" s="110">
        <f t="shared" si="1091"/>
        <v>2.2058559</v>
      </c>
      <c r="AA2197" s="110">
        <f t="shared" si="1092"/>
        <v>0</v>
      </c>
      <c r="AB2197" s="121" t="str">
        <f t="shared" si="1071"/>
        <v>A+J=</v>
      </c>
      <c r="AC2197" s="115">
        <f t="shared" si="1072"/>
        <v>46471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9">
        <f t="shared" si="1069"/>
        <v>46467</v>
      </c>
      <c r="B2198" s="110">
        <f t="shared" si="1075"/>
        <v>436.46091806000004</v>
      </c>
      <c r="C2198" s="184">
        <f t="shared" si="1068"/>
        <v>432.67390298300194</v>
      </c>
      <c r="D2198" s="111">
        <f t="shared" si="1076"/>
        <v>7245.38</v>
      </c>
      <c r="E2198" s="111">
        <f>IF($K2198=1,VLOOKUP($A2197,$AQ$11:$AU$150,5),E2197)</f>
        <v>7276.54</v>
      </c>
      <c r="F2198" s="160" t="e">
        <f>IF($K2198=1,VLOOKUP($A2197,$AQ$11:$AU$135,6),F2197)</f>
        <v>#REF!</v>
      </c>
      <c r="G2198" s="114">
        <f t="shared" si="1077"/>
        <v>4.3006716003852752E-3</v>
      </c>
      <c r="H2198" s="115">
        <f t="shared" si="1078"/>
        <v>46471</v>
      </c>
      <c r="I2198" s="115">
        <f t="shared" si="1079"/>
        <v>46471</v>
      </c>
      <c r="J2198" s="116">
        <f t="shared" si="1080"/>
        <v>20</v>
      </c>
      <c r="K2198" s="116">
        <f t="shared" si="1081"/>
        <v>17</v>
      </c>
      <c r="L2198" s="8">
        <f t="shared" si="1082"/>
        <v>1.0036543899999999</v>
      </c>
      <c r="M2198" s="117">
        <v>1</v>
      </c>
      <c r="N2198" s="117">
        <f t="shared" si="1083"/>
        <v>1</v>
      </c>
      <c r="O2198" s="110">
        <f t="shared" si="1084"/>
        <v>1.0036543899999999</v>
      </c>
      <c r="P2198" s="110">
        <f t="shared" si="1085"/>
        <v>434.25506216000002</v>
      </c>
      <c r="Q2198" s="148">
        <f t="shared" si="1086"/>
        <v>0</v>
      </c>
      <c r="R2198" s="170">
        <f t="shared" si="1087"/>
        <v>0</v>
      </c>
      <c r="S2198" s="110">
        <f t="shared" si="1088"/>
        <v>0</v>
      </c>
      <c r="T2198" s="92">
        <f t="shared" si="1073"/>
        <v>0</v>
      </c>
      <c r="U2198" s="181">
        <f t="shared" si="1074"/>
        <v>0</v>
      </c>
      <c r="V2198" s="120">
        <f t="shared" si="1070"/>
        <v>7.8E-2</v>
      </c>
      <c r="W2198" s="118">
        <f t="shared" si="1089"/>
        <v>17</v>
      </c>
      <c r="X2198" s="118">
        <v>252</v>
      </c>
      <c r="Y2198" s="117">
        <f t="shared" si="1090"/>
        <v>1.0050796319999999</v>
      </c>
      <c r="Z2198" s="110">
        <f t="shared" si="1091"/>
        <v>2.2058559</v>
      </c>
      <c r="AA2198" s="110">
        <f t="shared" si="1092"/>
        <v>0</v>
      </c>
      <c r="AB2198" s="121" t="str">
        <f t="shared" si="1071"/>
        <v>A+J=</v>
      </c>
      <c r="AC2198" s="115">
        <f t="shared" si="1072"/>
        <v>46471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9">
        <f t="shared" si="1069"/>
        <v>46468</v>
      </c>
      <c r="B2199" s="110">
        <f t="shared" si="1075"/>
        <v>436.46091806000004</v>
      </c>
      <c r="C2199" s="184">
        <f t="shared" si="1068"/>
        <v>432.67390298300194</v>
      </c>
      <c r="D2199" s="111">
        <f t="shared" si="1076"/>
        <v>7245.38</v>
      </c>
      <c r="E2199" s="111">
        <f>IF($K2199=1,VLOOKUP($A2198,$AQ$11:$AU$150,5),E2198)</f>
        <v>7276.54</v>
      </c>
      <c r="F2199" s="160" t="e">
        <f>IF($K2199=1,VLOOKUP($A2198,$AQ$11:$AU$135,6),F2198)</f>
        <v>#REF!</v>
      </c>
      <c r="G2199" s="114">
        <f t="shared" si="1077"/>
        <v>4.3006716003852752E-3</v>
      </c>
      <c r="H2199" s="115">
        <f t="shared" si="1078"/>
        <v>46471</v>
      </c>
      <c r="I2199" s="115">
        <f t="shared" si="1079"/>
        <v>46471</v>
      </c>
      <c r="J2199" s="116">
        <f t="shared" si="1080"/>
        <v>20</v>
      </c>
      <c r="K2199" s="116">
        <f t="shared" si="1081"/>
        <v>17</v>
      </c>
      <c r="L2199" s="8">
        <f t="shared" si="1082"/>
        <v>1.0036543899999999</v>
      </c>
      <c r="M2199" s="117">
        <v>1</v>
      </c>
      <c r="N2199" s="117">
        <f t="shared" si="1083"/>
        <v>1</v>
      </c>
      <c r="O2199" s="110">
        <f t="shared" si="1084"/>
        <v>1.0036543899999999</v>
      </c>
      <c r="P2199" s="110">
        <f t="shared" si="1085"/>
        <v>434.25506216000002</v>
      </c>
      <c r="Q2199" s="148">
        <f t="shared" si="1086"/>
        <v>0</v>
      </c>
      <c r="R2199" s="170">
        <f t="shared" si="1087"/>
        <v>0</v>
      </c>
      <c r="S2199" s="110">
        <f t="shared" si="1088"/>
        <v>0</v>
      </c>
      <c r="T2199" s="92">
        <f t="shared" si="1073"/>
        <v>0</v>
      </c>
      <c r="U2199" s="181">
        <f t="shared" si="1074"/>
        <v>0</v>
      </c>
      <c r="V2199" s="120">
        <f t="shared" si="1070"/>
        <v>7.8E-2</v>
      </c>
      <c r="W2199" s="118">
        <f t="shared" si="1089"/>
        <v>17</v>
      </c>
      <c r="X2199" s="118">
        <v>252</v>
      </c>
      <c r="Y2199" s="117">
        <f t="shared" si="1090"/>
        <v>1.0050796319999999</v>
      </c>
      <c r="Z2199" s="110">
        <f t="shared" si="1091"/>
        <v>2.2058559</v>
      </c>
      <c r="AA2199" s="110">
        <f t="shared" si="1092"/>
        <v>0</v>
      </c>
      <c r="AB2199" s="121" t="str">
        <f t="shared" si="1071"/>
        <v>A+J=</v>
      </c>
      <c r="AC2199" s="115">
        <f t="shared" si="1072"/>
        <v>46471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9">
        <f t="shared" si="1069"/>
        <v>46469</v>
      </c>
      <c r="B2200" s="110">
        <f t="shared" si="1075"/>
        <v>436.68471321999999</v>
      </c>
      <c r="C2200" s="184">
        <f t="shared" si="1068"/>
        <v>432.67390298300194</v>
      </c>
      <c r="D2200" s="111">
        <f t="shared" si="1076"/>
        <v>7245.38</v>
      </c>
      <c r="E2200" s="111">
        <f>IF($K2200=1,VLOOKUP($A2199,$AQ$11:$AU$150,5),E2199)</f>
        <v>7276.54</v>
      </c>
      <c r="F2200" s="160" t="e">
        <f>IF($K2200=1,VLOOKUP($A2199,$AQ$11:$AU$135,6),F2199)</f>
        <v>#REF!</v>
      </c>
      <c r="G2200" s="114">
        <f t="shared" si="1077"/>
        <v>4.3006716003852752E-3</v>
      </c>
      <c r="H2200" s="115">
        <f t="shared" si="1078"/>
        <v>46471</v>
      </c>
      <c r="I2200" s="115">
        <f t="shared" si="1079"/>
        <v>46471</v>
      </c>
      <c r="J2200" s="116">
        <f t="shared" si="1080"/>
        <v>20</v>
      </c>
      <c r="K2200" s="116">
        <f t="shared" si="1081"/>
        <v>18</v>
      </c>
      <c r="L2200" s="8">
        <f t="shared" si="1082"/>
        <v>1.0038697700000001</v>
      </c>
      <c r="M2200" s="117">
        <v>1</v>
      </c>
      <c r="N2200" s="117">
        <f t="shared" si="1083"/>
        <v>1</v>
      </c>
      <c r="O2200" s="110">
        <f t="shared" si="1084"/>
        <v>1.0038697700000001</v>
      </c>
      <c r="P2200" s="110">
        <f t="shared" si="1085"/>
        <v>434.34825146999998</v>
      </c>
      <c r="Q2200" s="148">
        <f t="shared" si="1086"/>
        <v>0</v>
      </c>
      <c r="R2200" s="170">
        <f t="shared" si="1087"/>
        <v>0</v>
      </c>
      <c r="S2200" s="110">
        <f t="shared" si="1088"/>
        <v>0</v>
      </c>
      <c r="T2200" s="92">
        <f t="shared" si="1073"/>
        <v>0</v>
      </c>
      <c r="U2200" s="181">
        <f t="shared" si="1074"/>
        <v>0</v>
      </c>
      <c r="V2200" s="120">
        <f t="shared" si="1070"/>
        <v>7.8E-2</v>
      </c>
      <c r="W2200" s="118">
        <f t="shared" si="1089"/>
        <v>18</v>
      </c>
      <c r="X2200" s="118">
        <v>252</v>
      </c>
      <c r="Y2200" s="117">
        <f t="shared" si="1090"/>
        <v>1.005379236</v>
      </c>
      <c r="Z2200" s="110">
        <f t="shared" si="1091"/>
        <v>2.3364617499999998</v>
      </c>
      <c r="AA2200" s="110">
        <f t="shared" si="1092"/>
        <v>0</v>
      </c>
      <c r="AB2200" s="121" t="str">
        <f t="shared" si="1071"/>
        <v>A+J=</v>
      </c>
      <c r="AC2200" s="115">
        <f t="shared" si="1072"/>
        <v>46471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9">
        <f t="shared" si="1069"/>
        <v>46470</v>
      </c>
      <c r="B2201" s="110">
        <f t="shared" si="1075"/>
        <v>436.90862027000003</v>
      </c>
      <c r="C2201" s="184">
        <f t="shared" si="1068"/>
        <v>432.67390298300194</v>
      </c>
      <c r="D2201" s="111">
        <f t="shared" si="1076"/>
        <v>7245.38</v>
      </c>
      <c r="E2201" s="111">
        <f>IF($K2201=1,VLOOKUP($A2200,$AQ$11:$AU$150,5),E2200)</f>
        <v>7276.54</v>
      </c>
      <c r="F2201" s="160" t="e">
        <f>IF($K2201=1,VLOOKUP($A2200,$AQ$11:$AU$135,6),F2200)</f>
        <v>#REF!</v>
      </c>
      <c r="G2201" s="114">
        <f t="shared" si="1077"/>
        <v>4.3006716003852752E-3</v>
      </c>
      <c r="H2201" s="115">
        <f t="shared" si="1078"/>
        <v>46471</v>
      </c>
      <c r="I2201" s="115">
        <f t="shared" si="1079"/>
        <v>46471</v>
      </c>
      <c r="J2201" s="116">
        <f t="shared" si="1080"/>
        <v>20</v>
      </c>
      <c r="K2201" s="116">
        <f t="shared" si="1081"/>
        <v>19</v>
      </c>
      <c r="L2201" s="8">
        <f t="shared" si="1082"/>
        <v>1.0040851900000001</v>
      </c>
      <c r="M2201" s="117">
        <v>1</v>
      </c>
      <c r="N2201" s="117">
        <f t="shared" si="1083"/>
        <v>1</v>
      </c>
      <c r="O2201" s="110">
        <f t="shared" si="1084"/>
        <v>1.0040851900000001</v>
      </c>
      <c r="P2201" s="110">
        <f t="shared" si="1085"/>
        <v>434.44145808000002</v>
      </c>
      <c r="Q2201" s="148">
        <f t="shared" si="1086"/>
        <v>0</v>
      </c>
      <c r="R2201" s="170">
        <f t="shared" si="1087"/>
        <v>0</v>
      </c>
      <c r="S2201" s="110">
        <f t="shared" si="1088"/>
        <v>0</v>
      </c>
      <c r="T2201" s="92">
        <f t="shared" si="1073"/>
        <v>0</v>
      </c>
      <c r="U2201" s="181">
        <f t="shared" si="1074"/>
        <v>0</v>
      </c>
      <c r="V2201" s="120">
        <f t="shared" si="1070"/>
        <v>7.8E-2</v>
      </c>
      <c r="W2201" s="118">
        <f t="shared" si="1089"/>
        <v>19</v>
      </c>
      <c r="X2201" s="118">
        <v>252</v>
      </c>
      <c r="Y2201" s="117">
        <f t="shared" si="1090"/>
        <v>1.0056789290000001</v>
      </c>
      <c r="Z2201" s="110">
        <f t="shared" si="1091"/>
        <v>2.4671621899999998</v>
      </c>
      <c r="AA2201" s="110">
        <f t="shared" si="1092"/>
        <v>0</v>
      </c>
      <c r="AB2201" s="121" t="str">
        <f t="shared" si="1071"/>
        <v>A+J=</v>
      </c>
      <c r="AC2201" s="115">
        <f t="shared" si="1072"/>
        <v>46471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9">
        <f t="shared" si="1069"/>
        <v>46471</v>
      </c>
      <c r="B2202" s="110">
        <f t="shared" si="1075"/>
        <v>437.13264841</v>
      </c>
      <c r="C2202" s="184">
        <f t="shared" si="1068"/>
        <v>432.67390298300194</v>
      </c>
      <c r="D2202" s="111">
        <f t="shared" si="1076"/>
        <v>7245.38</v>
      </c>
      <c r="E2202" s="111">
        <f>IF($K2202=1,VLOOKUP($A2201,$AQ$11:$AU$150,5),E2201)</f>
        <v>7276.54</v>
      </c>
      <c r="F2202" s="160" t="e">
        <f>IF($K2202=1,VLOOKUP($A2201,$AQ$11:$AU$135,6),F2201)</f>
        <v>#REF!</v>
      </c>
      <c r="G2202" s="114">
        <f t="shared" si="1077"/>
        <v>4.3006716003852752E-3</v>
      </c>
      <c r="H2202" s="115">
        <f t="shared" si="1078"/>
        <v>46471</v>
      </c>
      <c r="I2202" s="115">
        <f t="shared" si="1079"/>
        <v>46471</v>
      </c>
      <c r="J2202" s="116">
        <f t="shared" si="1080"/>
        <v>20</v>
      </c>
      <c r="K2202" s="116">
        <f t="shared" si="1081"/>
        <v>20</v>
      </c>
      <c r="L2202" s="8">
        <f t="shared" si="1082"/>
        <v>1.0043006699999999</v>
      </c>
      <c r="M2202" s="117">
        <v>1</v>
      </c>
      <c r="N2202" s="117">
        <f t="shared" si="1083"/>
        <v>1</v>
      </c>
      <c r="O2202" s="110">
        <f t="shared" si="1084"/>
        <v>1.0043006699999999</v>
      </c>
      <c r="P2202" s="110">
        <f t="shared" si="1085"/>
        <v>434.53469065000002</v>
      </c>
      <c r="Q2202" s="148">
        <f t="shared" si="1086"/>
        <v>72</v>
      </c>
      <c r="R2202" s="170">
        <f t="shared" si="1087"/>
        <v>2.7026999999999999E-2</v>
      </c>
      <c r="S2202" s="110">
        <f t="shared" si="1088"/>
        <v>11.744169080000001</v>
      </c>
      <c r="T2202" s="92">
        <f t="shared" si="1073"/>
        <v>1.8607876743418617</v>
      </c>
      <c r="U2202" s="181">
        <f t="shared" si="1074"/>
        <v>3.1309253431505889E-2</v>
      </c>
      <c r="V2202" s="120">
        <f t="shared" si="1070"/>
        <v>7.8E-2</v>
      </c>
      <c r="W2202" s="118">
        <f t="shared" si="1089"/>
        <v>20</v>
      </c>
      <c r="X2202" s="118">
        <v>252</v>
      </c>
      <c r="Y2202" s="117">
        <f t="shared" si="1090"/>
        <v>1.0059787120000001</v>
      </c>
      <c r="Z2202" s="110">
        <f t="shared" si="1091"/>
        <v>2.5979577599999999</v>
      </c>
      <c r="AA2202" s="110">
        <f t="shared" si="1092"/>
        <v>14.342126840000001</v>
      </c>
      <c r="AB2202" s="121" t="str">
        <f t="shared" si="1071"/>
        <v>A+J=</v>
      </c>
      <c r="AC2202" s="115">
        <f t="shared" si="1072"/>
        <v>46471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9">
        <f t="shared" si="1069"/>
        <v>46472</v>
      </c>
      <c r="B2203" s="110">
        <f t="shared" si="1075"/>
        <v>421.14556306999998</v>
      </c>
      <c r="C2203" s="184">
        <f t="shared" si="1068"/>
        <v>420.92973389565816</v>
      </c>
      <c r="D2203" s="111">
        <f t="shared" si="1076"/>
        <v>7245.38</v>
      </c>
      <c r="E2203" s="111">
        <f>IF($K2203=1,VLOOKUP($A2202,$AQ$11:$AU$150,5),E2202)</f>
        <v>7276.54</v>
      </c>
      <c r="F2203" s="160" t="e">
        <f>IF($K2203=1,VLOOKUP($A2202,$AQ$11:$AU$135,6),F2202)</f>
        <v>#REF!</v>
      </c>
      <c r="G2203" s="114">
        <f t="shared" si="1077"/>
        <v>4.3006716003852752E-3</v>
      </c>
      <c r="H2203" s="115">
        <f t="shared" si="1078"/>
        <v>46503</v>
      </c>
      <c r="I2203" s="115">
        <f t="shared" si="1079"/>
        <v>46503</v>
      </c>
      <c r="J2203" s="116">
        <f t="shared" si="1080"/>
        <v>20</v>
      </c>
      <c r="K2203" s="116">
        <f t="shared" si="1081"/>
        <v>1</v>
      </c>
      <c r="L2203" s="8">
        <f t="shared" si="1082"/>
        <v>1.0002145899999999</v>
      </c>
      <c r="M2203" s="117">
        <v>1</v>
      </c>
      <c r="N2203" s="117">
        <f t="shared" si="1083"/>
        <v>1</v>
      </c>
      <c r="O2203" s="110">
        <f t="shared" si="1084"/>
        <v>1.0002145899999999</v>
      </c>
      <c r="P2203" s="110">
        <f t="shared" si="1085"/>
        <v>421.02006119999999</v>
      </c>
      <c r="Q2203" s="148">
        <f t="shared" si="1086"/>
        <v>0</v>
      </c>
      <c r="R2203" s="170">
        <f t="shared" si="1087"/>
        <v>0</v>
      </c>
      <c r="S2203" s="110">
        <f t="shared" si="1088"/>
        <v>0</v>
      </c>
      <c r="T2203" s="92">
        <f t="shared" si="1073"/>
        <v>0</v>
      </c>
      <c r="U2203" s="181">
        <f t="shared" si="1074"/>
        <v>0</v>
      </c>
      <c r="V2203" s="120">
        <f t="shared" si="1070"/>
        <v>7.8E-2</v>
      </c>
      <c r="W2203" s="118">
        <f t="shared" si="1089"/>
        <v>1</v>
      </c>
      <c r="X2203" s="118">
        <v>252</v>
      </c>
      <c r="Y2203" s="117">
        <f t="shared" si="1090"/>
        <v>1.00029809</v>
      </c>
      <c r="Z2203" s="110">
        <f t="shared" si="1091"/>
        <v>0.12550186999999999</v>
      </c>
      <c r="AA2203" s="110">
        <f t="shared" si="1092"/>
        <v>0</v>
      </c>
      <c r="AB2203" s="121" t="str">
        <f t="shared" si="1071"/>
        <v>A+J=</v>
      </c>
      <c r="AC2203" s="115">
        <f t="shared" si="1072"/>
        <v>46503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9">
        <f t="shared" si="1069"/>
        <v>46473</v>
      </c>
      <c r="B2204" s="110">
        <f t="shared" si="1075"/>
        <v>421.14556306999998</v>
      </c>
      <c r="C2204" s="184">
        <f t="shared" si="1068"/>
        <v>420.92973389565816</v>
      </c>
      <c r="D2204" s="111">
        <f t="shared" si="1076"/>
        <v>7245.38</v>
      </c>
      <c r="E2204" s="111">
        <f>IF($K2204=1,VLOOKUP($A2203,$AQ$11:$AU$150,5),E2203)</f>
        <v>7276.54</v>
      </c>
      <c r="F2204" s="160" t="e">
        <f>IF($K2204=1,VLOOKUP($A2203,$AQ$11:$AU$135,6),F2203)</f>
        <v>#REF!</v>
      </c>
      <c r="G2204" s="114">
        <f t="shared" si="1077"/>
        <v>4.3006716003852752E-3</v>
      </c>
      <c r="H2204" s="115">
        <f t="shared" si="1078"/>
        <v>46503</v>
      </c>
      <c r="I2204" s="115">
        <f t="shared" si="1079"/>
        <v>46503</v>
      </c>
      <c r="J2204" s="116">
        <f t="shared" si="1080"/>
        <v>20</v>
      </c>
      <c r="K2204" s="116">
        <f t="shared" si="1081"/>
        <v>1</v>
      </c>
      <c r="L2204" s="8">
        <f t="shared" si="1082"/>
        <v>1.0002145899999999</v>
      </c>
      <c r="M2204" s="117">
        <v>1</v>
      </c>
      <c r="N2204" s="117">
        <f t="shared" si="1083"/>
        <v>1</v>
      </c>
      <c r="O2204" s="110">
        <f t="shared" si="1084"/>
        <v>1.0002145899999999</v>
      </c>
      <c r="P2204" s="110">
        <f t="shared" si="1085"/>
        <v>421.02006119999999</v>
      </c>
      <c r="Q2204" s="148">
        <f t="shared" si="1086"/>
        <v>0</v>
      </c>
      <c r="R2204" s="170">
        <f t="shared" si="1087"/>
        <v>0</v>
      </c>
      <c r="S2204" s="110">
        <f t="shared" si="1088"/>
        <v>0</v>
      </c>
      <c r="T2204" s="92">
        <f t="shared" si="1073"/>
        <v>0</v>
      </c>
      <c r="U2204" s="181">
        <f t="shared" si="1074"/>
        <v>0</v>
      </c>
      <c r="V2204" s="120">
        <f t="shared" si="1070"/>
        <v>7.8E-2</v>
      </c>
      <c r="W2204" s="118">
        <f t="shared" si="1089"/>
        <v>1</v>
      </c>
      <c r="X2204" s="118">
        <v>252</v>
      </c>
      <c r="Y2204" s="117">
        <f t="shared" si="1090"/>
        <v>1.00029809</v>
      </c>
      <c r="Z2204" s="110">
        <f t="shared" si="1091"/>
        <v>0.12550186999999999</v>
      </c>
      <c r="AA2204" s="110">
        <f t="shared" si="1092"/>
        <v>0</v>
      </c>
      <c r="AB2204" s="121" t="str">
        <f t="shared" si="1071"/>
        <v>A+J=</v>
      </c>
      <c r="AC2204" s="115">
        <f t="shared" si="1072"/>
        <v>46503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9">
        <f t="shared" si="1069"/>
        <v>46474</v>
      </c>
      <c r="B2205" s="110">
        <f t="shared" si="1075"/>
        <v>421.14556306999998</v>
      </c>
      <c r="C2205" s="184">
        <f t="shared" si="1068"/>
        <v>420.92973389565816</v>
      </c>
      <c r="D2205" s="111">
        <f t="shared" si="1076"/>
        <v>7245.38</v>
      </c>
      <c r="E2205" s="111">
        <f>IF($K2205=1,VLOOKUP($A2204,$AQ$11:$AU$150,5),E2204)</f>
        <v>7276.54</v>
      </c>
      <c r="F2205" s="160" t="e">
        <f>IF($K2205=1,VLOOKUP($A2204,$AQ$11:$AU$135,6),F2204)</f>
        <v>#REF!</v>
      </c>
      <c r="G2205" s="114">
        <f t="shared" si="1077"/>
        <v>4.3006716003852752E-3</v>
      </c>
      <c r="H2205" s="115">
        <f t="shared" si="1078"/>
        <v>46503</v>
      </c>
      <c r="I2205" s="115">
        <f t="shared" si="1079"/>
        <v>46503</v>
      </c>
      <c r="J2205" s="116">
        <f t="shared" si="1080"/>
        <v>20</v>
      </c>
      <c r="K2205" s="116">
        <f t="shared" si="1081"/>
        <v>1</v>
      </c>
      <c r="L2205" s="8">
        <f t="shared" si="1082"/>
        <v>1.0002145899999999</v>
      </c>
      <c r="M2205" s="117">
        <v>1</v>
      </c>
      <c r="N2205" s="117">
        <f t="shared" si="1083"/>
        <v>1</v>
      </c>
      <c r="O2205" s="110">
        <f t="shared" si="1084"/>
        <v>1.0002145899999999</v>
      </c>
      <c r="P2205" s="110">
        <f t="shared" si="1085"/>
        <v>421.02006119999999</v>
      </c>
      <c r="Q2205" s="148">
        <f t="shared" si="1086"/>
        <v>0</v>
      </c>
      <c r="R2205" s="170">
        <f t="shared" si="1087"/>
        <v>0</v>
      </c>
      <c r="S2205" s="110">
        <f t="shared" si="1088"/>
        <v>0</v>
      </c>
      <c r="T2205" s="92">
        <f t="shared" si="1073"/>
        <v>0</v>
      </c>
      <c r="U2205" s="181">
        <f t="shared" si="1074"/>
        <v>0</v>
      </c>
      <c r="V2205" s="120">
        <f t="shared" si="1070"/>
        <v>7.8E-2</v>
      </c>
      <c r="W2205" s="118">
        <f t="shared" si="1089"/>
        <v>1</v>
      </c>
      <c r="X2205" s="118">
        <v>252</v>
      </c>
      <c r="Y2205" s="117">
        <f t="shared" si="1090"/>
        <v>1.00029809</v>
      </c>
      <c r="Z2205" s="110">
        <f t="shared" si="1091"/>
        <v>0.12550186999999999</v>
      </c>
      <c r="AA2205" s="110">
        <f t="shared" si="1092"/>
        <v>0</v>
      </c>
      <c r="AB2205" s="121" t="str">
        <f t="shared" si="1071"/>
        <v>A+J=</v>
      </c>
      <c r="AC2205" s="115">
        <f t="shared" si="1072"/>
        <v>46503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9">
        <f t="shared" si="1069"/>
        <v>46475</v>
      </c>
      <c r="B2206" s="110">
        <f t="shared" si="1075"/>
        <v>421.14556306999998</v>
      </c>
      <c r="C2206" s="184">
        <f t="shared" si="1068"/>
        <v>420.92973389565816</v>
      </c>
      <c r="D2206" s="111">
        <f t="shared" si="1076"/>
        <v>7245.38</v>
      </c>
      <c r="E2206" s="111">
        <f>IF($K2206=1,VLOOKUP($A2205,$AQ$11:$AU$150,5),E2205)</f>
        <v>7276.54</v>
      </c>
      <c r="F2206" s="160" t="e">
        <f>IF($K2206=1,VLOOKUP($A2205,$AQ$11:$AU$135,6),F2205)</f>
        <v>#REF!</v>
      </c>
      <c r="G2206" s="114">
        <f t="shared" si="1077"/>
        <v>4.3006716003852752E-3</v>
      </c>
      <c r="H2206" s="115">
        <f t="shared" si="1078"/>
        <v>46503</v>
      </c>
      <c r="I2206" s="115">
        <f t="shared" si="1079"/>
        <v>46503</v>
      </c>
      <c r="J2206" s="116">
        <f t="shared" si="1080"/>
        <v>20</v>
      </c>
      <c r="K2206" s="116">
        <f t="shared" si="1081"/>
        <v>1</v>
      </c>
      <c r="L2206" s="8">
        <f t="shared" si="1082"/>
        <v>1.0002145899999999</v>
      </c>
      <c r="M2206" s="117">
        <v>1</v>
      </c>
      <c r="N2206" s="117">
        <f t="shared" si="1083"/>
        <v>1</v>
      </c>
      <c r="O2206" s="110">
        <f t="shared" si="1084"/>
        <v>1.0002145899999999</v>
      </c>
      <c r="P2206" s="110">
        <f t="shared" si="1085"/>
        <v>421.02006119999999</v>
      </c>
      <c r="Q2206" s="148">
        <f t="shared" si="1086"/>
        <v>0</v>
      </c>
      <c r="R2206" s="170">
        <f t="shared" si="1087"/>
        <v>0</v>
      </c>
      <c r="S2206" s="110">
        <f t="shared" si="1088"/>
        <v>0</v>
      </c>
      <c r="T2206" s="92">
        <f t="shared" si="1073"/>
        <v>0</v>
      </c>
      <c r="U2206" s="181">
        <f t="shared" si="1074"/>
        <v>0</v>
      </c>
      <c r="V2206" s="120">
        <f t="shared" si="1070"/>
        <v>7.8E-2</v>
      </c>
      <c r="W2206" s="118">
        <f t="shared" si="1089"/>
        <v>1</v>
      </c>
      <c r="X2206" s="118">
        <v>252</v>
      </c>
      <c r="Y2206" s="117">
        <f t="shared" si="1090"/>
        <v>1.00029809</v>
      </c>
      <c r="Z2206" s="110">
        <f t="shared" si="1091"/>
        <v>0.12550186999999999</v>
      </c>
      <c r="AA2206" s="110">
        <f t="shared" si="1092"/>
        <v>0</v>
      </c>
      <c r="AB2206" s="121" t="str">
        <f t="shared" si="1071"/>
        <v>A+J=</v>
      </c>
      <c r="AC2206" s="115">
        <f t="shared" si="1072"/>
        <v>46503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9">
        <f t="shared" si="1069"/>
        <v>46476</v>
      </c>
      <c r="B2207" s="110">
        <f t="shared" si="1075"/>
        <v>421.36150464000002</v>
      </c>
      <c r="C2207" s="184">
        <f t="shared" si="1068"/>
        <v>420.92973389565816</v>
      </c>
      <c r="D2207" s="111">
        <f t="shared" si="1076"/>
        <v>7245.38</v>
      </c>
      <c r="E2207" s="111">
        <f>IF($K2207=1,VLOOKUP($A2206,$AQ$11:$AU$150,5),E2206)</f>
        <v>7276.54</v>
      </c>
      <c r="F2207" s="160" t="e">
        <f>IF($K2207=1,VLOOKUP($A2206,$AQ$11:$AU$135,6),F2206)</f>
        <v>#REF!</v>
      </c>
      <c r="G2207" s="114">
        <f t="shared" si="1077"/>
        <v>4.3006716003852752E-3</v>
      </c>
      <c r="H2207" s="115">
        <f t="shared" si="1078"/>
        <v>46503</v>
      </c>
      <c r="I2207" s="115">
        <f t="shared" si="1079"/>
        <v>46503</v>
      </c>
      <c r="J2207" s="116">
        <f t="shared" si="1080"/>
        <v>20</v>
      </c>
      <c r="K2207" s="116">
        <f t="shared" si="1081"/>
        <v>2</v>
      </c>
      <c r="L2207" s="8">
        <f t="shared" si="1082"/>
        <v>1.0004292299999999</v>
      </c>
      <c r="M2207" s="117">
        <v>1</v>
      </c>
      <c r="N2207" s="117">
        <f t="shared" si="1083"/>
        <v>1</v>
      </c>
      <c r="O2207" s="110">
        <f t="shared" si="1084"/>
        <v>1.0004292299999999</v>
      </c>
      <c r="P2207" s="110">
        <f t="shared" si="1085"/>
        <v>421.11040955999999</v>
      </c>
      <c r="Q2207" s="148">
        <f t="shared" si="1086"/>
        <v>0</v>
      </c>
      <c r="R2207" s="170">
        <f t="shared" si="1087"/>
        <v>0</v>
      </c>
      <c r="S2207" s="110">
        <f t="shared" si="1088"/>
        <v>0</v>
      </c>
      <c r="T2207" s="92">
        <f t="shared" si="1073"/>
        <v>0</v>
      </c>
      <c r="U2207" s="181">
        <f t="shared" si="1074"/>
        <v>0</v>
      </c>
      <c r="V2207" s="120">
        <f t="shared" si="1070"/>
        <v>7.8E-2</v>
      </c>
      <c r="W2207" s="118">
        <f t="shared" si="1089"/>
        <v>2</v>
      </c>
      <c r="X2207" s="118">
        <v>252</v>
      </c>
      <c r="Y2207" s="117">
        <f t="shared" si="1090"/>
        <v>1.0005962690000001</v>
      </c>
      <c r="Z2207" s="110">
        <f t="shared" si="1091"/>
        <v>0.25109508000000003</v>
      </c>
      <c r="AA2207" s="110">
        <f t="shared" si="1092"/>
        <v>0</v>
      </c>
      <c r="AB2207" s="121" t="str">
        <f t="shared" si="1071"/>
        <v>A+J=</v>
      </c>
      <c r="AC2207" s="115">
        <f t="shared" si="1072"/>
        <v>46503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9">
        <f t="shared" si="1069"/>
        <v>46477</v>
      </c>
      <c r="B2208" s="110">
        <f t="shared" si="1075"/>
        <v>421.57755821999996</v>
      </c>
      <c r="C2208" s="184">
        <f t="shared" si="1068"/>
        <v>420.92973389565816</v>
      </c>
      <c r="D2208" s="111">
        <f t="shared" si="1076"/>
        <v>7245.38</v>
      </c>
      <c r="E2208" s="111">
        <f>IF($K2208=1,VLOOKUP($A2207,$AQ$11:$AU$150,5),E2207)</f>
        <v>7276.54</v>
      </c>
      <c r="F2208" s="160" t="e">
        <f>IF($K2208=1,VLOOKUP($A2207,$AQ$11:$AU$135,6),F2207)</f>
        <v>#REF!</v>
      </c>
      <c r="G2208" s="114">
        <f t="shared" si="1077"/>
        <v>4.3006716003852752E-3</v>
      </c>
      <c r="H2208" s="115">
        <f t="shared" si="1078"/>
        <v>46503</v>
      </c>
      <c r="I2208" s="115">
        <f t="shared" si="1079"/>
        <v>46503</v>
      </c>
      <c r="J2208" s="116">
        <f t="shared" si="1080"/>
        <v>20</v>
      </c>
      <c r="K2208" s="116">
        <f t="shared" si="1081"/>
        <v>3</v>
      </c>
      <c r="L2208" s="8">
        <f t="shared" si="1082"/>
        <v>1.0006439199999999</v>
      </c>
      <c r="M2208" s="117">
        <v>1</v>
      </c>
      <c r="N2208" s="117">
        <f t="shared" si="1083"/>
        <v>1</v>
      </c>
      <c r="O2208" s="110">
        <f t="shared" si="1084"/>
        <v>1.0006439199999999</v>
      </c>
      <c r="P2208" s="110">
        <f t="shared" si="1085"/>
        <v>421.20077895999998</v>
      </c>
      <c r="Q2208" s="148">
        <f t="shared" si="1086"/>
        <v>0</v>
      </c>
      <c r="R2208" s="170">
        <f t="shared" si="1087"/>
        <v>0</v>
      </c>
      <c r="S2208" s="110">
        <f t="shared" si="1088"/>
        <v>0</v>
      </c>
      <c r="T2208" s="92">
        <f t="shared" si="1073"/>
        <v>0</v>
      </c>
      <c r="U2208" s="181">
        <f t="shared" si="1074"/>
        <v>0</v>
      </c>
      <c r="V2208" s="120">
        <f t="shared" si="1070"/>
        <v>7.8E-2</v>
      </c>
      <c r="W2208" s="118">
        <f t="shared" si="1089"/>
        <v>3</v>
      </c>
      <c r="X2208" s="118">
        <v>252</v>
      </c>
      <c r="Y2208" s="117">
        <f t="shared" si="1090"/>
        <v>1.0008945359999999</v>
      </c>
      <c r="Z2208" s="110">
        <f t="shared" si="1091"/>
        <v>0.37677926</v>
      </c>
      <c r="AA2208" s="110">
        <f t="shared" si="1092"/>
        <v>0</v>
      </c>
      <c r="AB2208" s="121" t="str">
        <f t="shared" si="1071"/>
        <v>A+J=</v>
      </c>
      <c r="AC2208" s="115">
        <f t="shared" si="1072"/>
        <v>46503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9">
        <f t="shared" si="1069"/>
        <v>46478</v>
      </c>
      <c r="B2209" s="110">
        <f t="shared" si="1075"/>
        <v>421.79372049</v>
      </c>
      <c r="C2209" s="184">
        <f t="shared" si="1068"/>
        <v>420.92973389565816</v>
      </c>
      <c r="D2209" s="111">
        <f t="shared" si="1076"/>
        <v>7245.38</v>
      </c>
      <c r="E2209" s="111">
        <f>IF($K2209=1,VLOOKUP($A2208,$AQ$11:$AU$150,5),E2208)</f>
        <v>7276.54</v>
      </c>
      <c r="F2209" s="160" t="e">
        <f>IF($K2209=1,VLOOKUP($A2208,$AQ$11:$AU$135,6),F2208)</f>
        <v>#REF!</v>
      </c>
      <c r="G2209" s="114">
        <f t="shared" si="1077"/>
        <v>4.3006716003852752E-3</v>
      </c>
      <c r="H2209" s="115">
        <f t="shared" si="1078"/>
        <v>46503</v>
      </c>
      <c r="I2209" s="115">
        <f t="shared" si="1079"/>
        <v>46503</v>
      </c>
      <c r="J2209" s="116">
        <f t="shared" si="1080"/>
        <v>20</v>
      </c>
      <c r="K2209" s="116">
        <f t="shared" si="1081"/>
        <v>4</v>
      </c>
      <c r="L2209" s="8">
        <f t="shared" si="1082"/>
        <v>1.0008586500000001</v>
      </c>
      <c r="M2209" s="117">
        <v>1</v>
      </c>
      <c r="N2209" s="117">
        <f t="shared" si="1083"/>
        <v>1</v>
      </c>
      <c r="O2209" s="110">
        <f t="shared" si="1084"/>
        <v>1.0008586500000001</v>
      </c>
      <c r="P2209" s="110">
        <f t="shared" si="1085"/>
        <v>421.29116520999997</v>
      </c>
      <c r="Q2209" s="148">
        <f t="shared" si="1086"/>
        <v>0</v>
      </c>
      <c r="R2209" s="170">
        <f t="shared" si="1087"/>
        <v>0</v>
      </c>
      <c r="S2209" s="110">
        <f t="shared" si="1088"/>
        <v>0</v>
      </c>
      <c r="T2209" s="92">
        <f t="shared" si="1073"/>
        <v>0</v>
      </c>
      <c r="U2209" s="181">
        <f t="shared" si="1074"/>
        <v>0</v>
      </c>
      <c r="V2209" s="120">
        <f t="shared" si="1070"/>
        <v>7.8E-2</v>
      </c>
      <c r="W2209" s="118">
        <f t="shared" si="1089"/>
        <v>4</v>
      </c>
      <c r="X2209" s="118">
        <v>252</v>
      </c>
      <c r="Y2209" s="117">
        <f t="shared" si="1090"/>
        <v>1.001192893</v>
      </c>
      <c r="Z2209" s="110">
        <f t="shared" si="1091"/>
        <v>0.50255528000000005</v>
      </c>
      <c r="AA2209" s="110">
        <f t="shared" si="1092"/>
        <v>0</v>
      </c>
      <c r="AB2209" s="121" t="str">
        <f t="shared" si="1071"/>
        <v>A+J=</v>
      </c>
      <c r="AC2209" s="115">
        <f t="shared" si="1072"/>
        <v>46503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9">
        <f t="shared" si="1069"/>
        <v>46479</v>
      </c>
      <c r="B2210" s="110">
        <f t="shared" si="1075"/>
        <v>422.00999525999998</v>
      </c>
      <c r="C2210" s="184">
        <f t="shared" si="1068"/>
        <v>420.92973389565816</v>
      </c>
      <c r="D2210" s="111">
        <f t="shared" si="1076"/>
        <v>7245.38</v>
      </c>
      <c r="E2210" s="111">
        <f>IF($K2210=1,VLOOKUP($A2209,$AQ$11:$AU$150,5),E2209)</f>
        <v>7276.54</v>
      </c>
      <c r="F2210" s="160" t="e">
        <f>IF($K2210=1,VLOOKUP($A2209,$AQ$11:$AU$135,6),F2209)</f>
        <v>#REF!</v>
      </c>
      <c r="G2210" s="114">
        <f t="shared" si="1077"/>
        <v>4.3006716003852752E-3</v>
      </c>
      <c r="H2210" s="115">
        <f t="shared" si="1078"/>
        <v>46503</v>
      </c>
      <c r="I2210" s="115">
        <f t="shared" si="1079"/>
        <v>46503</v>
      </c>
      <c r="J2210" s="116">
        <f t="shared" si="1080"/>
        <v>20</v>
      </c>
      <c r="K2210" s="116">
        <f t="shared" si="1081"/>
        <v>5</v>
      </c>
      <c r="L2210" s="8">
        <f t="shared" si="1082"/>
        <v>1.0010734299999999</v>
      </c>
      <c r="M2210" s="117">
        <v>1</v>
      </c>
      <c r="N2210" s="117">
        <f t="shared" si="1083"/>
        <v>1</v>
      </c>
      <c r="O2210" s="110">
        <f t="shared" si="1084"/>
        <v>1.0010734299999999</v>
      </c>
      <c r="P2210" s="110">
        <f t="shared" si="1085"/>
        <v>421.38157249</v>
      </c>
      <c r="Q2210" s="148">
        <f t="shared" si="1086"/>
        <v>0</v>
      </c>
      <c r="R2210" s="170">
        <f t="shared" si="1087"/>
        <v>0</v>
      </c>
      <c r="S2210" s="110">
        <f t="shared" si="1088"/>
        <v>0</v>
      </c>
      <c r="T2210" s="92">
        <f t="shared" si="1073"/>
        <v>0</v>
      </c>
      <c r="U2210" s="181">
        <f t="shared" si="1074"/>
        <v>0</v>
      </c>
      <c r="V2210" s="120">
        <f t="shared" si="1070"/>
        <v>7.8E-2</v>
      </c>
      <c r="W2210" s="118">
        <f t="shared" si="1089"/>
        <v>5</v>
      </c>
      <c r="X2210" s="118">
        <v>252</v>
      </c>
      <c r="Y2210" s="117">
        <f t="shared" si="1090"/>
        <v>1.001491339</v>
      </c>
      <c r="Z2210" s="110">
        <f t="shared" si="1091"/>
        <v>0.62842277000000002</v>
      </c>
      <c r="AA2210" s="110">
        <f t="shared" si="1092"/>
        <v>0</v>
      </c>
      <c r="AB2210" s="121" t="str">
        <f t="shared" si="1071"/>
        <v>A+J=</v>
      </c>
      <c r="AC2210" s="115">
        <f t="shared" si="1072"/>
        <v>46503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9">
        <f t="shared" si="1069"/>
        <v>46480</v>
      </c>
      <c r="B2211" s="110">
        <f t="shared" si="1075"/>
        <v>422.22638218000003</v>
      </c>
      <c r="C2211" s="184">
        <f t="shared" si="1068"/>
        <v>420.92973389565816</v>
      </c>
      <c r="D2211" s="111">
        <f t="shared" si="1076"/>
        <v>7245.38</v>
      </c>
      <c r="E2211" s="111">
        <f>IF($K2211=1,VLOOKUP($A2210,$AQ$11:$AU$150,5),E2210)</f>
        <v>7276.54</v>
      </c>
      <c r="F2211" s="160" t="e">
        <f>IF($K2211=1,VLOOKUP($A2210,$AQ$11:$AU$135,6),F2210)</f>
        <v>#REF!</v>
      </c>
      <c r="G2211" s="114">
        <f t="shared" si="1077"/>
        <v>4.3006716003852752E-3</v>
      </c>
      <c r="H2211" s="115">
        <f t="shared" si="1078"/>
        <v>46503</v>
      </c>
      <c r="I2211" s="115">
        <f t="shared" si="1079"/>
        <v>46503</v>
      </c>
      <c r="J2211" s="116">
        <f t="shared" si="1080"/>
        <v>20</v>
      </c>
      <c r="K2211" s="116">
        <f t="shared" si="1081"/>
        <v>6</v>
      </c>
      <c r="L2211" s="8">
        <f t="shared" si="1082"/>
        <v>1.0012882599999999</v>
      </c>
      <c r="M2211" s="117">
        <v>1</v>
      </c>
      <c r="N2211" s="117">
        <f t="shared" si="1083"/>
        <v>1</v>
      </c>
      <c r="O2211" s="110">
        <f t="shared" si="1084"/>
        <v>1.0012882599999999</v>
      </c>
      <c r="P2211" s="110">
        <f t="shared" si="1085"/>
        <v>421.47200083000001</v>
      </c>
      <c r="Q2211" s="148">
        <f t="shared" si="1086"/>
        <v>0</v>
      </c>
      <c r="R2211" s="170">
        <f t="shared" si="1087"/>
        <v>0</v>
      </c>
      <c r="S2211" s="110">
        <f t="shared" si="1088"/>
        <v>0</v>
      </c>
      <c r="T2211" s="92">
        <f t="shared" si="1073"/>
        <v>0</v>
      </c>
      <c r="U2211" s="181">
        <f t="shared" si="1074"/>
        <v>0</v>
      </c>
      <c r="V2211" s="120">
        <f t="shared" si="1070"/>
        <v>7.8E-2</v>
      </c>
      <c r="W2211" s="118">
        <f t="shared" si="1089"/>
        <v>6</v>
      </c>
      <c r="X2211" s="118">
        <v>252</v>
      </c>
      <c r="Y2211" s="117">
        <f t="shared" si="1090"/>
        <v>1.0017898730000001</v>
      </c>
      <c r="Z2211" s="110">
        <f t="shared" si="1091"/>
        <v>0.75438134999999995</v>
      </c>
      <c r="AA2211" s="110">
        <f t="shared" si="1092"/>
        <v>0</v>
      </c>
      <c r="AB2211" s="121" t="str">
        <f t="shared" si="1071"/>
        <v>A+J=</v>
      </c>
      <c r="AC2211" s="115">
        <f t="shared" si="1072"/>
        <v>46503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9">
        <f t="shared" si="1069"/>
        <v>46481</v>
      </c>
      <c r="B2212" s="110">
        <f t="shared" si="1075"/>
        <v>422.22638218000003</v>
      </c>
      <c r="C2212" s="184">
        <f t="shared" si="1068"/>
        <v>420.92973389565816</v>
      </c>
      <c r="D2212" s="111">
        <f t="shared" si="1076"/>
        <v>7245.38</v>
      </c>
      <c r="E2212" s="111">
        <f>IF($K2212=1,VLOOKUP($A2211,$AQ$11:$AU$150,5),E2211)</f>
        <v>7276.54</v>
      </c>
      <c r="F2212" s="160" t="e">
        <f>IF($K2212=1,VLOOKUP($A2211,$AQ$11:$AU$135,6),F2211)</f>
        <v>#REF!</v>
      </c>
      <c r="G2212" s="114">
        <f t="shared" si="1077"/>
        <v>4.3006716003852752E-3</v>
      </c>
      <c r="H2212" s="115">
        <f t="shared" si="1078"/>
        <v>46503</v>
      </c>
      <c r="I2212" s="115">
        <f t="shared" si="1079"/>
        <v>46503</v>
      </c>
      <c r="J2212" s="116">
        <f t="shared" si="1080"/>
        <v>20</v>
      </c>
      <c r="K2212" s="116">
        <f t="shared" si="1081"/>
        <v>6</v>
      </c>
      <c r="L2212" s="8">
        <f t="shared" si="1082"/>
        <v>1.0012882599999999</v>
      </c>
      <c r="M2212" s="117">
        <v>1</v>
      </c>
      <c r="N2212" s="117">
        <f t="shared" si="1083"/>
        <v>1</v>
      </c>
      <c r="O2212" s="110">
        <f t="shared" si="1084"/>
        <v>1.0012882599999999</v>
      </c>
      <c r="P2212" s="110">
        <f t="shared" si="1085"/>
        <v>421.47200083000001</v>
      </c>
      <c r="Q2212" s="148">
        <f t="shared" si="1086"/>
        <v>0</v>
      </c>
      <c r="R2212" s="170">
        <f t="shared" si="1087"/>
        <v>0</v>
      </c>
      <c r="S2212" s="110">
        <f t="shared" si="1088"/>
        <v>0</v>
      </c>
      <c r="T2212" s="92">
        <f t="shared" si="1073"/>
        <v>0</v>
      </c>
      <c r="U2212" s="181">
        <f t="shared" si="1074"/>
        <v>0</v>
      </c>
      <c r="V2212" s="120">
        <f t="shared" si="1070"/>
        <v>7.8E-2</v>
      </c>
      <c r="W2212" s="118">
        <f t="shared" si="1089"/>
        <v>6</v>
      </c>
      <c r="X2212" s="118">
        <v>252</v>
      </c>
      <c r="Y2212" s="117">
        <f t="shared" si="1090"/>
        <v>1.0017898730000001</v>
      </c>
      <c r="Z2212" s="110">
        <f t="shared" si="1091"/>
        <v>0.75438134999999995</v>
      </c>
      <c r="AA2212" s="110">
        <f t="shared" si="1092"/>
        <v>0</v>
      </c>
      <c r="AB2212" s="121" t="str">
        <f t="shared" si="1071"/>
        <v>A+J=</v>
      </c>
      <c r="AC2212" s="115">
        <f t="shared" si="1072"/>
        <v>46503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9">
        <f t="shared" si="1069"/>
        <v>46482</v>
      </c>
      <c r="B2213" s="110">
        <f t="shared" si="1075"/>
        <v>422.22638218000003</v>
      </c>
      <c r="C2213" s="184">
        <f t="shared" si="1068"/>
        <v>420.92973389565816</v>
      </c>
      <c r="D2213" s="111">
        <f t="shared" si="1076"/>
        <v>7245.38</v>
      </c>
      <c r="E2213" s="111">
        <f>IF($K2213=1,VLOOKUP($A2212,$AQ$11:$AU$150,5),E2212)</f>
        <v>7276.54</v>
      </c>
      <c r="F2213" s="160" t="e">
        <f>IF($K2213=1,VLOOKUP($A2212,$AQ$11:$AU$135,6),F2212)</f>
        <v>#REF!</v>
      </c>
      <c r="G2213" s="114">
        <f t="shared" si="1077"/>
        <v>4.3006716003852752E-3</v>
      </c>
      <c r="H2213" s="115">
        <f t="shared" si="1078"/>
        <v>46503</v>
      </c>
      <c r="I2213" s="115">
        <f t="shared" si="1079"/>
        <v>46503</v>
      </c>
      <c r="J2213" s="116">
        <f t="shared" si="1080"/>
        <v>20</v>
      </c>
      <c r="K2213" s="116">
        <f t="shared" si="1081"/>
        <v>6</v>
      </c>
      <c r="L2213" s="8">
        <f t="shared" si="1082"/>
        <v>1.0012882599999999</v>
      </c>
      <c r="M2213" s="117">
        <v>1</v>
      </c>
      <c r="N2213" s="117">
        <f t="shared" si="1083"/>
        <v>1</v>
      </c>
      <c r="O2213" s="110">
        <f t="shared" si="1084"/>
        <v>1.0012882599999999</v>
      </c>
      <c r="P2213" s="110">
        <f t="shared" si="1085"/>
        <v>421.47200083000001</v>
      </c>
      <c r="Q2213" s="148">
        <f t="shared" si="1086"/>
        <v>0</v>
      </c>
      <c r="R2213" s="170">
        <f t="shared" si="1087"/>
        <v>0</v>
      </c>
      <c r="S2213" s="110">
        <f t="shared" si="1088"/>
        <v>0</v>
      </c>
      <c r="T2213" s="92">
        <f t="shared" si="1073"/>
        <v>0</v>
      </c>
      <c r="U2213" s="181">
        <f t="shared" si="1074"/>
        <v>0</v>
      </c>
      <c r="V2213" s="120">
        <f t="shared" si="1070"/>
        <v>7.8E-2</v>
      </c>
      <c r="W2213" s="118">
        <f t="shared" si="1089"/>
        <v>6</v>
      </c>
      <c r="X2213" s="118">
        <v>252</v>
      </c>
      <c r="Y2213" s="117">
        <f t="shared" si="1090"/>
        <v>1.0017898730000001</v>
      </c>
      <c r="Z2213" s="110">
        <f t="shared" si="1091"/>
        <v>0.75438134999999995</v>
      </c>
      <c r="AA2213" s="110">
        <f t="shared" si="1092"/>
        <v>0</v>
      </c>
      <c r="AB2213" s="121" t="str">
        <f t="shared" si="1071"/>
        <v>A+J=</v>
      </c>
      <c r="AC2213" s="115">
        <f t="shared" si="1072"/>
        <v>46503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9">
        <f t="shared" si="1069"/>
        <v>46483</v>
      </c>
      <c r="B2214" s="110">
        <f t="shared" si="1075"/>
        <v>422.44287748000005</v>
      </c>
      <c r="C2214" s="184">
        <f t="shared" si="1068"/>
        <v>420.92973389565816</v>
      </c>
      <c r="D2214" s="111">
        <f t="shared" si="1076"/>
        <v>7245.38</v>
      </c>
      <c r="E2214" s="111">
        <f>IF($K2214=1,VLOOKUP($A2213,$AQ$11:$AU$150,5),E2213)</f>
        <v>7276.54</v>
      </c>
      <c r="F2214" s="160" t="e">
        <f>IF($K2214=1,VLOOKUP($A2213,$AQ$11:$AU$135,6),F2213)</f>
        <v>#REF!</v>
      </c>
      <c r="G2214" s="114">
        <f t="shared" si="1077"/>
        <v>4.3006716003852752E-3</v>
      </c>
      <c r="H2214" s="115">
        <f t="shared" si="1078"/>
        <v>46503</v>
      </c>
      <c r="I2214" s="115">
        <f t="shared" si="1079"/>
        <v>46503</v>
      </c>
      <c r="J2214" s="116">
        <f t="shared" si="1080"/>
        <v>20</v>
      </c>
      <c r="K2214" s="116">
        <f t="shared" si="1081"/>
        <v>7</v>
      </c>
      <c r="L2214" s="8">
        <f t="shared" si="1082"/>
        <v>1.0015031299999999</v>
      </c>
      <c r="M2214" s="117">
        <v>1</v>
      </c>
      <c r="N2214" s="117">
        <f t="shared" si="1083"/>
        <v>1</v>
      </c>
      <c r="O2214" s="110">
        <f t="shared" si="1084"/>
        <v>1.0015031299999999</v>
      </c>
      <c r="P2214" s="110">
        <f t="shared" si="1085"/>
        <v>421.56244600000002</v>
      </c>
      <c r="Q2214" s="148">
        <f t="shared" si="1086"/>
        <v>0</v>
      </c>
      <c r="R2214" s="170">
        <f t="shared" si="1087"/>
        <v>0</v>
      </c>
      <c r="S2214" s="110">
        <f t="shared" si="1088"/>
        <v>0</v>
      </c>
      <c r="T2214" s="92">
        <f t="shared" si="1073"/>
        <v>0</v>
      </c>
      <c r="U2214" s="181">
        <f t="shared" si="1074"/>
        <v>0</v>
      </c>
      <c r="V2214" s="120">
        <f t="shared" si="1070"/>
        <v>7.8E-2</v>
      </c>
      <c r="W2214" s="118">
        <f t="shared" si="1089"/>
        <v>7</v>
      </c>
      <c r="X2214" s="118">
        <v>252</v>
      </c>
      <c r="Y2214" s="117">
        <f t="shared" si="1090"/>
        <v>1.0020884960000001</v>
      </c>
      <c r="Z2214" s="110">
        <f t="shared" si="1091"/>
        <v>0.88043148000000004</v>
      </c>
      <c r="AA2214" s="110">
        <f t="shared" si="1092"/>
        <v>0</v>
      </c>
      <c r="AB2214" s="121" t="str">
        <f t="shared" si="1071"/>
        <v>A+J=</v>
      </c>
      <c r="AC2214" s="115">
        <f t="shared" si="1072"/>
        <v>46503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9">
        <f t="shared" si="1069"/>
        <v>46484</v>
      </c>
      <c r="B2215" s="110">
        <f t="shared" si="1075"/>
        <v>422.65948584</v>
      </c>
      <c r="C2215" s="184">
        <f t="shared" si="1068"/>
        <v>420.92973389565816</v>
      </c>
      <c r="D2215" s="111">
        <f t="shared" si="1076"/>
        <v>7245.38</v>
      </c>
      <c r="E2215" s="111">
        <f>IF($K2215=1,VLOOKUP($A2214,$AQ$11:$AU$150,5),E2214)</f>
        <v>7276.54</v>
      </c>
      <c r="F2215" s="160" t="e">
        <f>IF($K2215=1,VLOOKUP($A2214,$AQ$11:$AU$135,6),F2214)</f>
        <v>#REF!</v>
      </c>
      <c r="G2215" s="114">
        <f t="shared" si="1077"/>
        <v>4.3006716003852752E-3</v>
      </c>
      <c r="H2215" s="115">
        <f t="shared" si="1078"/>
        <v>46503</v>
      </c>
      <c r="I2215" s="115">
        <f t="shared" si="1079"/>
        <v>46503</v>
      </c>
      <c r="J2215" s="116">
        <f t="shared" si="1080"/>
        <v>20</v>
      </c>
      <c r="K2215" s="116">
        <f t="shared" si="1081"/>
        <v>8</v>
      </c>
      <c r="L2215" s="8">
        <f t="shared" si="1082"/>
        <v>1.00171805</v>
      </c>
      <c r="M2215" s="117">
        <v>1</v>
      </c>
      <c r="N2215" s="117">
        <f t="shared" si="1083"/>
        <v>1</v>
      </c>
      <c r="O2215" s="110">
        <f t="shared" si="1084"/>
        <v>1.00171805</v>
      </c>
      <c r="P2215" s="110">
        <f t="shared" si="1085"/>
        <v>421.65291222000002</v>
      </c>
      <c r="Q2215" s="148">
        <f t="shared" si="1086"/>
        <v>0</v>
      </c>
      <c r="R2215" s="170">
        <f t="shared" si="1087"/>
        <v>0</v>
      </c>
      <c r="S2215" s="110">
        <f t="shared" si="1088"/>
        <v>0</v>
      </c>
      <c r="T2215" s="92">
        <f t="shared" si="1073"/>
        <v>0</v>
      </c>
      <c r="U2215" s="181">
        <f t="shared" si="1074"/>
        <v>0</v>
      </c>
      <c r="V2215" s="120">
        <f t="shared" si="1070"/>
        <v>7.8E-2</v>
      </c>
      <c r="W2215" s="118">
        <f t="shared" si="1089"/>
        <v>8</v>
      </c>
      <c r="X2215" s="118">
        <v>252</v>
      </c>
      <c r="Y2215" s="117">
        <f t="shared" si="1090"/>
        <v>1.0023872089999999</v>
      </c>
      <c r="Z2215" s="110">
        <f t="shared" si="1091"/>
        <v>1.0065736199999999</v>
      </c>
      <c r="AA2215" s="110">
        <f t="shared" si="1092"/>
        <v>0</v>
      </c>
      <c r="AB2215" s="121" t="str">
        <f t="shared" si="1071"/>
        <v>A+J=</v>
      </c>
      <c r="AC2215" s="115">
        <f t="shared" si="1072"/>
        <v>46503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9">
        <f t="shared" si="1069"/>
        <v>46485</v>
      </c>
      <c r="B2216" s="110">
        <f t="shared" si="1075"/>
        <v>422.87620267</v>
      </c>
      <c r="C2216" s="184">
        <f t="shared" si="1068"/>
        <v>420.92973389565816</v>
      </c>
      <c r="D2216" s="111">
        <f t="shared" si="1076"/>
        <v>7245.38</v>
      </c>
      <c r="E2216" s="111">
        <f>IF($K2216=1,VLOOKUP($A2215,$AQ$11:$AU$150,5),E2215)</f>
        <v>7276.54</v>
      </c>
      <c r="F2216" s="160" t="e">
        <f>IF($K2216=1,VLOOKUP($A2215,$AQ$11:$AU$135,6),F2215)</f>
        <v>#REF!</v>
      </c>
      <c r="G2216" s="114">
        <f t="shared" si="1077"/>
        <v>4.3006716003852752E-3</v>
      </c>
      <c r="H2216" s="115">
        <f t="shared" si="1078"/>
        <v>46503</v>
      </c>
      <c r="I2216" s="115">
        <f t="shared" si="1079"/>
        <v>46503</v>
      </c>
      <c r="J2216" s="116">
        <f t="shared" si="1080"/>
        <v>20</v>
      </c>
      <c r="K2216" s="116">
        <f t="shared" si="1081"/>
        <v>9</v>
      </c>
      <c r="L2216" s="8">
        <f t="shared" si="1082"/>
        <v>1.0019330099999999</v>
      </c>
      <c r="M2216" s="117">
        <v>1</v>
      </c>
      <c r="N2216" s="117">
        <f t="shared" si="1083"/>
        <v>1</v>
      </c>
      <c r="O2216" s="110">
        <f t="shared" si="1084"/>
        <v>1.0019330099999999</v>
      </c>
      <c r="P2216" s="110">
        <f t="shared" si="1085"/>
        <v>421.74339528000002</v>
      </c>
      <c r="Q2216" s="148">
        <f t="shared" si="1086"/>
        <v>0</v>
      </c>
      <c r="R2216" s="170">
        <f t="shared" si="1087"/>
        <v>0</v>
      </c>
      <c r="S2216" s="110">
        <f t="shared" si="1088"/>
        <v>0</v>
      </c>
      <c r="T2216" s="92">
        <f t="shared" si="1073"/>
        <v>0</v>
      </c>
      <c r="U2216" s="181">
        <f t="shared" si="1074"/>
        <v>0</v>
      </c>
      <c r="V2216" s="120">
        <f t="shared" si="1070"/>
        <v>7.8E-2</v>
      </c>
      <c r="W2216" s="118">
        <f t="shared" si="1089"/>
        <v>9</v>
      </c>
      <c r="X2216" s="118">
        <v>252</v>
      </c>
      <c r="Y2216" s="117">
        <f t="shared" si="1090"/>
        <v>1.002686011</v>
      </c>
      <c r="Z2216" s="110">
        <f t="shared" si="1091"/>
        <v>1.13280739</v>
      </c>
      <c r="AA2216" s="110">
        <f t="shared" si="1092"/>
        <v>0</v>
      </c>
      <c r="AB2216" s="121" t="str">
        <f t="shared" si="1071"/>
        <v>A+J=</v>
      </c>
      <c r="AC2216" s="115">
        <f t="shared" si="1072"/>
        <v>46503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9">
        <f t="shared" si="1069"/>
        <v>46486</v>
      </c>
      <c r="B2217" s="110">
        <f t="shared" si="1075"/>
        <v>423.09303180000001</v>
      </c>
      <c r="C2217" s="184">
        <f t="shared" si="1068"/>
        <v>420.92973389565816</v>
      </c>
      <c r="D2217" s="111">
        <f t="shared" si="1076"/>
        <v>7245.38</v>
      </c>
      <c r="E2217" s="111">
        <f>IF($K2217=1,VLOOKUP($A2216,$AQ$11:$AU$150,5),E2216)</f>
        <v>7276.54</v>
      </c>
      <c r="F2217" s="160" t="e">
        <f>IF($K2217=1,VLOOKUP($A2216,$AQ$11:$AU$135,6),F2216)</f>
        <v>#REF!</v>
      </c>
      <c r="G2217" s="114">
        <f t="shared" si="1077"/>
        <v>4.3006716003852752E-3</v>
      </c>
      <c r="H2217" s="115">
        <f t="shared" si="1078"/>
        <v>46503</v>
      </c>
      <c r="I2217" s="115">
        <f t="shared" si="1079"/>
        <v>46503</v>
      </c>
      <c r="J2217" s="116">
        <f t="shared" si="1080"/>
        <v>20</v>
      </c>
      <c r="K2217" s="116">
        <f t="shared" si="1081"/>
        <v>10</v>
      </c>
      <c r="L2217" s="8">
        <f t="shared" si="1082"/>
        <v>1.0021480199999999</v>
      </c>
      <c r="M2217" s="117">
        <v>1</v>
      </c>
      <c r="N2217" s="117">
        <f t="shared" si="1083"/>
        <v>1</v>
      </c>
      <c r="O2217" s="110">
        <f t="shared" si="1084"/>
        <v>1.0021480199999999</v>
      </c>
      <c r="P2217" s="110">
        <f t="shared" si="1085"/>
        <v>421.83389937999999</v>
      </c>
      <c r="Q2217" s="148">
        <f t="shared" si="1086"/>
        <v>0</v>
      </c>
      <c r="R2217" s="170">
        <f t="shared" si="1087"/>
        <v>0</v>
      </c>
      <c r="S2217" s="110">
        <f t="shared" si="1088"/>
        <v>0</v>
      </c>
      <c r="T2217" s="92">
        <f t="shared" si="1073"/>
        <v>0</v>
      </c>
      <c r="U2217" s="181">
        <f t="shared" si="1074"/>
        <v>0</v>
      </c>
      <c r="V2217" s="120">
        <f t="shared" si="1070"/>
        <v>7.8E-2</v>
      </c>
      <c r="W2217" s="118">
        <f t="shared" si="1089"/>
        <v>10</v>
      </c>
      <c r="X2217" s="118">
        <v>252</v>
      </c>
      <c r="Y2217" s="117">
        <f t="shared" si="1090"/>
        <v>1.002984901</v>
      </c>
      <c r="Z2217" s="110">
        <f t="shared" si="1091"/>
        <v>1.25913242</v>
      </c>
      <c r="AA2217" s="110">
        <f t="shared" si="1092"/>
        <v>0</v>
      </c>
      <c r="AB2217" s="121" t="str">
        <f t="shared" si="1071"/>
        <v>A+J=</v>
      </c>
      <c r="AC2217" s="115">
        <f t="shared" si="1072"/>
        <v>46503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9">
        <f t="shared" si="1069"/>
        <v>46487</v>
      </c>
      <c r="B2218" s="110">
        <f t="shared" si="1075"/>
        <v>423.30997413</v>
      </c>
      <c r="C2218" s="184">
        <f t="shared" si="1068"/>
        <v>420.92973389565816</v>
      </c>
      <c r="D2218" s="111">
        <f t="shared" si="1076"/>
        <v>7245.38</v>
      </c>
      <c r="E2218" s="111">
        <f>IF($K2218=1,VLOOKUP($A2217,$AQ$11:$AU$150,5),E2217)</f>
        <v>7276.54</v>
      </c>
      <c r="F2218" s="160" t="e">
        <f>IF($K2218=1,VLOOKUP($A2217,$AQ$11:$AU$135,6),F2217)</f>
        <v>#REF!</v>
      </c>
      <c r="G2218" s="114">
        <f t="shared" si="1077"/>
        <v>4.3006716003852752E-3</v>
      </c>
      <c r="H2218" s="115">
        <f t="shared" si="1078"/>
        <v>46503</v>
      </c>
      <c r="I2218" s="115">
        <f t="shared" si="1079"/>
        <v>46503</v>
      </c>
      <c r="J2218" s="116">
        <f t="shared" si="1080"/>
        <v>20</v>
      </c>
      <c r="K2218" s="116">
        <f t="shared" si="1081"/>
        <v>11</v>
      </c>
      <c r="L2218" s="8">
        <f t="shared" si="1082"/>
        <v>1.0023630800000001</v>
      </c>
      <c r="M2218" s="117">
        <v>1</v>
      </c>
      <c r="N2218" s="117">
        <f t="shared" si="1083"/>
        <v>1</v>
      </c>
      <c r="O2218" s="110">
        <f t="shared" si="1084"/>
        <v>1.0023630800000001</v>
      </c>
      <c r="P2218" s="110">
        <f t="shared" si="1085"/>
        <v>421.92442453000001</v>
      </c>
      <c r="Q2218" s="148">
        <f t="shared" si="1086"/>
        <v>0</v>
      </c>
      <c r="R2218" s="170">
        <f t="shared" si="1087"/>
        <v>0</v>
      </c>
      <c r="S2218" s="110">
        <f t="shared" si="1088"/>
        <v>0</v>
      </c>
      <c r="T2218" s="92">
        <f t="shared" si="1073"/>
        <v>0</v>
      </c>
      <c r="U2218" s="181">
        <f t="shared" si="1074"/>
        <v>0</v>
      </c>
      <c r="V2218" s="120">
        <f t="shared" si="1070"/>
        <v>7.8E-2</v>
      </c>
      <c r="W2218" s="118">
        <f t="shared" si="1089"/>
        <v>11</v>
      </c>
      <c r="X2218" s="118">
        <v>252</v>
      </c>
      <c r="Y2218" s="117">
        <f t="shared" si="1090"/>
        <v>1.003283881</v>
      </c>
      <c r="Z2218" s="110">
        <f t="shared" si="1091"/>
        <v>1.3855496</v>
      </c>
      <c r="AA2218" s="110">
        <f t="shared" si="1092"/>
        <v>0</v>
      </c>
      <c r="AB2218" s="121" t="str">
        <f t="shared" si="1071"/>
        <v>A+J=</v>
      </c>
      <c r="AC2218" s="115">
        <f t="shared" si="1072"/>
        <v>46503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9">
        <f t="shared" si="1069"/>
        <v>46488</v>
      </c>
      <c r="B2219" s="110">
        <f t="shared" si="1075"/>
        <v>423.30997413</v>
      </c>
      <c r="C2219" s="184">
        <f t="shared" si="1068"/>
        <v>420.92973389565816</v>
      </c>
      <c r="D2219" s="111">
        <f t="shared" si="1076"/>
        <v>7245.38</v>
      </c>
      <c r="E2219" s="111">
        <f>IF($K2219=1,VLOOKUP($A2218,$AQ$11:$AU$150,5),E2218)</f>
        <v>7276.54</v>
      </c>
      <c r="F2219" s="160" t="e">
        <f>IF($K2219=1,VLOOKUP($A2218,$AQ$11:$AU$135,6),F2218)</f>
        <v>#REF!</v>
      </c>
      <c r="G2219" s="114">
        <f t="shared" si="1077"/>
        <v>4.3006716003852752E-3</v>
      </c>
      <c r="H2219" s="115">
        <f t="shared" si="1078"/>
        <v>46503</v>
      </c>
      <c r="I2219" s="115">
        <f t="shared" si="1079"/>
        <v>46503</v>
      </c>
      <c r="J2219" s="116">
        <f t="shared" si="1080"/>
        <v>20</v>
      </c>
      <c r="K2219" s="116">
        <f t="shared" si="1081"/>
        <v>11</v>
      </c>
      <c r="L2219" s="8">
        <f t="shared" si="1082"/>
        <v>1.0023630800000001</v>
      </c>
      <c r="M2219" s="117">
        <v>1</v>
      </c>
      <c r="N2219" s="117">
        <f t="shared" si="1083"/>
        <v>1</v>
      </c>
      <c r="O2219" s="110">
        <f t="shared" si="1084"/>
        <v>1.0023630800000001</v>
      </c>
      <c r="P2219" s="110">
        <f t="shared" si="1085"/>
        <v>421.92442453000001</v>
      </c>
      <c r="Q2219" s="148">
        <f t="shared" si="1086"/>
        <v>0</v>
      </c>
      <c r="R2219" s="170">
        <f t="shared" si="1087"/>
        <v>0</v>
      </c>
      <c r="S2219" s="110">
        <f t="shared" si="1088"/>
        <v>0</v>
      </c>
      <c r="T2219" s="92">
        <f t="shared" si="1073"/>
        <v>0</v>
      </c>
      <c r="U2219" s="181">
        <f t="shared" si="1074"/>
        <v>0</v>
      </c>
      <c r="V2219" s="120">
        <f t="shared" si="1070"/>
        <v>7.8E-2</v>
      </c>
      <c r="W2219" s="118">
        <f t="shared" si="1089"/>
        <v>11</v>
      </c>
      <c r="X2219" s="118">
        <v>252</v>
      </c>
      <c r="Y2219" s="117">
        <f t="shared" si="1090"/>
        <v>1.003283881</v>
      </c>
      <c r="Z2219" s="110">
        <f t="shared" si="1091"/>
        <v>1.3855496</v>
      </c>
      <c r="AA2219" s="110">
        <f t="shared" si="1092"/>
        <v>0</v>
      </c>
      <c r="AB2219" s="121" t="str">
        <f t="shared" si="1071"/>
        <v>A+J=</v>
      </c>
      <c r="AC2219" s="115">
        <f t="shared" si="1072"/>
        <v>46503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9">
        <f t="shared" si="1069"/>
        <v>46489</v>
      </c>
      <c r="B2220" s="110">
        <f t="shared" si="1075"/>
        <v>423.30997413</v>
      </c>
      <c r="C2220" s="184">
        <f t="shared" si="1068"/>
        <v>420.92973389565816</v>
      </c>
      <c r="D2220" s="111">
        <f t="shared" si="1076"/>
        <v>7245.38</v>
      </c>
      <c r="E2220" s="111">
        <f>IF($K2220=1,VLOOKUP($A2219,$AQ$11:$AU$150,5),E2219)</f>
        <v>7276.54</v>
      </c>
      <c r="F2220" s="160" t="e">
        <f>IF($K2220=1,VLOOKUP($A2219,$AQ$11:$AU$135,6),F2219)</f>
        <v>#REF!</v>
      </c>
      <c r="G2220" s="114">
        <f t="shared" si="1077"/>
        <v>4.3006716003852752E-3</v>
      </c>
      <c r="H2220" s="115">
        <f t="shared" si="1078"/>
        <v>46503</v>
      </c>
      <c r="I2220" s="115">
        <f t="shared" si="1079"/>
        <v>46503</v>
      </c>
      <c r="J2220" s="116">
        <f t="shared" si="1080"/>
        <v>20</v>
      </c>
      <c r="K2220" s="116">
        <f t="shared" si="1081"/>
        <v>11</v>
      </c>
      <c r="L2220" s="8">
        <f t="shared" si="1082"/>
        <v>1.0023630800000001</v>
      </c>
      <c r="M2220" s="117">
        <v>1</v>
      </c>
      <c r="N2220" s="117">
        <f t="shared" si="1083"/>
        <v>1</v>
      </c>
      <c r="O2220" s="110">
        <f t="shared" si="1084"/>
        <v>1.0023630800000001</v>
      </c>
      <c r="P2220" s="110">
        <f t="shared" si="1085"/>
        <v>421.92442453000001</v>
      </c>
      <c r="Q2220" s="148">
        <f t="shared" si="1086"/>
        <v>0</v>
      </c>
      <c r="R2220" s="170">
        <f t="shared" si="1087"/>
        <v>0</v>
      </c>
      <c r="S2220" s="110">
        <f t="shared" si="1088"/>
        <v>0</v>
      </c>
      <c r="T2220" s="92">
        <f t="shared" si="1073"/>
        <v>0</v>
      </c>
      <c r="U2220" s="181">
        <f t="shared" si="1074"/>
        <v>0</v>
      </c>
      <c r="V2220" s="120">
        <f t="shared" si="1070"/>
        <v>7.8E-2</v>
      </c>
      <c r="W2220" s="118">
        <f t="shared" si="1089"/>
        <v>11</v>
      </c>
      <c r="X2220" s="118">
        <v>252</v>
      </c>
      <c r="Y2220" s="117">
        <f t="shared" si="1090"/>
        <v>1.003283881</v>
      </c>
      <c r="Z2220" s="110">
        <f t="shared" si="1091"/>
        <v>1.3855496</v>
      </c>
      <c r="AA2220" s="110">
        <f t="shared" si="1092"/>
        <v>0</v>
      </c>
      <c r="AB2220" s="121" t="str">
        <f t="shared" si="1071"/>
        <v>A+J=</v>
      </c>
      <c r="AC2220" s="115">
        <f t="shared" si="1072"/>
        <v>46503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9">
        <f t="shared" si="1069"/>
        <v>46490</v>
      </c>
      <c r="B2221" s="110">
        <f t="shared" si="1075"/>
        <v>423.52702503</v>
      </c>
      <c r="C2221" s="184">
        <f t="shared" ref="C2221:C2284" si="1093">IF(Q2220&gt;0,P2220-S2220-T2220,C2220)</f>
        <v>420.92973389565816</v>
      </c>
      <c r="D2221" s="111">
        <f t="shared" si="1076"/>
        <v>7245.38</v>
      </c>
      <c r="E2221" s="111">
        <f>IF($K2221=1,VLOOKUP($A2220,$AQ$11:$AU$150,5),E2220)</f>
        <v>7276.54</v>
      </c>
      <c r="F2221" s="160" t="e">
        <f>IF($K2221=1,VLOOKUP($A2220,$AQ$11:$AU$135,6),F2220)</f>
        <v>#REF!</v>
      </c>
      <c r="G2221" s="114">
        <f t="shared" si="1077"/>
        <v>4.3006716003852752E-3</v>
      </c>
      <c r="H2221" s="115">
        <f t="shared" si="1078"/>
        <v>46503</v>
      </c>
      <c r="I2221" s="115">
        <f t="shared" si="1079"/>
        <v>46503</v>
      </c>
      <c r="J2221" s="116">
        <f t="shared" si="1080"/>
        <v>20</v>
      </c>
      <c r="K2221" s="116">
        <f t="shared" si="1081"/>
        <v>12</v>
      </c>
      <c r="L2221" s="8">
        <f t="shared" si="1082"/>
        <v>1.00257818</v>
      </c>
      <c r="M2221" s="117">
        <v>1</v>
      </c>
      <c r="N2221" s="117">
        <f t="shared" si="1083"/>
        <v>1</v>
      </c>
      <c r="O2221" s="110">
        <f t="shared" si="1084"/>
        <v>1.00257818</v>
      </c>
      <c r="P2221" s="110">
        <f t="shared" si="1085"/>
        <v>422.01496651000002</v>
      </c>
      <c r="Q2221" s="148">
        <f t="shared" si="1086"/>
        <v>0</v>
      </c>
      <c r="R2221" s="170">
        <f t="shared" si="1087"/>
        <v>0</v>
      </c>
      <c r="S2221" s="110">
        <f t="shared" si="1088"/>
        <v>0</v>
      </c>
      <c r="T2221" s="92">
        <f t="shared" si="1073"/>
        <v>0</v>
      </c>
      <c r="U2221" s="181">
        <f t="shared" si="1074"/>
        <v>0</v>
      </c>
      <c r="V2221" s="120">
        <f t="shared" si="1070"/>
        <v>7.8E-2</v>
      </c>
      <c r="W2221" s="118">
        <f t="shared" si="1089"/>
        <v>12</v>
      </c>
      <c r="X2221" s="118">
        <v>252</v>
      </c>
      <c r="Y2221" s="117">
        <f t="shared" si="1090"/>
        <v>1.00358295</v>
      </c>
      <c r="Z2221" s="110">
        <f t="shared" si="1091"/>
        <v>1.5120585200000001</v>
      </c>
      <c r="AA2221" s="110">
        <f t="shared" si="1092"/>
        <v>0</v>
      </c>
      <c r="AB2221" s="121" t="str">
        <f t="shared" si="1071"/>
        <v>A+J=</v>
      </c>
      <c r="AC2221" s="115">
        <f t="shared" si="1072"/>
        <v>46503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9">
        <f t="shared" si="1069"/>
        <v>46491</v>
      </c>
      <c r="B2222" s="110">
        <f t="shared" si="1075"/>
        <v>423.74418879000001</v>
      </c>
      <c r="C2222" s="184">
        <f t="shared" si="1093"/>
        <v>420.92973389565816</v>
      </c>
      <c r="D2222" s="111">
        <f t="shared" si="1076"/>
        <v>7245.38</v>
      </c>
      <c r="E2222" s="111">
        <f>IF($K2222=1,VLOOKUP($A2221,$AQ$11:$AU$150,5),E2221)</f>
        <v>7276.54</v>
      </c>
      <c r="F2222" s="160" t="e">
        <f>IF($K2222=1,VLOOKUP($A2221,$AQ$11:$AU$135,6),F2221)</f>
        <v>#REF!</v>
      </c>
      <c r="G2222" s="114">
        <f t="shared" si="1077"/>
        <v>4.3006716003852752E-3</v>
      </c>
      <c r="H2222" s="115">
        <f t="shared" si="1078"/>
        <v>46503</v>
      </c>
      <c r="I2222" s="115">
        <f t="shared" si="1079"/>
        <v>46503</v>
      </c>
      <c r="J2222" s="116">
        <f t="shared" si="1080"/>
        <v>20</v>
      </c>
      <c r="K2222" s="116">
        <f t="shared" si="1081"/>
        <v>13</v>
      </c>
      <c r="L2222" s="8">
        <f t="shared" si="1082"/>
        <v>1.00279333</v>
      </c>
      <c r="M2222" s="117">
        <v>1</v>
      </c>
      <c r="N2222" s="117">
        <f t="shared" si="1083"/>
        <v>1</v>
      </c>
      <c r="O2222" s="110">
        <f t="shared" si="1084"/>
        <v>1.00279333</v>
      </c>
      <c r="P2222" s="110">
        <f t="shared" si="1085"/>
        <v>422.10552954000002</v>
      </c>
      <c r="Q2222" s="148">
        <f t="shared" si="1086"/>
        <v>0</v>
      </c>
      <c r="R2222" s="170">
        <f t="shared" si="1087"/>
        <v>0</v>
      </c>
      <c r="S2222" s="110">
        <f t="shared" si="1088"/>
        <v>0</v>
      </c>
      <c r="T2222" s="92">
        <f t="shared" si="1073"/>
        <v>0</v>
      </c>
      <c r="U2222" s="181">
        <f t="shared" si="1074"/>
        <v>0</v>
      </c>
      <c r="V2222" s="120">
        <f t="shared" si="1070"/>
        <v>7.8E-2</v>
      </c>
      <c r="W2222" s="118">
        <f t="shared" si="1089"/>
        <v>13</v>
      </c>
      <c r="X2222" s="118">
        <v>252</v>
      </c>
      <c r="Y2222" s="117">
        <f t="shared" si="1090"/>
        <v>1.003882108</v>
      </c>
      <c r="Z2222" s="110">
        <f t="shared" si="1091"/>
        <v>1.6386592499999999</v>
      </c>
      <c r="AA2222" s="110">
        <f t="shared" si="1092"/>
        <v>0</v>
      </c>
      <c r="AB2222" s="121" t="str">
        <f t="shared" si="1071"/>
        <v>A+J=</v>
      </c>
      <c r="AC2222" s="115">
        <f t="shared" si="1072"/>
        <v>46503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9">
        <f t="shared" si="1069"/>
        <v>46492</v>
      </c>
      <c r="B2223" s="110">
        <f t="shared" si="1075"/>
        <v>423.96146544999999</v>
      </c>
      <c r="C2223" s="184">
        <f t="shared" si="1093"/>
        <v>420.92973389565816</v>
      </c>
      <c r="D2223" s="111">
        <f t="shared" si="1076"/>
        <v>7245.38</v>
      </c>
      <c r="E2223" s="111">
        <f>IF($K2223=1,VLOOKUP($A2222,$AQ$11:$AU$150,5),E2222)</f>
        <v>7276.54</v>
      </c>
      <c r="F2223" s="160" t="e">
        <f>IF($K2223=1,VLOOKUP($A2222,$AQ$11:$AU$135,6),F2222)</f>
        <v>#REF!</v>
      </c>
      <c r="G2223" s="114">
        <f t="shared" si="1077"/>
        <v>4.3006716003852752E-3</v>
      </c>
      <c r="H2223" s="115">
        <f t="shared" si="1078"/>
        <v>46503</v>
      </c>
      <c r="I2223" s="115">
        <f t="shared" si="1079"/>
        <v>46503</v>
      </c>
      <c r="J2223" s="116">
        <f t="shared" si="1080"/>
        <v>20</v>
      </c>
      <c r="K2223" s="116">
        <f t="shared" si="1081"/>
        <v>14</v>
      </c>
      <c r="L2223" s="8">
        <f t="shared" si="1082"/>
        <v>1.00300853</v>
      </c>
      <c r="M2223" s="117">
        <v>1</v>
      </c>
      <c r="N2223" s="117">
        <f t="shared" si="1083"/>
        <v>1</v>
      </c>
      <c r="O2223" s="110">
        <f t="shared" si="1084"/>
        <v>1.00300853</v>
      </c>
      <c r="P2223" s="110">
        <f t="shared" si="1085"/>
        <v>422.19611362000001</v>
      </c>
      <c r="Q2223" s="148">
        <f t="shared" si="1086"/>
        <v>0</v>
      </c>
      <c r="R2223" s="170">
        <f t="shared" si="1087"/>
        <v>0</v>
      </c>
      <c r="S2223" s="110">
        <f t="shared" si="1088"/>
        <v>0</v>
      </c>
      <c r="T2223" s="92">
        <f t="shared" si="1073"/>
        <v>0</v>
      </c>
      <c r="U2223" s="181">
        <f t="shared" si="1074"/>
        <v>0</v>
      </c>
      <c r="V2223" s="120">
        <f t="shared" si="1070"/>
        <v>7.8E-2</v>
      </c>
      <c r="W2223" s="118">
        <f t="shared" si="1089"/>
        <v>14</v>
      </c>
      <c r="X2223" s="118">
        <v>252</v>
      </c>
      <c r="Y2223" s="117">
        <f t="shared" si="1090"/>
        <v>1.0041813550000001</v>
      </c>
      <c r="Z2223" s="110">
        <f t="shared" si="1091"/>
        <v>1.76535183</v>
      </c>
      <c r="AA2223" s="110">
        <f t="shared" si="1092"/>
        <v>0</v>
      </c>
      <c r="AB2223" s="121" t="str">
        <f t="shared" si="1071"/>
        <v>A+J=</v>
      </c>
      <c r="AC2223" s="115">
        <f t="shared" si="1072"/>
        <v>46503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9">
        <f t="shared" si="1069"/>
        <v>46493</v>
      </c>
      <c r="B2224" s="110">
        <f t="shared" si="1075"/>
        <v>424.17885081999998</v>
      </c>
      <c r="C2224" s="184">
        <f t="shared" si="1093"/>
        <v>420.92973389565816</v>
      </c>
      <c r="D2224" s="111">
        <f t="shared" si="1076"/>
        <v>7245.38</v>
      </c>
      <c r="E2224" s="111">
        <f>IF($K2224=1,VLOOKUP($A2223,$AQ$11:$AU$150,5),E2223)</f>
        <v>7276.54</v>
      </c>
      <c r="F2224" s="160" t="e">
        <f>IF($K2224=1,VLOOKUP($A2223,$AQ$11:$AU$135,6),F2223)</f>
        <v>#REF!</v>
      </c>
      <c r="G2224" s="114">
        <f t="shared" si="1077"/>
        <v>4.3006716003852752E-3</v>
      </c>
      <c r="H2224" s="115">
        <f t="shared" si="1078"/>
        <v>46503</v>
      </c>
      <c r="I2224" s="115">
        <f t="shared" si="1079"/>
        <v>46503</v>
      </c>
      <c r="J2224" s="116">
        <f t="shared" si="1080"/>
        <v>20</v>
      </c>
      <c r="K2224" s="116">
        <f t="shared" si="1081"/>
        <v>15</v>
      </c>
      <c r="L2224" s="8">
        <f t="shared" si="1082"/>
        <v>1.00322377</v>
      </c>
      <c r="M2224" s="117">
        <v>1</v>
      </c>
      <c r="N2224" s="117">
        <f t="shared" si="1083"/>
        <v>1</v>
      </c>
      <c r="O2224" s="110">
        <f t="shared" si="1084"/>
        <v>1.00322377</v>
      </c>
      <c r="P2224" s="110">
        <f t="shared" si="1085"/>
        <v>422.28671453999999</v>
      </c>
      <c r="Q2224" s="148">
        <f t="shared" si="1086"/>
        <v>0</v>
      </c>
      <c r="R2224" s="170">
        <f t="shared" si="1087"/>
        <v>0</v>
      </c>
      <c r="S2224" s="110">
        <f t="shared" si="1088"/>
        <v>0</v>
      </c>
      <c r="T2224" s="92">
        <f t="shared" si="1073"/>
        <v>0</v>
      </c>
      <c r="U2224" s="181">
        <f t="shared" si="1074"/>
        <v>0</v>
      </c>
      <c r="V2224" s="120">
        <f t="shared" si="1070"/>
        <v>7.8E-2</v>
      </c>
      <c r="W2224" s="118">
        <f t="shared" si="1089"/>
        <v>15</v>
      </c>
      <c r="X2224" s="118">
        <v>252</v>
      </c>
      <c r="Y2224" s="117">
        <f t="shared" si="1090"/>
        <v>1.0044806909999999</v>
      </c>
      <c r="Z2224" s="110">
        <f t="shared" si="1091"/>
        <v>1.8921362799999999</v>
      </c>
      <c r="AA2224" s="110">
        <f t="shared" si="1092"/>
        <v>0</v>
      </c>
      <c r="AB2224" s="121" t="str">
        <f t="shared" si="1071"/>
        <v>A+J=</v>
      </c>
      <c r="AC2224" s="115">
        <f t="shared" si="1072"/>
        <v>46503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9">
        <f t="shared" si="1069"/>
        <v>46494</v>
      </c>
      <c r="B2225" s="110">
        <f t="shared" si="1075"/>
        <v>424.39634957999999</v>
      </c>
      <c r="C2225" s="184">
        <f t="shared" si="1093"/>
        <v>420.92973389565816</v>
      </c>
      <c r="D2225" s="111">
        <f t="shared" si="1076"/>
        <v>7245.38</v>
      </c>
      <c r="E2225" s="111">
        <f>IF($K2225=1,VLOOKUP($A2224,$AQ$11:$AU$150,5),E2224)</f>
        <v>7276.54</v>
      </c>
      <c r="F2225" s="160" t="e">
        <f>IF($K2225=1,VLOOKUP($A2224,$AQ$11:$AU$135,6),F2224)</f>
        <v>#REF!</v>
      </c>
      <c r="G2225" s="114">
        <f t="shared" si="1077"/>
        <v>4.3006716003852752E-3</v>
      </c>
      <c r="H2225" s="115">
        <f t="shared" si="1078"/>
        <v>46503</v>
      </c>
      <c r="I2225" s="115">
        <f t="shared" si="1079"/>
        <v>46503</v>
      </c>
      <c r="J2225" s="116">
        <f t="shared" si="1080"/>
        <v>20</v>
      </c>
      <c r="K2225" s="116">
        <f t="shared" si="1081"/>
        <v>16</v>
      </c>
      <c r="L2225" s="8">
        <f t="shared" si="1082"/>
        <v>1.00343906</v>
      </c>
      <c r="M2225" s="117">
        <v>1</v>
      </c>
      <c r="N2225" s="117">
        <f t="shared" si="1083"/>
        <v>1</v>
      </c>
      <c r="O2225" s="110">
        <f t="shared" si="1084"/>
        <v>1.00343906</v>
      </c>
      <c r="P2225" s="110">
        <f t="shared" si="1085"/>
        <v>422.37733650000001</v>
      </c>
      <c r="Q2225" s="148">
        <f t="shared" si="1086"/>
        <v>0</v>
      </c>
      <c r="R2225" s="170">
        <f t="shared" si="1087"/>
        <v>0</v>
      </c>
      <c r="S2225" s="110">
        <f t="shared" si="1088"/>
        <v>0</v>
      </c>
      <c r="T2225" s="92">
        <f t="shared" si="1073"/>
        <v>0</v>
      </c>
      <c r="U2225" s="181">
        <f t="shared" si="1074"/>
        <v>0</v>
      </c>
      <c r="V2225" s="120">
        <f t="shared" si="1070"/>
        <v>7.8E-2</v>
      </c>
      <c r="W2225" s="118">
        <f t="shared" si="1089"/>
        <v>16</v>
      </c>
      <c r="X2225" s="118">
        <v>252</v>
      </c>
      <c r="Y2225" s="117">
        <f t="shared" si="1090"/>
        <v>1.0047801169999999</v>
      </c>
      <c r="Z2225" s="110">
        <f t="shared" si="1091"/>
        <v>2.0190130800000001</v>
      </c>
      <c r="AA2225" s="110">
        <f t="shared" si="1092"/>
        <v>0</v>
      </c>
      <c r="AB2225" s="121" t="str">
        <f t="shared" si="1071"/>
        <v>A+J=</v>
      </c>
      <c r="AC2225" s="115">
        <f t="shared" si="1072"/>
        <v>46503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9">
        <f t="shared" si="1069"/>
        <v>46495</v>
      </c>
      <c r="B2226" s="110">
        <f t="shared" si="1075"/>
        <v>424.39634957999999</v>
      </c>
      <c r="C2226" s="184">
        <f t="shared" si="1093"/>
        <v>420.92973389565816</v>
      </c>
      <c r="D2226" s="111">
        <f t="shared" si="1076"/>
        <v>7245.38</v>
      </c>
      <c r="E2226" s="111">
        <f>IF($K2226=1,VLOOKUP($A2225,$AQ$11:$AU$150,5),E2225)</f>
        <v>7276.54</v>
      </c>
      <c r="F2226" s="160" t="e">
        <f>IF($K2226=1,VLOOKUP($A2225,$AQ$11:$AU$135,6),F2225)</f>
        <v>#REF!</v>
      </c>
      <c r="G2226" s="114">
        <f t="shared" si="1077"/>
        <v>4.3006716003852752E-3</v>
      </c>
      <c r="H2226" s="115">
        <f t="shared" si="1078"/>
        <v>46503</v>
      </c>
      <c r="I2226" s="115">
        <f t="shared" si="1079"/>
        <v>46503</v>
      </c>
      <c r="J2226" s="116">
        <f t="shared" si="1080"/>
        <v>20</v>
      </c>
      <c r="K2226" s="116">
        <f t="shared" si="1081"/>
        <v>16</v>
      </c>
      <c r="L2226" s="8">
        <f t="shared" si="1082"/>
        <v>1.00343906</v>
      </c>
      <c r="M2226" s="117">
        <v>1</v>
      </c>
      <c r="N2226" s="117">
        <f t="shared" si="1083"/>
        <v>1</v>
      </c>
      <c r="O2226" s="110">
        <f t="shared" si="1084"/>
        <v>1.00343906</v>
      </c>
      <c r="P2226" s="110">
        <f t="shared" si="1085"/>
        <v>422.37733650000001</v>
      </c>
      <c r="Q2226" s="148">
        <f t="shared" si="1086"/>
        <v>0</v>
      </c>
      <c r="R2226" s="170">
        <f t="shared" si="1087"/>
        <v>0</v>
      </c>
      <c r="S2226" s="110">
        <f t="shared" si="1088"/>
        <v>0</v>
      </c>
      <c r="T2226" s="92">
        <f t="shared" si="1073"/>
        <v>0</v>
      </c>
      <c r="U2226" s="181">
        <f t="shared" si="1074"/>
        <v>0</v>
      </c>
      <c r="V2226" s="120">
        <f t="shared" si="1070"/>
        <v>7.8E-2</v>
      </c>
      <c r="W2226" s="118">
        <f t="shared" si="1089"/>
        <v>16</v>
      </c>
      <c r="X2226" s="118">
        <v>252</v>
      </c>
      <c r="Y2226" s="117">
        <f t="shared" si="1090"/>
        <v>1.0047801169999999</v>
      </c>
      <c r="Z2226" s="110">
        <f t="shared" si="1091"/>
        <v>2.0190130800000001</v>
      </c>
      <c r="AA2226" s="110">
        <f t="shared" si="1092"/>
        <v>0</v>
      </c>
      <c r="AB2226" s="121" t="str">
        <f t="shared" si="1071"/>
        <v>A+J=</v>
      </c>
      <c r="AC2226" s="115">
        <f t="shared" si="1072"/>
        <v>46503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9">
        <f t="shared" si="1069"/>
        <v>46496</v>
      </c>
      <c r="B2227" s="110">
        <f t="shared" si="1075"/>
        <v>424.39634957999999</v>
      </c>
      <c r="C2227" s="184">
        <f t="shared" si="1093"/>
        <v>420.92973389565816</v>
      </c>
      <c r="D2227" s="111">
        <f t="shared" si="1076"/>
        <v>7245.38</v>
      </c>
      <c r="E2227" s="111">
        <f>IF($K2227=1,VLOOKUP($A2226,$AQ$11:$AU$150,5),E2226)</f>
        <v>7276.54</v>
      </c>
      <c r="F2227" s="160" t="e">
        <f>IF($K2227=1,VLOOKUP($A2226,$AQ$11:$AU$135,6),F2226)</f>
        <v>#REF!</v>
      </c>
      <c r="G2227" s="114">
        <f t="shared" si="1077"/>
        <v>4.3006716003852752E-3</v>
      </c>
      <c r="H2227" s="115">
        <f t="shared" si="1078"/>
        <v>46503</v>
      </c>
      <c r="I2227" s="115">
        <f t="shared" si="1079"/>
        <v>46503</v>
      </c>
      <c r="J2227" s="116">
        <f t="shared" si="1080"/>
        <v>20</v>
      </c>
      <c r="K2227" s="116">
        <f t="shared" si="1081"/>
        <v>16</v>
      </c>
      <c r="L2227" s="8">
        <f t="shared" si="1082"/>
        <v>1.00343906</v>
      </c>
      <c r="M2227" s="117">
        <v>1</v>
      </c>
      <c r="N2227" s="117">
        <f t="shared" si="1083"/>
        <v>1</v>
      </c>
      <c r="O2227" s="110">
        <f t="shared" si="1084"/>
        <v>1.00343906</v>
      </c>
      <c r="P2227" s="110">
        <f t="shared" si="1085"/>
        <v>422.37733650000001</v>
      </c>
      <c r="Q2227" s="148">
        <f t="shared" si="1086"/>
        <v>0</v>
      </c>
      <c r="R2227" s="170">
        <f t="shared" si="1087"/>
        <v>0</v>
      </c>
      <c r="S2227" s="110">
        <f t="shared" si="1088"/>
        <v>0</v>
      </c>
      <c r="T2227" s="92">
        <f t="shared" si="1073"/>
        <v>0</v>
      </c>
      <c r="U2227" s="181">
        <f t="shared" si="1074"/>
        <v>0</v>
      </c>
      <c r="V2227" s="120">
        <f t="shared" si="1070"/>
        <v>7.8E-2</v>
      </c>
      <c r="W2227" s="118">
        <f t="shared" si="1089"/>
        <v>16</v>
      </c>
      <c r="X2227" s="118">
        <v>252</v>
      </c>
      <c r="Y2227" s="117">
        <f t="shared" si="1090"/>
        <v>1.0047801169999999</v>
      </c>
      <c r="Z2227" s="110">
        <f t="shared" si="1091"/>
        <v>2.0190130800000001</v>
      </c>
      <c r="AA2227" s="110">
        <f t="shared" si="1092"/>
        <v>0</v>
      </c>
      <c r="AB2227" s="121" t="str">
        <f t="shared" si="1071"/>
        <v>A+J=</v>
      </c>
      <c r="AC2227" s="115">
        <f t="shared" si="1072"/>
        <v>46503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9">
        <f t="shared" si="1069"/>
        <v>46497</v>
      </c>
      <c r="B2228" s="110">
        <f t="shared" si="1075"/>
        <v>424.61395713999997</v>
      </c>
      <c r="C2228" s="184">
        <f t="shared" si="1093"/>
        <v>420.92973389565816</v>
      </c>
      <c r="D2228" s="111">
        <f t="shared" si="1076"/>
        <v>7245.38</v>
      </c>
      <c r="E2228" s="111">
        <f>IF($K2228=1,VLOOKUP($A2227,$AQ$11:$AU$150,5),E2227)</f>
        <v>7276.54</v>
      </c>
      <c r="F2228" s="160" t="e">
        <f>IF($K2228=1,VLOOKUP($A2227,$AQ$11:$AU$135,6),F2227)</f>
        <v>#REF!</v>
      </c>
      <c r="G2228" s="114">
        <f t="shared" si="1077"/>
        <v>4.3006716003852752E-3</v>
      </c>
      <c r="H2228" s="115">
        <f t="shared" si="1078"/>
        <v>46503</v>
      </c>
      <c r="I2228" s="115">
        <f t="shared" si="1079"/>
        <v>46503</v>
      </c>
      <c r="J2228" s="116">
        <f t="shared" si="1080"/>
        <v>20</v>
      </c>
      <c r="K2228" s="116">
        <f t="shared" si="1081"/>
        <v>17</v>
      </c>
      <c r="L2228" s="8">
        <f t="shared" si="1082"/>
        <v>1.0036543899999999</v>
      </c>
      <c r="M2228" s="117">
        <v>1</v>
      </c>
      <c r="N2228" s="117">
        <f t="shared" si="1083"/>
        <v>1</v>
      </c>
      <c r="O2228" s="110">
        <f t="shared" si="1084"/>
        <v>1.0036543899999999</v>
      </c>
      <c r="P2228" s="110">
        <f t="shared" si="1085"/>
        <v>422.46797529999998</v>
      </c>
      <c r="Q2228" s="148">
        <f t="shared" si="1086"/>
        <v>0</v>
      </c>
      <c r="R2228" s="170">
        <f t="shared" si="1087"/>
        <v>0</v>
      </c>
      <c r="S2228" s="110">
        <f t="shared" si="1088"/>
        <v>0</v>
      </c>
      <c r="T2228" s="92">
        <f t="shared" si="1073"/>
        <v>0</v>
      </c>
      <c r="U2228" s="181">
        <f t="shared" si="1074"/>
        <v>0</v>
      </c>
      <c r="V2228" s="120">
        <f t="shared" si="1070"/>
        <v>7.8E-2</v>
      </c>
      <c r="W2228" s="118">
        <f t="shared" si="1089"/>
        <v>17</v>
      </c>
      <c r="X2228" s="118">
        <v>252</v>
      </c>
      <c r="Y2228" s="117">
        <f t="shared" si="1090"/>
        <v>1.0050796319999999</v>
      </c>
      <c r="Z2228" s="110">
        <f t="shared" si="1091"/>
        <v>2.1459818400000001</v>
      </c>
      <c r="AA2228" s="110">
        <f t="shared" si="1092"/>
        <v>0</v>
      </c>
      <c r="AB2228" s="121" t="str">
        <f t="shared" si="1071"/>
        <v>A+J=</v>
      </c>
      <c r="AC2228" s="115">
        <f t="shared" si="1072"/>
        <v>46503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9">
        <f t="shared" si="1069"/>
        <v>46498</v>
      </c>
      <c r="B2229" s="110">
        <f t="shared" si="1075"/>
        <v>424.83167777</v>
      </c>
      <c r="C2229" s="184">
        <f t="shared" si="1093"/>
        <v>420.92973389565816</v>
      </c>
      <c r="D2229" s="111">
        <f t="shared" si="1076"/>
        <v>7245.38</v>
      </c>
      <c r="E2229" s="111">
        <f>IF($K2229=1,VLOOKUP($A2228,$AQ$11:$AU$150,5),E2228)</f>
        <v>7276.54</v>
      </c>
      <c r="F2229" s="160" t="e">
        <f>IF($K2229=1,VLOOKUP($A2228,$AQ$11:$AU$135,6),F2228)</f>
        <v>#REF!</v>
      </c>
      <c r="G2229" s="114">
        <f t="shared" si="1077"/>
        <v>4.3006716003852752E-3</v>
      </c>
      <c r="H2229" s="115">
        <f t="shared" si="1078"/>
        <v>46503</v>
      </c>
      <c r="I2229" s="115">
        <f t="shared" si="1079"/>
        <v>46503</v>
      </c>
      <c r="J2229" s="116">
        <f t="shared" si="1080"/>
        <v>20</v>
      </c>
      <c r="K2229" s="116">
        <f t="shared" si="1081"/>
        <v>18</v>
      </c>
      <c r="L2229" s="8">
        <f t="shared" si="1082"/>
        <v>1.0038697700000001</v>
      </c>
      <c r="M2229" s="117">
        <v>1</v>
      </c>
      <c r="N2229" s="117">
        <f t="shared" si="1083"/>
        <v>1</v>
      </c>
      <c r="O2229" s="110">
        <f t="shared" si="1084"/>
        <v>1.0038697700000001</v>
      </c>
      <c r="P2229" s="110">
        <f t="shared" si="1085"/>
        <v>422.55863514999999</v>
      </c>
      <c r="Q2229" s="148">
        <f t="shared" si="1086"/>
        <v>0</v>
      </c>
      <c r="R2229" s="170">
        <f t="shared" si="1087"/>
        <v>0</v>
      </c>
      <c r="S2229" s="110">
        <f t="shared" si="1088"/>
        <v>0</v>
      </c>
      <c r="T2229" s="92">
        <f t="shared" si="1073"/>
        <v>0</v>
      </c>
      <c r="U2229" s="181">
        <f t="shared" si="1074"/>
        <v>0</v>
      </c>
      <c r="V2229" s="120">
        <f t="shared" si="1070"/>
        <v>7.8E-2</v>
      </c>
      <c r="W2229" s="118">
        <f t="shared" si="1089"/>
        <v>18</v>
      </c>
      <c r="X2229" s="118">
        <v>252</v>
      </c>
      <c r="Y2229" s="117">
        <f t="shared" si="1090"/>
        <v>1.005379236</v>
      </c>
      <c r="Z2229" s="110">
        <f t="shared" si="1091"/>
        <v>2.27304262</v>
      </c>
      <c r="AA2229" s="110">
        <f t="shared" si="1092"/>
        <v>0</v>
      </c>
      <c r="AB2229" s="121" t="str">
        <f t="shared" si="1071"/>
        <v>A+J=</v>
      </c>
      <c r="AC2229" s="115">
        <f t="shared" si="1072"/>
        <v>46503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9">
        <f t="shared" si="1069"/>
        <v>46499</v>
      </c>
      <c r="B2230" s="110">
        <f t="shared" si="1075"/>
        <v>424.83167777</v>
      </c>
      <c r="C2230" s="184">
        <f t="shared" si="1093"/>
        <v>420.92973389565816</v>
      </c>
      <c r="D2230" s="111">
        <f t="shared" si="1076"/>
        <v>7245.38</v>
      </c>
      <c r="E2230" s="111">
        <f>IF($K2230=1,VLOOKUP($A2229,$AQ$11:$AU$150,5),E2229)</f>
        <v>7276.54</v>
      </c>
      <c r="F2230" s="160" t="e">
        <f>IF($K2230=1,VLOOKUP($A2229,$AQ$11:$AU$135,6),F2229)</f>
        <v>#REF!</v>
      </c>
      <c r="G2230" s="114">
        <f t="shared" si="1077"/>
        <v>4.3006716003852752E-3</v>
      </c>
      <c r="H2230" s="115">
        <f t="shared" si="1078"/>
        <v>46503</v>
      </c>
      <c r="I2230" s="115">
        <f t="shared" si="1079"/>
        <v>46503</v>
      </c>
      <c r="J2230" s="116">
        <f t="shared" si="1080"/>
        <v>20</v>
      </c>
      <c r="K2230" s="116">
        <f t="shared" si="1081"/>
        <v>18</v>
      </c>
      <c r="L2230" s="8">
        <f t="shared" si="1082"/>
        <v>1.0038697700000001</v>
      </c>
      <c r="M2230" s="117">
        <v>1</v>
      </c>
      <c r="N2230" s="117">
        <f t="shared" si="1083"/>
        <v>1</v>
      </c>
      <c r="O2230" s="110">
        <f t="shared" si="1084"/>
        <v>1.0038697700000001</v>
      </c>
      <c r="P2230" s="110">
        <f t="shared" si="1085"/>
        <v>422.55863514999999</v>
      </c>
      <c r="Q2230" s="148">
        <f t="shared" si="1086"/>
        <v>0</v>
      </c>
      <c r="R2230" s="170">
        <f t="shared" si="1087"/>
        <v>0</v>
      </c>
      <c r="S2230" s="110">
        <f t="shared" si="1088"/>
        <v>0</v>
      </c>
      <c r="T2230" s="92">
        <f t="shared" si="1073"/>
        <v>0</v>
      </c>
      <c r="U2230" s="181">
        <f t="shared" si="1074"/>
        <v>0</v>
      </c>
      <c r="V2230" s="120">
        <f t="shared" si="1070"/>
        <v>7.8E-2</v>
      </c>
      <c r="W2230" s="118">
        <f t="shared" si="1089"/>
        <v>18</v>
      </c>
      <c r="X2230" s="118">
        <v>252</v>
      </c>
      <c r="Y2230" s="117">
        <f t="shared" si="1090"/>
        <v>1.005379236</v>
      </c>
      <c r="Z2230" s="110">
        <f t="shared" si="1091"/>
        <v>2.27304262</v>
      </c>
      <c r="AA2230" s="110">
        <f t="shared" si="1092"/>
        <v>0</v>
      </c>
      <c r="AB2230" s="121" t="str">
        <f t="shared" si="1071"/>
        <v>A+J=</v>
      </c>
      <c r="AC2230" s="115">
        <f t="shared" si="1072"/>
        <v>46503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9">
        <f t="shared" si="1069"/>
        <v>46500</v>
      </c>
      <c r="B2231" s="110">
        <f t="shared" si="1075"/>
        <v>425.04950725999998</v>
      </c>
      <c r="C2231" s="184">
        <f t="shared" si="1093"/>
        <v>420.92973389565816</v>
      </c>
      <c r="D2231" s="111">
        <f t="shared" si="1076"/>
        <v>7245.38</v>
      </c>
      <c r="E2231" s="111">
        <f>IF($K2231=1,VLOOKUP($A2230,$AQ$11:$AU$150,5),E2230)</f>
        <v>7276.54</v>
      </c>
      <c r="F2231" s="160" t="e">
        <f>IF($K2231=1,VLOOKUP($A2230,$AQ$11:$AU$135,6),F2230)</f>
        <v>#REF!</v>
      </c>
      <c r="G2231" s="114">
        <f t="shared" si="1077"/>
        <v>4.3006716003852752E-3</v>
      </c>
      <c r="H2231" s="115">
        <f t="shared" si="1078"/>
        <v>46503</v>
      </c>
      <c r="I2231" s="115">
        <f t="shared" si="1079"/>
        <v>46503</v>
      </c>
      <c r="J2231" s="116">
        <f t="shared" si="1080"/>
        <v>20</v>
      </c>
      <c r="K2231" s="116">
        <f t="shared" si="1081"/>
        <v>19</v>
      </c>
      <c r="L2231" s="8">
        <f t="shared" si="1082"/>
        <v>1.0040851900000001</v>
      </c>
      <c r="M2231" s="117">
        <v>1</v>
      </c>
      <c r="N2231" s="117">
        <f t="shared" si="1083"/>
        <v>1</v>
      </c>
      <c r="O2231" s="110">
        <f t="shared" si="1084"/>
        <v>1.0040851900000001</v>
      </c>
      <c r="P2231" s="110">
        <f t="shared" si="1085"/>
        <v>422.64931182999999</v>
      </c>
      <c r="Q2231" s="148">
        <f t="shared" si="1086"/>
        <v>0</v>
      </c>
      <c r="R2231" s="170">
        <f t="shared" si="1087"/>
        <v>0</v>
      </c>
      <c r="S2231" s="110">
        <f t="shared" si="1088"/>
        <v>0</v>
      </c>
      <c r="T2231" s="92">
        <f t="shared" si="1073"/>
        <v>0</v>
      </c>
      <c r="U2231" s="181">
        <f t="shared" si="1074"/>
        <v>0</v>
      </c>
      <c r="V2231" s="120">
        <f t="shared" si="1070"/>
        <v>7.8E-2</v>
      </c>
      <c r="W2231" s="118">
        <f t="shared" si="1089"/>
        <v>19</v>
      </c>
      <c r="X2231" s="118">
        <v>252</v>
      </c>
      <c r="Y2231" s="117">
        <f t="shared" si="1090"/>
        <v>1.0056789290000001</v>
      </c>
      <c r="Z2231" s="110">
        <f t="shared" si="1091"/>
        <v>2.4001954300000001</v>
      </c>
      <c r="AA2231" s="110">
        <f t="shared" si="1092"/>
        <v>0</v>
      </c>
      <c r="AB2231" s="121" t="str">
        <f t="shared" si="1071"/>
        <v>A+J=</v>
      </c>
      <c r="AC2231" s="115">
        <f t="shared" si="1072"/>
        <v>46503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9">
        <f t="shared" si="1069"/>
        <v>46501</v>
      </c>
      <c r="B2232" s="110">
        <f t="shared" si="1075"/>
        <v>425.26745456000003</v>
      </c>
      <c r="C2232" s="184">
        <f t="shared" si="1093"/>
        <v>420.92973389565816</v>
      </c>
      <c r="D2232" s="111">
        <f t="shared" si="1076"/>
        <v>7245.38</v>
      </c>
      <c r="E2232" s="111">
        <f>IF($K2232=1,VLOOKUP($A2231,$AQ$11:$AU$150,5),E2231)</f>
        <v>7276.54</v>
      </c>
      <c r="F2232" s="160" t="e">
        <f>IF($K2232=1,VLOOKUP($A2231,$AQ$11:$AU$135,6),F2231)</f>
        <v>#REF!</v>
      </c>
      <c r="G2232" s="114">
        <f t="shared" si="1077"/>
        <v>4.3006716003852752E-3</v>
      </c>
      <c r="H2232" s="115">
        <f t="shared" si="1078"/>
        <v>46503</v>
      </c>
      <c r="I2232" s="115">
        <f t="shared" si="1079"/>
        <v>46503</v>
      </c>
      <c r="J2232" s="116">
        <f t="shared" si="1080"/>
        <v>20</v>
      </c>
      <c r="K2232" s="116">
        <f t="shared" si="1081"/>
        <v>20</v>
      </c>
      <c r="L2232" s="8">
        <f t="shared" si="1082"/>
        <v>1.0043006699999999</v>
      </c>
      <c r="M2232" s="117">
        <v>1</v>
      </c>
      <c r="N2232" s="117">
        <f t="shared" si="1083"/>
        <v>1</v>
      </c>
      <c r="O2232" s="110">
        <f t="shared" si="1084"/>
        <v>1.0043006699999999</v>
      </c>
      <c r="P2232" s="110">
        <f t="shared" si="1085"/>
        <v>422.74001377000002</v>
      </c>
      <c r="Q2232" s="148">
        <f t="shared" si="1086"/>
        <v>0</v>
      </c>
      <c r="R2232" s="170">
        <f t="shared" si="1087"/>
        <v>0</v>
      </c>
      <c r="S2232" s="110">
        <f t="shared" si="1088"/>
        <v>0</v>
      </c>
      <c r="T2232" s="92">
        <f t="shared" si="1073"/>
        <v>0</v>
      </c>
      <c r="U2232" s="181">
        <f t="shared" si="1074"/>
        <v>0</v>
      </c>
      <c r="V2232" s="120">
        <f t="shared" si="1070"/>
        <v>7.8E-2</v>
      </c>
      <c r="W2232" s="118">
        <f t="shared" si="1089"/>
        <v>20</v>
      </c>
      <c r="X2232" s="118">
        <v>252</v>
      </c>
      <c r="Y2232" s="117">
        <f t="shared" si="1090"/>
        <v>1.0059787120000001</v>
      </c>
      <c r="Z2232" s="110">
        <f t="shared" si="1091"/>
        <v>2.52744079</v>
      </c>
      <c r="AA2232" s="110">
        <f t="shared" si="1092"/>
        <v>0</v>
      </c>
      <c r="AB2232" s="121" t="str">
        <f t="shared" si="1071"/>
        <v>A+J=</v>
      </c>
      <c r="AC2232" s="115">
        <f t="shared" si="1072"/>
        <v>46503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9">
        <f t="shared" si="1069"/>
        <v>46502</v>
      </c>
      <c r="B2233" s="110">
        <f t="shared" si="1075"/>
        <v>425.26745456000003</v>
      </c>
      <c r="C2233" s="184">
        <f t="shared" si="1093"/>
        <v>420.92973389565816</v>
      </c>
      <c r="D2233" s="111">
        <f t="shared" si="1076"/>
        <v>7245.38</v>
      </c>
      <c r="E2233" s="111">
        <f>IF($K2233=1,VLOOKUP($A2232,$AQ$11:$AU$150,5),E2232)</f>
        <v>7276.54</v>
      </c>
      <c r="F2233" s="160" t="e">
        <f>IF($K2233=1,VLOOKUP($A2232,$AQ$11:$AU$135,6),F2232)</f>
        <v>#REF!</v>
      </c>
      <c r="G2233" s="114">
        <f t="shared" si="1077"/>
        <v>4.3006716003852752E-3</v>
      </c>
      <c r="H2233" s="115">
        <f t="shared" si="1078"/>
        <v>46503</v>
      </c>
      <c r="I2233" s="115">
        <f t="shared" si="1079"/>
        <v>46503</v>
      </c>
      <c r="J2233" s="116">
        <f t="shared" si="1080"/>
        <v>20</v>
      </c>
      <c r="K2233" s="116">
        <f t="shared" si="1081"/>
        <v>20</v>
      </c>
      <c r="L2233" s="8">
        <f t="shared" si="1082"/>
        <v>1.0043006699999999</v>
      </c>
      <c r="M2233" s="117">
        <v>1</v>
      </c>
      <c r="N2233" s="117">
        <f t="shared" si="1083"/>
        <v>1</v>
      </c>
      <c r="O2233" s="110">
        <f t="shared" si="1084"/>
        <v>1.0043006699999999</v>
      </c>
      <c r="P2233" s="110">
        <f t="shared" si="1085"/>
        <v>422.74001377000002</v>
      </c>
      <c r="Q2233" s="148">
        <f t="shared" si="1086"/>
        <v>0</v>
      </c>
      <c r="R2233" s="170">
        <f t="shared" si="1087"/>
        <v>0</v>
      </c>
      <c r="S2233" s="110">
        <f t="shared" si="1088"/>
        <v>0</v>
      </c>
      <c r="T2233" s="92">
        <f t="shared" si="1073"/>
        <v>0</v>
      </c>
      <c r="U2233" s="181">
        <f t="shared" si="1074"/>
        <v>0</v>
      </c>
      <c r="V2233" s="120">
        <f t="shared" si="1070"/>
        <v>7.8E-2</v>
      </c>
      <c r="W2233" s="118">
        <f t="shared" si="1089"/>
        <v>20</v>
      </c>
      <c r="X2233" s="118">
        <v>252</v>
      </c>
      <c r="Y2233" s="117">
        <f t="shared" si="1090"/>
        <v>1.0059787120000001</v>
      </c>
      <c r="Z2233" s="110">
        <f t="shared" si="1091"/>
        <v>2.52744079</v>
      </c>
      <c r="AA2233" s="110">
        <f t="shared" si="1092"/>
        <v>0</v>
      </c>
      <c r="AB2233" s="121" t="str">
        <f t="shared" si="1071"/>
        <v>A+J=</v>
      </c>
      <c r="AC2233" s="115">
        <f t="shared" si="1072"/>
        <v>46503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9">
        <f t="shared" si="1069"/>
        <v>46503</v>
      </c>
      <c r="B2234" s="110">
        <f t="shared" si="1075"/>
        <v>425.26745456000003</v>
      </c>
      <c r="C2234" s="184">
        <f t="shared" si="1093"/>
        <v>420.92973389565816</v>
      </c>
      <c r="D2234" s="111">
        <f t="shared" si="1076"/>
        <v>7245.38</v>
      </c>
      <c r="E2234" s="111">
        <f>IF($K2234=1,VLOOKUP($A2233,$AQ$11:$AU$150,5),E2233)</f>
        <v>7276.54</v>
      </c>
      <c r="F2234" s="160" t="e">
        <f>IF($K2234=1,VLOOKUP($A2233,$AQ$11:$AU$135,6),F2233)</f>
        <v>#REF!</v>
      </c>
      <c r="G2234" s="114">
        <f t="shared" si="1077"/>
        <v>4.3006716003852752E-3</v>
      </c>
      <c r="H2234" s="115">
        <f t="shared" si="1078"/>
        <v>46503</v>
      </c>
      <c r="I2234" s="115">
        <f t="shared" si="1079"/>
        <v>46503</v>
      </c>
      <c r="J2234" s="116">
        <f t="shared" si="1080"/>
        <v>20</v>
      </c>
      <c r="K2234" s="116">
        <f t="shared" si="1081"/>
        <v>20</v>
      </c>
      <c r="L2234" s="8">
        <f t="shared" si="1082"/>
        <v>1.0043006699999999</v>
      </c>
      <c r="M2234" s="117">
        <v>1</v>
      </c>
      <c r="N2234" s="117">
        <f t="shared" si="1083"/>
        <v>1</v>
      </c>
      <c r="O2234" s="110">
        <f t="shared" si="1084"/>
        <v>1.0043006699999999</v>
      </c>
      <c r="P2234" s="110">
        <f t="shared" si="1085"/>
        <v>422.74001377000002</v>
      </c>
      <c r="Q2234" s="148">
        <f t="shared" si="1086"/>
        <v>73</v>
      </c>
      <c r="R2234" s="170">
        <f t="shared" si="1087"/>
        <v>2.7778000000000001E-2</v>
      </c>
      <c r="S2234" s="110">
        <f t="shared" si="1088"/>
        <v>11.7428721</v>
      </c>
      <c r="T2234" s="92">
        <f t="shared" si="1073"/>
        <v>1.8102798786729961</v>
      </c>
      <c r="U2234" s="181">
        <f t="shared" si="1074"/>
        <v>3.2060253435216221E-2</v>
      </c>
      <c r="V2234" s="120">
        <f t="shared" si="1070"/>
        <v>7.8E-2</v>
      </c>
      <c r="W2234" s="118">
        <f t="shared" si="1089"/>
        <v>20</v>
      </c>
      <c r="X2234" s="118">
        <v>252</v>
      </c>
      <c r="Y2234" s="117">
        <f t="shared" si="1090"/>
        <v>1.0059787120000001</v>
      </c>
      <c r="Z2234" s="110">
        <f t="shared" si="1091"/>
        <v>2.52744079</v>
      </c>
      <c r="AA2234" s="110">
        <f t="shared" si="1092"/>
        <v>14.27031289</v>
      </c>
      <c r="AB2234" s="121" t="str">
        <f t="shared" si="1071"/>
        <v>A+J=</v>
      </c>
      <c r="AC2234" s="115">
        <f t="shared" si="1072"/>
        <v>46503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9">
        <f t="shared" si="1069"/>
        <v>46504</v>
      </c>
      <c r="B2235" s="110">
        <f t="shared" si="1075"/>
        <v>409.39248674000004</v>
      </c>
      <c r="C2235" s="184">
        <f t="shared" si="1093"/>
        <v>409.18686179132703</v>
      </c>
      <c r="D2235" s="111">
        <f t="shared" si="1076"/>
        <v>7245.38</v>
      </c>
      <c r="E2235" s="111">
        <f>IF($K2235=1,VLOOKUP($A2234,$AQ$11:$AU$150,5),E2234)</f>
        <v>7276.54</v>
      </c>
      <c r="F2235" s="160" t="e">
        <f>IF($K2235=1,VLOOKUP($A2234,$AQ$11:$AU$135,6),F2234)</f>
        <v>#REF!</v>
      </c>
      <c r="G2235" s="114">
        <f t="shared" si="1077"/>
        <v>4.3006716003852752E-3</v>
      </c>
      <c r="H2235" s="115">
        <f t="shared" si="1078"/>
        <v>46532</v>
      </c>
      <c r="I2235" s="115">
        <f t="shared" si="1079"/>
        <v>46532</v>
      </c>
      <c r="J2235" s="116">
        <f t="shared" si="1080"/>
        <v>21</v>
      </c>
      <c r="K2235" s="116">
        <f t="shared" si="1081"/>
        <v>1</v>
      </c>
      <c r="L2235" s="8">
        <f t="shared" si="1082"/>
        <v>1.0002043700000001</v>
      </c>
      <c r="M2235" s="117">
        <v>1</v>
      </c>
      <c r="N2235" s="117">
        <f t="shared" si="1083"/>
        <v>1</v>
      </c>
      <c r="O2235" s="110">
        <f t="shared" si="1084"/>
        <v>1.0002043700000001</v>
      </c>
      <c r="P2235" s="110">
        <f t="shared" si="1085"/>
        <v>409.27048731000002</v>
      </c>
      <c r="Q2235" s="148">
        <f t="shared" si="1086"/>
        <v>0</v>
      </c>
      <c r="R2235" s="170">
        <f t="shared" si="1087"/>
        <v>0</v>
      </c>
      <c r="S2235" s="110">
        <f t="shared" si="1088"/>
        <v>0</v>
      </c>
      <c r="T2235" s="92">
        <f t="shared" si="1073"/>
        <v>0</v>
      </c>
      <c r="U2235" s="181">
        <f t="shared" si="1074"/>
        <v>0</v>
      </c>
      <c r="V2235" s="120">
        <f t="shared" si="1070"/>
        <v>7.8E-2</v>
      </c>
      <c r="W2235" s="118">
        <f t="shared" si="1089"/>
        <v>1</v>
      </c>
      <c r="X2235" s="118">
        <v>252</v>
      </c>
      <c r="Y2235" s="117">
        <f t="shared" si="1090"/>
        <v>1.00029809</v>
      </c>
      <c r="Z2235" s="110">
        <f t="shared" si="1091"/>
        <v>0.12199943000000001</v>
      </c>
      <c r="AA2235" s="110">
        <f t="shared" si="1092"/>
        <v>0</v>
      </c>
      <c r="AB2235" s="121" t="str">
        <f t="shared" si="1071"/>
        <v>A+J=</v>
      </c>
      <c r="AC2235" s="115">
        <f t="shared" si="1072"/>
        <v>46532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9">
        <f t="shared" si="1069"/>
        <v>46505</v>
      </c>
      <c r="B2236" s="110">
        <f t="shared" si="1075"/>
        <v>409.59821844999999</v>
      </c>
      <c r="C2236" s="184">
        <f t="shared" si="1093"/>
        <v>409.18686179132703</v>
      </c>
      <c r="D2236" s="111">
        <f t="shared" si="1076"/>
        <v>7245.38</v>
      </c>
      <c r="E2236" s="111">
        <f>IF($K2236=1,VLOOKUP($A2235,$AQ$11:$AU$150,5),E2235)</f>
        <v>7276.54</v>
      </c>
      <c r="F2236" s="160" t="e">
        <f>IF($K2236=1,VLOOKUP($A2235,$AQ$11:$AU$135,6),F2235)</f>
        <v>#REF!</v>
      </c>
      <c r="G2236" s="114">
        <f t="shared" si="1077"/>
        <v>4.3006716003852752E-3</v>
      </c>
      <c r="H2236" s="115">
        <f t="shared" si="1078"/>
        <v>46532</v>
      </c>
      <c r="I2236" s="115">
        <f t="shared" si="1079"/>
        <v>46532</v>
      </c>
      <c r="J2236" s="116">
        <f t="shared" si="1080"/>
        <v>21</v>
      </c>
      <c r="K2236" s="116">
        <f t="shared" si="1081"/>
        <v>2</v>
      </c>
      <c r="L2236" s="8">
        <f t="shared" si="1082"/>
        <v>1.00040879</v>
      </c>
      <c r="M2236" s="117">
        <v>1</v>
      </c>
      <c r="N2236" s="117">
        <f t="shared" si="1083"/>
        <v>1</v>
      </c>
      <c r="O2236" s="110">
        <f t="shared" si="1084"/>
        <v>1.00040879</v>
      </c>
      <c r="P2236" s="110">
        <f t="shared" si="1085"/>
        <v>409.35413327999999</v>
      </c>
      <c r="Q2236" s="148">
        <f t="shared" si="1086"/>
        <v>0</v>
      </c>
      <c r="R2236" s="170">
        <f t="shared" si="1087"/>
        <v>0</v>
      </c>
      <c r="S2236" s="110">
        <f t="shared" si="1088"/>
        <v>0</v>
      </c>
      <c r="T2236" s="92">
        <f t="shared" si="1073"/>
        <v>0</v>
      </c>
      <c r="U2236" s="181">
        <f t="shared" si="1074"/>
        <v>0</v>
      </c>
      <c r="V2236" s="120">
        <f t="shared" si="1070"/>
        <v>7.8E-2</v>
      </c>
      <c r="W2236" s="118">
        <f t="shared" si="1089"/>
        <v>2</v>
      </c>
      <c r="X2236" s="118">
        <v>252</v>
      </c>
      <c r="Y2236" s="117">
        <f t="shared" si="1090"/>
        <v>1.0005962690000001</v>
      </c>
      <c r="Z2236" s="110">
        <f t="shared" si="1091"/>
        <v>0.24408516999999999</v>
      </c>
      <c r="AA2236" s="110">
        <f t="shared" si="1092"/>
        <v>0</v>
      </c>
      <c r="AB2236" s="121" t="str">
        <f t="shared" si="1071"/>
        <v>A+J=</v>
      </c>
      <c r="AC2236" s="115">
        <f t="shared" si="1072"/>
        <v>46532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9">
        <f t="shared" si="1069"/>
        <v>46506</v>
      </c>
      <c r="B2237" s="110">
        <f t="shared" si="1075"/>
        <v>409.80405246999999</v>
      </c>
      <c r="C2237" s="184">
        <f t="shared" si="1093"/>
        <v>409.18686179132703</v>
      </c>
      <c r="D2237" s="111">
        <f t="shared" si="1076"/>
        <v>7245.38</v>
      </c>
      <c r="E2237" s="111">
        <f>IF($K2237=1,VLOOKUP($A2236,$AQ$11:$AU$150,5),E2236)</f>
        <v>7276.54</v>
      </c>
      <c r="F2237" s="160" t="e">
        <f>IF($K2237=1,VLOOKUP($A2236,$AQ$11:$AU$135,6),F2236)</f>
        <v>#REF!</v>
      </c>
      <c r="G2237" s="114">
        <f t="shared" si="1077"/>
        <v>4.3006716003852752E-3</v>
      </c>
      <c r="H2237" s="115">
        <f t="shared" si="1078"/>
        <v>46532</v>
      </c>
      <c r="I2237" s="115">
        <f t="shared" si="1079"/>
        <v>46532</v>
      </c>
      <c r="J2237" s="116">
        <f t="shared" si="1080"/>
        <v>21</v>
      </c>
      <c r="K2237" s="116">
        <f t="shared" si="1081"/>
        <v>3</v>
      </c>
      <c r="L2237" s="8">
        <f t="shared" si="1082"/>
        <v>1.00061325</v>
      </c>
      <c r="M2237" s="117">
        <v>1</v>
      </c>
      <c r="N2237" s="117">
        <f t="shared" si="1083"/>
        <v>1</v>
      </c>
      <c r="O2237" s="110">
        <f t="shared" si="1084"/>
        <v>1.00061325</v>
      </c>
      <c r="P2237" s="110">
        <f t="shared" si="1085"/>
        <v>409.43779562999998</v>
      </c>
      <c r="Q2237" s="148">
        <f t="shared" si="1086"/>
        <v>0</v>
      </c>
      <c r="R2237" s="170">
        <f t="shared" si="1087"/>
        <v>0</v>
      </c>
      <c r="S2237" s="110">
        <f t="shared" si="1088"/>
        <v>0</v>
      </c>
      <c r="T2237" s="92">
        <f t="shared" si="1073"/>
        <v>0</v>
      </c>
      <c r="U2237" s="181">
        <f t="shared" si="1074"/>
        <v>0</v>
      </c>
      <c r="V2237" s="120">
        <f t="shared" si="1070"/>
        <v>7.8E-2</v>
      </c>
      <c r="W2237" s="118">
        <f t="shared" si="1089"/>
        <v>3</v>
      </c>
      <c r="X2237" s="118">
        <v>252</v>
      </c>
      <c r="Y2237" s="117">
        <f t="shared" si="1090"/>
        <v>1.0008945359999999</v>
      </c>
      <c r="Z2237" s="110">
        <f t="shared" si="1091"/>
        <v>0.36625683999999997</v>
      </c>
      <c r="AA2237" s="110">
        <f t="shared" si="1092"/>
        <v>0</v>
      </c>
      <c r="AB2237" s="121" t="str">
        <f t="shared" si="1071"/>
        <v>A+J=</v>
      </c>
      <c r="AC2237" s="115">
        <f t="shared" si="1072"/>
        <v>46532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9">
        <f t="shared" si="1069"/>
        <v>46507</v>
      </c>
      <c r="B2238" s="110">
        <f t="shared" si="1075"/>
        <v>410.00998964000001</v>
      </c>
      <c r="C2238" s="184">
        <f t="shared" si="1093"/>
        <v>409.18686179132703</v>
      </c>
      <c r="D2238" s="111">
        <f t="shared" si="1076"/>
        <v>7245.38</v>
      </c>
      <c r="E2238" s="111">
        <f>IF($K2238=1,VLOOKUP($A2237,$AQ$11:$AU$150,5),E2237)</f>
        <v>7276.54</v>
      </c>
      <c r="F2238" s="160" t="e">
        <f>IF($K2238=1,VLOOKUP($A2237,$AQ$11:$AU$135,6),F2237)</f>
        <v>#REF!</v>
      </c>
      <c r="G2238" s="114">
        <f t="shared" si="1077"/>
        <v>4.3006716003852752E-3</v>
      </c>
      <c r="H2238" s="115">
        <f t="shared" si="1078"/>
        <v>46532</v>
      </c>
      <c r="I2238" s="115">
        <f t="shared" si="1079"/>
        <v>46532</v>
      </c>
      <c r="J2238" s="116">
        <f t="shared" si="1080"/>
        <v>21</v>
      </c>
      <c r="K2238" s="116">
        <f t="shared" si="1081"/>
        <v>4</v>
      </c>
      <c r="L2238" s="8">
        <f t="shared" si="1082"/>
        <v>1.00081775</v>
      </c>
      <c r="M2238" s="117">
        <v>1</v>
      </c>
      <c r="N2238" s="117">
        <f t="shared" si="1083"/>
        <v>1</v>
      </c>
      <c r="O2238" s="110">
        <f t="shared" si="1084"/>
        <v>1.00081775</v>
      </c>
      <c r="P2238" s="110">
        <f t="shared" si="1085"/>
        <v>409.52147434</v>
      </c>
      <c r="Q2238" s="148">
        <f t="shared" si="1086"/>
        <v>0</v>
      </c>
      <c r="R2238" s="170">
        <f t="shared" si="1087"/>
        <v>0</v>
      </c>
      <c r="S2238" s="110">
        <f t="shared" si="1088"/>
        <v>0</v>
      </c>
      <c r="T2238" s="92">
        <f t="shared" si="1073"/>
        <v>0</v>
      </c>
      <c r="U2238" s="181">
        <f t="shared" si="1074"/>
        <v>0</v>
      </c>
      <c r="V2238" s="120">
        <f t="shared" si="1070"/>
        <v>7.8E-2</v>
      </c>
      <c r="W2238" s="118">
        <f t="shared" si="1089"/>
        <v>4</v>
      </c>
      <c r="X2238" s="118">
        <v>252</v>
      </c>
      <c r="Y2238" s="117">
        <f t="shared" si="1090"/>
        <v>1.001192893</v>
      </c>
      <c r="Z2238" s="110">
        <f t="shared" si="1091"/>
        <v>0.48851529999999999</v>
      </c>
      <c r="AA2238" s="110">
        <f t="shared" si="1092"/>
        <v>0</v>
      </c>
      <c r="AB2238" s="121" t="str">
        <f t="shared" si="1071"/>
        <v>A+J=</v>
      </c>
      <c r="AC2238" s="115">
        <f t="shared" si="1072"/>
        <v>46532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9">
        <f t="shared" si="1069"/>
        <v>46508</v>
      </c>
      <c r="B2239" s="110">
        <f t="shared" si="1075"/>
        <v>410.21602958</v>
      </c>
      <c r="C2239" s="184">
        <f t="shared" si="1093"/>
        <v>409.18686179132703</v>
      </c>
      <c r="D2239" s="111">
        <f t="shared" si="1076"/>
        <v>7245.38</v>
      </c>
      <c r="E2239" s="111">
        <f>IF($K2239=1,VLOOKUP($A2238,$AQ$11:$AU$150,5),E2238)</f>
        <v>7276.54</v>
      </c>
      <c r="F2239" s="160" t="e">
        <f>IF($K2239=1,VLOOKUP($A2238,$AQ$11:$AU$135,6),F2238)</f>
        <v>#REF!</v>
      </c>
      <c r="G2239" s="114">
        <f t="shared" si="1077"/>
        <v>4.3006716003852752E-3</v>
      </c>
      <c r="H2239" s="115">
        <f t="shared" si="1078"/>
        <v>46532</v>
      </c>
      <c r="I2239" s="115">
        <f t="shared" si="1079"/>
        <v>46532</v>
      </c>
      <c r="J2239" s="116">
        <f t="shared" si="1080"/>
        <v>21</v>
      </c>
      <c r="K2239" s="116">
        <f t="shared" si="1081"/>
        <v>5</v>
      </c>
      <c r="L2239" s="8">
        <f t="shared" si="1082"/>
        <v>1.0010222900000001</v>
      </c>
      <c r="M2239" s="117">
        <v>1</v>
      </c>
      <c r="N2239" s="117">
        <f t="shared" si="1083"/>
        <v>1</v>
      </c>
      <c r="O2239" s="110">
        <f t="shared" si="1084"/>
        <v>1.0010222900000001</v>
      </c>
      <c r="P2239" s="110">
        <f t="shared" si="1085"/>
        <v>409.60516941999998</v>
      </c>
      <c r="Q2239" s="148">
        <f t="shared" si="1086"/>
        <v>0</v>
      </c>
      <c r="R2239" s="170">
        <f t="shared" si="1087"/>
        <v>0</v>
      </c>
      <c r="S2239" s="110">
        <f t="shared" si="1088"/>
        <v>0</v>
      </c>
      <c r="T2239" s="92">
        <f t="shared" si="1073"/>
        <v>0</v>
      </c>
      <c r="U2239" s="181">
        <f t="shared" si="1074"/>
        <v>0</v>
      </c>
      <c r="V2239" s="120">
        <f t="shared" si="1070"/>
        <v>7.8E-2</v>
      </c>
      <c r="W2239" s="118">
        <f t="shared" si="1089"/>
        <v>5</v>
      </c>
      <c r="X2239" s="118">
        <v>252</v>
      </c>
      <c r="Y2239" s="117">
        <f t="shared" si="1090"/>
        <v>1.001491339</v>
      </c>
      <c r="Z2239" s="110">
        <f t="shared" si="1091"/>
        <v>0.61086015999999999</v>
      </c>
      <c r="AA2239" s="110">
        <f t="shared" si="1092"/>
        <v>0</v>
      </c>
      <c r="AB2239" s="121" t="str">
        <f t="shared" si="1071"/>
        <v>A+J=</v>
      </c>
      <c r="AC2239" s="115">
        <f t="shared" si="1072"/>
        <v>46532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9">
        <f t="shared" si="1069"/>
        <v>46509</v>
      </c>
      <c r="B2240" s="110">
        <f t="shared" si="1075"/>
        <v>410.21602958</v>
      </c>
      <c r="C2240" s="184">
        <f t="shared" si="1093"/>
        <v>409.18686179132703</v>
      </c>
      <c r="D2240" s="111">
        <f t="shared" si="1076"/>
        <v>7245.38</v>
      </c>
      <c r="E2240" s="111">
        <f>IF($K2240=1,VLOOKUP($A2239,$AQ$11:$AU$150,5),E2239)</f>
        <v>7276.54</v>
      </c>
      <c r="F2240" s="160" t="e">
        <f>IF($K2240=1,VLOOKUP($A2239,$AQ$11:$AU$135,6),F2239)</f>
        <v>#REF!</v>
      </c>
      <c r="G2240" s="114">
        <f t="shared" si="1077"/>
        <v>4.3006716003852752E-3</v>
      </c>
      <c r="H2240" s="115">
        <f t="shared" si="1078"/>
        <v>46532</v>
      </c>
      <c r="I2240" s="115">
        <f t="shared" si="1079"/>
        <v>46532</v>
      </c>
      <c r="J2240" s="116">
        <f t="shared" si="1080"/>
        <v>21</v>
      </c>
      <c r="K2240" s="116">
        <f t="shared" si="1081"/>
        <v>5</v>
      </c>
      <c r="L2240" s="8">
        <f t="shared" si="1082"/>
        <v>1.0010222900000001</v>
      </c>
      <c r="M2240" s="117">
        <v>1</v>
      </c>
      <c r="N2240" s="117">
        <f t="shared" si="1083"/>
        <v>1</v>
      </c>
      <c r="O2240" s="110">
        <f t="shared" si="1084"/>
        <v>1.0010222900000001</v>
      </c>
      <c r="P2240" s="110">
        <f t="shared" si="1085"/>
        <v>409.60516941999998</v>
      </c>
      <c r="Q2240" s="148">
        <f t="shared" si="1086"/>
        <v>0</v>
      </c>
      <c r="R2240" s="170">
        <f t="shared" si="1087"/>
        <v>0</v>
      </c>
      <c r="S2240" s="110">
        <f t="shared" si="1088"/>
        <v>0</v>
      </c>
      <c r="T2240" s="92">
        <f t="shared" si="1073"/>
        <v>0</v>
      </c>
      <c r="U2240" s="181">
        <f t="shared" si="1074"/>
        <v>0</v>
      </c>
      <c r="V2240" s="120">
        <f t="shared" si="1070"/>
        <v>7.8E-2</v>
      </c>
      <c r="W2240" s="118">
        <f t="shared" si="1089"/>
        <v>5</v>
      </c>
      <c r="X2240" s="118">
        <v>252</v>
      </c>
      <c r="Y2240" s="117">
        <f t="shared" si="1090"/>
        <v>1.001491339</v>
      </c>
      <c r="Z2240" s="110">
        <f t="shared" si="1091"/>
        <v>0.61086015999999999</v>
      </c>
      <c r="AA2240" s="110">
        <f t="shared" si="1092"/>
        <v>0</v>
      </c>
      <c r="AB2240" s="121" t="str">
        <f t="shared" si="1071"/>
        <v>A+J=</v>
      </c>
      <c r="AC2240" s="115">
        <f t="shared" si="1072"/>
        <v>46532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9">
        <f t="shared" si="1069"/>
        <v>46510</v>
      </c>
      <c r="B2241" s="110">
        <f t="shared" si="1075"/>
        <v>410.21602958</v>
      </c>
      <c r="C2241" s="184">
        <f t="shared" si="1093"/>
        <v>409.18686179132703</v>
      </c>
      <c r="D2241" s="111">
        <f t="shared" si="1076"/>
        <v>7245.38</v>
      </c>
      <c r="E2241" s="111">
        <f>IF($K2241=1,VLOOKUP($A2240,$AQ$11:$AU$150,5),E2240)</f>
        <v>7276.54</v>
      </c>
      <c r="F2241" s="160" t="e">
        <f>IF($K2241=1,VLOOKUP($A2240,$AQ$11:$AU$135,6),F2240)</f>
        <v>#REF!</v>
      </c>
      <c r="G2241" s="114">
        <f t="shared" si="1077"/>
        <v>4.3006716003852752E-3</v>
      </c>
      <c r="H2241" s="115">
        <f t="shared" si="1078"/>
        <v>46532</v>
      </c>
      <c r="I2241" s="115">
        <f t="shared" si="1079"/>
        <v>46532</v>
      </c>
      <c r="J2241" s="116">
        <f t="shared" si="1080"/>
        <v>21</v>
      </c>
      <c r="K2241" s="116">
        <f t="shared" si="1081"/>
        <v>5</v>
      </c>
      <c r="L2241" s="8">
        <f t="shared" si="1082"/>
        <v>1.0010222900000001</v>
      </c>
      <c r="M2241" s="117">
        <v>1</v>
      </c>
      <c r="N2241" s="117">
        <f t="shared" si="1083"/>
        <v>1</v>
      </c>
      <c r="O2241" s="110">
        <f t="shared" si="1084"/>
        <v>1.0010222900000001</v>
      </c>
      <c r="P2241" s="110">
        <f t="shared" si="1085"/>
        <v>409.60516941999998</v>
      </c>
      <c r="Q2241" s="148">
        <f t="shared" si="1086"/>
        <v>0</v>
      </c>
      <c r="R2241" s="170">
        <f t="shared" si="1087"/>
        <v>0</v>
      </c>
      <c r="S2241" s="110">
        <f t="shared" si="1088"/>
        <v>0</v>
      </c>
      <c r="T2241" s="92">
        <f t="shared" si="1073"/>
        <v>0</v>
      </c>
      <c r="U2241" s="181">
        <f t="shared" si="1074"/>
        <v>0</v>
      </c>
      <c r="V2241" s="120">
        <f t="shared" si="1070"/>
        <v>7.8E-2</v>
      </c>
      <c r="W2241" s="118">
        <f t="shared" si="1089"/>
        <v>5</v>
      </c>
      <c r="X2241" s="118">
        <v>252</v>
      </c>
      <c r="Y2241" s="117">
        <f t="shared" si="1090"/>
        <v>1.001491339</v>
      </c>
      <c r="Z2241" s="110">
        <f t="shared" si="1091"/>
        <v>0.61086015999999999</v>
      </c>
      <c r="AA2241" s="110">
        <f t="shared" si="1092"/>
        <v>0</v>
      </c>
      <c r="AB2241" s="121" t="str">
        <f t="shared" si="1071"/>
        <v>A+J=</v>
      </c>
      <c r="AC2241" s="115">
        <f t="shared" si="1072"/>
        <v>46532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9">
        <f t="shared" si="1069"/>
        <v>46511</v>
      </c>
      <c r="B2242" s="110">
        <f t="shared" si="1075"/>
        <v>410.42217603</v>
      </c>
      <c r="C2242" s="184">
        <f t="shared" si="1093"/>
        <v>409.18686179132703</v>
      </c>
      <c r="D2242" s="111">
        <f t="shared" si="1076"/>
        <v>7245.38</v>
      </c>
      <c r="E2242" s="111">
        <f>IF($K2242=1,VLOOKUP($A2241,$AQ$11:$AU$150,5),E2241)</f>
        <v>7276.54</v>
      </c>
      <c r="F2242" s="160" t="e">
        <f>IF($K2242=1,VLOOKUP($A2241,$AQ$11:$AU$135,6),F2241)</f>
        <v>#REF!</v>
      </c>
      <c r="G2242" s="114">
        <f t="shared" si="1077"/>
        <v>4.3006716003852752E-3</v>
      </c>
      <c r="H2242" s="115">
        <f t="shared" si="1078"/>
        <v>46532</v>
      </c>
      <c r="I2242" s="115">
        <f t="shared" si="1079"/>
        <v>46532</v>
      </c>
      <c r="J2242" s="116">
        <f t="shared" si="1080"/>
        <v>21</v>
      </c>
      <c r="K2242" s="116">
        <f t="shared" si="1081"/>
        <v>6</v>
      </c>
      <c r="L2242" s="8">
        <f t="shared" si="1082"/>
        <v>1.0012268799999999</v>
      </c>
      <c r="M2242" s="117">
        <v>1</v>
      </c>
      <c r="N2242" s="117">
        <f t="shared" si="1083"/>
        <v>1</v>
      </c>
      <c r="O2242" s="110">
        <f t="shared" si="1084"/>
        <v>1.0012268799999999</v>
      </c>
      <c r="P2242" s="110">
        <f t="shared" si="1085"/>
        <v>409.68888496</v>
      </c>
      <c r="Q2242" s="148">
        <f t="shared" si="1086"/>
        <v>0</v>
      </c>
      <c r="R2242" s="170">
        <f t="shared" si="1087"/>
        <v>0</v>
      </c>
      <c r="S2242" s="110">
        <f t="shared" si="1088"/>
        <v>0</v>
      </c>
      <c r="T2242" s="92">
        <f t="shared" si="1073"/>
        <v>0</v>
      </c>
      <c r="U2242" s="181">
        <f t="shared" si="1074"/>
        <v>0</v>
      </c>
      <c r="V2242" s="120">
        <f t="shared" si="1070"/>
        <v>7.8E-2</v>
      </c>
      <c r="W2242" s="118">
        <f t="shared" si="1089"/>
        <v>6</v>
      </c>
      <c r="X2242" s="118">
        <v>252</v>
      </c>
      <c r="Y2242" s="117">
        <f t="shared" si="1090"/>
        <v>1.0017898730000001</v>
      </c>
      <c r="Z2242" s="110">
        <f t="shared" si="1091"/>
        <v>0.73329107000000004</v>
      </c>
      <c r="AA2242" s="110">
        <f t="shared" si="1092"/>
        <v>0</v>
      </c>
      <c r="AB2242" s="121" t="str">
        <f t="shared" si="1071"/>
        <v>A+J=</v>
      </c>
      <c r="AC2242" s="115">
        <f t="shared" si="1072"/>
        <v>46532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9">
        <f t="shared" si="1069"/>
        <v>46512</v>
      </c>
      <c r="B2243" s="110">
        <f t="shared" si="1075"/>
        <v>410.62842123999997</v>
      </c>
      <c r="C2243" s="184">
        <f t="shared" si="1093"/>
        <v>409.18686179132703</v>
      </c>
      <c r="D2243" s="111">
        <f t="shared" si="1076"/>
        <v>7245.38</v>
      </c>
      <c r="E2243" s="111">
        <f>IF($K2243=1,VLOOKUP($A2242,$AQ$11:$AU$150,5),E2242)</f>
        <v>7276.54</v>
      </c>
      <c r="F2243" s="160" t="e">
        <f>IF($K2243=1,VLOOKUP($A2242,$AQ$11:$AU$135,6),F2242)</f>
        <v>#REF!</v>
      </c>
      <c r="G2243" s="114">
        <f t="shared" si="1077"/>
        <v>4.3006716003852752E-3</v>
      </c>
      <c r="H2243" s="115">
        <f t="shared" si="1078"/>
        <v>46532</v>
      </c>
      <c r="I2243" s="115">
        <f t="shared" si="1079"/>
        <v>46532</v>
      </c>
      <c r="J2243" s="116">
        <f t="shared" si="1080"/>
        <v>21</v>
      </c>
      <c r="K2243" s="116">
        <f t="shared" si="1081"/>
        <v>7</v>
      </c>
      <c r="L2243" s="8">
        <f t="shared" si="1082"/>
        <v>1.0014315</v>
      </c>
      <c r="M2243" s="117">
        <v>1</v>
      </c>
      <c r="N2243" s="117">
        <f t="shared" si="1083"/>
        <v>1</v>
      </c>
      <c r="O2243" s="110">
        <f t="shared" si="1084"/>
        <v>1.0014315</v>
      </c>
      <c r="P2243" s="110">
        <f t="shared" si="1085"/>
        <v>409.77261277999997</v>
      </c>
      <c r="Q2243" s="148">
        <f t="shared" si="1086"/>
        <v>0</v>
      </c>
      <c r="R2243" s="170">
        <f t="shared" si="1087"/>
        <v>0</v>
      </c>
      <c r="S2243" s="110">
        <f t="shared" si="1088"/>
        <v>0</v>
      </c>
      <c r="T2243" s="92">
        <f t="shared" si="1073"/>
        <v>0</v>
      </c>
      <c r="U2243" s="181">
        <f t="shared" si="1074"/>
        <v>0</v>
      </c>
      <c r="V2243" s="120">
        <f t="shared" si="1070"/>
        <v>7.8E-2</v>
      </c>
      <c r="W2243" s="118">
        <f t="shared" si="1089"/>
        <v>7</v>
      </c>
      <c r="X2243" s="118">
        <v>252</v>
      </c>
      <c r="Y2243" s="117">
        <f t="shared" si="1090"/>
        <v>1.0020884960000001</v>
      </c>
      <c r="Z2243" s="110">
        <f t="shared" si="1091"/>
        <v>0.85580845999999999</v>
      </c>
      <c r="AA2243" s="110">
        <f t="shared" si="1092"/>
        <v>0</v>
      </c>
      <c r="AB2243" s="121" t="str">
        <f t="shared" si="1071"/>
        <v>A+J=</v>
      </c>
      <c r="AC2243" s="115">
        <f t="shared" si="1072"/>
        <v>46532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9">
        <f t="shared" si="1069"/>
        <v>46513</v>
      </c>
      <c r="B2244" s="110">
        <f t="shared" si="1075"/>
        <v>410.83477383999997</v>
      </c>
      <c r="C2244" s="184">
        <f t="shared" si="1093"/>
        <v>409.18686179132703</v>
      </c>
      <c r="D2244" s="111">
        <f t="shared" si="1076"/>
        <v>7245.38</v>
      </c>
      <c r="E2244" s="111">
        <f>IF($K2244=1,VLOOKUP($A2243,$AQ$11:$AU$150,5),E2243)</f>
        <v>7276.54</v>
      </c>
      <c r="F2244" s="160" t="e">
        <f>IF($K2244=1,VLOOKUP($A2243,$AQ$11:$AU$135,6),F2243)</f>
        <v>#REF!</v>
      </c>
      <c r="G2244" s="114">
        <f t="shared" si="1077"/>
        <v>4.3006716003852752E-3</v>
      </c>
      <c r="H2244" s="115">
        <f t="shared" si="1078"/>
        <v>46532</v>
      </c>
      <c r="I2244" s="115">
        <f t="shared" si="1079"/>
        <v>46532</v>
      </c>
      <c r="J2244" s="116">
        <f t="shared" si="1080"/>
        <v>21</v>
      </c>
      <c r="K2244" s="116">
        <f t="shared" si="1081"/>
        <v>8</v>
      </c>
      <c r="L2244" s="8">
        <f t="shared" si="1082"/>
        <v>1.00163617</v>
      </c>
      <c r="M2244" s="117">
        <v>1</v>
      </c>
      <c r="N2244" s="117">
        <f t="shared" si="1083"/>
        <v>1</v>
      </c>
      <c r="O2244" s="110">
        <f t="shared" si="1084"/>
        <v>1.00163617</v>
      </c>
      <c r="P2244" s="110">
        <f t="shared" si="1085"/>
        <v>409.85636104999998</v>
      </c>
      <c r="Q2244" s="148">
        <f t="shared" si="1086"/>
        <v>0</v>
      </c>
      <c r="R2244" s="170">
        <f t="shared" si="1087"/>
        <v>0</v>
      </c>
      <c r="S2244" s="110">
        <f t="shared" si="1088"/>
        <v>0</v>
      </c>
      <c r="T2244" s="92">
        <f t="shared" si="1073"/>
        <v>0</v>
      </c>
      <c r="U2244" s="181">
        <f t="shared" si="1074"/>
        <v>0</v>
      </c>
      <c r="V2244" s="120">
        <f t="shared" si="1070"/>
        <v>7.8E-2</v>
      </c>
      <c r="W2244" s="118">
        <f t="shared" si="1089"/>
        <v>8</v>
      </c>
      <c r="X2244" s="118">
        <v>252</v>
      </c>
      <c r="Y2244" s="117">
        <f t="shared" si="1090"/>
        <v>1.0023872089999999</v>
      </c>
      <c r="Z2244" s="110">
        <f t="shared" si="1091"/>
        <v>0.97841279000000003</v>
      </c>
      <c r="AA2244" s="110">
        <f t="shared" si="1092"/>
        <v>0</v>
      </c>
      <c r="AB2244" s="121" t="str">
        <f t="shared" si="1071"/>
        <v>A+J=</v>
      </c>
      <c r="AC2244" s="115">
        <f t="shared" si="1072"/>
        <v>46532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9">
        <f t="shared" si="1069"/>
        <v>46514</v>
      </c>
      <c r="B2245" s="110">
        <f t="shared" si="1075"/>
        <v>411.04122938</v>
      </c>
      <c r="C2245" s="184">
        <f t="shared" si="1093"/>
        <v>409.18686179132703</v>
      </c>
      <c r="D2245" s="111">
        <f t="shared" si="1076"/>
        <v>7245.38</v>
      </c>
      <c r="E2245" s="111">
        <f>IF($K2245=1,VLOOKUP($A2244,$AQ$11:$AU$150,5),E2244)</f>
        <v>7276.54</v>
      </c>
      <c r="F2245" s="160" t="e">
        <f>IF($K2245=1,VLOOKUP($A2244,$AQ$11:$AU$135,6),F2244)</f>
        <v>#REF!</v>
      </c>
      <c r="G2245" s="114">
        <f t="shared" si="1077"/>
        <v>4.3006716003852752E-3</v>
      </c>
      <c r="H2245" s="115">
        <f t="shared" si="1078"/>
        <v>46532</v>
      </c>
      <c r="I2245" s="115">
        <f t="shared" si="1079"/>
        <v>46532</v>
      </c>
      <c r="J2245" s="116">
        <f t="shared" si="1080"/>
        <v>21</v>
      </c>
      <c r="K2245" s="116">
        <f t="shared" si="1081"/>
        <v>9</v>
      </c>
      <c r="L2245" s="8">
        <f t="shared" si="1082"/>
        <v>1.00184088</v>
      </c>
      <c r="M2245" s="117">
        <v>1</v>
      </c>
      <c r="N2245" s="117">
        <f t="shared" si="1083"/>
        <v>1</v>
      </c>
      <c r="O2245" s="110">
        <f t="shared" si="1084"/>
        <v>1.00184088</v>
      </c>
      <c r="P2245" s="110">
        <f t="shared" si="1085"/>
        <v>409.94012570000001</v>
      </c>
      <c r="Q2245" s="148">
        <f t="shared" si="1086"/>
        <v>0</v>
      </c>
      <c r="R2245" s="170">
        <f t="shared" si="1087"/>
        <v>0</v>
      </c>
      <c r="S2245" s="110">
        <f t="shared" si="1088"/>
        <v>0</v>
      </c>
      <c r="T2245" s="92">
        <f t="shared" si="1073"/>
        <v>0</v>
      </c>
      <c r="U2245" s="181">
        <f t="shared" si="1074"/>
        <v>0</v>
      </c>
      <c r="V2245" s="120">
        <f t="shared" si="1070"/>
        <v>7.8E-2</v>
      </c>
      <c r="W2245" s="118">
        <f t="shared" si="1089"/>
        <v>9</v>
      </c>
      <c r="X2245" s="118">
        <v>252</v>
      </c>
      <c r="Y2245" s="117">
        <f t="shared" si="1090"/>
        <v>1.002686011</v>
      </c>
      <c r="Z2245" s="110">
        <f t="shared" si="1091"/>
        <v>1.10110368</v>
      </c>
      <c r="AA2245" s="110">
        <f t="shared" si="1092"/>
        <v>0</v>
      </c>
      <c r="AB2245" s="121" t="str">
        <f t="shared" si="1071"/>
        <v>A+J=</v>
      </c>
      <c r="AC2245" s="115">
        <f t="shared" si="1072"/>
        <v>46532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9">
        <f t="shared" si="1069"/>
        <v>46515</v>
      </c>
      <c r="B2246" s="110">
        <f t="shared" si="1075"/>
        <v>411.24778746999999</v>
      </c>
      <c r="C2246" s="184">
        <f t="shared" si="1093"/>
        <v>409.18686179132703</v>
      </c>
      <c r="D2246" s="111">
        <f t="shared" si="1076"/>
        <v>7245.38</v>
      </c>
      <c r="E2246" s="111">
        <f>IF($K2246=1,VLOOKUP($A2245,$AQ$11:$AU$150,5),E2245)</f>
        <v>7276.54</v>
      </c>
      <c r="F2246" s="160" t="e">
        <f>IF($K2246=1,VLOOKUP($A2245,$AQ$11:$AU$135,6),F2245)</f>
        <v>#REF!</v>
      </c>
      <c r="G2246" s="114">
        <f t="shared" si="1077"/>
        <v>4.3006716003852752E-3</v>
      </c>
      <c r="H2246" s="115">
        <f t="shared" si="1078"/>
        <v>46532</v>
      </c>
      <c r="I2246" s="115">
        <f t="shared" si="1079"/>
        <v>46532</v>
      </c>
      <c r="J2246" s="116">
        <f t="shared" si="1080"/>
        <v>21</v>
      </c>
      <c r="K2246" s="116">
        <f t="shared" si="1081"/>
        <v>10</v>
      </c>
      <c r="L2246" s="8">
        <f t="shared" si="1082"/>
        <v>1.00204563</v>
      </c>
      <c r="M2246" s="117">
        <v>1</v>
      </c>
      <c r="N2246" s="117">
        <f t="shared" si="1083"/>
        <v>1</v>
      </c>
      <c r="O2246" s="110">
        <f t="shared" si="1084"/>
        <v>1.00204563</v>
      </c>
      <c r="P2246" s="110">
        <f t="shared" si="1085"/>
        <v>410.02390671000001</v>
      </c>
      <c r="Q2246" s="148">
        <f t="shared" si="1086"/>
        <v>0</v>
      </c>
      <c r="R2246" s="170">
        <f t="shared" si="1087"/>
        <v>0</v>
      </c>
      <c r="S2246" s="110">
        <f t="shared" si="1088"/>
        <v>0</v>
      </c>
      <c r="T2246" s="92">
        <f t="shared" si="1073"/>
        <v>0</v>
      </c>
      <c r="U2246" s="181">
        <f t="shared" si="1074"/>
        <v>0</v>
      </c>
      <c r="V2246" s="120">
        <f t="shared" si="1070"/>
        <v>7.8E-2</v>
      </c>
      <c r="W2246" s="118">
        <f t="shared" si="1089"/>
        <v>10</v>
      </c>
      <c r="X2246" s="118">
        <v>252</v>
      </c>
      <c r="Y2246" s="117">
        <f t="shared" si="1090"/>
        <v>1.002984901</v>
      </c>
      <c r="Z2246" s="110">
        <f t="shared" si="1091"/>
        <v>1.2238807599999999</v>
      </c>
      <c r="AA2246" s="110">
        <f t="shared" si="1092"/>
        <v>0</v>
      </c>
      <c r="AB2246" s="121" t="str">
        <f t="shared" si="1071"/>
        <v>A+J=</v>
      </c>
      <c r="AC2246" s="115">
        <f t="shared" si="1072"/>
        <v>46532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9">
        <f t="shared" si="1069"/>
        <v>46516</v>
      </c>
      <c r="B2247" s="110">
        <f t="shared" si="1075"/>
        <v>411.24778746999999</v>
      </c>
      <c r="C2247" s="184">
        <f t="shared" si="1093"/>
        <v>409.18686179132703</v>
      </c>
      <c r="D2247" s="111">
        <f t="shared" si="1076"/>
        <v>7245.38</v>
      </c>
      <c r="E2247" s="111">
        <f>IF($K2247=1,VLOOKUP($A2246,$AQ$11:$AU$150,5),E2246)</f>
        <v>7276.54</v>
      </c>
      <c r="F2247" s="160" t="e">
        <f>IF($K2247=1,VLOOKUP($A2246,$AQ$11:$AU$135,6),F2246)</f>
        <v>#REF!</v>
      </c>
      <c r="G2247" s="114">
        <f t="shared" si="1077"/>
        <v>4.3006716003852752E-3</v>
      </c>
      <c r="H2247" s="115">
        <f t="shared" si="1078"/>
        <v>46532</v>
      </c>
      <c r="I2247" s="115">
        <f t="shared" si="1079"/>
        <v>46532</v>
      </c>
      <c r="J2247" s="116">
        <f t="shared" si="1080"/>
        <v>21</v>
      </c>
      <c r="K2247" s="116">
        <f t="shared" si="1081"/>
        <v>10</v>
      </c>
      <c r="L2247" s="8">
        <f t="shared" si="1082"/>
        <v>1.00204563</v>
      </c>
      <c r="M2247" s="117">
        <v>1</v>
      </c>
      <c r="N2247" s="117">
        <f t="shared" si="1083"/>
        <v>1</v>
      </c>
      <c r="O2247" s="110">
        <f t="shared" si="1084"/>
        <v>1.00204563</v>
      </c>
      <c r="P2247" s="110">
        <f t="shared" si="1085"/>
        <v>410.02390671000001</v>
      </c>
      <c r="Q2247" s="148">
        <f t="shared" si="1086"/>
        <v>0</v>
      </c>
      <c r="R2247" s="170">
        <f t="shared" si="1087"/>
        <v>0</v>
      </c>
      <c r="S2247" s="110">
        <f t="shared" si="1088"/>
        <v>0</v>
      </c>
      <c r="T2247" s="92">
        <f t="shared" si="1073"/>
        <v>0</v>
      </c>
      <c r="U2247" s="181">
        <f t="shared" si="1074"/>
        <v>0</v>
      </c>
      <c r="V2247" s="120">
        <f t="shared" si="1070"/>
        <v>7.8E-2</v>
      </c>
      <c r="W2247" s="118">
        <f t="shared" si="1089"/>
        <v>10</v>
      </c>
      <c r="X2247" s="118">
        <v>252</v>
      </c>
      <c r="Y2247" s="117">
        <f t="shared" si="1090"/>
        <v>1.002984901</v>
      </c>
      <c r="Z2247" s="110">
        <f t="shared" si="1091"/>
        <v>1.2238807599999999</v>
      </c>
      <c r="AA2247" s="110">
        <f t="shared" si="1092"/>
        <v>0</v>
      </c>
      <c r="AB2247" s="121" t="str">
        <f t="shared" si="1071"/>
        <v>A+J=</v>
      </c>
      <c r="AC2247" s="115">
        <f t="shared" si="1072"/>
        <v>46532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9">
        <f t="shared" si="1069"/>
        <v>46517</v>
      </c>
      <c r="B2248" s="110">
        <f t="shared" si="1075"/>
        <v>411.24778746999999</v>
      </c>
      <c r="C2248" s="184">
        <f t="shared" si="1093"/>
        <v>409.18686179132703</v>
      </c>
      <c r="D2248" s="111">
        <f t="shared" si="1076"/>
        <v>7245.38</v>
      </c>
      <c r="E2248" s="111">
        <f>IF($K2248=1,VLOOKUP($A2247,$AQ$11:$AU$150,5),E2247)</f>
        <v>7276.54</v>
      </c>
      <c r="F2248" s="160" t="e">
        <f>IF($K2248=1,VLOOKUP($A2247,$AQ$11:$AU$135,6),F2247)</f>
        <v>#REF!</v>
      </c>
      <c r="G2248" s="114">
        <f t="shared" si="1077"/>
        <v>4.3006716003852752E-3</v>
      </c>
      <c r="H2248" s="115">
        <f t="shared" si="1078"/>
        <v>46532</v>
      </c>
      <c r="I2248" s="115">
        <f t="shared" si="1079"/>
        <v>46532</v>
      </c>
      <c r="J2248" s="116">
        <f t="shared" si="1080"/>
        <v>21</v>
      </c>
      <c r="K2248" s="116">
        <f t="shared" si="1081"/>
        <v>10</v>
      </c>
      <c r="L2248" s="8">
        <f t="shared" si="1082"/>
        <v>1.00204563</v>
      </c>
      <c r="M2248" s="117">
        <v>1</v>
      </c>
      <c r="N2248" s="117">
        <f t="shared" si="1083"/>
        <v>1</v>
      </c>
      <c r="O2248" s="110">
        <f t="shared" si="1084"/>
        <v>1.00204563</v>
      </c>
      <c r="P2248" s="110">
        <f t="shared" si="1085"/>
        <v>410.02390671000001</v>
      </c>
      <c r="Q2248" s="148">
        <f t="shared" si="1086"/>
        <v>0</v>
      </c>
      <c r="R2248" s="170">
        <f t="shared" si="1087"/>
        <v>0</v>
      </c>
      <c r="S2248" s="110">
        <f t="shared" si="1088"/>
        <v>0</v>
      </c>
      <c r="T2248" s="92">
        <f t="shared" si="1073"/>
        <v>0</v>
      </c>
      <c r="U2248" s="181">
        <f t="shared" si="1074"/>
        <v>0</v>
      </c>
      <c r="V2248" s="120">
        <f t="shared" si="1070"/>
        <v>7.8E-2</v>
      </c>
      <c r="W2248" s="118">
        <f t="shared" si="1089"/>
        <v>10</v>
      </c>
      <c r="X2248" s="118">
        <v>252</v>
      </c>
      <c r="Y2248" s="117">
        <f t="shared" si="1090"/>
        <v>1.002984901</v>
      </c>
      <c r="Z2248" s="110">
        <f t="shared" si="1091"/>
        <v>1.2238807599999999</v>
      </c>
      <c r="AA2248" s="110">
        <f t="shared" si="1092"/>
        <v>0</v>
      </c>
      <c r="AB2248" s="121" t="str">
        <f t="shared" si="1071"/>
        <v>A+J=</v>
      </c>
      <c r="AC2248" s="115">
        <f t="shared" si="1072"/>
        <v>46532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9">
        <f t="shared" si="1069"/>
        <v>46518</v>
      </c>
      <c r="B2249" s="110">
        <f t="shared" si="1075"/>
        <v>411.45445308999996</v>
      </c>
      <c r="C2249" s="184">
        <f t="shared" si="1093"/>
        <v>409.18686179132703</v>
      </c>
      <c r="D2249" s="111">
        <f t="shared" si="1076"/>
        <v>7245.38</v>
      </c>
      <c r="E2249" s="111">
        <f>IF($K2249=1,VLOOKUP($A2248,$AQ$11:$AU$150,5),E2248)</f>
        <v>7276.54</v>
      </c>
      <c r="F2249" s="160" t="e">
        <f>IF($K2249=1,VLOOKUP($A2248,$AQ$11:$AU$135,6),F2248)</f>
        <v>#REF!</v>
      </c>
      <c r="G2249" s="114">
        <f t="shared" si="1077"/>
        <v>4.3006716003852752E-3</v>
      </c>
      <c r="H2249" s="115">
        <f t="shared" si="1078"/>
        <v>46532</v>
      </c>
      <c r="I2249" s="115">
        <f t="shared" si="1079"/>
        <v>46532</v>
      </c>
      <c r="J2249" s="116">
        <f t="shared" si="1080"/>
        <v>21</v>
      </c>
      <c r="K2249" s="116">
        <f t="shared" si="1081"/>
        <v>11</v>
      </c>
      <c r="L2249" s="8">
        <f t="shared" si="1082"/>
        <v>1.0022504299999999</v>
      </c>
      <c r="M2249" s="117">
        <v>1</v>
      </c>
      <c r="N2249" s="117">
        <f t="shared" si="1083"/>
        <v>1</v>
      </c>
      <c r="O2249" s="110">
        <f t="shared" si="1084"/>
        <v>1.0022504299999999</v>
      </c>
      <c r="P2249" s="110">
        <f t="shared" si="1085"/>
        <v>410.10770817999997</v>
      </c>
      <c r="Q2249" s="148">
        <f t="shared" si="1086"/>
        <v>0</v>
      </c>
      <c r="R2249" s="170">
        <f t="shared" si="1087"/>
        <v>0</v>
      </c>
      <c r="S2249" s="110">
        <f t="shared" si="1088"/>
        <v>0</v>
      </c>
      <c r="T2249" s="92">
        <f t="shared" si="1073"/>
        <v>0</v>
      </c>
      <c r="U2249" s="181">
        <f t="shared" si="1074"/>
        <v>0</v>
      </c>
      <c r="V2249" s="120">
        <f t="shared" si="1070"/>
        <v>7.8E-2</v>
      </c>
      <c r="W2249" s="118">
        <f t="shared" si="1089"/>
        <v>11</v>
      </c>
      <c r="X2249" s="118">
        <v>252</v>
      </c>
      <c r="Y2249" s="117">
        <f t="shared" si="1090"/>
        <v>1.003283881</v>
      </c>
      <c r="Z2249" s="110">
        <f t="shared" si="1091"/>
        <v>1.34674491</v>
      </c>
      <c r="AA2249" s="110">
        <f t="shared" si="1092"/>
        <v>0</v>
      </c>
      <c r="AB2249" s="121" t="str">
        <f t="shared" si="1071"/>
        <v>A+J=</v>
      </c>
      <c r="AC2249" s="115">
        <f t="shared" si="1072"/>
        <v>46532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9">
        <f t="shared" si="1069"/>
        <v>46519</v>
      </c>
      <c r="B2250" s="110">
        <f t="shared" si="1075"/>
        <v>411.66121763000001</v>
      </c>
      <c r="C2250" s="184">
        <f t="shared" si="1093"/>
        <v>409.18686179132703</v>
      </c>
      <c r="D2250" s="111">
        <f t="shared" si="1076"/>
        <v>7245.38</v>
      </c>
      <c r="E2250" s="111">
        <f>IF($K2250=1,VLOOKUP($A2249,$AQ$11:$AU$150,5),E2249)</f>
        <v>7276.54</v>
      </c>
      <c r="F2250" s="160" t="e">
        <f>IF($K2250=1,VLOOKUP($A2249,$AQ$11:$AU$135,6),F2249)</f>
        <v>#REF!</v>
      </c>
      <c r="G2250" s="114">
        <f t="shared" si="1077"/>
        <v>4.3006716003852752E-3</v>
      </c>
      <c r="H2250" s="115">
        <f t="shared" si="1078"/>
        <v>46532</v>
      </c>
      <c r="I2250" s="115">
        <f t="shared" si="1079"/>
        <v>46532</v>
      </c>
      <c r="J2250" s="116">
        <f t="shared" si="1080"/>
        <v>21</v>
      </c>
      <c r="K2250" s="116">
        <f t="shared" si="1081"/>
        <v>12</v>
      </c>
      <c r="L2250" s="8">
        <f t="shared" si="1082"/>
        <v>1.0024552600000001</v>
      </c>
      <c r="M2250" s="117">
        <v>1</v>
      </c>
      <c r="N2250" s="117">
        <f t="shared" si="1083"/>
        <v>1</v>
      </c>
      <c r="O2250" s="110">
        <f t="shared" si="1084"/>
        <v>1.0024552600000001</v>
      </c>
      <c r="P2250" s="110">
        <f t="shared" si="1085"/>
        <v>410.19152192000001</v>
      </c>
      <c r="Q2250" s="148">
        <f t="shared" si="1086"/>
        <v>0</v>
      </c>
      <c r="R2250" s="170">
        <f t="shared" si="1087"/>
        <v>0</v>
      </c>
      <c r="S2250" s="110">
        <f t="shared" si="1088"/>
        <v>0</v>
      </c>
      <c r="T2250" s="92">
        <f t="shared" si="1073"/>
        <v>0</v>
      </c>
      <c r="U2250" s="181">
        <f t="shared" si="1074"/>
        <v>0</v>
      </c>
      <c r="V2250" s="120">
        <f t="shared" si="1070"/>
        <v>7.8E-2</v>
      </c>
      <c r="W2250" s="118">
        <f t="shared" si="1089"/>
        <v>12</v>
      </c>
      <c r="X2250" s="118">
        <v>252</v>
      </c>
      <c r="Y2250" s="117">
        <f t="shared" si="1090"/>
        <v>1.00358295</v>
      </c>
      <c r="Z2250" s="110">
        <f t="shared" si="1091"/>
        <v>1.4696957100000001</v>
      </c>
      <c r="AA2250" s="110">
        <f t="shared" si="1092"/>
        <v>0</v>
      </c>
      <c r="AB2250" s="121" t="str">
        <f t="shared" si="1071"/>
        <v>A+J=</v>
      </c>
      <c r="AC2250" s="115">
        <f t="shared" si="1072"/>
        <v>46532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9">
        <f t="shared" si="1069"/>
        <v>46520</v>
      </c>
      <c r="B2251" s="110">
        <f t="shared" si="1075"/>
        <v>411.86808936</v>
      </c>
      <c r="C2251" s="184">
        <f t="shared" si="1093"/>
        <v>409.18686179132703</v>
      </c>
      <c r="D2251" s="111">
        <f t="shared" si="1076"/>
        <v>7245.38</v>
      </c>
      <c r="E2251" s="111">
        <f>IF($K2251=1,VLOOKUP($A2250,$AQ$11:$AU$150,5),E2250)</f>
        <v>7276.54</v>
      </c>
      <c r="F2251" s="160" t="e">
        <f>IF($K2251=1,VLOOKUP($A2250,$AQ$11:$AU$135,6),F2250)</f>
        <v>#REF!</v>
      </c>
      <c r="G2251" s="114">
        <f t="shared" si="1077"/>
        <v>4.3006716003852752E-3</v>
      </c>
      <c r="H2251" s="115">
        <f t="shared" si="1078"/>
        <v>46532</v>
      </c>
      <c r="I2251" s="115">
        <f t="shared" si="1079"/>
        <v>46532</v>
      </c>
      <c r="J2251" s="116">
        <f t="shared" si="1080"/>
        <v>21</v>
      </c>
      <c r="K2251" s="116">
        <f t="shared" si="1081"/>
        <v>13</v>
      </c>
      <c r="L2251" s="8">
        <f t="shared" si="1082"/>
        <v>1.0026601399999999</v>
      </c>
      <c r="M2251" s="117">
        <v>1</v>
      </c>
      <c r="N2251" s="117">
        <f t="shared" si="1083"/>
        <v>1</v>
      </c>
      <c r="O2251" s="110">
        <f t="shared" si="1084"/>
        <v>1.0026601399999999</v>
      </c>
      <c r="P2251" s="110">
        <f t="shared" si="1085"/>
        <v>410.27535612000003</v>
      </c>
      <c r="Q2251" s="148">
        <f t="shared" si="1086"/>
        <v>0</v>
      </c>
      <c r="R2251" s="170">
        <f t="shared" si="1087"/>
        <v>0</v>
      </c>
      <c r="S2251" s="110">
        <f t="shared" si="1088"/>
        <v>0</v>
      </c>
      <c r="T2251" s="92">
        <f t="shared" si="1073"/>
        <v>0</v>
      </c>
      <c r="U2251" s="181">
        <f t="shared" si="1074"/>
        <v>0</v>
      </c>
      <c r="V2251" s="120">
        <f t="shared" si="1070"/>
        <v>7.8E-2</v>
      </c>
      <c r="W2251" s="118">
        <f t="shared" si="1089"/>
        <v>13</v>
      </c>
      <c r="X2251" s="118">
        <v>252</v>
      </c>
      <c r="Y2251" s="117">
        <f t="shared" si="1090"/>
        <v>1.003882108</v>
      </c>
      <c r="Z2251" s="110">
        <f t="shared" si="1091"/>
        <v>1.5927332400000001</v>
      </c>
      <c r="AA2251" s="110">
        <f t="shared" si="1092"/>
        <v>0</v>
      </c>
      <c r="AB2251" s="121" t="str">
        <f t="shared" si="1071"/>
        <v>A+J=</v>
      </c>
      <c r="AC2251" s="115">
        <f t="shared" si="1072"/>
        <v>46532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9">
        <f t="shared" ref="A2252:A2315" si="1094">(A2251+1)</f>
        <v>46521</v>
      </c>
      <c r="B2252" s="110">
        <f t="shared" si="1075"/>
        <v>412.07506422</v>
      </c>
      <c r="C2252" s="184">
        <f t="shared" si="1093"/>
        <v>409.18686179132703</v>
      </c>
      <c r="D2252" s="111">
        <f t="shared" si="1076"/>
        <v>7245.38</v>
      </c>
      <c r="E2252" s="111">
        <f>IF($K2252=1,VLOOKUP($A2251,$AQ$11:$AU$150,5),E2251)</f>
        <v>7276.54</v>
      </c>
      <c r="F2252" s="160" t="e">
        <f>IF($K2252=1,VLOOKUP($A2251,$AQ$11:$AU$135,6),F2251)</f>
        <v>#REF!</v>
      </c>
      <c r="G2252" s="114">
        <f t="shared" si="1077"/>
        <v>4.3006716003852752E-3</v>
      </c>
      <c r="H2252" s="115">
        <f t="shared" si="1078"/>
        <v>46532</v>
      </c>
      <c r="I2252" s="115">
        <f t="shared" si="1079"/>
        <v>46532</v>
      </c>
      <c r="J2252" s="116">
        <f t="shared" si="1080"/>
        <v>21</v>
      </c>
      <c r="K2252" s="116">
        <f t="shared" si="1081"/>
        <v>14</v>
      </c>
      <c r="L2252" s="8">
        <f t="shared" si="1082"/>
        <v>1.00286506</v>
      </c>
      <c r="M2252" s="117">
        <v>1</v>
      </c>
      <c r="N2252" s="117">
        <f t="shared" si="1083"/>
        <v>1</v>
      </c>
      <c r="O2252" s="110">
        <f t="shared" si="1084"/>
        <v>1.00286506</v>
      </c>
      <c r="P2252" s="110">
        <f t="shared" si="1085"/>
        <v>410.35920670000002</v>
      </c>
      <c r="Q2252" s="148">
        <f t="shared" si="1086"/>
        <v>0</v>
      </c>
      <c r="R2252" s="170">
        <f t="shared" si="1087"/>
        <v>0</v>
      </c>
      <c r="S2252" s="110">
        <f t="shared" si="1088"/>
        <v>0</v>
      </c>
      <c r="T2252" s="92">
        <f t="shared" si="1073"/>
        <v>0</v>
      </c>
      <c r="U2252" s="181">
        <f t="shared" si="1074"/>
        <v>0</v>
      </c>
      <c r="V2252" s="120">
        <f t="shared" ref="V2252:V2315" si="1095">(V2251)</f>
        <v>7.8E-2</v>
      </c>
      <c r="W2252" s="118">
        <f t="shared" si="1089"/>
        <v>14</v>
      </c>
      <c r="X2252" s="118">
        <v>252</v>
      </c>
      <c r="Y2252" s="117">
        <f t="shared" si="1090"/>
        <v>1.0041813550000001</v>
      </c>
      <c r="Z2252" s="110">
        <f t="shared" si="1091"/>
        <v>1.7158575199999999</v>
      </c>
      <c r="AA2252" s="110">
        <f t="shared" si="1092"/>
        <v>0</v>
      </c>
      <c r="AB2252" s="121" t="str">
        <f t="shared" si="1071"/>
        <v>A+J=</v>
      </c>
      <c r="AC2252" s="115">
        <f t="shared" si="1072"/>
        <v>46532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9">
        <f t="shared" si="1094"/>
        <v>46522</v>
      </c>
      <c r="B2253" s="110">
        <f t="shared" si="1075"/>
        <v>412.28214222000003</v>
      </c>
      <c r="C2253" s="184">
        <f t="shared" si="1093"/>
        <v>409.18686179132703</v>
      </c>
      <c r="D2253" s="111">
        <f t="shared" si="1076"/>
        <v>7245.38</v>
      </c>
      <c r="E2253" s="111">
        <f>IF($K2253=1,VLOOKUP($A2252,$AQ$11:$AU$150,5),E2252)</f>
        <v>7276.54</v>
      </c>
      <c r="F2253" s="160" t="e">
        <f>IF($K2253=1,VLOOKUP($A2252,$AQ$11:$AU$135,6),F2252)</f>
        <v>#REF!</v>
      </c>
      <c r="G2253" s="114">
        <f t="shared" si="1077"/>
        <v>4.3006716003852752E-3</v>
      </c>
      <c r="H2253" s="115">
        <f t="shared" si="1078"/>
        <v>46532</v>
      </c>
      <c r="I2253" s="115">
        <f t="shared" si="1079"/>
        <v>46532</v>
      </c>
      <c r="J2253" s="116">
        <f t="shared" si="1080"/>
        <v>21</v>
      </c>
      <c r="K2253" s="116">
        <f t="shared" si="1081"/>
        <v>15</v>
      </c>
      <c r="L2253" s="8">
        <f t="shared" si="1082"/>
        <v>1.00307002</v>
      </c>
      <c r="M2253" s="117">
        <v>1</v>
      </c>
      <c r="N2253" s="117">
        <f t="shared" si="1083"/>
        <v>1</v>
      </c>
      <c r="O2253" s="110">
        <f t="shared" si="1084"/>
        <v>1.00307002</v>
      </c>
      <c r="P2253" s="110">
        <f t="shared" si="1085"/>
        <v>410.44307364000002</v>
      </c>
      <c r="Q2253" s="148">
        <f t="shared" si="1086"/>
        <v>0</v>
      </c>
      <c r="R2253" s="170">
        <f t="shared" si="1087"/>
        <v>0</v>
      </c>
      <c r="S2253" s="110">
        <f t="shared" si="1088"/>
        <v>0</v>
      </c>
      <c r="T2253" s="92">
        <f t="shared" si="1073"/>
        <v>0</v>
      </c>
      <c r="U2253" s="181">
        <f t="shared" si="1074"/>
        <v>0</v>
      </c>
      <c r="V2253" s="120">
        <f t="shared" si="1095"/>
        <v>7.8E-2</v>
      </c>
      <c r="W2253" s="118">
        <f t="shared" si="1089"/>
        <v>15</v>
      </c>
      <c r="X2253" s="118">
        <v>252</v>
      </c>
      <c r="Y2253" s="117">
        <f t="shared" si="1090"/>
        <v>1.0044806909999999</v>
      </c>
      <c r="Z2253" s="110">
        <f t="shared" si="1091"/>
        <v>1.83906858</v>
      </c>
      <c r="AA2253" s="110">
        <f t="shared" si="1092"/>
        <v>0</v>
      </c>
      <c r="AB2253" s="121" t="str">
        <f t="shared" ref="AB2253:AB2316" si="1096">IF($Q2252&gt;0,VLOOKUP($A2252,$AF$11:$AO$141,9),AB2252)</f>
        <v>A+J=</v>
      </c>
      <c r="AC2253" s="115">
        <f t="shared" ref="AC2253:AC2316" si="1097">IF($Q2252&gt;0,VLOOKUP($A2252,$AF$11:$AO$141,10),AC2252)</f>
        <v>46532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9">
        <f t="shared" si="1094"/>
        <v>46523</v>
      </c>
      <c r="B2254" s="110">
        <f t="shared" si="1075"/>
        <v>412.28214222000003</v>
      </c>
      <c r="C2254" s="184">
        <f t="shared" si="1093"/>
        <v>409.18686179132703</v>
      </c>
      <c r="D2254" s="111">
        <f t="shared" si="1076"/>
        <v>7245.38</v>
      </c>
      <c r="E2254" s="111">
        <f>IF($K2254=1,VLOOKUP($A2253,$AQ$11:$AU$150,5),E2253)</f>
        <v>7276.54</v>
      </c>
      <c r="F2254" s="160" t="e">
        <f>IF($K2254=1,VLOOKUP($A2253,$AQ$11:$AU$135,6),F2253)</f>
        <v>#REF!</v>
      </c>
      <c r="G2254" s="114">
        <f t="shared" si="1077"/>
        <v>4.3006716003852752E-3</v>
      </c>
      <c r="H2254" s="115">
        <f t="shared" si="1078"/>
        <v>46532</v>
      </c>
      <c r="I2254" s="115">
        <f t="shared" si="1079"/>
        <v>46532</v>
      </c>
      <c r="J2254" s="116">
        <f t="shared" si="1080"/>
        <v>21</v>
      </c>
      <c r="K2254" s="116">
        <f t="shared" si="1081"/>
        <v>15</v>
      </c>
      <c r="L2254" s="8">
        <f t="shared" si="1082"/>
        <v>1.00307002</v>
      </c>
      <c r="M2254" s="117">
        <v>1</v>
      </c>
      <c r="N2254" s="117">
        <f t="shared" si="1083"/>
        <v>1</v>
      </c>
      <c r="O2254" s="110">
        <f t="shared" si="1084"/>
        <v>1.00307002</v>
      </c>
      <c r="P2254" s="110">
        <f t="shared" si="1085"/>
        <v>410.44307364000002</v>
      </c>
      <c r="Q2254" s="148">
        <f t="shared" si="1086"/>
        <v>0</v>
      </c>
      <c r="R2254" s="170">
        <f t="shared" si="1087"/>
        <v>0</v>
      </c>
      <c r="S2254" s="110">
        <f t="shared" si="1088"/>
        <v>0</v>
      </c>
      <c r="T2254" s="92">
        <f t="shared" si="1073"/>
        <v>0</v>
      </c>
      <c r="U2254" s="181">
        <f t="shared" si="1074"/>
        <v>0</v>
      </c>
      <c r="V2254" s="120">
        <f t="shared" si="1095"/>
        <v>7.8E-2</v>
      </c>
      <c r="W2254" s="118">
        <f t="shared" si="1089"/>
        <v>15</v>
      </c>
      <c r="X2254" s="118">
        <v>252</v>
      </c>
      <c r="Y2254" s="117">
        <f t="shared" si="1090"/>
        <v>1.0044806909999999</v>
      </c>
      <c r="Z2254" s="110">
        <f t="shared" si="1091"/>
        <v>1.83906858</v>
      </c>
      <c r="AA2254" s="110">
        <f t="shared" si="1092"/>
        <v>0</v>
      </c>
      <c r="AB2254" s="121" t="str">
        <f t="shared" si="1096"/>
        <v>A+J=</v>
      </c>
      <c r="AC2254" s="115">
        <f t="shared" si="1097"/>
        <v>46532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9">
        <f t="shared" si="1094"/>
        <v>46524</v>
      </c>
      <c r="B2255" s="110">
        <f t="shared" si="1075"/>
        <v>412.28214222000003</v>
      </c>
      <c r="C2255" s="184">
        <f t="shared" si="1093"/>
        <v>409.18686179132703</v>
      </c>
      <c r="D2255" s="111">
        <f t="shared" si="1076"/>
        <v>7245.38</v>
      </c>
      <c r="E2255" s="111">
        <f>IF($K2255=1,VLOOKUP($A2254,$AQ$11:$AU$150,5),E2254)</f>
        <v>7276.54</v>
      </c>
      <c r="F2255" s="160" t="e">
        <f>IF($K2255=1,VLOOKUP($A2254,$AQ$11:$AU$135,6),F2254)</f>
        <v>#REF!</v>
      </c>
      <c r="G2255" s="114">
        <f t="shared" si="1077"/>
        <v>4.3006716003852752E-3</v>
      </c>
      <c r="H2255" s="115">
        <f t="shared" si="1078"/>
        <v>46532</v>
      </c>
      <c r="I2255" s="115">
        <f t="shared" si="1079"/>
        <v>46532</v>
      </c>
      <c r="J2255" s="116">
        <f t="shared" si="1080"/>
        <v>21</v>
      </c>
      <c r="K2255" s="116">
        <f t="shared" si="1081"/>
        <v>15</v>
      </c>
      <c r="L2255" s="8">
        <f t="shared" si="1082"/>
        <v>1.00307002</v>
      </c>
      <c r="M2255" s="117">
        <v>1</v>
      </c>
      <c r="N2255" s="117">
        <f t="shared" si="1083"/>
        <v>1</v>
      </c>
      <c r="O2255" s="110">
        <f t="shared" si="1084"/>
        <v>1.00307002</v>
      </c>
      <c r="P2255" s="110">
        <f t="shared" si="1085"/>
        <v>410.44307364000002</v>
      </c>
      <c r="Q2255" s="148">
        <f t="shared" si="1086"/>
        <v>0</v>
      </c>
      <c r="R2255" s="170">
        <f t="shared" si="1087"/>
        <v>0</v>
      </c>
      <c r="S2255" s="110">
        <f t="shared" si="1088"/>
        <v>0</v>
      </c>
      <c r="T2255" s="92">
        <f t="shared" si="1073"/>
        <v>0</v>
      </c>
      <c r="U2255" s="181">
        <f t="shared" si="1074"/>
        <v>0</v>
      </c>
      <c r="V2255" s="120">
        <f t="shared" si="1095"/>
        <v>7.8E-2</v>
      </c>
      <c r="W2255" s="118">
        <f t="shared" si="1089"/>
        <v>15</v>
      </c>
      <c r="X2255" s="118">
        <v>252</v>
      </c>
      <c r="Y2255" s="117">
        <f t="shared" si="1090"/>
        <v>1.0044806909999999</v>
      </c>
      <c r="Z2255" s="110">
        <f t="shared" si="1091"/>
        <v>1.83906858</v>
      </c>
      <c r="AA2255" s="110">
        <f t="shared" si="1092"/>
        <v>0</v>
      </c>
      <c r="AB2255" s="121" t="str">
        <f t="shared" si="1096"/>
        <v>A+J=</v>
      </c>
      <c r="AC2255" s="115">
        <f t="shared" si="1097"/>
        <v>46532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9">
        <f t="shared" si="1094"/>
        <v>46525</v>
      </c>
      <c r="B2256" s="110">
        <f t="shared" si="1075"/>
        <v>412.48932381999998</v>
      </c>
      <c r="C2256" s="184">
        <f t="shared" si="1093"/>
        <v>409.18686179132703</v>
      </c>
      <c r="D2256" s="111">
        <f t="shared" si="1076"/>
        <v>7245.38</v>
      </c>
      <c r="E2256" s="111">
        <f>IF($K2256=1,VLOOKUP($A2255,$AQ$11:$AU$150,5),E2255)</f>
        <v>7276.54</v>
      </c>
      <c r="F2256" s="160" t="e">
        <f>IF($K2256=1,VLOOKUP($A2255,$AQ$11:$AU$135,6),F2255)</f>
        <v>#REF!</v>
      </c>
      <c r="G2256" s="114">
        <f t="shared" si="1077"/>
        <v>4.3006716003852752E-3</v>
      </c>
      <c r="H2256" s="115">
        <f t="shared" si="1078"/>
        <v>46532</v>
      </c>
      <c r="I2256" s="115">
        <f t="shared" si="1079"/>
        <v>46532</v>
      </c>
      <c r="J2256" s="116">
        <f t="shared" si="1080"/>
        <v>21</v>
      </c>
      <c r="K2256" s="116">
        <f t="shared" si="1081"/>
        <v>16</v>
      </c>
      <c r="L2256" s="8">
        <f t="shared" si="1082"/>
        <v>1.00327502</v>
      </c>
      <c r="M2256" s="117">
        <v>1</v>
      </c>
      <c r="N2256" s="117">
        <f t="shared" si="1083"/>
        <v>1</v>
      </c>
      <c r="O2256" s="110">
        <f t="shared" si="1084"/>
        <v>1.00327502</v>
      </c>
      <c r="P2256" s="110">
        <f t="shared" si="1085"/>
        <v>410.52695693999999</v>
      </c>
      <c r="Q2256" s="148">
        <f t="shared" si="1086"/>
        <v>0</v>
      </c>
      <c r="R2256" s="170">
        <f t="shared" si="1087"/>
        <v>0</v>
      </c>
      <c r="S2256" s="110">
        <f t="shared" si="1088"/>
        <v>0</v>
      </c>
      <c r="T2256" s="92">
        <f t="shared" ref="T2256:T2319" si="1098">IF(AND(Q2256&gt;0,L2256&gt;1),(L2256-1)*C2256,0)</f>
        <v>0</v>
      </c>
      <c r="U2256" s="181">
        <f t="shared" ref="U2256:U2319" si="1099">IF(Q2256&gt;0,(S2256+T2256)/P2256,0)</f>
        <v>0</v>
      </c>
      <c r="V2256" s="120">
        <f t="shared" si="1095"/>
        <v>7.8E-2</v>
      </c>
      <c r="W2256" s="118">
        <f t="shared" si="1089"/>
        <v>16</v>
      </c>
      <c r="X2256" s="118">
        <v>252</v>
      </c>
      <c r="Y2256" s="117">
        <f t="shared" si="1090"/>
        <v>1.0047801169999999</v>
      </c>
      <c r="Z2256" s="110">
        <f t="shared" si="1091"/>
        <v>1.96236688</v>
      </c>
      <c r="AA2256" s="110">
        <f t="shared" si="1092"/>
        <v>0</v>
      </c>
      <c r="AB2256" s="121" t="str">
        <f t="shared" si="1096"/>
        <v>A+J=</v>
      </c>
      <c r="AC2256" s="115">
        <f t="shared" si="1097"/>
        <v>46532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9">
        <f t="shared" si="1094"/>
        <v>46526</v>
      </c>
      <c r="B2257" s="110">
        <f t="shared" ref="B2257:B2320" si="1100">(P2257+Z2257)</f>
        <v>412.69661277</v>
      </c>
      <c r="C2257" s="184">
        <f t="shared" si="1093"/>
        <v>409.18686179132703</v>
      </c>
      <c r="D2257" s="111">
        <f t="shared" ref="D2257:D2320" si="1101">IF(E2257=E2256,D2256,E2256)</f>
        <v>7245.38</v>
      </c>
      <c r="E2257" s="111">
        <f>IF($K2257=1,VLOOKUP($A2256,$AQ$11:$AU$150,5),E2256)</f>
        <v>7276.54</v>
      </c>
      <c r="F2257" s="160" t="e">
        <f>IF($K2257=1,VLOOKUP($A2256,$AQ$11:$AU$135,6),F2256)</f>
        <v>#REF!</v>
      </c>
      <c r="G2257" s="114">
        <f t="shared" ref="G2257:G2320" si="1102">(E2257/D2257)-1</f>
        <v>4.3006716003852752E-3</v>
      </c>
      <c r="H2257" s="115">
        <f t="shared" ref="H2257:H2320" si="1103">IF(Q2256&gt;0,VLOOKUP(A2257,AJ$119:AP$451,4),H2256)</f>
        <v>46532</v>
      </c>
      <c r="I2257" s="115">
        <f t="shared" ref="I2257:I2320" si="1104">IF(A2257&gt;I2256,H2257,I2256)</f>
        <v>46532</v>
      </c>
      <c r="J2257" s="116">
        <f t="shared" ref="J2257:J2320" si="1105">IF(I2257=I2256,J2256,NETWORKDAYS(I2256,I2257,$AF$149:$AF$503)-1)</f>
        <v>21</v>
      </c>
      <c r="K2257" s="116">
        <f t="shared" ref="K2257:K2320" si="1106">(J2257-(NETWORKDAYS(A2257,I2257,AF$149:AF$503)-1))</f>
        <v>17</v>
      </c>
      <c r="L2257" s="8">
        <f t="shared" ref="L2257:L2320" si="1107">TRUNC((E2257/D2257)^TRUNC((K2257/J2257),9),8)</f>
        <v>1.0034800699999999</v>
      </c>
      <c r="M2257" s="117">
        <v>1</v>
      </c>
      <c r="N2257" s="117">
        <f t="shared" ref="N2257:N2320" si="1108">IF(I2257&gt;I2256,N2256*M2257,N2256)</f>
        <v>1</v>
      </c>
      <c r="O2257" s="110">
        <f t="shared" ref="O2257:O2320" si="1109">TRUNC(TRUNC((L2257*N2257),15),8)</f>
        <v>1.0034800699999999</v>
      </c>
      <c r="P2257" s="110">
        <f t="shared" ref="P2257:P2320" si="1110">TRUNC(C2257*O2257,8)</f>
        <v>410.61086071</v>
      </c>
      <c r="Q2257" s="148">
        <f t="shared" ref="Q2257:Q2320" si="1111">IF(VLOOKUP(A2257,AF$11:AM$141,8)=VLOOKUP(A2256,AF$11:AM$141,8),0,VLOOKUP(A2257,AF$11:AM$141,8))</f>
        <v>0</v>
      </c>
      <c r="R2257" s="170">
        <f t="shared" ref="R2257:R2320" si="1112">IF(Q2257&gt;0,VLOOKUP($A2257,$AF$11:$AK$141,6),0)</f>
        <v>0</v>
      </c>
      <c r="S2257" s="110">
        <f t="shared" ref="S2257:S2320" si="1113">IF(R2257&gt;0,TRUNC(R2257*P2257,8),0)</f>
        <v>0</v>
      </c>
      <c r="T2257" s="92">
        <f t="shared" si="1098"/>
        <v>0</v>
      </c>
      <c r="U2257" s="181">
        <f t="shared" si="1099"/>
        <v>0</v>
      </c>
      <c r="V2257" s="120">
        <f t="shared" si="1095"/>
        <v>7.8E-2</v>
      </c>
      <c r="W2257" s="118">
        <f t="shared" ref="W2257:W2320" si="1114">IF(A2256&lt;K$2,0,IF(Q2256&gt;0,1,IF(K2257=K2256,W2256,W2256+1)))</f>
        <v>17</v>
      </c>
      <c r="X2257" s="118">
        <v>252</v>
      </c>
      <c r="Y2257" s="117">
        <f t="shared" ref="Y2257:Y2320" si="1115">ROUND((1+V2257)^TRUNC((W2257/X2257),9),9)</f>
        <v>1.0050796319999999</v>
      </c>
      <c r="Z2257" s="110">
        <f t="shared" ref="Z2257:Z2320" si="1116">TRUNC((P2257*(Y2257-1)),8)</f>
        <v>2.0857520599999999</v>
      </c>
      <c r="AA2257" s="110">
        <f t="shared" ref="AA2257:AA2320" si="1117">IF(Q2257&gt;0,S2257+Z2257,0)</f>
        <v>0</v>
      </c>
      <c r="AB2257" s="121" t="str">
        <f t="shared" si="1096"/>
        <v>A+J=</v>
      </c>
      <c r="AC2257" s="115">
        <f t="shared" si="1097"/>
        <v>46532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9">
        <f t="shared" si="1094"/>
        <v>46527</v>
      </c>
      <c r="B2258" s="110">
        <f t="shared" si="1100"/>
        <v>412.90400087</v>
      </c>
      <c r="C2258" s="184">
        <f t="shared" si="1093"/>
        <v>409.18686179132703</v>
      </c>
      <c r="D2258" s="111">
        <f t="shared" si="1101"/>
        <v>7245.38</v>
      </c>
      <c r="E2258" s="111">
        <f>IF($K2258=1,VLOOKUP($A2257,$AQ$11:$AU$150,5),E2257)</f>
        <v>7276.54</v>
      </c>
      <c r="F2258" s="160" t="e">
        <f>IF($K2258=1,VLOOKUP($A2257,$AQ$11:$AU$135,6),F2257)</f>
        <v>#REF!</v>
      </c>
      <c r="G2258" s="114">
        <f t="shared" si="1102"/>
        <v>4.3006716003852752E-3</v>
      </c>
      <c r="H2258" s="115">
        <f t="shared" si="1103"/>
        <v>46532</v>
      </c>
      <c r="I2258" s="115">
        <f t="shared" si="1104"/>
        <v>46532</v>
      </c>
      <c r="J2258" s="116">
        <f t="shared" si="1105"/>
        <v>21</v>
      </c>
      <c r="K2258" s="116">
        <f t="shared" si="1106"/>
        <v>18</v>
      </c>
      <c r="L2258" s="8">
        <f t="shared" si="1107"/>
        <v>1.0036851499999999</v>
      </c>
      <c r="M2258" s="117">
        <v>1</v>
      </c>
      <c r="N2258" s="117">
        <f t="shared" si="1108"/>
        <v>1</v>
      </c>
      <c r="O2258" s="110">
        <f t="shared" si="1109"/>
        <v>1.0036851499999999</v>
      </c>
      <c r="P2258" s="110">
        <f t="shared" si="1110"/>
        <v>410.69477675000002</v>
      </c>
      <c r="Q2258" s="148">
        <f t="shared" si="1111"/>
        <v>0</v>
      </c>
      <c r="R2258" s="170">
        <f t="shared" si="1112"/>
        <v>0</v>
      </c>
      <c r="S2258" s="110">
        <f t="shared" si="1113"/>
        <v>0</v>
      </c>
      <c r="T2258" s="92">
        <f t="shared" si="1098"/>
        <v>0</v>
      </c>
      <c r="U2258" s="181">
        <f t="shared" si="1099"/>
        <v>0</v>
      </c>
      <c r="V2258" s="120">
        <f t="shared" si="1095"/>
        <v>7.8E-2</v>
      </c>
      <c r="W2258" s="118">
        <f t="shared" si="1114"/>
        <v>18</v>
      </c>
      <c r="X2258" s="118">
        <v>252</v>
      </c>
      <c r="Y2258" s="117">
        <f t="shared" si="1115"/>
        <v>1.005379236</v>
      </c>
      <c r="Z2258" s="110">
        <f t="shared" si="1116"/>
        <v>2.20922412</v>
      </c>
      <c r="AA2258" s="110">
        <f t="shared" si="1117"/>
        <v>0</v>
      </c>
      <c r="AB2258" s="121" t="str">
        <f t="shared" si="1096"/>
        <v>A+J=</v>
      </c>
      <c r="AC2258" s="115">
        <f t="shared" si="1097"/>
        <v>46532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9">
        <f t="shared" si="1094"/>
        <v>46528</v>
      </c>
      <c r="B2259" s="110">
        <f t="shared" si="1100"/>
        <v>413.11149639000001</v>
      </c>
      <c r="C2259" s="184">
        <f t="shared" si="1093"/>
        <v>409.18686179132703</v>
      </c>
      <c r="D2259" s="111">
        <f t="shared" si="1101"/>
        <v>7245.38</v>
      </c>
      <c r="E2259" s="111">
        <f>IF($K2259=1,VLOOKUP($A2258,$AQ$11:$AU$150,5),E2258)</f>
        <v>7276.54</v>
      </c>
      <c r="F2259" s="160" t="e">
        <f>IF($K2259=1,VLOOKUP($A2258,$AQ$11:$AU$135,6),F2258)</f>
        <v>#REF!</v>
      </c>
      <c r="G2259" s="114">
        <f t="shared" si="1102"/>
        <v>4.3006716003852752E-3</v>
      </c>
      <c r="H2259" s="115">
        <f t="shared" si="1103"/>
        <v>46532</v>
      </c>
      <c r="I2259" s="115">
        <f t="shared" si="1104"/>
        <v>46532</v>
      </c>
      <c r="J2259" s="116">
        <f t="shared" si="1105"/>
        <v>21</v>
      </c>
      <c r="K2259" s="116">
        <f t="shared" si="1106"/>
        <v>19</v>
      </c>
      <c r="L2259" s="8">
        <f t="shared" si="1107"/>
        <v>1.00389028</v>
      </c>
      <c r="M2259" s="117">
        <v>1</v>
      </c>
      <c r="N2259" s="117">
        <f t="shared" si="1108"/>
        <v>1</v>
      </c>
      <c r="O2259" s="110">
        <f t="shared" si="1109"/>
        <v>1.00389028</v>
      </c>
      <c r="P2259" s="110">
        <f t="shared" si="1110"/>
        <v>410.77871325000001</v>
      </c>
      <c r="Q2259" s="148">
        <f t="shared" si="1111"/>
        <v>0</v>
      </c>
      <c r="R2259" s="170">
        <f t="shared" si="1112"/>
        <v>0</v>
      </c>
      <c r="S2259" s="110">
        <f t="shared" si="1113"/>
        <v>0</v>
      </c>
      <c r="T2259" s="92">
        <f t="shared" si="1098"/>
        <v>0</v>
      </c>
      <c r="U2259" s="181">
        <f t="shared" si="1099"/>
        <v>0</v>
      </c>
      <c r="V2259" s="120">
        <f t="shared" si="1095"/>
        <v>7.8E-2</v>
      </c>
      <c r="W2259" s="118">
        <f t="shared" si="1114"/>
        <v>19</v>
      </c>
      <c r="X2259" s="118">
        <v>252</v>
      </c>
      <c r="Y2259" s="117">
        <f t="shared" si="1115"/>
        <v>1.0056789290000001</v>
      </c>
      <c r="Z2259" s="110">
        <f t="shared" si="1116"/>
        <v>2.3327831400000001</v>
      </c>
      <c r="AA2259" s="110">
        <f t="shared" si="1117"/>
        <v>0</v>
      </c>
      <c r="AB2259" s="121" t="str">
        <f t="shared" si="1096"/>
        <v>A+J=</v>
      </c>
      <c r="AC2259" s="115">
        <f t="shared" si="1097"/>
        <v>46532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9">
        <f t="shared" si="1094"/>
        <v>46529</v>
      </c>
      <c r="B2260" s="110">
        <f t="shared" si="1100"/>
        <v>413.31909566999997</v>
      </c>
      <c r="C2260" s="184">
        <f t="shared" si="1093"/>
        <v>409.18686179132703</v>
      </c>
      <c r="D2260" s="111">
        <f t="shared" si="1101"/>
        <v>7245.38</v>
      </c>
      <c r="E2260" s="111">
        <f>IF($K2260=1,VLOOKUP($A2259,$AQ$11:$AU$150,5),E2259)</f>
        <v>7276.54</v>
      </c>
      <c r="F2260" s="160" t="e">
        <f>IF($K2260=1,VLOOKUP($A2259,$AQ$11:$AU$135,6),F2259)</f>
        <v>#REF!</v>
      </c>
      <c r="G2260" s="114">
        <f t="shared" si="1102"/>
        <v>4.3006716003852752E-3</v>
      </c>
      <c r="H2260" s="115">
        <f t="shared" si="1103"/>
        <v>46532</v>
      </c>
      <c r="I2260" s="115">
        <f t="shared" si="1104"/>
        <v>46532</v>
      </c>
      <c r="J2260" s="116">
        <f t="shared" si="1105"/>
        <v>21</v>
      </c>
      <c r="K2260" s="116">
        <f t="shared" si="1106"/>
        <v>20</v>
      </c>
      <c r="L2260" s="8">
        <f t="shared" si="1107"/>
        <v>1.0040954499999999</v>
      </c>
      <c r="M2260" s="117">
        <v>1</v>
      </c>
      <c r="N2260" s="117">
        <f t="shared" si="1108"/>
        <v>1</v>
      </c>
      <c r="O2260" s="110">
        <f t="shared" si="1109"/>
        <v>1.0040954499999999</v>
      </c>
      <c r="P2260" s="110">
        <f t="shared" si="1110"/>
        <v>410.86266611999997</v>
      </c>
      <c r="Q2260" s="148">
        <f t="shared" si="1111"/>
        <v>0</v>
      </c>
      <c r="R2260" s="170">
        <f t="shared" si="1112"/>
        <v>0</v>
      </c>
      <c r="S2260" s="110">
        <f t="shared" si="1113"/>
        <v>0</v>
      </c>
      <c r="T2260" s="92">
        <f t="shared" si="1098"/>
        <v>0</v>
      </c>
      <c r="U2260" s="181">
        <f t="shared" si="1099"/>
        <v>0</v>
      </c>
      <c r="V2260" s="120">
        <f t="shared" si="1095"/>
        <v>7.8E-2</v>
      </c>
      <c r="W2260" s="118">
        <f t="shared" si="1114"/>
        <v>20</v>
      </c>
      <c r="X2260" s="118">
        <v>252</v>
      </c>
      <c r="Y2260" s="117">
        <f t="shared" si="1115"/>
        <v>1.0059787120000001</v>
      </c>
      <c r="Z2260" s="110">
        <f t="shared" si="1116"/>
        <v>2.4564295500000002</v>
      </c>
      <c r="AA2260" s="110">
        <f t="shared" si="1117"/>
        <v>0</v>
      </c>
      <c r="AB2260" s="121" t="str">
        <f t="shared" si="1096"/>
        <v>A+J=</v>
      </c>
      <c r="AC2260" s="115">
        <f t="shared" si="1097"/>
        <v>46532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9">
        <f t="shared" si="1094"/>
        <v>46530</v>
      </c>
      <c r="B2261" s="110">
        <f t="shared" si="1100"/>
        <v>413.31909566999997</v>
      </c>
      <c r="C2261" s="184">
        <f t="shared" si="1093"/>
        <v>409.18686179132703</v>
      </c>
      <c r="D2261" s="111">
        <f t="shared" si="1101"/>
        <v>7245.38</v>
      </c>
      <c r="E2261" s="111">
        <f>IF($K2261=1,VLOOKUP($A2260,$AQ$11:$AU$150,5),E2260)</f>
        <v>7276.54</v>
      </c>
      <c r="F2261" s="160" t="e">
        <f>IF($K2261=1,VLOOKUP($A2260,$AQ$11:$AU$135,6),F2260)</f>
        <v>#REF!</v>
      </c>
      <c r="G2261" s="114">
        <f t="shared" si="1102"/>
        <v>4.3006716003852752E-3</v>
      </c>
      <c r="H2261" s="115">
        <f t="shared" si="1103"/>
        <v>46532</v>
      </c>
      <c r="I2261" s="115">
        <f t="shared" si="1104"/>
        <v>46532</v>
      </c>
      <c r="J2261" s="116">
        <f t="shared" si="1105"/>
        <v>21</v>
      </c>
      <c r="K2261" s="116">
        <f t="shared" si="1106"/>
        <v>20</v>
      </c>
      <c r="L2261" s="8">
        <f t="shared" si="1107"/>
        <v>1.0040954499999999</v>
      </c>
      <c r="M2261" s="117">
        <v>1</v>
      </c>
      <c r="N2261" s="117">
        <f t="shared" si="1108"/>
        <v>1</v>
      </c>
      <c r="O2261" s="110">
        <f t="shared" si="1109"/>
        <v>1.0040954499999999</v>
      </c>
      <c r="P2261" s="110">
        <f t="shared" si="1110"/>
        <v>410.86266611999997</v>
      </c>
      <c r="Q2261" s="148">
        <f t="shared" si="1111"/>
        <v>0</v>
      </c>
      <c r="R2261" s="170">
        <f t="shared" si="1112"/>
        <v>0</v>
      </c>
      <c r="S2261" s="110">
        <f t="shared" si="1113"/>
        <v>0</v>
      </c>
      <c r="T2261" s="92">
        <f t="shared" si="1098"/>
        <v>0</v>
      </c>
      <c r="U2261" s="181">
        <f t="shared" si="1099"/>
        <v>0</v>
      </c>
      <c r="V2261" s="120">
        <f t="shared" si="1095"/>
        <v>7.8E-2</v>
      </c>
      <c r="W2261" s="118">
        <f t="shared" si="1114"/>
        <v>20</v>
      </c>
      <c r="X2261" s="118">
        <v>252</v>
      </c>
      <c r="Y2261" s="117">
        <f t="shared" si="1115"/>
        <v>1.0059787120000001</v>
      </c>
      <c r="Z2261" s="110">
        <f t="shared" si="1116"/>
        <v>2.4564295500000002</v>
      </c>
      <c r="AA2261" s="110">
        <f t="shared" si="1117"/>
        <v>0</v>
      </c>
      <c r="AB2261" s="121" t="str">
        <f t="shared" si="1096"/>
        <v>A+J=</v>
      </c>
      <c r="AC2261" s="115">
        <f t="shared" si="1097"/>
        <v>46532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9">
        <f t="shared" si="1094"/>
        <v>46531</v>
      </c>
      <c r="B2262" s="110">
        <f t="shared" si="1100"/>
        <v>413.31909566999997</v>
      </c>
      <c r="C2262" s="184">
        <f t="shared" si="1093"/>
        <v>409.18686179132703</v>
      </c>
      <c r="D2262" s="111">
        <f t="shared" si="1101"/>
        <v>7245.38</v>
      </c>
      <c r="E2262" s="111">
        <f>IF($K2262=1,VLOOKUP($A2261,$AQ$11:$AU$150,5),E2261)</f>
        <v>7276.54</v>
      </c>
      <c r="F2262" s="160" t="e">
        <f>IF($K2262=1,VLOOKUP($A2261,$AQ$11:$AU$135,6),F2261)</f>
        <v>#REF!</v>
      </c>
      <c r="G2262" s="114">
        <f t="shared" si="1102"/>
        <v>4.3006716003852752E-3</v>
      </c>
      <c r="H2262" s="115">
        <f t="shared" si="1103"/>
        <v>46532</v>
      </c>
      <c r="I2262" s="115">
        <f t="shared" si="1104"/>
        <v>46532</v>
      </c>
      <c r="J2262" s="116">
        <f t="shared" si="1105"/>
        <v>21</v>
      </c>
      <c r="K2262" s="116">
        <f t="shared" si="1106"/>
        <v>20</v>
      </c>
      <c r="L2262" s="8">
        <f t="shared" si="1107"/>
        <v>1.0040954499999999</v>
      </c>
      <c r="M2262" s="117">
        <v>1</v>
      </c>
      <c r="N2262" s="117">
        <f t="shared" si="1108"/>
        <v>1</v>
      </c>
      <c r="O2262" s="110">
        <f t="shared" si="1109"/>
        <v>1.0040954499999999</v>
      </c>
      <c r="P2262" s="110">
        <f t="shared" si="1110"/>
        <v>410.86266611999997</v>
      </c>
      <c r="Q2262" s="148">
        <f t="shared" si="1111"/>
        <v>0</v>
      </c>
      <c r="R2262" s="170">
        <f t="shared" si="1112"/>
        <v>0</v>
      </c>
      <c r="S2262" s="110">
        <f t="shared" si="1113"/>
        <v>0</v>
      </c>
      <c r="T2262" s="92">
        <f t="shared" si="1098"/>
        <v>0</v>
      </c>
      <c r="U2262" s="181">
        <f t="shared" si="1099"/>
        <v>0</v>
      </c>
      <c r="V2262" s="120">
        <f t="shared" si="1095"/>
        <v>7.8E-2</v>
      </c>
      <c r="W2262" s="118">
        <f t="shared" si="1114"/>
        <v>20</v>
      </c>
      <c r="X2262" s="118">
        <v>252</v>
      </c>
      <c r="Y2262" s="117">
        <f t="shared" si="1115"/>
        <v>1.0059787120000001</v>
      </c>
      <c r="Z2262" s="110">
        <f t="shared" si="1116"/>
        <v>2.4564295500000002</v>
      </c>
      <c r="AA2262" s="110">
        <f t="shared" si="1117"/>
        <v>0</v>
      </c>
      <c r="AB2262" s="121" t="str">
        <f t="shared" si="1096"/>
        <v>A+J=</v>
      </c>
      <c r="AC2262" s="115">
        <f t="shared" si="1097"/>
        <v>46532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9">
        <f t="shared" si="1094"/>
        <v>46532</v>
      </c>
      <c r="B2263" s="110">
        <f t="shared" si="1100"/>
        <v>413.52680244000004</v>
      </c>
      <c r="C2263" s="184">
        <f t="shared" si="1093"/>
        <v>409.18686179132703</v>
      </c>
      <c r="D2263" s="111">
        <f t="shared" si="1101"/>
        <v>7245.38</v>
      </c>
      <c r="E2263" s="111">
        <f>IF($K2263=1,VLOOKUP($A2262,$AQ$11:$AU$150,5),E2262)</f>
        <v>7276.54</v>
      </c>
      <c r="F2263" s="160" t="e">
        <f>IF($K2263=1,VLOOKUP($A2262,$AQ$11:$AU$135,6),F2262)</f>
        <v>#REF!</v>
      </c>
      <c r="G2263" s="114">
        <f t="shared" si="1102"/>
        <v>4.3006716003852752E-3</v>
      </c>
      <c r="H2263" s="115">
        <f t="shared" si="1103"/>
        <v>46532</v>
      </c>
      <c r="I2263" s="115">
        <f t="shared" si="1104"/>
        <v>46532</v>
      </c>
      <c r="J2263" s="116">
        <f t="shared" si="1105"/>
        <v>21</v>
      </c>
      <c r="K2263" s="116">
        <f t="shared" si="1106"/>
        <v>21</v>
      </c>
      <c r="L2263" s="8">
        <f t="shared" si="1107"/>
        <v>1.0043006699999999</v>
      </c>
      <c r="M2263" s="117">
        <v>1</v>
      </c>
      <c r="N2263" s="117">
        <f t="shared" si="1108"/>
        <v>1</v>
      </c>
      <c r="O2263" s="110">
        <f t="shared" si="1109"/>
        <v>1.0043006699999999</v>
      </c>
      <c r="P2263" s="110">
        <f t="shared" si="1110"/>
        <v>410.94663945000002</v>
      </c>
      <c r="Q2263" s="148">
        <f t="shared" si="1111"/>
        <v>74</v>
      </c>
      <c r="R2263" s="170">
        <f t="shared" si="1112"/>
        <v>2.8570999999999999E-2</v>
      </c>
      <c r="S2263" s="110">
        <f t="shared" si="1113"/>
        <v>11.74115643</v>
      </c>
      <c r="T2263" s="92">
        <f t="shared" si="1098"/>
        <v>1.7597776609000637</v>
      </c>
      <c r="U2263" s="181">
        <f t="shared" si="1099"/>
        <v>3.2853253427183031E-2</v>
      </c>
      <c r="V2263" s="120">
        <f t="shared" si="1095"/>
        <v>7.8E-2</v>
      </c>
      <c r="W2263" s="118">
        <f t="shared" si="1114"/>
        <v>21</v>
      </c>
      <c r="X2263" s="118">
        <v>252</v>
      </c>
      <c r="Y2263" s="117">
        <f t="shared" si="1115"/>
        <v>1.0062785839999999</v>
      </c>
      <c r="Z2263" s="110">
        <f t="shared" si="1116"/>
        <v>2.5801629899999998</v>
      </c>
      <c r="AA2263" s="110">
        <f t="shared" si="1117"/>
        <v>14.32131942</v>
      </c>
      <c r="AB2263" s="121" t="str">
        <f t="shared" si="1096"/>
        <v>A+J=</v>
      </c>
      <c r="AC2263" s="115">
        <f t="shared" si="1097"/>
        <v>46532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9">
        <f t="shared" si="1094"/>
        <v>46533</v>
      </c>
      <c r="B2264" s="110">
        <f t="shared" si="1100"/>
        <v>397.64173675999996</v>
      </c>
      <c r="C2264" s="184">
        <f t="shared" si="1093"/>
        <v>397.44570535909997</v>
      </c>
      <c r="D2264" s="111">
        <f t="shared" si="1101"/>
        <v>7245.38</v>
      </c>
      <c r="E2264" s="111">
        <f>IF($K2264=1,VLOOKUP($A2263,$AQ$11:$AU$150,5),E2263)</f>
        <v>7276.54</v>
      </c>
      <c r="F2264" s="160" t="e">
        <f>IF($K2264=1,VLOOKUP($A2263,$AQ$11:$AU$135,6),F2263)</f>
        <v>#REF!</v>
      </c>
      <c r="G2264" s="114">
        <f t="shared" si="1102"/>
        <v>4.3006716003852752E-3</v>
      </c>
      <c r="H2264" s="115">
        <f t="shared" si="1103"/>
        <v>46563</v>
      </c>
      <c r="I2264" s="115">
        <f t="shared" si="1104"/>
        <v>46563</v>
      </c>
      <c r="J2264" s="116">
        <f t="shared" si="1105"/>
        <v>22</v>
      </c>
      <c r="K2264" s="116">
        <f t="shared" si="1106"/>
        <v>1</v>
      </c>
      <c r="L2264" s="8">
        <f t="shared" si="1107"/>
        <v>1.0001950799999999</v>
      </c>
      <c r="M2264" s="117">
        <v>1</v>
      </c>
      <c r="N2264" s="117">
        <f t="shared" si="1108"/>
        <v>1</v>
      </c>
      <c r="O2264" s="110">
        <f t="shared" si="1109"/>
        <v>1.0001950799999999</v>
      </c>
      <c r="P2264" s="110">
        <f t="shared" si="1110"/>
        <v>397.52323905999998</v>
      </c>
      <c r="Q2264" s="148">
        <f t="shared" si="1111"/>
        <v>0</v>
      </c>
      <c r="R2264" s="170">
        <f t="shared" si="1112"/>
        <v>0</v>
      </c>
      <c r="S2264" s="110">
        <f t="shared" si="1113"/>
        <v>0</v>
      </c>
      <c r="T2264" s="92">
        <f t="shared" si="1098"/>
        <v>0</v>
      </c>
      <c r="U2264" s="181">
        <f t="shared" si="1099"/>
        <v>0</v>
      </c>
      <c r="V2264" s="120">
        <f t="shared" si="1095"/>
        <v>7.8E-2</v>
      </c>
      <c r="W2264" s="118">
        <f t="shared" si="1114"/>
        <v>1</v>
      </c>
      <c r="X2264" s="118">
        <v>252</v>
      </c>
      <c r="Y2264" s="117">
        <f t="shared" si="1115"/>
        <v>1.00029809</v>
      </c>
      <c r="Z2264" s="110">
        <f t="shared" si="1116"/>
        <v>0.1184977</v>
      </c>
      <c r="AA2264" s="110">
        <f t="shared" si="1117"/>
        <v>0</v>
      </c>
      <c r="AB2264" s="121" t="str">
        <f t="shared" si="1096"/>
        <v>A+J=</v>
      </c>
      <c r="AC2264" s="115">
        <f t="shared" si="1097"/>
        <v>46563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9">
        <f t="shared" si="1094"/>
        <v>46534</v>
      </c>
      <c r="B2265" s="110">
        <f t="shared" si="1100"/>
        <v>397.83786569</v>
      </c>
      <c r="C2265" s="184">
        <f t="shared" si="1093"/>
        <v>397.44570535909997</v>
      </c>
      <c r="D2265" s="111">
        <f t="shared" si="1101"/>
        <v>7245.38</v>
      </c>
      <c r="E2265" s="111">
        <f>IF($K2265=1,VLOOKUP($A2264,$AQ$11:$AU$150,5),E2264)</f>
        <v>7276.54</v>
      </c>
      <c r="F2265" s="160" t="e">
        <f>IF($K2265=1,VLOOKUP($A2264,$AQ$11:$AU$135,6),F2264)</f>
        <v>#REF!</v>
      </c>
      <c r="G2265" s="114">
        <f t="shared" si="1102"/>
        <v>4.3006716003852752E-3</v>
      </c>
      <c r="H2265" s="115">
        <f t="shared" si="1103"/>
        <v>46563</v>
      </c>
      <c r="I2265" s="115">
        <f t="shared" si="1104"/>
        <v>46563</v>
      </c>
      <c r="J2265" s="116">
        <f t="shared" si="1105"/>
        <v>22</v>
      </c>
      <c r="K2265" s="116">
        <f t="shared" si="1106"/>
        <v>2</v>
      </c>
      <c r="L2265" s="8">
        <f t="shared" si="1107"/>
        <v>1.0003902</v>
      </c>
      <c r="M2265" s="117">
        <v>1</v>
      </c>
      <c r="N2265" s="117">
        <f t="shared" si="1108"/>
        <v>1</v>
      </c>
      <c r="O2265" s="110">
        <f t="shared" si="1109"/>
        <v>1.0003902</v>
      </c>
      <c r="P2265" s="110">
        <f t="shared" si="1110"/>
        <v>397.60078866999999</v>
      </c>
      <c r="Q2265" s="148">
        <f t="shared" si="1111"/>
        <v>0</v>
      </c>
      <c r="R2265" s="170">
        <f t="shared" si="1112"/>
        <v>0</v>
      </c>
      <c r="S2265" s="110">
        <f t="shared" si="1113"/>
        <v>0</v>
      </c>
      <c r="T2265" s="92">
        <f t="shared" si="1098"/>
        <v>0</v>
      </c>
      <c r="U2265" s="181">
        <f t="shared" si="1099"/>
        <v>0</v>
      </c>
      <c r="V2265" s="120">
        <f t="shared" si="1095"/>
        <v>7.8E-2</v>
      </c>
      <c r="W2265" s="118">
        <f t="shared" si="1114"/>
        <v>2</v>
      </c>
      <c r="X2265" s="118">
        <v>252</v>
      </c>
      <c r="Y2265" s="117">
        <f t="shared" si="1115"/>
        <v>1.0005962690000001</v>
      </c>
      <c r="Z2265" s="110">
        <f t="shared" si="1116"/>
        <v>0.23707702</v>
      </c>
      <c r="AA2265" s="110">
        <f t="shared" si="1117"/>
        <v>0</v>
      </c>
      <c r="AB2265" s="121" t="str">
        <f t="shared" si="1096"/>
        <v>A+J=</v>
      </c>
      <c r="AC2265" s="115">
        <f t="shared" si="1097"/>
        <v>46563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9">
        <f t="shared" si="1094"/>
        <v>46535</v>
      </c>
      <c r="B2266" s="110">
        <f t="shared" si="1100"/>
        <v>397.83786569</v>
      </c>
      <c r="C2266" s="184">
        <f t="shared" si="1093"/>
        <v>397.44570535909997</v>
      </c>
      <c r="D2266" s="111">
        <f t="shared" si="1101"/>
        <v>7245.38</v>
      </c>
      <c r="E2266" s="111">
        <f>IF($K2266=1,VLOOKUP($A2265,$AQ$11:$AU$150,5),E2265)</f>
        <v>7276.54</v>
      </c>
      <c r="F2266" s="160" t="e">
        <f>IF($K2266=1,VLOOKUP($A2265,$AQ$11:$AU$135,6),F2265)</f>
        <v>#REF!</v>
      </c>
      <c r="G2266" s="114">
        <f t="shared" si="1102"/>
        <v>4.3006716003852752E-3</v>
      </c>
      <c r="H2266" s="115">
        <f t="shared" si="1103"/>
        <v>46563</v>
      </c>
      <c r="I2266" s="115">
        <f t="shared" si="1104"/>
        <v>46563</v>
      </c>
      <c r="J2266" s="116">
        <f t="shared" si="1105"/>
        <v>22</v>
      </c>
      <c r="K2266" s="116">
        <f t="shared" si="1106"/>
        <v>2</v>
      </c>
      <c r="L2266" s="8">
        <f t="shared" si="1107"/>
        <v>1.0003902</v>
      </c>
      <c r="M2266" s="117">
        <v>1</v>
      </c>
      <c r="N2266" s="117">
        <f t="shared" si="1108"/>
        <v>1</v>
      </c>
      <c r="O2266" s="110">
        <f t="shared" si="1109"/>
        <v>1.0003902</v>
      </c>
      <c r="P2266" s="110">
        <f t="shared" si="1110"/>
        <v>397.60078866999999</v>
      </c>
      <c r="Q2266" s="148">
        <f t="shared" si="1111"/>
        <v>0</v>
      </c>
      <c r="R2266" s="170">
        <f t="shared" si="1112"/>
        <v>0</v>
      </c>
      <c r="S2266" s="110">
        <f t="shared" si="1113"/>
        <v>0</v>
      </c>
      <c r="T2266" s="92">
        <f t="shared" si="1098"/>
        <v>0</v>
      </c>
      <c r="U2266" s="181">
        <f t="shared" si="1099"/>
        <v>0</v>
      </c>
      <c r="V2266" s="120">
        <f t="shared" si="1095"/>
        <v>7.8E-2</v>
      </c>
      <c r="W2266" s="118">
        <f t="shared" si="1114"/>
        <v>2</v>
      </c>
      <c r="X2266" s="118">
        <v>252</v>
      </c>
      <c r="Y2266" s="117">
        <f t="shared" si="1115"/>
        <v>1.0005962690000001</v>
      </c>
      <c r="Z2266" s="110">
        <f t="shared" si="1116"/>
        <v>0.23707702</v>
      </c>
      <c r="AA2266" s="110">
        <f t="shared" si="1117"/>
        <v>0</v>
      </c>
      <c r="AB2266" s="121" t="str">
        <f t="shared" si="1096"/>
        <v>A+J=</v>
      </c>
      <c r="AC2266" s="115">
        <f t="shared" si="1097"/>
        <v>46563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9">
        <f t="shared" si="1094"/>
        <v>46536</v>
      </c>
      <c r="B2267" s="110">
        <f t="shared" si="1100"/>
        <v>398.03409176999997</v>
      </c>
      <c r="C2267" s="184">
        <f t="shared" si="1093"/>
        <v>397.44570535909997</v>
      </c>
      <c r="D2267" s="111">
        <f t="shared" si="1101"/>
        <v>7245.38</v>
      </c>
      <c r="E2267" s="111">
        <f>IF($K2267=1,VLOOKUP($A2266,$AQ$11:$AU$150,5),E2266)</f>
        <v>7276.54</v>
      </c>
      <c r="F2267" s="160" t="e">
        <f>IF($K2267=1,VLOOKUP($A2266,$AQ$11:$AU$135,6),F2266)</f>
        <v>#REF!</v>
      </c>
      <c r="G2267" s="114">
        <f t="shared" si="1102"/>
        <v>4.3006716003852752E-3</v>
      </c>
      <c r="H2267" s="115">
        <f t="shared" si="1103"/>
        <v>46563</v>
      </c>
      <c r="I2267" s="115">
        <f t="shared" si="1104"/>
        <v>46563</v>
      </c>
      <c r="J2267" s="116">
        <f t="shared" si="1105"/>
        <v>22</v>
      </c>
      <c r="K2267" s="116">
        <f t="shared" si="1106"/>
        <v>3</v>
      </c>
      <c r="L2267" s="8">
        <f t="shared" si="1107"/>
        <v>1.0005853600000001</v>
      </c>
      <c r="M2267" s="117">
        <v>1</v>
      </c>
      <c r="N2267" s="117">
        <f t="shared" si="1108"/>
        <v>1</v>
      </c>
      <c r="O2267" s="110">
        <f t="shared" si="1109"/>
        <v>1.0005853600000001</v>
      </c>
      <c r="P2267" s="110">
        <f t="shared" si="1110"/>
        <v>397.67835416999998</v>
      </c>
      <c r="Q2267" s="148">
        <f t="shared" si="1111"/>
        <v>0</v>
      </c>
      <c r="R2267" s="170">
        <f t="shared" si="1112"/>
        <v>0</v>
      </c>
      <c r="S2267" s="110">
        <f t="shared" si="1113"/>
        <v>0</v>
      </c>
      <c r="T2267" s="92">
        <f t="shared" si="1098"/>
        <v>0</v>
      </c>
      <c r="U2267" s="181">
        <f t="shared" si="1099"/>
        <v>0</v>
      </c>
      <c r="V2267" s="120">
        <f t="shared" si="1095"/>
        <v>7.8E-2</v>
      </c>
      <c r="W2267" s="118">
        <f t="shared" si="1114"/>
        <v>3</v>
      </c>
      <c r="X2267" s="118">
        <v>252</v>
      </c>
      <c r="Y2267" s="117">
        <f t="shared" si="1115"/>
        <v>1.0008945359999999</v>
      </c>
      <c r="Z2267" s="110">
        <f t="shared" si="1116"/>
        <v>0.35573759999999999</v>
      </c>
      <c r="AA2267" s="110">
        <f t="shared" si="1117"/>
        <v>0</v>
      </c>
      <c r="AB2267" s="121" t="str">
        <f t="shared" si="1096"/>
        <v>A+J=</v>
      </c>
      <c r="AC2267" s="115">
        <f t="shared" si="1097"/>
        <v>46563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9">
        <f t="shared" si="1094"/>
        <v>46537</v>
      </c>
      <c r="B2268" s="110">
        <f t="shared" si="1100"/>
        <v>398.03409176999997</v>
      </c>
      <c r="C2268" s="184">
        <f t="shared" si="1093"/>
        <v>397.44570535909997</v>
      </c>
      <c r="D2268" s="111">
        <f t="shared" si="1101"/>
        <v>7245.38</v>
      </c>
      <c r="E2268" s="111">
        <f>IF($K2268=1,VLOOKUP($A2267,$AQ$11:$AU$150,5),E2267)</f>
        <v>7276.54</v>
      </c>
      <c r="F2268" s="160" t="e">
        <f>IF($K2268=1,VLOOKUP($A2267,$AQ$11:$AU$135,6),F2267)</f>
        <v>#REF!</v>
      </c>
      <c r="G2268" s="114">
        <f t="shared" si="1102"/>
        <v>4.3006716003852752E-3</v>
      </c>
      <c r="H2268" s="115">
        <f t="shared" si="1103"/>
        <v>46563</v>
      </c>
      <c r="I2268" s="115">
        <f t="shared" si="1104"/>
        <v>46563</v>
      </c>
      <c r="J2268" s="116">
        <f t="shared" si="1105"/>
        <v>22</v>
      </c>
      <c r="K2268" s="116">
        <f t="shared" si="1106"/>
        <v>3</v>
      </c>
      <c r="L2268" s="8">
        <f t="shared" si="1107"/>
        <v>1.0005853600000001</v>
      </c>
      <c r="M2268" s="117">
        <v>1</v>
      </c>
      <c r="N2268" s="117">
        <f t="shared" si="1108"/>
        <v>1</v>
      </c>
      <c r="O2268" s="110">
        <f t="shared" si="1109"/>
        <v>1.0005853600000001</v>
      </c>
      <c r="P2268" s="110">
        <f t="shared" si="1110"/>
        <v>397.67835416999998</v>
      </c>
      <c r="Q2268" s="148">
        <f t="shared" si="1111"/>
        <v>0</v>
      </c>
      <c r="R2268" s="170">
        <f t="shared" si="1112"/>
        <v>0</v>
      </c>
      <c r="S2268" s="110">
        <f t="shared" si="1113"/>
        <v>0</v>
      </c>
      <c r="T2268" s="92">
        <f t="shared" si="1098"/>
        <v>0</v>
      </c>
      <c r="U2268" s="181">
        <f t="shared" si="1099"/>
        <v>0</v>
      </c>
      <c r="V2268" s="120">
        <f t="shared" si="1095"/>
        <v>7.8E-2</v>
      </c>
      <c r="W2268" s="118">
        <f t="shared" si="1114"/>
        <v>3</v>
      </c>
      <c r="X2268" s="118">
        <v>252</v>
      </c>
      <c r="Y2268" s="117">
        <f t="shared" si="1115"/>
        <v>1.0008945359999999</v>
      </c>
      <c r="Z2268" s="110">
        <f t="shared" si="1116"/>
        <v>0.35573759999999999</v>
      </c>
      <c r="AA2268" s="110">
        <f t="shared" si="1117"/>
        <v>0</v>
      </c>
      <c r="AB2268" s="121" t="str">
        <f t="shared" si="1096"/>
        <v>A+J=</v>
      </c>
      <c r="AC2268" s="115">
        <f t="shared" si="1097"/>
        <v>46563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9">
        <f t="shared" si="1094"/>
        <v>46538</v>
      </c>
      <c r="B2269" s="110">
        <f t="shared" si="1100"/>
        <v>398.03409176999997</v>
      </c>
      <c r="C2269" s="184">
        <f t="shared" si="1093"/>
        <v>397.44570535909997</v>
      </c>
      <c r="D2269" s="111">
        <f t="shared" si="1101"/>
        <v>7245.38</v>
      </c>
      <c r="E2269" s="111">
        <f>IF($K2269=1,VLOOKUP($A2268,$AQ$11:$AU$150,5),E2268)</f>
        <v>7276.54</v>
      </c>
      <c r="F2269" s="160" t="e">
        <f>IF($K2269=1,VLOOKUP($A2268,$AQ$11:$AU$135,6),F2268)</f>
        <v>#REF!</v>
      </c>
      <c r="G2269" s="114">
        <f t="shared" si="1102"/>
        <v>4.3006716003852752E-3</v>
      </c>
      <c r="H2269" s="115">
        <f t="shared" si="1103"/>
        <v>46563</v>
      </c>
      <c r="I2269" s="115">
        <f t="shared" si="1104"/>
        <v>46563</v>
      </c>
      <c r="J2269" s="116">
        <f t="shared" si="1105"/>
        <v>22</v>
      </c>
      <c r="K2269" s="116">
        <f t="shared" si="1106"/>
        <v>3</v>
      </c>
      <c r="L2269" s="8">
        <f t="shared" si="1107"/>
        <v>1.0005853600000001</v>
      </c>
      <c r="M2269" s="117">
        <v>1</v>
      </c>
      <c r="N2269" s="117">
        <f t="shared" si="1108"/>
        <v>1</v>
      </c>
      <c r="O2269" s="110">
        <f t="shared" si="1109"/>
        <v>1.0005853600000001</v>
      </c>
      <c r="P2269" s="110">
        <f t="shared" si="1110"/>
        <v>397.67835416999998</v>
      </c>
      <c r="Q2269" s="148">
        <f t="shared" si="1111"/>
        <v>0</v>
      </c>
      <c r="R2269" s="170">
        <f t="shared" si="1112"/>
        <v>0</v>
      </c>
      <c r="S2269" s="110">
        <f t="shared" si="1113"/>
        <v>0</v>
      </c>
      <c r="T2269" s="92">
        <f t="shared" si="1098"/>
        <v>0</v>
      </c>
      <c r="U2269" s="181">
        <f t="shared" si="1099"/>
        <v>0</v>
      </c>
      <c r="V2269" s="120">
        <f t="shared" si="1095"/>
        <v>7.8E-2</v>
      </c>
      <c r="W2269" s="118">
        <f t="shared" si="1114"/>
        <v>3</v>
      </c>
      <c r="X2269" s="118">
        <v>252</v>
      </c>
      <c r="Y2269" s="117">
        <f t="shared" si="1115"/>
        <v>1.0008945359999999</v>
      </c>
      <c r="Z2269" s="110">
        <f t="shared" si="1116"/>
        <v>0.35573759999999999</v>
      </c>
      <c r="AA2269" s="110">
        <f t="shared" si="1117"/>
        <v>0</v>
      </c>
      <c r="AB2269" s="121" t="str">
        <f t="shared" si="1096"/>
        <v>A+J=</v>
      </c>
      <c r="AC2269" s="115">
        <f t="shared" si="1097"/>
        <v>46563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9">
        <f t="shared" si="1094"/>
        <v>46539</v>
      </c>
      <c r="B2270" s="110">
        <f t="shared" si="1100"/>
        <v>398.23041584000003</v>
      </c>
      <c r="C2270" s="184">
        <f t="shared" si="1093"/>
        <v>397.44570535909997</v>
      </c>
      <c r="D2270" s="111">
        <f t="shared" si="1101"/>
        <v>7245.38</v>
      </c>
      <c r="E2270" s="111">
        <f>IF($K2270=1,VLOOKUP($A2269,$AQ$11:$AU$150,5),E2269)</f>
        <v>7276.54</v>
      </c>
      <c r="F2270" s="160" t="e">
        <f>IF($K2270=1,VLOOKUP($A2269,$AQ$11:$AU$135,6),F2269)</f>
        <v>#REF!</v>
      </c>
      <c r="G2270" s="114">
        <f t="shared" si="1102"/>
        <v>4.3006716003852752E-3</v>
      </c>
      <c r="H2270" s="115">
        <f t="shared" si="1103"/>
        <v>46563</v>
      </c>
      <c r="I2270" s="115">
        <f t="shared" si="1104"/>
        <v>46563</v>
      </c>
      <c r="J2270" s="116">
        <f t="shared" si="1105"/>
        <v>22</v>
      </c>
      <c r="K2270" s="116">
        <f t="shared" si="1106"/>
        <v>4</v>
      </c>
      <c r="L2270" s="8">
        <f t="shared" si="1107"/>
        <v>1.0007805599999999</v>
      </c>
      <c r="M2270" s="117">
        <v>1</v>
      </c>
      <c r="N2270" s="117">
        <f t="shared" si="1108"/>
        <v>1</v>
      </c>
      <c r="O2270" s="110">
        <f t="shared" si="1109"/>
        <v>1.0007805599999999</v>
      </c>
      <c r="P2270" s="110">
        <f t="shared" si="1110"/>
        <v>397.75593557000002</v>
      </c>
      <c r="Q2270" s="148">
        <f t="shared" si="1111"/>
        <v>0</v>
      </c>
      <c r="R2270" s="170">
        <f t="shared" si="1112"/>
        <v>0</v>
      </c>
      <c r="S2270" s="110">
        <f t="shared" si="1113"/>
        <v>0</v>
      </c>
      <c r="T2270" s="92">
        <f t="shared" si="1098"/>
        <v>0</v>
      </c>
      <c r="U2270" s="181">
        <f t="shared" si="1099"/>
        <v>0</v>
      </c>
      <c r="V2270" s="120">
        <f t="shared" si="1095"/>
        <v>7.8E-2</v>
      </c>
      <c r="W2270" s="118">
        <f t="shared" si="1114"/>
        <v>4</v>
      </c>
      <c r="X2270" s="118">
        <v>252</v>
      </c>
      <c r="Y2270" s="117">
        <f t="shared" si="1115"/>
        <v>1.001192893</v>
      </c>
      <c r="Z2270" s="110">
        <f t="shared" si="1116"/>
        <v>0.47448026999999998</v>
      </c>
      <c r="AA2270" s="110">
        <f t="shared" si="1117"/>
        <v>0</v>
      </c>
      <c r="AB2270" s="121" t="str">
        <f t="shared" si="1096"/>
        <v>A+J=</v>
      </c>
      <c r="AC2270" s="115">
        <f t="shared" si="1097"/>
        <v>46563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9">
        <f t="shared" si="1094"/>
        <v>46540</v>
      </c>
      <c r="B2271" s="110">
        <f t="shared" si="1100"/>
        <v>398.42683753</v>
      </c>
      <c r="C2271" s="184">
        <f t="shared" si="1093"/>
        <v>397.44570535909997</v>
      </c>
      <c r="D2271" s="111">
        <f t="shared" si="1101"/>
        <v>7245.38</v>
      </c>
      <c r="E2271" s="111">
        <f>IF($K2271=1,VLOOKUP($A2270,$AQ$11:$AU$150,5),E2270)</f>
        <v>7276.54</v>
      </c>
      <c r="F2271" s="160" t="e">
        <f>IF($K2271=1,VLOOKUP($A2270,$AQ$11:$AU$135,6),F2270)</f>
        <v>#REF!</v>
      </c>
      <c r="G2271" s="114">
        <f t="shared" si="1102"/>
        <v>4.3006716003852752E-3</v>
      </c>
      <c r="H2271" s="115">
        <f t="shared" si="1103"/>
        <v>46563</v>
      </c>
      <c r="I2271" s="115">
        <f t="shared" si="1104"/>
        <v>46563</v>
      </c>
      <c r="J2271" s="116">
        <f t="shared" si="1105"/>
        <v>22</v>
      </c>
      <c r="K2271" s="116">
        <f t="shared" si="1106"/>
        <v>5</v>
      </c>
      <c r="L2271" s="8">
        <f t="shared" si="1107"/>
        <v>1.0009758</v>
      </c>
      <c r="M2271" s="117">
        <v>1</v>
      </c>
      <c r="N2271" s="117">
        <f t="shared" si="1108"/>
        <v>1</v>
      </c>
      <c r="O2271" s="110">
        <f t="shared" si="1109"/>
        <v>1.0009758</v>
      </c>
      <c r="P2271" s="110">
        <f t="shared" si="1110"/>
        <v>397.83353287</v>
      </c>
      <c r="Q2271" s="148">
        <f t="shared" si="1111"/>
        <v>0</v>
      </c>
      <c r="R2271" s="170">
        <f t="shared" si="1112"/>
        <v>0</v>
      </c>
      <c r="S2271" s="110">
        <f t="shared" si="1113"/>
        <v>0</v>
      </c>
      <c r="T2271" s="92">
        <f t="shared" si="1098"/>
        <v>0</v>
      </c>
      <c r="U2271" s="181">
        <f t="shared" si="1099"/>
        <v>0</v>
      </c>
      <c r="V2271" s="120">
        <f t="shared" si="1095"/>
        <v>7.8E-2</v>
      </c>
      <c r="W2271" s="118">
        <f t="shared" si="1114"/>
        <v>5</v>
      </c>
      <c r="X2271" s="118">
        <v>252</v>
      </c>
      <c r="Y2271" s="117">
        <f t="shared" si="1115"/>
        <v>1.001491339</v>
      </c>
      <c r="Z2271" s="110">
        <f t="shared" si="1116"/>
        <v>0.59330466000000004</v>
      </c>
      <c r="AA2271" s="110">
        <f t="shared" si="1117"/>
        <v>0</v>
      </c>
      <c r="AB2271" s="121" t="str">
        <f t="shared" si="1096"/>
        <v>A+J=</v>
      </c>
      <c r="AC2271" s="115">
        <f t="shared" si="1097"/>
        <v>46563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9">
        <f t="shared" si="1094"/>
        <v>46541</v>
      </c>
      <c r="B2272" s="110">
        <f t="shared" si="1100"/>
        <v>398.62335647999998</v>
      </c>
      <c r="C2272" s="184">
        <f t="shared" si="1093"/>
        <v>397.44570535909997</v>
      </c>
      <c r="D2272" s="111">
        <f t="shared" si="1101"/>
        <v>7245.38</v>
      </c>
      <c r="E2272" s="111">
        <f>IF($K2272=1,VLOOKUP($A2271,$AQ$11:$AU$150,5),E2271)</f>
        <v>7276.54</v>
      </c>
      <c r="F2272" s="160" t="e">
        <f>IF($K2272=1,VLOOKUP($A2271,$AQ$11:$AU$135,6),F2271)</f>
        <v>#REF!</v>
      </c>
      <c r="G2272" s="114">
        <f t="shared" si="1102"/>
        <v>4.3006716003852752E-3</v>
      </c>
      <c r="H2272" s="115">
        <f t="shared" si="1103"/>
        <v>46563</v>
      </c>
      <c r="I2272" s="115">
        <f t="shared" si="1104"/>
        <v>46563</v>
      </c>
      <c r="J2272" s="116">
        <f t="shared" si="1105"/>
        <v>22</v>
      </c>
      <c r="K2272" s="116">
        <f t="shared" si="1106"/>
        <v>6</v>
      </c>
      <c r="L2272" s="8">
        <f t="shared" si="1107"/>
        <v>1.00117108</v>
      </c>
      <c r="M2272" s="117">
        <v>1</v>
      </c>
      <c r="N2272" s="117">
        <f t="shared" si="1108"/>
        <v>1</v>
      </c>
      <c r="O2272" s="110">
        <f t="shared" si="1109"/>
        <v>1.00117108</v>
      </c>
      <c r="P2272" s="110">
        <f t="shared" si="1110"/>
        <v>397.91114606999997</v>
      </c>
      <c r="Q2272" s="148">
        <f t="shared" si="1111"/>
        <v>0</v>
      </c>
      <c r="R2272" s="170">
        <f t="shared" si="1112"/>
        <v>0</v>
      </c>
      <c r="S2272" s="110">
        <f t="shared" si="1113"/>
        <v>0</v>
      </c>
      <c r="T2272" s="92">
        <f t="shared" si="1098"/>
        <v>0</v>
      </c>
      <c r="U2272" s="181">
        <f t="shared" si="1099"/>
        <v>0</v>
      </c>
      <c r="V2272" s="120">
        <f t="shared" si="1095"/>
        <v>7.8E-2</v>
      </c>
      <c r="W2272" s="118">
        <f t="shared" si="1114"/>
        <v>6</v>
      </c>
      <c r="X2272" s="118">
        <v>252</v>
      </c>
      <c r="Y2272" s="117">
        <f t="shared" si="1115"/>
        <v>1.0017898730000001</v>
      </c>
      <c r="Z2272" s="110">
        <f t="shared" si="1116"/>
        <v>0.71221040999999996</v>
      </c>
      <c r="AA2272" s="110">
        <f t="shared" si="1117"/>
        <v>0</v>
      </c>
      <c r="AB2272" s="121" t="str">
        <f t="shared" si="1096"/>
        <v>A+J=</v>
      </c>
      <c r="AC2272" s="115">
        <f t="shared" si="1097"/>
        <v>46563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9">
        <f t="shared" si="1094"/>
        <v>46542</v>
      </c>
      <c r="B2273" s="110">
        <f t="shared" si="1100"/>
        <v>398.81996914000001</v>
      </c>
      <c r="C2273" s="184">
        <f t="shared" si="1093"/>
        <v>397.44570535909997</v>
      </c>
      <c r="D2273" s="111">
        <f t="shared" si="1101"/>
        <v>7245.38</v>
      </c>
      <c r="E2273" s="111">
        <f>IF($K2273=1,VLOOKUP($A2272,$AQ$11:$AU$150,5),E2272)</f>
        <v>7276.54</v>
      </c>
      <c r="F2273" s="160" t="e">
        <f>IF($K2273=1,VLOOKUP($A2272,$AQ$11:$AU$135,6),F2272)</f>
        <v>#REF!</v>
      </c>
      <c r="G2273" s="114">
        <f t="shared" si="1102"/>
        <v>4.3006716003852752E-3</v>
      </c>
      <c r="H2273" s="115">
        <f t="shared" si="1103"/>
        <v>46563</v>
      </c>
      <c r="I2273" s="115">
        <f t="shared" si="1104"/>
        <v>46563</v>
      </c>
      <c r="J2273" s="116">
        <f t="shared" si="1105"/>
        <v>22</v>
      </c>
      <c r="K2273" s="116">
        <f t="shared" si="1106"/>
        <v>7</v>
      </c>
      <c r="L2273" s="8">
        <f t="shared" si="1107"/>
        <v>1.0013663900000001</v>
      </c>
      <c r="M2273" s="117">
        <v>1</v>
      </c>
      <c r="N2273" s="117">
        <f t="shared" si="1108"/>
        <v>1</v>
      </c>
      <c r="O2273" s="110">
        <f t="shared" si="1109"/>
        <v>1.0013663900000001</v>
      </c>
      <c r="P2273" s="110">
        <f t="shared" si="1110"/>
        <v>397.98877119000002</v>
      </c>
      <c r="Q2273" s="148">
        <f t="shared" si="1111"/>
        <v>0</v>
      </c>
      <c r="R2273" s="170">
        <f t="shared" si="1112"/>
        <v>0</v>
      </c>
      <c r="S2273" s="110">
        <f t="shared" si="1113"/>
        <v>0</v>
      </c>
      <c r="T2273" s="92">
        <f t="shared" si="1098"/>
        <v>0</v>
      </c>
      <c r="U2273" s="181">
        <f t="shared" si="1099"/>
        <v>0</v>
      </c>
      <c r="V2273" s="120">
        <f t="shared" si="1095"/>
        <v>7.8E-2</v>
      </c>
      <c r="W2273" s="118">
        <f t="shared" si="1114"/>
        <v>7</v>
      </c>
      <c r="X2273" s="118">
        <v>252</v>
      </c>
      <c r="Y2273" s="117">
        <f t="shared" si="1115"/>
        <v>1.0020884960000001</v>
      </c>
      <c r="Z2273" s="110">
        <f t="shared" si="1116"/>
        <v>0.83119794999999996</v>
      </c>
      <c r="AA2273" s="110">
        <f t="shared" si="1117"/>
        <v>0</v>
      </c>
      <c r="AB2273" s="121" t="str">
        <f t="shared" si="1096"/>
        <v>A+J=</v>
      </c>
      <c r="AC2273" s="115">
        <f t="shared" si="1097"/>
        <v>46563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9">
        <f t="shared" si="1094"/>
        <v>46543</v>
      </c>
      <c r="B2274" s="110">
        <f t="shared" si="1100"/>
        <v>399.01667993000001</v>
      </c>
      <c r="C2274" s="184">
        <f t="shared" si="1093"/>
        <v>397.44570535909997</v>
      </c>
      <c r="D2274" s="111">
        <f t="shared" si="1101"/>
        <v>7245.38</v>
      </c>
      <c r="E2274" s="111">
        <f>IF($K2274=1,VLOOKUP($A2273,$AQ$11:$AU$150,5),E2273)</f>
        <v>7276.54</v>
      </c>
      <c r="F2274" s="160" t="e">
        <f>IF($K2274=1,VLOOKUP($A2273,$AQ$11:$AU$135,6),F2273)</f>
        <v>#REF!</v>
      </c>
      <c r="G2274" s="114">
        <f t="shared" si="1102"/>
        <v>4.3006716003852752E-3</v>
      </c>
      <c r="H2274" s="115">
        <f t="shared" si="1103"/>
        <v>46563</v>
      </c>
      <c r="I2274" s="115">
        <f t="shared" si="1104"/>
        <v>46563</v>
      </c>
      <c r="J2274" s="116">
        <f t="shared" si="1105"/>
        <v>22</v>
      </c>
      <c r="K2274" s="116">
        <f t="shared" si="1106"/>
        <v>8</v>
      </c>
      <c r="L2274" s="8">
        <f t="shared" si="1107"/>
        <v>1.0015617400000001</v>
      </c>
      <c r="M2274" s="117">
        <v>1</v>
      </c>
      <c r="N2274" s="117">
        <f t="shared" si="1108"/>
        <v>1</v>
      </c>
      <c r="O2274" s="110">
        <f t="shared" si="1109"/>
        <v>1.0015617400000001</v>
      </c>
      <c r="P2274" s="110">
        <f t="shared" si="1110"/>
        <v>398.06641221000001</v>
      </c>
      <c r="Q2274" s="148">
        <f t="shared" si="1111"/>
        <v>0</v>
      </c>
      <c r="R2274" s="170">
        <f t="shared" si="1112"/>
        <v>0</v>
      </c>
      <c r="S2274" s="110">
        <f t="shared" si="1113"/>
        <v>0</v>
      </c>
      <c r="T2274" s="92">
        <f t="shared" si="1098"/>
        <v>0</v>
      </c>
      <c r="U2274" s="181">
        <f t="shared" si="1099"/>
        <v>0</v>
      </c>
      <c r="V2274" s="120">
        <f t="shared" si="1095"/>
        <v>7.8E-2</v>
      </c>
      <c r="W2274" s="118">
        <f t="shared" si="1114"/>
        <v>8</v>
      </c>
      <c r="X2274" s="118">
        <v>252</v>
      </c>
      <c r="Y2274" s="117">
        <f t="shared" si="1115"/>
        <v>1.0023872089999999</v>
      </c>
      <c r="Z2274" s="110">
        <f t="shared" si="1116"/>
        <v>0.95026772000000004</v>
      </c>
      <c r="AA2274" s="110">
        <f t="shared" si="1117"/>
        <v>0</v>
      </c>
      <c r="AB2274" s="121" t="str">
        <f t="shared" si="1096"/>
        <v>A+J=</v>
      </c>
      <c r="AC2274" s="115">
        <f t="shared" si="1097"/>
        <v>46563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9">
        <f t="shared" si="1094"/>
        <v>46544</v>
      </c>
      <c r="B2275" s="110">
        <f t="shared" si="1100"/>
        <v>399.01667993000001</v>
      </c>
      <c r="C2275" s="184">
        <f t="shared" si="1093"/>
        <v>397.44570535909997</v>
      </c>
      <c r="D2275" s="111">
        <f t="shared" si="1101"/>
        <v>7245.38</v>
      </c>
      <c r="E2275" s="111">
        <f>IF($K2275=1,VLOOKUP($A2274,$AQ$11:$AU$150,5),E2274)</f>
        <v>7276.54</v>
      </c>
      <c r="F2275" s="160" t="e">
        <f>IF($K2275=1,VLOOKUP($A2274,$AQ$11:$AU$135,6),F2274)</f>
        <v>#REF!</v>
      </c>
      <c r="G2275" s="114">
        <f t="shared" si="1102"/>
        <v>4.3006716003852752E-3</v>
      </c>
      <c r="H2275" s="115">
        <f t="shared" si="1103"/>
        <v>46563</v>
      </c>
      <c r="I2275" s="115">
        <f t="shared" si="1104"/>
        <v>46563</v>
      </c>
      <c r="J2275" s="116">
        <f t="shared" si="1105"/>
        <v>22</v>
      </c>
      <c r="K2275" s="116">
        <f t="shared" si="1106"/>
        <v>8</v>
      </c>
      <c r="L2275" s="8">
        <f t="shared" si="1107"/>
        <v>1.0015617400000001</v>
      </c>
      <c r="M2275" s="117">
        <v>1</v>
      </c>
      <c r="N2275" s="117">
        <f t="shared" si="1108"/>
        <v>1</v>
      </c>
      <c r="O2275" s="110">
        <f t="shared" si="1109"/>
        <v>1.0015617400000001</v>
      </c>
      <c r="P2275" s="110">
        <f t="shared" si="1110"/>
        <v>398.06641221000001</v>
      </c>
      <c r="Q2275" s="148">
        <f t="shared" si="1111"/>
        <v>0</v>
      </c>
      <c r="R2275" s="170">
        <f t="shared" si="1112"/>
        <v>0</v>
      </c>
      <c r="S2275" s="110">
        <f t="shared" si="1113"/>
        <v>0</v>
      </c>
      <c r="T2275" s="92">
        <f t="shared" si="1098"/>
        <v>0</v>
      </c>
      <c r="U2275" s="181">
        <f t="shared" si="1099"/>
        <v>0</v>
      </c>
      <c r="V2275" s="120">
        <f t="shared" si="1095"/>
        <v>7.8E-2</v>
      </c>
      <c r="W2275" s="118">
        <f t="shared" si="1114"/>
        <v>8</v>
      </c>
      <c r="X2275" s="118">
        <v>252</v>
      </c>
      <c r="Y2275" s="117">
        <f t="shared" si="1115"/>
        <v>1.0023872089999999</v>
      </c>
      <c r="Z2275" s="110">
        <f t="shared" si="1116"/>
        <v>0.95026772000000004</v>
      </c>
      <c r="AA2275" s="110">
        <f t="shared" si="1117"/>
        <v>0</v>
      </c>
      <c r="AB2275" s="121" t="str">
        <f t="shared" si="1096"/>
        <v>A+J=</v>
      </c>
      <c r="AC2275" s="115">
        <f t="shared" si="1097"/>
        <v>46563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9">
        <f t="shared" si="1094"/>
        <v>46545</v>
      </c>
      <c r="B2276" s="110">
        <f t="shared" si="1100"/>
        <v>399.01667993000001</v>
      </c>
      <c r="C2276" s="184">
        <f t="shared" si="1093"/>
        <v>397.44570535909997</v>
      </c>
      <c r="D2276" s="111">
        <f t="shared" si="1101"/>
        <v>7245.38</v>
      </c>
      <c r="E2276" s="111">
        <f>IF($K2276=1,VLOOKUP($A2275,$AQ$11:$AU$150,5),E2275)</f>
        <v>7276.54</v>
      </c>
      <c r="F2276" s="160" t="e">
        <f>IF($K2276=1,VLOOKUP($A2275,$AQ$11:$AU$135,6),F2275)</f>
        <v>#REF!</v>
      </c>
      <c r="G2276" s="114">
        <f t="shared" si="1102"/>
        <v>4.3006716003852752E-3</v>
      </c>
      <c r="H2276" s="115">
        <f t="shared" si="1103"/>
        <v>46563</v>
      </c>
      <c r="I2276" s="115">
        <f t="shared" si="1104"/>
        <v>46563</v>
      </c>
      <c r="J2276" s="116">
        <f t="shared" si="1105"/>
        <v>22</v>
      </c>
      <c r="K2276" s="116">
        <f t="shared" si="1106"/>
        <v>8</v>
      </c>
      <c r="L2276" s="8">
        <f t="shared" si="1107"/>
        <v>1.0015617400000001</v>
      </c>
      <c r="M2276" s="117">
        <v>1</v>
      </c>
      <c r="N2276" s="117">
        <f t="shared" si="1108"/>
        <v>1</v>
      </c>
      <c r="O2276" s="110">
        <f t="shared" si="1109"/>
        <v>1.0015617400000001</v>
      </c>
      <c r="P2276" s="110">
        <f t="shared" si="1110"/>
        <v>398.06641221000001</v>
      </c>
      <c r="Q2276" s="148">
        <f t="shared" si="1111"/>
        <v>0</v>
      </c>
      <c r="R2276" s="170">
        <f t="shared" si="1112"/>
        <v>0</v>
      </c>
      <c r="S2276" s="110">
        <f t="shared" si="1113"/>
        <v>0</v>
      </c>
      <c r="T2276" s="92">
        <f t="shared" si="1098"/>
        <v>0</v>
      </c>
      <c r="U2276" s="181">
        <f t="shared" si="1099"/>
        <v>0</v>
      </c>
      <c r="V2276" s="120">
        <f t="shared" si="1095"/>
        <v>7.8E-2</v>
      </c>
      <c r="W2276" s="118">
        <f t="shared" si="1114"/>
        <v>8</v>
      </c>
      <c r="X2276" s="118">
        <v>252</v>
      </c>
      <c r="Y2276" s="117">
        <f t="shared" si="1115"/>
        <v>1.0023872089999999</v>
      </c>
      <c r="Z2276" s="110">
        <f t="shared" si="1116"/>
        <v>0.95026772000000004</v>
      </c>
      <c r="AA2276" s="110">
        <f t="shared" si="1117"/>
        <v>0</v>
      </c>
      <c r="AB2276" s="121" t="str">
        <f t="shared" si="1096"/>
        <v>A+J=</v>
      </c>
      <c r="AC2276" s="115">
        <f t="shared" si="1097"/>
        <v>46563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9">
        <f t="shared" si="1094"/>
        <v>46546</v>
      </c>
      <c r="B2277" s="110">
        <f t="shared" si="1100"/>
        <v>399.21348847000002</v>
      </c>
      <c r="C2277" s="184">
        <f t="shared" si="1093"/>
        <v>397.44570535909997</v>
      </c>
      <c r="D2277" s="111">
        <f t="shared" si="1101"/>
        <v>7245.38</v>
      </c>
      <c r="E2277" s="111">
        <f>IF($K2277=1,VLOOKUP($A2276,$AQ$11:$AU$150,5),E2276)</f>
        <v>7276.54</v>
      </c>
      <c r="F2277" s="160" t="e">
        <f>IF($K2277=1,VLOOKUP($A2276,$AQ$11:$AU$135,6),F2276)</f>
        <v>#REF!</v>
      </c>
      <c r="G2277" s="114">
        <f t="shared" si="1102"/>
        <v>4.3006716003852752E-3</v>
      </c>
      <c r="H2277" s="115">
        <f t="shared" si="1103"/>
        <v>46563</v>
      </c>
      <c r="I2277" s="115">
        <f t="shared" si="1104"/>
        <v>46563</v>
      </c>
      <c r="J2277" s="116">
        <f t="shared" si="1105"/>
        <v>22</v>
      </c>
      <c r="K2277" s="116">
        <f t="shared" si="1106"/>
        <v>9</v>
      </c>
      <c r="L2277" s="8">
        <f t="shared" si="1107"/>
        <v>1.0017571300000001</v>
      </c>
      <c r="M2277" s="117">
        <v>1</v>
      </c>
      <c r="N2277" s="117">
        <f t="shared" si="1108"/>
        <v>1</v>
      </c>
      <c r="O2277" s="110">
        <f t="shared" si="1109"/>
        <v>1.0017571300000001</v>
      </c>
      <c r="P2277" s="110">
        <f t="shared" si="1110"/>
        <v>398.14406912999999</v>
      </c>
      <c r="Q2277" s="148">
        <f t="shared" si="1111"/>
        <v>0</v>
      </c>
      <c r="R2277" s="170">
        <f t="shared" si="1112"/>
        <v>0</v>
      </c>
      <c r="S2277" s="110">
        <f t="shared" si="1113"/>
        <v>0</v>
      </c>
      <c r="T2277" s="92">
        <f t="shared" si="1098"/>
        <v>0</v>
      </c>
      <c r="U2277" s="181">
        <f t="shared" si="1099"/>
        <v>0</v>
      </c>
      <c r="V2277" s="120">
        <f t="shared" si="1095"/>
        <v>7.8E-2</v>
      </c>
      <c r="W2277" s="118">
        <f t="shared" si="1114"/>
        <v>9</v>
      </c>
      <c r="X2277" s="118">
        <v>252</v>
      </c>
      <c r="Y2277" s="117">
        <f t="shared" si="1115"/>
        <v>1.002686011</v>
      </c>
      <c r="Z2277" s="110">
        <f t="shared" si="1116"/>
        <v>1.0694193400000001</v>
      </c>
      <c r="AA2277" s="110">
        <f t="shared" si="1117"/>
        <v>0</v>
      </c>
      <c r="AB2277" s="121" t="str">
        <f t="shared" si="1096"/>
        <v>A+J=</v>
      </c>
      <c r="AC2277" s="115">
        <f t="shared" si="1097"/>
        <v>46563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9">
        <f t="shared" si="1094"/>
        <v>46547</v>
      </c>
      <c r="B2278" s="110">
        <f t="shared" si="1100"/>
        <v>399.41039441000004</v>
      </c>
      <c r="C2278" s="184">
        <f t="shared" si="1093"/>
        <v>397.44570535909997</v>
      </c>
      <c r="D2278" s="111">
        <f t="shared" si="1101"/>
        <v>7245.38</v>
      </c>
      <c r="E2278" s="111">
        <f>IF($K2278=1,VLOOKUP($A2277,$AQ$11:$AU$150,5),E2277)</f>
        <v>7276.54</v>
      </c>
      <c r="F2278" s="160" t="e">
        <f>IF($K2278=1,VLOOKUP($A2277,$AQ$11:$AU$135,6),F2277)</f>
        <v>#REF!</v>
      </c>
      <c r="G2278" s="114">
        <f t="shared" si="1102"/>
        <v>4.3006716003852752E-3</v>
      </c>
      <c r="H2278" s="115">
        <f t="shared" si="1103"/>
        <v>46563</v>
      </c>
      <c r="I2278" s="115">
        <f t="shared" si="1104"/>
        <v>46563</v>
      </c>
      <c r="J2278" s="116">
        <f t="shared" si="1105"/>
        <v>22</v>
      </c>
      <c r="K2278" s="116">
        <f t="shared" si="1106"/>
        <v>10</v>
      </c>
      <c r="L2278" s="8">
        <f t="shared" si="1107"/>
        <v>1.0019525600000001</v>
      </c>
      <c r="M2278" s="117">
        <v>1</v>
      </c>
      <c r="N2278" s="117">
        <f t="shared" si="1108"/>
        <v>1</v>
      </c>
      <c r="O2278" s="110">
        <f t="shared" si="1109"/>
        <v>1.0019525600000001</v>
      </c>
      <c r="P2278" s="110">
        <f t="shared" si="1110"/>
        <v>398.22174194000002</v>
      </c>
      <c r="Q2278" s="148">
        <f t="shared" si="1111"/>
        <v>0</v>
      </c>
      <c r="R2278" s="170">
        <f t="shared" si="1112"/>
        <v>0</v>
      </c>
      <c r="S2278" s="110">
        <f t="shared" si="1113"/>
        <v>0</v>
      </c>
      <c r="T2278" s="92">
        <f t="shared" si="1098"/>
        <v>0</v>
      </c>
      <c r="U2278" s="181">
        <f t="shared" si="1099"/>
        <v>0</v>
      </c>
      <c r="V2278" s="120">
        <f t="shared" si="1095"/>
        <v>7.8E-2</v>
      </c>
      <c r="W2278" s="118">
        <f t="shared" si="1114"/>
        <v>10</v>
      </c>
      <c r="X2278" s="118">
        <v>252</v>
      </c>
      <c r="Y2278" s="117">
        <f t="shared" si="1115"/>
        <v>1.002984901</v>
      </c>
      <c r="Z2278" s="110">
        <f t="shared" si="1116"/>
        <v>1.1886524700000001</v>
      </c>
      <c r="AA2278" s="110">
        <f t="shared" si="1117"/>
        <v>0</v>
      </c>
      <c r="AB2278" s="121" t="str">
        <f t="shared" si="1096"/>
        <v>A+J=</v>
      </c>
      <c r="AC2278" s="115">
        <f t="shared" si="1097"/>
        <v>46563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9">
        <f t="shared" si="1094"/>
        <v>46548</v>
      </c>
      <c r="B2279" s="110">
        <f t="shared" si="1100"/>
        <v>399.60739459000001</v>
      </c>
      <c r="C2279" s="184">
        <f t="shared" si="1093"/>
        <v>397.44570535909997</v>
      </c>
      <c r="D2279" s="111">
        <f t="shared" si="1101"/>
        <v>7245.38</v>
      </c>
      <c r="E2279" s="111">
        <f>IF($K2279=1,VLOOKUP($A2278,$AQ$11:$AU$150,5),E2278)</f>
        <v>7276.54</v>
      </c>
      <c r="F2279" s="160" t="e">
        <f>IF($K2279=1,VLOOKUP($A2278,$AQ$11:$AU$135,6),F2278)</f>
        <v>#REF!</v>
      </c>
      <c r="G2279" s="114">
        <f t="shared" si="1102"/>
        <v>4.3006716003852752E-3</v>
      </c>
      <c r="H2279" s="115">
        <f t="shared" si="1103"/>
        <v>46563</v>
      </c>
      <c r="I2279" s="115">
        <f t="shared" si="1104"/>
        <v>46563</v>
      </c>
      <c r="J2279" s="116">
        <f t="shared" si="1105"/>
        <v>22</v>
      </c>
      <c r="K2279" s="116">
        <f t="shared" si="1106"/>
        <v>11</v>
      </c>
      <c r="L2279" s="8">
        <f t="shared" si="1107"/>
        <v>1.0021480199999999</v>
      </c>
      <c r="M2279" s="117">
        <v>1</v>
      </c>
      <c r="N2279" s="117">
        <f t="shared" si="1108"/>
        <v>1</v>
      </c>
      <c r="O2279" s="110">
        <f t="shared" si="1109"/>
        <v>1.0021480199999999</v>
      </c>
      <c r="P2279" s="110">
        <f t="shared" si="1110"/>
        <v>398.29942668000001</v>
      </c>
      <c r="Q2279" s="148">
        <f t="shared" si="1111"/>
        <v>0</v>
      </c>
      <c r="R2279" s="170">
        <f t="shared" si="1112"/>
        <v>0</v>
      </c>
      <c r="S2279" s="110">
        <f t="shared" si="1113"/>
        <v>0</v>
      </c>
      <c r="T2279" s="92">
        <f t="shared" si="1098"/>
        <v>0</v>
      </c>
      <c r="U2279" s="181">
        <f t="shared" si="1099"/>
        <v>0</v>
      </c>
      <c r="V2279" s="120">
        <f t="shared" si="1095"/>
        <v>7.8E-2</v>
      </c>
      <c r="W2279" s="118">
        <f t="shared" si="1114"/>
        <v>11</v>
      </c>
      <c r="X2279" s="118">
        <v>252</v>
      </c>
      <c r="Y2279" s="117">
        <f t="shared" si="1115"/>
        <v>1.003283881</v>
      </c>
      <c r="Z2279" s="110">
        <f t="shared" si="1116"/>
        <v>1.3079679099999999</v>
      </c>
      <c r="AA2279" s="110">
        <f t="shared" si="1117"/>
        <v>0</v>
      </c>
      <c r="AB2279" s="121" t="str">
        <f t="shared" si="1096"/>
        <v>A+J=</v>
      </c>
      <c r="AC2279" s="115">
        <f t="shared" si="1097"/>
        <v>46563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9">
        <f t="shared" si="1094"/>
        <v>46549</v>
      </c>
      <c r="B2280" s="110">
        <f t="shared" si="1100"/>
        <v>399.80449663000002</v>
      </c>
      <c r="C2280" s="184">
        <f t="shared" si="1093"/>
        <v>397.44570535909997</v>
      </c>
      <c r="D2280" s="111">
        <f t="shared" si="1101"/>
        <v>7245.38</v>
      </c>
      <c r="E2280" s="111">
        <f>IF($K2280=1,VLOOKUP($A2279,$AQ$11:$AU$150,5),E2279)</f>
        <v>7276.54</v>
      </c>
      <c r="F2280" s="160" t="e">
        <f>IF($K2280=1,VLOOKUP($A2279,$AQ$11:$AU$135,6),F2279)</f>
        <v>#REF!</v>
      </c>
      <c r="G2280" s="114">
        <f t="shared" si="1102"/>
        <v>4.3006716003852752E-3</v>
      </c>
      <c r="H2280" s="115">
        <f t="shared" si="1103"/>
        <v>46563</v>
      </c>
      <c r="I2280" s="115">
        <f t="shared" si="1104"/>
        <v>46563</v>
      </c>
      <c r="J2280" s="116">
        <f t="shared" si="1105"/>
        <v>22</v>
      </c>
      <c r="K2280" s="116">
        <f t="shared" si="1106"/>
        <v>12</v>
      </c>
      <c r="L2280" s="8">
        <f t="shared" si="1107"/>
        <v>1.0023435300000001</v>
      </c>
      <c r="M2280" s="117">
        <v>1</v>
      </c>
      <c r="N2280" s="117">
        <f t="shared" si="1108"/>
        <v>1</v>
      </c>
      <c r="O2280" s="110">
        <f t="shared" si="1109"/>
        <v>1.0023435300000001</v>
      </c>
      <c r="P2280" s="110">
        <f t="shared" si="1110"/>
        <v>398.37713129000002</v>
      </c>
      <c r="Q2280" s="148">
        <f t="shared" si="1111"/>
        <v>0</v>
      </c>
      <c r="R2280" s="170">
        <f t="shared" si="1112"/>
        <v>0</v>
      </c>
      <c r="S2280" s="110">
        <f t="shared" si="1113"/>
        <v>0</v>
      </c>
      <c r="T2280" s="92">
        <f t="shared" si="1098"/>
        <v>0</v>
      </c>
      <c r="U2280" s="181">
        <f t="shared" si="1099"/>
        <v>0</v>
      </c>
      <c r="V2280" s="120">
        <f t="shared" si="1095"/>
        <v>7.8E-2</v>
      </c>
      <c r="W2280" s="118">
        <f t="shared" si="1114"/>
        <v>12</v>
      </c>
      <c r="X2280" s="118">
        <v>252</v>
      </c>
      <c r="Y2280" s="117">
        <f t="shared" si="1115"/>
        <v>1.00358295</v>
      </c>
      <c r="Z2280" s="110">
        <f t="shared" si="1116"/>
        <v>1.4273653399999999</v>
      </c>
      <c r="AA2280" s="110">
        <f t="shared" si="1117"/>
        <v>0</v>
      </c>
      <c r="AB2280" s="121" t="str">
        <f t="shared" si="1096"/>
        <v>A+J=</v>
      </c>
      <c r="AC2280" s="115">
        <f t="shared" si="1097"/>
        <v>46563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9">
        <f t="shared" si="1094"/>
        <v>46550</v>
      </c>
      <c r="B2281" s="110">
        <f t="shared" si="1100"/>
        <v>400.00169256999999</v>
      </c>
      <c r="C2281" s="184">
        <f t="shared" si="1093"/>
        <v>397.44570535909997</v>
      </c>
      <c r="D2281" s="111">
        <f t="shared" si="1101"/>
        <v>7245.38</v>
      </c>
      <c r="E2281" s="111">
        <f>IF($K2281=1,VLOOKUP($A2280,$AQ$11:$AU$150,5),E2280)</f>
        <v>7276.54</v>
      </c>
      <c r="F2281" s="160" t="e">
        <f>IF($K2281=1,VLOOKUP($A2280,$AQ$11:$AU$135,6),F2280)</f>
        <v>#REF!</v>
      </c>
      <c r="G2281" s="114">
        <f t="shared" si="1102"/>
        <v>4.3006716003852752E-3</v>
      </c>
      <c r="H2281" s="115">
        <f t="shared" si="1103"/>
        <v>46563</v>
      </c>
      <c r="I2281" s="115">
        <f t="shared" si="1104"/>
        <v>46563</v>
      </c>
      <c r="J2281" s="116">
        <f t="shared" si="1105"/>
        <v>22</v>
      </c>
      <c r="K2281" s="116">
        <f t="shared" si="1106"/>
        <v>13</v>
      </c>
      <c r="L2281" s="8">
        <f t="shared" si="1107"/>
        <v>1.0025390700000001</v>
      </c>
      <c r="M2281" s="117">
        <v>1</v>
      </c>
      <c r="N2281" s="117">
        <f t="shared" si="1108"/>
        <v>1</v>
      </c>
      <c r="O2281" s="110">
        <f t="shared" si="1109"/>
        <v>1.0025390700000001</v>
      </c>
      <c r="P2281" s="110">
        <f t="shared" si="1110"/>
        <v>398.45484782</v>
      </c>
      <c r="Q2281" s="148">
        <f t="shared" si="1111"/>
        <v>0</v>
      </c>
      <c r="R2281" s="170">
        <f t="shared" si="1112"/>
        <v>0</v>
      </c>
      <c r="S2281" s="110">
        <f t="shared" si="1113"/>
        <v>0</v>
      </c>
      <c r="T2281" s="92">
        <f t="shared" si="1098"/>
        <v>0</v>
      </c>
      <c r="U2281" s="181">
        <f t="shared" si="1099"/>
        <v>0</v>
      </c>
      <c r="V2281" s="120">
        <f t="shared" si="1095"/>
        <v>7.8E-2</v>
      </c>
      <c r="W2281" s="118">
        <f t="shared" si="1114"/>
        <v>13</v>
      </c>
      <c r="X2281" s="118">
        <v>252</v>
      </c>
      <c r="Y2281" s="117">
        <f t="shared" si="1115"/>
        <v>1.003882108</v>
      </c>
      <c r="Z2281" s="110">
        <f t="shared" si="1116"/>
        <v>1.54684475</v>
      </c>
      <c r="AA2281" s="110">
        <f t="shared" si="1117"/>
        <v>0</v>
      </c>
      <c r="AB2281" s="121" t="str">
        <f t="shared" si="1096"/>
        <v>A+J=</v>
      </c>
      <c r="AC2281" s="115">
        <f t="shared" si="1097"/>
        <v>46563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9">
        <f t="shared" si="1094"/>
        <v>46551</v>
      </c>
      <c r="B2282" s="110">
        <f t="shared" si="1100"/>
        <v>400.00169256999999</v>
      </c>
      <c r="C2282" s="184">
        <f t="shared" si="1093"/>
        <v>397.44570535909997</v>
      </c>
      <c r="D2282" s="111">
        <f t="shared" si="1101"/>
        <v>7245.38</v>
      </c>
      <c r="E2282" s="111">
        <f>IF($K2282=1,VLOOKUP($A2281,$AQ$11:$AU$150,5),E2281)</f>
        <v>7276.54</v>
      </c>
      <c r="F2282" s="160" t="e">
        <f>IF($K2282=1,VLOOKUP($A2281,$AQ$11:$AU$135,6),F2281)</f>
        <v>#REF!</v>
      </c>
      <c r="G2282" s="114">
        <f t="shared" si="1102"/>
        <v>4.3006716003852752E-3</v>
      </c>
      <c r="H2282" s="115">
        <f t="shared" si="1103"/>
        <v>46563</v>
      </c>
      <c r="I2282" s="115">
        <f t="shared" si="1104"/>
        <v>46563</v>
      </c>
      <c r="J2282" s="116">
        <f t="shared" si="1105"/>
        <v>22</v>
      </c>
      <c r="K2282" s="116">
        <f t="shared" si="1106"/>
        <v>13</v>
      </c>
      <c r="L2282" s="8">
        <f t="shared" si="1107"/>
        <v>1.0025390700000001</v>
      </c>
      <c r="M2282" s="117">
        <v>1</v>
      </c>
      <c r="N2282" s="117">
        <f t="shared" si="1108"/>
        <v>1</v>
      </c>
      <c r="O2282" s="110">
        <f t="shared" si="1109"/>
        <v>1.0025390700000001</v>
      </c>
      <c r="P2282" s="110">
        <f t="shared" si="1110"/>
        <v>398.45484782</v>
      </c>
      <c r="Q2282" s="148">
        <f t="shared" si="1111"/>
        <v>0</v>
      </c>
      <c r="R2282" s="170">
        <f t="shared" si="1112"/>
        <v>0</v>
      </c>
      <c r="S2282" s="110">
        <f t="shared" si="1113"/>
        <v>0</v>
      </c>
      <c r="T2282" s="92">
        <f t="shared" si="1098"/>
        <v>0</v>
      </c>
      <c r="U2282" s="181">
        <f t="shared" si="1099"/>
        <v>0</v>
      </c>
      <c r="V2282" s="120">
        <f t="shared" si="1095"/>
        <v>7.8E-2</v>
      </c>
      <c r="W2282" s="118">
        <f t="shared" si="1114"/>
        <v>13</v>
      </c>
      <c r="X2282" s="118">
        <v>252</v>
      </c>
      <c r="Y2282" s="117">
        <f t="shared" si="1115"/>
        <v>1.003882108</v>
      </c>
      <c r="Z2282" s="110">
        <f t="shared" si="1116"/>
        <v>1.54684475</v>
      </c>
      <c r="AA2282" s="110">
        <f t="shared" si="1117"/>
        <v>0</v>
      </c>
      <c r="AB2282" s="121" t="str">
        <f t="shared" si="1096"/>
        <v>A+J=</v>
      </c>
      <c r="AC2282" s="115">
        <f t="shared" si="1097"/>
        <v>46563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9">
        <f t="shared" si="1094"/>
        <v>46552</v>
      </c>
      <c r="B2283" s="110">
        <f t="shared" si="1100"/>
        <v>400.00169256999999</v>
      </c>
      <c r="C2283" s="184">
        <f t="shared" si="1093"/>
        <v>397.44570535909997</v>
      </c>
      <c r="D2283" s="111">
        <f t="shared" si="1101"/>
        <v>7245.38</v>
      </c>
      <c r="E2283" s="111">
        <f>IF($K2283=1,VLOOKUP($A2282,$AQ$11:$AU$150,5),E2282)</f>
        <v>7276.54</v>
      </c>
      <c r="F2283" s="160" t="e">
        <f>IF($K2283=1,VLOOKUP($A2282,$AQ$11:$AU$135,6),F2282)</f>
        <v>#REF!</v>
      </c>
      <c r="G2283" s="114">
        <f t="shared" si="1102"/>
        <v>4.3006716003852752E-3</v>
      </c>
      <c r="H2283" s="115">
        <f t="shared" si="1103"/>
        <v>46563</v>
      </c>
      <c r="I2283" s="115">
        <f t="shared" si="1104"/>
        <v>46563</v>
      </c>
      <c r="J2283" s="116">
        <f t="shared" si="1105"/>
        <v>22</v>
      </c>
      <c r="K2283" s="116">
        <f t="shared" si="1106"/>
        <v>13</v>
      </c>
      <c r="L2283" s="8">
        <f t="shared" si="1107"/>
        <v>1.0025390700000001</v>
      </c>
      <c r="M2283" s="117">
        <v>1</v>
      </c>
      <c r="N2283" s="117">
        <f t="shared" si="1108"/>
        <v>1</v>
      </c>
      <c r="O2283" s="110">
        <f t="shared" si="1109"/>
        <v>1.0025390700000001</v>
      </c>
      <c r="P2283" s="110">
        <f t="shared" si="1110"/>
        <v>398.45484782</v>
      </c>
      <c r="Q2283" s="148">
        <f t="shared" si="1111"/>
        <v>0</v>
      </c>
      <c r="R2283" s="170">
        <f t="shared" si="1112"/>
        <v>0</v>
      </c>
      <c r="S2283" s="110">
        <f t="shared" si="1113"/>
        <v>0</v>
      </c>
      <c r="T2283" s="92">
        <f t="shared" si="1098"/>
        <v>0</v>
      </c>
      <c r="U2283" s="181">
        <f t="shared" si="1099"/>
        <v>0</v>
      </c>
      <c r="V2283" s="120">
        <f t="shared" si="1095"/>
        <v>7.8E-2</v>
      </c>
      <c r="W2283" s="118">
        <f t="shared" si="1114"/>
        <v>13</v>
      </c>
      <c r="X2283" s="118">
        <v>252</v>
      </c>
      <c r="Y2283" s="117">
        <f t="shared" si="1115"/>
        <v>1.003882108</v>
      </c>
      <c r="Z2283" s="110">
        <f t="shared" si="1116"/>
        <v>1.54684475</v>
      </c>
      <c r="AA2283" s="110">
        <f t="shared" si="1117"/>
        <v>0</v>
      </c>
      <c r="AB2283" s="121" t="str">
        <f t="shared" si="1096"/>
        <v>A+J=</v>
      </c>
      <c r="AC2283" s="115">
        <f t="shared" si="1097"/>
        <v>46563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9">
        <f t="shared" si="1094"/>
        <v>46553</v>
      </c>
      <c r="B2284" s="110">
        <f t="shared" si="1100"/>
        <v>400.19898644</v>
      </c>
      <c r="C2284" s="184">
        <f t="shared" si="1093"/>
        <v>397.44570535909997</v>
      </c>
      <c r="D2284" s="111">
        <f t="shared" si="1101"/>
        <v>7245.38</v>
      </c>
      <c r="E2284" s="111">
        <f>IF($K2284=1,VLOOKUP($A2283,$AQ$11:$AU$150,5),E2283)</f>
        <v>7276.54</v>
      </c>
      <c r="F2284" s="160" t="e">
        <f>IF($K2284=1,VLOOKUP($A2283,$AQ$11:$AU$135,6),F2283)</f>
        <v>#REF!</v>
      </c>
      <c r="G2284" s="114">
        <f t="shared" si="1102"/>
        <v>4.3006716003852752E-3</v>
      </c>
      <c r="H2284" s="115">
        <f t="shared" si="1103"/>
        <v>46563</v>
      </c>
      <c r="I2284" s="115">
        <f t="shared" si="1104"/>
        <v>46563</v>
      </c>
      <c r="J2284" s="116">
        <f t="shared" si="1105"/>
        <v>22</v>
      </c>
      <c r="K2284" s="116">
        <f t="shared" si="1106"/>
        <v>14</v>
      </c>
      <c r="L2284" s="8">
        <f t="shared" si="1107"/>
        <v>1.0027346500000001</v>
      </c>
      <c r="M2284" s="117">
        <v>1</v>
      </c>
      <c r="N2284" s="117">
        <f t="shared" si="1108"/>
        <v>1</v>
      </c>
      <c r="O2284" s="110">
        <f t="shared" si="1109"/>
        <v>1.0027346500000001</v>
      </c>
      <c r="P2284" s="110">
        <f t="shared" si="1110"/>
        <v>398.53258025000002</v>
      </c>
      <c r="Q2284" s="148">
        <f t="shared" si="1111"/>
        <v>0</v>
      </c>
      <c r="R2284" s="170">
        <f t="shared" si="1112"/>
        <v>0</v>
      </c>
      <c r="S2284" s="110">
        <f t="shared" si="1113"/>
        <v>0</v>
      </c>
      <c r="T2284" s="92">
        <f t="shared" si="1098"/>
        <v>0</v>
      </c>
      <c r="U2284" s="181">
        <f t="shared" si="1099"/>
        <v>0</v>
      </c>
      <c r="V2284" s="120">
        <f t="shared" si="1095"/>
        <v>7.8E-2</v>
      </c>
      <c r="W2284" s="118">
        <f t="shared" si="1114"/>
        <v>14</v>
      </c>
      <c r="X2284" s="118">
        <v>252</v>
      </c>
      <c r="Y2284" s="117">
        <f t="shared" si="1115"/>
        <v>1.0041813550000001</v>
      </c>
      <c r="Z2284" s="110">
        <f t="shared" si="1116"/>
        <v>1.66640619</v>
      </c>
      <c r="AA2284" s="110">
        <f t="shared" si="1117"/>
        <v>0</v>
      </c>
      <c r="AB2284" s="121" t="str">
        <f t="shared" si="1096"/>
        <v>A+J=</v>
      </c>
      <c r="AC2284" s="115">
        <f t="shared" si="1097"/>
        <v>46563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9">
        <f t="shared" si="1094"/>
        <v>46554</v>
      </c>
      <c r="B2285" s="110">
        <f t="shared" si="1100"/>
        <v>400.39637828999997</v>
      </c>
      <c r="C2285" s="184">
        <f t="shared" ref="C2285:C2348" si="1118">IF(Q2284&gt;0,P2284-S2284-T2284,C2284)</f>
        <v>397.44570535909997</v>
      </c>
      <c r="D2285" s="111">
        <f t="shared" si="1101"/>
        <v>7245.38</v>
      </c>
      <c r="E2285" s="111">
        <f>IF($K2285=1,VLOOKUP($A2284,$AQ$11:$AU$150,5),E2284)</f>
        <v>7276.54</v>
      </c>
      <c r="F2285" s="160" t="e">
        <f>IF($K2285=1,VLOOKUP($A2284,$AQ$11:$AU$135,6),F2284)</f>
        <v>#REF!</v>
      </c>
      <c r="G2285" s="114">
        <f t="shared" si="1102"/>
        <v>4.3006716003852752E-3</v>
      </c>
      <c r="H2285" s="115">
        <f t="shared" si="1103"/>
        <v>46563</v>
      </c>
      <c r="I2285" s="115">
        <f t="shared" si="1104"/>
        <v>46563</v>
      </c>
      <c r="J2285" s="116">
        <f t="shared" si="1105"/>
        <v>22</v>
      </c>
      <c r="K2285" s="116">
        <f t="shared" si="1106"/>
        <v>15</v>
      </c>
      <c r="L2285" s="8">
        <f t="shared" si="1107"/>
        <v>1.00293027</v>
      </c>
      <c r="M2285" s="117">
        <v>1</v>
      </c>
      <c r="N2285" s="117">
        <f t="shared" si="1108"/>
        <v>1</v>
      </c>
      <c r="O2285" s="110">
        <f t="shared" si="1109"/>
        <v>1.00293027</v>
      </c>
      <c r="P2285" s="110">
        <f t="shared" si="1110"/>
        <v>398.61032857999999</v>
      </c>
      <c r="Q2285" s="148">
        <f t="shared" si="1111"/>
        <v>0</v>
      </c>
      <c r="R2285" s="170">
        <f t="shared" si="1112"/>
        <v>0</v>
      </c>
      <c r="S2285" s="110">
        <f t="shared" si="1113"/>
        <v>0</v>
      </c>
      <c r="T2285" s="92">
        <f t="shared" si="1098"/>
        <v>0</v>
      </c>
      <c r="U2285" s="181">
        <f t="shared" si="1099"/>
        <v>0</v>
      </c>
      <c r="V2285" s="120">
        <f t="shared" si="1095"/>
        <v>7.8E-2</v>
      </c>
      <c r="W2285" s="118">
        <f t="shared" si="1114"/>
        <v>15</v>
      </c>
      <c r="X2285" s="118">
        <v>252</v>
      </c>
      <c r="Y2285" s="117">
        <f t="shared" si="1115"/>
        <v>1.0044806909999999</v>
      </c>
      <c r="Z2285" s="110">
        <f t="shared" si="1116"/>
        <v>1.7860497099999999</v>
      </c>
      <c r="AA2285" s="110">
        <f t="shared" si="1117"/>
        <v>0</v>
      </c>
      <c r="AB2285" s="121" t="str">
        <f t="shared" si="1096"/>
        <v>A+J=</v>
      </c>
      <c r="AC2285" s="115">
        <f t="shared" si="1097"/>
        <v>46563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9">
        <f t="shared" si="1094"/>
        <v>46555</v>
      </c>
      <c r="B2286" s="110">
        <f t="shared" si="1100"/>
        <v>400.59386854000002</v>
      </c>
      <c r="C2286" s="184">
        <f t="shared" si="1118"/>
        <v>397.44570535909997</v>
      </c>
      <c r="D2286" s="111">
        <f t="shared" si="1101"/>
        <v>7245.38</v>
      </c>
      <c r="E2286" s="111">
        <f>IF($K2286=1,VLOOKUP($A2285,$AQ$11:$AU$150,5),E2285)</f>
        <v>7276.54</v>
      </c>
      <c r="F2286" s="160" t="e">
        <f>IF($K2286=1,VLOOKUP($A2285,$AQ$11:$AU$135,6),F2285)</f>
        <v>#REF!</v>
      </c>
      <c r="G2286" s="114">
        <f t="shared" si="1102"/>
        <v>4.3006716003852752E-3</v>
      </c>
      <c r="H2286" s="115">
        <f t="shared" si="1103"/>
        <v>46563</v>
      </c>
      <c r="I2286" s="115">
        <f t="shared" si="1104"/>
        <v>46563</v>
      </c>
      <c r="J2286" s="116">
        <f t="shared" si="1105"/>
        <v>22</v>
      </c>
      <c r="K2286" s="116">
        <f t="shared" si="1106"/>
        <v>16</v>
      </c>
      <c r="L2286" s="8">
        <f t="shared" si="1107"/>
        <v>1.0031259299999999</v>
      </c>
      <c r="M2286" s="117">
        <v>1</v>
      </c>
      <c r="N2286" s="117">
        <f t="shared" si="1108"/>
        <v>1</v>
      </c>
      <c r="O2286" s="110">
        <f t="shared" si="1109"/>
        <v>1.0031259299999999</v>
      </c>
      <c r="P2286" s="110">
        <f t="shared" si="1110"/>
        <v>398.68809281</v>
      </c>
      <c r="Q2286" s="148">
        <f t="shared" si="1111"/>
        <v>0</v>
      </c>
      <c r="R2286" s="170">
        <f t="shared" si="1112"/>
        <v>0</v>
      </c>
      <c r="S2286" s="110">
        <f t="shared" si="1113"/>
        <v>0</v>
      </c>
      <c r="T2286" s="92">
        <f t="shared" si="1098"/>
        <v>0</v>
      </c>
      <c r="U2286" s="181">
        <f t="shared" si="1099"/>
        <v>0</v>
      </c>
      <c r="V2286" s="120">
        <f t="shared" si="1095"/>
        <v>7.8E-2</v>
      </c>
      <c r="W2286" s="118">
        <f t="shared" si="1114"/>
        <v>16</v>
      </c>
      <c r="X2286" s="118">
        <v>252</v>
      </c>
      <c r="Y2286" s="117">
        <f t="shared" si="1115"/>
        <v>1.0047801169999999</v>
      </c>
      <c r="Z2286" s="110">
        <f t="shared" si="1116"/>
        <v>1.90577573</v>
      </c>
      <c r="AA2286" s="110">
        <f t="shared" si="1117"/>
        <v>0</v>
      </c>
      <c r="AB2286" s="121" t="str">
        <f t="shared" si="1096"/>
        <v>A+J=</v>
      </c>
      <c r="AC2286" s="115">
        <f t="shared" si="1097"/>
        <v>46563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9">
        <f t="shared" si="1094"/>
        <v>46556</v>
      </c>
      <c r="B2287" s="110">
        <f t="shared" si="1100"/>
        <v>400.79145281999996</v>
      </c>
      <c r="C2287" s="184">
        <f t="shared" si="1118"/>
        <v>397.44570535909997</v>
      </c>
      <c r="D2287" s="111">
        <f t="shared" si="1101"/>
        <v>7245.38</v>
      </c>
      <c r="E2287" s="111">
        <f>IF($K2287=1,VLOOKUP($A2286,$AQ$11:$AU$150,5),E2286)</f>
        <v>7276.54</v>
      </c>
      <c r="F2287" s="160" t="e">
        <f>IF($K2287=1,VLOOKUP($A2286,$AQ$11:$AU$135,6),F2286)</f>
        <v>#REF!</v>
      </c>
      <c r="G2287" s="114">
        <f t="shared" si="1102"/>
        <v>4.3006716003852752E-3</v>
      </c>
      <c r="H2287" s="115">
        <f t="shared" si="1103"/>
        <v>46563</v>
      </c>
      <c r="I2287" s="115">
        <f t="shared" si="1104"/>
        <v>46563</v>
      </c>
      <c r="J2287" s="116">
        <f t="shared" si="1105"/>
        <v>22</v>
      </c>
      <c r="K2287" s="116">
        <f t="shared" si="1106"/>
        <v>17</v>
      </c>
      <c r="L2287" s="8">
        <f t="shared" si="1107"/>
        <v>1.0033216199999999</v>
      </c>
      <c r="M2287" s="117">
        <v>1</v>
      </c>
      <c r="N2287" s="117">
        <f t="shared" si="1108"/>
        <v>1</v>
      </c>
      <c r="O2287" s="110">
        <f t="shared" si="1109"/>
        <v>1.0033216199999999</v>
      </c>
      <c r="P2287" s="110">
        <f t="shared" si="1110"/>
        <v>398.76586895999998</v>
      </c>
      <c r="Q2287" s="148">
        <f t="shared" si="1111"/>
        <v>0</v>
      </c>
      <c r="R2287" s="170">
        <f t="shared" si="1112"/>
        <v>0</v>
      </c>
      <c r="S2287" s="110">
        <f t="shared" si="1113"/>
        <v>0</v>
      </c>
      <c r="T2287" s="92">
        <f t="shared" si="1098"/>
        <v>0</v>
      </c>
      <c r="U2287" s="181">
        <f t="shared" si="1099"/>
        <v>0</v>
      </c>
      <c r="V2287" s="120">
        <f t="shared" si="1095"/>
        <v>7.8E-2</v>
      </c>
      <c r="W2287" s="118">
        <f t="shared" si="1114"/>
        <v>17</v>
      </c>
      <c r="X2287" s="118">
        <v>252</v>
      </c>
      <c r="Y2287" s="117">
        <f t="shared" si="1115"/>
        <v>1.0050796319999999</v>
      </c>
      <c r="Z2287" s="110">
        <f t="shared" si="1116"/>
        <v>2.0255838599999998</v>
      </c>
      <c r="AA2287" s="110">
        <f t="shared" si="1117"/>
        <v>0</v>
      </c>
      <c r="AB2287" s="121" t="str">
        <f t="shared" si="1096"/>
        <v>A+J=</v>
      </c>
      <c r="AC2287" s="115">
        <f t="shared" si="1097"/>
        <v>46563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9">
        <f t="shared" si="1094"/>
        <v>46557</v>
      </c>
      <c r="B2288" s="110">
        <f t="shared" si="1100"/>
        <v>400.98913518000001</v>
      </c>
      <c r="C2288" s="184">
        <f t="shared" si="1118"/>
        <v>397.44570535909997</v>
      </c>
      <c r="D2288" s="111">
        <f t="shared" si="1101"/>
        <v>7245.38</v>
      </c>
      <c r="E2288" s="111">
        <f>IF($K2288=1,VLOOKUP($A2287,$AQ$11:$AU$150,5),E2287)</f>
        <v>7276.54</v>
      </c>
      <c r="F2288" s="160" t="e">
        <f>IF($K2288=1,VLOOKUP($A2287,$AQ$11:$AU$135,6),F2287)</f>
        <v>#REF!</v>
      </c>
      <c r="G2288" s="114">
        <f t="shared" si="1102"/>
        <v>4.3006716003852752E-3</v>
      </c>
      <c r="H2288" s="115">
        <f t="shared" si="1103"/>
        <v>46563</v>
      </c>
      <c r="I2288" s="115">
        <f t="shared" si="1104"/>
        <v>46563</v>
      </c>
      <c r="J2288" s="116">
        <f t="shared" si="1105"/>
        <v>22</v>
      </c>
      <c r="K2288" s="116">
        <f t="shared" si="1106"/>
        <v>18</v>
      </c>
      <c r="L2288" s="8">
        <f t="shared" si="1107"/>
        <v>1.0035173500000001</v>
      </c>
      <c r="M2288" s="117">
        <v>1</v>
      </c>
      <c r="N2288" s="117">
        <f t="shared" si="1108"/>
        <v>1</v>
      </c>
      <c r="O2288" s="110">
        <f t="shared" si="1109"/>
        <v>1.0035173500000001</v>
      </c>
      <c r="P2288" s="110">
        <f t="shared" si="1110"/>
        <v>398.84366101000001</v>
      </c>
      <c r="Q2288" s="148">
        <f t="shared" si="1111"/>
        <v>0</v>
      </c>
      <c r="R2288" s="170">
        <f t="shared" si="1112"/>
        <v>0</v>
      </c>
      <c r="S2288" s="110">
        <f t="shared" si="1113"/>
        <v>0</v>
      </c>
      <c r="T2288" s="92">
        <f t="shared" si="1098"/>
        <v>0</v>
      </c>
      <c r="U2288" s="181">
        <f t="shared" si="1099"/>
        <v>0</v>
      </c>
      <c r="V2288" s="120">
        <f t="shared" si="1095"/>
        <v>7.8E-2</v>
      </c>
      <c r="W2288" s="118">
        <f t="shared" si="1114"/>
        <v>18</v>
      </c>
      <c r="X2288" s="118">
        <v>252</v>
      </c>
      <c r="Y2288" s="117">
        <f t="shared" si="1115"/>
        <v>1.005379236</v>
      </c>
      <c r="Z2288" s="110">
        <f t="shared" si="1116"/>
        <v>2.14547417</v>
      </c>
      <c r="AA2288" s="110">
        <f t="shared" si="1117"/>
        <v>0</v>
      </c>
      <c r="AB2288" s="121" t="str">
        <f t="shared" si="1096"/>
        <v>A+J=</v>
      </c>
      <c r="AC2288" s="115">
        <f t="shared" si="1097"/>
        <v>46563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9">
        <f t="shared" si="1094"/>
        <v>46558</v>
      </c>
      <c r="B2289" s="110">
        <f t="shared" si="1100"/>
        <v>400.98913518000001</v>
      </c>
      <c r="C2289" s="184">
        <f t="shared" si="1118"/>
        <v>397.44570535909997</v>
      </c>
      <c r="D2289" s="111">
        <f t="shared" si="1101"/>
        <v>7245.38</v>
      </c>
      <c r="E2289" s="111">
        <f>IF($K2289=1,VLOOKUP($A2288,$AQ$11:$AU$150,5),E2288)</f>
        <v>7276.54</v>
      </c>
      <c r="F2289" s="160" t="e">
        <f>IF($K2289=1,VLOOKUP($A2288,$AQ$11:$AU$135,6),F2288)</f>
        <v>#REF!</v>
      </c>
      <c r="G2289" s="114">
        <f t="shared" si="1102"/>
        <v>4.3006716003852752E-3</v>
      </c>
      <c r="H2289" s="115">
        <f t="shared" si="1103"/>
        <v>46563</v>
      </c>
      <c r="I2289" s="115">
        <f t="shared" si="1104"/>
        <v>46563</v>
      </c>
      <c r="J2289" s="116">
        <f t="shared" si="1105"/>
        <v>22</v>
      </c>
      <c r="K2289" s="116">
        <f t="shared" si="1106"/>
        <v>18</v>
      </c>
      <c r="L2289" s="8">
        <f t="shared" si="1107"/>
        <v>1.0035173500000001</v>
      </c>
      <c r="M2289" s="117">
        <v>1</v>
      </c>
      <c r="N2289" s="117">
        <f t="shared" si="1108"/>
        <v>1</v>
      </c>
      <c r="O2289" s="110">
        <f t="shared" si="1109"/>
        <v>1.0035173500000001</v>
      </c>
      <c r="P2289" s="110">
        <f t="shared" si="1110"/>
        <v>398.84366101000001</v>
      </c>
      <c r="Q2289" s="148">
        <f t="shared" si="1111"/>
        <v>0</v>
      </c>
      <c r="R2289" s="170">
        <f t="shared" si="1112"/>
        <v>0</v>
      </c>
      <c r="S2289" s="110">
        <f t="shared" si="1113"/>
        <v>0</v>
      </c>
      <c r="T2289" s="92">
        <f t="shared" si="1098"/>
        <v>0</v>
      </c>
      <c r="U2289" s="181">
        <f t="shared" si="1099"/>
        <v>0</v>
      </c>
      <c r="V2289" s="120">
        <f t="shared" si="1095"/>
        <v>7.8E-2</v>
      </c>
      <c r="W2289" s="118">
        <f t="shared" si="1114"/>
        <v>18</v>
      </c>
      <c r="X2289" s="118">
        <v>252</v>
      </c>
      <c r="Y2289" s="117">
        <f t="shared" si="1115"/>
        <v>1.005379236</v>
      </c>
      <c r="Z2289" s="110">
        <f t="shared" si="1116"/>
        <v>2.14547417</v>
      </c>
      <c r="AA2289" s="110">
        <f t="shared" si="1117"/>
        <v>0</v>
      </c>
      <c r="AB2289" s="121" t="str">
        <f t="shared" si="1096"/>
        <v>A+J=</v>
      </c>
      <c r="AC2289" s="115">
        <f t="shared" si="1097"/>
        <v>46563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9">
        <f t="shared" si="1094"/>
        <v>46559</v>
      </c>
      <c r="B2290" s="110">
        <f t="shared" si="1100"/>
        <v>400.98913518000001</v>
      </c>
      <c r="C2290" s="184">
        <f t="shared" si="1118"/>
        <v>397.44570535909997</v>
      </c>
      <c r="D2290" s="111">
        <f t="shared" si="1101"/>
        <v>7245.38</v>
      </c>
      <c r="E2290" s="111">
        <f>IF($K2290=1,VLOOKUP($A2289,$AQ$11:$AU$150,5),E2289)</f>
        <v>7276.54</v>
      </c>
      <c r="F2290" s="160" t="e">
        <f>IF($K2290=1,VLOOKUP($A2289,$AQ$11:$AU$135,6),F2289)</f>
        <v>#REF!</v>
      </c>
      <c r="G2290" s="114">
        <f t="shared" si="1102"/>
        <v>4.3006716003852752E-3</v>
      </c>
      <c r="H2290" s="115">
        <f t="shared" si="1103"/>
        <v>46563</v>
      </c>
      <c r="I2290" s="115">
        <f t="shared" si="1104"/>
        <v>46563</v>
      </c>
      <c r="J2290" s="116">
        <f t="shared" si="1105"/>
        <v>22</v>
      </c>
      <c r="K2290" s="116">
        <f t="shared" si="1106"/>
        <v>18</v>
      </c>
      <c r="L2290" s="8">
        <f t="shared" si="1107"/>
        <v>1.0035173500000001</v>
      </c>
      <c r="M2290" s="117">
        <v>1</v>
      </c>
      <c r="N2290" s="117">
        <f t="shared" si="1108"/>
        <v>1</v>
      </c>
      <c r="O2290" s="110">
        <f t="shared" si="1109"/>
        <v>1.0035173500000001</v>
      </c>
      <c r="P2290" s="110">
        <f t="shared" si="1110"/>
        <v>398.84366101000001</v>
      </c>
      <c r="Q2290" s="148">
        <f t="shared" si="1111"/>
        <v>0</v>
      </c>
      <c r="R2290" s="170">
        <f t="shared" si="1112"/>
        <v>0</v>
      </c>
      <c r="S2290" s="110">
        <f t="shared" si="1113"/>
        <v>0</v>
      </c>
      <c r="T2290" s="92">
        <f t="shared" si="1098"/>
        <v>0</v>
      </c>
      <c r="U2290" s="181">
        <f t="shared" si="1099"/>
        <v>0</v>
      </c>
      <c r="V2290" s="120">
        <f t="shared" si="1095"/>
        <v>7.8E-2</v>
      </c>
      <c r="W2290" s="118">
        <f t="shared" si="1114"/>
        <v>18</v>
      </c>
      <c r="X2290" s="118">
        <v>252</v>
      </c>
      <c r="Y2290" s="117">
        <f t="shared" si="1115"/>
        <v>1.005379236</v>
      </c>
      <c r="Z2290" s="110">
        <f t="shared" si="1116"/>
        <v>2.14547417</v>
      </c>
      <c r="AA2290" s="110">
        <f t="shared" si="1117"/>
        <v>0</v>
      </c>
      <c r="AB2290" s="121" t="str">
        <f t="shared" si="1096"/>
        <v>A+J=</v>
      </c>
      <c r="AC2290" s="115">
        <f t="shared" si="1097"/>
        <v>46563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9">
        <f t="shared" si="1094"/>
        <v>46560</v>
      </c>
      <c r="B2291" s="110">
        <f t="shared" si="1100"/>
        <v>401.18691564</v>
      </c>
      <c r="C2291" s="184">
        <f t="shared" si="1118"/>
        <v>397.44570535909997</v>
      </c>
      <c r="D2291" s="111">
        <f t="shared" si="1101"/>
        <v>7245.38</v>
      </c>
      <c r="E2291" s="111">
        <f>IF($K2291=1,VLOOKUP($A2290,$AQ$11:$AU$150,5),E2290)</f>
        <v>7276.54</v>
      </c>
      <c r="F2291" s="160" t="e">
        <f>IF($K2291=1,VLOOKUP($A2290,$AQ$11:$AU$135,6),F2290)</f>
        <v>#REF!</v>
      </c>
      <c r="G2291" s="114">
        <f t="shared" si="1102"/>
        <v>4.3006716003852752E-3</v>
      </c>
      <c r="H2291" s="115">
        <f t="shared" si="1103"/>
        <v>46563</v>
      </c>
      <c r="I2291" s="115">
        <f t="shared" si="1104"/>
        <v>46563</v>
      </c>
      <c r="J2291" s="116">
        <f t="shared" si="1105"/>
        <v>22</v>
      </c>
      <c r="K2291" s="116">
        <f t="shared" si="1106"/>
        <v>19</v>
      </c>
      <c r="L2291" s="8">
        <f t="shared" si="1107"/>
        <v>1.00371312</v>
      </c>
      <c r="M2291" s="117">
        <v>1</v>
      </c>
      <c r="N2291" s="117">
        <f t="shared" si="1108"/>
        <v>1</v>
      </c>
      <c r="O2291" s="110">
        <f t="shared" si="1109"/>
        <v>1.00371312</v>
      </c>
      <c r="P2291" s="110">
        <f t="shared" si="1110"/>
        <v>398.92146895000002</v>
      </c>
      <c r="Q2291" s="148">
        <f t="shared" si="1111"/>
        <v>0</v>
      </c>
      <c r="R2291" s="170">
        <f t="shared" si="1112"/>
        <v>0</v>
      </c>
      <c r="S2291" s="110">
        <f t="shared" si="1113"/>
        <v>0</v>
      </c>
      <c r="T2291" s="92">
        <f t="shared" si="1098"/>
        <v>0</v>
      </c>
      <c r="U2291" s="181">
        <f t="shared" si="1099"/>
        <v>0</v>
      </c>
      <c r="V2291" s="120">
        <f t="shared" si="1095"/>
        <v>7.8E-2</v>
      </c>
      <c r="W2291" s="118">
        <f t="shared" si="1114"/>
        <v>19</v>
      </c>
      <c r="X2291" s="118">
        <v>252</v>
      </c>
      <c r="Y2291" s="117">
        <f t="shared" si="1115"/>
        <v>1.0056789290000001</v>
      </c>
      <c r="Z2291" s="110">
        <f t="shared" si="1116"/>
        <v>2.2654466900000001</v>
      </c>
      <c r="AA2291" s="110">
        <f t="shared" si="1117"/>
        <v>0</v>
      </c>
      <c r="AB2291" s="121" t="str">
        <f t="shared" si="1096"/>
        <v>A+J=</v>
      </c>
      <c r="AC2291" s="115">
        <f t="shared" si="1097"/>
        <v>46563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9">
        <f t="shared" si="1094"/>
        <v>46561</v>
      </c>
      <c r="B2292" s="110">
        <f t="shared" si="1100"/>
        <v>401.38479465</v>
      </c>
      <c r="C2292" s="184">
        <f t="shared" si="1118"/>
        <v>397.44570535909997</v>
      </c>
      <c r="D2292" s="111">
        <f t="shared" si="1101"/>
        <v>7245.38</v>
      </c>
      <c r="E2292" s="111">
        <f>IF($K2292=1,VLOOKUP($A2291,$AQ$11:$AU$150,5),E2291)</f>
        <v>7276.54</v>
      </c>
      <c r="F2292" s="160" t="e">
        <f>IF($K2292=1,VLOOKUP($A2291,$AQ$11:$AU$135,6),F2291)</f>
        <v>#REF!</v>
      </c>
      <c r="G2292" s="114">
        <f t="shared" si="1102"/>
        <v>4.3006716003852752E-3</v>
      </c>
      <c r="H2292" s="115">
        <f t="shared" si="1103"/>
        <v>46563</v>
      </c>
      <c r="I2292" s="115">
        <f t="shared" si="1104"/>
        <v>46563</v>
      </c>
      <c r="J2292" s="116">
        <f t="shared" si="1105"/>
        <v>22</v>
      </c>
      <c r="K2292" s="116">
        <f t="shared" si="1106"/>
        <v>20</v>
      </c>
      <c r="L2292" s="8">
        <f t="shared" si="1107"/>
        <v>1.0039089299999999</v>
      </c>
      <c r="M2292" s="117">
        <v>1</v>
      </c>
      <c r="N2292" s="117">
        <f t="shared" si="1108"/>
        <v>1</v>
      </c>
      <c r="O2292" s="110">
        <f t="shared" si="1109"/>
        <v>1.0039089299999999</v>
      </c>
      <c r="P2292" s="110">
        <f t="shared" si="1110"/>
        <v>398.99929279999998</v>
      </c>
      <c r="Q2292" s="148">
        <f t="shared" si="1111"/>
        <v>0</v>
      </c>
      <c r="R2292" s="170">
        <f t="shared" si="1112"/>
        <v>0</v>
      </c>
      <c r="S2292" s="110">
        <f t="shared" si="1113"/>
        <v>0</v>
      </c>
      <c r="T2292" s="92">
        <f t="shared" si="1098"/>
        <v>0</v>
      </c>
      <c r="U2292" s="181">
        <f t="shared" si="1099"/>
        <v>0</v>
      </c>
      <c r="V2292" s="120">
        <f t="shared" si="1095"/>
        <v>7.8E-2</v>
      </c>
      <c r="W2292" s="118">
        <f t="shared" si="1114"/>
        <v>20</v>
      </c>
      <c r="X2292" s="118">
        <v>252</v>
      </c>
      <c r="Y2292" s="117">
        <f t="shared" si="1115"/>
        <v>1.0059787120000001</v>
      </c>
      <c r="Z2292" s="110">
        <f t="shared" si="1116"/>
        <v>2.3855018499999998</v>
      </c>
      <c r="AA2292" s="110">
        <f t="shared" si="1117"/>
        <v>0</v>
      </c>
      <c r="AB2292" s="121" t="str">
        <f t="shared" si="1096"/>
        <v>A+J=</v>
      </c>
      <c r="AC2292" s="115">
        <f t="shared" si="1097"/>
        <v>46563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9">
        <f t="shared" si="1094"/>
        <v>46562</v>
      </c>
      <c r="B2293" s="110">
        <f t="shared" si="1100"/>
        <v>401.58277182999996</v>
      </c>
      <c r="C2293" s="184">
        <f t="shared" si="1118"/>
        <v>397.44570535909997</v>
      </c>
      <c r="D2293" s="111">
        <f t="shared" si="1101"/>
        <v>7245.38</v>
      </c>
      <c r="E2293" s="111">
        <f>IF($K2293=1,VLOOKUP($A2292,$AQ$11:$AU$150,5),E2292)</f>
        <v>7276.54</v>
      </c>
      <c r="F2293" s="160" t="e">
        <f>IF($K2293=1,VLOOKUP($A2292,$AQ$11:$AU$135,6),F2292)</f>
        <v>#REF!</v>
      </c>
      <c r="G2293" s="114">
        <f t="shared" si="1102"/>
        <v>4.3006716003852752E-3</v>
      </c>
      <c r="H2293" s="115">
        <f t="shared" si="1103"/>
        <v>46563</v>
      </c>
      <c r="I2293" s="115">
        <f t="shared" si="1104"/>
        <v>46563</v>
      </c>
      <c r="J2293" s="116">
        <f t="shared" si="1105"/>
        <v>22</v>
      </c>
      <c r="K2293" s="116">
        <f t="shared" si="1106"/>
        <v>21</v>
      </c>
      <c r="L2293" s="8">
        <f t="shared" si="1107"/>
        <v>1.00410478</v>
      </c>
      <c r="M2293" s="117">
        <v>1</v>
      </c>
      <c r="N2293" s="117">
        <f t="shared" si="1108"/>
        <v>1</v>
      </c>
      <c r="O2293" s="110">
        <f t="shared" si="1109"/>
        <v>1.00410478</v>
      </c>
      <c r="P2293" s="110">
        <f t="shared" si="1110"/>
        <v>399.07713253999998</v>
      </c>
      <c r="Q2293" s="148">
        <f t="shared" si="1111"/>
        <v>0</v>
      </c>
      <c r="R2293" s="170">
        <f t="shared" si="1112"/>
        <v>0</v>
      </c>
      <c r="S2293" s="110">
        <f t="shared" si="1113"/>
        <v>0</v>
      </c>
      <c r="T2293" s="92">
        <f t="shared" si="1098"/>
        <v>0</v>
      </c>
      <c r="U2293" s="181">
        <f t="shared" si="1099"/>
        <v>0</v>
      </c>
      <c r="V2293" s="120">
        <f t="shared" si="1095"/>
        <v>7.8E-2</v>
      </c>
      <c r="W2293" s="118">
        <f t="shared" si="1114"/>
        <v>21</v>
      </c>
      <c r="X2293" s="118">
        <v>252</v>
      </c>
      <c r="Y2293" s="117">
        <f t="shared" si="1115"/>
        <v>1.0062785839999999</v>
      </c>
      <c r="Z2293" s="110">
        <f t="shared" si="1116"/>
        <v>2.50563929</v>
      </c>
      <c r="AA2293" s="110">
        <f t="shared" si="1117"/>
        <v>0</v>
      </c>
      <c r="AB2293" s="121" t="str">
        <f t="shared" si="1096"/>
        <v>A+J=</v>
      </c>
      <c r="AC2293" s="115">
        <f t="shared" si="1097"/>
        <v>46563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9">
        <f t="shared" si="1094"/>
        <v>46563</v>
      </c>
      <c r="B2294" s="110">
        <f t="shared" si="1100"/>
        <v>401.78084762999998</v>
      </c>
      <c r="C2294" s="184">
        <f t="shared" si="1118"/>
        <v>397.44570535909997</v>
      </c>
      <c r="D2294" s="111">
        <f t="shared" si="1101"/>
        <v>7245.38</v>
      </c>
      <c r="E2294" s="111">
        <f>IF($K2294=1,VLOOKUP($A2293,$AQ$11:$AU$150,5),E2293)</f>
        <v>7276.54</v>
      </c>
      <c r="F2294" s="160" t="e">
        <f>IF($K2294=1,VLOOKUP($A2293,$AQ$11:$AU$135,6),F2293)</f>
        <v>#REF!</v>
      </c>
      <c r="G2294" s="114">
        <f t="shared" si="1102"/>
        <v>4.3006716003852752E-3</v>
      </c>
      <c r="H2294" s="115">
        <f t="shared" si="1103"/>
        <v>46563</v>
      </c>
      <c r="I2294" s="115">
        <f t="shared" si="1104"/>
        <v>46563</v>
      </c>
      <c r="J2294" s="116">
        <f t="shared" si="1105"/>
        <v>22</v>
      </c>
      <c r="K2294" s="116">
        <f t="shared" si="1106"/>
        <v>22</v>
      </c>
      <c r="L2294" s="8">
        <f t="shared" si="1107"/>
        <v>1.0043006699999999</v>
      </c>
      <c r="M2294" s="117">
        <v>1</v>
      </c>
      <c r="N2294" s="117">
        <f t="shared" si="1108"/>
        <v>1</v>
      </c>
      <c r="O2294" s="110">
        <f t="shared" si="1109"/>
        <v>1.0043006699999999</v>
      </c>
      <c r="P2294" s="110">
        <f t="shared" si="1110"/>
        <v>399.15498817999998</v>
      </c>
      <c r="Q2294" s="148">
        <f t="shared" si="1111"/>
        <v>75</v>
      </c>
      <c r="R2294" s="170">
        <f t="shared" si="1112"/>
        <v>2.9412000000000001E-2</v>
      </c>
      <c r="S2294" s="110">
        <f t="shared" si="1113"/>
        <v>11.739946509999999</v>
      </c>
      <c r="T2294" s="92">
        <f t="shared" si="1098"/>
        <v>1.7092828216666789</v>
      </c>
      <c r="U2294" s="181">
        <f t="shared" si="1099"/>
        <v>3.3694253435213775E-2</v>
      </c>
      <c r="V2294" s="120">
        <f t="shared" si="1095"/>
        <v>7.8E-2</v>
      </c>
      <c r="W2294" s="118">
        <f t="shared" si="1114"/>
        <v>22</v>
      </c>
      <c r="X2294" s="118">
        <v>252</v>
      </c>
      <c r="Y2294" s="117">
        <f t="shared" si="1115"/>
        <v>1.0065785460000001</v>
      </c>
      <c r="Z2294" s="110">
        <f t="shared" si="1116"/>
        <v>2.6258594500000001</v>
      </c>
      <c r="AA2294" s="110">
        <f t="shared" si="1117"/>
        <v>14.365805959999999</v>
      </c>
      <c r="AB2294" s="121" t="str">
        <f t="shared" si="1096"/>
        <v>A+J=</v>
      </c>
      <c r="AC2294" s="115">
        <f t="shared" si="1097"/>
        <v>46563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9">
        <f t="shared" si="1094"/>
        <v>46564</v>
      </c>
      <c r="B2295" s="110">
        <f t="shared" si="1100"/>
        <v>385.89958404999999</v>
      </c>
      <c r="C2295" s="184">
        <f t="shared" si="1118"/>
        <v>385.70575884833329</v>
      </c>
      <c r="D2295" s="111">
        <f t="shared" si="1101"/>
        <v>7245.38</v>
      </c>
      <c r="E2295" s="111">
        <f>IF($K2295=1,VLOOKUP($A2294,$AQ$11:$AU$150,5),E2294)</f>
        <v>7276.54</v>
      </c>
      <c r="F2295" s="160" t="e">
        <f>IF($K2295=1,VLOOKUP($A2294,$AQ$11:$AU$135,6),F2294)</f>
        <v>#REF!</v>
      </c>
      <c r="G2295" s="114">
        <f t="shared" si="1102"/>
        <v>4.3006716003852752E-3</v>
      </c>
      <c r="H2295" s="115">
        <f t="shared" si="1103"/>
        <v>46594</v>
      </c>
      <c r="I2295" s="115">
        <f t="shared" si="1104"/>
        <v>46594</v>
      </c>
      <c r="J2295" s="116">
        <f t="shared" si="1105"/>
        <v>21</v>
      </c>
      <c r="K2295" s="116">
        <f t="shared" si="1106"/>
        <v>1</v>
      </c>
      <c r="L2295" s="8">
        <f t="shared" si="1107"/>
        <v>1.0002043700000001</v>
      </c>
      <c r="M2295" s="117">
        <v>1</v>
      </c>
      <c r="N2295" s="117">
        <f t="shared" si="1108"/>
        <v>1</v>
      </c>
      <c r="O2295" s="110">
        <f t="shared" si="1109"/>
        <v>1.0002043700000001</v>
      </c>
      <c r="P2295" s="110">
        <f t="shared" si="1110"/>
        <v>385.78458553000002</v>
      </c>
      <c r="Q2295" s="148">
        <f t="shared" si="1111"/>
        <v>0</v>
      </c>
      <c r="R2295" s="170">
        <f t="shared" si="1112"/>
        <v>0</v>
      </c>
      <c r="S2295" s="110">
        <f t="shared" si="1113"/>
        <v>0</v>
      </c>
      <c r="T2295" s="92">
        <f t="shared" si="1098"/>
        <v>0</v>
      </c>
      <c r="U2295" s="181">
        <f t="shared" si="1099"/>
        <v>0</v>
      </c>
      <c r="V2295" s="120">
        <f t="shared" si="1095"/>
        <v>7.8E-2</v>
      </c>
      <c r="W2295" s="118">
        <f t="shared" si="1114"/>
        <v>1</v>
      </c>
      <c r="X2295" s="118">
        <v>252</v>
      </c>
      <c r="Y2295" s="117">
        <f t="shared" si="1115"/>
        <v>1.00029809</v>
      </c>
      <c r="Z2295" s="110">
        <f t="shared" si="1116"/>
        <v>0.11499852000000001</v>
      </c>
      <c r="AA2295" s="110">
        <f t="shared" si="1117"/>
        <v>0</v>
      </c>
      <c r="AB2295" s="121" t="str">
        <f t="shared" si="1096"/>
        <v>A+J=</v>
      </c>
      <c r="AC2295" s="115">
        <f t="shared" si="1097"/>
        <v>46594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9">
        <f t="shared" si="1094"/>
        <v>46565</v>
      </c>
      <c r="B2296" s="110">
        <f t="shared" si="1100"/>
        <v>385.89958404999999</v>
      </c>
      <c r="C2296" s="184">
        <f t="shared" si="1118"/>
        <v>385.70575884833329</v>
      </c>
      <c r="D2296" s="111">
        <f t="shared" si="1101"/>
        <v>7245.38</v>
      </c>
      <c r="E2296" s="111">
        <f>IF($K2296=1,VLOOKUP($A2295,$AQ$11:$AU$150,5),E2295)</f>
        <v>7276.54</v>
      </c>
      <c r="F2296" s="160" t="e">
        <f>IF($K2296=1,VLOOKUP($A2295,$AQ$11:$AU$135,6),F2295)</f>
        <v>#REF!</v>
      </c>
      <c r="G2296" s="114">
        <f t="shared" si="1102"/>
        <v>4.3006716003852752E-3</v>
      </c>
      <c r="H2296" s="115">
        <f t="shared" si="1103"/>
        <v>46594</v>
      </c>
      <c r="I2296" s="115">
        <f t="shared" si="1104"/>
        <v>46594</v>
      </c>
      <c r="J2296" s="116">
        <f t="shared" si="1105"/>
        <v>21</v>
      </c>
      <c r="K2296" s="116">
        <f t="shared" si="1106"/>
        <v>1</v>
      </c>
      <c r="L2296" s="8">
        <f t="shared" si="1107"/>
        <v>1.0002043700000001</v>
      </c>
      <c r="M2296" s="117">
        <v>1</v>
      </c>
      <c r="N2296" s="117">
        <f t="shared" si="1108"/>
        <v>1</v>
      </c>
      <c r="O2296" s="110">
        <f t="shared" si="1109"/>
        <v>1.0002043700000001</v>
      </c>
      <c r="P2296" s="110">
        <f t="shared" si="1110"/>
        <v>385.78458553000002</v>
      </c>
      <c r="Q2296" s="148">
        <f t="shared" si="1111"/>
        <v>0</v>
      </c>
      <c r="R2296" s="170">
        <f t="shared" si="1112"/>
        <v>0</v>
      </c>
      <c r="S2296" s="110">
        <f t="shared" si="1113"/>
        <v>0</v>
      </c>
      <c r="T2296" s="92">
        <f t="shared" si="1098"/>
        <v>0</v>
      </c>
      <c r="U2296" s="181">
        <f t="shared" si="1099"/>
        <v>0</v>
      </c>
      <c r="V2296" s="120">
        <f t="shared" si="1095"/>
        <v>7.8E-2</v>
      </c>
      <c r="W2296" s="118">
        <f t="shared" si="1114"/>
        <v>1</v>
      </c>
      <c r="X2296" s="118">
        <v>252</v>
      </c>
      <c r="Y2296" s="117">
        <f t="shared" si="1115"/>
        <v>1.00029809</v>
      </c>
      <c r="Z2296" s="110">
        <f t="shared" si="1116"/>
        <v>0.11499852000000001</v>
      </c>
      <c r="AA2296" s="110">
        <f t="shared" si="1117"/>
        <v>0</v>
      </c>
      <c r="AB2296" s="121" t="str">
        <f t="shared" si="1096"/>
        <v>A+J=</v>
      </c>
      <c r="AC2296" s="115">
        <f t="shared" si="1097"/>
        <v>46594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9">
        <f t="shared" si="1094"/>
        <v>46566</v>
      </c>
      <c r="B2297" s="110">
        <f t="shared" si="1100"/>
        <v>385.89958404999999</v>
      </c>
      <c r="C2297" s="184">
        <f t="shared" si="1118"/>
        <v>385.70575884833329</v>
      </c>
      <c r="D2297" s="111">
        <f t="shared" si="1101"/>
        <v>7245.38</v>
      </c>
      <c r="E2297" s="111">
        <f>IF($K2297=1,VLOOKUP($A2296,$AQ$11:$AU$150,5),E2296)</f>
        <v>7276.54</v>
      </c>
      <c r="F2297" s="160" t="e">
        <f>IF($K2297=1,VLOOKUP($A2296,$AQ$11:$AU$135,6),F2296)</f>
        <v>#REF!</v>
      </c>
      <c r="G2297" s="114">
        <f t="shared" si="1102"/>
        <v>4.3006716003852752E-3</v>
      </c>
      <c r="H2297" s="115">
        <f t="shared" si="1103"/>
        <v>46594</v>
      </c>
      <c r="I2297" s="115">
        <f t="shared" si="1104"/>
        <v>46594</v>
      </c>
      <c r="J2297" s="116">
        <f t="shared" si="1105"/>
        <v>21</v>
      </c>
      <c r="K2297" s="116">
        <f t="shared" si="1106"/>
        <v>1</v>
      </c>
      <c r="L2297" s="8">
        <f t="shared" si="1107"/>
        <v>1.0002043700000001</v>
      </c>
      <c r="M2297" s="117">
        <v>1</v>
      </c>
      <c r="N2297" s="117">
        <f t="shared" si="1108"/>
        <v>1</v>
      </c>
      <c r="O2297" s="110">
        <f t="shared" si="1109"/>
        <v>1.0002043700000001</v>
      </c>
      <c r="P2297" s="110">
        <f t="shared" si="1110"/>
        <v>385.78458553000002</v>
      </c>
      <c r="Q2297" s="148">
        <f t="shared" si="1111"/>
        <v>0</v>
      </c>
      <c r="R2297" s="170">
        <f t="shared" si="1112"/>
        <v>0</v>
      </c>
      <c r="S2297" s="110">
        <f t="shared" si="1113"/>
        <v>0</v>
      </c>
      <c r="T2297" s="92">
        <f t="shared" si="1098"/>
        <v>0</v>
      </c>
      <c r="U2297" s="181">
        <f t="shared" si="1099"/>
        <v>0</v>
      </c>
      <c r="V2297" s="120">
        <f t="shared" si="1095"/>
        <v>7.8E-2</v>
      </c>
      <c r="W2297" s="118">
        <f t="shared" si="1114"/>
        <v>1</v>
      </c>
      <c r="X2297" s="118">
        <v>252</v>
      </c>
      <c r="Y2297" s="117">
        <f t="shared" si="1115"/>
        <v>1.00029809</v>
      </c>
      <c r="Z2297" s="110">
        <f t="shared" si="1116"/>
        <v>0.11499852000000001</v>
      </c>
      <c r="AA2297" s="110">
        <f t="shared" si="1117"/>
        <v>0</v>
      </c>
      <c r="AB2297" s="121" t="str">
        <f t="shared" si="1096"/>
        <v>A+J=</v>
      </c>
      <c r="AC2297" s="115">
        <f t="shared" si="1097"/>
        <v>46594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9">
        <f t="shared" si="1094"/>
        <v>46567</v>
      </c>
      <c r="B2298" s="110">
        <f t="shared" si="1100"/>
        <v>386.09350990000002</v>
      </c>
      <c r="C2298" s="184">
        <f t="shared" si="1118"/>
        <v>385.70575884833329</v>
      </c>
      <c r="D2298" s="111">
        <f t="shared" si="1101"/>
        <v>7245.38</v>
      </c>
      <c r="E2298" s="111">
        <f>IF($K2298=1,VLOOKUP($A2297,$AQ$11:$AU$150,5),E2297)</f>
        <v>7276.54</v>
      </c>
      <c r="F2298" s="160" t="e">
        <f>IF($K2298=1,VLOOKUP($A2297,$AQ$11:$AU$135,6),F2297)</f>
        <v>#REF!</v>
      </c>
      <c r="G2298" s="114">
        <f t="shared" si="1102"/>
        <v>4.3006716003852752E-3</v>
      </c>
      <c r="H2298" s="115">
        <f t="shared" si="1103"/>
        <v>46594</v>
      </c>
      <c r="I2298" s="115">
        <f t="shared" si="1104"/>
        <v>46594</v>
      </c>
      <c r="J2298" s="116">
        <f t="shared" si="1105"/>
        <v>21</v>
      </c>
      <c r="K2298" s="116">
        <f t="shared" si="1106"/>
        <v>2</v>
      </c>
      <c r="L2298" s="8">
        <f t="shared" si="1107"/>
        <v>1.00040879</v>
      </c>
      <c r="M2298" s="117">
        <v>1</v>
      </c>
      <c r="N2298" s="117">
        <f t="shared" si="1108"/>
        <v>1</v>
      </c>
      <c r="O2298" s="110">
        <f t="shared" si="1109"/>
        <v>1.00040879</v>
      </c>
      <c r="P2298" s="110">
        <f t="shared" si="1110"/>
        <v>385.86343149999999</v>
      </c>
      <c r="Q2298" s="148">
        <f t="shared" si="1111"/>
        <v>0</v>
      </c>
      <c r="R2298" s="170">
        <f t="shared" si="1112"/>
        <v>0</v>
      </c>
      <c r="S2298" s="110">
        <f t="shared" si="1113"/>
        <v>0</v>
      </c>
      <c r="T2298" s="92">
        <f t="shared" si="1098"/>
        <v>0</v>
      </c>
      <c r="U2298" s="181">
        <f t="shared" si="1099"/>
        <v>0</v>
      </c>
      <c r="V2298" s="120">
        <f t="shared" si="1095"/>
        <v>7.8E-2</v>
      </c>
      <c r="W2298" s="118">
        <f t="shared" si="1114"/>
        <v>2</v>
      </c>
      <c r="X2298" s="118">
        <v>252</v>
      </c>
      <c r="Y2298" s="117">
        <f t="shared" si="1115"/>
        <v>1.0005962690000001</v>
      </c>
      <c r="Z2298" s="110">
        <f t="shared" si="1116"/>
        <v>0.23007839999999999</v>
      </c>
      <c r="AA2298" s="110">
        <f t="shared" si="1117"/>
        <v>0</v>
      </c>
      <c r="AB2298" s="121" t="str">
        <f t="shared" si="1096"/>
        <v>A+J=</v>
      </c>
      <c r="AC2298" s="115">
        <f t="shared" si="1097"/>
        <v>46594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9">
        <f t="shared" si="1094"/>
        <v>46568</v>
      </c>
      <c r="B2299" s="110">
        <f t="shared" si="1100"/>
        <v>386.28753216999996</v>
      </c>
      <c r="C2299" s="184">
        <f t="shared" si="1118"/>
        <v>385.70575884833329</v>
      </c>
      <c r="D2299" s="111">
        <f t="shared" si="1101"/>
        <v>7245.38</v>
      </c>
      <c r="E2299" s="111">
        <f>IF($K2299=1,VLOOKUP($A2298,$AQ$11:$AU$150,5),E2298)</f>
        <v>7276.54</v>
      </c>
      <c r="F2299" s="160" t="e">
        <f>IF($K2299=1,VLOOKUP($A2298,$AQ$11:$AU$135,6),F2298)</f>
        <v>#REF!</v>
      </c>
      <c r="G2299" s="114">
        <f t="shared" si="1102"/>
        <v>4.3006716003852752E-3</v>
      </c>
      <c r="H2299" s="115">
        <f t="shared" si="1103"/>
        <v>46594</v>
      </c>
      <c r="I2299" s="115">
        <f t="shared" si="1104"/>
        <v>46594</v>
      </c>
      <c r="J2299" s="116">
        <f t="shared" si="1105"/>
        <v>21</v>
      </c>
      <c r="K2299" s="116">
        <f t="shared" si="1106"/>
        <v>3</v>
      </c>
      <c r="L2299" s="8">
        <f t="shared" si="1107"/>
        <v>1.00061325</v>
      </c>
      <c r="M2299" s="117">
        <v>1</v>
      </c>
      <c r="N2299" s="117">
        <f t="shared" si="1108"/>
        <v>1</v>
      </c>
      <c r="O2299" s="110">
        <f t="shared" si="1109"/>
        <v>1.00061325</v>
      </c>
      <c r="P2299" s="110">
        <f t="shared" si="1110"/>
        <v>385.94229289999998</v>
      </c>
      <c r="Q2299" s="148">
        <f t="shared" si="1111"/>
        <v>0</v>
      </c>
      <c r="R2299" s="170">
        <f t="shared" si="1112"/>
        <v>0</v>
      </c>
      <c r="S2299" s="110">
        <f t="shared" si="1113"/>
        <v>0</v>
      </c>
      <c r="T2299" s="92">
        <f t="shared" si="1098"/>
        <v>0</v>
      </c>
      <c r="U2299" s="181">
        <f t="shared" si="1099"/>
        <v>0</v>
      </c>
      <c r="V2299" s="120">
        <f t="shared" si="1095"/>
        <v>7.8E-2</v>
      </c>
      <c r="W2299" s="118">
        <f t="shared" si="1114"/>
        <v>3</v>
      </c>
      <c r="X2299" s="118">
        <v>252</v>
      </c>
      <c r="Y2299" s="117">
        <f t="shared" si="1115"/>
        <v>1.0008945359999999</v>
      </c>
      <c r="Z2299" s="110">
        <f t="shared" si="1116"/>
        <v>0.34523926999999999</v>
      </c>
      <c r="AA2299" s="110">
        <f t="shared" si="1117"/>
        <v>0</v>
      </c>
      <c r="AB2299" s="121" t="str">
        <f t="shared" si="1096"/>
        <v>A+J=</v>
      </c>
      <c r="AC2299" s="115">
        <f t="shared" si="1097"/>
        <v>46594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9">
        <f t="shared" si="1094"/>
        <v>46569</v>
      </c>
      <c r="B2300" s="110">
        <f t="shared" si="1100"/>
        <v>386.48165167999997</v>
      </c>
      <c r="C2300" s="184">
        <f t="shared" si="1118"/>
        <v>385.70575884833329</v>
      </c>
      <c r="D2300" s="111">
        <f t="shared" si="1101"/>
        <v>7245.38</v>
      </c>
      <c r="E2300" s="111">
        <f>IF($K2300=1,VLOOKUP($A2299,$AQ$11:$AU$150,5),E2299)</f>
        <v>7276.54</v>
      </c>
      <c r="F2300" s="160" t="e">
        <f>IF($K2300=1,VLOOKUP($A2299,$AQ$11:$AU$135,6),F2299)</f>
        <v>#REF!</v>
      </c>
      <c r="G2300" s="114">
        <f t="shared" si="1102"/>
        <v>4.3006716003852752E-3</v>
      </c>
      <c r="H2300" s="115">
        <f t="shared" si="1103"/>
        <v>46594</v>
      </c>
      <c r="I2300" s="115">
        <f t="shared" si="1104"/>
        <v>46594</v>
      </c>
      <c r="J2300" s="116">
        <f t="shared" si="1105"/>
        <v>21</v>
      </c>
      <c r="K2300" s="116">
        <f t="shared" si="1106"/>
        <v>4</v>
      </c>
      <c r="L2300" s="8">
        <f t="shared" si="1107"/>
        <v>1.00081775</v>
      </c>
      <c r="M2300" s="117">
        <v>1</v>
      </c>
      <c r="N2300" s="117">
        <f t="shared" si="1108"/>
        <v>1</v>
      </c>
      <c r="O2300" s="110">
        <f t="shared" si="1109"/>
        <v>1.00081775</v>
      </c>
      <c r="P2300" s="110">
        <f t="shared" si="1110"/>
        <v>386.02116973</v>
      </c>
      <c r="Q2300" s="148">
        <f t="shared" si="1111"/>
        <v>0</v>
      </c>
      <c r="R2300" s="170">
        <f t="shared" si="1112"/>
        <v>0</v>
      </c>
      <c r="S2300" s="110">
        <f t="shared" si="1113"/>
        <v>0</v>
      </c>
      <c r="T2300" s="92">
        <f t="shared" si="1098"/>
        <v>0</v>
      </c>
      <c r="U2300" s="181">
        <f t="shared" si="1099"/>
        <v>0</v>
      </c>
      <c r="V2300" s="120">
        <f t="shared" si="1095"/>
        <v>7.8E-2</v>
      </c>
      <c r="W2300" s="118">
        <f t="shared" si="1114"/>
        <v>4</v>
      </c>
      <c r="X2300" s="118">
        <v>252</v>
      </c>
      <c r="Y2300" s="117">
        <f t="shared" si="1115"/>
        <v>1.001192893</v>
      </c>
      <c r="Z2300" s="110">
        <f t="shared" si="1116"/>
        <v>0.46048194999999997</v>
      </c>
      <c r="AA2300" s="110">
        <f t="shared" si="1117"/>
        <v>0</v>
      </c>
      <c r="AB2300" s="121" t="str">
        <f t="shared" si="1096"/>
        <v>A+J=</v>
      </c>
      <c r="AC2300" s="115">
        <f t="shared" si="1097"/>
        <v>46594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9">
        <f t="shared" si="1094"/>
        <v>46570</v>
      </c>
      <c r="B2301" s="110">
        <f t="shared" si="1100"/>
        <v>386.67586806000003</v>
      </c>
      <c r="C2301" s="184">
        <f t="shared" si="1118"/>
        <v>385.70575884833329</v>
      </c>
      <c r="D2301" s="111">
        <f t="shared" si="1101"/>
        <v>7245.38</v>
      </c>
      <c r="E2301" s="111">
        <f>IF($K2301=1,VLOOKUP($A2300,$AQ$11:$AU$150,5),E2300)</f>
        <v>7276.54</v>
      </c>
      <c r="F2301" s="160" t="e">
        <f>IF($K2301=1,VLOOKUP($A2300,$AQ$11:$AU$135,6),F2300)</f>
        <v>#REF!</v>
      </c>
      <c r="G2301" s="114">
        <f t="shared" si="1102"/>
        <v>4.3006716003852752E-3</v>
      </c>
      <c r="H2301" s="115">
        <f t="shared" si="1103"/>
        <v>46594</v>
      </c>
      <c r="I2301" s="115">
        <f t="shared" si="1104"/>
        <v>46594</v>
      </c>
      <c r="J2301" s="116">
        <f t="shared" si="1105"/>
        <v>21</v>
      </c>
      <c r="K2301" s="116">
        <f t="shared" si="1106"/>
        <v>5</v>
      </c>
      <c r="L2301" s="8">
        <f t="shared" si="1107"/>
        <v>1.0010222900000001</v>
      </c>
      <c r="M2301" s="117">
        <v>1</v>
      </c>
      <c r="N2301" s="117">
        <f t="shared" si="1108"/>
        <v>1</v>
      </c>
      <c r="O2301" s="110">
        <f t="shared" si="1109"/>
        <v>1.0010222900000001</v>
      </c>
      <c r="P2301" s="110">
        <f t="shared" si="1110"/>
        <v>386.10006198000002</v>
      </c>
      <c r="Q2301" s="148">
        <f t="shared" si="1111"/>
        <v>0</v>
      </c>
      <c r="R2301" s="170">
        <f t="shared" si="1112"/>
        <v>0</v>
      </c>
      <c r="S2301" s="110">
        <f t="shared" si="1113"/>
        <v>0</v>
      </c>
      <c r="T2301" s="92">
        <f t="shared" si="1098"/>
        <v>0</v>
      </c>
      <c r="U2301" s="181">
        <f t="shared" si="1099"/>
        <v>0</v>
      </c>
      <c r="V2301" s="120">
        <f t="shared" si="1095"/>
        <v>7.8E-2</v>
      </c>
      <c r="W2301" s="118">
        <f t="shared" si="1114"/>
        <v>5</v>
      </c>
      <c r="X2301" s="118">
        <v>252</v>
      </c>
      <c r="Y2301" s="117">
        <f t="shared" si="1115"/>
        <v>1.001491339</v>
      </c>
      <c r="Z2301" s="110">
        <f t="shared" si="1116"/>
        <v>0.57580608</v>
      </c>
      <c r="AA2301" s="110">
        <f t="shared" si="1117"/>
        <v>0</v>
      </c>
      <c r="AB2301" s="121" t="str">
        <f t="shared" si="1096"/>
        <v>A+J=</v>
      </c>
      <c r="AC2301" s="115">
        <f t="shared" si="1097"/>
        <v>46594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9">
        <f t="shared" si="1094"/>
        <v>46571</v>
      </c>
      <c r="B2302" s="110">
        <f t="shared" si="1100"/>
        <v>386.87018483000003</v>
      </c>
      <c r="C2302" s="184">
        <f t="shared" si="1118"/>
        <v>385.70575884833329</v>
      </c>
      <c r="D2302" s="111">
        <f t="shared" si="1101"/>
        <v>7245.38</v>
      </c>
      <c r="E2302" s="111">
        <f>IF($K2302=1,VLOOKUP($A2301,$AQ$11:$AU$150,5),E2301)</f>
        <v>7276.54</v>
      </c>
      <c r="F2302" s="160" t="e">
        <f>IF($K2302=1,VLOOKUP($A2301,$AQ$11:$AU$135,6),F2301)</f>
        <v>#REF!</v>
      </c>
      <c r="G2302" s="114">
        <f t="shared" si="1102"/>
        <v>4.3006716003852752E-3</v>
      </c>
      <c r="H2302" s="115">
        <f t="shared" si="1103"/>
        <v>46594</v>
      </c>
      <c r="I2302" s="115">
        <f t="shared" si="1104"/>
        <v>46594</v>
      </c>
      <c r="J2302" s="116">
        <f t="shared" si="1105"/>
        <v>21</v>
      </c>
      <c r="K2302" s="116">
        <f t="shared" si="1106"/>
        <v>6</v>
      </c>
      <c r="L2302" s="8">
        <f t="shared" si="1107"/>
        <v>1.0012268799999999</v>
      </c>
      <c r="M2302" s="117">
        <v>1</v>
      </c>
      <c r="N2302" s="117">
        <f t="shared" si="1108"/>
        <v>1</v>
      </c>
      <c r="O2302" s="110">
        <f t="shared" si="1109"/>
        <v>1.0012268799999999</v>
      </c>
      <c r="P2302" s="110">
        <f t="shared" si="1110"/>
        <v>386.17897352</v>
      </c>
      <c r="Q2302" s="148">
        <f t="shared" si="1111"/>
        <v>0</v>
      </c>
      <c r="R2302" s="170">
        <f t="shared" si="1112"/>
        <v>0</v>
      </c>
      <c r="S2302" s="110">
        <f t="shared" si="1113"/>
        <v>0</v>
      </c>
      <c r="T2302" s="92">
        <f t="shared" si="1098"/>
        <v>0</v>
      </c>
      <c r="U2302" s="181">
        <f t="shared" si="1099"/>
        <v>0</v>
      </c>
      <c r="V2302" s="120">
        <f t="shared" si="1095"/>
        <v>7.8E-2</v>
      </c>
      <c r="W2302" s="118">
        <f t="shared" si="1114"/>
        <v>6</v>
      </c>
      <c r="X2302" s="118">
        <v>252</v>
      </c>
      <c r="Y2302" s="117">
        <f t="shared" si="1115"/>
        <v>1.0017898730000001</v>
      </c>
      <c r="Z2302" s="110">
        <f t="shared" si="1116"/>
        <v>0.69121131000000002</v>
      </c>
      <c r="AA2302" s="110">
        <f t="shared" si="1117"/>
        <v>0</v>
      </c>
      <c r="AB2302" s="121" t="str">
        <f t="shared" si="1096"/>
        <v>A+J=</v>
      </c>
      <c r="AC2302" s="115">
        <f t="shared" si="1097"/>
        <v>46594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9">
        <f t="shared" si="1094"/>
        <v>46572</v>
      </c>
      <c r="B2303" s="110">
        <f t="shared" si="1100"/>
        <v>386.87018483000003</v>
      </c>
      <c r="C2303" s="184">
        <f t="shared" si="1118"/>
        <v>385.70575884833329</v>
      </c>
      <c r="D2303" s="111">
        <f t="shared" si="1101"/>
        <v>7245.38</v>
      </c>
      <c r="E2303" s="111">
        <f>IF($K2303=1,VLOOKUP($A2302,$AQ$11:$AU$150,5),E2302)</f>
        <v>7276.54</v>
      </c>
      <c r="F2303" s="160" t="e">
        <f>IF($K2303=1,VLOOKUP($A2302,$AQ$11:$AU$135,6),F2302)</f>
        <v>#REF!</v>
      </c>
      <c r="G2303" s="114">
        <f t="shared" si="1102"/>
        <v>4.3006716003852752E-3</v>
      </c>
      <c r="H2303" s="115">
        <f t="shared" si="1103"/>
        <v>46594</v>
      </c>
      <c r="I2303" s="115">
        <f t="shared" si="1104"/>
        <v>46594</v>
      </c>
      <c r="J2303" s="116">
        <f t="shared" si="1105"/>
        <v>21</v>
      </c>
      <c r="K2303" s="116">
        <f t="shared" si="1106"/>
        <v>6</v>
      </c>
      <c r="L2303" s="8">
        <f t="shared" si="1107"/>
        <v>1.0012268799999999</v>
      </c>
      <c r="M2303" s="117">
        <v>1</v>
      </c>
      <c r="N2303" s="117">
        <f t="shared" si="1108"/>
        <v>1</v>
      </c>
      <c r="O2303" s="110">
        <f t="shared" si="1109"/>
        <v>1.0012268799999999</v>
      </c>
      <c r="P2303" s="110">
        <f t="shared" si="1110"/>
        <v>386.17897352</v>
      </c>
      <c r="Q2303" s="148">
        <f t="shared" si="1111"/>
        <v>0</v>
      </c>
      <c r="R2303" s="170">
        <f t="shared" si="1112"/>
        <v>0</v>
      </c>
      <c r="S2303" s="110">
        <f t="shared" si="1113"/>
        <v>0</v>
      </c>
      <c r="T2303" s="92">
        <f t="shared" si="1098"/>
        <v>0</v>
      </c>
      <c r="U2303" s="181">
        <f t="shared" si="1099"/>
        <v>0</v>
      </c>
      <c r="V2303" s="120">
        <f t="shared" si="1095"/>
        <v>7.8E-2</v>
      </c>
      <c r="W2303" s="118">
        <f t="shared" si="1114"/>
        <v>6</v>
      </c>
      <c r="X2303" s="118">
        <v>252</v>
      </c>
      <c r="Y2303" s="117">
        <f t="shared" si="1115"/>
        <v>1.0017898730000001</v>
      </c>
      <c r="Z2303" s="110">
        <f t="shared" si="1116"/>
        <v>0.69121131000000002</v>
      </c>
      <c r="AA2303" s="110">
        <f t="shared" si="1117"/>
        <v>0</v>
      </c>
      <c r="AB2303" s="121" t="str">
        <f t="shared" si="1096"/>
        <v>A+J=</v>
      </c>
      <c r="AC2303" s="115">
        <f t="shared" si="1097"/>
        <v>46594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9">
        <f t="shared" si="1094"/>
        <v>46573</v>
      </c>
      <c r="B2304" s="110">
        <f t="shared" si="1100"/>
        <v>386.87018483000003</v>
      </c>
      <c r="C2304" s="184">
        <f t="shared" si="1118"/>
        <v>385.70575884833329</v>
      </c>
      <c r="D2304" s="111">
        <f t="shared" si="1101"/>
        <v>7245.38</v>
      </c>
      <c r="E2304" s="111">
        <f>IF($K2304=1,VLOOKUP($A2303,$AQ$11:$AU$150,5),E2303)</f>
        <v>7276.54</v>
      </c>
      <c r="F2304" s="160" t="e">
        <f>IF($K2304=1,VLOOKUP($A2303,$AQ$11:$AU$135,6),F2303)</f>
        <v>#REF!</v>
      </c>
      <c r="G2304" s="114">
        <f t="shared" si="1102"/>
        <v>4.3006716003852752E-3</v>
      </c>
      <c r="H2304" s="115">
        <f t="shared" si="1103"/>
        <v>46594</v>
      </c>
      <c r="I2304" s="115">
        <f t="shared" si="1104"/>
        <v>46594</v>
      </c>
      <c r="J2304" s="116">
        <f t="shared" si="1105"/>
        <v>21</v>
      </c>
      <c r="K2304" s="116">
        <f t="shared" si="1106"/>
        <v>6</v>
      </c>
      <c r="L2304" s="8">
        <f t="shared" si="1107"/>
        <v>1.0012268799999999</v>
      </c>
      <c r="M2304" s="117">
        <v>1</v>
      </c>
      <c r="N2304" s="117">
        <f t="shared" si="1108"/>
        <v>1</v>
      </c>
      <c r="O2304" s="110">
        <f t="shared" si="1109"/>
        <v>1.0012268799999999</v>
      </c>
      <c r="P2304" s="110">
        <f t="shared" si="1110"/>
        <v>386.17897352</v>
      </c>
      <c r="Q2304" s="148">
        <f t="shared" si="1111"/>
        <v>0</v>
      </c>
      <c r="R2304" s="170">
        <f t="shared" si="1112"/>
        <v>0</v>
      </c>
      <c r="S2304" s="110">
        <f t="shared" si="1113"/>
        <v>0</v>
      </c>
      <c r="T2304" s="92">
        <f t="shared" si="1098"/>
        <v>0</v>
      </c>
      <c r="U2304" s="181">
        <f t="shared" si="1099"/>
        <v>0</v>
      </c>
      <c r="V2304" s="120">
        <f t="shared" si="1095"/>
        <v>7.8E-2</v>
      </c>
      <c r="W2304" s="118">
        <f t="shared" si="1114"/>
        <v>6</v>
      </c>
      <c r="X2304" s="118">
        <v>252</v>
      </c>
      <c r="Y2304" s="117">
        <f t="shared" si="1115"/>
        <v>1.0017898730000001</v>
      </c>
      <c r="Z2304" s="110">
        <f t="shared" si="1116"/>
        <v>0.69121131000000002</v>
      </c>
      <c r="AA2304" s="110">
        <f t="shared" si="1117"/>
        <v>0</v>
      </c>
      <c r="AB2304" s="121" t="str">
        <f t="shared" si="1096"/>
        <v>A+J=</v>
      </c>
      <c r="AC2304" s="115">
        <f t="shared" si="1097"/>
        <v>46594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9">
        <f t="shared" si="1094"/>
        <v>46574</v>
      </c>
      <c r="B2305" s="110">
        <f t="shared" si="1100"/>
        <v>387.06459470999999</v>
      </c>
      <c r="C2305" s="184">
        <f t="shared" si="1118"/>
        <v>385.70575884833329</v>
      </c>
      <c r="D2305" s="111">
        <f t="shared" si="1101"/>
        <v>7245.38</v>
      </c>
      <c r="E2305" s="111">
        <f>IF($K2305=1,VLOOKUP($A2304,$AQ$11:$AU$150,5),E2304)</f>
        <v>7276.54</v>
      </c>
      <c r="F2305" s="160" t="e">
        <f>IF($K2305=1,VLOOKUP($A2304,$AQ$11:$AU$135,6),F2304)</f>
        <v>#REF!</v>
      </c>
      <c r="G2305" s="114">
        <f t="shared" si="1102"/>
        <v>4.3006716003852752E-3</v>
      </c>
      <c r="H2305" s="115">
        <f t="shared" si="1103"/>
        <v>46594</v>
      </c>
      <c r="I2305" s="115">
        <f t="shared" si="1104"/>
        <v>46594</v>
      </c>
      <c r="J2305" s="116">
        <f t="shared" si="1105"/>
        <v>21</v>
      </c>
      <c r="K2305" s="116">
        <f t="shared" si="1106"/>
        <v>7</v>
      </c>
      <c r="L2305" s="8">
        <f t="shared" si="1107"/>
        <v>1.0014315</v>
      </c>
      <c r="M2305" s="117">
        <v>1</v>
      </c>
      <c r="N2305" s="117">
        <f t="shared" si="1108"/>
        <v>1</v>
      </c>
      <c r="O2305" s="110">
        <f t="shared" si="1109"/>
        <v>1.0014315</v>
      </c>
      <c r="P2305" s="110">
        <f t="shared" si="1110"/>
        <v>386.25789664000001</v>
      </c>
      <c r="Q2305" s="148">
        <f t="shared" si="1111"/>
        <v>0</v>
      </c>
      <c r="R2305" s="170">
        <f t="shared" si="1112"/>
        <v>0</v>
      </c>
      <c r="S2305" s="110">
        <f t="shared" si="1113"/>
        <v>0</v>
      </c>
      <c r="T2305" s="92">
        <f t="shared" si="1098"/>
        <v>0</v>
      </c>
      <c r="U2305" s="181">
        <f t="shared" si="1099"/>
        <v>0</v>
      </c>
      <c r="V2305" s="120">
        <f t="shared" si="1095"/>
        <v>7.8E-2</v>
      </c>
      <c r="W2305" s="118">
        <f t="shared" si="1114"/>
        <v>7</v>
      </c>
      <c r="X2305" s="118">
        <v>252</v>
      </c>
      <c r="Y2305" s="117">
        <f t="shared" si="1115"/>
        <v>1.0020884960000001</v>
      </c>
      <c r="Z2305" s="110">
        <f t="shared" si="1116"/>
        <v>0.80669807000000004</v>
      </c>
      <c r="AA2305" s="110">
        <f t="shared" si="1117"/>
        <v>0</v>
      </c>
      <c r="AB2305" s="121" t="str">
        <f t="shared" si="1096"/>
        <v>A+J=</v>
      </c>
      <c r="AC2305" s="115">
        <f t="shared" si="1097"/>
        <v>46594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9">
        <f t="shared" si="1094"/>
        <v>46575</v>
      </c>
      <c r="B2306" s="110">
        <f t="shared" si="1100"/>
        <v>387.25910580000004</v>
      </c>
      <c r="C2306" s="184">
        <f t="shared" si="1118"/>
        <v>385.70575884833329</v>
      </c>
      <c r="D2306" s="111">
        <f t="shared" si="1101"/>
        <v>7245.38</v>
      </c>
      <c r="E2306" s="111">
        <f>IF($K2306=1,VLOOKUP($A2305,$AQ$11:$AU$150,5),E2305)</f>
        <v>7276.54</v>
      </c>
      <c r="F2306" s="160" t="e">
        <f>IF($K2306=1,VLOOKUP($A2305,$AQ$11:$AU$135,6),F2305)</f>
        <v>#REF!</v>
      </c>
      <c r="G2306" s="114">
        <f t="shared" si="1102"/>
        <v>4.3006716003852752E-3</v>
      </c>
      <c r="H2306" s="115">
        <f t="shared" si="1103"/>
        <v>46594</v>
      </c>
      <c r="I2306" s="115">
        <f t="shared" si="1104"/>
        <v>46594</v>
      </c>
      <c r="J2306" s="116">
        <f t="shared" si="1105"/>
        <v>21</v>
      </c>
      <c r="K2306" s="116">
        <f t="shared" si="1106"/>
        <v>8</v>
      </c>
      <c r="L2306" s="8">
        <f t="shared" si="1107"/>
        <v>1.00163617</v>
      </c>
      <c r="M2306" s="117">
        <v>1</v>
      </c>
      <c r="N2306" s="117">
        <f t="shared" si="1108"/>
        <v>1</v>
      </c>
      <c r="O2306" s="110">
        <f t="shared" si="1109"/>
        <v>1.00163617</v>
      </c>
      <c r="P2306" s="110">
        <f t="shared" si="1110"/>
        <v>386.33683903000002</v>
      </c>
      <c r="Q2306" s="148">
        <f t="shared" si="1111"/>
        <v>0</v>
      </c>
      <c r="R2306" s="170">
        <f t="shared" si="1112"/>
        <v>0</v>
      </c>
      <c r="S2306" s="110">
        <f t="shared" si="1113"/>
        <v>0</v>
      </c>
      <c r="T2306" s="92">
        <f t="shared" si="1098"/>
        <v>0</v>
      </c>
      <c r="U2306" s="181">
        <f t="shared" si="1099"/>
        <v>0</v>
      </c>
      <c r="V2306" s="120">
        <f t="shared" si="1095"/>
        <v>7.8E-2</v>
      </c>
      <c r="W2306" s="118">
        <f t="shared" si="1114"/>
        <v>8</v>
      </c>
      <c r="X2306" s="118">
        <v>252</v>
      </c>
      <c r="Y2306" s="117">
        <f t="shared" si="1115"/>
        <v>1.0023872089999999</v>
      </c>
      <c r="Z2306" s="110">
        <f t="shared" si="1116"/>
        <v>0.92226677000000001</v>
      </c>
      <c r="AA2306" s="110">
        <f t="shared" si="1117"/>
        <v>0</v>
      </c>
      <c r="AB2306" s="121" t="str">
        <f t="shared" si="1096"/>
        <v>A+J=</v>
      </c>
      <c r="AC2306" s="115">
        <f t="shared" si="1097"/>
        <v>46594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9">
        <f t="shared" si="1094"/>
        <v>46576</v>
      </c>
      <c r="B2307" s="110">
        <f t="shared" si="1100"/>
        <v>387.45371394</v>
      </c>
      <c r="C2307" s="184">
        <f t="shared" si="1118"/>
        <v>385.70575884833329</v>
      </c>
      <c r="D2307" s="111">
        <f t="shared" si="1101"/>
        <v>7245.38</v>
      </c>
      <c r="E2307" s="111">
        <f>IF($K2307=1,VLOOKUP($A2306,$AQ$11:$AU$150,5),E2306)</f>
        <v>7276.54</v>
      </c>
      <c r="F2307" s="160" t="e">
        <f>IF($K2307=1,VLOOKUP($A2306,$AQ$11:$AU$135,6),F2306)</f>
        <v>#REF!</v>
      </c>
      <c r="G2307" s="114">
        <f t="shared" si="1102"/>
        <v>4.3006716003852752E-3</v>
      </c>
      <c r="H2307" s="115">
        <f t="shared" si="1103"/>
        <v>46594</v>
      </c>
      <c r="I2307" s="115">
        <f t="shared" si="1104"/>
        <v>46594</v>
      </c>
      <c r="J2307" s="116">
        <f t="shared" si="1105"/>
        <v>21</v>
      </c>
      <c r="K2307" s="116">
        <f t="shared" si="1106"/>
        <v>9</v>
      </c>
      <c r="L2307" s="8">
        <f t="shared" si="1107"/>
        <v>1.00184088</v>
      </c>
      <c r="M2307" s="117">
        <v>1</v>
      </c>
      <c r="N2307" s="117">
        <f t="shared" si="1108"/>
        <v>1</v>
      </c>
      <c r="O2307" s="110">
        <f t="shared" si="1109"/>
        <v>1.00184088</v>
      </c>
      <c r="P2307" s="110">
        <f t="shared" si="1110"/>
        <v>386.41579686</v>
      </c>
      <c r="Q2307" s="148">
        <f t="shared" si="1111"/>
        <v>0</v>
      </c>
      <c r="R2307" s="170">
        <f t="shared" si="1112"/>
        <v>0</v>
      </c>
      <c r="S2307" s="110">
        <f t="shared" si="1113"/>
        <v>0</v>
      </c>
      <c r="T2307" s="92">
        <f t="shared" si="1098"/>
        <v>0</v>
      </c>
      <c r="U2307" s="181">
        <f t="shared" si="1099"/>
        <v>0</v>
      </c>
      <c r="V2307" s="120">
        <f t="shared" si="1095"/>
        <v>7.8E-2</v>
      </c>
      <c r="W2307" s="118">
        <f t="shared" si="1114"/>
        <v>9</v>
      </c>
      <c r="X2307" s="118">
        <v>252</v>
      </c>
      <c r="Y2307" s="117">
        <f t="shared" si="1115"/>
        <v>1.002686011</v>
      </c>
      <c r="Z2307" s="110">
        <f t="shared" si="1116"/>
        <v>1.0379170799999999</v>
      </c>
      <c r="AA2307" s="110">
        <f t="shared" si="1117"/>
        <v>0</v>
      </c>
      <c r="AB2307" s="121" t="str">
        <f t="shared" si="1096"/>
        <v>A+J=</v>
      </c>
      <c r="AC2307" s="115">
        <f t="shared" si="1097"/>
        <v>46594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9">
        <f t="shared" si="1094"/>
        <v>46577</v>
      </c>
      <c r="B2308" s="110">
        <f t="shared" si="1100"/>
        <v>387.64841873</v>
      </c>
      <c r="C2308" s="184">
        <f t="shared" si="1118"/>
        <v>385.70575884833329</v>
      </c>
      <c r="D2308" s="111">
        <f t="shared" si="1101"/>
        <v>7245.38</v>
      </c>
      <c r="E2308" s="111">
        <f>IF($K2308=1,VLOOKUP($A2307,$AQ$11:$AU$150,5),E2307)</f>
        <v>7276.54</v>
      </c>
      <c r="F2308" s="160" t="e">
        <f>IF($K2308=1,VLOOKUP($A2307,$AQ$11:$AU$135,6),F2307)</f>
        <v>#REF!</v>
      </c>
      <c r="G2308" s="114">
        <f t="shared" si="1102"/>
        <v>4.3006716003852752E-3</v>
      </c>
      <c r="H2308" s="115">
        <f t="shared" si="1103"/>
        <v>46594</v>
      </c>
      <c r="I2308" s="115">
        <f t="shared" si="1104"/>
        <v>46594</v>
      </c>
      <c r="J2308" s="116">
        <f t="shared" si="1105"/>
        <v>21</v>
      </c>
      <c r="K2308" s="116">
        <f t="shared" si="1106"/>
        <v>10</v>
      </c>
      <c r="L2308" s="8">
        <f t="shared" si="1107"/>
        <v>1.00204563</v>
      </c>
      <c r="M2308" s="117">
        <v>1</v>
      </c>
      <c r="N2308" s="117">
        <f t="shared" si="1108"/>
        <v>1</v>
      </c>
      <c r="O2308" s="110">
        <f t="shared" si="1109"/>
        <v>1.00204563</v>
      </c>
      <c r="P2308" s="110">
        <f t="shared" si="1110"/>
        <v>386.49477010999999</v>
      </c>
      <c r="Q2308" s="148">
        <f t="shared" si="1111"/>
        <v>0</v>
      </c>
      <c r="R2308" s="170">
        <f t="shared" si="1112"/>
        <v>0</v>
      </c>
      <c r="S2308" s="110">
        <f t="shared" si="1113"/>
        <v>0</v>
      </c>
      <c r="T2308" s="92">
        <f t="shared" si="1098"/>
        <v>0</v>
      </c>
      <c r="U2308" s="181">
        <f t="shared" si="1099"/>
        <v>0</v>
      </c>
      <c r="V2308" s="120">
        <f t="shared" si="1095"/>
        <v>7.8E-2</v>
      </c>
      <c r="W2308" s="118">
        <f t="shared" si="1114"/>
        <v>10</v>
      </c>
      <c r="X2308" s="118">
        <v>252</v>
      </c>
      <c r="Y2308" s="117">
        <f t="shared" si="1115"/>
        <v>1.002984901</v>
      </c>
      <c r="Z2308" s="110">
        <f t="shared" si="1116"/>
        <v>1.15364862</v>
      </c>
      <c r="AA2308" s="110">
        <f t="shared" si="1117"/>
        <v>0</v>
      </c>
      <c r="AB2308" s="121" t="str">
        <f t="shared" si="1096"/>
        <v>A+J=</v>
      </c>
      <c r="AC2308" s="115">
        <f t="shared" si="1097"/>
        <v>46594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9">
        <f t="shared" si="1094"/>
        <v>46578</v>
      </c>
      <c r="B2309" s="110">
        <f t="shared" si="1100"/>
        <v>387.84322487999998</v>
      </c>
      <c r="C2309" s="184">
        <f t="shared" si="1118"/>
        <v>385.70575884833329</v>
      </c>
      <c r="D2309" s="111">
        <f t="shared" si="1101"/>
        <v>7245.38</v>
      </c>
      <c r="E2309" s="111">
        <f>IF($K2309=1,VLOOKUP($A2308,$AQ$11:$AU$150,5),E2308)</f>
        <v>7276.54</v>
      </c>
      <c r="F2309" s="160" t="e">
        <f>IF($K2309=1,VLOOKUP($A2308,$AQ$11:$AU$135,6),F2308)</f>
        <v>#REF!</v>
      </c>
      <c r="G2309" s="114">
        <f t="shared" si="1102"/>
        <v>4.3006716003852752E-3</v>
      </c>
      <c r="H2309" s="115">
        <f t="shared" si="1103"/>
        <v>46594</v>
      </c>
      <c r="I2309" s="115">
        <f t="shared" si="1104"/>
        <v>46594</v>
      </c>
      <c r="J2309" s="116">
        <f t="shared" si="1105"/>
        <v>21</v>
      </c>
      <c r="K2309" s="116">
        <f t="shared" si="1106"/>
        <v>11</v>
      </c>
      <c r="L2309" s="8">
        <f t="shared" si="1107"/>
        <v>1.0022504299999999</v>
      </c>
      <c r="M2309" s="117">
        <v>1</v>
      </c>
      <c r="N2309" s="117">
        <f t="shared" si="1108"/>
        <v>1</v>
      </c>
      <c r="O2309" s="110">
        <f t="shared" si="1109"/>
        <v>1.0022504299999999</v>
      </c>
      <c r="P2309" s="110">
        <f t="shared" si="1110"/>
        <v>386.57376264999999</v>
      </c>
      <c r="Q2309" s="148">
        <f t="shared" si="1111"/>
        <v>0</v>
      </c>
      <c r="R2309" s="170">
        <f t="shared" si="1112"/>
        <v>0</v>
      </c>
      <c r="S2309" s="110">
        <f t="shared" si="1113"/>
        <v>0</v>
      </c>
      <c r="T2309" s="92">
        <f t="shared" si="1098"/>
        <v>0</v>
      </c>
      <c r="U2309" s="181">
        <f t="shared" si="1099"/>
        <v>0</v>
      </c>
      <c r="V2309" s="120">
        <f t="shared" si="1095"/>
        <v>7.8E-2</v>
      </c>
      <c r="W2309" s="118">
        <f t="shared" si="1114"/>
        <v>11</v>
      </c>
      <c r="X2309" s="118">
        <v>252</v>
      </c>
      <c r="Y2309" s="117">
        <f t="shared" si="1115"/>
        <v>1.003283881</v>
      </c>
      <c r="Z2309" s="110">
        <f t="shared" si="1116"/>
        <v>1.26946223</v>
      </c>
      <c r="AA2309" s="110">
        <f t="shared" si="1117"/>
        <v>0</v>
      </c>
      <c r="AB2309" s="121" t="str">
        <f t="shared" si="1096"/>
        <v>A+J=</v>
      </c>
      <c r="AC2309" s="115">
        <f t="shared" si="1097"/>
        <v>46594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9">
        <f t="shared" si="1094"/>
        <v>46579</v>
      </c>
      <c r="B2310" s="110">
        <f t="shared" si="1100"/>
        <v>387.84322487999998</v>
      </c>
      <c r="C2310" s="184">
        <f t="shared" si="1118"/>
        <v>385.70575884833329</v>
      </c>
      <c r="D2310" s="111">
        <f t="shared" si="1101"/>
        <v>7245.38</v>
      </c>
      <c r="E2310" s="111">
        <f>IF($K2310=1,VLOOKUP($A2309,$AQ$11:$AU$150,5),E2309)</f>
        <v>7276.54</v>
      </c>
      <c r="F2310" s="160" t="e">
        <f>IF($K2310=1,VLOOKUP($A2309,$AQ$11:$AU$135,6),F2309)</f>
        <v>#REF!</v>
      </c>
      <c r="G2310" s="114">
        <f t="shared" si="1102"/>
        <v>4.3006716003852752E-3</v>
      </c>
      <c r="H2310" s="115">
        <f t="shared" si="1103"/>
        <v>46594</v>
      </c>
      <c r="I2310" s="115">
        <f t="shared" si="1104"/>
        <v>46594</v>
      </c>
      <c r="J2310" s="116">
        <f t="shared" si="1105"/>
        <v>21</v>
      </c>
      <c r="K2310" s="116">
        <f t="shared" si="1106"/>
        <v>11</v>
      </c>
      <c r="L2310" s="8">
        <f t="shared" si="1107"/>
        <v>1.0022504299999999</v>
      </c>
      <c r="M2310" s="117">
        <v>1</v>
      </c>
      <c r="N2310" s="117">
        <f t="shared" si="1108"/>
        <v>1</v>
      </c>
      <c r="O2310" s="110">
        <f t="shared" si="1109"/>
        <v>1.0022504299999999</v>
      </c>
      <c r="P2310" s="110">
        <f t="shared" si="1110"/>
        <v>386.57376264999999</v>
      </c>
      <c r="Q2310" s="148">
        <f t="shared" si="1111"/>
        <v>0</v>
      </c>
      <c r="R2310" s="170">
        <f t="shared" si="1112"/>
        <v>0</v>
      </c>
      <c r="S2310" s="110">
        <f t="shared" si="1113"/>
        <v>0</v>
      </c>
      <c r="T2310" s="92">
        <f t="shared" si="1098"/>
        <v>0</v>
      </c>
      <c r="U2310" s="181">
        <f t="shared" si="1099"/>
        <v>0</v>
      </c>
      <c r="V2310" s="120">
        <f t="shared" si="1095"/>
        <v>7.8E-2</v>
      </c>
      <c r="W2310" s="118">
        <f t="shared" si="1114"/>
        <v>11</v>
      </c>
      <c r="X2310" s="118">
        <v>252</v>
      </c>
      <c r="Y2310" s="117">
        <f t="shared" si="1115"/>
        <v>1.003283881</v>
      </c>
      <c r="Z2310" s="110">
        <f t="shared" si="1116"/>
        <v>1.26946223</v>
      </c>
      <c r="AA2310" s="110">
        <f t="shared" si="1117"/>
        <v>0</v>
      </c>
      <c r="AB2310" s="121" t="str">
        <f t="shared" si="1096"/>
        <v>A+J=</v>
      </c>
      <c r="AC2310" s="115">
        <f t="shared" si="1097"/>
        <v>46594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9">
        <f t="shared" si="1094"/>
        <v>46580</v>
      </c>
      <c r="B2311" s="110">
        <f t="shared" si="1100"/>
        <v>387.84322487999998</v>
      </c>
      <c r="C2311" s="184">
        <f t="shared" si="1118"/>
        <v>385.70575884833329</v>
      </c>
      <c r="D2311" s="111">
        <f t="shared" si="1101"/>
        <v>7245.38</v>
      </c>
      <c r="E2311" s="111">
        <f>IF($K2311=1,VLOOKUP($A2310,$AQ$11:$AU$150,5),E2310)</f>
        <v>7276.54</v>
      </c>
      <c r="F2311" s="160" t="e">
        <f>IF($K2311=1,VLOOKUP($A2310,$AQ$11:$AU$135,6),F2310)</f>
        <v>#REF!</v>
      </c>
      <c r="G2311" s="114">
        <f t="shared" si="1102"/>
        <v>4.3006716003852752E-3</v>
      </c>
      <c r="H2311" s="115">
        <f t="shared" si="1103"/>
        <v>46594</v>
      </c>
      <c r="I2311" s="115">
        <f t="shared" si="1104"/>
        <v>46594</v>
      </c>
      <c r="J2311" s="116">
        <f t="shared" si="1105"/>
        <v>21</v>
      </c>
      <c r="K2311" s="116">
        <f t="shared" si="1106"/>
        <v>11</v>
      </c>
      <c r="L2311" s="8">
        <f t="shared" si="1107"/>
        <v>1.0022504299999999</v>
      </c>
      <c r="M2311" s="117">
        <v>1</v>
      </c>
      <c r="N2311" s="117">
        <f t="shared" si="1108"/>
        <v>1</v>
      </c>
      <c r="O2311" s="110">
        <f t="shared" si="1109"/>
        <v>1.0022504299999999</v>
      </c>
      <c r="P2311" s="110">
        <f t="shared" si="1110"/>
        <v>386.57376264999999</v>
      </c>
      <c r="Q2311" s="148">
        <f t="shared" si="1111"/>
        <v>0</v>
      </c>
      <c r="R2311" s="170">
        <f t="shared" si="1112"/>
        <v>0</v>
      </c>
      <c r="S2311" s="110">
        <f t="shared" si="1113"/>
        <v>0</v>
      </c>
      <c r="T2311" s="92">
        <f t="shared" si="1098"/>
        <v>0</v>
      </c>
      <c r="U2311" s="181">
        <f t="shared" si="1099"/>
        <v>0</v>
      </c>
      <c r="V2311" s="120">
        <f t="shared" si="1095"/>
        <v>7.8E-2</v>
      </c>
      <c r="W2311" s="118">
        <f t="shared" si="1114"/>
        <v>11</v>
      </c>
      <c r="X2311" s="118">
        <v>252</v>
      </c>
      <c r="Y2311" s="117">
        <f t="shared" si="1115"/>
        <v>1.003283881</v>
      </c>
      <c r="Z2311" s="110">
        <f t="shared" si="1116"/>
        <v>1.26946223</v>
      </c>
      <c r="AA2311" s="110">
        <f t="shared" si="1117"/>
        <v>0</v>
      </c>
      <c r="AB2311" s="121" t="str">
        <f t="shared" si="1096"/>
        <v>A+J=</v>
      </c>
      <c r="AC2311" s="115">
        <f t="shared" si="1097"/>
        <v>46594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9">
        <f t="shared" si="1094"/>
        <v>46581</v>
      </c>
      <c r="B2312" s="110">
        <f t="shared" si="1100"/>
        <v>388.03812429000004</v>
      </c>
      <c r="C2312" s="184">
        <f t="shared" si="1118"/>
        <v>385.70575884833329</v>
      </c>
      <c r="D2312" s="111">
        <f t="shared" si="1101"/>
        <v>7245.38</v>
      </c>
      <c r="E2312" s="111">
        <f>IF($K2312=1,VLOOKUP($A2311,$AQ$11:$AU$150,5),E2311)</f>
        <v>7276.54</v>
      </c>
      <c r="F2312" s="160" t="e">
        <f>IF($K2312=1,VLOOKUP($A2311,$AQ$11:$AU$135,6),F2311)</f>
        <v>#REF!</v>
      </c>
      <c r="G2312" s="114">
        <f t="shared" si="1102"/>
        <v>4.3006716003852752E-3</v>
      </c>
      <c r="H2312" s="115">
        <f t="shared" si="1103"/>
        <v>46594</v>
      </c>
      <c r="I2312" s="115">
        <f t="shared" si="1104"/>
        <v>46594</v>
      </c>
      <c r="J2312" s="116">
        <f t="shared" si="1105"/>
        <v>21</v>
      </c>
      <c r="K2312" s="116">
        <f t="shared" si="1106"/>
        <v>12</v>
      </c>
      <c r="L2312" s="8">
        <f t="shared" si="1107"/>
        <v>1.0024552600000001</v>
      </c>
      <c r="M2312" s="117">
        <v>1</v>
      </c>
      <c r="N2312" s="117">
        <f t="shared" si="1108"/>
        <v>1</v>
      </c>
      <c r="O2312" s="110">
        <f t="shared" si="1109"/>
        <v>1.0024552600000001</v>
      </c>
      <c r="P2312" s="110">
        <f t="shared" si="1110"/>
        <v>386.65276676000002</v>
      </c>
      <c r="Q2312" s="148">
        <f t="shared" si="1111"/>
        <v>0</v>
      </c>
      <c r="R2312" s="170">
        <f t="shared" si="1112"/>
        <v>0</v>
      </c>
      <c r="S2312" s="110">
        <f t="shared" si="1113"/>
        <v>0</v>
      </c>
      <c r="T2312" s="92">
        <f t="shared" si="1098"/>
        <v>0</v>
      </c>
      <c r="U2312" s="181">
        <f t="shared" si="1099"/>
        <v>0</v>
      </c>
      <c r="V2312" s="120">
        <f t="shared" si="1095"/>
        <v>7.8E-2</v>
      </c>
      <c r="W2312" s="118">
        <f t="shared" si="1114"/>
        <v>12</v>
      </c>
      <c r="X2312" s="118">
        <v>252</v>
      </c>
      <c r="Y2312" s="117">
        <f t="shared" si="1115"/>
        <v>1.00358295</v>
      </c>
      <c r="Z2312" s="110">
        <f t="shared" si="1116"/>
        <v>1.3853575300000001</v>
      </c>
      <c r="AA2312" s="110">
        <f t="shared" si="1117"/>
        <v>0</v>
      </c>
      <c r="AB2312" s="121" t="str">
        <f t="shared" si="1096"/>
        <v>A+J=</v>
      </c>
      <c r="AC2312" s="115">
        <f t="shared" si="1097"/>
        <v>46594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9">
        <f t="shared" si="1094"/>
        <v>46582</v>
      </c>
      <c r="B2313" s="110">
        <f t="shared" si="1100"/>
        <v>388.23312472999999</v>
      </c>
      <c r="C2313" s="184">
        <f t="shared" si="1118"/>
        <v>385.70575884833329</v>
      </c>
      <c r="D2313" s="111">
        <f t="shared" si="1101"/>
        <v>7245.38</v>
      </c>
      <c r="E2313" s="111">
        <f>IF($K2313=1,VLOOKUP($A2312,$AQ$11:$AU$150,5),E2312)</f>
        <v>7276.54</v>
      </c>
      <c r="F2313" s="160" t="e">
        <f>IF($K2313=1,VLOOKUP($A2312,$AQ$11:$AU$135,6),F2312)</f>
        <v>#REF!</v>
      </c>
      <c r="G2313" s="114">
        <f t="shared" si="1102"/>
        <v>4.3006716003852752E-3</v>
      </c>
      <c r="H2313" s="115">
        <f t="shared" si="1103"/>
        <v>46594</v>
      </c>
      <c r="I2313" s="115">
        <f t="shared" si="1104"/>
        <v>46594</v>
      </c>
      <c r="J2313" s="116">
        <f t="shared" si="1105"/>
        <v>21</v>
      </c>
      <c r="K2313" s="116">
        <f t="shared" si="1106"/>
        <v>13</v>
      </c>
      <c r="L2313" s="8">
        <f t="shared" si="1107"/>
        <v>1.0026601399999999</v>
      </c>
      <c r="M2313" s="117">
        <v>1</v>
      </c>
      <c r="N2313" s="117">
        <f t="shared" si="1108"/>
        <v>1</v>
      </c>
      <c r="O2313" s="110">
        <f t="shared" si="1109"/>
        <v>1.0026601399999999</v>
      </c>
      <c r="P2313" s="110">
        <f t="shared" si="1110"/>
        <v>386.73179016</v>
      </c>
      <c r="Q2313" s="148">
        <f t="shared" si="1111"/>
        <v>0</v>
      </c>
      <c r="R2313" s="170">
        <f t="shared" si="1112"/>
        <v>0</v>
      </c>
      <c r="S2313" s="110">
        <f t="shared" si="1113"/>
        <v>0</v>
      </c>
      <c r="T2313" s="92">
        <f t="shared" si="1098"/>
        <v>0</v>
      </c>
      <c r="U2313" s="181">
        <f t="shared" si="1099"/>
        <v>0</v>
      </c>
      <c r="V2313" s="120">
        <f t="shared" si="1095"/>
        <v>7.8E-2</v>
      </c>
      <c r="W2313" s="118">
        <f t="shared" si="1114"/>
        <v>13</v>
      </c>
      <c r="X2313" s="118">
        <v>252</v>
      </c>
      <c r="Y2313" s="117">
        <f t="shared" si="1115"/>
        <v>1.003882108</v>
      </c>
      <c r="Z2313" s="110">
        <f t="shared" si="1116"/>
        <v>1.50133457</v>
      </c>
      <c r="AA2313" s="110">
        <f t="shared" si="1117"/>
        <v>0</v>
      </c>
      <c r="AB2313" s="121" t="str">
        <f t="shared" si="1096"/>
        <v>A+J=</v>
      </c>
      <c r="AC2313" s="115">
        <f t="shared" si="1097"/>
        <v>46594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9">
        <f t="shared" si="1094"/>
        <v>46583</v>
      </c>
      <c r="B2314" s="110">
        <f t="shared" si="1100"/>
        <v>388.42822237000001</v>
      </c>
      <c r="C2314" s="184">
        <f t="shared" si="1118"/>
        <v>385.70575884833329</v>
      </c>
      <c r="D2314" s="111">
        <f t="shared" si="1101"/>
        <v>7245.38</v>
      </c>
      <c r="E2314" s="111">
        <f>IF($K2314=1,VLOOKUP($A2313,$AQ$11:$AU$150,5),E2313)</f>
        <v>7276.54</v>
      </c>
      <c r="F2314" s="160" t="e">
        <f>IF($K2314=1,VLOOKUP($A2313,$AQ$11:$AU$135,6),F2313)</f>
        <v>#REF!</v>
      </c>
      <c r="G2314" s="114">
        <f t="shared" si="1102"/>
        <v>4.3006716003852752E-3</v>
      </c>
      <c r="H2314" s="115">
        <f t="shared" si="1103"/>
        <v>46594</v>
      </c>
      <c r="I2314" s="115">
        <f t="shared" si="1104"/>
        <v>46594</v>
      </c>
      <c r="J2314" s="116">
        <f t="shared" si="1105"/>
        <v>21</v>
      </c>
      <c r="K2314" s="116">
        <f t="shared" si="1106"/>
        <v>14</v>
      </c>
      <c r="L2314" s="8">
        <f t="shared" si="1107"/>
        <v>1.00286506</v>
      </c>
      <c r="M2314" s="117">
        <v>1</v>
      </c>
      <c r="N2314" s="117">
        <f t="shared" si="1108"/>
        <v>1</v>
      </c>
      <c r="O2314" s="110">
        <f t="shared" si="1109"/>
        <v>1.00286506</v>
      </c>
      <c r="P2314" s="110">
        <f t="shared" si="1110"/>
        <v>386.81082898</v>
      </c>
      <c r="Q2314" s="148">
        <f t="shared" si="1111"/>
        <v>0</v>
      </c>
      <c r="R2314" s="170">
        <f t="shared" si="1112"/>
        <v>0</v>
      </c>
      <c r="S2314" s="110">
        <f t="shared" si="1113"/>
        <v>0</v>
      </c>
      <c r="T2314" s="92">
        <f t="shared" si="1098"/>
        <v>0</v>
      </c>
      <c r="U2314" s="181">
        <f t="shared" si="1099"/>
        <v>0</v>
      </c>
      <c r="V2314" s="120">
        <f t="shared" si="1095"/>
        <v>7.8E-2</v>
      </c>
      <c r="W2314" s="118">
        <f t="shared" si="1114"/>
        <v>14</v>
      </c>
      <c r="X2314" s="118">
        <v>252</v>
      </c>
      <c r="Y2314" s="117">
        <f t="shared" si="1115"/>
        <v>1.0041813550000001</v>
      </c>
      <c r="Z2314" s="110">
        <f t="shared" si="1116"/>
        <v>1.6173933899999999</v>
      </c>
      <c r="AA2314" s="110">
        <f t="shared" si="1117"/>
        <v>0</v>
      </c>
      <c r="AB2314" s="121" t="str">
        <f t="shared" si="1096"/>
        <v>A+J=</v>
      </c>
      <c r="AC2314" s="115">
        <f t="shared" si="1097"/>
        <v>46594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9">
        <f t="shared" si="1094"/>
        <v>46584</v>
      </c>
      <c r="B2315" s="110">
        <f t="shared" si="1100"/>
        <v>388.62341725000005</v>
      </c>
      <c r="C2315" s="184">
        <f t="shared" si="1118"/>
        <v>385.70575884833329</v>
      </c>
      <c r="D2315" s="111">
        <f t="shared" si="1101"/>
        <v>7245.38</v>
      </c>
      <c r="E2315" s="111">
        <f>IF($K2315=1,VLOOKUP($A2314,$AQ$11:$AU$150,5),E2314)</f>
        <v>7276.54</v>
      </c>
      <c r="F2315" s="160" t="e">
        <f>IF($K2315=1,VLOOKUP($A2314,$AQ$11:$AU$135,6),F2314)</f>
        <v>#REF!</v>
      </c>
      <c r="G2315" s="114">
        <f t="shared" si="1102"/>
        <v>4.3006716003852752E-3</v>
      </c>
      <c r="H2315" s="115">
        <f t="shared" si="1103"/>
        <v>46594</v>
      </c>
      <c r="I2315" s="115">
        <f t="shared" si="1104"/>
        <v>46594</v>
      </c>
      <c r="J2315" s="116">
        <f t="shared" si="1105"/>
        <v>21</v>
      </c>
      <c r="K2315" s="116">
        <f t="shared" si="1106"/>
        <v>15</v>
      </c>
      <c r="L2315" s="8">
        <f t="shared" si="1107"/>
        <v>1.00307002</v>
      </c>
      <c r="M2315" s="117">
        <v>1</v>
      </c>
      <c r="N2315" s="117">
        <f t="shared" si="1108"/>
        <v>1</v>
      </c>
      <c r="O2315" s="110">
        <f t="shared" si="1109"/>
        <v>1.00307002</v>
      </c>
      <c r="P2315" s="110">
        <f t="shared" si="1110"/>
        <v>386.88988324000002</v>
      </c>
      <c r="Q2315" s="148">
        <f t="shared" si="1111"/>
        <v>0</v>
      </c>
      <c r="R2315" s="170">
        <f t="shared" si="1112"/>
        <v>0</v>
      </c>
      <c r="S2315" s="110">
        <f t="shared" si="1113"/>
        <v>0</v>
      </c>
      <c r="T2315" s="92">
        <f t="shared" si="1098"/>
        <v>0</v>
      </c>
      <c r="U2315" s="181">
        <f t="shared" si="1099"/>
        <v>0</v>
      </c>
      <c r="V2315" s="120">
        <f t="shared" si="1095"/>
        <v>7.8E-2</v>
      </c>
      <c r="W2315" s="118">
        <f t="shared" si="1114"/>
        <v>15</v>
      </c>
      <c r="X2315" s="118">
        <v>252</v>
      </c>
      <c r="Y2315" s="117">
        <f t="shared" si="1115"/>
        <v>1.0044806909999999</v>
      </c>
      <c r="Z2315" s="110">
        <f t="shared" si="1116"/>
        <v>1.7335340100000001</v>
      </c>
      <c r="AA2315" s="110">
        <f t="shared" si="1117"/>
        <v>0</v>
      </c>
      <c r="AB2315" s="121" t="str">
        <f t="shared" si="1096"/>
        <v>A+J=</v>
      </c>
      <c r="AC2315" s="115">
        <f t="shared" si="1097"/>
        <v>46594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9">
        <f t="shared" ref="A2316:A2379" si="1119">(A2315+1)</f>
        <v>46585</v>
      </c>
      <c r="B2316" s="110">
        <f t="shared" si="1100"/>
        <v>388.81870979000001</v>
      </c>
      <c r="C2316" s="184">
        <f t="shared" si="1118"/>
        <v>385.70575884833329</v>
      </c>
      <c r="D2316" s="111">
        <f t="shared" si="1101"/>
        <v>7245.38</v>
      </c>
      <c r="E2316" s="111">
        <f>IF($K2316=1,VLOOKUP($A2315,$AQ$11:$AU$150,5),E2315)</f>
        <v>7276.54</v>
      </c>
      <c r="F2316" s="160" t="e">
        <f>IF($K2316=1,VLOOKUP($A2315,$AQ$11:$AU$135,6),F2315)</f>
        <v>#REF!</v>
      </c>
      <c r="G2316" s="114">
        <f t="shared" si="1102"/>
        <v>4.3006716003852752E-3</v>
      </c>
      <c r="H2316" s="115">
        <f t="shared" si="1103"/>
        <v>46594</v>
      </c>
      <c r="I2316" s="115">
        <f t="shared" si="1104"/>
        <v>46594</v>
      </c>
      <c r="J2316" s="116">
        <f t="shared" si="1105"/>
        <v>21</v>
      </c>
      <c r="K2316" s="116">
        <f t="shared" si="1106"/>
        <v>16</v>
      </c>
      <c r="L2316" s="8">
        <f t="shared" si="1107"/>
        <v>1.00327502</v>
      </c>
      <c r="M2316" s="117">
        <v>1</v>
      </c>
      <c r="N2316" s="117">
        <f t="shared" si="1108"/>
        <v>1</v>
      </c>
      <c r="O2316" s="110">
        <f t="shared" si="1109"/>
        <v>1.00327502</v>
      </c>
      <c r="P2316" s="110">
        <f t="shared" si="1110"/>
        <v>386.96895291999999</v>
      </c>
      <c r="Q2316" s="148">
        <f t="shared" si="1111"/>
        <v>0</v>
      </c>
      <c r="R2316" s="170">
        <f t="shared" si="1112"/>
        <v>0</v>
      </c>
      <c r="S2316" s="110">
        <f t="shared" si="1113"/>
        <v>0</v>
      </c>
      <c r="T2316" s="92">
        <f t="shared" si="1098"/>
        <v>0</v>
      </c>
      <c r="U2316" s="181">
        <f t="shared" si="1099"/>
        <v>0</v>
      </c>
      <c r="V2316" s="120">
        <f t="shared" ref="V2316:V2379" si="1120">(V2315)</f>
        <v>7.8E-2</v>
      </c>
      <c r="W2316" s="118">
        <f t="shared" si="1114"/>
        <v>16</v>
      </c>
      <c r="X2316" s="118">
        <v>252</v>
      </c>
      <c r="Y2316" s="117">
        <f t="shared" si="1115"/>
        <v>1.0047801169999999</v>
      </c>
      <c r="Z2316" s="110">
        <f t="shared" si="1116"/>
        <v>1.84975687</v>
      </c>
      <c r="AA2316" s="110">
        <f t="shared" si="1117"/>
        <v>0</v>
      </c>
      <c r="AB2316" s="121" t="str">
        <f t="shared" si="1096"/>
        <v>A+J=</v>
      </c>
      <c r="AC2316" s="115">
        <f t="shared" si="1097"/>
        <v>46594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9">
        <f t="shared" si="1119"/>
        <v>46586</v>
      </c>
      <c r="B2317" s="110">
        <f t="shared" si="1100"/>
        <v>388.81870979000001</v>
      </c>
      <c r="C2317" s="184">
        <f t="shared" si="1118"/>
        <v>385.70575884833329</v>
      </c>
      <c r="D2317" s="111">
        <f t="shared" si="1101"/>
        <v>7245.38</v>
      </c>
      <c r="E2317" s="111">
        <f>IF($K2317=1,VLOOKUP($A2316,$AQ$11:$AU$150,5),E2316)</f>
        <v>7276.54</v>
      </c>
      <c r="F2317" s="160" t="e">
        <f>IF($K2317=1,VLOOKUP($A2316,$AQ$11:$AU$135,6),F2316)</f>
        <v>#REF!</v>
      </c>
      <c r="G2317" s="114">
        <f t="shared" si="1102"/>
        <v>4.3006716003852752E-3</v>
      </c>
      <c r="H2317" s="115">
        <f t="shared" si="1103"/>
        <v>46594</v>
      </c>
      <c r="I2317" s="115">
        <f t="shared" si="1104"/>
        <v>46594</v>
      </c>
      <c r="J2317" s="116">
        <f t="shared" si="1105"/>
        <v>21</v>
      </c>
      <c r="K2317" s="116">
        <f t="shared" si="1106"/>
        <v>16</v>
      </c>
      <c r="L2317" s="8">
        <f t="shared" si="1107"/>
        <v>1.00327502</v>
      </c>
      <c r="M2317" s="117">
        <v>1</v>
      </c>
      <c r="N2317" s="117">
        <f t="shared" si="1108"/>
        <v>1</v>
      </c>
      <c r="O2317" s="110">
        <f t="shared" si="1109"/>
        <v>1.00327502</v>
      </c>
      <c r="P2317" s="110">
        <f t="shared" si="1110"/>
        <v>386.96895291999999</v>
      </c>
      <c r="Q2317" s="148">
        <f t="shared" si="1111"/>
        <v>0</v>
      </c>
      <c r="R2317" s="170">
        <f t="shared" si="1112"/>
        <v>0</v>
      </c>
      <c r="S2317" s="110">
        <f t="shared" si="1113"/>
        <v>0</v>
      </c>
      <c r="T2317" s="92">
        <f t="shared" si="1098"/>
        <v>0</v>
      </c>
      <c r="U2317" s="181">
        <f t="shared" si="1099"/>
        <v>0</v>
      </c>
      <c r="V2317" s="120">
        <f t="shared" si="1120"/>
        <v>7.8E-2</v>
      </c>
      <c r="W2317" s="118">
        <f t="shared" si="1114"/>
        <v>16</v>
      </c>
      <c r="X2317" s="118">
        <v>252</v>
      </c>
      <c r="Y2317" s="117">
        <f t="shared" si="1115"/>
        <v>1.0047801169999999</v>
      </c>
      <c r="Z2317" s="110">
        <f t="shared" si="1116"/>
        <v>1.84975687</v>
      </c>
      <c r="AA2317" s="110">
        <f t="shared" si="1117"/>
        <v>0</v>
      </c>
      <c r="AB2317" s="121" t="str">
        <f t="shared" ref="AB2317:AB2380" si="1121">IF($Q2316&gt;0,VLOOKUP($A2316,$AF$11:$AO$141,9),AB2316)</f>
        <v>A+J=</v>
      </c>
      <c r="AC2317" s="115">
        <f t="shared" ref="AC2317:AC2380" si="1122">IF($Q2316&gt;0,VLOOKUP($A2316,$AF$11:$AO$141,10),AC2316)</f>
        <v>46594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9">
        <f t="shared" si="1119"/>
        <v>46587</v>
      </c>
      <c r="B2318" s="110">
        <f t="shared" si="1100"/>
        <v>388.81870979000001</v>
      </c>
      <c r="C2318" s="184">
        <f t="shared" si="1118"/>
        <v>385.70575884833329</v>
      </c>
      <c r="D2318" s="111">
        <f t="shared" si="1101"/>
        <v>7245.38</v>
      </c>
      <c r="E2318" s="111">
        <f>IF($K2318=1,VLOOKUP($A2317,$AQ$11:$AU$150,5),E2317)</f>
        <v>7276.54</v>
      </c>
      <c r="F2318" s="160" t="e">
        <f>IF($K2318=1,VLOOKUP($A2317,$AQ$11:$AU$135,6),F2317)</f>
        <v>#REF!</v>
      </c>
      <c r="G2318" s="114">
        <f t="shared" si="1102"/>
        <v>4.3006716003852752E-3</v>
      </c>
      <c r="H2318" s="115">
        <f t="shared" si="1103"/>
        <v>46594</v>
      </c>
      <c r="I2318" s="115">
        <f t="shared" si="1104"/>
        <v>46594</v>
      </c>
      <c r="J2318" s="116">
        <f t="shared" si="1105"/>
        <v>21</v>
      </c>
      <c r="K2318" s="116">
        <f t="shared" si="1106"/>
        <v>16</v>
      </c>
      <c r="L2318" s="8">
        <f t="shared" si="1107"/>
        <v>1.00327502</v>
      </c>
      <c r="M2318" s="117">
        <v>1</v>
      </c>
      <c r="N2318" s="117">
        <f t="shared" si="1108"/>
        <v>1</v>
      </c>
      <c r="O2318" s="110">
        <f t="shared" si="1109"/>
        <v>1.00327502</v>
      </c>
      <c r="P2318" s="110">
        <f t="shared" si="1110"/>
        <v>386.96895291999999</v>
      </c>
      <c r="Q2318" s="148">
        <f t="shared" si="1111"/>
        <v>0</v>
      </c>
      <c r="R2318" s="170">
        <f t="shared" si="1112"/>
        <v>0</v>
      </c>
      <c r="S2318" s="110">
        <f t="shared" si="1113"/>
        <v>0</v>
      </c>
      <c r="T2318" s="92">
        <f t="shared" si="1098"/>
        <v>0</v>
      </c>
      <c r="U2318" s="181">
        <f t="shared" si="1099"/>
        <v>0</v>
      </c>
      <c r="V2318" s="120">
        <f t="shared" si="1120"/>
        <v>7.8E-2</v>
      </c>
      <c r="W2318" s="118">
        <f t="shared" si="1114"/>
        <v>16</v>
      </c>
      <c r="X2318" s="118">
        <v>252</v>
      </c>
      <c r="Y2318" s="117">
        <f t="shared" si="1115"/>
        <v>1.0047801169999999</v>
      </c>
      <c r="Z2318" s="110">
        <f t="shared" si="1116"/>
        <v>1.84975687</v>
      </c>
      <c r="AA2318" s="110">
        <f t="shared" si="1117"/>
        <v>0</v>
      </c>
      <c r="AB2318" s="121" t="str">
        <f t="shared" si="1121"/>
        <v>A+J=</v>
      </c>
      <c r="AC2318" s="115">
        <f t="shared" si="1122"/>
        <v>46594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9">
        <f t="shared" si="1119"/>
        <v>46588</v>
      </c>
      <c r="B2319" s="110">
        <f t="shared" si="1100"/>
        <v>389.01410349000002</v>
      </c>
      <c r="C2319" s="184">
        <f t="shared" si="1118"/>
        <v>385.70575884833329</v>
      </c>
      <c r="D2319" s="111">
        <f t="shared" si="1101"/>
        <v>7245.38</v>
      </c>
      <c r="E2319" s="111">
        <f>IF($K2319=1,VLOOKUP($A2318,$AQ$11:$AU$150,5),E2318)</f>
        <v>7276.54</v>
      </c>
      <c r="F2319" s="160" t="e">
        <f>IF($K2319=1,VLOOKUP($A2318,$AQ$11:$AU$135,6),F2318)</f>
        <v>#REF!</v>
      </c>
      <c r="G2319" s="114">
        <f t="shared" si="1102"/>
        <v>4.3006716003852752E-3</v>
      </c>
      <c r="H2319" s="115">
        <f t="shared" si="1103"/>
        <v>46594</v>
      </c>
      <c r="I2319" s="115">
        <f t="shared" si="1104"/>
        <v>46594</v>
      </c>
      <c r="J2319" s="116">
        <f t="shared" si="1105"/>
        <v>21</v>
      </c>
      <c r="K2319" s="116">
        <f t="shared" si="1106"/>
        <v>17</v>
      </c>
      <c r="L2319" s="8">
        <f t="shared" si="1107"/>
        <v>1.0034800699999999</v>
      </c>
      <c r="M2319" s="117">
        <v>1</v>
      </c>
      <c r="N2319" s="117">
        <f t="shared" si="1108"/>
        <v>1</v>
      </c>
      <c r="O2319" s="110">
        <f t="shared" si="1109"/>
        <v>1.0034800699999999</v>
      </c>
      <c r="P2319" s="110">
        <f t="shared" si="1110"/>
        <v>387.04804188000003</v>
      </c>
      <c r="Q2319" s="148">
        <f t="shared" si="1111"/>
        <v>0</v>
      </c>
      <c r="R2319" s="170">
        <f t="shared" si="1112"/>
        <v>0</v>
      </c>
      <c r="S2319" s="110">
        <f t="shared" si="1113"/>
        <v>0</v>
      </c>
      <c r="T2319" s="92">
        <f t="shared" si="1098"/>
        <v>0</v>
      </c>
      <c r="U2319" s="181">
        <f t="shared" si="1099"/>
        <v>0</v>
      </c>
      <c r="V2319" s="120">
        <f t="shared" si="1120"/>
        <v>7.8E-2</v>
      </c>
      <c r="W2319" s="118">
        <f t="shared" si="1114"/>
        <v>17</v>
      </c>
      <c r="X2319" s="118">
        <v>252</v>
      </c>
      <c r="Y2319" s="117">
        <f t="shared" si="1115"/>
        <v>1.0050796319999999</v>
      </c>
      <c r="Z2319" s="110">
        <f t="shared" si="1116"/>
        <v>1.9660616099999999</v>
      </c>
      <c r="AA2319" s="110">
        <f t="shared" si="1117"/>
        <v>0</v>
      </c>
      <c r="AB2319" s="121" t="str">
        <f t="shared" si="1121"/>
        <v>A+J=</v>
      </c>
      <c r="AC2319" s="115">
        <f t="shared" si="1122"/>
        <v>46594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9">
        <f t="shared" si="1119"/>
        <v>46589</v>
      </c>
      <c r="B2320" s="110">
        <f t="shared" si="1100"/>
        <v>389.20959067999996</v>
      </c>
      <c r="C2320" s="184">
        <f t="shared" si="1118"/>
        <v>385.70575884833329</v>
      </c>
      <c r="D2320" s="111">
        <f t="shared" si="1101"/>
        <v>7245.38</v>
      </c>
      <c r="E2320" s="111">
        <f>IF($K2320=1,VLOOKUP($A2319,$AQ$11:$AU$150,5),E2319)</f>
        <v>7276.54</v>
      </c>
      <c r="F2320" s="160" t="e">
        <f>IF($K2320=1,VLOOKUP($A2319,$AQ$11:$AU$135,6),F2319)</f>
        <v>#REF!</v>
      </c>
      <c r="G2320" s="114">
        <f t="shared" si="1102"/>
        <v>4.3006716003852752E-3</v>
      </c>
      <c r="H2320" s="115">
        <f t="shared" si="1103"/>
        <v>46594</v>
      </c>
      <c r="I2320" s="115">
        <f t="shared" si="1104"/>
        <v>46594</v>
      </c>
      <c r="J2320" s="116">
        <f t="shared" si="1105"/>
        <v>21</v>
      </c>
      <c r="K2320" s="116">
        <f t="shared" si="1106"/>
        <v>18</v>
      </c>
      <c r="L2320" s="8">
        <f t="shared" si="1107"/>
        <v>1.0036851499999999</v>
      </c>
      <c r="M2320" s="117">
        <v>1</v>
      </c>
      <c r="N2320" s="117">
        <f t="shared" si="1108"/>
        <v>1</v>
      </c>
      <c r="O2320" s="110">
        <f t="shared" si="1109"/>
        <v>1.0036851499999999</v>
      </c>
      <c r="P2320" s="110">
        <f t="shared" si="1110"/>
        <v>387.12714241999998</v>
      </c>
      <c r="Q2320" s="148">
        <f t="shared" si="1111"/>
        <v>0</v>
      </c>
      <c r="R2320" s="170">
        <f t="shared" si="1112"/>
        <v>0</v>
      </c>
      <c r="S2320" s="110">
        <f t="shared" si="1113"/>
        <v>0</v>
      </c>
      <c r="T2320" s="92">
        <f t="shared" ref="T2320:T2383" si="1123">IF(AND(Q2320&gt;0,L2320&gt;1),(L2320-1)*C2320,0)</f>
        <v>0</v>
      </c>
      <c r="U2320" s="181">
        <f t="shared" ref="U2320:U2383" si="1124">IF(Q2320&gt;0,(S2320+T2320)/P2320,0)</f>
        <v>0</v>
      </c>
      <c r="V2320" s="120">
        <f t="shared" si="1120"/>
        <v>7.8E-2</v>
      </c>
      <c r="W2320" s="118">
        <f t="shared" si="1114"/>
        <v>18</v>
      </c>
      <c r="X2320" s="118">
        <v>252</v>
      </c>
      <c r="Y2320" s="117">
        <f t="shared" si="1115"/>
        <v>1.005379236</v>
      </c>
      <c r="Z2320" s="110">
        <f t="shared" si="1116"/>
        <v>2.0824482600000001</v>
      </c>
      <c r="AA2320" s="110">
        <f t="shared" si="1117"/>
        <v>0</v>
      </c>
      <c r="AB2320" s="121" t="str">
        <f t="shared" si="1121"/>
        <v>A+J=</v>
      </c>
      <c r="AC2320" s="115">
        <f t="shared" si="1122"/>
        <v>46594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9">
        <f t="shared" si="1119"/>
        <v>46590</v>
      </c>
      <c r="B2321" s="110">
        <f t="shared" ref="B2321:B2384" si="1125">(P2321+Z2321)</f>
        <v>389.40517911000001</v>
      </c>
      <c r="C2321" s="184">
        <f t="shared" si="1118"/>
        <v>385.70575884833329</v>
      </c>
      <c r="D2321" s="111">
        <f t="shared" ref="D2321:D2384" si="1126">IF(E2321=E2320,D2320,E2320)</f>
        <v>7245.38</v>
      </c>
      <c r="E2321" s="111">
        <f>IF($K2321=1,VLOOKUP($A2320,$AQ$11:$AU$150,5),E2320)</f>
        <v>7276.54</v>
      </c>
      <c r="F2321" s="160" t="e">
        <f>IF($K2321=1,VLOOKUP($A2320,$AQ$11:$AU$135,6),F2320)</f>
        <v>#REF!</v>
      </c>
      <c r="G2321" s="114">
        <f t="shared" ref="G2321:G2384" si="1127">(E2321/D2321)-1</f>
        <v>4.3006716003852752E-3</v>
      </c>
      <c r="H2321" s="115">
        <f t="shared" ref="H2321:H2384" si="1128">IF(Q2320&gt;0,VLOOKUP(A2321,AJ$119:AP$451,4),H2320)</f>
        <v>46594</v>
      </c>
      <c r="I2321" s="115">
        <f t="shared" ref="I2321:I2384" si="1129">IF(A2321&gt;I2320,H2321,I2320)</f>
        <v>46594</v>
      </c>
      <c r="J2321" s="116">
        <f t="shared" ref="J2321:J2384" si="1130">IF(I2321=I2320,J2320,NETWORKDAYS(I2320,I2321,$AF$149:$AF$503)-1)</f>
        <v>21</v>
      </c>
      <c r="K2321" s="116">
        <f t="shared" ref="K2321:K2384" si="1131">(J2321-(NETWORKDAYS(A2321,I2321,AF$149:AF$503)-1))</f>
        <v>19</v>
      </c>
      <c r="L2321" s="8">
        <f t="shared" ref="L2321:L2384" si="1132">TRUNC((E2321/D2321)^TRUNC((K2321/J2321),9),8)</f>
        <v>1.00389028</v>
      </c>
      <c r="M2321" s="117">
        <v>1</v>
      </c>
      <c r="N2321" s="117">
        <f t="shared" ref="N2321:N2384" si="1133">IF(I2321&gt;I2320,N2320*M2321,N2320)</f>
        <v>1</v>
      </c>
      <c r="O2321" s="110">
        <f t="shared" ref="O2321:O2384" si="1134">TRUNC(TRUNC((L2321*N2321),15),8)</f>
        <v>1.00389028</v>
      </c>
      <c r="P2321" s="110">
        <f t="shared" ref="P2321:P2384" si="1135">TRUNC(C2321*O2321,8)</f>
        <v>387.20626224</v>
      </c>
      <c r="Q2321" s="148">
        <f t="shared" ref="Q2321:Q2384" si="1136">IF(VLOOKUP(A2321,AF$11:AM$141,8)=VLOOKUP(A2320,AF$11:AM$141,8),0,VLOOKUP(A2321,AF$11:AM$141,8))</f>
        <v>0</v>
      </c>
      <c r="R2321" s="170">
        <f t="shared" ref="R2321:R2384" si="1137">IF(Q2321&gt;0,VLOOKUP($A2321,$AF$11:$AK$141,6),0)</f>
        <v>0</v>
      </c>
      <c r="S2321" s="110">
        <f t="shared" ref="S2321:S2384" si="1138">IF(R2321&gt;0,TRUNC(R2321*P2321,8),0)</f>
        <v>0</v>
      </c>
      <c r="T2321" s="92">
        <f t="shared" si="1123"/>
        <v>0</v>
      </c>
      <c r="U2321" s="181">
        <f t="shared" si="1124"/>
        <v>0</v>
      </c>
      <c r="V2321" s="120">
        <f t="shared" si="1120"/>
        <v>7.8E-2</v>
      </c>
      <c r="W2321" s="118">
        <f t="shared" ref="W2321:W2384" si="1139">IF(A2320&lt;K$2,0,IF(Q2320&gt;0,1,IF(K2321=K2320,W2320,W2320+1)))</f>
        <v>19</v>
      </c>
      <c r="X2321" s="118">
        <v>252</v>
      </c>
      <c r="Y2321" s="117">
        <f t="shared" ref="Y2321:Y2384" si="1140">ROUND((1+V2321)^TRUNC((W2321/X2321),9),9)</f>
        <v>1.0056789290000001</v>
      </c>
      <c r="Z2321" s="110">
        <f t="shared" ref="Z2321:Z2384" si="1141">TRUNC((P2321*(Y2321-1)),8)</f>
        <v>2.1989168700000001</v>
      </c>
      <c r="AA2321" s="110">
        <f t="shared" ref="AA2321:AA2384" si="1142">IF(Q2321&gt;0,S2321+Z2321,0)</f>
        <v>0</v>
      </c>
      <c r="AB2321" s="121" t="str">
        <f t="shared" si="1121"/>
        <v>A+J=</v>
      </c>
      <c r="AC2321" s="115">
        <f t="shared" si="1122"/>
        <v>46594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9">
        <f t="shared" si="1119"/>
        <v>46591</v>
      </c>
      <c r="B2322" s="110">
        <f t="shared" si="1125"/>
        <v>389.60086533999998</v>
      </c>
      <c r="C2322" s="184">
        <f t="shared" si="1118"/>
        <v>385.70575884833329</v>
      </c>
      <c r="D2322" s="111">
        <f t="shared" si="1126"/>
        <v>7245.38</v>
      </c>
      <c r="E2322" s="111">
        <f>IF($K2322=1,VLOOKUP($A2321,$AQ$11:$AU$150,5),E2321)</f>
        <v>7276.54</v>
      </c>
      <c r="F2322" s="160" t="e">
        <f>IF($K2322=1,VLOOKUP($A2321,$AQ$11:$AU$135,6),F2321)</f>
        <v>#REF!</v>
      </c>
      <c r="G2322" s="114">
        <f t="shared" si="1127"/>
        <v>4.3006716003852752E-3</v>
      </c>
      <c r="H2322" s="115">
        <f t="shared" si="1128"/>
        <v>46594</v>
      </c>
      <c r="I2322" s="115">
        <f t="shared" si="1129"/>
        <v>46594</v>
      </c>
      <c r="J2322" s="116">
        <f t="shared" si="1130"/>
        <v>21</v>
      </c>
      <c r="K2322" s="116">
        <f t="shared" si="1131"/>
        <v>20</v>
      </c>
      <c r="L2322" s="8">
        <f t="shared" si="1132"/>
        <v>1.0040954499999999</v>
      </c>
      <c r="M2322" s="117">
        <v>1</v>
      </c>
      <c r="N2322" s="117">
        <f t="shared" si="1133"/>
        <v>1</v>
      </c>
      <c r="O2322" s="110">
        <f t="shared" si="1134"/>
        <v>1.0040954499999999</v>
      </c>
      <c r="P2322" s="110">
        <f t="shared" si="1135"/>
        <v>387.28539748999998</v>
      </c>
      <c r="Q2322" s="148">
        <f t="shared" si="1136"/>
        <v>0</v>
      </c>
      <c r="R2322" s="170">
        <f t="shared" si="1137"/>
        <v>0</v>
      </c>
      <c r="S2322" s="110">
        <f t="shared" si="1138"/>
        <v>0</v>
      </c>
      <c r="T2322" s="92">
        <f t="shared" si="1123"/>
        <v>0</v>
      </c>
      <c r="U2322" s="181">
        <f t="shared" si="1124"/>
        <v>0</v>
      </c>
      <c r="V2322" s="120">
        <f t="shared" si="1120"/>
        <v>7.8E-2</v>
      </c>
      <c r="W2322" s="118">
        <f t="shared" si="1139"/>
        <v>20</v>
      </c>
      <c r="X2322" s="118">
        <v>252</v>
      </c>
      <c r="Y2322" s="117">
        <f t="shared" si="1140"/>
        <v>1.0059787120000001</v>
      </c>
      <c r="Z2322" s="110">
        <f t="shared" si="1141"/>
        <v>2.3154678500000001</v>
      </c>
      <c r="AA2322" s="110">
        <f t="shared" si="1142"/>
        <v>0</v>
      </c>
      <c r="AB2322" s="121" t="str">
        <f t="shared" si="1121"/>
        <v>A+J=</v>
      </c>
      <c r="AC2322" s="115">
        <f t="shared" si="1122"/>
        <v>46594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9">
        <f t="shared" si="1119"/>
        <v>46592</v>
      </c>
      <c r="B2323" s="110">
        <f t="shared" si="1125"/>
        <v>389.79665290000003</v>
      </c>
      <c r="C2323" s="184">
        <f t="shared" si="1118"/>
        <v>385.70575884833329</v>
      </c>
      <c r="D2323" s="111">
        <f t="shared" si="1126"/>
        <v>7245.38</v>
      </c>
      <c r="E2323" s="111">
        <f>IF($K2323=1,VLOOKUP($A2322,$AQ$11:$AU$150,5),E2322)</f>
        <v>7276.54</v>
      </c>
      <c r="F2323" s="160" t="e">
        <f>IF($K2323=1,VLOOKUP($A2322,$AQ$11:$AU$135,6),F2322)</f>
        <v>#REF!</v>
      </c>
      <c r="G2323" s="114">
        <f t="shared" si="1127"/>
        <v>4.3006716003852752E-3</v>
      </c>
      <c r="H2323" s="115">
        <f t="shared" si="1128"/>
        <v>46594</v>
      </c>
      <c r="I2323" s="115">
        <f t="shared" si="1129"/>
        <v>46594</v>
      </c>
      <c r="J2323" s="116">
        <f t="shared" si="1130"/>
        <v>21</v>
      </c>
      <c r="K2323" s="116">
        <f t="shared" si="1131"/>
        <v>21</v>
      </c>
      <c r="L2323" s="8">
        <f t="shared" si="1132"/>
        <v>1.0043006699999999</v>
      </c>
      <c r="M2323" s="117">
        <v>1</v>
      </c>
      <c r="N2323" s="117">
        <f t="shared" si="1133"/>
        <v>1</v>
      </c>
      <c r="O2323" s="110">
        <f t="shared" si="1134"/>
        <v>1.0043006699999999</v>
      </c>
      <c r="P2323" s="110">
        <f t="shared" si="1135"/>
        <v>387.36455203000003</v>
      </c>
      <c r="Q2323" s="148">
        <f t="shared" si="1136"/>
        <v>0</v>
      </c>
      <c r="R2323" s="170">
        <f t="shared" si="1137"/>
        <v>0</v>
      </c>
      <c r="S2323" s="110">
        <f t="shared" si="1138"/>
        <v>0</v>
      </c>
      <c r="T2323" s="92">
        <f t="shared" si="1123"/>
        <v>0</v>
      </c>
      <c r="U2323" s="181">
        <f t="shared" si="1124"/>
        <v>0</v>
      </c>
      <c r="V2323" s="120">
        <f t="shared" si="1120"/>
        <v>7.8E-2</v>
      </c>
      <c r="W2323" s="118">
        <f t="shared" si="1139"/>
        <v>21</v>
      </c>
      <c r="X2323" s="118">
        <v>252</v>
      </c>
      <c r="Y2323" s="117">
        <f t="shared" si="1140"/>
        <v>1.0062785839999999</v>
      </c>
      <c r="Z2323" s="110">
        <f t="shared" si="1141"/>
        <v>2.4321008700000002</v>
      </c>
      <c r="AA2323" s="110">
        <f t="shared" si="1142"/>
        <v>0</v>
      </c>
      <c r="AB2323" s="121" t="str">
        <f t="shared" si="1121"/>
        <v>A+J=</v>
      </c>
      <c r="AC2323" s="115">
        <f t="shared" si="1122"/>
        <v>46594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9">
        <f t="shared" si="1119"/>
        <v>46593</v>
      </c>
      <c r="B2324" s="110">
        <f t="shared" si="1125"/>
        <v>389.79665290000003</v>
      </c>
      <c r="C2324" s="184">
        <f t="shared" si="1118"/>
        <v>385.70575884833329</v>
      </c>
      <c r="D2324" s="111">
        <f t="shared" si="1126"/>
        <v>7245.38</v>
      </c>
      <c r="E2324" s="111">
        <f>IF($K2324=1,VLOOKUP($A2323,$AQ$11:$AU$150,5),E2323)</f>
        <v>7276.54</v>
      </c>
      <c r="F2324" s="160" t="e">
        <f>IF($K2324=1,VLOOKUP($A2323,$AQ$11:$AU$135,6),F2323)</f>
        <v>#REF!</v>
      </c>
      <c r="G2324" s="114">
        <f t="shared" si="1127"/>
        <v>4.3006716003852752E-3</v>
      </c>
      <c r="H2324" s="115">
        <f t="shared" si="1128"/>
        <v>46594</v>
      </c>
      <c r="I2324" s="115">
        <f t="shared" si="1129"/>
        <v>46594</v>
      </c>
      <c r="J2324" s="116">
        <f t="shared" si="1130"/>
        <v>21</v>
      </c>
      <c r="K2324" s="116">
        <f t="shared" si="1131"/>
        <v>21</v>
      </c>
      <c r="L2324" s="8">
        <f t="shared" si="1132"/>
        <v>1.0043006699999999</v>
      </c>
      <c r="M2324" s="117">
        <v>1</v>
      </c>
      <c r="N2324" s="117">
        <f t="shared" si="1133"/>
        <v>1</v>
      </c>
      <c r="O2324" s="110">
        <f t="shared" si="1134"/>
        <v>1.0043006699999999</v>
      </c>
      <c r="P2324" s="110">
        <f t="shared" si="1135"/>
        <v>387.36455203000003</v>
      </c>
      <c r="Q2324" s="148">
        <f t="shared" si="1136"/>
        <v>0</v>
      </c>
      <c r="R2324" s="170">
        <f t="shared" si="1137"/>
        <v>0</v>
      </c>
      <c r="S2324" s="110">
        <f t="shared" si="1138"/>
        <v>0</v>
      </c>
      <c r="T2324" s="92">
        <f t="shared" si="1123"/>
        <v>0</v>
      </c>
      <c r="U2324" s="181">
        <f t="shared" si="1124"/>
        <v>0</v>
      </c>
      <c r="V2324" s="120">
        <f t="shared" si="1120"/>
        <v>7.8E-2</v>
      </c>
      <c r="W2324" s="118">
        <f t="shared" si="1139"/>
        <v>21</v>
      </c>
      <c r="X2324" s="118">
        <v>252</v>
      </c>
      <c r="Y2324" s="117">
        <f t="shared" si="1140"/>
        <v>1.0062785839999999</v>
      </c>
      <c r="Z2324" s="110">
        <f t="shared" si="1141"/>
        <v>2.4321008700000002</v>
      </c>
      <c r="AA2324" s="110">
        <f t="shared" si="1142"/>
        <v>0</v>
      </c>
      <c r="AB2324" s="121" t="str">
        <f t="shared" si="1121"/>
        <v>A+J=</v>
      </c>
      <c r="AC2324" s="115">
        <f t="shared" si="1122"/>
        <v>46594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9">
        <f t="shared" si="1119"/>
        <v>46594</v>
      </c>
      <c r="B2325" s="110">
        <f t="shared" si="1125"/>
        <v>389.79665290000003</v>
      </c>
      <c r="C2325" s="184">
        <f t="shared" si="1118"/>
        <v>385.70575884833329</v>
      </c>
      <c r="D2325" s="111">
        <f t="shared" si="1126"/>
        <v>7245.38</v>
      </c>
      <c r="E2325" s="111">
        <f>IF($K2325=1,VLOOKUP($A2324,$AQ$11:$AU$150,5),E2324)</f>
        <v>7276.54</v>
      </c>
      <c r="F2325" s="160" t="e">
        <f>IF($K2325=1,VLOOKUP($A2324,$AQ$11:$AU$135,6),F2324)</f>
        <v>#REF!</v>
      </c>
      <c r="G2325" s="114">
        <f t="shared" si="1127"/>
        <v>4.3006716003852752E-3</v>
      </c>
      <c r="H2325" s="115">
        <f t="shared" si="1128"/>
        <v>46594</v>
      </c>
      <c r="I2325" s="115">
        <f t="shared" si="1129"/>
        <v>46594</v>
      </c>
      <c r="J2325" s="116">
        <f t="shared" si="1130"/>
        <v>21</v>
      </c>
      <c r="K2325" s="116">
        <f t="shared" si="1131"/>
        <v>21</v>
      </c>
      <c r="L2325" s="8">
        <f t="shared" si="1132"/>
        <v>1.0043006699999999</v>
      </c>
      <c r="M2325" s="117">
        <v>1</v>
      </c>
      <c r="N2325" s="117">
        <f t="shared" si="1133"/>
        <v>1</v>
      </c>
      <c r="O2325" s="110">
        <f t="shared" si="1134"/>
        <v>1.0043006699999999</v>
      </c>
      <c r="P2325" s="110">
        <f t="shared" si="1135"/>
        <v>387.36455203000003</v>
      </c>
      <c r="Q2325" s="148">
        <f t="shared" si="1136"/>
        <v>76</v>
      </c>
      <c r="R2325" s="170">
        <f t="shared" si="1137"/>
        <v>3.0303E-2</v>
      </c>
      <c r="S2325" s="110">
        <f t="shared" si="1138"/>
        <v>11.73830802</v>
      </c>
      <c r="T2325" s="92">
        <f t="shared" si="1123"/>
        <v>1.6587931859062213</v>
      </c>
      <c r="U2325" s="181">
        <f t="shared" si="1124"/>
        <v>3.4585253440714066E-2</v>
      </c>
      <c r="V2325" s="120">
        <f t="shared" si="1120"/>
        <v>7.8E-2</v>
      </c>
      <c r="W2325" s="118">
        <f t="shared" si="1139"/>
        <v>21</v>
      </c>
      <c r="X2325" s="118">
        <v>252</v>
      </c>
      <c r="Y2325" s="117">
        <f t="shared" si="1140"/>
        <v>1.0062785839999999</v>
      </c>
      <c r="Z2325" s="110">
        <f t="shared" si="1141"/>
        <v>2.4321008700000002</v>
      </c>
      <c r="AA2325" s="110">
        <f t="shared" si="1142"/>
        <v>14.170408890000001</v>
      </c>
      <c r="AB2325" s="121" t="str">
        <f t="shared" si="1121"/>
        <v>A+J=</v>
      </c>
      <c r="AC2325" s="115">
        <f t="shared" si="1122"/>
        <v>46594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9">
        <f t="shared" si="1119"/>
        <v>46595</v>
      </c>
      <c r="B2326" s="110">
        <f t="shared" si="1125"/>
        <v>374.15190208999996</v>
      </c>
      <c r="C2326" s="184">
        <f t="shared" si="1118"/>
        <v>373.96745082409382</v>
      </c>
      <c r="D2326" s="111">
        <f t="shared" si="1126"/>
        <v>7245.38</v>
      </c>
      <c r="E2326" s="111">
        <f>IF($K2326=1,VLOOKUP($A2325,$AQ$11:$AU$150,5),E2325)</f>
        <v>7276.54</v>
      </c>
      <c r="F2326" s="160" t="e">
        <f>IF($K2326=1,VLOOKUP($A2325,$AQ$11:$AU$135,6),F2325)</f>
        <v>#REF!</v>
      </c>
      <c r="G2326" s="114">
        <f t="shared" si="1127"/>
        <v>4.3006716003852752E-3</v>
      </c>
      <c r="H2326" s="115">
        <f t="shared" si="1128"/>
        <v>46624</v>
      </c>
      <c r="I2326" s="115">
        <f t="shared" si="1129"/>
        <v>46624</v>
      </c>
      <c r="J2326" s="116">
        <f t="shared" si="1130"/>
        <v>22</v>
      </c>
      <c r="K2326" s="116">
        <f t="shared" si="1131"/>
        <v>1</v>
      </c>
      <c r="L2326" s="8">
        <f t="shared" si="1132"/>
        <v>1.0001950799999999</v>
      </c>
      <c r="M2326" s="117">
        <v>1</v>
      </c>
      <c r="N2326" s="117">
        <f t="shared" si="1133"/>
        <v>1</v>
      </c>
      <c r="O2326" s="110">
        <f t="shared" si="1134"/>
        <v>1.0001950799999999</v>
      </c>
      <c r="P2326" s="110">
        <f t="shared" si="1135"/>
        <v>374.04040438999999</v>
      </c>
      <c r="Q2326" s="148">
        <f t="shared" si="1136"/>
        <v>0</v>
      </c>
      <c r="R2326" s="170">
        <f t="shared" si="1137"/>
        <v>0</v>
      </c>
      <c r="S2326" s="110">
        <f t="shared" si="1138"/>
        <v>0</v>
      </c>
      <c r="T2326" s="92">
        <f t="shared" si="1123"/>
        <v>0</v>
      </c>
      <c r="U2326" s="181">
        <f t="shared" si="1124"/>
        <v>0</v>
      </c>
      <c r="V2326" s="120">
        <f t="shared" si="1120"/>
        <v>7.8E-2</v>
      </c>
      <c r="W2326" s="118">
        <f t="shared" si="1139"/>
        <v>1</v>
      </c>
      <c r="X2326" s="118">
        <v>252</v>
      </c>
      <c r="Y2326" s="117">
        <f t="shared" si="1140"/>
        <v>1.00029809</v>
      </c>
      <c r="Z2326" s="110">
        <f t="shared" si="1141"/>
        <v>0.11149770000000001</v>
      </c>
      <c r="AA2326" s="110">
        <f t="shared" si="1142"/>
        <v>0</v>
      </c>
      <c r="AB2326" s="121" t="str">
        <f t="shared" si="1121"/>
        <v>A+J=</v>
      </c>
      <c r="AC2326" s="115">
        <f t="shared" si="1122"/>
        <v>46624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9">
        <f t="shared" si="1119"/>
        <v>46596</v>
      </c>
      <c r="B2327" s="110">
        <f t="shared" si="1125"/>
        <v>374.33644512000001</v>
      </c>
      <c r="C2327" s="184">
        <f t="shared" si="1118"/>
        <v>373.96745082409382</v>
      </c>
      <c r="D2327" s="111">
        <f t="shared" si="1126"/>
        <v>7245.38</v>
      </c>
      <c r="E2327" s="111">
        <f>IF($K2327=1,VLOOKUP($A2326,$AQ$11:$AU$150,5),E2326)</f>
        <v>7276.54</v>
      </c>
      <c r="F2327" s="160" t="e">
        <f>IF($K2327=1,VLOOKUP($A2326,$AQ$11:$AU$135,6),F2326)</f>
        <v>#REF!</v>
      </c>
      <c r="G2327" s="114">
        <f t="shared" si="1127"/>
        <v>4.3006716003852752E-3</v>
      </c>
      <c r="H2327" s="115">
        <f t="shared" si="1128"/>
        <v>46624</v>
      </c>
      <c r="I2327" s="115">
        <f t="shared" si="1129"/>
        <v>46624</v>
      </c>
      <c r="J2327" s="116">
        <f t="shared" si="1130"/>
        <v>22</v>
      </c>
      <c r="K2327" s="116">
        <f t="shared" si="1131"/>
        <v>2</v>
      </c>
      <c r="L2327" s="8">
        <f t="shared" si="1132"/>
        <v>1.0003902</v>
      </c>
      <c r="M2327" s="117">
        <v>1</v>
      </c>
      <c r="N2327" s="117">
        <f t="shared" si="1133"/>
        <v>1</v>
      </c>
      <c r="O2327" s="110">
        <f t="shared" si="1134"/>
        <v>1.0003902</v>
      </c>
      <c r="P2327" s="110">
        <f t="shared" si="1135"/>
        <v>374.11337292000002</v>
      </c>
      <c r="Q2327" s="148">
        <f t="shared" si="1136"/>
        <v>0</v>
      </c>
      <c r="R2327" s="170">
        <f t="shared" si="1137"/>
        <v>0</v>
      </c>
      <c r="S2327" s="110">
        <f t="shared" si="1138"/>
        <v>0</v>
      </c>
      <c r="T2327" s="92">
        <f t="shared" si="1123"/>
        <v>0</v>
      </c>
      <c r="U2327" s="181">
        <f t="shared" si="1124"/>
        <v>0</v>
      </c>
      <c r="V2327" s="120">
        <f t="shared" si="1120"/>
        <v>7.8E-2</v>
      </c>
      <c r="W2327" s="118">
        <f t="shared" si="1139"/>
        <v>2</v>
      </c>
      <c r="X2327" s="118">
        <v>252</v>
      </c>
      <c r="Y2327" s="117">
        <f t="shared" si="1140"/>
        <v>1.0005962690000001</v>
      </c>
      <c r="Z2327" s="110">
        <f t="shared" si="1141"/>
        <v>0.2230722</v>
      </c>
      <c r="AA2327" s="110">
        <f t="shared" si="1142"/>
        <v>0</v>
      </c>
      <c r="AB2327" s="121" t="str">
        <f t="shared" si="1121"/>
        <v>A+J=</v>
      </c>
      <c r="AC2327" s="115">
        <f t="shared" si="1122"/>
        <v>46624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9">
        <f t="shared" si="1119"/>
        <v>46597</v>
      </c>
      <c r="B2328" s="110">
        <f t="shared" si="1125"/>
        <v>374.52107956999998</v>
      </c>
      <c r="C2328" s="184">
        <f t="shared" si="1118"/>
        <v>373.96745082409382</v>
      </c>
      <c r="D2328" s="111">
        <f t="shared" si="1126"/>
        <v>7245.38</v>
      </c>
      <c r="E2328" s="111">
        <f>IF($K2328=1,VLOOKUP($A2327,$AQ$11:$AU$150,5),E2327)</f>
        <v>7276.54</v>
      </c>
      <c r="F2328" s="160" t="e">
        <f>IF($K2328=1,VLOOKUP($A2327,$AQ$11:$AU$135,6),F2327)</f>
        <v>#REF!</v>
      </c>
      <c r="G2328" s="114">
        <f t="shared" si="1127"/>
        <v>4.3006716003852752E-3</v>
      </c>
      <c r="H2328" s="115">
        <f t="shared" si="1128"/>
        <v>46624</v>
      </c>
      <c r="I2328" s="115">
        <f t="shared" si="1129"/>
        <v>46624</v>
      </c>
      <c r="J2328" s="116">
        <f t="shared" si="1130"/>
        <v>22</v>
      </c>
      <c r="K2328" s="116">
        <f t="shared" si="1131"/>
        <v>3</v>
      </c>
      <c r="L2328" s="8">
        <f t="shared" si="1132"/>
        <v>1.0005853600000001</v>
      </c>
      <c r="M2328" s="117">
        <v>1</v>
      </c>
      <c r="N2328" s="117">
        <f t="shared" si="1133"/>
        <v>1</v>
      </c>
      <c r="O2328" s="110">
        <f t="shared" si="1134"/>
        <v>1.0005853600000001</v>
      </c>
      <c r="P2328" s="110">
        <f t="shared" si="1135"/>
        <v>374.18635640999997</v>
      </c>
      <c r="Q2328" s="148">
        <f t="shared" si="1136"/>
        <v>0</v>
      </c>
      <c r="R2328" s="170">
        <f t="shared" si="1137"/>
        <v>0</v>
      </c>
      <c r="S2328" s="110">
        <f t="shared" si="1138"/>
        <v>0</v>
      </c>
      <c r="T2328" s="92">
        <f t="shared" si="1123"/>
        <v>0</v>
      </c>
      <c r="U2328" s="181">
        <f t="shared" si="1124"/>
        <v>0</v>
      </c>
      <c r="V2328" s="120">
        <f t="shared" si="1120"/>
        <v>7.8E-2</v>
      </c>
      <c r="W2328" s="118">
        <f t="shared" si="1139"/>
        <v>3</v>
      </c>
      <c r="X2328" s="118">
        <v>252</v>
      </c>
      <c r="Y2328" s="117">
        <f t="shared" si="1140"/>
        <v>1.0008945359999999</v>
      </c>
      <c r="Z2328" s="110">
        <f t="shared" si="1141"/>
        <v>0.33472316000000002</v>
      </c>
      <c r="AA2328" s="110">
        <f t="shared" si="1142"/>
        <v>0</v>
      </c>
      <c r="AB2328" s="121" t="str">
        <f t="shared" si="1121"/>
        <v>A+J=</v>
      </c>
      <c r="AC2328" s="115">
        <f t="shared" si="1122"/>
        <v>46624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9">
        <f t="shared" si="1119"/>
        <v>46598</v>
      </c>
      <c r="B2329" s="110">
        <f t="shared" si="1125"/>
        <v>374.70580621000005</v>
      </c>
      <c r="C2329" s="184">
        <f t="shared" si="1118"/>
        <v>373.96745082409382</v>
      </c>
      <c r="D2329" s="111">
        <f t="shared" si="1126"/>
        <v>7245.38</v>
      </c>
      <c r="E2329" s="111">
        <f>IF($K2329=1,VLOOKUP($A2328,$AQ$11:$AU$150,5),E2328)</f>
        <v>7276.54</v>
      </c>
      <c r="F2329" s="160" t="e">
        <f>IF($K2329=1,VLOOKUP($A2328,$AQ$11:$AU$135,6),F2328)</f>
        <v>#REF!</v>
      </c>
      <c r="G2329" s="114">
        <f t="shared" si="1127"/>
        <v>4.3006716003852752E-3</v>
      </c>
      <c r="H2329" s="115">
        <f t="shared" si="1128"/>
        <v>46624</v>
      </c>
      <c r="I2329" s="115">
        <f t="shared" si="1129"/>
        <v>46624</v>
      </c>
      <c r="J2329" s="116">
        <f t="shared" si="1130"/>
        <v>22</v>
      </c>
      <c r="K2329" s="116">
        <f t="shared" si="1131"/>
        <v>4</v>
      </c>
      <c r="L2329" s="8">
        <f t="shared" si="1132"/>
        <v>1.0007805599999999</v>
      </c>
      <c r="M2329" s="117">
        <v>1</v>
      </c>
      <c r="N2329" s="117">
        <f t="shared" si="1133"/>
        <v>1</v>
      </c>
      <c r="O2329" s="110">
        <f t="shared" si="1134"/>
        <v>1.0007805599999999</v>
      </c>
      <c r="P2329" s="110">
        <f t="shared" si="1135"/>
        <v>374.25935485000002</v>
      </c>
      <c r="Q2329" s="148">
        <f t="shared" si="1136"/>
        <v>0</v>
      </c>
      <c r="R2329" s="170">
        <f t="shared" si="1137"/>
        <v>0</v>
      </c>
      <c r="S2329" s="110">
        <f t="shared" si="1138"/>
        <v>0</v>
      </c>
      <c r="T2329" s="92">
        <f t="shared" si="1123"/>
        <v>0</v>
      </c>
      <c r="U2329" s="181">
        <f t="shared" si="1124"/>
        <v>0</v>
      </c>
      <c r="V2329" s="120">
        <f t="shared" si="1120"/>
        <v>7.8E-2</v>
      </c>
      <c r="W2329" s="118">
        <f t="shared" si="1139"/>
        <v>4</v>
      </c>
      <c r="X2329" s="118">
        <v>252</v>
      </c>
      <c r="Y2329" s="117">
        <f t="shared" si="1140"/>
        <v>1.001192893</v>
      </c>
      <c r="Z2329" s="110">
        <f t="shared" si="1141"/>
        <v>0.44645136000000002</v>
      </c>
      <c r="AA2329" s="110">
        <f t="shared" si="1142"/>
        <v>0</v>
      </c>
      <c r="AB2329" s="121" t="str">
        <f t="shared" si="1121"/>
        <v>A+J=</v>
      </c>
      <c r="AC2329" s="115">
        <f t="shared" si="1122"/>
        <v>46624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9">
        <f t="shared" si="1119"/>
        <v>46599</v>
      </c>
      <c r="B2330" s="110">
        <f t="shared" si="1125"/>
        <v>374.89062471</v>
      </c>
      <c r="C2330" s="184">
        <f t="shared" si="1118"/>
        <v>373.96745082409382</v>
      </c>
      <c r="D2330" s="111">
        <f t="shared" si="1126"/>
        <v>7245.38</v>
      </c>
      <c r="E2330" s="111">
        <f>IF($K2330=1,VLOOKUP($A2329,$AQ$11:$AU$150,5),E2329)</f>
        <v>7276.54</v>
      </c>
      <c r="F2330" s="160" t="e">
        <f>IF($K2330=1,VLOOKUP($A2329,$AQ$11:$AU$135,6),F2329)</f>
        <v>#REF!</v>
      </c>
      <c r="G2330" s="114">
        <f t="shared" si="1127"/>
        <v>4.3006716003852752E-3</v>
      </c>
      <c r="H2330" s="115">
        <f t="shared" si="1128"/>
        <v>46624</v>
      </c>
      <c r="I2330" s="115">
        <f t="shared" si="1129"/>
        <v>46624</v>
      </c>
      <c r="J2330" s="116">
        <f t="shared" si="1130"/>
        <v>22</v>
      </c>
      <c r="K2330" s="116">
        <f t="shared" si="1131"/>
        <v>5</v>
      </c>
      <c r="L2330" s="8">
        <f t="shared" si="1132"/>
        <v>1.0009758</v>
      </c>
      <c r="M2330" s="117">
        <v>1</v>
      </c>
      <c r="N2330" s="117">
        <f t="shared" si="1133"/>
        <v>1</v>
      </c>
      <c r="O2330" s="110">
        <f t="shared" si="1134"/>
        <v>1.0009758</v>
      </c>
      <c r="P2330" s="110">
        <f t="shared" si="1135"/>
        <v>374.33236826000001</v>
      </c>
      <c r="Q2330" s="148">
        <f t="shared" si="1136"/>
        <v>0</v>
      </c>
      <c r="R2330" s="170">
        <f t="shared" si="1137"/>
        <v>0</v>
      </c>
      <c r="S2330" s="110">
        <f t="shared" si="1138"/>
        <v>0</v>
      </c>
      <c r="T2330" s="92">
        <f t="shared" si="1123"/>
        <v>0</v>
      </c>
      <c r="U2330" s="181">
        <f t="shared" si="1124"/>
        <v>0</v>
      </c>
      <c r="V2330" s="120">
        <f t="shared" si="1120"/>
        <v>7.8E-2</v>
      </c>
      <c r="W2330" s="118">
        <f t="shared" si="1139"/>
        <v>5</v>
      </c>
      <c r="X2330" s="118">
        <v>252</v>
      </c>
      <c r="Y2330" s="117">
        <f t="shared" si="1140"/>
        <v>1.001491339</v>
      </c>
      <c r="Z2330" s="110">
        <f t="shared" si="1141"/>
        <v>0.55825645000000002</v>
      </c>
      <c r="AA2330" s="110">
        <f t="shared" si="1142"/>
        <v>0</v>
      </c>
      <c r="AB2330" s="121" t="str">
        <f t="shared" si="1121"/>
        <v>A+J=</v>
      </c>
      <c r="AC2330" s="115">
        <f t="shared" si="1122"/>
        <v>46624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9">
        <f t="shared" si="1119"/>
        <v>46600</v>
      </c>
      <c r="B2331" s="110">
        <f t="shared" si="1125"/>
        <v>374.89062471</v>
      </c>
      <c r="C2331" s="184">
        <f t="shared" si="1118"/>
        <v>373.96745082409382</v>
      </c>
      <c r="D2331" s="111">
        <f t="shared" si="1126"/>
        <v>7245.38</v>
      </c>
      <c r="E2331" s="111">
        <f>IF($K2331=1,VLOOKUP($A2330,$AQ$11:$AU$150,5),E2330)</f>
        <v>7276.54</v>
      </c>
      <c r="F2331" s="160" t="e">
        <f>IF($K2331=1,VLOOKUP($A2330,$AQ$11:$AU$135,6),F2330)</f>
        <v>#REF!</v>
      </c>
      <c r="G2331" s="114">
        <f t="shared" si="1127"/>
        <v>4.3006716003852752E-3</v>
      </c>
      <c r="H2331" s="115">
        <f t="shared" si="1128"/>
        <v>46624</v>
      </c>
      <c r="I2331" s="115">
        <f t="shared" si="1129"/>
        <v>46624</v>
      </c>
      <c r="J2331" s="116">
        <f t="shared" si="1130"/>
        <v>22</v>
      </c>
      <c r="K2331" s="116">
        <f t="shared" si="1131"/>
        <v>5</v>
      </c>
      <c r="L2331" s="8">
        <f t="shared" si="1132"/>
        <v>1.0009758</v>
      </c>
      <c r="M2331" s="117">
        <v>1</v>
      </c>
      <c r="N2331" s="117">
        <f t="shared" si="1133"/>
        <v>1</v>
      </c>
      <c r="O2331" s="110">
        <f t="shared" si="1134"/>
        <v>1.0009758</v>
      </c>
      <c r="P2331" s="110">
        <f t="shared" si="1135"/>
        <v>374.33236826000001</v>
      </c>
      <c r="Q2331" s="148">
        <f t="shared" si="1136"/>
        <v>0</v>
      </c>
      <c r="R2331" s="170">
        <f t="shared" si="1137"/>
        <v>0</v>
      </c>
      <c r="S2331" s="110">
        <f t="shared" si="1138"/>
        <v>0</v>
      </c>
      <c r="T2331" s="92">
        <f t="shared" si="1123"/>
        <v>0</v>
      </c>
      <c r="U2331" s="181">
        <f t="shared" si="1124"/>
        <v>0</v>
      </c>
      <c r="V2331" s="120">
        <f t="shared" si="1120"/>
        <v>7.8E-2</v>
      </c>
      <c r="W2331" s="118">
        <f t="shared" si="1139"/>
        <v>5</v>
      </c>
      <c r="X2331" s="118">
        <v>252</v>
      </c>
      <c r="Y2331" s="117">
        <f t="shared" si="1140"/>
        <v>1.001491339</v>
      </c>
      <c r="Z2331" s="110">
        <f t="shared" si="1141"/>
        <v>0.55825645000000002</v>
      </c>
      <c r="AA2331" s="110">
        <f t="shared" si="1142"/>
        <v>0</v>
      </c>
      <c r="AB2331" s="121" t="str">
        <f t="shared" si="1121"/>
        <v>A+J=</v>
      </c>
      <c r="AC2331" s="115">
        <f t="shared" si="1122"/>
        <v>46624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9">
        <f t="shared" si="1119"/>
        <v>46601</v>
      </c>
      <c r="B2332" s="110">
        <f t="shared" si="1125"/>
        <v>374.89062471</v>
      </c>
      <c r="C2332" s="184">
        <f t="shared" si="1118"/>
        <v>373.96745082409382</v>
      </c>
      <c r="D2332" s="111">
        <f t="shared" si="1126"/>
        <v>7245.38</v>
      </c>
      <c r="E2332" s="111">
        <f>IF($K2332=1,VLOOKUP($A2331,$AQ$11:$AU$150,5),E2331)</f>
        <v>7276.54</v>
      </c>
      <c r="F2332" s="160" t="e">
        <f>IF($K2332=1,VLOOKUP($A2331,$AQ$11:$AU$135,6),F2331)</f>
        <v>#REF!</v>
      </c>
      <c r="G2332" s="114">
        <f t="shared" si="1127"/>
        <v>4.3006716003852752E-3</v>
      </c>
      <c r="H2332" s="115">
        <f t="shared" si="1128"/>
        <v>46624</v>
      </c>
      <c r="I2332" s="115">
        <f t="shared" si="1129"/>
        <v>46624</v>
      </c>
      <c r="J2332" s="116">
        <f t="shared" si="1130"/>
        <v>22</v>
      </c>
      <c r="K2332" s="116">
        <f t="shared" si="1131"/>
        <v>5</v>
      </c>
      <c r="L2332" s="8">
        <f t="shared" si="1132"/>
        <v>1.0009758</v>
      </c>
      <c r="M2332" s="117">
        <v>1</v>
      </c>
      <c r="N2332" s="117">
        <f t="shared" si="1133"/>
        <v>1</v>
      </c>
      <c r="O2332" s="110">
        <f t="shared" si="1134"/>
        <v>1.0009758</v>
      </c>
      <c r="P2332" s="110">
        <f t="shared" si="1135"/>
        <v>374.33236826000001</v>
      </c>
      <c r="Q2332" s="148">
        <f t="shared" si="1136"/>
        <v>0</v>
      </c>
      <c r="R2332" s="170">
        <f t="shared" si="1137"/>
        <v>0</v>
      </c>
      <c r="S2332" s="110">
        <f t="shared" si="1138"/>
        <v>0</v>
      </c>
      <c r="T2332" s="92">
        <f t="shared" si="1123"/>
        <v>0</v>
      </c>
      <c r="U2332" s="181">
        <f t="shared" si="1124"/>
        <v>0</v>
      </c>
      <c r="V2332" s="120">
        <f t="shared" si="1120"/>
        <v>7.8E-2</v>
      </c>
      <c r="W2332" s="118">
        <f t="shared" si="1139"/>
        <v>5</v>
      </c>
      <c r="X2332" s="118">
        <v>252</v>
      </c>
      <c r="Y2332" s="117">
        <f t="shared" si="1140"/>
        <v>1.001491339</v>
      </c>
      <c r="Z2332" s="110">
        <f t="shared" si="1141"/>
        <v>0.55825645000000002</v>
      </c>
      <c r="AA2332" s="110">
        <f t="shared" si="1142"/>
        <v>0</v>
      </c>
      <c r="AB2332" s="121" t="str">
        <f t="shared" si="1121"/>
        <v>A+J=</v>
      </c>
      <c r="AC2332" s="115">
        <f t="shared" si="1122"/>
        <v>46624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9">
        <f t="shared" si="1119"/>
        <v>46602</v>
      </c>
      <c r="B2333" s="110">
        <f t="shared" si="1125"/>
        <v>375.07553472999996</v>
      </c>
      <c r="C2333" s="184">
        <f t="shared" si="1118"/>
        <v>373.96745082409382</v>
      </c>
      <c r="D2333" s="111">
        <f t="shared" si="1126"/>
        <v>7245.38</v>
      </c>
      <c r="E2333" s="111">
        <f>IF($K2333=1,VLOOKUP($A2332,$AQ$11:$AU$150,5),E2332)</f>
        <v>7276.54</v>
      </c>
      <c r="F2333" s="160" t="e">
        <f>IF($K2333=1,VLOOKUP($A2332,$AQ$11:$AU$135,6),F2332)</f>
        <v>#REF!</v>
      </c>
      <c r="G2333" s="114">
        <f t="shared" si="1127"/>
        <v>4.3006716003852752E-3</v>
      </c>
      <c r="H2333" s="115">
        <f t="shared" si="1128"/>
        <v>46624</v>
      </c>
      <c r="I2333" s="115">
        <f t="shared" si="1129"/>
        <v>46624</v>
      </c>
      <c r="J2333" s="116">
        <f t="shared" si="1130"/>
        <v>22</v>
      </c>
      <c r="K2333" s="116">
        <f t="shared" si="1131"/>
        <v>6</v>
      </c>
      <c r="L2333" s="8">
        <f t="shared" si="1132"/>
        <v>1.00117108</v>
      </c>
      <c r="M2333" s="117">
        <v>1</v>
      </c>
      <c r="N2333" s="117">
        <f t="shared" si="1133"/>
        <v>1</v>
      </c>
      <c r="O2333" s="110">
        <f t="shared" si="1134"/>
        <v>1.00117108</v>
      </c>
      <c r="P2333" s="110">
        <f t="shared" si="1135"/>
        <v>374.40539661999998</v>
      </c>
      <c r="Q2333" s="148">
        <f t="shared" si="1136"/>
        <v>0</v>
      </c>
      <c r="R2333" s="170">
        <f t="shared" si="1137"/>
        <v>0</v>
      </c>
      <c r="S2333" s="110">
        <f t="shared" si="1138"/>
        <v>0</v>
      </c>
      <c r="T2333" s="92">
        <f t="shared" si="1123"/>
        <v>0</v>
      </c>
      <c r="U2333" s="181">
        <f t="shared" si="1124"/>
        <v>0</v>
      </c>
      <c r="V2333" s="120">
        <f t="shared" si="1120"/>
        <v>7.8E-2</v>
      </c>
      <c r="W2333" s="118">
        <f t="shared" si="1139"/>
        <v>6</v>
      </c>
      <c r="X2333" s="118">
        <v>252</v>
      </c>
      <c r="Y2333" s="117">
        <f t="shared" si="1140"/>
        <v>1.0017898730000001</v>
      </c>
      <c r="Z2333" s="110">
        <f t="shared" si="1141"/>
        <v>0.67013811000000001</v>
      </c>
      <c r="AA2333" s="110">
        <f t="shared" si="1142"/>
        <v>0</v>
      </c>
      <c r="AB2333" s="121" t="str">
        <f t="shared" si="1121"/>
        <v>A+J=</v>
      </c>
      <c r="AC2333" s="115">
        <f t="shared" si="1122"/>
        <v>46624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9">
        <f t="shared" si="1119"/>
        <v>46603</v>
      </c>
      <c r="B2334" s="110">
        <f t="shared" si="1125"/>
        <v>375.26053290999999</v>
      </c>
      <c r="C2334" s="184">
        <f t="shared" si="1118"/>
        <v>373.96745082409382</v>
      </c>
      <c r="D2334" s="111">
        <f t="shared" si="1126"/>
        <v>7245.38</v>
      </c>
      <c r="E2334" s="111">
        <f>IF($K2334=1,VLOOKUP($A2333,$AQ$11:$AU$150,5),E2333)</f>
        <v>7276.54</v>
      </c>
      <c r="F2334" s="160" t="e">
        <f>IF($K2334=1,VLOOKUP($A2333,$AQ$11:$AU$135,6),F2333)</f>
        <v>#REF!</v>
      </c>
      <c r="G2334" s="114">
        <f t="shared" si="1127"/>
        <v>4.3006716003852752E-3</v>
      </c>
      <c r="H2334" s="115">
        <f t="shared" si="1128"/>
        <v>46624</v>
      </c>
      <c r="I2334" s="115">
        <f t="shared" si="1129"/>
        <v>46624</v>
      </c>
      <c r="J2334" s="116">
        <f t="shared" si="1130"/>
        <v>22</v>
      </c>
      <c r="K2334" s="116">
        <f t="shared" si="1131"/>
        <v>7</v>
      </c>
      <c r="L2334" s="8">
        <f t="shared" si="1132"/>
        <v>1.0013663900000001</v>
      </c>
      <c r="M2334" s="117">
        <v>1</v>
      </c>
      <c r="N2334" s="117">
        <f t="shared" si="1133"/>
        <v>1</v>
      </c>
      <c r="O2334" s="110">
        <f t="shared" si="1134"/>
        <v>1.0013663900000001</v>
      </c>
      <c r="P2334" s="110">
        <f t="shared" si="1135"/>
        <v>374.47843619999998</v>
      </c>
      <c r="Q2334" s="148">
        <f t="shared" si="1136"/>
        <v>0</v>
      </c>
      <c r="R2334" s="170">
        <f t="shared" si="1137"/>
        <v>0</v>
      </c>
      <c r="S2334" s="110">
        <f t="shared" si="1138"/>
        <v>0</v>
      </c>
      <c r="T2334" s="92">
        <f t="shared" si="1123"/>
        <v>0</v>
      </c>
      <c r="U2334" s="181">
        <f t="shared" si="1124"/>
        <v>0</v>
      </c>
      <c r="V2334" s="120">
        <f t="shared" si="1120"/>
        <v>7.8E-2</v>
      </c>
      <c r="W2334" s="118">
        <f t="shared" si="1139"/>
        <v>7</v>
      </c>
      <c r="X2334" s="118">
        <v>252</v>
      </c>
      <c r="Y2334" s="117">
        <f t="shared" si="1140"/>
        <v>1.0020884960000001</v>
      </c>
      <c r="Z2334" s="110">
        <f t="shared" si="1141"/>
        <v>0.78209671000000003</v>
      </c>
      <c r="AA2334" s="110">
        <f t="shared" si="1142"/>
        <v>0</v>
      </c>
      <c r="AB2334" s="121" t="str">
        <f t="shared" si="1121"/>
        <v>A+J=</v>
      </c>
      <c r="AC2334" s="115">
        <f t="shared" si="1122"/>
        <v>46624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9">
        <f t="shared" si="1119"/>
        <v>46604</v>
      </c>
      <c r="B2335" s="110">
        <f t="shared" si="1125"/>
        <v>375.44562343000001</v>
      </c>
      <c r="C2335" s="184">
        <f t="shared" si="1118"/>
        <v>373.96745082409382</v>
      </c>
      <c r="D2335" s="111">
        <f t="shared" si="1126"/>
        <v>7245.38</v>
      </c>
      <c r="E2335" s="111">
        <f>IF($K2335=1,VLOOKUP($A2334,$AQ$11:$AU$150,5),E2334)</f>
        <v>7276.54</v>
      </c>
      <c r="F2335" s="160" t="e">
        <f>IF($K2335=1,VLOOKUP($A2334,$AQ$11:$AU$135,6),F2334)</f>
        <v>#REF!</v>
      </c>
      <c r="G2335" s="114">
        <f t="shared" si="1127"/>
        <v>4.3006716003852752E-3</v>
      </c>
      <c r="H2335" s="115">
        <f t="shared" si="1128"/>
        <v>46624</v>
      </c>
      <c r="I2335" s="115">
        <f t="shared" si="1129"/>
        <v>46624</v>
      </c>
      <c r="J2335" s="116">
        <f t="shared" si="1130"/>
        <v>22</v>
      </c>
      <c r="K2335" s="116">
        <f t="shared" si="1131"/>
        <v>8</v>
      </c>
      <c r="L2335" s="8">
        <f t="shared" si="1132"/>
        <v>1.0015617400000001</v>
      </c>
      <c r="M2335" s="117">
        <v>1</v>
      </c>
      <c r="N2335" s="117">
        <f t="shared" si="1133"/>
        <v>1</v>
      </c>
      <c r="O2335" s="110">
        <f t="shared" si="1134"/>
        <v>1.0015617400000001</v>
      </c>
      <c r="P2335" s="110">
        <f t="shared" si="1135"/>
        <v>374.55149075000003</v>
      </c>
      <c r="Q2335" s="148">
        <f t="shared" si="1136"/>
        <v>0</v>
      </c>
      <c r="R2335" s="170">
        <f t="shared" si="1137"/>
        <v>0</v>
      </c>
      <c r="S2335" s="110">
        <f t="shared" si="1138"/>
        <v>0</v>
      </c>
      <c r="T2335" s="92">
        <f t="shared" si="1123"/>
        <v>0</v>
      </c>
      <c r="U2335" s="181">
        <f t="shared" si="1124"/>
        <v>0</v>
      </c>
      <c r="V2335" s="120">
        <f t="shared" si="1120"/>
        <v>7.8E-2</v>
      </c>
      <c r="W2335" s="118">
        <f t="shared" si="1139"/>
        <v>8</v>
      </c>
      <c r="X2335" s="118">
        <v>252</v>
      </c>
      <c r="Y2335" s="117">
        <f t="shared" si="1140"/>
        <v>1.0023872089999999</v>
      </c>
      <c r="Z2335" s="110">
        <f t="shared" si="1141"/>
        <v>0.89413268000000001</v>
      </c>
      <c r="AA2335" s="110">
        <f t="shared" si="1142"/>
        <v>0</v>
      </c>
      <c r="AB2335" s="121" t="str">
        <f t="shared" si="1121"/>
        <v>A+J=</v>
      </c>
      <c r="AC2335" s="115">
        <f t="shared" si="1122"/>
        <v>46624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9">
        <f t="shared" si="1119"/>
        <v>46605</v>
      </c>
      <c r="B2336" s="110">
        <f t="shared" si="1125"/>
        <v>375.63080593000001</v>
      </c>
      <c r="C2336" s="184">
        <f t="shared" si="1118"/>
        <v>373.96745082409382</v>
      </c>
      <c r="D2336" s="111">
        <f t="shared" si="1126"/>
        <v>7245.38</v>
      </c>
      <c r="E2336" s="111">
        <f>IF($K2336=1,VLOOKUP($A2335,$AQ$11:$AU$150,5),E2335)</f>
        <v>7276.54</v>
      </c>
      <c r="F2336" s="160" t="e">
        <f>IF($K2336=1,VLOOKUP($A2335,$AQ$11:$AU$135,6),F2335)</f>
        <v>#REF!</v>
      </c>
      <c r="G2336" s="114">
        <f t="shared" si="1127"/>
        <v>4.3006716003852752E-3</v>
      </c>
      <c r="H2336" s="115">
        <f t="shared" si="1128"/>
        <v>46624</v>
      </c>
      <c r="I2336" s="115">
        <f t="shared" si="1129"/>
        <v>46624</v>
      </c>
      <c r="J2336" s="116">
        <f t="shared" si="1130"/>
        <v>22</v>
      </c>
      <c r="K2336" s="116">
        <f t="shared" si="1131"/>
        <v>9</v>
      </c>
      <c r="L2336" s="8">
        <f t="shared" si="1132"/>
        <v>1.0017571300000001</v>
      </c>
      <c r="M2336" s="117">
        <v>1</v>
      </c>
      <c r="N2336" s="117">
        <f t="shared" si="1133"/>
        <v>1</v>
      </c>
      <c r="O2336" s="110">
        <f t="shared" si="1134"/>
        <v>1.0017571300000001</v>
      </c>
      <c r="P2336" s="110">
        <f t="shared" si="1135"/>
        <v>374.62456025</v>
      </c>
      <c r="Q2336" s="148">
        <f t="shared" si="1136"/>
        <v>0</v>
      </c>
      <c r="R2336" s="170">
        <f t="shared" si="1137"/>
        <v>0</v>
      </c>
      <c r="S2336" s="110">
        <f t="shared" si="1138"/>
        <v>0</v>
      </c>
      <c r="T2336" s="92">
        <f t="shared" si="1123"/>
        <v>0</v>
      </c>
      <c r="U2336" s="181">
        <f t="shared" si="1124"/>
        <v>0</v>
      </c>
      <c r="V2336" s="120">
        <f t="shared" si="1120"/>
        <v>7.8E-2</v>
      </c>
      <c r="W2336" s="118">
        <f t="shared" si="1139"/>
        <v>9</v>
      </c>
      <c r="X2336" s="118">
        <v>252</v>
      </c>
      <c r="Y2336" s="117">
        <f t="shared" si="1140"/>
        <v>1.002686011</v>
      </c>
      <c r="Z2336" s="110">
        <f t="shared" si="1141"/>
        <v>1.0062456799999999</v>
      </c>
      <c r="AA2336" s="110">
        <f t="shared" si="1142"/>
        <v>0</v>
      </c>
      <c r="AB2336" s="121" t="str">
        <f t="shared" si="1121"/>
        <v>A+J=</v>
      </c>
      <c r="AC2336" s="115">
        <f t="shared" si="1122"/>
        <v>46624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9">
        <f t="shared" si="1119"/>
        <v>46606</v>
      </c>
      <c r="B2337" s="110">
        <f t="shared" si="1125"/>
        <v>375.81608007</v>
      </c>
      <c r="C2337" s="184">
        <f t="shared" si="1118"/>
        <v>373.96745082409382</v>
      </c>
      <c r="D2337" s="111">
        <f t="shared" si="1126"/>
        <v>7245.38</v>
      </c>
      <c r="E2337" s="111">
        <f>IF($K2337=1,VLOOKUP($A2336,$AQ$11:$AU$150,5),E2336)</f>
        <v>7276.54</v>
      </c>
      <c r="F2337" s="160" t="e">
        <f>IF($K2337=1,VLOOKUP($A2336,$AQ$11:$AU$135,6),F2336)</f>
        <v>#REF!</v>
      </c>
      <c r="G2337" s="114">
        <f t="shared" si="1127"/>
        <v>4.3006716003852752E-3</v>
      </c>
      <c r="H2337" s="115">
        <f t="shared" si="1128"/>
        <v>46624</v>
      </c>
      <c r="I2337" s="115">
        <f t="shared" si="1129"/>
        <v>46624</v>
      </c>
      <c r="J2337" s="116">
        <f t="shared" si="1130"/>
        <v>22</v>
      </c>
      <c r="K2337" s="116">
        <f t="shared" si="1131"/>
        <v>10</v>
      </c>
      <c r="L2337" s="8">
        <f t="shared" si="1132"/>
        <v>1.0019525600000001</v>
      </c>
      <c r="M2337" s="117">
        <v>1</v>
      </c>
      <c r="N2337" s="117">
        <f t="shared" si="1133"/>
        <v>1</v>
      </c>
      <c r="O2337" s="110">
        <f t="shared" si="1134"/>
        <v>1.0019525600000001</v>
      </c>
      <c r="P2337" s="110">
        <f t="shared" si="1135"/>
        <v>374.69764470000001</v>
      </c>
      <c r="Q2337" s="148">
        <f t="shared" si="1136"/>
        <v>0</v>
      </c>
      <c r="R2337" s="170">
        <f t="shared" si="1137"/>
        <v>0</v>
      </c>
      <c r="S2337" s="110">
        <f t="shared" si="1138"/>
        <v>0</v>
      </c>
      <c r="T2337" s="92">
        <f t="shared" si="1123"/>
        <v>0</v>
      </c>
      <c r="U2337" s="181">
        <f t="shared" si="1124"/>
        <v>0</v>
      </c>
      <c r="V2337" s="120">
        <f t="shared" si="1120"/>
        <v>7.8E-2</v>
      </c>
      <c r="W2337" s="118">
        <f t="shared" si="1139"/>
        <v>10</v>
      </c>
      <c r="X2337" s="118">
        <v>252</v>
      </c>
      <c r="Y2337" s="117">
        <f t="shared" si="1140"/>
        <v>1.002984901</v>
      </c>
      <c r="Z2337" s="110">
        <f t="shared" si="1141"/>
        <v>1.11843537</v>
      </c>
      <c r="AA2337" s="110">
        <f t="shared" si="1142"/>
        <v>0</v>
      </c>
      <c r="AB2337" s="121" t="str">
        <f t="shared" si="1121"/>
        <v>A+J=</v>
      </c>
      <c r="AC2337" s="115">
        <f t="shared" si="1122"/>
        <v>46624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9">
        <f t="shared" si="1119"/>
        <v>46607</v>
      </c>
      <c r="B2338" s="110">
        <f t="shared" si="1125"/>
        <v>375.81608007</v>
      </c>
      <c r="C2338" s="184">
        <f t="shared" si="1118"/>
        <v>373.96745082409382</v>
      </c>
      <c r="D2338" s="111">
        <f t="shared" si="1126"/>
        <v>7245.38</v>
      </c>
      <c r="E2338" s="111">
        <f>IF($K2338=1,VLOOKUP($A2337,$AQ$11:$AU$150,5),E2337)</f>
        <v>7276.54</v>
      </c>
      <c r="F2338" s="160" t="e">
        <f>IF($K2338=1,VLOOKUP($A2337,$AQ$11:$AU$135,6),F2337)</f>
        <v>#REF!</v>
      </c>
      <c r="G2338" s="114">
        <f t="shared" si="1127"/>
        <v>4.3006716003852752E-3</v>
      </c>
      <c r="H2338" s="115">
        <f t="shared" si="1128"/>
        <v>46624</v>
      </c>
      <c r="I2338" s="115">
        <f t="shared" si="1129"/>
        <v>46624</v>
      </c>
      <c r="J2338" s="116">
        <f t="shared" si="1130"/>
        <v>22</v>
      </c>
      <c r="K2338" s="116">
        <f t="shared" si="1131"/>
        <v>10</v>
      </c>
      <c r="L2338" s="8">
        <f t="shared" si="1132"/>
        <v>1.0019525600000001</v>
      </c>
      <c r="M2338" s="117">
        <v>1</v>
      </c>
      <c r="N2338" s="117">
        <f t="shared" si="1133"/>
        <v>1</v>
      </c>
      <c r="O2338" s="110">
        <f t="shared" si="1134"/>
        <v>1.0019525600000001</v>
      </c>
      <c r="P2338" s="110">
        <f t="shared" si="1135"/>
        <v>374.69764470000001</v>
      </c>
      <c r="Q2338" s="148">
        <f t="shared" si="1136"/>
        <v>0</v>
      </c>
      <c r="R2338" s="170">
        <f t="shared" si="1137"/>
        <v>0</v>
      </c>
      <c r="S2338" s="110">
        <f t="shared" si="1138"/>
        <v>0</v>
      </c>
      <c r="T2338" s="92">
        <f t="shared" si="1123"/>
        <v>0</v>
      </c>
      <c r="U2338" s="181">
        <f t="shared" si="1124"/>
        <v>0</v>
      </c>
      <c r="V2338" s="120">
        <f t="shared" si="1120"/>
        <v>7.8E-2</v>
      </c>
      <c r="W2338" s="118">
        <f t="shared" si="1139"/>
        <v>10</v>
      </c>
      <c r="X2338" s="118">
        <v>252</v>
      </c>
      <c r="Y2338" s="117">
        <f t="shared" si="1140"/>
        <v>1.002984901</v>
      </c>
      <c r="Z2338" s="110">
        <f t="shared" si="1141"/>
        <v>1.11843537</v>
      </c>
      <c r="AA2338" s="110">
        <f t="shared" si="1142"/>
        <v>0</v>
      </c>
      <c r="AB2338" s="121" t="str">
        <f t="shared" si="1121"/>
        <v>A+J=</v>
      </c>
      <c r="AC2338" s="115">
        <f t="shared" si="1122"/>
        <v>46624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9">
        <f t="shared" si="1119"/>
        <v>46608</v>
      </c>
      <c r="B2339" s="110">
        <f t="shared" si="1125"/>
        <v>375.81608007</v>
      </c>
      <c r="C2339" s="184">
        <f t="shared" si="1118"/>
        <v>373.96745082409382</v>
      </c>
      <c r="D2339" s="111">
        <f t="shared" si="1126"/>
        <v>7245.38</v>
      </c>
      <c r="E2339" s="111">
        <f>IF($K2339=1,VLOOKUP($A2338,$AQ$11:$AU$150,5),E2338)</f>
        <v>7276.54</v>
      </c>
      <c r="F2339" s="160" t="e">
        <f>IF($K2339=1,VLOOKUP($A2338,$AQ$11:$AU$135,6),F2338)</f>
        <v>#REF!</v>
      </c>
      <c r="G2339" s="114">
        <f t="shared" si="1127"/>
        <v>4.3006716003852752E-3</v>
      </c>
      <c r="H2339" s="115">
        <f t="shared" si="1128"/>
        <v>46624</v>
      </c>
      <c r="I2339" s="115">
        <f t="shared" si="1129"/>
        <v>46624</v>
      </c>
      <c r="J2339" s="116">
        <f t="shared" si="1130"/>
        <v>22</v>
      </c>
      <c r="K2339" s="116">
        <f t="shared" si="1131"/>
        <v>10</v>
      </c>
      <c r="L2339" s="8">
        <f t="shared" si="1132"/>
        <v>1.0019525600000001</v>
      </c>
      <c r="M2339" s="117">
        <v>1</v>
      </c>
      <c r="N2339" s="117">
        <f t="shared" si="1133"/>
        <v>1</v>
      </c>
      <c r="O2339" s="110">
        <f t="shared" si="1134"/>
        <v>1.0019525600000001</v>
      </c>
      <c r="P2339" s="110">
        <f t="shared" si="1135"/>
        <v>374.69764470000001</v>
      </c>
      <c r="Q2339" s="148">
        <f t="shared" si="1136"/>
        <v>0</v>
      </c>
      <c r="R2339" s="170">
        <f t="shared" si="1137"/>
        <v>0</v>
      </c>
      <c r="S2339" s="110">
        <f t="shared" si="1138"/>
        <v>0</v>
      </c>
      <c r="T2339" s="92">
        <f t="shared" si="1123"/>
        <v>0</v>
      </c>
      <c r="U2339" s="181">
        <f t="shared" si="1124"/>
        <v>0</v>
      </c>
      <c r="V2339" s="120">
        <f t="shared" si="1120"/>
        <v>7.8E-2</v>
      </c>
      <c r="W2339" s="118">
        <f t="shared" si="1139"/>
        <v>10</v>
      </c>
      <c r="X2339" s="118">
        <v>252</v>
      </c>
      <c r="Y2339" s="117">
        <f t="shared" si="1140"/>
        <v>1.002984901</v>
      </c>
      <c r="Z2339" s="110">
        <f t="shared" si="1141"/>
        <v>1.11843537</v>
      </c>
      <c r="AA2339" s="110">
        <f t="shared" si="1142"/>
        <v>0</v>
      </c>
      <c r="AB2339" s="121" t="str">
        <f t="shared" si="1121"/>
        <v>A+J=</v>
      </c>
      <c r="AC2339" s="115">
        <f t="shared" si="1122"/>
        <v>46624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9">
        <f t="shared" si="1119"/>
        <v>46609</v>
      </c>
      <c r="B2340" s="110">
        <f t="shared" si="1125"/>
        <v>376.00144289000002</v>
      </c>
      <c r="C2340" s="184">
        <f t="shared" si="1118"/>
        <v>373.96745082409382</v>
      </c>
      <c r="D2340" s="111">
        <f t="shared" si="1126"/>
        <v>7245.38</v>
      </c>
      <c r="E2340" s="111">
        <f>IF($K2340=1,VLOOKUP($A2339,$AQ$11:$AU$150,5),E2339)</f>
        <v>7276.54</v>
      </c>
      <c r="F2340" s="160" t="e">
        <f>IF($K2340=1,VLOOKUP($A2339,$AQ$11:$AU$135,6),F2339)</f>
        <v>#REF!</v>
      </c>
      <c r="G2340" s="114">
        <f t="shared" si="1127"/>
        <v>4.3006716003852752E-3</v>
      </c>
      <c r="H2340" s="115">
        <f t="shared" si="1128"/>
        <v>46624</v>
      </c>
      <c r="I2340" s="115">
        <f t="shared" si="1129"/>
        <v>46624</v>
      </c>
      <c r="J2340" s="116">
        <f t="shared" si="1130"/>
        <v>22</v>
      </c>
      <c r="K2340" s="116">
        <f t="shared" si="1131"/>
        <v>11</v>
      </c>
      <c r="L2340" s="8">
        <f t="shared" si="1132"/>
        <v>1.0021480199999999</v>
      </c>
      <c r="M2340" s="117">
        <v>1</v>
      </c>
      <c r="N2340" s="117">
        <f t="shared" si="1133"/>
        <v>1</v>
      </c>
      <c r="O2340" s="110">
        <f t="shared" si="1134"/>
        <v>1.0021480199999999</v>
      </c>
      <c r="P2340" s="110">
        <f t="shared" si="1135"/>
        <v>374.77074038000001</v>
      </c>
      <c r="Q2340" s="148">
        <f t="shared" si="1136"/>
        <v>0</v>
      </c>
      <c r="R2340" s="170">
        <f t="shared" si="1137"/>
        <v>0</v>
      </c>
      <c r="S2340" s="110">
        <f t="shared" si="1138"/>
        <v>0</v>
      </c>
      <c r="T2340" s="92">
        <f t="shared" si="1123"/>
        <v>0</v>
      </c>
      <c r="U2340" s="181">
        <f t="shared" si="1124"/>
        <v>0</v>
      </c>
      <c r="V2340" s="120">
        <f t="shared" si="1120"/>
        <v>7.8E-2</v>
      </c>
      <c r="W2340" s="118">
        <f t="shared" si="1139"/>
        <v>11</v>
      </c>
      <c r="X2340" s="118">
        <v>252</v>
      </c>
      <c r="Y2340" s="117">
        <f t="shared" si="1140"/>
        <v>1.003283881</v>
      </c>
      <c r="Z2340" s="110">
        <f t="shared" si="1141"/>
        <v>1.23070251</v>
      </c>
      <c r="AA2340" s="110">
        <f t="shared" si="1142"/>
        <v>0</v>
      </c>
      <c r="AB2340" s="121" t="str">
        <f t="shared" si="1121"/>
        <v>A+J=</v>
      </c>
      <c r="AC2340" s="115">
        <f t="shared" si="1122"/>
        <v>46624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9">
        <f t="shared" si="1119"/>
        <v>46610</v>
      </c>
      <c r="B2341" s="110">
        <f t="shared" si="1125"/>
        <v>376.18690154000001</v>
      </c>
      <c r="C2341" s="184">
        <f t="shared" si="1118"/>
        <v>373.96745082409382</v>
      </c>
      <c r="D2341" s="111">
        <f t="shared" si="1126"/>
        <v>7245.38</v>
      </c>
      <c r="E2341" s="111">
        <f>IF($K2341=1,VLOOKUP($A2340,$AQ$11:$AU$150,5),E2340)</f>
        <v>7276.54</v>
      </c>
      <c r="F2341" s="160" t="e">
        <f>IF($K2341=1,VLOOKUP($A2340,$AQ$11:$AU$135,6),F2340)</f>
        <v>#REF!</v>
      </c>
      <c r="G2341" s="114">
        <f t="shared" si="1127"/>
        <v>4.3006716003852752E-3</v>
      </c>
      <c r="H2341" s="115">
        <f t="shared" si="1128"/>
        <v>46624</v>
      </c>
      <c r="I2341" s="115">
        <f t="shared" si="1129"/>
        <v>46624</v>
      </c>
      <c r="J2341" s="116">
        <f t="shared" si="1130"/>
        <v>22</v>
      </c>
      <c r="K2341" s="116">
        <f t="shared" si="1131"/>
        <v>12</v>
      </c>
      <c r="L2341" s="8">
        <f t="shared" si="1132"/>
        <v>1.0023435300000001</v>
      </c>
      <c r="M2341" s="117">
        <v>1</v>
      </c>
      <c r="N2341" s="117">
        <f t="shared" si="1133"/>
        <v>1</v>
      </c>
      <c r="O2341" s="110">
        <f t="shared" si="1134"/>
        <v>1.0023435300000001</v>
      </c>
      <c r="P2341" s="110">
        <f t="shared" si="1135"/>
        <v>374.84385476</v>
      </c>
      <c r="Q2341" s="148">
        <f t="shared" si="1136"/>
        <v>0</v>
      </c>
      <c r="R2341" s="170">
        <f t="shared" si="1137"/>
        <v>0</v>
      </c>
      <c r="S2341" s="110">
        <f t="shared" si="1138"/>
        <v>0</v>
      </c>
      <c r="T2341" s="92">
        <f t="shared" si="1123"/>
        <v>0</v>
      </c>
      <c r="U2341" s="181">
        <f t="shared" si="1124"/>
        <v>0</v>
      </c>
      <c r="V2341" s="120">
        <f t="shared" si="1120"/>
        <v>7.8E-2</v>
      </c>
      <c r="W2341" s="118">
        <f t="shared" si="1139"/>
        <v>12</v>
      </c>
      <c r="X2341" s="118">
        <v>252</v>
      </c>
      <c r="Y2341" s="117">
        <f t="shared" si="1140"/>
        <v>1.00358295</v>
      </c>
      <c r="Z2341" s="110">
        <f t="shared" si="1141"/>
        <v>1.3430467800000001</v>
      </c>
      <c r="AA2341" s="110">
        <f t="shared" si="1142"/>
        <v>0</v>
      </c>
      <c r="AB2341" s="121" t="str">
        <f t="shared" si="1121"/>
        <v>A+J=</v>
      </c>
      <c r="AC2341" s="115">
        <f t="shared" si="1122"/>
        <v>46624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9">
        <f t="shared" si="1119"/>
        <v>46611</v>
      </c>
      <c r="B2342" s="110">
        <f t="shared" si="1125"/>
        <v>376.37244855</v>
      </c>
      <c r="C2342" s="184">
        <f t="shared" si="1118"/>
        <v>373.96745082409382</v>
      </c>
      <c r="D2342" s="111">
        <f t="shared" si="1126"/>
        <v>7245.38</v>
      </c>
      <c r="E2342" s="111">
        <f>IF($K2342=1,VLOOKUP($A2341,$AQ$11:$AU$150,5),E2341)</f>
        <v>7276.54</v>
      </c>
      <c r="F2342" s="160" t="e">
        <f>IF($K2342=1,VLOOKUP($A2341,$AQ$11:$AU$135,6),F2341)</f>
        <v>#REF!</v>
      </c>
      <c r="G2342" s="114">
        <f t="shared" si="1127"/>
        <v>4.3006716003852752E-3</v>
      </c>
      <c r="H2342" s="115">
        <f t="shared" si="1128"/>
        <v>46624</v>
      </c>
      <c r="I2342" s="115">
        <f t="shared" si="1129"/>
        <v>46624</v>
      </c>
      <c r="J2342" s="116">
        <f t="shared" si="1130"/>
        <v>22</v>
      </c>
      <c r="K2342" s="116">
        <f t="shared" si="1131"/>
        <v>13</v>
      </c>
      <c r="L2342" s="8">
        <f t="shared" si="1132"/>
        <v>1.0025390700000001</v>
      </c>
      <c r="M2342" s="117">
        <v>1</v>
      </c>
      <c r="N2342" s="117">
        <f t="shared" si="1133"/>
        <v>1</v>
      </c>
      <c r="O2342" s="110">
        <f t="shared" si="1134"/>
        <v>1.0025390700000001</v>
      </c>
      <c r="P2342" s="110">
        <f t="shared" si="1135"/>
        <v>374.91698035000002</v>
      </c>
      <c r="Q2342" s="148">
        <f t="shared" si="1136"/>
        <v>0</v>
      </c>
      <c r="R2342" s="170">
        <f t="shared" si="1137"/>
        <v>0</v>
      </c>
      <c r="S2342" s="110">
        <f t="shared" si="1138"/>
        <v>0</v>
      </c>
      <c r="T2342" s="92">
        <f t="shared" si="1123"/>
        <v>0</v>
      </c>
      <c r="U2342" s="181">
        <f t="shared" si="1124"/>
        <v>0</v>
      </c>
      <c r="V2342" s="120">
        <f t="shared" si="1120"/>
        <v>7.8E-2</v>
      </c>
      <c r="W2342" s="118">
        <f t="shared" si="1139"/>
        <v>13</v>
      </c>
      <c r="X2342" s="118">
        <v>252</v>
      </c>
      <c r="Y2342" s="117">
        <f t="shared" si="1140"/>
        <v>1.003882108</v>
      </c>
      <c r="Z2342" s="110">
        <f t="shared" si="1141"/>
        <v>1.4554682000000001</v>
      </c>
      <c r="AA2342" s="110">
        <f t="shared" si="1142"/>
        <v>0</v>
      </c>
      <c r="AB2342" s="121" t="str">
        <f t="shared" si="1121"/>
        <v>A+J=</v>
      </c>
      <c r="AC2342" s="115">
        <f t="shared" si="1122"/>
        <v>46624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9">
        <f t="shared" si="1119"/>
        <v>46612</v>
      </c>
      <c r="B2343" s="110">
        <f t="shared" si="1125"/>
        <v>376.55808771999995</v>
      </c>
      <c r="C2343" s="184">
        <f t="shared" si="1118"/>
        <v>373.96745082409382</v>
      </c>
      <c r="D2343" s="111">
        <f t="shared" si="1126"/>
        <v>7245.38</v>
      </c>
      <c r="E2343" s="111">
        <f>IF($K2343=1,VLOOKUP($A2342,$AQ$11:$AU$150,5),E2342)</f>
        <v>7276.54</v>
      </c>
      <c r="F2343" s="160" t="e">
        <f>IF($K2343=1,VLOOKUP($A2342,$AQ$11:$AU$135,6),F2342)</f>
        <v>#REF!</v>
      </c>
      <c r="G2343" s="114">
        <f t="shared" si="1127"/>
        <v>4.3006716003852752E-3</v>
      </c>
      <c r="H2343" s="115">
        <f t="shared" si="1128"/>
        <v>46624</v>
      </c>
      <c r="I2343" s="115">
        <f t="shared" si="1129"/>
        <v>46624</v>
      </c>
      <c r="J2343" s="116">
        <f t="shared" si="1130"/>
        <v>22</v>
      </c>
      <c r="K2343" s="116">
        <f t="shared" si="1131"/>
        <v>14</v>
      </c>
      <c r="L2343" s="8">
        <f t="shared" si="1132"/>
        <v>1.0027346500000001</v>
      </c>
      <c r="M2343" s="117">
        <v>1</v>
      </c>
      <c r="N2343" s="117">
        <f t="shared" si="1133"/>
        <v>1</v>
      </c>
      <c r="O2343" s="110">
        <f t="shared" si="1134"/>
        <v>1.0027346500000001</v>
      </c>
      <c r="P2343" s="110">
        <f t="shared" si="1135"/>
        <v>374.99012090999997</v>
      </c>
      <c r="Q2343" s="148">
        <f t="shared" si="1136"/>
        <v>0</v>
      </c>
      <c r="R2343" s="170">
        <f t="shared" si="1137"/>
        <v>0</v>
      </c>
      <c r="S2343" s="110">
        <f t="shared" si="1138"/>
        <v>0</v>
      </c>
      <c r="T2343" s="92">
        <f t="shared" si="1123"/>
        <v>0</v>
      </c>
      <c r="U2343" s="181">
        <f t="shared" si="1124"/>
        <v>0</v>
      </c>
      <c r="V2343" s="120">
        <f t="shared" si="1120"/>
        <v>7.8E-2</v>
      </c>
      <c r="W2343" s="118">
        <f t="shared" si="1139"/>
        <v>14</v>
      </c>
      <c r="X2343" s="118">
        <v>252</v>
      </c>
      <c r="Y2343" s="117">
        <f t="shared" si="1140"/>
        <v>1.0041813550000001</v>
      </c>
      <c r="Z2343" s="110">
        <f t="shared" si="1141"/>
        <v>1.5679668099999999</v>
      </c>
      <c r="AA2343" s="110">
        <f t="shared" si="1142"/>
        <v>0</v>
      </c>
      <c r="AB2343" s="121" t="str">
        <f t="shared" si="1121"/>
        <v>A+J=</v>
      </c>
      <c r="AC2343" s="115">
        <f t="shared" si="1122"/>
        <v>46624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9">
        <f t="shared" si="1119"/>
        <v>46613</v>
      </c>
      <c r="B2344" s="110">
        <f t="shared" si="1125"/>
        <v>376.74381906000002</v>
      </c>
      <c r="C2344" s="184">
        <f t="shared" si="1118"/>
        <v>373.96745082409382</v>
      </c>
      <c r="D2344" s="111">
        <f t="shared" si="1126"/>
        <v>7245.38</v>
      </c>
      <c r="E2344" s="111">
        <f>IF($K2344=1,VLOOKUP($A2343,$AQ$11:$AU$150,5),E2343)</f>
        <v>7276.54</v>
      </c>
      <c r="F2344" s="160" t="e">
        <f>IF($K2344=1,VLOOKUP($A2343,$AQ$11:$AU$135,6),F2343)</f>
        <v>#REF!</v>
      </c>
      <c r="G2344" s="114">
        <f t="shared" si="1127"/>
        <v>4.3006716003852752E-3</v>
      </c>
      <c r="H2344" s="115">
        <f t="shared" si="1128"/>
        <v>46624</v>
      </c>
      <c r="I2344" s="115">
        <f t="shared" si="1129"/>
        <v>46624</v>
      </c>
      <c r="J2344" s="116">
        <f t="shared" si="1130"/>
        <v>22</v>
      </c>
      <c r="K2344" s="116">
        <f t="shared" si="1131"/>
        <v>15</v>
      </c>
      <c r="L2344" s="8">
        <f t="shared" si="1132"/>
        <v>1.00293027</v>
      </c>
      <c r="M2344" s="117">
        <v>1</v>
      </c>
      <c r="N2344" s="117">
        <f t="shared" si="1133"/>
        <v>1</v>
      </c>
      <c r="O2344" s="110">
        <f t="shared" si="1134"/>
        <v>1.00293027</v>
      </c>
      <c r="P2344" s="110">
        <f t="shared" si="1135"/>
        <v>375.06327642000002</v>
      </c>
      <c r="Q2344" s="148">
        <f t="shared" si="1136"/>
        <v>0</v>
      </c>
      <c r="R2344" s="170">
        <f t="shared" si="1137"/>
        <v>0</v>
      </c>
      <c r="S2344" s="110">
        <f t="shared" si="1138"/>
        <v>0</v>
      </c>
      <c r="T2344" s="92">
        <f t="shared" si="1123"/>
        <v>0</v>
      </c>
      <c r="U2344" s="181">
        <f t="shared" si="1124"/>
        <v>0</v>
      </c>
      <c r="V2344" s="120">
        <f t="shared" si="1120"/>
        <v>7.8E-2</v>
      </c>
      <c r="W2344" s="118">
        <f t="shared" si="1139"/>
        <v>15</v>
      </c>
      <c r="X2344" s="118">
        <v>252</v>
      </c>
      <c r="Y2344" s="117">
        <f t="shared" si="1140"/>
        <v>1.0044806909999999</v>
      </c>
      <c r="Z2344" s="110">
        <f t="shared" si="1141"/>
        <v>1.6805426400000001</v>
      </c>
      <c r="AA2344" s="110">
        <f t="shared" si="1142"/>
        <v>0</v>
      </c>
      <c r="AB2344" s="121" t="str">
        <f t="shared" si="1121"/>
        <v>A+J=</v>
      </c>
      <c r="AC2344" s="115">
        <f t="shared" si="1122"/>
        <v>46624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9">
        <f t="shared" si="1119"/>
        <v>46614</v>
      </c>
      <c r="B2345" s="110">
        <f t="shared" si="1125"/>
        <v>376.74381906000002</v>
      </c>
      <c r="C2345" s="184">
        <f t="shared" si="1118"/>
        <v>373.96745082409382</v>
      </c>
      <c r="D2345" s="111">
        <f t="shared" si="1126"/>
        <v>7245.38</v>
      </c>
      <c r="E2345" s="111">
        <f>IF($K2345=1,VLOOKUP($A2344,$AQ$11:$AU$150,5),E2344)</f>
        <v>7276.54</v>
      </c>
      <c r="F2345" s="160" t="e">
        <f>IF($K2345=1,VLOOKUP($A2344,$AQ$11:$AU$135,6),F2344)</f>
        <v>#REF!</v>
      </c>
      <c r="G2345" s="114">
        <f t="shared" si="1127"/>
        <v>4.3006716003852752E-3</v>
      </c>
      <c r="H2345" s="115">
        <f t="shared" si="1128"/>
        <v>46624</v>
      </c>
      <c r="I2345" s="115">
        <f t="shared" si="1129"/>
        <v>46624</v>
      </c>
      <c r="J2345" s="116">
        <f t="shared" si="1130"/>
        <v>22</v>
      </c>
      <c r="K2345" s="116">
        <f t="shared" si="1131"/>
        <v>15</v>
      </c>
      <c r="L2345" s="8">
        <f t="shared" si="1132"/>
        <v>1.00293027</v>
      </c>
      <c r="M2345" s="117">
        <v>1</v>
      </c>
      <c r="N2345" s="117">
        <f t="shared" si="1133"/>
        <v>1</v>
      </c>
      <c r="O2345" s="110">
        <f t="shared" si="1134"/>
        <v>1.00293027</v>
      </c>
      <c r="P2345" s="110">
        <f t="shared" si="1135"/>
        <v>375.06327642000002</v>
      </c>
      <c r="Q2345" s="148">
        <f t="shared" si="1136"/>
        <v>0</v>
      </c>
      <c r="R2345" s="170">
        <f t="shared" si="1137"/>
        <v>0</v>
      </c>
      <c r="S2345" s="110">
        <f t="shared" si="1138"/>
        <v>0</v>
      </c>
      <c r="T2345" s="92">
        <f t="shared" si="1123"/>
        <v>0</v>
      </c>
      <c r="U2345" s="181">
        <f t="shared" si="1124"/>
        <v>0</v>
      </c>
      <c r="V2345" s="120">
        <f t="shared" si="1120"/>
        <v>7.8E-2</v>
      </c>
      <c r="W2345" s="118">
        <f t="shared" si="1139"/>
        <v>15</v>
      </c>
      <c r="X2345" s="118">
        <v>252</v>
      </c>
      <c r="Y2345" s="117">
        <f t="shared" si="1140"/>
        <v>1.0044806909999999</v>
      </c>
      <c r="Z2345" s="110">
        <f t="shared" si="1141"/>
        <v>1.6805426400000001</v>
      </c>
      <c r="AA2345" s="110">
        <f t="shared" si="1142"/>
        <v>0</v>
      </c>
      <c r="AB2345" s="121" t="str">
        <f t="shared" si="1121"/>
        <v>A+J=</v>
      </c>
      <c r="AC2345" s="115">
        <f t="shared" si="1122"/>
        <v>46624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9">
        <f t="shared" si="1119"/>
        <v>46615</v>
      </c>
      <c r="B2346" s="110">
        <f t="shared" si="1125"/>
        <v>376.74381906000002</v>
      </c>
      <c r="C2346" s="184">
        <f t="shared" si="1118"/>
        <v>373.96745082409382</v>
      </c>
      <c r="D2346" s="111">
        <f t="shared" si="1126"/>
        <v>7245.38</v>
      </c>
      <c r="E2346" s="111">
        <f>IF($K2346=1,VLOOKUP($A2345,$AQ$11:$AU$150,5),E2345)</f>
        <v>7276.54</v>
      </c>
      <c r="F2346" s="160" t="e">
        <f>IF($K2346=1,VLOOKUP($A2345,$AQ$11:$AU$135,6),F2345)</f>
        <v>#REF!</v>
      </c>
      <c r="G2346" s="114">
        <f t="shared" si="1127"/>
        <v>4.3006716003852752E-3</v>
      </c>
      <c r="H2346" s="115">
        <f t="shared" si="1128"/>
        <v>46624</v>
      </c>
      <c r="I2346" s="115">
        <f t="shared" si="1129"/>
        <v>46624</v>
      </c>
      <c r="J2346" s="116">
        <f t="shared" si="1130"/>
        <v>22</v>
      </c>
      <c r="K2346" s="116">
        <f t="shared" si="1131"/>
        <v>15</v>
      </c>
      <c r="L2346" s="8">
        <f t="shared" si="1132"/>
        <v>1.00293027</v>
      </c>
      <c r="M2346" s="117">
        <v>1</v>
      </c>
      <c r="N2346" s="117">
        <f t="shared" si="1133"/>
        <v>1</v>
      </c>
      <c r="O2346" s="110">
        <f t="shared" si="1134"/>
        <v>1.00293027</v>
      </c>
      <c r="P2346" s="110">
        <f t="shared" si="1135"/>
        <v>375.06327642000002</v>
      </c>
      <c r="Q2346" s="148">
        <f t="shared" si="1136"/>
        <v>0</v>
      </c>
      <c r="R2346" s="170">
        <f t="shared" si="1137"/>
        <v>0</v>
      </c>
      <c r="S2346" s="110">
        <f t="shared" si="1138"/>
        <v>0</v>
      </c>
      <c r="T2346" s="92">
        <f t="shared" si="1123"/>
        <v>0</v>
      </c>
      <c r="U2346" s="181">
        <f t="shared" si="1124"/>
        <v>0</v>
      </c>
      <c r="V2346" s="120">
        <f t="shared" si="1120"/>
        <v>7.8E-2</v>
      </c>
      <c r="W2346" s="118">
        <f t="shared" si="1139"/>
        <v>15</v>
      </c>
      <c r="X2346" s="118">
        <v>252</v>
      </c>
      <c r="Y2346" s="117">
        <f t="shared" si="1140"/>
        <v>1.0044806909999999</v>
      </c>
      <c r="Z2346" s="110">
        <f t="shared" si="1141"/>
        <v>1.6805426400000001</v>
      </c>
      <c r="AA2346" s="110">
        <f t="shared" si="1142"/>
        <v>0</v>
      </c>
      <c r="AB2346" s="121" t="str">
        <f t="shared" si="1121"/>
        <v>A+J=</v>
      </c>
      <c r="AC2346" s="115">
        <f t="shared" si="1122"/>
        <v>46624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9">
        <f t="shared" si="1119"/>
        <v>46616</v>
      </c>
      <c r="B2347" s="110">
        <f t="shared" si="1125"/>
        <v>376.92964298999999</v>
      </c>
      <c r="C2347" s="184">
        <f t="shared" si="1118"/>
        <v>373.96745082409382</v>
      </c>
      <c r="D2347" s="111">
        <f t="shared" si="1126"/>
        <v>7245.38</v>
      </c>
      <c r="E2347" s="111">
        <f>IF($K2347=1,VLOOKUP($A2346,$AQ$11:$AU$150,5),E2346)</f>
        <v>7276.54</v>
      </c>
      <c r="F2347" s="160" t="e">
        <f>IF($K2347=1,VLOOKUP($A2346,$AQ$11:$AU$135,6),F2346)</f>
        <v>#REF!</v>
      </c>
      <c r="G2347" s="114">
        <f t="shared" si="1127"/>
        <v>4.3006716003852752E-3</v>
      </c>
      <c r="H2347" s="115">
        <f t="shared" si="1128"/>
        <v>46624</v>
      </c>
      <c r="I2347" s="115">
        <f t="shared" si="1129"/>
        <v>46624</v>
      </c>
      <c r="J2347" s="116">
        <f t="shared" si="1130"/>
        <v>22</v>
      </c>
      <c r="K2347" s="116">
        <f t="shared" si="1131"/>
        <v>16</v>
      </c>
      <c r="L2347" s="8">
        <f t="shared" si="1132"/>
        <v>1.0031259299999999</v>
      </c>
      <c r="M2347" s="117">
        <v>1</v>
      </c>
      <c r="N2347" s="117">
        <f t="shared" si="1133"/>
        <v>1</v>
      </c>
      <c r="O2347" s="110">
        <f t="shared" si="1134"/>
        <v>1.0031259299999999</v>
      </c>
      <c r="P2347" s="110">
        <f t="shared" si="1135"/>
        <v>375.13644689</v>
      </c>
      <c r="Q2347" s="148">
        <f t="shared" si="1136"/>
        <v>0</v>
      </c>
      <c r="R2347" s="170">
        <f t="shared" si="1137"/>
        <v>0</v>
      </c>
      <c r="S2347" s="110">
        <f t="shared" si="1138"/>
        <v>0</v>
      </c>
      <c r="T2347" s="92">
        <f t="shared" si="1123"/>
        <v>0</v>
      </c>
      <c r="U2347" s="181">
        <f t="shared" si="1124"/>
        <v>0</v>
      </c>
      <c r="V2347" s="120">
        <f t="shared" si="1120"/>
        <v>7.8E-2</v>
      </c>
      <c r="W2347" s="118">
        <f t="shared" si="1139"/>
        <v>16</v>
      </c>
      <c r="X2347" s="118">
        <v>252</v>
      </c>
      <c r="Y2347" s="117">
        <f t="shared" si="1140"/>
        <v>1.0047801169999999</v>
      </c>
      <c r="Z2347" s="110">
        <f t="shared" si="1141"/>
        <v>1.7931961000000001</v>
      </c>
      <c r="AA2347" s="110">
        <f t="shared" si="1142"/>
        <v>0</v>
      </c>
      <c r="AB2347" s="121" t="str">
        <f t="shared" si="1121"/>
        <v>A+J=</v>
      </c>
      <c r="AC2347" s="115">
        <f t="shared" si="1122"/>
        <v>46624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9">
        <f t="shared" si="1119"/>
        <v>46617</v>
      </c>
      <c r="B2348" s="110">
        <f t="shared" si="1125"/>
        <v>377.11555541000001</v>
      </c>
      <c r="C2348" s="184">
        <f t="shared" si="1118"/>
        <v>373.96745082409382</v>
      </c>
      <c r="D2348" s="111">
        <f t="shared" si="1126"/>
        <v>7245.38</v>
      </c>
      <c r="E2348" s="111">
        <f>IF($K2348=1,VLOOKUP($A2347,$AQ$11:$AU$150,5),E2347)</f>
        <v>7276.54</v>
      </c>
      <c r="F2348" s="160" t="e">
        <f>IF($K2348=1,VLOOKUP($A2347,$AQ$11:$AU$135,6),F2347)</f>
        <v>#REF!</v>
      </c>
      <c r="G2348" s="114">
        <f t="shared" si="1127"/>
        <v>4.3006716003852752E-3</v>
      </c>
      <c r="H2348" s="115">
        <f t="shared" si="1128"/>
        <v>46624</v>
      </c>
      <c r="I2348" s="115">
        <f t="shared" si="1129"/>
        <v>46624</v>
      </c>
      <c r="J2348" s="116">
        <f t="shared" si="1130"/>
        <v>22</v>
      </c>
      <c r="K2348" s="116">
        <f t="shared" si="1131"/>
        <v>17</v>
      </c>
      <c r="L2348" s="8">
        <f t="shared" si="1132"/>
        <v>1.0033216199999999</v>
      </c>
      <c r="M2348" s="117">
        <v>1</v>
      </c>
      <c r="N2348" s="117">
        <f t="shared" si="1133"/>
        <v>1</v>
      </c>
      <c r="O2348" s="110">
        <f t="shared" si="1134"/>
        <v>1.0033216199999999</v>
      </c>
      <c r="P2348" s="110">
        <f t="shared" si="1135"/>
        <v>375.20962858000001</v>
      </c>
      <c r="Q2348" s="148">
        <f t="shared" si="1136"/>
        <v>0</v>
      </c>
      <c r="R2348" s="170">
        <f t="shared" si="1137"/>
        <v>0</v>
      </c>
      <c r="S2348" s="110">
        <f t="shared" si="1138"/>
        <v>0</v>
      </c>
      <c r="T2348" s="92">
        <f t="shared" si="1123"/>
        <v>0</v>
      </c>
      <c r="U2348" s="181">
        <f t="shared" si="1124"/>
        <v>0</v>
      </c>
      <c r="V2348" s="120">
        <f t="shared" si="1120"/>
        <v>7.8E-2</v>
      </c>
      <c r="W2348" s="118">
        <f t="shared" si="1139"/>
        <v>17</v>
      </c>
      <c r="X2348" s="118">
        <v>252</v>
      </c>
      <c r="Y2348" s="117">
        <f t="shared" si="1140"/>
        <v>1.0050796319999999</v>
      </c>
      <c r="Z2348" s="110">
        <f t="shared" si="1141"/>
        <v>1.9059268300000001</v>
      </c>
      <c r="AA2348" s="110">
        <f t="shared" si="1142"/>
        <v>0</v>
      </c>
      <c r="AB2348" s="121" t="str">
        <f t="shared" si="1121"/>
        <v>A+J=</v>
      </c>
      <c r="AC2348" s="115">
        <f t="shared" si="1122"/>
        <v>46624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9">
        <f t="shared" si="1119"/>
        <v>46618</v>
      </c>
      <c r="B2349" s="110">
        <f t="shared" si="1125"/>
        <v>377.30156011000003</v>
      </c>
      <c r="C2349" s="184">
        <f t="shared" ref="C2349:C2412" si="1143">IF(Q2348&gt;0,P2348-S2348-T2348,C2348)</f>
        <v>373.96745082409382</v>
      </c>
      <c r="D2349" s="111">
        <f t="shared" si="1126"/>
        <v>7245.38</v>
      </c>
      <c r="E2349" s="111">
        <f>IF($K2349=1,VLOOKUP($A2348,$AQ$11:$AU$150,5),E2348)</f>
        <v>7276.54</v>
      </c>
      <c r="F2349" s="160" t="e">
        <f>IF($K2349=1,VLOOKUP($A2348,$AQ$11:$AU$135,6),F2348)</f>
        <v>#REF!</v>
      </c>
      <c r="G2349" s="114">
        <f t="shared" si="1127"/>
        <v>4.3006716003852752E-3</v>
      </c>
      <c r="H2349" s="115">
        <f t="shared" si="1128"/>
        <v>46624</v>
      </c>
      <c r="I2349" s="115">
        <f t="shared" si="1129"/>
        <v>46624</v>
      </c>
      <c r="J2349" s="116">
        <f t="shared" si="1130"/>
        <v>22</v>
      </c>
      <c r="K2349" s="116">
        <f t="shared" si="1131"/>
        <v>18</v>
      </c>
      <c r="L2349" s="8">
        <f t="shared" si="1132"/>
        <v>1.0035173500000001</v>
      </c>
      <c r="M2349" s="117">
        <v>1</v>
      </c>
      <c r="N2349" s="117">
        <f t="shared" si="1133"/>
        <v>1</v>
      </c>
      <c r="O2349" s="110">
        <f t="shared" si="1134"/>
        <v>1.0035173500000001</v>
      </c>
      <c r="P2349" s="110">
        <f t="shared" si="1135"/>
        <v>375.28282523000001</v>
      </c>
      <c r="Q2349" s="148">
        <f t="shared" si="1136"/>
        <v>0</v>
      </c>
      <c r="R2349" s="170">
        <f t="shared" si="1137"/>
        <v>0</v>
      </c>
      <c r="S2349" s="110">
        <f t="shared" si="1138"/>
        <v>0</v>
      </c>
      <c r="T2349" s="92">
        <f t="shared" si="1123"/>
        <v>0</v>
      </c>
      <c r="U2349" s="181">
        <f t="shared" si="1124"/>
        <v>0</v>
      </c>
      <c r="V2349" s="120">
        <f t="shared" si="1120"/>
        <v>7.8E-2</v>
      </c>
      <c r="W2349" s="118">
        <f t="shared" si="1139"/>
        <v>18</v>
      </c>
      <c r="X2349" s="118">
        <v>252</v>
      </c>
      <c r="Y2349" s="117">
        <f t="shared" si="1140"/>
        <v>1.005379236</v>
      </c>
      <c r="Z2349" s="110">
        <f t="shared" si="1141"/>
        <v>2.0187348799999998</v>
      </c>
      <c r="AA2349" s="110">
        <f t="shared" si="1142"/>
        <v>0</v>
      </c>
      <c r="AB2349" s="121" t="str">
        <f t="shared" si="1121"/>
        <v>A+J=</v>
      </c>
      <c r="AC2349" s="115">
        <f t="shared" si="1122"/>
        <v>46624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9">
        <f t="shared" si="1119"/>
        <v>46619</v>
      </c>
      <c r="B2350" s="110">
        <f t="shared" si="1125"/>
        <v>377.48765711999999</v>
      </c>
      <c r="C2350" s="184">
        <f t="shared" si="1143"/>
        <v>373.96745082409382</v>
      </c>
      <c r="D2350" s="111">
        <f t="shared" si="1126"/>
        <v>7245.38</v>
      </c>
      <c r="E2350" s="111">
        <f>IF($K2350=1,VLOOKUP($A2349,$AQ$11:$AU$150,5),E2349)</f>
        <v>7276.54</v>
      </c>
      <c r="F2350" s="160" t="e">
        <f>IF($K2350=1,VLOOKUP($A2349,$AQ$11:$AU$135,6),F2349)</f>
        <v>#REF!</v>
      </c>
      <c r="G2350" s="114">
        <f t="shared" si="1127"/>
        <v>4.3006716003852752E-3</v>
      </c>
      <c r="H2350" s="115">
        <f t="shared" si="1128"/>
        <v>46624</v>
      </c>
      <c r="I2350" s="115">
        <f t="shared" si="1129"/>
        <v>46624</v>
      </c>
      <c r="J2350" s="116">
        <f t="shared" si="1130"/>
        <v>22</v>
      </c>
      <c r="K2350" s="116">
        <f t="shared" si="1131"/>
        <v>19</v>
      </c>
      <c r="L2350" s="8">
        <f t="shared" si="1132"/>
        <v>1.00371312</v>
      </c>
      <c r="M2350" s="117">
        <v>1</v>
      </c>
      <c r="N2350" s="117">
        <f t="shared" si="1133"/>
        <v>1</v>
      </c>
      <c r="O2350" s="110">
        <f t="shared" si="1134"/>
        <v>1.00371312</v>
      </c>
      <c r="P2350" s="110">
        <f t="shared" si="1135"/>
        <v>375.35603684</v>
      </c>
      <c r="Q2350" s="148">
        <f t="shared" si="1136"/>
        <v>0</v>
      </c>
      <c r="R2350" s="170">
        <f t="shared" si="1137"/>
        <v>0</v>
      </c>
      <c r="S2350" s="110">
        <f t="shared" si="1138"/>
        <v>0</v>
      </c>
      <c r="T2350" s="92">
        <f t="shared" si="1123"/>
        <v>0</v>
      </c>
      <c r="U2350" s="181">
        <f t="shared" si="1124"/>
        <v>0</v>
      </c>
      <c r="V2350" s="120">
        <f t="shared" si="1120"/>
        <v>7.8E-2</v>
      </c>
      <c r="W2350" s="118">
        <f t="shared" si="1139"/>
        <v>19</v>
      </c>
      <c r="X2350" s="118">
        <v>252</v>
      </c>
      <c r="Y2350" s="117">
        <f t="shared" si="1140"/>
        <v>1.0056789290000001</v>
      </c>
      <c r="Z2350" s="110">
        <f t="shared" si="1141"/>
        <v>2.1316202799999999</v>
      </c>
      <c r="AA2350" s="110">
        <f t="shared" si="1142"/>
        <v>0</v>
      </c>
      <c r="AB2350" s="121" t="str">
        <f t="shared" si="1121"/>
        <v>A+J=</v>
      </c>
      <c r="AC2350" s="115">
        <f t="shared" si="1122"/>
        <v>46624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9">
        <f t="shared" si="1119"/>
        <v>46620</v>
      </c>
      <c r="B2351" s="110">
        <f t="shared" si="1125"/>
        <v>377.67384684999996</v>
      </c>
      <c r="C2351" s="184">
        <f t="shared" si="1143"/>
        <v>373.96745082409382</v>
      </c>
      <c r="D2351" s="111">
        <f t="shared" si="1126"/>
        <v>7245.38</v>
      </c>
      <c r="E2351" s="111">
        <f>IF($K2351=1,VLOOKUP($A2350,$AQ$11:$AU$150,5),E2350)</f>
        <v>7276.54</v>
      </c>
      <c r="F2351" s="160" t="e">
        <f>IF($K2351=1,VLOOKUP($A2350,$AQ$11:$AU$135,6),F2350)</f>
        <v>#REF!</v>
      </c>
      <c r="G2351" s="114">
        <f t="shared" si="1127"/>
        <v>4.3006716003852752E-3</v>
      </c>
      <c r="H2351" s="115">
        <f t="shared" si="1128"/>
        <v>46624</v>
      </c>
      <c r="I2351" s="115">
        <f t="shared" si="1129"/>
        <v>46624</v>
      </c>
      <c r="J2351" s="116">
        <f t="shared" si="1130"/>
        <v>22</v>
      </c>
      <c r="K2351" s="116">
        <f t="shared" si="1131"/>
        <v>20</v>
      </c>
      <c r="L2351" s="8">
        <f t="shared" si="1132"/>
        <v>1.0039089299999999</v>
      </c>
      <c r="M2351" s="117">
        <v>1</v>
      </c>
      <c r="N2351" s="117">
        <f t="shared" si="1133"/>
        <v>1</v>
      </c>
      <c r="O2351" s="110">
        <f t="shared" si="1134"/>
        <v>1.0039089299999999</v>
      </c>
      <c r="P2351" s="110">
        <f t="shared" si="1135"/>
        <v>375.42926340999998</v>
      </c>
      <c r="Q2351" s="148">
        <f t="shared" si="1136"/>
        <v>0</v>
      </c>
      <c r="R2351" s="170">
        <f t="shared" si="1137"/>
        <v>0</v>
      </c>
      <c r="S2351" s="110">
        <f t="shared" si="1138"/>
        <v>0</v>
      </c>
      <c r="T2351" s="92">
        <f t="shared" si="1123"/>
        <v>0</v>
      </c>
      <c r="U2351" s="181">
        <f t="shared" si="1124"/>
        <v>0</v>
      </c>
      <c r="V2351" s="120">
        <f t="shared" si="1120"/>
        <v>7.8E-2</v>
      </c>
      <c r="W2351" s="118">
        <f t="shared" si="1139"/>
        <v>20</v>
      </c>
      <c r="X2351" s="118">
        <v>252</v>
      </c>
      <c r="Y2351" s="117">
        <f t="shared" si="1140"/>
        <v>1.0059787120000001</v>
      </c>
      <c r="Z2351" s="110">
        <f t="shared" si="1141"/>
        <v>2.24458344</v>
      </c>
      <c r="AA2351" s="110">
        <f t="shared" si="1142"/>
        <v>0</v>
      </c>
      <c r="AB2351" s="121" t="str">
        <f t="shared" si="1121"/>
        <v>A+J=</v>
      </c>
      <c r="AC2351" s="115">
        <f t="shared" si="1122"/>
        <v>46624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9">
        <f t="shared" si="1119"/>
        <v>46621</v>
      </c>
      <c r="B2352" s="110">
        <f t="shared" si="1125"/>
        <v>377.67384684999996</v>
      </c>
      <c r="C2352" s="184">
        <f t="shared" si="1143"/>
        <v>373.96745082409382</v>
      </c>
      <c r="D2352" s="111">
        <f t="shared" si="1126"/>
        <v>7245.38</v>
      </c>
      <c r="E2352" s="111">
        <f>IF($K2352=1,VLOOKUP($A2351,$AQ$11:$AU$150,5),E2351)</f>
        <v>7276.54</v>
      </c>
      <c r="F2352" s="160" t="e">
        <f>IF($K2352=1,VLOOKUP($A2351,$AQ$11:$AU$135,6),F2351)</f>
        <v>#REF!</v>
      </c>
      <c r="G2352" s="114">
        <f t="shared" si="1127"/>
        <v>4.3006716003852752E-3</v>
      </c>
      <c r="H2352" s="115">
        <f t="shared" si="1128"/>
        <v>46624</v>
      </c>
      <c r="I2352" s="115">
        <f t="shared" si="1129"/>
        <v>46624</v>
      </c>
      <c r="J2352" s="116">
        <f t="shared" si="1130"/>
        <v>22</v>
      </c>
      <c r="K2352" s="116">
        <f t="shared" si="1131"/>
        <v>20</v>
      </c>
      <c r="L2352" s="8">
        <f t="shared" si="1132"/>
        <v>1.0039089299999999</v>
      </c>
      <c r="M2352" s="117">
        <v>1</v>
      </c>
      <c r="N2352" s="117">
        <f t="shared" si="1133"/>
        <v>1</v>
      </c>
      <c r="O2352" s="110">
        <f t="shared" si="1134"/>
        <v>1.0039089299999999</v>
      </c>
      <c r="P2352" s="110">
        <f t="shared" si="1135"/>
        <v>375.42926340999998</v>
      </c>
      <c r="Q2352" s="148">
        <f t="shared" si="1136"/>
        <v>0</v>
      </c>
      <c r="R2352" s="170">
        <f t="shared" si="1137"/>
        <v>0</v>
      </c>
      <c r="S2352" s="110">
        <f t="shared" si="1138"/>
        <v>0</v>
      </c>
      <c r="T2352" s="92">
        <f t="shared" si="1123"/>
        <v>0</v>
      </c>
      <c r="U2352" s="181">
        <f t="shared" si="1124"/>
        <v>0</v>
      </c>
      <c r="V2352" s="120">
        <f t="shared" si="1120"/>
        <v>7.8E-2</v>
      </c>
      <c r="W2352" s="118">
        <f t="shared" si="1139"/>
        <v>20</v>
      </c>
      <c r="X2352" s="118">
        <v>252</v>
      </c>
      <c r="Y2352" s="117">
        <f t="shared" si="1140"/>
        <v>1.0059787120000001</v>
      </c>
      <c r="Z2352" s="110">
        <f t="shared" si="1141"/>
        <v>2.24458344</v>
      </c>
      <c r="AA2352" s="110">
        <f t="shared" si="1142"/>
        <v>0</v>
      </c>
      <c r="AB2352" s="121" t="str">
        <f t="shared" si="1121"/>
        <v>A+J=</v>
      </c>
      <c r="AC2352" s="115">
        <f t="shared" si="1122"/>
        <v>46624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9">
        <f t="shared" si="1119"/>
        <v>46622</v>
      </c>
      <c r="B2353" s="110">
        <f t="shared" si="1125"/>
        <v>377.67384684999996</v>
      </c>
      <c r="C2353" s="184">
        <f t="shared" si="1143"/>
        <v>373.96745082409382</v>
      </c>
      <c r="D2353" s="111">
        <f t="shared" si="1126"/>
        <v>7245.38</v>
      </c>
      <c r="E2353" s="111">
        <f>IF($K2353=1,VLOOKUP($A2352,$AQ$11:$AU$150,5),E2352)</f>
        <v>7276.54</v>
      </c>
      <c r="F2353" s="160" t="e">
        <f>IF($K2353=1,VLOOKUP($A2352,$AQ$11:$AU$135,6),F2352)</f>
        <v>#REF!</v>
      </c>
      <c r="G2353" s="114">
        <f t="shared" si="1127"/>
        <v>4.3006716003852752E-3</v>
      </c>
      <c r="H2353" s="115">
        <f t="shared" si="1128"/>
        <v>46624</v>
      </c>
      <c r="I2353" s="115">
        <f t="shared" si="1129"/>
        <v>46624</v>
      </c>
      <c r="J2353" s="116">
        <f t="shared" si="1130"/>
        <v>22</v>
      </c>
      <c r="K2353" s="116">
        <f t="shared" si="1131"/>
        <v>20</v>
      </c>
      <c r="L2353" s="8">
        <f t="shared" si="1132"/>
        <v>1.0039089299999999</v>
      </c>
      <c r="M2353" s="117">
        <v>1</v>
      </c>
      <c r="N2353" s="117">
        <f t="shared" si="1133"/>
        <v>1</v>
      </c>
      <c r="O2353" s="110">
        <f t="shared" si="1134"/>
        <v>1.0039089299999999</v>
      </c>
      <c r="P2353" s="110">
        <f t="shared" si="1135"/>
        <v>375.42926340999998</v>
      </c>
      <c r="Q2353" s="148">
        <f t="shared" si="1136"/>
        <v>0</v>
      </c>
      <c r="R2353" s="170">
        <f t="shared" si="1137"/>
        <v>0</v>
      </c>
      <c r="S2353" s="110">
        <f t="shared" si="1138"/>
        <v>0</v>
      </c>
      <c r="T2353" s="92">
        <f t="shared" si="1123"/>
        <v>0</v>
      </c>
      <c r="U2353" s="181">
        <f t="shared" si="1124"/>
        <v>0</v>
      </c>
      <c r="V2353" s="120">
        <f t="shared" si="1120"/>
        <v>7.8E-2</v>
      </c>
      <c r="W2353" s="118">
        <f t="shared" si="1139"/>
        <v>20</v>
      </c>
      <c r="X2353" s="118">
        <v>252</v>
      </c>
      <c r="Y2353" s="117">
        <f t="shared" si="1140"/>
        <v>1.0059787120000001</v>
      </c>
      <c r="Z2353" s="110">
        <f t="shared" si="1141"/>
        <v>2.24458344</v>
      </c>
      <c r="AA2353" s="110">
        <f t="shared" si="1142"/>
        <v>0</v>
      </c>
      <c r="AB2353" s="121" t="str">
        <f t="shared" si="1121"/>
        <v>A+J=</v>
      </c>
      <c r="AC2353" s="115">
        <f t="shared" si="1122"/>
        <v>46624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9">
        <f t="shared" si="1119"/>
        <v>46623</v>
      </c>
      <c r="B2354" s="110">
        <f t="shared" si="1125"/>
        <v>377.86012893999998</v>
      </c>
      <c r="C2354" s="184">
        <f t="shared" si="1143"/>
        <v>373.96745082409382</v>
      </c>
      <c r="D2354" s="111">
        <f t="shared" si="1126"/>
        <v>7245.38</v>
      </c>
      <c r="E2354" s="111">
        <f>IF($K2354=1,VLOOKUP($A2353,$AQ$11:$AU$150,5),E2353)</f>
        <v>7276.54</v>
      </c>
      <c r="F2354" s="160" t="e">
        <f>IF($K2354=1,VLOOKUP($A2353,$AQ$11:$AU$135,6),F2353)</f>
        <v>#REF!</v>
      </c>
      <c r="G2354" s="114">
        <f t="shared" si="1127"/>
        <v>4.3006716003852752E-3</v>
      </c>
      <c r="H2354" s="115">
        <f t="shared" si="1128"/>
        <v>46624</v>
      </c>
      <c r="I2354" s="115">
        <f t="shared" si="1129"/>
        <v>46624</v>
      </c>
      <c r="J2354" s="116">
        <f t="shared" si="1130"/>
        <v>22</v>
      </c>
      <c r="K2354" s="116">
        <f t="shared" si="1131"/>
        <v>21</v>
      </c>
      <c r="L2354" s="8">
        <f t="shared" si="1132"/>
        <v>1.00410478</v>
      </c>
      <c r="M2354" s="117">
        <v>1</v>
      </c>
      <c r="N2354" s="117">
        <f t="shared" si="1133"/>
        <v>1</v>
      </c>
      <c r="O2354" s="110">
        <f t="shared" si="1134"/>
        <v>1.00410478</v>
      </c>
      <c r="P2354" s="110">
        <f t="shared" si="1135"/>
        <v>375.50250492999999</v>
      </c>
      <c r="Q2354" s="148">
        <f t="shared" si="1136"/>
        <v>0</v>
      </c>
      <c r="R2354" s="170">
        <f t="shared" si="1137"/>
        <v>0</v>
      </c>
      <c r="S2354" s="110">
        <f t="shared" si="1138"/>
        <v>0</v>
      </c>
      <c r="T2354" s="92">
        <f t="shared" si="1123"/>
        <v>0</v>
      </c>
      <c r="U2354" s="181">
        <f t="shared" si="1124"/>
        <v>0</v>
      </c>
      <c r="V2354" s="120">
        <f t="shared" si="1120"/>
        <v>7.8E-2</v>
      </c>
      <c r="W2354" s="118">
        <f t="shared" si="1139"/>
        <v>21</v>
      </c>
      <c r="X2354" s="118">
        <v>252</v>
      </c>
      <c r="Y2354" s="117">
        <f t="shared" si="1140"/>
        <v>1.0062785839999999</v>
      </c>
      <c r="Z2354" s="110">
        <f t="shared" si="1141"/>
        <v>2.3576240099999999</v>
      </c>
      <c r="AA2354" s="110">
        <f t="shared" si="1142"/>
        <v>0</v>
      </c>
      <c r="AB2354" s="121" t="str">
        <f t="shared" si="1121"/>
        <v>A+J=</v>
      </c>
      <c r="AC2354" s="115">
        <f t="shared" si="1122"/>
        <v>46624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9">
        <f t="shared" si="1119"/>
        <v>46624</v>
      </c>
      <c r="B2355" s="110">
        <f t="shared" si="1125"/>
        <v>378.04650384000001</v>
      </c>
      <c r="C2355" s="184">
        <f t="shared" si="1143"/>
        <v>373.96745082409382</v>
      </c>
      <c r="D2355" s="111">
        <f t="shared" si="1126"/>
        <v>7245.38</v>
      </c>
      <c r="E2355" s="111">
        <f>IF($K2355=1,VLOOKUP($A2354,$AQ$11:$AU$150,5),E2354)</f>
        <v>7276.54</v>
      </c>
      <c r="F2355" s="160" t="e">
        <f>IF($K2355=1,VLOOKUP($A2354,$AQ$11:$AU$135,6),F2354)</f>
        <v>#REF!</v>
      </c>
      <c r="G2355" s="114">
        <f t="shared" si="1127"/>
        <v>4.3006716003852752E-3</v>
      </c>
      <c r="H2355" s="115">
        <f t="shared" si="1128"/>
        <v>46624</v>
      </c>
      <c r="I2355" s="115">
        <f t="shared" si="1129"/>
        <v>46624</v>
      </c>
      <c r="J2355" s="116">
        <f t="shared" si="1130"/>
        <v>22</v>
      </c>
      <c r="K2355" s="116">
        <f t="shared" si="1131"/>
        <v>22</v>
      </c>
      <c r="L2355" s="8">
        <f t="shared" si="1132"/>
        <v>1.0043006699999999</v>
      </c>
      <c r="M2355" s="117">
        <v>1</v>
      </c>
      <c r="N2355" s="117">
        <f t="shared" si="1133"/>
        <v>1</v>
      </c>
      <c r="O2355" s="110">
        <f t="shared" si="1134"/>
        <v>1.0043006699999999</v>
      </c>
      <c r="P2355" s="110">
        <f t="shared" si="1135"/>
        <v>375.57576141999999</v>
      </c>
      <c r="Q2355" s="148">
        <f t="shared" si="1136"/>
        <v>77</v>
      </c>
      <c r="R2355" s="170">
        <f t="shared" si="1137"/>
        <v>3.125E-2</v>
      </c>
      <c r="S2355" s="110">
        <f t="shared" si="1138"/>
        <v>11.73674254</v>
      </c>
      <c r="T2355" s="92">
        <f t="shared" si="1123"/>
        <v>1.6083105967356164</v>
      </c>
      <c r="U2355" s="181">
        <f t="shared" si="1124"/>
        <v>3.5532253429454062E-2</v>
      </c>
      <c r="V2355" s="120">
        <f t="shared" si="1120"/>
        <v>7.8E-2</v>
      </c>
      <c r="W2355" s="118">
        <f t="shared" si="1139"/>
        <v>22</v>
      </c>
      <c r="X2355" s="118">
        <v>252</v>
      </c>
      <c r="Y2355" s="117">
        <f t="shared" si="1140"/>
        <v>1.0065785460000001</v>
      </c>
      <c r="Z2355" s="110">
        <f t="shared" si="1141"/>
        <v>2.4707424200000001</v>
      </c>
      <c r="AA2355" s="110">
        <f t="shared" si="1142"/>
        <v>14.20748496</v>
      </c>
      <c r="AB2355" s="121" t="str">
        <f t="shared" si="1121"/>
        <v>A+J=</v>
      </c>
      <c r="AC2355" s="115">
        <f t="shared" si="1122"/>
        <v>46624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9">
        <f t="shared" si="1119"/>
        <v>46625</v>
      </c>
      <c r="B2356" s="110">
        <f t="shared" si="1125"/>
        <v>362.40937064999997</v>
      </c>
      <c r="C2356" s="184">
        <f t="shared" si="1143"/>
        <v>362.23070828326433</v>
      </c>
      <c r="D2356" s="111">
        <f t="shared" si="1126"/>
        <v>7245.38</v>
      </c>
      <c r="E2356" s="111">
        <f>IF($K2356=1,VLOOKUP($A2355,$AQ$11:$AU$150,5),E2355)</f>
        <v>7276.54</v>
      </c>
      <c r="F2356" s="160" t="e">
        <f>IF($K2356=1,VLOOKUP($A2355,$AQ$11:$AU$135,6),F2355)</f>
        <v>#REF!</v>
      </c>
      <c r="G2356" s="114">
        <f t="shared" si="1127"/>
        <v>4.3006716003852752E-3</v>
      </c>
      <c r="H2356" s="115">
        <f t="shared" si="1128"/>
        <v>46657</v>
      </c>
      <c r="I2356" s="115">
        <f t="shared" si="1129"/>
        <v>46657</v>
      </c>
      <c r="J2356" s="116">
        <f t="shared" si="1130"/>
        <v>22</v>
      </c>
      <c r="K2356" s="116">
        <f t="shared" si="1131"/>
        <v>1</v>
      </c>
      <c r="L2356" s="8">
        <f t="shared" si="1132"/>
        <v>1.0001950799999999</v>
      </c>
      <c r="M2356" s="117">
        <v>1</v>
      </c>
      <c r="N2356" s="117">
        <f t="shared" si="1133"/>
        <v>1</v>
      </c>
      <c r="O2356" s="110">
        <f t="shared" si="1134"/>
        <v>1.0001950799999999</v>
      </c>
      <c r="P2356" s="110">
        <f t="shared" si="1135"/>
        <v>362.30137223999998</v>
      </c>
      <c r="Q2356" s="148">
        <f t="shared" si="1136"/>
        <v>0</v>
      </c>
      <c r="R2356" s="170">
        <f t="shared" si="1137"/>
        <v>0</v>
      </c>
      <c r="S2356" s="110">
        <f t="shared" si="1138"/>
        <v>0</v>
      </c>
      <c r="T2356" s="92">
        <f t="shared" si="1123"/>
        <v>0</v>
      </c>
      <c r="U2356" s="181">
        <f t="shared" si="1124"/>
        <v>0</v>
      </c>
      <c r="V2356" s="120">
        <f t="shared" si="1120"/>
        <v>7.8E-2</v>
      </c>
      <c r="W2356" s="118">
        <f t="shared" si="1139"/>
        <v>1</v>
      </c>
      <c r="X2356" s="118">
        <v>252</v>
      </c>
      <c r="Y2356" s="117">
        <f t="shared" si="1140"/>
        <v>1.00029809</v>
      </c>
      <c r="Z2356" s="110">
        <f t="shared" si="1141"/>
        <v>0.10799841</v>
      </c>
      <c r="AA2356" s="110">
        <f t="shared" si="1142"/>
        <v>0</v>
      </c>
      <c r="AB2356" s="121" t="str">
        <f t="shared" si="1121"/>
        <v>A+J=</v>
      </c>
      <c r="AC2356" s="115">
        <f t="shared" si="1122"/>
        <v>46657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9">
        <f t="shared" si="1119"/>
        <v>46626</v>
      </c>
      <c r="B2357" s="110">
        <f t="shared" si="1125"/>
        <v>362.58812191999999</v>
      </c>
      <c r="C2357" s="184">
        <f t="shared" si="1143"/>
        <v>362.23070828326433</v>
      </c>
      <c r="D2357" s="111">
        <f t="shared" si="1126"/>
        <v>7245.38</v>
      </c>
      <c r="E2357" s="111">
        <f>IF($K2357=1,VLOOKUP($A2356,$AQ$11:$AU$150,5),E2356)</f>
        <v>7276.54</v>
      </c>
      <c r="F2357" s="160" t="e">
        <f>IF($K2357=1,VLOOKUP($A2356,$AQ$11:$AU$135,6),F2356)</f>
        <v>#REF!</v>
      </c>
      <c r="G2357" s="114">
        <f t="shared" si="1127"/>
        <v>4.3006716003852752E-3</v>
      </c>
      <c r="H2357" s="115">
        <f t="shared" si="1128"/>
        <v>46657</v>
      </c>
      <c r="I2357" s="115">
        <f t="shared" si="1129"/>
        <v>46657</v>
      </c>
      <c r="J2357" s="116">
        <f t="shared" si="1130"/>
        <v>22</v>
      </c>
      <c r="K2357" s="116">
        <f t="shared" si="1131"/>
        <v>2</v>
      </c>
      <c r="L2357" s="8">
        <f t="shared" si="1132"/>
        <v>1.0003902</v>
      </c>
      <c r="M2357" s="117">
        <v>1</v>
      </c>
      <c r="N2357" s="117">
        <f t="shared" si="1133"/>
        <v>1</v>
      </c>
      <c r="O2357" s="110">
        <f t="shared" si="1134"/>
        <v>1.0003902</v>
      </c>
      <c r="P2357" s="110">
        <f t="shared" si="1135"/>
        <v>362.37205069999999</v>
      </c>
      <c r="Q2357" s="148">
        <f t="shared" si="1136"/>
        <v>0</v>
      </c>
      <c r="R2357" s="170">
        <f t="shared" si="1137"/>
        <v>0</v>
      </c>
      <c r="S2357" s="110">
        <f t="shared" si="1138"/>
        <v>0</v>
      </c>
      <c r="T2357" s="92">
        <f t="shared" si="1123"/>
        <v>0</v>
      </c>
      <c r="U2357" s="181">
        <f t="shared" si="1124"/>
        <v>0</v>
      </c>
      <c r="V2357" s="120">
        <f t="shared" si="1120"/>
        <v>7.8E-2</v>
      </c>
      <c r="W2357" s="118">
        <f t="shared" si="1139"/>
        <v>2</v>
      </c>
      <c r="X2357" s="118">
        <v>252</v>
      </c>
      <c r="Y2357" s="117">
        <f t="shared" si="1140"/>
        <v>1.0005962690000001</v>
      </c>
      <c r="Z2357" s="110">
        <f t="shared" si="1141"/>
        <v>0.21607122000000001</v>
      </c>
      <c r="AA2357" s="110">
        <f t="shared" si="1142"/>
        <v>0</v>
      </c>
      <c r="AB2357" s="121" t="str">
        <f t="shared" si="1121"/>
        <v>A+J=</v>
      </c>
      <c r="AC2357" s="115">
        <f t="shared" si="1122"/>
        <v>46657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9">
        <f t="shared" si="1119"/>
        <v>46627</v>
      </c>
      <c r="B2358" s="110">
        <f t="shared" si="1125"/>
        <v>362.76696172999999</v>
      </c>
      <c r="C2358" s="184">
        <f t="shared" si="1143"/>
        <v>362.23070828326433</v>
      </c>
      <c r="D2358" s="111">
        <f t="shared" si="1126"/>
        <v>7245.38</v>
      </c>
      <c r="E2358" s="111">
        <f>IF($K2358=1,VLOOKUP($A2357,$AQ$11:$AU$150,5),E2357)</f>
        <v>7276.54</v>
      </c>
      <c r="F2358" s="160" t="e">
        <f>IF($K2358=1,VLOOKUP($A2357,$AQ$11:$AU$135,6),F2357)</f>
        <v>#REF!</v>
      </c>
      <c r="G2358" s="114">
        <f t="shared" si="1127"/>
        <v>4.3006716003852752E-3</v>
      </c>
      <c r="H2358" s="115">
        <f t="shared" si="1128"/>
        <v>46657</v>
      </c>
      <c r="I2358" s="115">
        <f t="shared" si="1129"/>
        <v>46657</v>
      </c>
      <c r="J2358" s="116">
        <f t="shared" si="1130"/>
        <v>22</v>
      </c>
      <c r="K2358" s="116">
        <f t="shared" si="1131"/>
        <v>3</v>
      </c>
      <c r="L2358" s="8">
        <f t="shared" si="1132"/>
        <v>1.0005853600000001</v>
      </c>
      <c r="M2358" s="117">
        <v>1</v>
      </c>
      <c r="N2358" s="117">
        <f t="shared" si="1133"/>
        <v>1</v>
      </c>
      <c r="O2358" s="110">
        <f t="shared" si="1134"/>
        <v>1.0005853600000001</v>
      </c>
      <c r="P2358" s="110">
        <f t="shared" si="1135"/>
        <v>362.44274365000001</v>
      </c>
      <c r="Q2358" s="148">
        <f t="shared" si="1136"/>
        <v>0</v>
      </c>
      <c r="R2358" s="170">
        <f t="shared" si="1137"/>
        <v>0</v>
      </c>
      <c r="S2358" s="110">
        <f t="shared" si="1138"/>
        <v>0</v>
      </c>
      <c r="T2358" s="92">
        <f t="shared" si="1123"/>
        <v>0</v>
      </c>
      <c r="U2358" s="181">
        <f t="shared" si="1124"/>
        <v>0</v>
      </c>
      <c r="V2358" s="120">
        <f t="shared" si="1120"/>
        <v>7.8E-2</v>
      </c>
      <c r="W2358" s="118">
        <f t="shared" si="1139"/>
        <v>3</v>
      </c>
      <c r="X2358" s="118">
        <v>252</v>
      </c>
      <c r="Y2358" s="117">
        <f t="shared" si="1140"/>
        <v>1.0008945359999999</v>
      </c>
      <c r="Z2358" s="110">
        <f t="shared" si="1141"/>
        <v>0.32421808000000002</v>
      </c>
      <c r="AA2358" s="110">
        <f t="shared" si="1142"/>
        <v>0</v>
      </c>
      <c r="AB2358" s="121" t="str">
        <f t="shared" si="1121"/>
        <v>A+J=</v>
      </c>
      <c r="AC2358" s="115">
        <f t="shared" si="1122"/>
        <v>46657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9">
        <f t="shared" si="1119"/>
        <v>46628</v>
      </c>
      <c r="B2359" s="110">
        <f t="shared" si="1125"/>
        <v>362.76696172999999</v>
      </c>
      <c r="C2359" s="184">
        <f t="shared" si="1143"/>
        <v>362.23070828326433</v>
      </c>
      <c r="D2359" s="111">
        <f t="shared" si="1126"/>
        <v>7245.38</v>
      </c>
      <c r="E2359" s="111">
        <f>IF($K2359=1,VLOOKUP($A2358,$AQ$11:$AU$150,5),E2358)</f>
        <v>7276.54</v>
      </c>
      <c r="F2359" s="160" t="e">
        <f>IF($K2359=1,VLOOKUP($A2358,$AQ$11:$AU$135,6),F2358)</f>
        <v>#REF!</v>
      </c>
      <c r="G2359" s="114">
        <f t="shared" si="1127"/>
        <v>4.3006716003852752E-3</v>
      </c>
      <c r="H2359" s="115">
        <f t="shared" si="1128"/>
        <v>46657</v>
      </c>
      <c r="I2359" s="115">
        <f t="shared" si="1129"/>
        <v>46657</v>
      </c>
      <c r="J2359" s="116">
        <f t="shared" si="1130"/>
        <v>22</v>
      </c>
      <c r="K2359" s="116">
        <f t="shared" si="1131"/>
        <v>3</v>
      </c>
      <c r="L2359" s="8">
        <f t="shared" si="1132"/>
        <v>1.0005853600000001</v>
      </c>
      <c r="M2359" s="117">
        <v>1</v>
      </c>
      <c r="N2359" s="117">
        <f t="shared" si="1133"/>
        <v>1</v>
      </c>
      <c r="O2359" s="110">
        <f t="shared" si="1134"/>
        <v>1.0005853600000001</v>
      </c>
      <c r="P2359" s="110">
        <f t="shared" si="1135"/>
        <v>362.44274365000001</v>
      </c>
      <c r="Q2359" s="148">
        <f t="shared" si="1136"/>
        <v>0</v>
      </c>
      <c r="R2359" s="170">
        <f t="shared" si="1137"/>
        <v>0</v>
      </c>
      <c r="S2359" s="110">
        <f t="shared" si="1138"/>
        <v>0</v>
      </c>
      <c r="T2359" s="92">
        <f t="shared" si="1123"/>
        <v>0</v>
      </c>
      <c r="U2359" s="181">
        <f t="shared" si="1124"/>
        <v>0</v>
      </c>
      <c r="V2359" s="120">
        <f t="shared" si="1120"/>
        <v>7.8E-2</v>
      </c>
      <c r="W2359" s="118">
        <f t="shared" si="1139"/>
        <v>3</v>
      </c>
      <c r="X2359" s="118">
        <v>252</v>
      </c>
      <c r="Y2359" s="117">
        <f t="shared" si="1140"/>
        <v>1.0008945359999999</v>
      </c>
      <c r="Z2359" s="110">
        <f t="shared" si="1141"/>
        <v>0.32421808000000002</v>
      </c>
      <c r="AA2359" s="110">
        <f t="shared" si="1142"/>
        <v>0</v>
      </c>
      <c r="AB2359" s="121" t="str">
        <f t="shared" si="1121"/>
        <v>A+J=</v>
      </c>
      <c r="AC2359" s="115">
        <f t="shared" si="1122"/>
        <v>46657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9">
        <f t="shared" si="1119"/>
        <v>46629</v>
      </c>
      <c r="B2360" s="110">
        <f t="shared" si="1125"/>
        <v>362.76696172999999</v>
      </c>
      <c r="C2360" s="184">
        <f t="shared" si="1143"/>
        <v>362.23070828326433</v>
      </c>
      <c r="D2360" s="111">
        <f t="shared" si="1126"/>
        <v>7245.38</v>
      </c>
      <c r="E2360" s="111">
        <f>IF($K2360=1,VLOOKUP($A2359,$AQ$11:$AU$150,5),E2359)</f>
        <v>7276.54</v>
      </c>
      <c r="F2360" s="160" t="e">
        <f>IF($K2360=1,VLOOKUP($A2359,$AQ$11:$AU$135,6),F2359)</f>
        <v>#REF!</v>
      </c>
      <c r="G2360" s="114">
        <f t="shared" si="1127"/>
        <v>4.3006716003852752E-3</v>
      </c>
      <c r="H2360" s="115">
        <f t="shared" si="1128"/>
        <v>46657</v>
      </c>
      <c r="I2360" s="115">
        <f t="shared" si="1129"/>
        <v>46657</v>
      </c>
      <c r="J2360" s="116">
        <f t="shared" si="1130"/>
        <v>22</v>
      </c>
      <c r="K2360" s="116">
        <f t="shared" si="1131"/>
        <v>3</v>
      </c>
      <c r="L2360" s="8">
        <f t="shared" si="1132"/>
        <v>1.0005853600000001</v>
      </c>
      <c r="M2360" s="117">
        <v>1</v>
      </c>
      <c r="N2360" s="117">
        <f t="shared" si="1133"/>
        <v>1</v>
      </c>
      <c r="O2360" s="110">
        <f t="shared" si="1134"/>
        <v>1.0005853600000001</v>
      </c>
      <c r="P2360" s="110">
        <f t="shared" si="1135"/>
        <v>362.44274365000001</v>
      </c>
      <c r="Q2360" s="148">
        <f t="shared" si="1136"/>
        <v>0</v>
      </c>
      <c r="R2360" s="170">
        <f t="shared" si="1137"/>
        <v>0</v>
      </c>
      <c r="S2360" s="110">
        <f t="shared" si="1138"/>
        <v>0</v>
      </c>
      <c r="T2360" s="92">
        <f t="shared" si="1123"/>
        <v>0</v>
      </c>
      <c r="U2360" s="181">
        <f t="shared" si="1124"/>
        <v>0</v>
      </c>
      <c r="V2360" s="120">
        <f t="shared" si="1120"/>
        <v>7.8E-2</v>
      </c>
      <c r="W2360" s="118">
        <f t="shared" si="1139"/>
        <v>3</v>
      </c>
      <c r="X2360" s="118">
        <v>252</v>
      </c>
      <c r="Y2360" s="117">
        <f t="shared" si="1140"/>
        <v>1.0008945359999999</v>
      </c>
      <c r="Z2360" s="110">
        <f t="shared" si="1141"/>
        <v>0.32421808000000002</v>
      </c>
      <c r="AA2360" s="110">
        <f t="shared" si="1142"/>
        <v>0</v>
      </c>
      <c r="AB2360" s="121" t="str">
        <f t="shared" si="1121"/>
        <v>A+J=</v>
      </c>
      <c r="AC2360" s="115">
        <f t="shared" si="1122"/>
        <v>46657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9">
        <f t="shared" si="1119"/>
        <v>46630</v>
      </c>
      <c r="B2361" s="110">
        <f t="shared" si="1125"/>
        <v>362.94589083</v>
      </c>
      <c r="C2361" s="184">
        <f t="shared" si="1143"/>
        <v>362.23070828326433</v>
      </c>
      <c r="D2361" s="111">
        <f t="shared" si="1126"/>
        <v>7245.38</v>
      </c>
      <c r="E2361" s="111">
        <f>IF($K2361=1,VLOOKUP($A2360,$AQ$11:$AU$150,5),E2360)</f>
        <v>7276.54</v>
      </c>
      <c r="F2361" s="160" t="e">
        <f>IF($K2361=1,VLOOKUP($A2360,$AQ$11:$AU$135,6),F2360)</f>
        <v>#REF!</v>
      </c>
      <c r="G2361" s="114">
        <f t="shared" si="1127"/>
        <v>4.3006716003852752E-3</v>
      </c>
      <c r="H2361" s="115">
        <f t="shared" si="1128"/>
        <v>46657</v>
      </c>
      <c r="I2361" s="115">
        <f t="shared" si="1129"/>
        <v>46657</v>
      </c>
      <c r="J2361" s="116">
        <f t="shared" si="1130"/>
        <v>22</v>
      </c>
      <c r="K2361" s="116">
        <f t="shared" si="1131"/>
        <v>4</v>
      </c>
      <c r="L2361" s="8">
        <f t="shared" si="1132"/>
        <v>1.0007805599999999</v>
      </c>
      <c r="M2361" s="117">
        <v>1</v>
      </c>
      <c r="N2361" s="117">
        <f t="shared" si="1133"/>
        <v>1</v>
      </c>
      <c r="O2361" s="110">
        <f t="shared" si="1134"/>
        <v>1.0007805599999999</v>
      </c>
      <c r="P2361" s="110">
        <f t="shared" si="1135"/>
        <v>362.51345107999998</v>
      </c>
      <c r="Q2361" s="148">
        <f t="shared" si="1136"/>
        <v>0</v>
      </c>
      <c r="R2361" s="170">
        <f t="shared" si="1137"/>
        <v>0</v>
      </c>
      <c r="S2361" s="110">
        <f t="shared" si="1138"/>
        <v>0</v>
      </c>
      <c r="T2361" s="92">
        <f t="shared" si="1123"/>
        <v>0</v>
      </c>
      <c r="U2361" s="181">
        <f t="shared" si="1124"/>
        <v>0</v>
      </c>
      <c r="V2361" s="120">
        <f t="shared" si="1120"/>
        <v>7.8E-2</v>
      </c>
      <c r="W2361" s="118">
        <f t="shared" si="1139"/>
        <v>4</v>
      </c>
      <c r="X2361" s="118">
        <v>252</v>
      </c>
      <c r="Y2361" s="117">
        <f t="shared" si="1140"/>
        <v>1.001192893</v>
      </c>
      <c r="Z2361" s="110">
        <f t="shared" si="1141"/>
        <v>0.43243975000000001</v>
      </c>
      <c r="AA2361" s="110">
        <f t="shared" si="1142"/>
        <v>0</v>
      </c>
      <c r="AB2361" s="121" t="str">
        <f t="shared" si="1121"/>
        <v>A+J=</v>
      </c>
      <c r="AC2361" s="115">
        <f t="shared" si="1122"/>
        <v>46657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9">
        <f t="shared" si="1119"/>
        <v>46631</v>
      </c>
      <c r="B2362" s="110">
        <f t="shared" si="1125"/>
        <v>363.12490891000004</v>
      </c>
      <c r="C2362" s="184">
        <f t="shared" si="1143"/>
        <v>362.23070828326433</v>
      </c>
      <c r="D2362" s="111">
        <f t="shared" si="1126"/>
        <v>7245.38</v>
      </c>
      <c r="E2362" s="111">
        <f>IF($K2362=1,VLOOKUP($A2361,$AQ$11:$AU$150,5),E2361)</f>
        <v>7276.54</v>
      </c>
      <c r="F2362" s="160" t="e">
        <f>IF($K2362=1,VLOOKUP($A2361,$AQ$11:$AU$135,6),F2361)</f>
        <v>#REF!</v>
      </c>
      <c r="G2362" s="114">
        <f t="shared" si="1127"/>
        <v>4.3006716003852752E-3</v>
      </c>
      <c r="H2362" s="115">
        <f t="shared" si="1128"/>
        <v>46657</v>
      </c>
      <c r="I2362" s="115">
        <f t="shared" si="1129"/>
        <v>46657</v>
      </c>
      <c r="J2362" s="116">
        <f t="shared" si="1130"/>
        <v>22</v>
      </c>
      <c r="K2362" s="116">
        <f t="shared" si="1131"/>
        <v>5</v>
      </c>
      <c r="L2362" s="8">
        <f t="shared" si="1132"/>
        <v>1.0009758</v>
      </c>
      <c r="M2362" s="117">
        <v>1</v>
      </c>
      <c r="N2362" s="117">
        <f t="shared" si="1133"/>
        <v>1</v>
      </c>
      <c r="O2362" s="110">
        <f t="shared" si="1134"/>
        <v>1.0009758</v>
      </c>
      <c r="P2362" s="110">
        <f t="shared" si="1135"/>
        <v>362.58417300000002</v>
      </c>
      <c r="Q2362" s="148">
        <f t="shared" si="1136"/>
        <v>0</v>
      </c>
      <c r="R2362" s="170">
        <f t="shared" si="1137"/>
        <v>0</v>
      </c>
      <c r="S2362" s="110">
        <f t="shared" si="1138"/>
        <v>0</v>
      </c>
      <c r="T2362" s="92">
        <f t="shared" si="1123"/>
        <v>0</v>
      </c>
      <c r="U2362" s="181">
        <f t="shared" si="1124"/>
        <v>0</v>
      </c>
      <c r="V2362" s="120">
        <f t="shared" si="1120"/>
        <v>7.8E-2</v>
      </c>
      <c r="W2362" s="118">
        <f t="shared" si="1139"/>
        <v>5</v>
      </c>
      <c r="X2362" s="118">
        <v>252</v>
      </c>
      <c r="Y2362" s="117">
        <f t="shared" si="1140"/>
        <v>1.001491339</v>
      </c>
      <c r="Z2362" s="110">
        <f t="shared" si="1141"/>
        <v>0.54073590999999999</v>
      </c>
      <c r="AA2362" s="110">
        <f t="shared" si="1142"/>
        <v>0</v>
      </c>
      <c r="AB2362" s="121" t="str">
        <f t="shared" si="1121"/>
        <v>A+J=</v>
      </c>
      <c r="AC2362" s="115">
        <f t="shared" si="1122"/>
        <v>46657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9">
        <f t="shared" si="1119"/>
        <v>46632</v>
      </c>
      <c r="B2363" s="110">
        <f t="shared" si="1125"/>
        <v>363.30401565</v>
      </c>
      <c r="C2363" s="184">
        <f t="shared" si="1143"/>
        <v>362.23070828326433</v>
      </c>
      <c r="D2363" s="111">
        <f t="shared" si="1126"/>
        <v>7245.38</v>
      </c>
      <c r="E2363" s="111">
        <f>IF($K2363=1,VLOOKUP($A2362,$AQ$11:$AU$150,5),E2362)</f>
        <v>7276.54</v>
      </c>
      <c r="F2363" s="160" t="e">
        <f>IF($K2363=1,VLOOKUP($A2362,$AQ$11:$AU$135,6),F2362)</f>
        <v>#REF!</v>
      </c>
      <c r="G2363" s="114">
        <f t="shared" si="1127"/>
        <v>4.3006716003852752E-3</v>
      </c>
      <c r="H2363" s="115">
        <f t="shared" si="1128"/>
        <v>46657</v>
      </c>
      <c r="I2363" s="115">
        <f t="shared" si="1129"/>
        <v>46657</v>
      </c>
      <c r="J2363" s="116">
        <f t="shared" si="1130"/>
        <v>22</v>
      </c>
      <c r="K2363" s="116">
        <f t="shared" si="1131"/>
        <v>6</v>
      </c>
      <c r="L2363" s="8">
        <f t="shared" si="1132"/>
        <v>1.00117108</v>
      </c>
      <c r="M2363" s="117">
        <v>1</v>
      </c>
      <c r="N2363" s="117">
        <f t="shared" si="1133"/>
        <v>1</v>
      </c>
      <c r="O2363" s="110">
        <f t="shared" si="1134"/>
        <v>1.00117108</v>
      </c>
      <c r="P2363" s="110">
        <f t="shared" si="1135"/>
        <v>362.65490942000002</v>
      </c>
      <c r="Q2363" s="148">
        <f t="shared" si="1136"/>
        <v>0</v>
      </c>
      <c r="R2363" s="170">
        <f t="shared" si="1137"/>
        <v>0</v>
      </c>
      <c r="S2363" s="110">
        <f t="shared" si="1138"/>
        <v>0</v>
      </c>
      <c r="T2363" s="92">
        <f t="shared" si="1123"/>
        <v>0</v>
      </c>
      <c r="U2363" s="181">
        <f t="shared" si="1124"/>
        <v>0</v>
      </c>
      <c r="V2363" s="120">
        <f t="shared" si="1120"/>
        <v>7.8E-2</v>
      </c>
      <c r="W2363" s="118">
        <f t="shared" si="1139"/>
        <v>6</v>
      </c>
      <c r="X2363" s="118">
        <v>252</v>
      </c>
      <c r="Y2363" s="117">
        <f t="shared" si="1140"/>
        <v>1.0017898730000001</v>
      </c>
      <c r="Z2363" s="110">
        <f t="shared" si="1141"/>
        <v>0.64910623000000001</v>
      </c>
      <c r="AA2363" s="110">
        <f t="shared" si="1142"/>
        <v>0</v>
      </c>
      <c r="AB2363" s="121" t="str">
        <f t="shared" si="1121"/>
        <v>A+J=</v>
      </c>
      <c r="AC2363" s="115">
        <f t="shared" si="1122"/>
        <v>46657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9">
        <f t="shared" si="1119"/>
        <v>46633</v>
      </c>
      <c r="B2364" s="110">
        <f t="shared" si="1125"/>
        <v>363.48320777999999</v>
      </c>
      <c r="C2364" s="184">
        <f t="shared" si="1143"/>
        <v>362.23070828326433</v>
      </c>
      <c r="D2364" s="111">
        <f t="shared" si="1126"/>
        <v>7245.38</v>
      </c>
      <c r="E2364" s="111">
        <f>IF($K2364=1,VLOOKUP($A2363,$AQ$11:$AU$150,5),E2363)</f>
        <v>7276.54</v>
      </c>
      <c r="F2364" s="160" t="e">
        <f>IF($K2364=1,VLOOKUP($A2363,$AQ$11:$AU$135,6),F2363)</f>
        <v>#REF!</v>
      </c>
      <c r="G2364" s="114">
        <f t="shared" si="1127"/>
        <v>4.3006716003852752E-3</v>
      </c>
      <c r="H2364" s="115">
        <f t="shared" si="1128"/>
        <v>46657</v>
      </c>
      <c r="I2364" s="115">
        <f t="shared" si="1129"/>
        <v>46657</v>
      </c>
      <c r="J2364" s="116">
        <f t="shared" si="1130"/>
        <v>22</v>
      </c>
      <c r="K2364" s="116">
        <f t="shared" si="1131"/>
        <v>7</v>
      </c>
      <c r="L2364" s="8">
        <f t="shared" si="1132"/>
        <v>1.0013663900000001</v>
      </c>
      <c r="M2364" s="117">
        <v>1</v>
      </c>
      <c r="N2364" s="117">
        <f t="shared" si="1133"/>
        <v>1</v>
      </c>
      <c r="O2364" s="110">
        <f t="shared" si="1134"/>
        <v>1.0013663900000001</v>
      </c>
      <c r="P2364" s="110">
        <f t="shared" si="1135"/>
        <v>362.7256567</v>
      </c>
      <c r="Q2364" s="148">
        <f t="shared" si="1136"/>
        <v>0</v>
      </c>
      <c r="R2364" s="170">
        <f t="shared" si="1137"/>
        <v>0</v>
      </c>
      <c r="S2364" s="110">
        <f t="shared" si="1138"/>
        <v>0</v>
      </c>
      <c r="T2364" s="92">
        <f t="shared" si="1123"/>
        <v>0</v>
      </c>
      <c r="U2364" s="181">
        <f t="shared" si="1124"/>
        <v>0</v>
      </c>
      <c r="V2364" s="120">
        <f t="shared" si="1120"/>
        <v>7.8E-2</v>
      </c>
      <c r="W2364" s="118">
        <f t="shared" si="1139"/>
        <v>7</v>
      </c>
      <c r="X2364" s="118">
        <v>252</v>
      </c>
      <c r="Y2364" s="117">
        <f t="shared" si="1140"/>
        <v>1.0020884960000001</v>
      </c>
      <c r="Z2364" s="110">
        <f t="shared" si="1141"/>
        <v>0.75755108000000004</v>
      </c>
      <c r="AA2364" s="110">
        <f t="shared" si="1142"/>
        <v>0</v>
      </c>
      <c r="AB2364" s="121" t="str">
        <f t="shared" si="1121"/>
        <v>A+J=</v>
      </c>
      <c r="AC2364" s="115">
        <f t="shared" si="1122"/>
        <v>46657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9">
        <f t="shared" si="1119"/>
        <v>46634</v>
      </c>
      <c r="B2365" s="110">
        <f t="shared" si="1125"/>
        <v>363.66248932999997</v>
      </c>
      <c r="C2365" s="184">
        <f t="shared" si="1143"/>
        <v>362.23070828326433</v>
      </c>
      <c r="D2365" s="111">
        <f t="shared" si="1126"/>
        <v>7245.38</v>
      </c>
      <c r="E2365" s="111">
        <f>IF($K2365=1,VLOOKUP($A2364,$AQ$11:$AU$150,5),E2364)</f>
        <v>7276.54</v>
      </c>
      <c r="F2365" s="160" t="e">
        <f>IF($K2365=1,VLOOKUP($A2364,$AQ$11:$AU$135,6),F2364)</f>
        <v>#REF!</v>
      </c>
      <c r="G2365" s="114">
        <f t="shared" si="1127"/>
        <v>4.3006716003852752E-3</v>
      </c>
      <c r="H2365" s="115">
        <f t="shared" si="1128"/>
        <v>46657</v>
      </c>
      <c r="I2365" s="115">
        <f t="shared" si="1129"/>
        <v>46657</v>
      </c>
      <c r="J2365" s="116">
        <f t="shared" si="1130"/>
        <v>22</v>
      </c>
      <c r="K2365" s="116">
        <f t="shared" si="1131"/>
        <v>8</v>
      </c>
      <c r="L2365" s="8">
        <f t="shared" si="1132"/>
        <v>1.0015617400000001</v>
      </c>
      <c r="M2365" s="117">
        <v>1</v>
      </c>
      <c r="N2365" s="117">
        <f t="shared" si="1133"/>
        <v>1</v>
      </c>
      <c r="O2365" s="110">
        <f t="shared" si="1134"/>
        <v>1.0015617400000001</v>
      </c>
      <c r="P2365" s="110">
        <f t="shared" si="1135"/>
        <v>362.79641845999998</v>
      </c>
      <c r="Q2365" s="148">
        <f t="shared" si="1136"/>
        <v>0</v>
      </c>
      <c r="R2365" s="170">
        <f t="shared" si="1137"/>
        <v>0</v>
      </c>
      <c r="S2365" s="110">
        <f t="shared" si="1138"/>
        <v>0</v>
      </c>
      <c r="T2365" s="92">
        <f t="shared" si="1123"/>
        <v>0</v>
      </c>
      <c r="U2365" s="181">
        <f t="shared" si="1124"/>
        <v>0</v>
      </c>
      <c r="V2365" s="120">
        <f t="shared" si="1120"/>
        <v>7.8E-2</v>
      </c>
      <c r="W2365" s="118">
        <f t="shared" si="1139"/>
        <v>8</v>
      </c>
      <c r="X2365" s="118">
        <v>252</v>
      </c>
      <c r="Y2365" s="117">
        <f t="shared" si="1140"/>
        <v>1.0023872089999999</v>
      </c>
      <c r="Z2365" s="110">
        <f t="shared" si="1141"/>
        <v>0.86607087000000005</v>
      </c>
      <c r="AA2365" s="110">
        <f t="shared" si="1142"/>
        <v>0</v>
      </c>
      <c r="AB2365" s="121" t="str">
        <f t="shared" si="1121"/>
        <v>A+J=</v>
      </c>
      <c r="AC2365" s="115">
        <f t="shared" si="1122"/>
        <v>46657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9">
        <f t="shared" si="1119"/>
        <v>46635</v>
      </c>
      <c r="B2366" s="110">
        <f t="shared" si="1125"/>
        <v>363.66248932999997</v>
      </c>
      <c r="C2366" s="184">
        <f t="shared" si="1143"/>
        <v>362.23070828326433</v>
      </c>
      <c r="D2366" s="111">
        <f t="shared" si="1126"/>
        <v>7245.38</v>
      </c>
      <c r="E2366" s="111">
        <f>IF($K2366=1,VLOOKUP($A2365,$AQ$11:$AU$150,5),E2365)</f>
        <v>7276.54</v>
      </c>
      <c r="F2366" s="160" t="e">
        <f>IF($K2366=1,VLOOKUP($A2365,$AQ$11:$AU$135,6),F2365)</f>
        <v>#REF!</v>
      </c>
      <c r="G2366" s="114">
        <f t="shared" si="1127"/>
        <v>4.3006716003852752E-3</v>
      </c>
      <c r="H2366" s="115">
        <f t="shared" si="1128"/>
        <v>46657</v>
      </c>
      <c r="I2366" s="115">
        <f t="shared" si="1129"/>
        <v>46657</v>
      </c>
      <c r="J2366" s="116">
        <f t="shared" si="1130"/>
        <v>22</v>
      </c>
      <c r="K2366" s="116">
        <f t="shared" si="1131"/>
        <v>8</v>
      </c>
      <c r="L2366" s="8">
        <f t="shared" si="1132"/>
        <v>1.0015617400000001</v>
      </c>
      <c r="M2366" s="117">
        <v>1</v>
      </c>
      <c r="N2366" s="117">
        <f t="shared" si="1133"/>
        <v>1</v>
      </c>
      <c r="O2366" s="110">
        <f t="shared" si="1134"/>
        <v>1.0015617400000001</v>
      </c>
      <c r="P2366" s="110">
        <f t="shared" si="1135"/>
        <v>362.79641845999998</v>
      </c>
      <c r="Q2366" s="148">
        <f t="shared" si="1136"/>
        <v>0</v>
      </c>
      <c r="R2366" s="170">
        <f t="shared" si="1137"/>
        <v>0</v>
      </c>
      <c r="S2366" s="110">
        <f t="shared" si="1138"/>
        <v>0</v>
      </c>
      <c r="T2366" s="92">
        <f t="shared" si="1123"/>
        <v>0</v>
      </c>
      <c r="U2366" s="181">
        <f t="shared" si="1124"/>
        <v>0</v>
      </c>
      <c r="V2366" s="120">
        <f t="shared" si="1120"/>
        <v>7.8E-2</v>
      </c>
      <c r="W2366" s="118">
        <f t="shared" si="1139"/>
        <v>8</v>
      </c>
      <c r="X2366" s="118">
        <v>252</v>
      </c>
      <c r="Y2366" s="117">
        <f t="shared" si="1140"/>
        <v>1.0023872089999999</v>
      </c>
      <c r="Z2366" s="110">
        <f t="shared" si="1141"/>
        <v>0.86607087000000005</v>
      </c>
      <c r="AA2366" s="110">
        <f t="shared" si="1142"/>
        <v>0</v>
      </c>
      <c r="AB2366" s="121" t="str">
        <f t="shared" si="1121"/>
        <v>A+J=</v>
      </c>
      <c r="AC2366" s="115">
        <f t="shared" si="1122"/>
        <v>46657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9">
        <f t="shared" si="1119"/>
        <v>46636</v>
      </c>
      <c r="B2367" s="110">
        <f t="shared" si="1125"/>
        <v>363.66248932999997</v>
      </c>
      <c r="C2367" s="184">
        <f t="shared" si="1143"/>
        <v>362.23070828326433</v>
      </c>
      <c r="D2367" s="111">
        <f t="shared" si="1126"/>
        <v>7245.38</v>
      </c>
      <c r="E2367" s="111">
        <f>IF($K2367=1,VLOOKUP($A2366,$AQ$11:$AU$150,5),E2366)</f>
        <v>7276.54</v>
      </c>
      <c r="F2367" s="160" t="e">
        <f>IF($K2367=1,VLOOKUP($A2366,$AQ$11:$AU$135,6),F2366)</f>
        <v>#REF!</v>
      </c>
      <c r="G2367" s="114">
        <f t="shared" si="1127"/>
        <v>4.3006716003852752E-3</v>
      </c>
      <c r="H2367" s="115">
        <f t="shared" si="1128"/>
        <v>46657</v>
      </c>
      <c r="I2367" s="115">
        <f t="shared" si="1129"/>
        <v>46657</v>
      </c>
      <c r="J2367" s="116">
        <f t="shared" si="1130"/>
        <v>22</v>
      </c>
      <c r="K2367" s="116">
        <f t="shared" si="1131"/>
        <v>8</v>
      </c>
      <c r="L2367" s="8">
        <f t="shared" si="1132"/>
        <v>1.0015617400000001</v>
      </c>
      <c r="M2367" s="117">
        <v>1</v>
      </c>
      <c r="N2367" s="117">
        <f t="shared" si="1133"/>
        <v>1</v>
      </c>
      <c r="O2367" s="110">
        <f t="shared" si="1134"/>
        <v>1.0015617400000001</v>
      </c>
      <c r="P2367" s="110">
        <f t="shared" si="1135"/>
        <v>362.79641845999998</v>
      </c>
      <c r="Q2367" s="148">
        <f t="shared" si="1136"/>
        <v>0</v>
      </c>
      <c r="R2367" s="170">
        <f t="shared" si="1137"/>
        <v>0</v>
      </c>
      <c r="S2367" s="110">
        <f t="shared" si="1138"/>
        <v>0</v>
      </c>
      <c r="T2367" s="92">
        <f t="shared" si="1123"/>
        <v>0</v>
      </c>
      <c r="U2367" s="181">
        <f t="shared" si="1124"/>
        <v>0</v>
      </c>
      <c r="V2367" s="120">
        <f t="shared" si="1120"/>
        <v>7.8E-2</v>
      </c>
      <c r="W2367" s="118">
        <f t="shared" si="1139"/>
        <v>8</v>
      </c>
      <c r="X2367" s="118">
        <v>252</v>
      </c>
      <c r="Y2367" s="117">
        <f t="shared" si="1140"/>
        <v>1.0023872089999999</v>
      </c>
      <c r="Z2367" s="110">
        <f t="shared" si="1141"/>
        <v>0.86607087000000005</v>
      </c>
      <c r="AA2367" s="110">
        <f t="shared" si="1142"/>
        <v>0</v>
      </c>
      <c r="AB2367" s="121" t="str">
        <f t="shared" si="1121"/>
        <v>A+J=</v>
      </c>
      <c r="AC2367" s="115">
        <f t="shared" si="1122"/>
        <v>46657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9">
        <f t="shared" si="1119"/>
        <v>46637</v>
      </c>
      <c r="B2368" s="110">
        <f t="shared" si="1125"/>
        <v>363.84185998999999</v>
      </c>
      <c r="C2368" s="184">
        <f t="shared" si="1143"/>
        <v>362.23070828326433</v>
      </c>
      <c r="D2368" s="111">
        <f t="shared" si="1126"/>
        <v>7245.38</v>
      </c>
      <c r="E2368" s="111">
        <f>IF($K2368=1,VLOOKUP($A2367,$AQ$11:$AU$150,5),E2367)</f>
        <v>7276.54</v>
      </c>
      <c r="F2368" s="160" t="e">
        <f>IF($K2368=1,VLOOKUP($A2367,$AQ$11:$AU$135,6),F2367)</f>
        <v>#REF!</v>
      </c>
      <c r="G2368" s="114">
        <f t="shared" si="1127"/>
        <v>4.3006716003852752E-3</v>
      </c>
      <c r="H2368" s="115">
        <f t="shared" si="1128"/>
        <v>46657</v>
      </c>
      <c r="I2368" s="115">
        <f t="shared" si="1129"/>
        <v>46657</v>
      </c>
      <c r="J2368" s="116">
        <f t="shared" si="1130"/>
        <v>22</v>
      </c>
      <c r="K2368" s="116">
        <f t="shared" si="1131"/>
        <v>9</v>
      </c>
      <c r="L2368" s="8">
        <f t="shared" si="1132"/>
        <v>1.0017571300000001</v>
      </c>
      <c r="M2368" s="117">
        <v>1</v>
      </c>
      <c r="N2368" s="117">
        <f t="shared" si="1133"/>
        <v>1</v>
      </c>
      <c r="O2368" s="110">
        <f t="shared" si="1134"/>
        <v>1.0017571300000001</v>
      </c>
      <c r="P2368" s="110">
        <f t="shared" si="1135"/>
        <v>362.86719471999999</v>
      </c>
      <c r="Q2368" s="148">
        <f t="shared" si="1136"/>
        <v>0</v>
      </c>
      <c r="R2368" s="170">
        <f t="shared" si="1137"/>
        <v>0</v>
      </c>
      <c r="S2368" s="110">
        <f t="shared" si="1138"/>
        <v>0</v>
      </c>
      <c r="T2368" s="92">
        <f t="shared" si="1123"/>
        <v>0</v>
      </c>
      <c r="U2368" s="181">
        <f t="shared" si="1124"/>
        <v>0</v>
      </c>
      <c r="V2368" s="120">
        <f t="shared" si="1120"/>
        <v>7.8E-2</v>
      </c>
      <c r="W2368" s="118">
        <f t="shared" si="1139"/>
        <v>9</v>
      </c>
      <c r="X2368" s="118">
        <v>252</v>
      </c>
      <c r="Y2368" s="117">
        <f t="shared" si="1140"/>
        <v>1.002686011</v>
      </c>
      <c r="Z2368" s="110">
        <f t="shared" si="1141"/>
        <v>0.97466527000000003</v>
      </c>
      <c r="AA2368" s="110">
        <f t="shared" si="1142"/>
        <v>0</v>
      </c>
      <c r="AB2368" s="121" t="str">
        <f t="shared" si="1121"/>
        <v>A+J=</v>
      </c>
      <c r="AC2368" s="115">
        <f t="shared" si="1122"/>
        <v>46657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9">
        <f t="shared" si="1119"/>
        <v>46638</v>
      </c>
      <c r="B2369" s="110">
        <f t="shared" si="1125"/>
        <v>363.84185998999999</v>
      </c>
      <c r="C2369" s="184">
        <f t="shared" si="1143"/>
        <v>362.23070828326433</v>
      </c>
      <c r="D2369" s="111">
        <f t="shared" si="1126"/>
        <v>7245.38</v>
      </c>
      <c r="E2369" s="111">
        <f>IF($K2369=1,VLOOKUP($A2368,$AQ$11:$AU$150,5),E2368)</f>
        <v>7276.54</v>
      </c>
      <c r="F2369" s="160" t="e">
        <f>IF($K2369=1,VLOOKUP($A2368,$AQ$11:$AU$135,6),F2368)</f>
        <v>#REF!</v>
      </c>
      <c r="G2369" s="114">
        <f t="shared" si="1127"/>
        <v>4.3006716003852752E-3</v>
      </c>
      <c r="H2369" s="115">
        <f t="shared" si="1128"/>
        <v>46657</v>
      </c>
      <c r="I2369" s="115">
        <f t="shared" si="1129"/>
        <v>46657</v>
      </c>
      <c r="J2369" s="116">
        <f t="shared" si="1130"/>
        <v>22</v>
      </c>
      <c r="K2369" s="116">
        <f t="shared" si="1131"/>
        <v>9</v>
      </c>
      <c r="L2369" s="8">
        <f t="shared" si="1132"/>
        <v>1.0017571300000001</v>
      </c>
      <c r="M2369" s="117">
        <v>1</v>
      </c>
      <c r="N2369" s="117">
        <f t="shared" si="1133"/>
        <v>1</v>
      </c>
      <c r="O2369" s="110">
        <f t="shared" si="1134"/>
        <v>1.0017571300000001</v>
      </c>
      <c r="P2369" s="110">
        <f t="shared" si="1135"/>
        <v>362.86719471999999</v>
      </c>
      <c r="Q2369" s="148">
        <f t="shared" si="1136"/>
        <v>0</v>
      </c>
      <c r="R2369" s="170">
        <f t="shared" si="1137"/>
        <v>0</v>
      </c>
      <c r="S2369" s="110">
        <f t="shared" si="1138"/>
        <v>0</v>
      </c>
      <c r="T2369" s="92">
        <f t="shared" si="1123"/>
        <v>0</v>
      </c>
      <c r="U2369" s="181">
        <f t="shared" si="1124"/>
        <v>0</v>
      </c>
      <c r="V2369" s="120">
        <f t="shared" si="1120"/>
        <v>7.8E-2</v>
      </c>
      <c r="W2369" s="118">
        <f t="shared" si="1139"/>
        <v>9</v>
      </c>
      <c r="X2369" s="118">
        <v>252</v>
      </c>
      <c r="Y2369" s="117">
        <f t="shared" si="1140"/>
        <v>1.002686011</v>
      </c>
      <c r="Z2369" s="110">
        <f t="shared" si="1141"/>
        <v>0.97466527000000003</v>
      </c>
      <c r="AA2369" s="110">
        <f t="shared" si="1142"/>
        <v>0</v>
      </c>
      <c r="AB2369" s="121" t="str">
        <f t="shared" si="1121"/>
        <v>A+J=</v>
      </c>
      <c r="AC2369" s="115">
        <f t="shared" si="1122"/>
        <v>46657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9">
        <f t="shared" si="1119"/>
        <v>46639</v>
      </c>
      <c r="B2370" s="110">
        <f t="shared" si="1125"/>
        <v>364.02131942</v>
      </c>
      <c r="C2370" s="184">
        <f t="shared" si="1143"/>
        <v>362.23070828326433</v>
      </c>
      <c r="D2370" s="111">
        <f t="shared" si="1126"/>
        <v>7245.38</v>
      </c>
      <c r="E2370" s="111">
        <f>IF($K2370=1,VLOOKUP($A2369,$AQ$11:$AU$150,5),E2369)</f>
        <v>7276.54</v>
      </c>
      <c r="F2370" s="160" t="e">
        <f>IF($K2370=1,VLOOKUP($A2369,$AQ$11:$AU$135,6),F2369)</f>
        <v>#REF!</v>
      </c>
      <c r="G2370" s="114">
        <f t="shared" si="1127"/>
        <v>4.3006716003852752E-3</v>
      </c>
      <c r="H2370" s="115">
        <f t="shared" si="1128"/>
        <v>46657</v>
      </c>
      <c r="I2370" s="115">
        <f t="shared" si="1129"/>
        <v>46657</v>
      </c>
      <c r="J2370" s="116">
        <f t="shared" si="1130"/>
        <v>22</v>
      </c>
      <c r="K2370" s="116">
        <f t="shared" si="1131"/>
        <v>10</v>
      </c>
      <c r="L2370" s="8">
        <f t="shared" si="1132"/>
        <v>1.0019525600000001</v>
      </c>
      <c r="M2370" s="117">
        <v>1</v>
      </c>
      <c r="N2370" s="117">
        <f t="shared" si="1133"/>
        <v>1</v>
      </c>
      <c r="O2370" s="110">
        <f t="shared" si="1134"/>
        <v>1.0019525600000001</v>
      </c>
      <c r="P2370" s="110">
        <f t="shared" si="1135"/>
        <v>362.93798547</v>
      </c>
      <c r="Q2370" s="148">
        <f t="shared" si="1136"/>
        <v>0</v>
      </c>
      <c r="R2370" s="170">
        <f t="shared" si="1137"/>
        <v>0</v>
      </c>
      <c r="S2370" s="110">
        <f t="shared" si="1138"/>
        <v>0</v>
      </c>
      <c r="T2370" s="92">
        <f t="shared" si="1123"/>
        <v>0</v>
      </c>
      <c r="U2370" s="181">
        <f t="shared" si="1124"/>
        <v>0</v>
      </c>
      <c r="V2370" s="120">
        <f t="shared" si="1120"/>
        <v>7.8E-2</v>
      </c>
      <c r="W2370" s="118">
        <f t="shared" si="1139"/>
        <v>10</v>
      </c>
      <c r="X2370" s="118">
        <v>252</v>
      </c>
      <c r="Y2370" s="117">
        <f t="shared" si="1140"/>
        <v>1.002984901</v>
      </c>
      <c r="Z2370" s="110">
        <f t="shared" si="1141"/>
        <v>1.0833339500000001</v>
      </c>
      <c r="AA2370" s="110">
        <f t="shared" si="1142"/>
        <v>0</v>
      </c>
      <c r="AB2370" s="121" t="str">
        <f t="shared" si="1121"/>
        <v>A+J=</v>
      </c>
      <c r="AC2370" s="115">
        <f t="shared" si="1122"/>
        <v>46657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9">
        <f t="shared" si="1119"/>
        <v>46640</v>
      </c>
      <c r="B2371" s="110">
        <f t="shared" si="1125"/>
        <v>364.20086472999998</v>
      </c>
      <c r="C2371" s="184">
        <f t="shared" si="1143"/>
        <v>362.23070828326433</v>
      </c>
      <c r="D2371" s="111">
        <f t="shared" si="1126"/>
        <v>7245.38</v>
      </c>
      <c r="E2371" s="111">
        <f>IF($K2371=1,VLOOKUP($A2370,$AQ$11:$AU$150,5),E2370)</f>
        <v>7276.54</v>
      </c>
      <c r="F2371" s="160" t="e">
        <f>IF($K2371=1,VLOOKUP($A2370,$AQ$11:$AU$135,6),F2370)</f>
        <v>#REF!</v>
      </c>
      <c r="G2371" s="114">
        <f t="shared" si="1127"/>
        <v>4.3006716003852752E-3</v>
      </c>
      <c r="H2371" s="115">
        <f t="shared" si="1128"/>
        <v>46657</v>
      </c>
      <c r="I2371" s="115">
        <f t="shared" si="1129"/>
        <v>46657</v>
      </c>
      <c r="J2371" s="116">
        <f t="shared" si="1130"/>
        <v>22</v>
      </c>
      <c r="K2371" s="116">
        <f t="shared" si="1131"/>
        <v>11</v>
      </c>
      <c r="L2371" s="8">
        <f t="shared" si="1132"/>
        <v>1.0021480199999999</v>
      </c>
      <c r="M2371" s="117">
        <v>1</v>
      </c>
      <c r="N2371" s="117">
        <f t="shared" si="1133"/>
        <v>1</v>
      </c>
      <c r="O2371" s="110">
        <f t="shared" si="1134"/>
        <v>1.0021480199999999</v>
      </c>
      <c r="P2371" s="110">
        <f t="shared" si="1135"/>
        <v>363.00878707999999</v>
      </c>
      <c r="Q2371" s="148">
        <f t="shared" si="1136"/>
        <v>0</v>
      </c>
      <c r="R2371" s="170">
        <f t="shared" si="1137"/>
        <v>0</v>
      </c>
      <c r="S2371" s="110">
        <f t="shared" si="1138"/>
        <v>0</v>
      </c>
      <c r="T2371" s="92">
        <f t="shared" si="1123"/>
        <v>0</v>
      </c>
      <c r="U2371" s="181">
        <f t="shared" si="1124"/>
        <v>0</v>
      </c>
      <c r="V2371" s="120">
        <f t="shared" si="1120"/>
        <v>7.8E-2</v>
      </c>
      <c r="W2371" s="118">
        <f t="shared" si="1139"/>
        <v>11</v>
      </c>
      <c r="X2371" s="118">
        <v>252</v>
      </c>
      <c r="Y2371" s="117">
        <f t="shared" si="1140"/>
        <v>1.003283881</v>
      </c>
      <c r="Z2371" s="110">
        <f t="shared" si="1141"/>
        <v>1.1920776500000001</v>
      </c>
      <c r="AA2371" s="110">
        <f t="shared" si="1142"/>
        <v>0</v>
      </c>
      <c r="AB2371" s="121" t="str">
        <f t="shared" si="1121"/>
        <v>A+J=</v>
      </c>
      <c r="AC2371" s="115">
        <f t="shared" si="1122"/>
        <v>46657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9">
        <f t="shared" si="1119"/>
        <v>46641</v>
      </c>
      <c r="B2372" s="110">
        <f t="shared" si="1125"/>
        <v>364.38050287999999</v>
      </c>
      <c r="C2372" s="184">
        <f t="shared" si="1143"/>
        <v>362.23070828326433</v>
      </c>
      <c r="D2372" s="111">
        <f t="shared" si="1126"/>
        <v>7245.38</v>
      </c>
      <c r="E2372" s="111">
        <f>IF($K2372=1,VLOOKUP($A2371,$AQ$11:$AU$150,5),E2371)</f>
        <v>7276.54</v>
      </c>
      <c r="F2372" s="160" t="e">
        <f>IF($K2372=1,VLOOKUP($A2371,$AQ$11:$AU$135,6),F2371)</f>
        <v>#REF!</v>
      </c>
      <c r="G2372" s="114">
        <f t="shared" si="1127"/>
        <v>4.3006716003852752E-3</v>
      </c>
      <c r="H2372" s="115">
        <f t="shared" si="1128"/>
        <v>46657</v>
      </c>
      <c r="I2372" s="115">
        <f t="shared" si="1129"/>
        <v>46657</v>
      </c>
      <c r="J2372" s="116">
        <f t="shared" si="1130"/>
        <v>22</v>
      </c>
      <c r="K2372" s="116">
        <f t="shared" si="1131"/>
        <v>12</v>
      </c>
      <c r="L2372" s="8">
        <f t="shared" si="1132"/>
        <v>1.0023435300000001</v>
      </c>
      <c r="M2372" s="117">
        <v>1</v>
      </c>
      <c r="N2372" s="117">
        <f t="shared" si="1133"/>
        <v>1</v>
      </c>
      <c r="O2372" s="110">
        <f t="shared" si="1134"/>
        <v>1.0023435300000001</v>
      </c>
      <c r="P2372" s="110">
        <f t="shared" si="1135"/>
        <v>363.07960680999997</v>
      </c>
      <c r="Q2372" s="148">
        <f t="shared" si="1136"/>
        <v>0</v>
      </c>
      <c r="R2372" s="170">
        <f t="shared" si="1137"/>
        <v>0</v>
      </c>
      <c r="S2372" s="110">
        <f t="shared" si="1138"/>
        <v>0</v>
      </c>
      <c r="T2372" s="92">
        <f t="shared" si="1123"/>
        <v>0</v>
      </c>
      <c r="U2372" s="181">
        <f t="shared" si="1124"/>
        <v>0</v>
      </c>
      <c r="V2372" s="120">
        <f t="shared" si="1120"/>
        <v>7.8E-2</v>
      </c>
      <c r="W2372" s="118">
        <f t="shared" si="1139"/>
        <v>12</v>
      </c>
      <c r="X2372" s="118">
        <v>252</v>
      </c>
      <c r="Y2372" s="117">
        <f t="shared" si="1140"/>
        <v>1.00358295</v>
      </c>
      <c r="Z2372" s="110">
        <f t="shared" si="1141"/>
        <v>1.3008960700000001</v>
      </c>
      <c r="AA2372" s="110">
        <f t="shared" si="1142"/>
        <v>0</v>
      </c>
      <c r="AB2372" s="121" t="str">
        <f t="shared" si="1121"/>
        <v>A+J=</v>
      </c>
      <c r="AC2372" s="115">
        <f t="shared" si="1122"/>
        <v>46657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9">
        <f t="shared" si="1119"/>
        <v>46642</v>
      </c>
      <c r="B2373" s="110">
        <f t="shared" si="1125"/>
        <v>364.38050287999999</v>
      </c>
      <c r="C2373" s="184">
        <f t="shared" si="1143"/>
        <v>362.23070828326433</v>
      </c>
      <c r="D2373" s="111">
        <f t="shared" si="1126"/>
        <v>7245.38</v>
      </c>
      <c r="E2373" s="111">
        <f>IF($K2373=1,VLOOKUP($A2372,$AQ$11:$AU$150,5),E2372)</f>
        <v>7276.54</v>
      </c>
      <c r="F2373" s="160" t="e">
        <f>IF($K2373=1,VLOOKUP($A2372,$AQ$11:$AU$135,6),F2372)</f>
        <v>#REF!</v>
      </c>
      <c r="G2373" s="114">
        <f t="shared" si="1127"/>
        <v>4.3006716003852752E-3</v>
      </c>
      <c r="H2373" s="115">
        <f t="shared" si="1128"/>
        <v>46657</v>
      </c>
      <c r="I2373" s="115">
        <f t="shared" si="1129"/>
        <v>46657</v>
      </c>
      <c r="J2373" s="116">
        <f t="shared" si="1130"/>
        <v>22</v>
      </c>
      <c r="K2373" s="116">
        <f t="shared" si="1131"/>
        <v>12</v>
      </c>
      <c r="L2373" s="8">
        <f t="shared" si="1132"/>
        <v>1.0023435300000001</v>
      </c>
      <c r="M2373" s="117">
        <v>1</v>
      </c>
      <c r="N2373" s="117">
        <f t="shared" si="1133"/>
        <v>1</v>
      </c>
      <c r="O2373" s="110">
        <f t="shared" si="1134"/>
        <v>1.0023435300000001</v>
      </c>
      <c r="P2373" s="110">
        <f t="shared" si="1135"/>
        <v>363.07960680999997</v>
      </c>
      <c r="Q2373" s="148">
        <f t="shared" si="1136"/>
        <v>0</v>
      </c>
      <c r="R2373" s="170">
        <f t="shared" si="1137"/>
        <v>0</v>
      </c>
      <c r="S2373" s="110">
        <f t="shared" si="1138"/>
        <v>0</v>
      </c>
      <c r="T2373" s="92">
        <f t="shared" si="1123"/>
        <v>0</v>
      </c>
      <c r="U2373" s="181">
        <f t="shared" si="1124"/>
        <v>0</v>
      </c>
      <c r="V2373" s="120">
        <f t="shared" si="1120"/>
        <v>7.8E-2</v>
      </c>
      <c r="W2373" s="118">
        <f t="shared" si="1139"/>
        <v>12</v>
      </c>
      <c r="X2373" s="118">
        <v>252</v>
      </c>
      <c r="Y2373" s="117">
        <f t="shared" si="1140"/>
        <v>1.00358295</v>
      </c>
      <c r="Z2373" s="110">
        <f t="shared" si="1141"/>
        <v>1.3008960700000001</v>
      </c>
      <c r="AA2373" s="110">
        <f t="shared" si="1142"/>
        <v>0</v>
      </c>
      <c r="AB2373" s="121" t="str">
        <f t="shared" si="1121"/>
        <v>A+J=</v>
      </c>
      <c r="AC2373" s="115">
        <f t="shared" si="1122"/>
        <v>46657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9">
        <f t="shared" si="1119"/>
        <v>46643</v>
      </c>
      <c r="B2374" s="110">
        <f t="shared" si="1125"/>
        <v>364.38050287999999</v>
      </c>
      <c r="C2374" s="184">
        <f t="shared" si="1143"/>
        <v>362.23070828326433</v>
      </c>
      <c r="D2374" s="111">
        <f t="shared" si="1126"/>
        <v>7245.38</v>
      </c>
      <c r="E2374" s="111">
        <f>IF($K2374=1,VLOOKUP($A2373,$AQ$11:$AU$150,5),E2373)</f>
        <v>7276.54</v>
      </c>
      <c r="F2374" s="160" t="e">
        <f>IF($K2374=1,VLOOKUP($A2373,$AQ$11:$AU$135,6),F2373)</f>
        <v>#REF!</v>
      </c>
      <c r="G2374" s="114">
        <f t="shared" si="1127"/>
        <v>4.3006716003852752E-3</v>
      </c>
      <c r="H2374" s="115">
        <f t="shared" si="1128"/>
        <v>46657</v>
      </c>
      <c r="I2374" s="115">
        <f t="shared" si="1129"/>
        <v>46657</v>
      </c>
      <c r="J2374" s="116">
        <f t="shared" si="1130"/>
        <v>22</v>
      </c>
      <c r="K2374" s="116">
        <f t="shared" si="1131"/>
        <v>12</v>
      </c>
      <c r="L2374" s="8">
        <f t="shared" si="1132"/>
        <v>1.0023435300000001</v>
      </c>
      <c r="M2374" s="117">
        <v>1</v>
      </c>
      <c r="N2374" s="117">
        <f t="shared" si="1133"/>
        <v>1</v>
      </c>
      <c r="O2374" s="110">
        <f t="shared" si="1134"/>
        <v>1.0023435300000001</v>
      </c>
      <c r="P2374" s="110">
        <f t="shared" si="1135"/>
        <v>363.07960680999997</v>
      </c>
      <c r="Q2374" s="148">
        <f t="shared" si="1136"/>
        <v>0</v>
      </c>
      <c r="R2374" s="170">
        <f t="shared" si="1137"/>
        <v>0</v>
      </c>
      <c r="S2374" s="110">
        <f t="shared" si="1138"/>
        <v>0</v>
      </c>
      <c r="T2374" s="92">
        <f t="shared" si="1123"/>
        <v>0</v>
      </c>
      <c r="U2374" s="181">
        <f t="shared" si="1124"/>
        <v>0</v>
      </c>
      <c r="V2374" s="120">
        <f t="shared" si="1120"/>
        <v>7.8E-2</v>
      </c>
      <c r="W2374" s="118">
        <f t="shared" si="1139"/>
        <v>12</v>
      </c>
      <c r="X2374" s="118">
        <v>252</v>
      </c>
      <c r="Y2374" s="117">
        <f t="shared" si="1140"/>
        <v>1.00358295</v>
      </c>
      <c r="Z2374" s="110">
        <f t="shared" si="1141"/>
        <v>1.3008960700000001</v>
      </c>
      <c r="AA2374" s="110">
        <f t="shared" si="1142"/>
        <v>0</v>
      </c>
      <c r="AB2374" s="121" t="str">
        <f t="shared" si="1121"/>
        <v>A+J=</v>
      </c>
      <c r="AC2374" s="115">
        <f t="shared" si="1122"/>
        <v>46657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9">
        <f t="shared" si="1119"/>
        <v>46644</v>
      </c>
      <c r="B2375" s="110">
        <f t="shared" si="1125"/>
        <v>364.56022660999997</v>
      </c>
      <c r="C2375" s="184">
        <f t="shared" si="1143"/>
        <v>362.23070828326433</v>
      </c>
      <c r="D2375" s="111">
        <f t="shared" si="1126"/>
        <v>7245.38</v>
      </c>
      <c r="E2375" s="111">
        <f>IF($K2375=1,VLOOKUP($A2374,$AQ$11:$AU$150,5),E2374)</f>
        <v>7276.54</v>
      </c>
      <c r="F2375" s="160" t="e">
        <f>IF($K2375=1,VLOOKUP($A2374,$AQ$11:$AU$135,6),F2374)</f>
        <v>#REF!</v>
      </c>
      <c r="G2375" s="114">
        <f t="shared" si="1127"/>
        <v>4.3006716003852752E-3</v>
      </c>
      <c r="H2375" s="115">
        <f t="shared" si="1128"/>
        <v>46657</v>
      </c>
      <c r="I2375" s="115">
        <f t="shared" si="1129"/>
        <v>46657</v>
      </c>
      <c r="J2375" s="116">
        <f t="shared" si="1130"/>
        <v>22</v>
      </c>
      <c r="K2375" s="116">
        <f t="shared" si="1131"/>
        <v>13</v>
      </c>
      <c r="L2375" s="8">
        <f t="shared" si="1132"/>
        <v>1.0025390700000001</v>
      </c>
      <c r="M2375" s="117">
        <v>1</v>
      </c>
      <c r="N2375" s="117">
        <f t="shared" si="1133"/>
        <v>1</v>
      </c>
      <c r="O2375" s="110">
        <f t="shared" si="1134"/>
        <v>1.0025390700000001</v>
      </c>
      <c r="P2375" s="110">
        <f t="shared" si="1135"/>
        <v>363.15043739999999</v>
      </c>
      <c r="Q2375" s="148">
        <f t="shared" si="1136"/>
        <v>0</v>
      </c>
      <c r="R2375" s="170">
        <f t="shared" si="1137"/>
        <v>0</v>
      </c>
      <c r="S2375" s="110">
        <f t="shared" si="1138"/>
        <v>0</v>
      </c>
      <c r="T2375" s="92">
        <f t="shared" si="1123"/>
        <v>0</v>
      </c>
      <c r="U2375" s="181">
        <f t="shared" si="1124"/>
        <v>0</v>
      </c>
      <c r="V2375" s="120">
        <f t="shared" si="1120"/>
        <v>7.8E-2</v>
      </c>
      <c r="W2375" s="118">
        <f t="shared" si="1139"/>
        <v>13</v>
      </c>
      <c r="X2375" s="118">
        <v>252</v>
      </c>
      <c r="Y2375" s="117">
        <f t="shared" si="1140"/>
        <v>1.003882108</v>
      </c>
      <c r="Z2375" s="110">
        <f t="shared" si="1141"/>
        <v>1.40978921</v>
      </c>
      <c r="AA2375" s="110">
        <f t="shared" si="1142"/>
        <v>0</v>
      </c>
      <c r="AB2375" s="121" t="str">
        <f t="shared" si="1121"/>
        <v>A+J=</v>
      </c>
      <c r="AC2375" s="115">
        <f t="shared" si="1122"/>
        <v>46657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9">
        <f t="shared" si="1119"/>
        <v>46645</v>
      </c>
      <c r="B2376" s="110">
        <f t="shared" si="1125"/>
        <v>364.74003959999999</v>
      </c>
      <c r="C2376" s="184">
        <f t="shared" si="1143"/>
        <v>362.23070828326433</v>
      </c>
      <c r="D2376" s="111">
        <f t="shared" si="1126"/>
        <v>7245.38</v>
      </c>
      <c r="E2376" s="111">
        <f>IF($K2376=1,VLOOKUP($A2375,$AQ$11:$AU$150,5),E2375)</f>
        <v>7276.54</v>
      </c>
      <c r="F2376" s="160" t="e">
        <f>IF($K2376=1,VLOOKUP($A2375,$AQ$11:$AU$135,6),F2375)</f>
        <v>#REF!</v>
      </c>
      <c r="G2376" s="114">
        <f t="shared" si="1127"/>
        <v>4.3006716003852752E-3</v>
      </c>
      <c r="H2376" s="115">
        <f t="shared" si="1128"/>
        <v>46657</v>
      </c>
      <c r="I2376" s="115">
        <f t="shared" si="1129"/>
        <v>46657</v>
      </c>
      <c r="J2376" s="116">
        <f t="shared" si="1130"/>
        <v>22</v>
      </c>
      <c r="K2376" s="116">
        <f t="shared" si="1131"/>
        <v>14</v>
      </c>
      <c r="L2376" s="8">
        <f t="shared" si="1132"/>
        <v>1.0027346500000001</v>
      </c>
      <c r="M2376" s="117">
        <v>1</v>
      </c>
      <c r="N2376" s="117">
        <f t="shared" si="1133"/>
        <v>1</v>
      </c>
      <c r="O2376" s="110">
        <f t="shared" si="1134"/>
        <v>1.0027346500000001</v>
      </c>
      <c r="P2376" s="110">
        <f t="shared" si="1135"/>
        <v>363.22128248000001</v>
      </c>
      <c r="Q2376" s="148">
        <f t="shared" si="1136"/>
        <v>0</v>
      </c>
      <c r="R2376" s="170">
        <f t="shared" si="1137"/>
        <v>0</v>
      </c>
      <c r="S2376" s="110">
        <f t="shared" si="1138"/>
        <v>0</v>
      </c>
      <c r="T2376" s="92">
        <f t="shared" si="1123"/>
        <v>0</v>
      </c>
      <c r="U2376" s="181">
        <f t="shared" si="1124"/>
        <v>0</v>
      </c>
      <c r="V2376" s="120">
        <f t="shared" si="1120"/>
        <v>7.8E-2</v>
      </c>
      <c r="W2376" s="118">
        <f t="shared" si="1139"/>
        <v>14</v>
      </c>
      <c r="X2376" s="118">
        <v>252</v>
      </c>
      <c r="Y2376" s="117">
        <f t="shared" si="1140"/>
        <v>1.0041813550000001</v>
      </c>
      <c r="Z2376" s="110">
        <f t="shared" si="1141"/>
        <v>1.5187571200000001</v>
      </c>
      <c r="AA2376" s="110">
        <f t="shared" si="1142"/>
        <v>0</v>
      </c>
      <c r="AB2376" s="121" t="str">
        <f t="shared" si="1121"/>
        <v>A+J=</v>
      </c>
      <c r="AC2376" s="115">
        <f t="shared" si="1122"/>
        <v>46657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9">
        <f t="shared" si="1119"/>
        <v>46646</v>
      </c>
      <c r="B2377" s="110">
        <f t="shared" si="1125"/>
        <v>364.91994189000002</v>
      </c>
      <c r="C2377" s="184">
        <f t="shared" si="1143"/>
        <v>362.23070828326433</v>
      </c>
      <c r="D2377" s="111">
        <f t="shared" si="1126"/>
        <v>7245.38</v>
      </c>
      <c r="E2377" s="111">
        <f>IF($K2377=1,VLOOKUP($A2376,$AQ$11:$AU$150,5),E2376)</f>
        <v>7276.54</v>
      </c>
      <c r="F2377" s="160" t="e">
        <f>IF($K2377=1,VLOOKUP($A2376,$AQ$11:$AU$135,6),F2376)</f>
        <v>#REF!</v>
      </c>
      <c r="G2377" s="114">
        <f t="shared" si="1127"/>
        <v>4.3006716003852752E-3</v>
      </c>
      <c r="H2377" s="115">
        <f t="shared" si="1128"/>
        <v>46657</v>
      </c>
      <c r="I2377" s="115">
        <f t="shared" si="1129"/>
        <v>46657</v>
      </c>
      <c r="J2377" s="116">
        <f t="shared" si="1130"/>
        <v>22</v>
      </c>
      <c r="K2377" s="116">
        <f t="shared" si="1131"/>
        <v>15</v>
      </c>
      <c r="L2377" s="8">
        <f t="shared" si="1132"/>
        <v>1.00293027</v>
      </c>
      <c r="M2377" s="117">
        <v>1</v>
      </c>
      <c r="N2377" s="117">
        <f t="shared" si="1133"/>
        <v>1</v>
      </c>
      <c r="O2377" s="110">
        <f t="shared" si="1134"/>
        <v>1.00293027</v>
      </c>
      <c r="P2377" s="110">
        <f t="shared" si="1135"/>
        <v>363.29214206</v>
      </c>
      <c r="Q2377" s="148">
        <f t="shared" si="1136"/>
        <v>0</v>
      </c>
      <c r="R2377" s="170">
        <f t="shared" si="1137"/>
        <v>0</v>
      </c>
      <c r="S2377" s="110">
        <f t="shared" si="1138"/>
        <v>0</v>
      </c>
      <c r="T2377" s="92">
        <f t="shared" si="1123"/>
        <v>0</v>
      </c>
      <c r="U2377" s="181">
        <f t="shared" si="1124"/>
        <v>0</v>
      </c>
      <c r="V2377" s="120">
        <f t="shared" si="1120"/>
        <v>7.8E-2</v>
      </c>
      <c r="W2377" s="118">
        <f t="shared" si="1139"/>
        <v>15</v>
      </c>
      <c r="X2377" s="118">
        <v>252</v>
      </c>
      <c r="Y2377" s="117">
        <f t="shared" si="1140"/>
        <v>1.0044806909999999</v>
      </c>
      <c r="Z2377" s="110">
        <f t="shared" si="1141"/>
        <v>1.6277998300000001</v>
      </c>
      <c r="AA2377" s="110">
        <f t="shared" si="1142"/>
        <v>0</v>
      </c>
      <c r="AB2377" s="121" t="str">
        <f t="shared" si="1121"/>
        <v>A+J=</v>
      </c>
      <c r="AC2377" s="115">
        <f t="shared" si="1122"/>
        <v>46657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9">
        <f t="shared" si="1119"/>
        <v>46647</v>
      </c>
      <c r="B2378" s="110">
        <f t="shared" si="1125"/>
        <v>365.09993385000001</v>
      </c>
      <c r="C2378" s="184">
        <f t="shared" si="1143"/>
        <v>362.23070828326433</v>
      </c>
      <c r="D2378" s="111">
        <f t="shared" si="1126"/>
        <v>7245.38</v>
      </c>
      <c r="E2378" s="111">
        <f>IF($K2378=1,VLOOKUP($A2377,$AQ$11:$AU$150,5),E2377)</f>
        <v>7276.54</v>
      </c>
      <c r="F2378" s="160" t="e">
        <f>IF($K2378=1,VLOOKUP($A2377,$AQ$11:$AU$135,6),F2377)</f>
        <v>#REF!</v>
      </c>
      <c r="G2378" s="114">
        <f t="shared" si="1127"/>
        <v>4.3006716003852752E-3</v>
      </c>
      <c r="H2378" s="115">
        <f t="shared" si="1128"/>
        <v>46657</v>
      </c>
      <c r="I2378" s="115">
        <f t="shared" si="1129"/>
        <v>46657</v>
      </c>
      <c r="J2378" s="116">
        <f t="shared" si="1130"/>
        <v>22</v>
      </c>
      <c r="K2378" s="116">
        <f t="shared" si="1131"/>
        <v>16</v>
      </c>
      <c r="L2378" s="8">
        <f t="shared" si="1132"/>
        <v>1.0031259299999999</v>
      </c>
      <c r="M2378" s="117">
        <v>1</v>
      </c>
      <c r="N2378" s="117">
        <f t="shared" si="1133"/>
        <v>1</v>
      </c>
      <c r="O2378" s="110">
        <f t="shared" si="1134"/>
        <v>1.0031259299999999</v>
      </c>
      <c r="P2378" s="110">
        <f t="shared" si="1135"/>
        <v>363.36301612</v>
      </c>
      <c r="Q2378" s="148">
        <f t="shared" si="1136"/>
        <v>0</v>
      </c>
      <c r="R2378" s="170">
        <f t="shared" si="1137"/>
        <v>0</v>
      </c>
      <c r="S2378" s="110">
        <f t="shared" si="1138"/>
        <v>0</v>
      </c>
      <c r="T2378" s="92">
        <f t="shared" si="1123"/>
        <v>0</v>
      </c>
      <c r="U2378" s="181">
        <f t="shared" si="1124"/>
        <v>0</v>
      </c>
      <c r="V2378" s="120">
        <f t="shared" si="1120"/>
        <v>7.8E-2</v>
      </c>
      <c r="W2378" s="118">
        <f t="shared" si="1139"/>
        <v>16</v>
      </c>
      <c r="X2378" s="118">
        <v>252</v>
      </c>
      <c r="Y2378" s="117">
        <f t="shared" si="1140"/>
        <v>1.0047801169999999</v>
      </c>
      <c r="Z2378" s="110">
        <f t="shared" si="1141"/>
        <v>1.73691773</v>
      </c>
      <c r="AA2378" s="110">
        <f t="shared" si="1142"/>
        <v>0</v>
      </c>
      <c r="AB2378" s="121" t="str">
        <f t="shared" si="1121"/>
        <v>A+J=</v>
      </c>
      <c r="AC2378" s="115">
        <f t="shared" si="1122"/>
        <v>46657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9">
        <f t="shared" si="1119"/>
        <v>46648</v>
      </c>
      <c r="B2379" s="110">
        <f t="shared" si="1125"/>
        <v>365.28001151000001</v>
      </c>
      <c r="C2379" s="184">
        <f t="shared" si="1143"/>
        <v>362.23070828326433</v>
      </c>
      <c r="D2379" s="111">
        <f t="shared" si="1126"/>
        <v>7245.38</v>
      </c>
      <c r="E2379" s="111">
        <f>IF($K2379=1,VLOOKUP($A2378,$AQ$11:$AU$150,5),E2378)</f>
        <v>7276.54</v>
      </c>
      <c r="F2379" s="160" t="e">
        <f>IF($K2379=1,VLOOKUP($A2378,$AQ$11:$AU$135,6),F2378)</f>
        <v>#REF!</v>
      </c>
      <c r="G2379" s="114">
        <f t="shared" si="1127"/>
        <v>4.3006716003852752E-3</v>
      </c>
      <c r="H2379" s="115">
        <f t="shared" si="1128"/>
        <v>46657</v>
      </c>
      <c r="I2379" s="115">
        <f t="shared" si="1129"/>
        <v>46657</v>
      </c>
      <c r="J2379" s="116">
        <f t="shared" si="1130"/>
        <v>22</v>
      </c>
      <c r="K2379" s="116">
        <f t="shared" si="1131"/>
        <v>17</v>
      </c>
      <c r="L2379" s="8">
        <f t="shared" si="1132"/>
        <v>1.0033216199999999</v>
      </c>
      <c r="M2379" s="117">
        <v>1</v>
      </c>
      <c r="N2379" s="117">
        <f t="shared" si="1133"/>
        <v>1</v>
      </c>
      <c r="O2379" s="110">
        <f t="shared" si="1134"/>
        <v>1.0033216199999999</v>
      </c>
      <c r="P2379" s="110">
        <f t="shared" si="1135"/>
        <v>363.43390104000002</v>
      </c>
      <c r="Q2379" s="148">
        <f t="shared" si="1136"/>
        <v>0</v>
      </c>
      <c r="R2379" s="170">
        <f t="shared" si="1137"/>
        <v>0</v>
      </c>
      <c r="S2379" s="110">
        <f t="shared" si="1138"/>
        <v>0</v>
      </c>
      <c r="T2379" s="92">
        <f t="shared" si="1123"/>
        <v>0</v>
      </c>
      <c r="U2379" s="181">
        <f t="shared" si="1124"/>
        <v>0</v>
      </c>
      <c r="V2379" s="120">
        <f t="shared" si="1120"/>
        <v>7.8E-2</v>
      </c>
      <c r="W2379" s="118">
        <f t="shared" si="1139"/>
        <v>17</v>
      </c>
      <c r="X2379" s="118">
        <v>252</v>
      </c>
      <c r="Y2379" s="117">
        <f t="shared" si="1140"/>
        <v>1.0050796319999999</v>
      </c>
      <c r="Z2379" s="110">
        <f t="shared" si="1141"/>
        <v>1.8461104699999999</v>
      </c>
      <c r="AA2379" s="110">
        <f t="shared" si="1142"/>
        <v>0</v>
      </c>
      <c r="AB2379" s="121" t="str">
        <f t="shared" si="1121"/>
        <v>A+J=</v>
      </c>
      <c r="AC2379" s="115">
        <f t="shared" si="1122"/>
        <v>46657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9">
        <f t="shared" ref="A2380:A2443" si="1144">(A2379+1)</f>
        <v>46649</v>
      </c>
      <c r="B2380" s="110">
        <f t="shared" si="1125"/>
        <v>365.28001151000001</v>
      </c>
      <c r="C2380" s="184">
        <f t="shared" si="1143"/>
        <v>362.23070828326433</v>
      </c>
      <c r="D2380" s="111">
        <f t="shared" si="1126"/>
        <v>7245.38</v>
      </c>
      <c r="E2380" s="111">
        <f>IF($K2380=1,VLOOKUP($A2379,$AQ$11:$AU$150,5),E2379)</f>
        <v>7276.54</v>
      </c>
      <c r="F2380" s="160" t="e">
        <f>IF($K2380=1,VLOOKUP($A2379,$AQ$11:$AU$135,6),F2379)</f>
        <v>#REF!</v>
      </c>
      <c r="G2380" s="114">
        <f t="shared" si="1127"/>
        <v>4.3006716003852752E-3</v>
      </c>
      <c r="H2380" s="115">
        <f t="shared" si="1128"/>
        <v>46657</v>
      </c>
      <c r="I2380" s="115">
        <f t="shared" si="1129"/>
        <v>46657</v>
      </c>
      <c r="J2380" s="116">
        <f t="shared" si="1130"/>
        <v>22</v>
      </c>
      <c r="K2380" s="116">
        <f t="shared" si="1131"/>
        <v>17</v>
      </c>
      <c r="L2380" s="8">
        <f t="shared" si="1132"/>
        <v>1.0033216199999999</v>
      </c>
      <c r="M2380" s="117">
        <v>1</v>
      </c>
      <c r="N2380" s="117">
        <f t="shared" si="1133"/>
        <v>1</v>
      </c>
      <c r="O2380" s="110">
        <f t="shared" si="1134"/>
        <v>1.0033216199999999</v>
      </c>
      <c r="P2380" s="110">
        <f t="shared" si="1135"/>
        <v>363.43390104000002</v>
      </c>
      <c r="Q2380" s="148">
        <f t="shared" si="1136"/>
        <v>0</v>
      </c>
      <c r="R2380" s="170">
        <f t="shared" si="1137"/>
        <v>0</v>
      </c>
      <c r="S2380" s="110">
        <f t="shared" si="1138"/>
        <v>0</v>
      </c>
      <c r="T2380" s="92">
        <f t="shared" si="1123"/>
        <v>0</v>
      </c>
      <c r="U2380" s="181">
        <f t="shared" si="1124"/>
        <v>0</v>
      </c>
      <c r="V2380" s="120">
        <f t="shared" ref="V2380:V2443" si="1145">(V2379)</f>
        <v>7.8E-2</v>
      </c>
      <c r="W2380" s="118">
        <f t="shared" si="1139"/>
        <v>17</v>
      </c>
      <c r="X2380" s="118">
        <v>252</v>
      </c>
      <c r="Y2380" s="117">
        <f t="shared" si="1140"/>
        <v>1.0050796319999999</v>
      </c>
      <c r="Z2380" s="110">
        <f t="shared" si="1141"/>
        <v>1.8461104699999999</v>
      </c>
      <c r="AA2380" s="110">
        <f t="shared" si="1142"/>
        <v>0</v>
      </c>
      <c r="AB2380" s="121" t="str">
        <f t="shared" si="1121"/>
        <v>A+J=</v>
      </c>
      <c r="AC2380" s="115">
        <f t="shared" si="1122"/>
        <v>46657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9">
        <f t="shared" si="1144"/>
        <v>46650</v>
      </c>
      <c r="B2381" s="110">
        <f t="shared" si="1125"/>
        <v>365.28001151000001</v>
      </c>
      <c r="C2381" s="184">
        <f t="shared" si="1143"/>
        <v>362.23070828326433</v>
      </c>
      <c r="D2381" s="111">
        <f t="shared" si="1126"/>
        <v>7245.38</v>
      </c>
      <c r="E2381" s="111">
        <f>IF($K2381=1,VLOOKUP($A2380,$AQ$11:$AU$150,5),E2380)</f>
        <v>7276.54</v>
      </c>
      <c r="F2381" s="160" t="e">
        <f>IF($K2381=1,VLOOKUP($A2380,$AQ$11:$AU$135,6),F2380)</f>
        <v>#REF!</v>
      </c>
      <c r="G2381" s="114">
        <f t="shared" si="1127"/>
        <v>4.3006716003852752E-3</v>
      </c>
      <c r="H2381" s="115">
        <f t="shared" si="1128"/>
        <v>46657</v>
      </c>
      <c r="I2381" s="115">
        <f t="shared" si="1129"/>
        <v>46657</v>
      </c>
      <c r="J2381" s="116">
        <f t="shared" si="1130"/>
        <v>22</v>
      </c>
      <c r="K2381" s="116">
        <f t="shared" si="1131"/>
        <v>17</v>
      </c>
      <c r="L2381" s="8">
        <f t="shared" si="1132"/>
        <v>1.0033216199999999</v>
      </c>
      <c r="M2381" s="117">
        <v>1</v>
      </c>
      <c r="N2381" s="117">
        <f t="shared" si="1133"/>
        <v>1</v>
      </c>
      <c r="O2381" s="110">
        <f t="shared" si="1134"/>
        <v>1.0033216199999999</v>
      </c>
      <c r="P2381" s="110">
        <f t="shared" si="1135"/>
        <v>363.43390104000002</v>
      </c>
      <c r="Q2381" s="148">
        <f t="shared" si="1136"/>
        <v>0</v>
      </c>
      <c r="R2381" s="170">
        <f t="shared" si="1137"/>
        <v>0</v>
      </c>
      <c r="S2381" s="110">
        <f t="shared" si="1138"/>
        <v>0</v>
      </c>
      <c r="T2381" s="92">
        <f t="shared" si="1123"/>
        <v>0</v>
      </c>
      <c r="U2381" s="181">
        <f t="shared" si="1124"/>
        <v>0</v>
      </c>
      <c r="V2381" s="120">
        <f t="shared" si="1145"/>
        <v>7.8E-2</v>
      </c>
      <c r="W2381" s="118">
        <f t="shared" si="1139"/>
        <v>17</v>
      </c>
      <c r="X2381" s="118">
        <v>252</v>
      </c>
      <c r="Y2381" s="117">
        <f t="shared" si="1140"/>
        <v>1.0050796319999999</v>
      </c>
      <c r="Z2381" s="110">
        <f t="shared" si="1141"/>
        <v>1.8461104699999999</v>
      </c>
      <c r="AA2381" s="110">
        <f t="shared" si="1142"/>
        <v>0</v>
      </c>
      <c r="AB2381" s="121" t="str">
        <f t="shared" ref="AB2381:AB2444" si="1146">IF($Q2380&gt;0,VLOOKUP($A2380,$AF$11:$AO$141,9),AB2380)</f>
        <v>A+J=</v>
      </c>
      <c r="AC2381" s="115">
        <f t="shared" ref="AC2381:AC2444" si="1147">IF($Q2380&gt;0,VLOOKUP($A2380,$AF$11:$AO$141,10),AC2380)</f>
        <v>46657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9">
        <f t="shared" si="1144"/>
        <v>46651</v>
      </c>
      <c r="B2382" s="110">
        <f t="shared" si="1125"/>
        <v>365.46017856000003</v>
      </c>
      <c r="C2382" s="184">
        <f t="shared" si="1143"/>
        <v>362.23070828326433</v>
      </c>
      <c r="D2382" s="111">
        <f t="shared" si="1126"/>
        <v>7245.38</v>
      </c>
      <c r="E2382" s="111">
        <f>IF($K2382=1,VLOOKUP($A2381,$AQ$11:$AU$150,5),E2381)</f>
        <v>7276.54</v>
      </c>
      <c r="F2382" s="160" t="e">
        <f>IF($K2382=1,VLOOKUP($A2381,$AQ$11:$AU$135,6),F2381)</f>
        <v>#REF!</v>
      </c>
      <c r="G2382" s="114">
        <f t="shared" si="1127"/>
        <v>4.3006716003852752E-3</v>
      </c>
      <c r="H2382" s="115">
        <f t="shared" si="1128"/>
        <v>46657</v>
      </c>
      <c r="I2382" s="115">
        <f t="shared" si="1129"/>
        <v>46657</v>
      </c>
      <c r="J2382" s="116">
        <f t="shared" si="1130"/>
        <v>22</v>
      </c>
      <c r="K2382" s="116">
        <f t="shared" si="1131"/>
        <v>18</v>
      </c>
      <c r="L2382" s="8">
        <f t="shared" si="1132"/>
        <v>1.0035173500000001</v>
      </c>
      <c r="M2382" s="117">
        <v>1</v>
      </c>
      <c r="N2382" s="117">
        <f t="shared" si="1133"/>
        <v>1</v>
      </c>
      <c r="O2382" s="110">
        <f t="shared" si="1134"/>
        <v>1.0035173500000001</v>
      </c>
      <c r="P2382" s="110">
        <f t="shared" si="1135"/>
        <v>363.50480046000001</v>
      </c>
      <c r="Q2382" s="148">
        <f t="shared" si="1136"/>
        <v>0</v>
      </c>
      <c r="R2382" s="170">
        <f t="shared" si="1137"/>
        <v>0</v>
      </c>
      <c r="S2382" s="110">
        <f t="shared" si="1138"/>
        <v>0</v>
      </c>
      <c r="T2382" s="92">
        <f t="shared" si="1123"/>
        <v>0</v>
      </c>
      <c r="U2382" s="181">
        <f t="shared" si="1124"/>
        <v>0</v>
      </c>
      <c r="V2382" s="120">
        <f t="shared" si="1145"/>
        <v>7.8E-2</v>
      </c>
      <c r="W2382" s="118">
        <f t="shared" si="1139"/>
        <v>18</v>
      </c>
      <c r="X2382" s="118">
        <v>252</v>
      </c>
      <c r="Y2382" s="117">
        <f t="shared" si="1140"/>
        <v>1.005379236</v>
      </c>
      <c r="Z2382" s="110">
        <f t="shared" si="1141"/>
        <v>1.9553780999999999</v>
      </c>
      <c r="AA2382" s="110">
        <f t="shared" si="1142"/>
        <v>0</v>
      </c>
      <c r="AB2382" s="121" t="str">
        <f t="shared" si="1146"/>
        <v>A+J=</v>
      </c>
      <c r="AC2382" s="115">
        <f t="shared" si="1147"/>
        <v>46657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9">
        <f t="shared" si="1144"/>
        <v>46652</v>
      </c>
      <c r="B2383" s="110">
        <f t="shared" si="1125"/>
        <v>365.64043502999999</v>
      </c>
      <c r="C2383" s="184">
        <f t="shared" si="1143"/>
        <v>362.23070828326433</v>
      </c>
      <c r="D2383" s="111">
        <f t="shared" si="1126"/>
        <v>7245.38</v>
      </c>
      <c r="E2383" s="111">
        <f>IF($K2383=1,VLOOKUP($A2382,$AQ$11:$AU$150,5),E2382)</f>
        <v>7276.54</v>
      </c>
      <c r="F2383" s="160" t="e">
        <f>IF($K2383=1,VLOOKUP($A2382,$AQ$11:$AU$135,6),F2382)</f>
        <v>#REF!</v>
      </c>
      <c r="G2383" s="114">
        <f t="shared" si="1127"/>
        <v>4.3006716003852752E-3</v>
      </c>
      <c r="H2383" s="115">
        <f t="shared" si="1128"/>
        <v>46657</v>
      </c>
      <c r="I2383" s="115">
        <f t="shared" si="1129"/>
        <v>46657</v>
      </c>
      <c r="J2383" s="116">
        <f t="shared" si="1130"/>
        <v>22</v>
      </c>
      <c r="K2383" s="116">
        <f t="shared" si="1131"/>
        <v>19</v>
      </c>
      <c r="L2383" s="8">
        <f t="shared" si="1132"/>
        <v>1.00371312</v>
      </c>
      <c r="M2383" s="117">
        <v>1</v>
      </c>
      <c r="N2383" s="117">
        <f t="shared" si="1133"/>
        <v>1</v>
      </c>
      <c r="O2383" s="110">
        <f t="shared" si="1134"/>
        <v>1.00371312</v>
      </c>
      <c r="P2383" s="110">
        <f t="shared" si="1135"/>
        <v>363.57571437000001</v>
      </c>
      <c r="Q2383" s="148">
        <f t="shared" si="1136"/>
        <v>0</v>
      </c>
      <c r="R2383" s="170">
        <f t="shared" si="1137"/>
        <v>0</v>
      </c>
      <c r="S2383" s="110">
        <f t="shared" si="1138"/>
        <v>0</v>
      </c>
      <c r="T2383" s="92">
        <f t="shared" si="1123"/>
        <v>0</v>
      </c>
      <c r="U2383" s="181">
        <f t="shared" si="1124"/>
        <v>0</v>
      </c>
      <c r="V2383" s="120">
        <f t="shared" si="1145"/>
        <v>7.8E-2</v>
      </c>
      <c r="W2383" s="118">
        <f t="shared" si="1139"/>
        <v>19</v>
      </c>
      <c r="X2383" s="118">
        <v>252</v>
      </c>
      <c r="Y2383" s="117">
        <f t="shared" si="1140"/>
        <v>1.0056789290000001</v>
      </c>
      <c r="Z2383" s="110">
        <f t="shared" si="1141"/>
        <v>2.0647206599999999</v>
      </c>
      <c r="AA2383" s="110">
        <f t="shared" si="1142"/>
        <v>0</v>
      </c>
      <c r="AB2383" s="121" t="str">
        <f t="shared" si="1146"/>
        <v>A+J=</v>
      </c>
      <c r="AC2383" s="115">
        <f t="shared" si="1147"/>
        <v>46657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9">
        <f t="shared" si="1144"/>
        <v>46653</v>
      </c>
      <c r="B2384" s="110">
        <f t="shared" si="1125"/>
        <v>365.82078130000002</v>
      </c>
      <c r="C2384" s="184">
        <f t="shared" si="1143"/>
        <v>362.23070828326433</v>
      </c>
      <c r="D2384" s="111">
        <f t="shared" si="1126"/>
        <v>7245.38</v>
      </c>
      <c r="E2384" s="111">
        <f>IF($K2384=1,VLOOKUP($A2383,$AQ$11:$AU$150,5),E2383)</f>
        <v>7276.54</v>
      </c>
      <c r="F2384" s="160" t="e">
        <f>IF($K2384=1,VLOOKUP($A2383,$AQ$11:$AU$135,6),F2383)</f>
        <v>#REF!</v>
      </c>
      <c r="G2384" s="114">
        <f t="shared" si="1127"/>
        <v>4.3006716003852752E-3</v>
      </c>
      <c r="H2384" s="115">
        <f t="shared" si="1128"/>
        <v>46657</v>
      </c>
      <c r="I2384" s="115">
        <f t="shared" si="1129"/>
        <v>46657</v>
      </c>
      <c r="J2384" s="116">
        <f t="shared" si="1130"/>
        <v>22</v>
      </c>
      <c r="K2384" s="116">
        <f t="shared" si="1131"/>
        <v>20</v>
      </c>
      <c r="L2384" s="8">
        <f t="shared" si="1132"/>
        <v>1.0039089299999999</v>
      </c>
      <c r="M2384" s="117">
        <v>1</v>
      </c>
      <c r="N2384" s="117">
        <f t="shared" si="1133"/>
        <v>1</v>
      </c>
      <c r="O2384" s="110">
        <f t="shared" si="1134"/>
        <v>1.0039089299999999</v>
      </c>
      <c r="P2384" s="110">
        <f t="shared" si="1135"/>
        <v>363.64664276000002</v>
      </c>
      <c r="Q2384" s="148">
        <f t="shared" si="1136"/>
        <v>0</v>
      </c>
      <c r="R2384" s="170">
        <f t="shared" si="1137"/>
        <v>0</v>
      </c>
      <c r="S2384" s="110">
        <f t="shared" si="1138"/>
        <v>0</v>
      </c>
      <c r="T2384" s="92">
        <f t="shared" ref="T2384:T2447" si="1148">IF(AND(Q2384&gt;0,L2384&gt;1),(L2384-1)*C2384,0)</f>
        <v>0</v>
      </c>
      <c r="U2384" s="181">
        <f t="shared" ref="U2384:U2447" si="1149">IF(Q2384&gt;0,(S2384+T2384)/P2384,0)</f>
        <v>0</v>
      </c>
      <c r="V2384" s="120">
        <f t="shared" si="1145"/>
        <v>7.8E-2</v>
      </c>
      <c r="W2384" s="118">
        <f t="shared" si="1139"/>
        <v>20</v>
      </c>
      <c r="X2384" s="118">
        <v>252</v>
      </c>
      <c r="Y2384" s="117">
        <f t="shared" si="1140"/>
        <v>1.0059787120000001</v>
      </c>
      <c r="Z2384" s="110">
        <f t="shared" si="1141"/>
        <v>2.17413854</v>
      </c>
      <c r="AA2384" s="110">
        <f t="shared" si="1142"/>
        <v>0</v>
      </c>
      <c r="AB2384" s="121" t="str">
        <f t="shared" si="1146"/>
        <v>A+J=</v>
      </c>
      <c r="AC2384" s="115">
        <f t="shared" si="1147"/>
        <v>46657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9">
        <f t="shared" si="1144"/>
        <v>46654</v>
      </c>
      <c r="B2385" s="110">
        <f t="shared" ref="B2385:B2448" si="1150">(P2385+Z2385)</f>
        <v>366.00121705999999</v>
      </c>
      <c r="C2385" s="184">
        <f t="shared" si="1143"/>
        <v>362.23070828326433</v>
      </c>
      <c r="D2385" s="111">
        <f t="shared" ref="D2385:D2448" si="1151">IF(E2385=E2384,D2384,E2384)</f>
        <v>7245.38</v>
      </c>
      <c r="E2385" s="111">
        <f>IF($K2385=1,VLOOKUP($A2384,$AQ$11:$AU$150,5),E2384)</f>
        <v>7276.54</v>
      </c>
      <c r="F2385" s="160" t="e">
        <f>IF($K2385=1,VLOOKUP($A2384,$AQ$11:$AU$135,6),F2384)</f>
        <v>#REF!</v>
      </c>
      <c r="G2385" s="114">
        <f t="shared" ref="G2385:G2448" si="1152">(E2385/D2385)-1</f>
        <v>4.3006716003852752E-3</v>
      </c>
      <c r="H2385" s="115">
        <f t="shared" ref="H2385:H2448" si="1153">IF(Q2384&gt;0,VLOOKUP(A2385,AJ$119:AP$451,4),H2384)</f>
        <v>46657</v>
      </c>
      <c r="I2385" s="115">
        <f t="shared" ref="I2385:I2448" si="1154">IF(A2385&gt;I2384,H2385,I2384)</f>
        <v>46657</v>
      </c>
      <c r="J2385" s="116">
        <f t="shared" ref="J2385:J2448" si="1155">IF(I2385=I2384,J2384,NETWORKDAYS(I2384,I2385,$AF$149:$AF$503)-1)</f>
        <v>22</v>
      </c>
      <c r="K2385" s="116">
        <f t="shared" ref="K2385:K2448" si="1156">(J2385-(NETWORKDAYS(A2385,I2385,AF$149:AF$503)-1))</f>
        <v>21</v>
      </c>
      <c r="L2385" s="8">
        <f t="shared" ref="L2385:L2448" si="1157">TRUNC((E2385/D2385)^TRUNC((K2385/J2385),9),8)</f>
        <v>1.00410478</v>
      </c>
      <c r="M2385" s="117">
        <v>1</v>
      </c>
      <c r="N2385" s="117">
        <f t="shared" ref="N2385:N2448" si="1158">IF(I2385&gt;I2384,N2384*M2385,N2384)</f>
        <v>1</v>
      </c>
      <c r="O2385" s="110">
        <f t="shared" ref="O2385:O2448" si="1159">TRUNC(TRUNC((L2385*N2385),15),8)</f>
        <v>1.00410478</v>
      </c>
      <c r="P2385" s="110">
        <f t="shared" ref="P2385:P2448" si="1160">TRUNC(C2385*O2385,8)</f>
        <v>363.71758564999999</v>
      </c>
      <c r="Q2385" s="148">
        <f t="shared" ref="Q2385:Q2448" si="1161">IF(VLOOKUP(A2385,AF$11:AM$141,8)=VLOOKUP(A2384,AF$11:AM$141,8),0,VLOOKUP(A2385,AF$11:AM$141,8))</f>
        <v>0</v>
      </c>
      <c r="R2385" s="170">
        <f t="shared" ref="R2385:R2448" si="1162">IF(Q2385&gt;0,VLOOKUP($A2385,$AF$11:$AK$141,6),0)</f>
        <v>0</v>
      </c>
      <c r="S2385" s="110">
        <f t="shared" ref="S2385:S2448" si="1163">IF(R2385&gt;0,TRUNC(R2385*P2385,8),0)</f>
        <v>0</v>
      </c>
      <c r="T2385" s="92">
        <f t="shared" si="1148"/>
        <v>0</v>
      </c>
      <c r="U2385" s="181">
        <f t="shared" si="1149"/>
        <v>0</v>
      </c>
      <c r="V2385" s="120">
        <f t="shared" si="1145"/>
        <v>7.8E-2</v>
      </c>
      <c r="W2385" s="118">
        <f t="shared" ref="W2385:W2448" si="1164">IF(A2384&lt;K$2,0,IF(Q2384&gt;0,1,IF(K2385=K2384,W2384,W2384+1)))</f>
        <v>21</v>
      </c>
      <c r="X2385" s="118">
        <v>252</v>
      </c>
      <c r="Y2385" s="117">
        <f t="shared" ref="Y2385:Y2448" si="1165">ROUND((1+V2385)^TRUNC((W2385/X2385),9),9)</f>
        <v>1.0062785839999999</v>
      </c>
      <c r="Z2385" s="110">
        <f t="shared" ref="Z2385:Z2448" si="1166">TRUNC((P2385*(Y2385-1)),8)</f>
        <v>2.2836314099999999</v>
      </c>
      <c r="AA2385" s="110">
        <f t="shared" ref="AA2385:AA2448" si="1167">IF(Q2385&gt;0,S2385+Z2385,0)</f>
        <v>0</v>
      </c>
      <c r="AB2385" s="121" t="str">
        <f t="shared" si="1146"/>
        <v>A+J=</v>
      </c>
      <c r="AC2385" s="115">
        <f t="shared" si="1147"/>
        <v>46657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9">
        <f t="shared" si="1144"/>
        <v>46655</v>
      </c>
      <c r="B2386" s="110">
        <f t="shared" si="1150"/>
        <v>366.18174268000001</v>
      </c>
      <c r="C2386" s="184">
        <f t="shared" si="1143"/>
        <v>362.23070828326433</v>
      </c>
      <c r="D2386" s="111">
        <f t="shared" si="1151"/>
        <v>7245.38</v>
      </c>
      <c r="E2386" s="111">
        <f>IF($K2386=1,VLOOKUP($A2385,$AQ$11:$AU$150,5),E2385)</f>
        <v>7276.54</v>
      </c>
      <c r="F2386" s="160" t="e">
        <f>IF($K2386=1,VLOOKUP($A2385,$AQ$11:$AU$135,6),F2385)</f>
        <v>#REF!</v>
      </c>
      <c r="G2386" s="114">
        <f t="shared" si="1152"/>
        <v>4.3006716003852752E-3</v>
      </c>
      <c r="H2386" s="115">
        <f t="shared" si="1153"/>
        <v>46657</v>
      </c>
      <c r="I2386" s="115">
        <f t="shared" si="1154"/>
        <v>46657</v>
      </c>
      <c r="J2386" s="116">
        <f t="shared" si="1155"/>
        <v>22</v>
      </c>
      <c r="K2386" s="116">
        <f t="shared" si="1156"/>
        <v>22</v>
      </c>
      <c r="L2386" s="8">
        <f t="shared" si="1157"/>
        <v>1.0043006699999999</v>
      </c>
      <c r="M2386" s="117">
        <v>1</v>
      </c>
      <c r="N2386" s="117">
        <f t="shared" si="1158"/>
        <v>1</v>
      </c>
      <c r="O2386" s="110">
        <f t="shared" si="1159"/>
        <v>1.0043006699999999</v>
      </c>
      <c r="P2386" s="110">
        <f t="shared" si="1160"/>
        <v>363.78854302000002</v>
      </c>
      <c r="Q2386" s="148">
        <f t="shared" si="1161"/>
        <v>0</v>
      </c>
      <c r="R2386" s="170">
        <f t="shared" si="1162"/>
        <v>0</v>
      </c>
      <c r="S2386" s="110">
        <f t="shared" si="1163"/>
        <v>0</v>
      </c>
      <c r="T2386" s="92">
        <f t="shared" si="1148"/>
        <v>0</v>
      </c>
      <c r="U2386" s="181">
        <f t="shared" si="1149"/>
        <v>0</v>
      </c>
      <c r="V2386" s="120">
        <f t="shared" si="1145"/>
        <v>7.8E-2</v>
      </c>
      <c r="W2386" s="118">
        <f t="shared" si="1164"/>
        <v>22</v>
      </c>
      <c r="X2386" s="118">
        <v>252</v>
      </c>
      <c r="Y2386" s="117">
        <f t="shared" si="1165"/>
        <v>1.0065785460000001</v>
      </c>
      <c r="Z2386" s="110">
        <f t="shared" si="1166"/>
        <v>2.3931996600000001</v>
      </c>
      <c r="AA2386" s="110">
        <f t="shared" si="1167"/>
        <v>0</v>
      </c>
      <c r="AB2386" s="121" t="str">
        <f t="shared" si="1146"/>
        <v>A+J=</v>
      </c>
      <c r="AC2386" s="115">
        <f t="shared" si="1147"/>
        <v>46657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9">
        <f t="shared" si="1144"/>
        <v>46656</v>
      </c>
      <c r="B2387" s="110">
        <f t="shared" si="1150"/>
        <v>366.18174268000001</v>
      </c>
      <c r="C2387" s="184">
        <f t="shared" si="1143"/>
        <v>362.23070828326433</v>
      </c>
      <c r="D2387" s="111">
        <f t="shared" si="1151"/>
        <v>7245.38</v>
      </c>
      <c r="E2387" s="111">
        <f>IF($K2387=1,VLOOKUP($A2386,$AQ$11:$AU$150,5),E2386)</f>
        <v>7276.54</v>
      </c>
      <c r="F2387" s="160" t="e">
        <f>IF($K2387=1,VLOOKUP($A2386,$AQ$11:$AU$135,6),F2386)</f>
        <v>#REF!</v>
      </c>
      <c r="G2387" s="114">
        <f t="shared" si="1152"/>
        <v>4.3006716003852752E-3</v>
      </c>
      <c r="H2387" s="115">
        <f t="shared" si="1153"/>
        <v>46657</v>
      </c>
      <c r="I2387" s="115">
        <f t="shared" si="1154"/>
        <v>46657</v>
      </c>
      <c r="J2387" s="116">
        <f t="shared" si="1155"/>
        <v>22</v>
      </c>
      <c r="K2387" s="116">
        <f t="shared" si="1156"/>
        <v>22</v>
      </c>
      <c r="L2387" s="8">
        <f t="shared" si="1157"/>
        <v>1.0043006699999999</v>
      </c>
      <c r="M2387" s="117">
        <v>1</v>
      </c>
      <c r="N2387" s="117">
        <f t="shared" si="1158"/>
        <v>1</v>
      </c>
      <c r="O2387" s="110">
        <f t="shared" si="1159"/>
        <v>1.0043006699999999</v>
      </c>
      <c r="P2387" s="110">
        <f t="shared" si="1160"/>
        <v>363.78854302000002</v>
      </c>
      <c r="Q2387" s="148">
        <f t="shared" si="1161"/>
        <v>0</v>
      </c>
      <c r="R2387" s="170">
        <f t="shared" si="1162"/>
        <v>0</v>
      </c>
      <c r="S2387" s="110">
        <f t="shared" si="1163"/>
        <v>0</v>
      </c>
      <c r="T2387" s="92">
        <f t="shared" si="1148"/>
        <v>0</v>
      </c>
      <c r="U2387" s="181">
        <f t="shared" si="1149"/>
        <v>0</v>
      </c>
      <c r="V2387" s="120">
        <f t="shared" si="1145"/>
        <v>7.8E-2</v>
      </c>
      <c r="W2387" s="118">
        <f t="shared" si="1164"/>
        <v>22</v>
      </c>
      <c r="X2387" s="118">
        <v>252</v>
      </c>
      <c r="Y2387" s="117">
        <f t="shared" si="1165"/>
        <v>1.0065785460000001</v>
      </c>
      <c r="Z2387" s="110">
        <f t="shared" si="1166"/>
        <v>2.3931996600000001</v>
      </c>
      <c r="AA2387" s="110">
        <f t="shared" si="1167"/>
        <v>0</v>
      </c>
      <c r="AB2387" s="121" t="str">
        <f t="shared" si="1146"/>
        <v>A+J=</v>
      </c>
      <c r="AC2387" s="115">
        <f t="shared" si="1147"/>
        <v>46657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9">
        <f t="shared" si="1144"/>
        <v>46657</v>
      </c>
      <c r="B2388" s="110">
        <f t="shared" si="1150"/>
        <v>366.18174268000001</v>
      </c>
      <c r="C2388" s="184">
        <f t="shared" si="1143"/>
        <v>362.23070828326433</v>
      </c>
      <c r="D2388" s="111">
        <f t="shared" si="1151"/>
        <v>7245.38</v>
      </c>
      <c r="E2388" s="111">
        <f>IF($K2388=1,VLOOKUP($A2387,$AQ$11:$AU$150,5),E2387)</f>
        <v>7276.54</v>
      </c>
      <c r="F2388" s="160" t="e">
        <f>IF($K2388=1,VLOOKUP($A2387,$AQ$11:$AU$135,6),F2387)</f>
        <v>#REF!</v>
      </c>
      <c r="G2388" s="114">
        <f t="shared" si="1152"/>
        <v>4.3006716003852752E-3</v>
      </c>
      <c r="H2388" s="115">
        <f t="shared" si="1153"/>
        <v>46657</v>
      </c>
      <c r="I2388" s="115">
        <f t="shared" si="1154"/>
        <v>46657</v>
      </c>
      <c r="J2388" s="116">
        <f t="shared" si="1155"/>
        <v>22</v>
      </c>
      <c r="K2388" s="116">
        <f t="shared" si="1156"/>
        <v>22</v>
      </c>
      <c r="L2388" s="8">
        <f t="shared" si="1157"/>
        <v>1.0043006699999999</v>
      </c>
      <c r="M2388" s="117">
        <v>1</v>
      </c>
      <c r="N2388" s="117">
        <f t="shared" si="1158"/>
        <v>1</v>
      </c>
      <c r="O2388" s="110">
        <f t="shared" si="1159"/>
        <v>1.0043006699999999</v>
      </c>
      <c r="P2388" s="110">
        <f t="shared" si="1160"/>
        <v>363.78854302000002</v>
      </c>
      <c r="Q2388" s="148">
        <f t="shared" si="1161"/>
        <v>78</v>
      </c>
      <c r="R2388" s="170">
        <f t="shared" si="1162"/>
        <v>3.2258000000000002E-2</v>
      </c>
      <c r="S2388" s="110">
        <f t="shared" si="1163"/>
        <v>11.73509082</v>
      </c>
      <c r="T2388" s="92">
        <f t="shared" si="1148"/>
        <v>1.5578347401925485</v>
      </c>
      <c r="U2388" s="181">
        <f t="shared" si="1149"/>
        <v>3.6540253439102242E-2</v>
      </c>
      <c r="V2388" s="120">
        <f t="shared" si="1145"/>
        <v>7.8E-2</v>
      </c>
      <c r="W2388" s="118">
        <f t="shared" si="1164"/>
        <v>22</v>
      </c>
      <c r="X2388" s="118">
        <v>252</v>
      </c>
      <c r="Y2388" s="117">
        <f t="shared" si="1165"/>
        <v>1.0065785460000001</v>
      </c>
      <c r="Z2388" s="110">
        <f t="shared" si="1166"/>
        <v>2.3931996600000001</v>
      </c>
      <c r="AA2388" s="110">
        <f t="shared" si="1167"/>
        <v>14.12829048</v>
      </c>
      <c r="AB2388" s="121" t="str">
        <f t="shared" si="1146"/>
        <v>A+J=</v>
      </c>
      <c r="AC2388" s="115">
        <f t="shared" si="1147"/>
        <v>46657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9">
        <f t="shared" si="1144"/>
        <v>46658</v>
      </c>
      <c r="B2389" s="110">
        <f t="shared" si="1150"/>
        <v>350.67929373999999</v>
      </c>
      <c r="C2389" s="184">
        <f t="shared" si="1143"/>
        <v>350.49561745980748</v>
      </c>
      <c r="D2389" s="111">
        <f t="shared" si="1151"/>
        <v>7245.38</v>
      </c>
      <c r="E2389" s="111">
        <f>IF($K2389=1,VLOOKUP($A2388,$AQ$11:$AU$150,5),E2388)</f>
        <v>7276.54</v>
      </c>
      <c r="F2389" s="160" t="e">
        <f>IF($K2389=1,VLOOKUP($A2388,$AQ$11:$AU$135,6),F2388)</f>
        <v>#REF!</v>
      </c>
      <c r="G2389" s="114">
        <f t="shared" si="1152"/>
        <v>4.3006716003852752E-3</v>
      </c>
      <c r="H2389" s="115">
        <f t="shared" si="1153"/>
        <v>46685</v>
      </c>
      <c r="I2389" s="115">
        <f t="shared" si="1154"/>
        <v>46685</v>
      </c>
      <c r="J2389" s="116">
        <f t="shared" si="1155"/>
        <v>19</v>
      </c>
      <c r="K2389" s="116">
        <f t="shared" si="1156"/>
        <v>1</v>
      </c>
      <c r="L2389" s="8">
        <f t="shared" si="1157"/>
        <v>1.0002258900000001</v>
      </c>
      <c r="M2389" s="117">
        <v>1</v>
      </c>
      <c r="N2389" s="117">
        <f t="shared" si="1158"/>
        <v>1</v>
      </c>
      <c r="O2389" s="110">
        <f t="shared" si="1159"/>
        <v>1.0002258900000001</v>
      </c>
      <c r="P2389" s="110">
        <f t="shared" si="1160"/>
        <v>350.57479090999999</v>
      </c>
      <c r="Q2389" s="148">
        <f t="shared" si="1161"/>
        <v>0</v>
      </c>
      <c r="R2389" s="170">
        <f t="shared" si="1162"/>
        <v>0</v>
      </c>
      <c r="S2389" s="110">
        <f t="shared" si="1163"/>
        <v>0</v>
      </c>
      <c r="T2389" s="92">
        <f t="shared" si="1148"/>
        <v>0</v>
      </c>
      <c r="U2389" s="181">
        <f t="shared" si="1149"/>
        <v>0</v>
      </c>
      <c r="V2389" s="120">
        <f t="shared" si="1145"/>
        <v>7.8E-2</v>
      </c>
      <c r="W2389" s="118">
        <f t="shared" si="1164"/>
        <v>1</v>
      </c>
      <c r="X2389" s="118">
        <v>252</v>
      </c>
      <c r="Y2389" s="117">
        <f t="shared" si="1165"/>
        <v>1.00029809</v>
      </c>
      <c r="Z2389" s="110">
        <f t="shared" si="1166"/>
        <v>0.10450283</v>
      </c>
      <c r="AA2389" s="110">
        <f t="shared" si="1167"/>
        <v>0</v>
      </c>
      <c r="AB2389" s="121" t="str">
        <f t="shared" si="1146"/>
        <v>A+J=</v>
      </c>
      <c r="AC2389" s="115">
        <f t="shared" si="1147"/>
        <v>46685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9">
        <f t="shared" si="1144"/>
        <v>46659</v>
      </c>
      <c r="B2390" s="110">
        <f t="shared" si="1150"/>
        <v>350.86306597999999</v>
      </c>
      <c r="C2390" s="184">
        <f t="shared" si="1143"/>
        <v>350.49561745980748</v>
      </c>
      <c r="D2390" s="111">
        <f t="shared" si="1151"/>
        <v>7245.38</v>
      </c>
      <c r="E2390" s="111">
        <f>IF($K2390=1,VLOOKUP($A2389,$AQ$11:$AU$150,5),E2389)</f>
        <v>7276.54</v>
      </c>
      <c r="F2390" s="160" t="e">
        <f>IF($K2390=1,VLOOKUP($A2389,$AQ$11:$AU$135,6),F2389)</f>
        <v>#REF!</v>
      </c>
      <c r="G2390" s="114">
        <f t="shared" si="1152"/>
        <v>4.3006716003852752E-3</v>
      </c>
      <c r="H2390" s="115">
        <f t="shared" si="1153"/>
        <v>46685</v>
      </c>
      <c r="I2390" s="115">
        <f t="shared" si="1154"/>
        <v>46685</v>
      </c>
      <c r="J2390" s="116">
        <f t="shared" si="1155"/>
        <v>19</v>
      </c>
      <c r="K2390" s="116">
        <f t="shared" si="1156"/>
        <v>2</v>
      </c>
      <c r="L2390" s="8">
        <f t="shared" si="1157"/>
        <v>1.00045183</v>
      </c>
      <c r="M2390" s="117">
        <v>1</v>
      </c>
      <c r="N2390" s="117">
        <f t="shared" si="1158"/>
        <v>1</v>
      </c>
      <c r="O2390" s="110">
        <f t="shared" si="1159"/>
        <v>1.00045183</v>
      </c>
      <c r="P2390" s="110">
        <f t="shared" si="1160"/>
        <v>350.65398189000001</v>
      </c>
      <c r="Q2390" s="148">
        <f t="shared" si="1161"/>
        <v>0</v>
      </c>
      <c r="R2390" s="170">
        <f t="shared" si="1162"/>
        <v>0</v>
      </c>
      <c r="S2390" s="110">
        <f t="shared" si="1163"/>
        <v>0</v>
      </c>
      <c r="T2390" s="92">
        <f t="shared" si="1148"/>
        <v>0</v>
      </c>
      <c r="U2390" s="181">
        <f t="shared" si="1149"/>
        <v>0</v>
      </c>
      <c r="V2390" s="120">
        <f t="shared" si="1145"/>
        <v>7.8E-2</v>
      </c>
      <c r="W2390" s="118">
        <f t="shared" si="1164"/>
        <v>2</v>
      </c>
      <c r="X2390" s="118">
        <v>252</v>
      </c>
      <c r="Y2390" s="117">
        <f t="shared" si="1165"/>
        <v>1.0005962690000001</v>
      </c>
      <c r="Z2390" s="110">
        <f t="shared" si="1166"/>
        <v>0.20908409</v>
      </c>
      <c r="AA2390" s="110">
        <f t="shared" si="1167"/>
        <v>0</v>
      </c>
      <c r="AB2390" s="121" t="str">
        <f t="shared" si="1146"/>
        <v>A+J=</v>
      </c>
      <c r="AC2390" s="115">
        <f t="shared" si="1147"/>
        <v>46685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9">
        <f t="shared" si="1144"/>
        <v>46660</v>
      </c>
      <c r="B2391" s="110">
        <f t="shared" si="1150"/>
        <v>351.04693385000002</v>
      </c>
      <c r="C2391" s="184">
        <f t="shared" si="1143"/>
        <v>350.49561745980748</v>
      </c>
      <c r="D2391" s="111">
        <f t="shared" si="1151"/>
        <v>7245.38</v>
      </c>
      <c r="E2391" s="111">
        <f>IF($K2391=1,VLOOKUP($A2390,$AQ$11:$AU$150,5),E2390)</f>
        <v>7276.54</v>
      </c>
      <c r="F2391" s="160" t="e">
        <f>IF($K2391=1,VLOOKUP($A2390,$AQ$11:$AU$135,6),F2390)</f>
        <v>#REF!</v>
      </c>
      <c r="G2391" s="114">
        <f t="shared" si="1152"/>
        <v>4.3006716003852752E-3</v>
      </c>
      <c r="H2391" s="115">
        <f t="shared" si="1153"/>
        <v>46685</v>
      </c>
      <c r="I2391" s="115">
        <f t="shared" si="1154"/>
        <v>46685</v>
      </c>
      <c r="J2391" s="116">
        <f t="shared" si="1155"/>
        <v>19</v>
      </c>
      <c r="K2391" s="116">
        <f t="shared" si="1156"/>
        <v>3</v>
      </c>
      <c r="L2391" s="8">
        <f t="shared" si="1157"/>
        <v>1.0006778199999999</v>
      </c>
      <c r="M2391" s="117">
        <v>1</v>
      </c>
      <c r="N2391" s="117">
        <f t="shared" si="1158"/>
        <v>1</v>
      </c>
      <c r="O2391" s="110">
        <f t="shared" si="1159"/>
        <v>1.0006778199999999</v>
      </c>
      <c r="P2391" s="110">
        <f t="shared" si="1160"/>
        <v>350.73319039</v>
      </c>
      <c r="Q2391" s="148">
        <f t="shared" si="1161"/>
        <v>0</v>
      </c>
      <c r="R2391" s="170">
        <f t="shared" si="1162"/>
        <v>0</v>
      </c>
      <c r="S2391" s="110">
        <f t="shared" si="1163"/>
        <v>0</v>
      </c>
      <c r="T2391" s="92">
        <f t="shared" si="1148"/>
        <v>0</v>
      </c>
      <c r="U2391" s="181">
        <f t="shared" si="1149"/>
        <v>0</v>
      </c>
      <c r="V2391" s="120">
        <f t="shared" si="1145"/>
        <v>7.8E-2</v>
      </c>
      <c r="W2391" s="118">
        <f t="shared" si="1164"/>
        <v>3</v>
      </c>
      <c r="X2391" s="118">
        <v>252</v>
      </c>
      <c r="Y2391" s="117">
        <f t="shared" si="1165"/>
        <v>1.0008945359999999</v>
      </c>
      <c r="Z2391" s="110">
        <f t="shared" si="1166"/>
        <v>0.31374345999999997</v>
      </c>
      <c r="AA2391" s="110">
        <f t="shared" si="1167"/>
        <v>0</v>
      </c>
      <c r="AB2391" s="121" t="str">
        <f t="shared" si="1146"/>
        <v>A+J=</v>
      </c>
      <c r="AC2391" s="115">
        <f t="shared" si="1147"/>
        <v>46685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9">
        <f t="shared" si="1144"/>
        <v>46661</v>
      </c>
      <c r="B2392" s="110">
        <f t="shared" si="1150"/>
        <v>351.23090160999999</v>
      </c>
      <c r="C2392" s="184">
        <f t="shared" si="1143"/>
        <v>350.49561745980748</v>
      </c>
      <c r="D2392" s="111">
        <f t="shared" si="1151"/>
        <v>7245.38</v>
      </c>
      <c r="E2392" s="111">
        <f>IF($K2392=1,VLOOKUP($A2391,$AQ$11:$AU$150,5),E2391)</f>
        <v>7276.54</v>
      </c>
      <c r="F2392" s="160" t="e">
        <f>IF($K2392=1,VLOOKUP($A2391,$AQ$11:$AU$135,6),F2391)</f>
        <v>#REF!</v>
      </c>
      <c r="G2392" s="114">
        <f t="shared" si="1152"/>
        <v>4.3006716003852752E-3</v>
      </c>
      <c r="H2392" s="115">
        <f t="shared" si="1153"/>
        <v>46685</v>
      </c>
      <c r="I2392" s="115">
        <f t="shared" si="1154"/>
        <v>46685</v>
      </c>
      <c r="J2392" s="116">
        <f t="shared" si="1155"/>
        <v>19</v>
      </c>
      <c r="K2392" s="116">
        <f t="shared" si="1156"/>
        <v>4</v>
      </c>
      <c r="L2392" s="8">
        <f t="shared" si="1157"/>
        <v>1.0009038699999999</v>
      </c>
      <c r="M2392" s="117">
        <v>1</v>
      </c>
      <c r="N2392" s="117">
        <f t="shared" si="1158"/>
        <v>1</v>
      </c>
      <c r="O2392" s="110">
        <f t="shared" si="1159"/>
        <v>1.0009038699999999</v>
      </c>
      <c r="P2392" s="110">
        <f t="shared" si="1160"/>
        <v>350.81241992999998</v>
      </c>
      <c r="Q2392" s="148">
        <f t="shared" si="1161"/>
        <v>0</v>
      </c>
      <c r="R2392" s="170">
        <f t="shared" si="1162"/>
        <v>0</v>
      </c>
      <c r="S2392" s="110">
        <f t="shared" si="1163"/>
        <v>0</v>
      </c>
      <c r="T2392" s="92">
        <f t="shared" si="1148"/>
        <v>0</v>
      </c>
      <c r="U2392" s="181">
        <f t="shared" si="1149"/>
        <v>0</v>
      </c>
      <c r="V2392" s="120">
        <f t="shared" si="1145"/>
        <v>7.8E-2</v>
      </c>
      <c r="W2392" s="118">
        <f t="shared" si="1164"/>
        <v>4</v>
      </c>
      <c r="X2392" s="118">
        <v>252</v>
      </c>
      <c r="Y2392" s="117">
        <f t="shared" si="1165"/>
        <v>1.001192893</v>
      </c>
      <c r="Z2392" s="110">
        <f t="shared" si="1166"/>
        <v>0.41848168000000002</v>
      </c>
      <c r="AA2392" s="110">
        <f t="shared" si="1167"/>
        <v>0</v>
      </c>
      <c r="AB2392" s="121" t="str">
        <f t="shared" si="1146"/>
        <v>A+J=</v>
      </c>
      <c r="AC2392" s="115">
        <f t="shared" si="1147"/>
        <v>46685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9">
        <f t="shared" si="1144"/>
        <v>46662</v>
      </c>
      <c r="B2393" s="110">
        <f t="shared" si="1150"/>
        <v>351.41496189999998</v>
      </c>
      <c r="C2393" s="184">
        <f t="shared" si="1143"/>
        <v>350.49561745980748</v>
      </c>
      <c r="D2393" s="111">
        <f t="shared" si="1151"/>
        <v>7245.38</v>
      </c>
      <c r="E2393" s="111">
        <f>IF($K2393=1,VLOOKUP($A2392,$AQ$11:$AU$150,5),E2392)</f>
        <v>7276.54</v>
      </c>
      <c r="F2393" s="160" t="e">
        <f>IF($K2393=1,VLOOKUP($A2392,$AQ$11:$AU$135,6),F2392)</f>
        <v>#REF!</v>
      </c>
      <c r="G2393" s="114">
        <f t="shared" si="1152"/>
        <v>4.3006716003852752E-3</v>
      </c>
      <c r="H2393" s="115">
        <f t="shared" si="1153"/>
        <v>46685</v>
      </c>
      <c r="I2393" s="115">
        <f t="shared" si="1154"/>
        <v>46685</v>
      </c>
      <c r="J2393" s="116">
        <f t="shared" si="1155"/>
        <v>19</v>
      </c>
      <c r="K2393" s="116">
        <f t="shared" si="1156"/>
        <v>5</v>
      </c>
      <c r="L2393" s="8">
        <f t="shared" si="1157"/>
        <v>1.0011299600000001</v>
      </c>
      <c r="M2393" s="117">
        <v>1</v>
      </c>
      <c r="N2393" s="117">
        <f t="shared" si="1158"/>
        <v>1</v>
      </c>
      <c r="O2393" s="110">
        <f t="shared" si="1159"/>
        <v>1.0011299600000001</v>
      </c>
      <c r="P2393" s="110">
        <f t="shared" si="1160"/>
        <v>350.89166347999998</v>
      </c>
      <c r="Q2393" s="148">
        <f t="shared" si="1161"/>
        <v>0</v>
      </c>
      <c r="R2393" s="170">
        <f t="shared" si="1162"/>
        <v>0</v>
      </c>
      <c r="S2393" s="110">
        <f t="shared" si="1163"/>
        <v>0</v>
      </c>
      <c r="T2393" s="92">
        <f t="shared" si="1148"/>
        <v>0</v>
      </c>
      <c r="U2393" s="181">
        <f t="shared" si="1149"/>
        <v>0</v>
      </c>
      <c r="V2393" s="120">
        <f t="shared" si="1145"/>
        <v>7.8E-2</v>
      </c>
      <c r="W2393" s="118">
        <f t="shared" si="1164"/>
        <v>5</v>
      </c>
      <c r="X2393" s="118">
        <v>252</v>
      </c>
      <c r="Y2393" s="117">
        <f t="shared" si="1165"/>
        <v>1.001491339</v>
      </c>
      <c r="Z2393" s="110">
        <f t="shared" si="1166"/>
        <v>0.52329842000000004</v>
      </c>
      <c r="AA2393" s="110">
        <f t="shared" si="1167"/>
        <v>0</v>
      </c>
      <c r="AB2393" s="121" t="str">
        <f t="shared" si="1146"/>
        <v>A+J=</v>
      </c>
      <c r="AC2393" s="115">
        <f t="shared" si="1147"/>
        <v>46685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9">
        <f t="shared" si="1144"/>
        <v>46663</v>
      </c>
      <c r="B2394" s="110">
        <f t="shared" si="1150"/>
        <v>351.41496189999998</v>
      </c>
      <c r="C2394" s="184">
        <f t="shared" si="1143"/>
        <v>350.49561745980748</v>
      </c>
      <c r="D2394" s="111">
        <f t="shared" si="1151"/>
        <v>7245.38</v>
      </c>
      <c r="E2394" s="111">
        <f>IF($K2394=1,VLOOKUP($A2393,$AQ$11:$AU$150,5),E2393)</f>
        <v>7276.54</v>
      </c>
      <c r="F2394" s="160" t="e">
        <f>IF($K2394=1,VLOOKUP($A2393,$AQ$11:$AU$135,6),F2393)</f>
        <v>#REF!</v>
      </c>
      <c r="G2394" s="114">
        <f t="shared" si="1152"/>
        <v>4.3006716003852752E-3</v>
      </c>
      <c r="H2394" s="115">
        <f t="shared" si="1153"/>
        <v>46685</v>
      </c>
      <c r="I2394" s="115">
        <f t="shared" si="1154"/>
        <v>46685</v>
      </c>
      <c r="J2394" s="116">
        <f t="shared" si="1155"/>
        <v>19</v>
      </c>
      <c r="K2394" s="116">
        <f t="shared" si="1156"/>
        <v>5</v>
      </c>
      <c r="L2394" s="8">
        <f t="shared" si="1157"/>
        <v>1.0011299600000001</v>
      </c>
      <c r="M2394" s="117">
        <v>1</v>
      </c>
      <c r="N2394" s="117">
        <f t="shared" si="1158"/>
        <v>1</v>
      </c>
      <c r="O2394" s="110">
        <f t="shared" si="1159"/>
        <v>1.0011299600000001</v>
      </c>
      <c r="P2394" s="110">
        <f t="shared" si="1160"/>
        <v>350.89166347999998</v>
      </c>
      <c r="Q2394" s="148">
        <f t="shared" si="1161"/>
        <v>0</v>
      </c>
      <c r="R2394" s="170">
        <f t="shared" si="1162"/>
        <v>0</v>
      </c>
      <c r="S2394" s="110">
        <f t="shared" si="1163"/>
        <v>0</v>
      </c>
      <c r="T2394" s="92">
        <f t="shared" si="1148"/>
        <v>0</v>
      </c>
      <c r="U2394" s="181">
        <f t="shared" si="1149"/>
        <v>0</v>
      </c>
      <c r="V2394" s="120">
        <f t="shared" si="1145"/>
        <v>7.8E-2</v>
      </c>
      <c r="W2394" s="118">
        <f t="shared" si="1164"/>
        <v>5</v>
      </c>
      <c r="X2394" s="118">
        <v>252</v>
      </c>
      <c r="Y2394" s="117">
        <f t="shared" si="1165"/>
        <v>1.001491339</v>
      </c>
      <c r="Z2394" s="110">
        <f t="shared" si="1166"/>
        <v>0.52329842000000004</v>
      </c>
      <c r="AA2394" s="110">
        <f t="shared" si="1167"/>
        <v>0</v>
      </c>
      <c r="AB2394" s="121" t="str">
        <f t="shared" si="1146"/>
        <v>A+J=</v>
      </c>
      <c r="AC2394" s="115">
        <f t="shared" si="1147"/>
        <v>46685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9">
        <f t="shared" si="1144"/>
        <v>46664</v>
      </c>
      <c r="B2395" s="110">
        <f t="shared" si="1150"/>
        <v>351.41496189999998</v>
      </c>
      <c r="C2395" s="184">
        <f t="shared" si="1143"/>
        <v>350.49561745980748</v>
      </c>
      <c r="D2395" s="111">
        <f t="shared" si="1151"/>
        <v>7245.38</v>
      </c>
      <c r="E2395" s="111">
        <f>IF($K2395=1,VLOOKUP($A2394,$AQ$11:$AU$150,5),E2394)</f>
        <v>7276.54</v>
      </c>
      <c r="F2395" s="160" t="e">
        <f>IF($K2395=1,VLOOKUP($A2394,$AQ$11:$AU$135,6),F2394)</f>
        <v>#REF!</v>
      </c>
      <c r="G2395" s="114">
        <f t="shared" si="1152"/>
        <v>4.3006716003852752E-3</v>
      </c>
      <c r="H2395" s="115">
        <f t="shared" si="1153"/>
        <v>46685</v>
      </c>
      <c r="I2395" s="115">
        <f t="shared" si="1154"/>
        <v>46685</v>
      </c>
      <c r="J2395" s="116">
        <f t="shared" si="1155"/>
        <v>19</v>
      </c>
      <c r="K2395" s="116">
        <f t="shared" si="1156"/>
        <v>5</v>
      </c>
      <c r="L2395" s="8">
        <f t="shared" si="1157"/>
        <v>1.0011299600000001</v>
      </c>
      <c r="M2395" s="117">
        <v>1</v>
      </c>
      <c r="N2395" s="117">
        <f t="shared" si="1158"/>
        <v>1</v>
      </c>
      <c r="O2395" s="110">
        <f t="shared" si="1159"/>
        <v>1.0011299600000001</v>
      </c>
      <c r="P2395" s="110">
        <f t="shared" si="1160"/>
        <v>350.89166347999998</v>
      </c>
      <c r="Q2395" s="148">
        <f t="shared" si="1161"/>
        <v>0</v>
      </c>
      <c r="R2395" s="170">
        <f t="shared" si="1162"/>
        <v>0</v>
      </c>
      <c r="S2395" s="110">
        <f t="shared" si="1163"/>
        <v>0</v>
      </c>
      <c r="T2395" s="92">
        <f t="shared" si="1148"/>
        <v>0</v>
      </c>
      <c r="U2395" s="181">
        <f t="shared" si="1149"/>
        <v>0</v>
      </c>
      <c r="V2395" s="120">
        <f t="shared" si="1145"/>
        <v>7.8E-2</v>
      </c>
      <c r="W2395" s="118">
        <f t="shared" si="1164"/>
        <v>5</v>
      </c>
      <c r="X2395" s="118">
        <v>252</v>
      </c>
      <c r="Y2395" s="117">
        <f t="shared" si="1165"/>
        <v>1.001491339</v>
      </c>
      <c r="Z2395" s="110">
        <f t="shared" si="1166"/>
        <v>0.52329842000000004</v>
      </c>
      <c r="AA2395" s="110">
        <f t="shared" si="1167"/>
        <v>0</v>
      </c>
      <c r="AB2395" s="121" t="str">
        <f t="shared" si="1146"/>
        <v>A+J=</v>
      </c>
      <c r="AC2395" s="115">
        <f t="shared" si="1147"/>
        <v>46685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9">
        <f t="shared" si="1144"/>
        <v>46665</v>
      </c>
      <c r="B2396" s="110">
        <f t="shared" si="1150"/>
        <v>351.59912145000004</v>
      </c>
      <c r="C2396" s="184">
        <f t="shared" si="1143"/>
        <v>350.49561745980748</v>
      </c>
      <c r="D2396" s="111">
        <f t="shared" si="1151"/>
        <v>7245.38</v>
      </c>
      <c r="E2396" s="111">
        <f>IF($K2396=1,VLOOKUP($A2395,$AQ$11:$AU$150,5),E2395)</f>
        <v>7276.54</v>
      </c>
      <c r="F2396" s="160" t="e">
        <f>IF($K2396=1,VLOOKUP($A2395,$AQ$11:$AU$135,6),F2395)</f>
        <v>#REF!</v>
      </c>
      <c r="G2396" s="114">
        <f t="shared" si="1152"/>
        <v>4.3006716003852752E-3</v>
      </c>
      <c r="H2396" s="115">
        <f t="shared" si="1153"/>
        <v>46685</v>
      </c>
      <c r="I2396" s="115">
        <f t="shared" si="1154"/>
        <v>46685</v>
      </c>
      <c r="J2396" s="116">
        <f t="shared" si="1155"/>
        <v>19</v>
      </c>
      <c r="K2396" s="116">
        <f t="shared" si="1156"/>
        <v>6</v>
      </c>
      <c r="L2396" s="8">
        <f t="shared" si="1157"/>
        <v>1.0013561099999999</v>
      </c>
      <c r="M2396" s="117">
        <v>1</v>
      </c>
      <c r="N2396" s="117">
        <f t="shared" si="1158"/>
        <v>1</v>
      </c>
      <c r="O2396" s="110">
        <f t="shared" si="1159"/>
        <v>1.0013561099999999</v>
      </c>
      <c r="P2396" s="110">
        <f t="shared" si="1160"/>
        <v>350.97092807000001</v>
      </c>
      <c r="Q2396" s="148">
        <f t="shared" si="1161"/>
        <v>0</v>
      </c>
      <c r="R2396" s="170">
        <f t="shared" si="1162"/>
        <v>0</v>
      </c>
      <c r="S2396" s="110">
        <f t="shared" si="1163"/>
        <v>0</v>
      </c>
      <c r="T2396" s="92">
        <f t="shared" si="1148"/>
        <v>0</v>
      </c>
      <c r="U2396" s="181">
        <f t="shared" si="1149"/>
        <v>0</v>
      </c>
      <c r="V2396" s="120">
        <f t="shared" si="1145"/>
        <v>7.8E-2</v>
      </c>
      <c r="W2396" s="118">
        <f t="shared" si="1164"/>
        <v>6</v>
      </c>
      <c r="X2396" s="118">
        <v>252</v>
      </c>
      <c r="Y2396" s="117">
        <f t="shared" si="1165"/>
        <v>1.0017898730000001</v>
      </c>
      <c r="Z2396" s="110">
        <f t="shared" si="1166"/>
        <v>0.62819338000000002</v>
      </c>
      <c r="AA2396" s="110">
        <f t="shared" si="1167"/>
        <v>0</v>
      </c>
      <c r="AB2396" s="121" t="str">
        <f t="shared" si="1146"/>
        <v>A+J=</v>
      </c>
      <c r="AC2396" s="115">
        <f t="shared" si="1147"/>
        <v>46685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9">
        <f t="shared" si="1144"/>
        <v>46666</v>
      </c>
      <c r="B2397" s="110">
        <f t="shared" si="1150"/>
        <v>351.78337713000002</v>
      </c>
      <c r="C2397" s="184">
        <f t="shared" si="1143"/>
        <v>350.49561745980748</v>
      </c>
      <c r="D2397" s="111">
        <f t="shared" si="1151"/>
        <v>7245.38</v>
      </c>
      <c r="E2397" s="111">
        <f>IF($K2397=1,VLOOKUP($A2396,$AQ$11:$AU$150,5),E2396)</f>
        <v>7276.54</v>
      </c>
      <c r="F2397" s="160" t="e">
        <f>IF($K2397=1,VLOOKUP($A2396,$AQ$11:$AU$135,6),F2396)</f>
        <v>#REF!</v>
      </c>
      <c r="G2397" s="114">
        <f t="shared" si="1152"/>
        <v>4.3006716003852752E-3</v>
      </c>
      <c r="H2397" s="115">
        <f t="shared" si="1153"/>
        <v>46685</v>
      </c>
      <c r="I2397" s="115">
        <f t="shared" si="1154"/>
        <v>46685</v>
      </c>
      <c r="J2397" s="116">
        <f t="shared" si="1155"/>
        <v>19</v>
      </c>
      <c r="K2397" s="116">
        <f t="shared" si="1156"/>
        <v>7</v>
      </c>
      <c r="L2397" s="8">
        <f t="shared" si="1157"/>
        <v>1.0015823100000001</v>
      </c>
      <c r="M2397" s="117">
        <v>1</v>
      </c>
      <c r="N2397" s="117">
        <f t="shared" si="1158"/>
        <v>1</v>
      </c>
      <c r="O2397" s="110">
        <f t="shared" si="1159"/>
        <v>1.0015823100000001</v>
      </c>
      <c r="P2397" s="110">
        <f t="shared" si="1160"/>
        <v>351.05021018000002</v>
      </c>
      <c r="Q2397" s="148">
        <f t="shared" si="1161"/>
        <v>0</v>
      </c>
      <c r="R2397" s="170">
        <f t="shared" si="1162"/>
        <v>0</v>
      </c>
      <c r="S2397" s="110">
        <f t="shared" si="1163"/>
        <v>0</v>
      </c>
      <c r="T2397" s="92">
        <f t="shared" si="1148"/>
        <v>0</v>
      </c>
      <c r="U2397" s="181">
        <f t="shared" si="1149"/>
        <v>0</v>
      </c>
      <c r="V2397" s="120">
        <f t="shared" si="1145"/>
        <v>7.8E-2</v>
      </c>
      <c r="W2397" s="118">
        <f t="shared" si="1164"/>
        <v>7</v>
      </c>
      <c r="X2397" s="118">
        <v>252</v>
      </c>
      <c r="Y2397" s="117">
        <f t="shared" si="1165"/>
        <v>1.0020884960000001</v>
      </c>
      <c r="Z2397" s="110">
        <f t="shared" si="1166"/>
        <v>0.73316694999999998</v>
      </c>
      <c r="AA2397" s="110">
        <f t="shared" si="1167"/>
        <v>0</v>
      </c>
      <c r="AB2397" s="121" t="str">
        <f t="shared" si="1146"/>
        <v>A+J=</v>
      </c>
      <c r="AC2397" s="115">
        <f t="shared" si="1147"/>
        <v>46685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9">
        <f t="shared" si="1144"/>
        <v>46667</v>
      </c>
      <c r="B2398" s="110">
        <f t="shared" si="1150"/>
        <v>351.96772580999999</v>
      </c>
      <c r="C2398" s="184">
        <f t="shared" si="1143"/>
        <v>350.49561745980748</v>
      </c>
      <c r="D2398" s="111">
        <f t="shared" si="1151"/>
        <v>7245.38</v>
      </c>
      <c r="E2398" s="111">
        <f>IF($K2398=1,VLOOKUP($A2397,$AQ$11:$AU$150,5),E2397)</f>
        <v>7276.54</v>
      </c>
      <c r="F2398" s="160" t="e">
        <f>IF($K2398=1,VLOOKUP($A2397,$AQ$11:$AU$135,6),F2397)</f>
        <v>#REF!</v>
      </c>
      <c r="G2398" s="114">
        <f t="shared" si="1152"/>
        <v>4.3006716003852752E-3</v>
      </c>
      <c r="H2398" s="115">
        <f t="shared" si="1153"/>
        <v>46685</v>
      </c>
      <c r="I2398" s="115">
        <f t="shared" si="1154"/>
        <v>46685</v>
      </c>
      <c r="J2398" s="116">
        <f t="shared" si="1155"/>
        <v>19</v>
      </c>
      <c r="K2398" s="116">
        <f t="shared" si="1156"/>
        <v>8</v>
      </c>
      <c r="L2398" s="8">
        <f t="shared" si="1157"/>
        <v>1.00180855</v>
      </c>
      <c r="M2398" s="117">
        <v>1</v>
      </c>
      <c r="N2398" s="117">
        <f t="shared" si="1158"/>
        <v>1</v>
      </c>
      <c r="O2398" s="110">
        <f t="shared" si="1159"/>
        <v>1.00180855</v>
      </c>
      <c r="P2398" s="110">
        <f t="shared" si="1160"/>
        <v>351.1295063</v>
      </c>
      <c r="Q2398" s="148">
        <f t="shared" si="1161"/>
        <v>0</v>
      </c>
      <c r="R2398" s="170">
        <f t="shared" si="1162"/>
        <v>0</v>
      </c>
      <c r="S2398" s="110">
        <f t="shared" si="1163"/>
        <v>0</v>
      </c>
      <c r="T2398" s="92">
        <f t="shared" si="1148"/>
        <v>0</v>
      </c>
      <c r="U2398" s="181">
        <f t="shared" si="1149"/>
        <v>0</v>
      </c>
      <c r="V2398" s="120">
        <f t="shared" si="1145"/>
        <v>7.8E-2</v>
      </c>
      <c r="W2398" s="118">
        <f t="shared" si="1164"/>
        <v>8</v>
      </c>
      <c r="X2398" s="118">
        <v>252</v>
      </c>
      <c r="Y2398" s="117">
        <f t="shared" si="1165"/>
        <v>1.0023872089999999</v>
      </c>
      <c r="Z2398" s="110">
        <f t="shared" si="1166"/>
        <v>0.83821950999999995</v>
      </c>
      <c r="AA2398" s="110">
        <f t="shared" si="1167"/>
        <v>0</v>
      </c>
      <c r="AB2398" s="121" t="str">
        <f t="shared" si="1146"/>
        <v>A+J=</v>
      </c>
      <c r="AC2398" s="115">
        <f t="shared" si="1147"/>
        <v>46685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9">
        <f t="shared" si="1144"/>
        <v>46668</v>
      </c>
      <c r="B2399" s="110">
        <f t="shared" si="1150"/>
        <v>352.15217422000001</v>
      </c>
      <c r="C2399" s="184">
        <f t="shared" si="1143"/>
        <v>350.49561745980748</v>
      </c>
      <c r="D2399" s="111">
        <f t="shared" si="1151"/>
        <v>7245.38</v>
      </c>
      <c r="E2399" s="111">
        <f>IF($K2399=1,VLOOKUP($A2398,$AQ$11:$AU$150,5),E2398)</f>
        <v>7276.54</v>
      </c>
      <c r="F2399" s="160" t="e">
        <f>IF($K2399=1,VLOOKUP($A2398,$AQ$11:$AU$135,6),F2398)</f>
        <v>#REF!</v>
      </c>
      <c r="G2399" s="114">
        <f t="shared" si="1152"/>
        <v>4.3006716003852752E-3</v>
      </c>
      <c r="H2399" s="115">
        <f t="shared" si="1153"/>
        <v>46685</v>
      </c>
      <c r="I2399" s="115">
        <f t="shared" si="1154"/>
        <v>46685</v>
      </c>
      <c r="J2399" s="116">
        <f t="shared" si="1155"/>
        <v>19</v>
      </c>
      <c r="K2399" s="116">
        <f t="shared" si="1156"/>
        <v>9</v>
      </c>
      <c r="L2399" s="8">
        <f t="shared" si="1157"/>
        <v>1.00203485</v>
      </c>
      <c r="M2399" s="117">
        <v>1</v>
      </c>
      <c r="N2399" s="117">
        <f t="shared" si="1158"/>
        <v>1</v>
      </c>
      <c r="O2399" s="110">
        <f t="shared" si="1159"/>
        <v>1.00203485</v>
      </c>
      <c r="P2399" s="110">
        <f t="shared" si="1160"/>
        <v>351.20882346000002</v>
      </c>
      <c r="Q2399" s="148">
        <f t="shared" si="1161"/>
        <v>0</v>
      </c>
      <c r="R2399" s="170">
        <f t="shared" si="1162"/>
        <v>0</v>
      </c>
      <c r="S2399" s="110">
        <f t="shared" si="1163"/>
        <v>0</v>
      </c>
      <c r="T2399" s="92">
        <f t="shared" si="1148"/>
        <v>0</v>
      </c>
      <c r="U2399" s="181">
        <f t="shared" si="1149"/>
        <v>0</v>
      </c>
      <c r="V2399" s="120">
        <f t="shared" si="1145"/>
        <v>7.8E-2</v>
      </c>
      <c r="W2399" s="118">
        <f t="shared" si="1164"/>
        <v>9</v>
      </c>
      <c r="X2399" s="118">
        <v>252</v>
      </c>
      <c r="Y2399" s="117">
        <f t="shared" si="1165"/>
        <v>1.002686011</v>
      </c>
      <c r="Z2399" s="110">
        <f t="shared" si="1166"/>
        <v>0.94335075999999995</v>
      </c>
      <c r="AA2399" s="110">
        <f t="shared" si="1167"/>
        <v>0</v>
      </c>
      <c r="AB2399" s="121" t="str">
        <f t="shared" si="1146"/>
        <v>A+J=</v>
      </c>
      <c r="AC2399" s="115">
        <f t="shared" si="1147"/>
        <v>46685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9">
        <f t="shared" si="1144"/>
        <v>46669</v>
      </c>
      <c r="B2400" s="110">
        <f t="shared" si="1150"/>
        <v>352.33672203000003</v>
      </c>
      <c r="C2400" s="184">
        <f t="shared" si="1143"/>
        <v>350.49561745980748</v>
      </c>
      <c r="D2400" s="111">
        <f t="shared" si="1151"/>
        <v>7245.38</v>
      </c>
      <c r="E2400" s="111">
        <f>IF($K2400=1,VLOOKUP($A2399,$AQ$11:$AU$150,5),E2399)</f>
        <v>7276.54</v>
      </c>
      <c r="F2400" s="160" t="e">
        <f>IF($K2400=1,VLOOKUP($A2399,$AQ$11:$AU$135,6),F2399)</f>
        <v>#REF!</v>
      </c>
      <c r="G2400" s="114">
        <f t="shared" si="1152"/>
        <v>4.3006716003852752E-3</v>
      </c>
      <c r="H2400" s="115">
        <f t="shared" si="1153"/>
        <v>46685</v>
      </c>
      <c r="I2400" s="115">
        <f t="shared" si="1154"/>
        <v>46685</v>
      </c>
      <c r="J2400" s="116">
        <f t="shared" si="1155"/>
        <v>19</v>
      </c>
      <c r="K2400" s="116">
        <f t="shared" si="1156"/>
        <v>10</v>
      </c>
      <c r="L2400" s="8">
        <f t="shared" si="1157"/>
        <v>1.0022612099999999</v>
      </c>
      <c r="M2400" s="117">
        <v>1</v>
      </c>
      <c r="N2400" s="117">
        <f t="shared" si="1158"/>
        <v>1</v>
      </c>
      <c r="O2400" s="110">
        <f t="shared" si="1159"/>
        <v>1.0022612099999999</v>
      </c>
      <c r="P2400" s="110">
        <f t="shared" si="1160"/>
        <v>351.28816165000001</v>
      </c>
      <c r="Q2400" s="148">
        <f t="shared" si="1161"/>
        <v>0</v>
      </c>
      <c r="R2400" s="170">
        <f t="shared" si="1162"/>
        <v>0</v>
      </c>
      <c r="S2400" s="110">
        <f t="shared" si="1163"/>
        <v>0</v>
      </c>
      <c r="T2400" s="92">
        <f t="shared" si="1148"/>
        <v>0</v>
      </c>
      <c r="U2400" s="181">
        <f t="shared" si="1149"/>
        <v>0</v>
      </c>
      <c r="V2400" s="120">
        <f t="shared" si="1145"/>
        <v>7.8E-2</v>
      </c>
      <c r="W2400" s="118">
        <f t="shared" si="1164"/>
        <v>10</v>
      </c>
      <c r="X2400" s="118">
        <v>252</v>
      </c>
      <c r="Y2400" s="117">
        <f t="shared" si="1165"/>
        <v>1.002984901</v>
      </c>
      <c r="Z2400" s="110">
        <f t="shared" si="1166"/>
        <v>1.0485603800000001</v>
      </c>
      <c r="AA2400" s="110">
        <f t="shared" si="1167"/>
        <v>0</v>
      </c>
      <c r="AB2400" s="121" t="str">
        <f t="shared" si="1146"/>
        <v>A+J=</v>
      </c>
      <c r="AC2400" s="115">
        <f t="shared" si="1147"/>
        <v>46685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9">
        <f t="shared" si="1144"/>
        <v>46670</v>
      </c>
      <c r="B2401" s="110">
        <f t="shared" si="1150"/>
        <v>352.33672203000003</v>
      </c>
      <c r="C2401" s="184">
        <f t="shared" si="1143"/>
        <v>350.49561745980748</v>
      </c>
      <c r="D2401" s="111">
        <f t="shared" si="1151"/>
        <v>7245.38</v>
      </c>
      <c r="E2401" s="111">
        <f>IF($K2401=1,VLOOKUP($A2400,$AQ$11:$AU$150,5),E2400)</f>
        <v>7276.54</v>
      </c>
      <c r="F2401" s="160" t="e">
        <f>IF($K2401=1,VLOOKUP($A2400,$AQ$11:$AU$135,6),F2400)</f>
        <v>#REF!</v>
      </c>
      <c r="G2401" s="114">
        <f t="shared" si="1152"/>
        <v>4.3006716003852752E-3</v>
      </c>
      <c r="H2401" s="115">
        <f t="shared" si="1153"/>
        <v>46685</v>
      </c>
      <c r="I2401" s="115">
        <f t="shared" si="1154"/>
        <v>46685</v>
      </c>
      <c r="J2401" s="116">
        <f t="shared" si="1155"/>
        <v>19</v>
      </c>
      <c r="K2401" s="116">
        <f t="shared" si="1156"/>
        <v>10</v>
      </c>
      <c r="L2401" s="8">
        <f t="shared" si="1157"/>
        <v>1.0022612099999999</v>
      </c>
      <c r="M2401" s="117">
        <v>1</v>
      </c>
      <c r="N2401" s="117">
        <f t="shared" si="1158"/>
        <v>1</v>
      </c>
      <c r="O2401" s="110">
        <f t="shared" si="1159"/>
        <v>1.0022612099999999</v>
      </c>
      <c r="P2401" s="110">
        <f t="shared" si="1160"/>
        <v>351.28816165000001</v>
      </c>
      <c r="Q2401" s="148">
        <f t="shared" si="1161"/>
        <v>0</v>
      </c>
      <c r="R2401" s="170">
        <f t="shared" si="1162"/>
        <v>0</v>
      </c>
      <c r="S2401" s="110">
        <f t="shared" si="1163"/>
        <v>0</v>
      </c>
      <c r="T2401" s="92">
        <f t="shared" si="1148"/>
        <v>0</v>
      </c>
      <c r="U2401" s="181">
        <f t="shared" si="1149"/>
        <v>0</v>
      </c>
      <c r="V2401" s="120">
        <f t="shared" si="1145"/>
        <v>7.8E-2</v>
      </c>
      <c r="W2401" s="118">
        <f t="shared" si="1164"/>
        <v>10</v>
      </c>
      <c r="X2401" s="118">
        <v>252</v>
      </c>
      <c r="Y2401" s="117">
        <f t="shared" si="1165"/>
        <v>1.002984901</v>
      </c>
      <c r="Z2401" s="110">
        <f t="shared" si="1166"/>
        <v>1.0485603800000001</v>
      </c>
      <c r="AA2401" s="110">
        <f t="shared" si="1167"/>
        <v>0</v>
      </c>
      <c r="AB2401" s="121" t="str">
        <f t="shared" si="1146"/>
        <v>A+J=</v>
      </c>
      <c r="AC2401" s="115">
        <f t="shared" si="1147"/>
        <v>46685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9">
        <f t="shared" si="1144"/>
        <v>46671</v>
      </c>
      <c r="B2402" s="110">
        <f t="shared" si="1150"/>
        <v>352.33672203000003</v>
      </c>
      <c r="C2402" s="184">
        <f t="shared" si="1143"/>
        <v>350.49561745980748</v>
      </c>
      <c r="D2402" s="111">
        <f t="shared" si="1151"/>
        <v>7245.38</v>
      </c>
      <c r="E2402" s="111">
        <f>IF($K2402=1,VLOOKUP($A2401,$AQ$11:$AU$150,5),E2401)</f>
        <v>7276.54</v>
      </c>
      <c r="F2402" s="160" t="e">
        <f>IF($K2402=1,VLOOKUP($A2401,$AQ$11:$AU$135,6),F2401)</f>
        <v>#REF!</v>
      </c>
      <c r="G2402" s="114">
        <f t="shared" si="1152"/>
        <v>4.3006716003852752E-3</v>
      </c>
      <c r="H2402" s="115">
        <f t="shared" si="1153"/>
        <v>46685</v>
      </c>
      <c r="I2402" s="115">
        <f t="shared" si="1154"/>
        <v>46685</v>
      </c>
      <c r="J2402" s="116">
        <f t="shared" si="1155"/>
        <v>19</v>
      </c>
      <c r="K2402" s="116">
        <f t="shared" si="1156"/>
        <v>10</v>
      </c>
      <c r="L2402" s="8">
        <f t="shared" si="1157"/>
        <v>1.0022612099999999</v>
      </c>
      <c r="M2402" s="117">
        <v>1</v>
      </c>
      <c r="N2402" s="117">
        <f t="shared" si="1158"/>
        <v>1</v>
      </c>
      <c r="O2402" s="110">
        <f t="shared" si="1159"/>
        <v>1.0022612099999999</v>
      </c>
      <c r="P2402" s="110">
        <f t="shared" si="1160"/>
        <v>351.28816165000001</v>
      </c>
      <c r="Q2402" s="148">
        <f t="shared" si="1161"/>
        <v>0</v>
      </c>
      <c r="R2402" s="170">
        <f t="shared" si="1162"/>
        <v>0</v>
      </c>
      <c r="S2402" s="110">
        <f t="shared" si="1163"/>
        <v>0</v>
      </c>
      <c r="T2402" s="92">
        <f t="shared" si="1148"/>
        <v>0</v>
      </c>
      <c r="U2402" s="181">
        <f t="shared" si="1149"/>
        <v>0</v>
      </c>
      <c r="V2402" s="120">
        <f t="shared" si="1145"/>
        <v>7.8E-2</v>
      </c>
      <c r="W2402" s="118">
        <f t="shared" si="1164"/>
        <v>10</v>
      </c>
      <c r="X2402" s="118">
        <v>252</v>
      </c>
      <c r="Y2402" s="117">
        <f t="shared" si="1165"/>
        <v>1.002984901</v>
      </c>
      <c r="Z2402" s="110">
        <f t="shared" si="1166"/>
        <v>1.0485603800000001</v>
      </c>
      <c r="AA2402" s="110">
        <f t="shared" si="1167"/>
        <v>0</v>
      </c>
      <c r="AB2402" s="121" t="str">
        <f t="shared" si="1146"/>
        <v>A+J=</v>
      </c>
      <c r="AC2402" s="115">
        <f t="shared" si="1147"/>
        <v>46685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9">
        <f t="shared" si="1144"/>
        <v>46672</v>
      </c>
      <c r="B2403" s="110">
        <f t="shared" si="1150"/>
        <v>352.52136295999998</v>
      </c>
      <c r="C2403" s="184">
        <f t="shared" si="1143"/>
        <v>350.49561745980748</v>
      </c>
      <c r="D2403" s="111">
        <f t="shared" si="1151"/>
        <v>7245.38</v>
      </c>
      <c r="E2403" s="111">
        <f>IF($K2403=1,VLOOKUP($A2402,$AQ$11:$AU$150,5),E2402)</f>
        <v>7276.54</v>
      </c>
      <c r="F2403" s="160" t="e">
        <f>IF($K2403=1,VLOOKUP($A2402,$AQ$11:$AU$135,6),F2402)</f>
        <v>#REF!</v>
      </c>
      <c r="G2403" s="114">
        <f t="shared" si="1152"/>
        <v>4.3006716003852752E-3</v>
      </c>
      <c r="H2403" s="115">
        <f t="shared" si="1153"/>
        <v>46685</v>
      </c>
      <c r="I2403" s="115">
        <f t="shared" si="1154"/>
        <v>46685</v>
      </c>
      <c r="J2403" s="116">
        <f t="shared" si="1155"/>
        <v>19</v>
      </c>
      <c r="K2403" s="116">
        <f t="shared" si="1156"/>
        <v>11</v>
      </c>
      <c r="L2403" s="8">
        <f t="shared" si="1157"/>
        <v>1.00248761</v>
      </c>
      <c r="M2403" s="117">
        <v>1</v>
      </c>
      <c r="N2403" s="117">
        <f t="shared" si="1158"/>
        <v>1</v>
      </c>
      <c r="O2403" s="110">
        <f t="shared" si="1159"/>
        <v>1.00248761</v>
      </c>
      <c r="P2403" s="110">
        <f t="shared" si="1160"/>
        <v>351.36751385999997</v>
      </c>
      <c r="Q2403" s="148">
        <f t="shared" si="1161"/>
        <v>0</v>
      </c>
      <c r="R2403" s="170">
        <f t="shared" si="1162"/>
        <v>0</v>
      </c>
      <c r="S2403" s="110">
        <f t="shared" si="1163"/>
        <v>0</v>
      </c>
      <c r="T2403" s="92">
        <f t="shared" si="1148"/>
        <v>0</v>
      </c>
      <c r="U2403" s="181">
        <f t="shared" si="1149"/>
        <v>0</v>
      </c>
      <c r="V2403" s="120">
        <f t="shared" si="1145"/>
        <v>7.8E-2</v>
      </c>
      <c r="W2403" s="118">
        <f t="shared" si="1164"/>
        <v>11</v>
      </c>
      <c r="X2403" s="118">
        <v>252</v>
      </c>
      <c r="Y2403" s="117">
        <f t="shared" si="1165"/>
        <v>1.003283881</v>
      </c>
      <c r="Z2403" s="110">
        <f t="shared" si="1166"/>
        <v>1.1538491</v>
      </c>
      <c r="AA2403" s="110">
        <f t="shared" si="1167"/>
        <v>0</v>
      </c>
      <c r="AB2403" s="121" t="str">
        <f t="shared" si="1146"/>
        <v>A+J=</v>
      </c>
      <c r="AC2403" s="115">
        <f t="shared" si="1147"/>
        <v>46685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9">
        <f t="shared" si="1144"/>
        <v>46673</v>
      </c>
      <c r="B2404" s="110">
        <f t="shared" si="1150"/>
        <v>352.52136295999998</v>
      </c>
      <c r="C2404" s="184">
        <f t="shared" si="1143"/>
        <v>350.49561745980748</v>
      </c>
      <c r="D2404" s="111">
        <f t="shared" si="1151"/>
        <v>7245.38</v>
      </c>
      <c r="E2404" s="111">
        <f>IF($K2404=1,VLOOKUP($A2403,$AQ$11:$AU$150,5),E2403)</f>
        <v>7276.54</v>
      </c>
      <c r="F2404" s="160" t="e">
        <f>IF($K2404=1,VLOOKUP($A2403,$AQ$11:$AU$135,6),F2403)</f>
        <v>#REF!</v>
      </c>
      <c r="G2404" s="114">
        <f t="shared" si="1152"/>
        <v>4.3006716003852752E-3</v>
      </c>
      <c r="H2404" s="115">
        <f t="shared" si="1153"/>
        <v>46685</v>
      </c>
      <c r="I2404" s="115">
        <f t="shared" si="1154"/>
        <v>46685</v>
      </c>
      <c r="J2404" s="116">
        <f t="shared" si="1155"/>
        <v>19</v>
      </c>
      <c r="K2404" s="116">
        <f t="shared" si="1156"/>
        <v>11</v>
      </c>
      <c r="L2404" s="8">
        <f t="shared" si="1157"/>
        <v>1.00248761</v>
      </c>
      <c r="M2404" s="117">
        <v>1</v>
      </c>
      <c r="N2404" s="117">
        <f t="shared" si="1158"/>
        <v>1</v>
      </c>
      <c r="O2404" s="110">
        <f t="shared" si="1159"/>
        <v>1.00248761</v>
      </c>
      <c r="P2404" s="110">
        <f t="shared" si="1160"/>
        <v>351.36751385999997</v>
      </c>
      <c r="Q2404" s="148">
        <f t="shared" si="1161"/>
        <v>0</v>
      </c>
      <c r="R2404" s="170">
        <f t="shared" si="1162"/>
        <v>0</v>
      </c>
      <c r="S2404" s="110">
        <f t="shared" si="1163"/>
        <v>0</v>
      </c>
      <c r="T2404" s="92">
        <f t="shared" si="1148"/>
        <v>0</v>
      </c>
      <c r="U2404" s="181">
        <f t="shared" si="1149"/>
        <v>0</v>
      </c>
      <c r="V2404" s="120">
        <f t="shared" si="1145"/>
        <v>7.8E-2</v>
      </c>
      <c r="W2404" s="118">
        <f t="shared" si="1164"/>
        <v>11</v>
      </c>
      <c r="X2404" s="118">
        <v>252</v>
      </c>
      <c r="Y2404" s="117">
        <f t="shared" si="1165"/>
        <v>1.003283881</v>
      </c>
      <c r="Z2404" s="110">
        <f t="shared" si="1166"/>
        <v>1.1538491</v>
      </c>
      <c r="AA2404" s="110">
        <f t="shared" si="1167"/>
        <v>0</v>
      </c>
      <c r="AB2404" s="121" t="str">
        <f t="shared" si="1146"/>
        <v>A+J=</v>
      </c>
      <c r="AC2404" s="115">
        <f t="shared" si="1147"/>
        <v>46685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9">
        <f t="shared" si="1144"/>
        <v>46674</v>
      </c>
      <c r="B2405" s="110">
        <f t="shared" si="1150"/>
        <v>352.70610020000004</v>
      </c>
      <c r="C2405" s="184">
        <f t="shared" si="1143"/>
        <v>350.49561745980748</v>
      </c>
      <c r="D2405" s="111">
        <f t="shared" si="1151"/>
        <v>7245.38</v>
      </c>
      <c r="E2405" s="111">
        <f>IF($K2405=1,VLOOKUP($A2404,$AQ$11:$AU$150,5),E2404)</f>
        <v>7276.54</v>
      </c>
      <c r="F2405" s="160" t="e">
        <f>IF($K2405=1,VLOOKUP($A2404,$AQ$11:$AU$135,6),F2404)</f>
        <v>#REF!</v>
      </c>
      <c r="G2405" s="114">
        <f t="shared" si="1152"/>
        <v>4.3006716003852752E-3</v>
      </c>
      <c r="H2405" s="115">
        <f t="shared" si="1153"/>
        <v>46685</v>
      </c>
      <c r="I2405" s="115">
        <f t="shared" si="1154"/>
        <v>46685</v>
      </c>
      <c r="J2405" s="116">
        <f t="shared" si="1155"/>
        <v>19</v>
      </c>
      <c r="K2405" s="116">
        <f t="shared" si="1156"/>
        <v>12</v>
      </c>
      <c r="L2405" s="8">
        <f t="shared" si="1157"/>
        <v>1.00271406</v>
      </c>
      <c r="M2405" s="117">
        <v>1</v>
      </c>
      <c r="N2405" s="117">
        <f t="shared" si="1158"/>
        <v>1</v>
      </c>
      <c r="O2405" s="110">
        <f t="shared" si="1159"/>
        <v>1.00271406</v>
      </c>
      <c r="P2405" s="110">
        <f t="shared" si="1160"/>
        <v>351.44688359000003</v>
      </c>
      <c r="Q2405" s="148">
        <f t="shared" si="1161"/>
        <v>0</v>
      </c>
      <c r="R2405" s="170">
        <f t="shared" si="1162"/>
        <v>0</v>
      </c>
      <c r="S2405" s="110">
        <f t="shared" si="1163"/>
        <v>0</v>
      </c>
      <c r="T2405" s="92">
        <f t="shared" si="1148"/>
        <v>0</v>
      </c>
      <c r="U2405" s="181">
        <f t="shared" si="1149"/>
        <v>0</v>
      </c>
      <c r="V2405" s="120">
        <f t="shared" si="1145"/>
        <v>7.8E-2</v>
      </c>
      <c r="W2405" s="118">
        <f t="shared" si="1164"/>
        <v>12</v>
      </c>
      <c r="X2405" s="118">
        <v>252</v>
      </c>
      <c r="Y2405" s="117">
        <f t="shared" si="1165"/>
        <v>1.00358295</v>
      </c>
      <c r="Z2405" s="110">
        <f t="shared" si="1166"/>
        <v>1.25921661</v>
      </c>
      <c r="AA2405" s="110">
        <f t="shared" si="1167"/>
        <v>0</v>
      </c>
      <c r="AB2405" s="121" t="str">
        <f t="shared" si="1146"/>
        <v>A+J=</v>
      </c>
      <c r="AC2405" s="115">
        <f t="shared" si="1147"/>
        <v>46685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9">
        <f t="shared" si="1144"/>
        <v>46675</v>
      </c>
      <c r="B2406" s="110">
        <f t="shared" si="1150"/>
        <v>352.89093730999997</v>
      </c>
      <c r="C2406" s="184">
        <f t="shared" si="1143"/>
        <v>350.49561745980748</v>
      </c>
      <c r="D2406" s="111">
        <f t="shared" si="1151"/>
        <v>7245.38</v>
      </c>
      <c r="E2406" s="111">
        <f>IF($K2406=1,VLOOKUP($A2405,$AQ$11:$AU$150,5),E2405)</f>
        <v>7276.54</v>
      </c>
      <c r="F2406" s="160" t="e">
        <f>IF($K2406=1,VLOOKUP($A2405,$AQ$11:$AU$135,6),F2405)</f>
        <v>#REF!</v>
      </c>
      <c r="G2406" s="114">
        <f t="shared" si="1152"/>
        <v>4.3006716003852752E-3</v>
      </c>
      <c r="H2406" s="115">
        <f t="shared" si="1153"/>
        <v>46685</v>
      </c>
      <c r="I2406" s="115">
        <f t="shared" si="1154"/>
        <v>46685</v>
      </c>
      <c r="J2406" s="116">
        <f t="shared" si="1155"/>
        <v>19</v>
      </c>
      <c r="K2406" s="116">
        <f t="shared" si="1156"/>
        <v>13</v>
      </c>
      <c r="L2406" s="8">
        <f t="shared" si="1157"/>
        <v>1.00294057</v>
      </c>
      <c r="M2406" s="117">
        <v>1</v>
      </c>
      <c r="N2406" s="117">
        <f t="shared" si="1158"/>
        <v>1</v>
      </c>
      <c r="O2406" s="110">
        <f t="shared" si="1159"/>
        <v>1.00294057</v>
      </c>
      <c r="P2406" s="110">
        <f t="shared" si="1160"/>
        <v>351.52627434999999</v>
      </c>
      <c r="Q2406" s="148">
        <f t="shared" si="1161"/>
        <v>0</v>
      </c>
      <c r="R2406" s="170">
        <f t="shared" si="1162"/>
        <v>0</v>
      </c>
      <c r="S2406" s="110">
        <f t="shared" si="1163"/>
        <v>0</v>
      </c>
      <c r="T2406" s="92">
        <f t="shared" si="1148"/>
        <v>0</v>
      </c>
      <c r="U2406" s="181">
        <f t="shared" si="1149"/>
        <v>0</v>
      </c>
      <c r="V2406" s="120">
        <f t="shared" si="1145"/>
        <v>7.8E-2</v>
      </c>
      <c r="W2406" s="118">
        <f t="shared" si="1164"/>
        <v>13</v>
      </c>
      <c r="X2406" s="118">
        <v>252</v>
      </c>
      <c r="Y2406" s="117">
        <f t="shared" si="1165"/>
        <v>1.003882108</v>
      </c>
      <c r="Z2406" s="110">
        <f t="shared" si="1166"/>
        <v>1.36466296</v>
      </c>
      <c r="AA2406" s="110">
        <f t="shared" si="1167"/>
        <v>0</v>
      </c>
      <c r="AB2406" s="121" t="str">
        <f t="shared" si="1146"/>
        <v>A+J=</v>
      </c>
      <c r="AC2406" s="115">
        <f t="shared" si="1147"/>
        <v>46685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9">
        <f t="shared" si="1144"/>
        <v>46676</v>
      </c>
      <c r="B2407" s="110">
        <f t="shared" si="1150"/>
        <v>353.07586729000002</v>
      </c>
      <c r="C2407" s="184">
        <f t="shared" si="1143"/>
        <v>350.49561745980748</v>
      </c>
      <c r="D2407" s="111">
        <f t="shared" si="1151"/>
        <v>7245.38</v>
      </c>
      <c r="E2407" s="111">
        <f>IF($K2407=1,VLOOKUP($A2406,$AQ$11:$AU$150,5),E2406)</f>
        <v>7276.54</v>
      </c>
      <c r="F2407" s="160" t="e">
        <f>IF($K2407=1,VLOOKUP($A2406,$AQ$11:$AU$135,6),F2406)</f>
        <v>#REF!</v>
      </c>
      <c r="G2407" s="114">
        <f t="shared" si="1152"/>
        <v>4.3006716003852752E-3</v>
      </c>
      <c r="H2407" s="115">
        <f t="shared" si="1153"/>
        <v>46685</v>
      </c>
      <c r="I2407" s="115">
        <f t="shared" si="1154"/>
        <v>46685</v>
      </c>
      <c r="J2407" s="116">
        <f t="shared" si="1155"/>
        <v>19</v>
      </c>
      <c r="K2407" s="116">
        <f t="shared" si="1156"/>
        <v>14</v>
      </c>
      <c r="L2407" s="8">
        <f t="shared" si="1157"/>
        <v>1.0031671200000001</v>
      </c>
      <c r="M2407" s="117">
        <v>1</v>
      </c>
      <c r="N2407" s="117">
        <f t="shared" si="1158"/>
        <v>1</v>
      </c>
      <c r="O2407" s="110">
        <f t="shared" si="1159"/>
        <v>1.0031671200000001</v>
      </c>
      <c r="P2407" s="110">
        <f t="shared" si="1160"/>
        <v>351.60567913</v>
      </c>
      <c r="Q2407" s="148">
        <f t="shared" si="1161"/>
        <v>0</v>
      </c>
      <c r="R2407" s="170">
        <f t="shared" si="1162"/>
        <v>0</v>
      </c>
      <c r="S2407" s="110">
        <f t="shared" si="1163"/>
        <v>0</v>
      </c>
      <c r="T2407" s="92">
        <f t="shared" si="1148"/>
        <v>0</v>
      </c>
      <c r="U2407" s="181">
        <f t="shared" si="1149"/>
        <v>0</v>
      </c>
      <c r="V2407" s="120">
        <f t="shared" si="1145"/>
        <v>7.8E-2</v>
      </c>
      <c r="W2407" s="118">
        <f t="shared" si="1164"/>
        <v>14</v>
      </c>
      <c r="X2407" s="118">
        <v>252</v>
      </c>
      <c r="Y2407" s="117">
        <f t="shared" si="1165"/>
        <v>1.0041813550000001</v>
      </c>
      <c r="Z2407" s="110">
        <f t="shared" si="1166"/>
        <v>1.47018816</v>
      </c>
      <c r="AA2407" s="110">
        <f t="shared" si="1167"/>
        <v>0</v>
      </c>
      <c r="AB2407" s="121" t="str">
        <f t="shared" si="1146"/>
        <v>A+J=</v>
      </c>
      <c r="AC2407" s="115">
        <f t="shared" si="1147"/>
        <v>46685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9">
        <f t="shared" si="1144"/>
        <v>46677</v>
      </c>
      <c r="B2408" s="110">
        <f t="shared" si="1150"/>
        <v>353.07586729000002</v>
      </c>
      <c r="C2408" s="184">
        <f t="shared" si="1143"/>
        <v>350.49561745980748</v>
      </c>
      <c r="D2408" s="111">
        <f t="shared" si="1151"/>
        <v>7245.38</v>
      </c>
      <c r="E2408" s="111">
        <f>IF($K2408=1,VLOOKUP($A2407,$AQ$11:$AU$150,5),E2407)</f>
        <v>7276.54</v>
      </c>
      <c r="F2408" s="160" t="e">
        <f>IF($K2408=1,VLOOKUP($A2407,$AQ$11:$AU$135,6),F2407)</f>
        <v>#REF!</v>
      </c>
      <c r="G2408" s="114">
        <f t="shared" si="1152"/>
        <v>4.3006716003852752E-3</v>
      </c>
      <c r="H2408" s="115">
        <f t="shared" si="1153"/>
        <v>46685</v>
      </c>
      <c r="I2408" s="115">
        <f t="shared" si="1154"/>
        <v>46685</v>
      </c>
      <c r="J2408" s="116">
        <f t="shared" si="1155"/>
        <v>19</v>
      </c>
      <c r="K2408" s="116">
        <f t="shared" si="1156"/>
        <v>14</v>
      </c>
      <c r="L2408" s="8">
        <f t="shared" si="1157"/>
        <v>1.0031671200000001</v>
      </c>
      <c r="M2408" s="117">
        <v>1</v>
      </c>
      <c r="N2408" s="117">
        <f t="shared" si="1158"/>
        <v>1</v>
      </c>
      <c r="O2408" s="110">
        <f t="shared" si="1159"/>
        <v>1.0031671200000001</v>
      </c>
      <c r="P2408" s="110">
        <f t="shared" si="1160"/>
        <v>351.60567913</v>
      </c>
      <c r="Q2408" s="148">
        <f t="shared" si="1161"/>
        <v>0</v>
      </c>
      <c r="R2408" s="170">
        <f t="shared" si="1162"/>
        <v>0</v>
      </c>
      <c r="S2408" s="110">
        <f t="shared" si="1163"/>
        <v>0</v>
      </c>
      <c r="T2408" s="92">
        <f t="shared" si="1148"/>
        <v>0</v>
      </c>
      <c r="U2408" s="181">
        <f t="shared" si="1149"/>
        <v>0</v>
      </c>
      <c r="V2408" s="120">
        <f t="shared" si="1145"/>
        <v>7.8E-2</v>
      </c>
      <c r="W2408" s="118">
        <f t="shared" si="1164"/>
        <v>14</v>
      </c>
      <c r="X2408" s="118">
        <v>252</v>
      </c>
      <c r="Y2408" s="117">
        <f t="shared" si="1165"/>
        <v>1.0041813550000001</v>
      </c>
      <c r="Z2408" s="110">
        <f t="shared" si="1166"/>
        <v>1.47018816</v>
      </c>
      <c r="AA2408" s="110">
        <f t="shared" si="1167"/>
        <v>0</v>
      </c>
      <c r="AB2408" s="121" t="str">
        <f t="shared" si="1146"/>
        <v>A+J=</v>
      </c>
      <c r="AC2408" s="115">
        <f t="shared" si="1147"/>
        <v>46685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9">
        <f t="shared" si="1144"/>
        <v>46678</v>
      </c>
      <c r="B2409" s="110">
        <f t="shared" si="1150"/>
        <v>353.07586729000002</v>
      </c>
      <c r="C2409" s="184">
        <f t="shared" si="1143"/>
        <v>350.49561745980748</v>
      </c>
      <c r="D2409" s="111">
        <f t="shared" si="1151"/>
        <v>7245.38</v>
      </c>
      <c r="E2409" s="111">
        <f>IF($K2409=1,VLOOKUP($A2408,$AQ$11:$AU$150,5),E2408)</f>
        <v>7276.54</v>
      </c>
      <c r="F2409" s="160" t="e">
        <f>IF($K2409=1,VLOOKUP($A2408,$AQ$11:$AU$135,6),F2408)</f>
        <v>#REF!</v>
      </c>
      <c r="G2409" s="114">
        <f t="shared" si="1152"/>
        <v>4.3006716003852752E-3</v>
      </c>
      <c r="H2409" s="115">
        <f t="shared" si="1153"/>
        <v>46685</v>
      </c>
      <c r="I2409" s="115">
        <f t="shared" si="1154"/>
        <v>46685</v>
      </c>
      <c r="J2409" s="116">
        <f t="shared" si="1155"/>
        <v>19</v>
      </c>
      <c r="K2409" s="116">
        <f t="shared" si="1156"/>
        <v>14</v>
      </c>
      <c r="L2409" s="8">
        <f t="shared" si="1157"/>
        <v>1.0031671200000001</v>
      </c>
      <c r="M2409" s="117">
        <v>1</v>
      </c>
      <c r="N2409" s="117">
        <f t="shared" si="1158"/>
        <v>1</v>
      </c>
      <c r="O2409" s="110">
        <f t="shared" si="1159"/>
        <v>1.0031671200000001</v>
      </c>
      <c r="P2409" s="110">
        <f t="shared" si="1160"/>
        <v>351.60567913</v>
      </c>
      <c r="Q2409" s="148">
        <f t="shared" si="1161"/>
        <v>0</v>
      </c>
      <c r="R2409" s="170">
        <f t="shared" si="1162"/>
        <v>0</v>
      </c>
      <c r="S2409" s="110">
        <f t="shared" si="1163"/>
        <v>0</v>
      </c>
      <c r="T2409" s="92">
        <f t="shared" si="1148"/>
        <v>0</v>
      </c>
      <c r="U2409" s="181">
        <f t="shared" si="1149"/>
        <v>0</v>
      </c>
      <c r="V2409" s="120">
        <f t="shared" si="1145"/>
        <v>7.8E-2</v>
      </c>
      <c r="W2409" s="118">
        <f t="shared" si="1164"/>
        <v>14</v>
      </c>
      <c r="X2409" s="118">
        <v>252</v>
      </c>
      <c r="Y2409" s="117">
        <f t="shared" si="1165"/>
        <v>1.0041813550000001</v>
      </c>
      <c r="Z2409" s="110">
        <f t="shared" si="1166"/>
        <v>1.47018816</v>
      </c>
      <c r="AA2409" s="110">
        <f t="shared" si="1167"/>
        <v>0</v>
      </c>
      <c r="AB2409" s="121" t="str">
        <f t="shared" si="1146"/>
        <v>A+J=</v>
      </c>
      <c r="AC2409" s="115">
        <f t="shared" si="1147"/>
        <v>46685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9">
        <f t="shared" si="1144"/>
        <v>46679</v>
      </c>
      <c r="B2410" s="110">
        <f t="shared" si="1150"/>
        <v>353.26089722999996</v>
      </c>
      <c r="C2410" s="184">
        <f t="shared" si="1143"/>
        <v>350.49561745980748</v>
      </c>
      <c r="D2410" s="111">
        <f t="shared" si="1151"/>
        <v>7245.38</v>
      </c>
      <c r="E2410" s="111">
        <f>IF($K2410=1,VLOOKUP($A2409,$AQ$11:$AU$150,5),E2409)</f>
        <v>7276.54</v>
      </c>
      <c r="F2410" s="160" t="e">
        <f>IF($K2410=1,VLOOKUP($A2409,$AQ$11:$AU$135,6),F2409)</f>
        <v>#REF!</v>
      </c>
      <c r="G2410" s="114">
        <f t="shared" si="1152"/>
        <v>4.3006716003852752E-3</v>
      </c>
      <c r="H2410" s="115">
        <f t="shared" si="1153"/>
        <v>46685</v>
      </c>
      <c r="I2410" s="115">
        <f t="shared" si="1154"/>
        <v>46685</v>
      </c>
      <c r="J2410" s="116">
        <f t="shared" si="1155"/>
        <v>19</v>
      </c>
      <c r="K2410" s="116">
        <f t="shared" si="1156"/>
        <v>15</v>
      </c>
      <c r="L2410" s="8">
        <f t="shared" si="1157"/>
        <v>1.00339373</v>
      </c>
      <c r="M2410" s="117">
        <v>1</v>
      </c>
      <c r="N2410" s="117">
        <f t="shared" si="1158"/>
        <v>1</v>
      </c>
      <c r="O2410" s="110">
        <f t="shared" si="1159"/>
        <v>1.00339373</v>
      </c>
      <c r="P2410" s="110">
        <f t="shared" si="1160"/>
        <v>351.68510494999998</v>
      </c>
      <c r="Q2410" s="148">
        <f t="shared" si="1161"/>
        <v>0</v>
      </c>
      <c r="R2410" s="170">
        <f t="shared" si="1162"/>
        <v>0</v>
      </c>
      <c r="S2410" s="110">
        <f t="shared" si="1163"/>
        <v>0</v>
      </c>
      <c r="T2410" s="92">
        <f t="shared" si="1148"/>
        <v>0</v>
      </c>
      <c r="U2410" s="181">
        <f t="shared" si="1149"/>
        <v>0</v>
      </c>
      <c r="V2410" s="120">
        <f t="shared" si="1145"/>
        <v>7.8E-2</v>
      </c>
      <c r="W2410" s="118">
        <f t="shared" si="1164"/>
        <v>15</v>
      </c>
      <c r="X2410" s="118">
        <v>252</v>
      </c>
      <c r="Y2410" s="117">
        <f t="shared" si="1165"/>
        <v>1.0044806909999999</v>
      </c>
      <c r="Z2410" s="110">
        <f t="shared" si="1166"/>
        <v>1.5757922799999999</v>
      </c>
      <c r="AA2410" s="110">
        <f t="shared" si="1167"/>
        <v>0</v>
      </c>
      <c r="AB2410" s="121" t="str">
        <f t="shared" si="1146"/>
        <v>A+J=</v>
      </c>
      <c r="AC2410" s="115">
        <f t="shared" si="1147"/>
        <v>46685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9">
        <f t="shared" si="1144"/>
        <v>46680</v>
      </c>
      <c r="B2411" s="110">
        <f t="shared" si="1150"/>
        <v>353.44602397</v>
      </c>
      <c r="C2411" s="184">
        <f t="shared" si="1143"/>
        <v>350.49561745980748</v>
      </c>
      <c r="D2411" s="111">
        <f t="shared" si="1151"/>
        <v>7245.38</v>
      </c>
      <c r="E2411" s="111">
        <f>IF($K2411=1,VLOOKUP($A2410,$AQ$11:$AU$150,5),E2410)</f>
        <v>7276.54</v>
      </c>
      <c r="F2411" s="160" t="e">
        <f>IF($K2411=1,VLOOKUP($A2410,$AQ$11:$AU$135,6),F2410)</f>
        <v>#REF!</v>
      </c>
      <c r="G2411" s="114">
        <f t="shared" si="1152"/>
        <v>4.3006716003852752E-3</v>
      </c>
      <c r="H2411" s="115">
        <f t="shared" si="1153"/>
        <v>46685</v>
      </c>
      <c r="I2411" s="115">
        <f t="shared" si="1154"/>
        <v>46685</v>
      </c>
      <c r="J2411" s="116">
        <f t="shared" si="1155"/>
        <v>19</v>
      </c>
      <c r="K2411" s="116">
        <f t="shared" si="1156"/>
        <v>16</v>
      </c>
      <c r="L2411" s="8">
        <f t="shared" si="1157"/>
        <v>1.00362039</v>
      </c>
      <c r="M2411" s="117">
        <v>1</v>
      </c>
      <c r="N2411" s="117">
        <f t="shared" si="1158"/>
        <v>1</v>
      </c>
      <c r="O2411" s="110">
        <f t="shared" si="1159"/>
        <v>1.00362039</v>
      </c>
      <c r="P2411" s="110">
        <f t="shared" si="1160"/>
        <v>351.76454827999999</v>
      </c>
      <c r="Q2411" s="148">
        <f t="shared" si="1161"/>
        <v>0</v>
      </c>
      <c r="R2411" s="170">
        <f t="shared" si="1162"/>
        <v>0</v>
      </c>
      <c r="S2411" s="110">
        <f t="shared" si="1163"/>
        <v>0</v>
      </c>
      <c r="T2411" s="92">
        <f t="shared" si="1148"/>
        <v>0</v>
      </c>
      <c r="U2411" s="181">
        <f t="shared" si="1149"/>
        <v>0</v>
      </c>
      <c r="V2411" s="120">
        <f t="shared" si="1145"/>
        <v>7.8E-2</v>
      </c>
      <c r="W2411" s="118">
        <f t="shared" si="1164"/>
        <v>16</v>
      </c>
      <c r="X2411" s="118">
        <v>252</v>
      </c>
      <c r="Y2411" s="117">
        <f t="shared" si="1165"/>
        <v>1.0047801169999999</v>
      </c>
      <c r="Z2411" s="110">
        <f t="shared" si="1166"/>
        <v>1.6814756900000001</v>
      </c>
      <c r="AA2411" s="110">
        <f t="shared" si="1167"/>
        <v>0</v>
      </c>
      <c r="AB2411" s="121" t="str">
        <f t="shared" si="1146"/>
        <v>A+J=</v>
      </c>
      <c r="AC2411" s="115">
        <f t="shared" si="1147"/>
        <v>46685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9">
        <f t="shared" si="1144"/>
        <v>46681</v>
      </c>
      <c r="B2412" s="110">
        <f t="shared" si="1150"/>
        <v>353.63124370999998</v>
      </c>
      <c r="C2412" s="184">
        <f t="shared" si="1143"/>
        <v>350.49561745980748</v>
      </c>
      <c r="D2412" s="111">
        <f t="shared" si="1151"/>
        <v>7245.38</v>
      </c>
      <c r="E2412" s="111">
        <f>IF($K2412=1,VLOOKUP($A2411,$AQ$11:$AU$150,5),E2411)</f>
        <v>7276.54</v>
      </c>
      <c r="F2412" s="160" t="e">
        <f>IF($K2412=1,VLOOKUP($A2411,$AQ$11:$AU$135,6),F2411)</f>
        <v>#REF!</v>
      </c>
      <c r="G2412" s="114">
        <f t="shared" si="1152"/>
        <v>4.3006716003852752E-3</v>
      </c>
      <c r="H2412" s="115">
        <f t="shared" si="1153"/>
        <v>46685</v>
      </c>
      <c r="I2412" s="115">
        <f t="shared" si="1154"/>
        <v>46685</v>
      </c>
      <c r="J2412" s="116">
        <f t="shared" si="1155"/>
        <v>19</v>
      </c>
      <c r="K2412" s="116">
        <f t="shared" si="1156"/>
        <v>17</v>
      </c>
      <c r="L2412" s="8">
        <f t="shared" si="1157"/>
        <v>1.0038470900000001</v>
      </c>
      <c r="M2412" s="117">
        <v>1</v>
      </c>
      <c r="N2412" s="117">
        <f t="shared" si="1158"/>
        <v>1</v>
      </c>
      <c r="O2412" s="110">
        <f t="shared" si="1159"/>
        <v>1.0038470900000001</v>
      </c>
      <c r="P2412" s="110">
        <f t="shared" si="1160"/>
        <v>351.84400563999998</v>
      </c>
      <c r="Q2412" s="148">
        <f t="shared" si="1161"/>
        <v>0</v>
      </c>
      <c r="R2412" s="170">
        <f t="shared" si="1162"/>
        <v>0</v>
      </c>
      <c r="S2412" s="110">
        <f t="shared" si="1163"/>
        <v>0</v>
      </c>
      <c r="T2412" s="92">
        <f t="shared" si="1148"/>
        <v>0</v>
      </c>
      <c r="U2412" s="181">
        <f t="shared" si="1149"/>
        <v>0</v>
      </c>
      <c r="V2412" s="120">
        <f t="shared" si="1145"/>
        <v>7.8E-2</v>
      </c>
      <c r="W2412" s="118">
        <f t="shared" si="1164"/>
        <v>17</v>
      </c>
      <c r="X2412" s="118">
        <v>252</v>
      </c>
      <c r="Y2412" s="117">
        <f t="shared" si="1165"/>
        <v>1.0050796319999999</v>
      </c>
      <c r="Z2412" s="110">
        <f t="shared" si="1166"/>
        <v>1.7872380699999999</v>
      </c>
      <c r="AA2412" s="110">
        <f t="shared" si="1167"/>
        <v>0</v>
      </c>
      <c r="AB2412" s="121" t="str">
        <f t="shared" si="1146"/>
        <v>A+J=</v>
      </c>
      <c r="AC2412" s="115">
        <f t="shared" si="1147"/>
        <v>46685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9">
        <f t="shared" si="1144"/>
        <v>46682</v>
      </c>
      <c r="B2413" s="110">
        <f t="shared" si="1150"/>
        <v>353.81656701999998</v>
      </c>
      <c r="C2413" s="184">
        <f t="shared" ref="C2413:C2476" si="1168">IF(Q2412&gt;0,P2412-S2412-T2412,C2412)</f>
        <v>350.49561745980748</v>
      </c>
      <c r="D2413" s="111">
        <f t="shared" si="1151"/>
        <v>7245.38</v>
      </c>
      <c r="E2413" s="111">
        <f>IF($K2413=1,VLOOKUP($A2412,$AQ$11:$AU$150,5),E2412)</f>
        <v>7276.54</v>
      </c>
      <c r="F2413" s="160" t="e">
        <f>IF($K2413=1,VLOOKUP($A2412,$AQ$11:$AU$135,6),F2412)</f>
        <v>#REF!</v>
      </c>
      <c r="G2413" s="114">
        <f t="shared" si="1152"/>
        <v>4.3006716003852752E-3</v>
      </c>
      <c r="H2413" s="115">
        <f t="shared" si="1153"/>
        <v>46685</v>
      </c>
      <c r="I2413" s="115">
        <f t="shared" si="1154"/>
        <v>46685</v>
      </c>
      <c r="J2413" s="116">
        <f t="shared" si="1155"/>
        <v>19</v>
      </c>
      <c r="K2413" s="116">
        <f t="shared" si="1156"/>
        <v>18</v>
      </c>
      <c r="L2413" s="8">
        <f t="shared" si="1157"/>
        <v>1.0040738600000001</v>
      </c>
      <c r="M2413" s="117">
        <v>1</v>
      </c>
      <c r="N2413" s="117">
        <f t="shared" si="1158"/>
        <v>1</v>
      </c>
      <c r="O2413" s="110">
        <f t="shared" si="1159"/>
        <v>1.0040738600000001</v>
      </c>
      <c r="P2413" s="110">
        <f t="shared" si="1160"/>
        <v>351.92348752999999</v>
      </c>
      <c r="Q2413" s="148">
        <f t="shared" si="1161"/>
        <v>0</v>
      </c>
      <c r="R2413" s="170">
        <f t="shared" si="1162"/>
        <v>0</v>
      </c>
      <c r="S2413" s="110">
        <f t="shared" si="1163"/>
        <v>0</v>
      </c>
      <c r="T2413" s="92">
        <f t="shared" si="1148"/>
        <v>0</v>
      </c>
      <c r="U2413" s="181">
        <f t="shared" si="1149"/>
        <v>0</v>
      </c>
      <c r="V2413" s="120">
        <f t="shared" si="1145"/>
        <v>7.8E-2</v>
      </c>
      <c r="W2413" s="118">
        <f t="shared" si="1164"/>
        <v>18</v>
      </c>
      <c r="X2413" s="118">
        <v>252</v>
      </c>
      <c r="Y2413" s="117">
        <f t="shared" si="1165"/>
        <v>1.005379236</v>
      </c>
      <c r="Z2413" s="110">
        <f t="shared" si="1166"/>
        <v>1.8930794900000001</v>
      </c>
      <c r="AA2413" s="110">
        <f t="shared" si="1167"/>
        <v>0</v>
      </c>
      <c r="AB2413" s="121" t="str">
        <f t="shared" si="1146"/>
        <v>A+J=</v>
      </c>
      <c r="AC2413" s="115">
        <f t="shared" si="1147"/>
        <v>46685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9">
        <f t="shared" si="1144"/>
        <v>46683</v>
      </c>
      <c r="B2414" s="110">
        <f t="shared" si="1150"/>
        <v>354.00198338999996</v>
      </c>
      <c r="C2414" s="184">
        <f t="shared" si="1168"/>
        <v>350.49561745980748</v>
      </c>
      <c r="D2414" s="111">
        <f t="shared" si="1151"/>
        <v>7245.38</v>
      </c>
      <c r="E2414" s="111">
        <f>IF($K2414=1,VLOOKUP($A2413,$AQ$11:$AU$150,5),E2413)</f>
        <v>7276.54</v>
      </c>
      <c r="F2414" s="160" t="e">
        <f>IF($K2414=1,VLOOKUP($A2413,$AQ$11:$AU$135,6),F2413)</f>
        <v>#REF!</v>
      </c>
      <c r="G2414" s="114">
        <f t="shared" si="1152"/>
        <v>4.3006716003852752E-3</v>
      </c>
      <c r="H2414" s="115">
        <f t="shared" si="1153"/>
        <v>46685</v>
      </c>
      <c r="I2414" s="115">
        <f t="shared" si="1154"/>
        <v>46685</v>
      </c>
      <c r="J2414" s="116">
        <f t="shared" si="1155"/>
        <v>19</v>
      </c>
      <c r="K2414" s="116">
        <f t="shared" si="1156"/>
        <v>19</v>
      </c>
      <c r="L2414" s="8">
        <f t="shared" si="1157"/>
        <v>1.0043006699999999</v>
      </c>
      <c r="M2414" s="117">
        <v>1</v>
      </c>
      <c r="N2414" s="117">
        <f t="shared" si="1158"/>
        <v>1</v>
      </c>
      <c r="O2414" s="110">
        <f t="shared" si="1159"/>
        <v>1.0043006699999999</v>
      </c>
      <c r="P2414" s="110">
        <f t="shared" si="1160"/>
        <v>352.00298343999998</v>
      </c>
      <c r="Q2414" s="148">
        <f t="shared" si="1161"/>
        <v>0</v>
      </c>
      <c r="R2414" s="170">
        <f t="shared" si="1162"/>
        <v>0</v>
      </c>
      <c r="S2414" s="110">
        <f t="shared" si="1163"/>
        <v>0</v>
      </c>
      <c r="T2414" s="92">
        <f t="shared" si="1148"/>
        <v>0</v>
      </c>
      <c r="U2414" s="181">
        <f t="shared" si="1149"/>
        <v>0</v>
      </c>
      <c r="V2414" s="120">
        <f t="shared" si="1145"/>
        <v>7.8E-2</v>
      </c>
      <c r="W2414" s="118">
        <f t="shared" si="1164"/>
        <v>19</v>
      </c>
      <c r="X2414" s="118">
        <v>252</v>
      </c>
      <c r="Y2414" s="117">
        <f t="shared" si="1165"/>
        <v>1.0056789290000001</v>
      </c>
      <c r="Z2414" s="110">
        <f t="shared" si="1166"/>
        <v>1.99899995</v>
      </c>
      <c r="AA2414" s="110">
        <f t="shared" si="1167"/>
        <v>0</v>
      </c>
      <c r="AB2414" s="121" t="str">
        <f t="shared" si="1146"/>
        <v>A+J=</v>
      </c>
      <c r="AC2414" s="115">
        <f t="shared" si="1147"/>
        <v>46685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9">
        <f t="shared" si="1144"/>
        <v>46684</v>
      </c>
      <c r="B2415" s="110">
        <f t="shared" si="1150"/>
        <v>354.00198338999996</v>
      </c>
      <c r="C2415" s="184">
        <f t="shared" si="1168"/>
        <v>350.49561745980748</v>
      </c>
      <c r="D2415" s="111">
        <f t="shared" si="1151"/>
        <v>7245.38</v>
      </c>
      <c r="E2415" s="111">
        <f>IF($K2415=1,VLOOKUP($A2414,$AQ$11:$AU$150,5),E2414)</f>
        <v>7276.54</v>
      </c>
      <c r="F2415" s="160" t="e">
        <f>IF($K2415=1,VLOOKUP($A2414,$AQ$11:$AU$135,6),F2414)</f>
        <v>#REF!</v>
      </c>
      <c r="G2415" s="114">
        <f t="shared" si="1152"/>
        <v>4.3006716003852752E-3</v>
      </c>
      <c r="H2415" s="115">
        <f t="shared" si="1153"/>
        <v>46685</v>
      </c>
      <c r="I2415" s="115">
        <f t="shared" si="1154"/>
        <v>46685</v>
      </c>
      <c r="J2415" s="116">
        <f t="shared" si="1155"/>
        <v>19</v>
      </c>
      <c r="K2415" s="116">
        <f t="shared" si="1156"/>
        <v>19</v>
      </c>
      <c r="L2415" s="8">
        <f t="shared" si="1157"/>
        <v>1.0043006699999999</v>
      </c>
      <c r="M2415" s="117">
        <v>1</v>
      </c>
      <c r="N2415" s="117">
        <f t="shared" si="1158"/>
        <v>1</v>
      </c>
      <c r="O2415" s="110">
        <f t="shared" si="1159"/>
        <v>1.0043006699999999</v>
      </c>
      <c r="P2415" s="110">
        <f t="shared" si="1160"/>
        <v>352.00298343999998</v>
      </c>
      <c r="Q2415" s="148">
        <f t="shared" si="1161"/>
        <v>0</v>
      </c>
      <c r="R2415" s="170">
        <f t="shared" si="1162"/>
        <v>0</v>
      </c>
      <c r="S2415" s="110">
        <f t="shared" si="1163"/>
        <v>0</v>
      </c>
      <c r="T2415" s="92">
        <f t="shared" si="1148"/>
        <v>0</v>
      </c>
      <c r="U2415" s="181">
        <f t="shared" si="1149"/>
        <v>0</v>
      </c>
      <c r="V2415" s="120">
        <f t="shared" si="1145"/>
        <v>7.8E-2</v>
      </c>
      <c r="W2415" s="118">
        <f t="shared" si="1164"/>
        <v>19</v>
      </c>
      <c r="X2415" s="118">
        <v>252</v>
      </c>
      <c r="Y2415" s="117">
        <f t="shared" si="1165"/>
        <v>1.0056789290000001</v>
      </c>
      <c r="Z2415" s="110">
        <f t="shared" si="1166"/>
        <v>1.99899995</v>
      </c>
      <c r="AA2415" s="110">
        <f t="shared" si="1167"/>
        <v>0</v>
      </c>
      <c r="AB2415" s="121" t="str">
        <f t="shared" si="1146"/>
        <v>A+J=</v>
      </c>
      <c r="AC2415" s="115">
        <f t="shared" si="1147"/>
        <v>46685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9">
        <f t="shared" si="1144"/>
        <v>46685</v>
      </c>
      <c r="B2416" s="110">
        <f t="shared" si="1150"/>
        <v>354.00198338999996</v>
      </c>
      <c r="C2416" s="184">
        <f t="shared" si="1168"/>
        <v>350.49561745980748</v>
      </c>
      <c r="D2416" s="111">
        <f t="shared" si="1151"/>
        <v>7245.38</v>
      </c>
      <c r="E2416" s="111">
        <f>IF($K2416=1,VLOOKUP($A2415,$AQ$11:$AU$150,5),E2415)</f>
        <v>7276.54</v>
      </c>
      <c r="F2416" s="160" t="e">
        <f>IF($K2416=1,VLOOKUP($A2415,$AQ$11:$AU$135,6),F2415)</f>
        <v>#REF!</v>
      </c>
      <c r="G2416" s="114">
        <f t="shared" si="1152"/>
        <v>4.3006716003852752E-3</v>
      </c>
      <c r="H2416" s="115">
        <f t="shared" si="1153"/>
        <v>46685</v>
      </c>
      <c r="I2416" s="115">
        <f t="shared" si="1154"/>
        <v>46685</v>
      </c>
      <c r="J2416" s="116">
        <f t="shared" si="1155"/>
        <v>19</v>
      </c>
      <c r="K2416" s="116">
        <f t="shared" si="1156"/>
        <v>19</v>
      </c>
      <c r="L2416" s="8">
        <f t="shared" si="1157"/>
        <v>1.0043006699999999</v>
      </c>
      <c r="M2416" s="117">
        <v>1</v>
      </c>
      <c r="N2416" s="117">
        <f t="shared" si="1158"/>
        <v>1</v>
      </c>
      <c r="O2416" s="110">
        <f t="shared" si="1159"/>
        <v>1.0043006699999999</v>
      </c>
      <c r="P2416" s="110">
        <f t="shared" si="1160"/>
        <v>352.00298343999998</v>
      </c>
      <c r="Q2416" s="148">
        <f t="shared" si="1161"/>
        <v>79</v>
      </c>
      <c r="R2416" s="170">
        <f t="shared" si="1162"/>
        <v>3.3333000000000002E-2</v>
      </c>
      <c r="S2416" s="110">
        <f t="shared" si="1163"/>
        <v>11.73331544</v>
      </c>
      <c r="T2416" s="92">
        <f t="shared" si="1148"/>
        <v>1.5073659871408336</v>
      </c>
      <c r="U2416" s="181">
        <f t="shared" si="1149"/>
        <v>3.7615253421276043E-2</v>
      </c>
      <c r="V2416" s="120">
        <f t="shared" si="1145"/>
        <v>7.8E-2</v>
      </c>
      <c r="W2416" s="118">
        <f t="shared" si="1164"/>
        <v>19</v>
      </c>
      <c r="X2416" s="118">
        <v>252</v>
      </c>
      <c r="Y2416" s="117">
        <f t="shared" si="1165"/>
        <v>1.0056789290000001</v>
      </c>
      <c r="Z2416" s="110">
        <f t="shared" si="1166"/>
        <v>1.99899995</v>
      </c>
      <c r="AA2416" s="110">
        <f t="shared" si="1167"/>
        <v>13.73231539</v>
      </c>
      <c r="AB2416" s="121" t="str">
        <f t="shared" si="1146"/>
        <v>A+J=</v>
      </c>
      <c r="AC2416" s="115">
        <f t="shared" si="1147"/>
        <v>46685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9">
        <f t="shared" si="1144"/>
        <v>46686</v>
      </c>
      <c r="B2417" s="110">
        <f t="shared" si="1150"/>
        <v>338.93253714999997</v>
      </c>
      <c r="C2417" s="184">
        <f t="shared" si="1168"/>
        <v>338.76230201285915</v>
      </c>
      <c r="D2417" s="111">
        <f t="shared" si="1151"/>
        <v>7245.38</v>
      </c>
      <c r="E2417" s="111">
        <f>IF($K2417=1,VLOOKUP($A2416,$AQ$11:$AU$150,5),E2416)</f>
        <v>7276.54</v>
      </c>
      <c r="F2417" s="160" t="e">
        <f>IF($K2417=1,VLOOKUP($A2416,$AQ$11:$AU$135,6),F2416)</f>
        <v>#REF!</v>
      </c>
      <c r="G2417" s="114">
        <f t="shared" si="1152"/>
        <v>4.3006716003852752E-3</v>
      </c>
      <c r="H2417" s="115">
        <f t="shared" si="1153"/>
        <v>46716</v>
      </c>
      <c r="I2417" s="115">
        <f t="shared" si="1154"/>
        <v>46716</v>
      </c>
      <c r="J2417" s="116">
        <f t="shared" si="1155"/>
        <v>21</v>
      </c>
      <c r="K2417" s="116">
        <f t="shared" si="1156"/>
        <v>1</v>
      </c>
      <c r="L2417" s="8">
        <f t="shared" si="1157"/>
        <v>1.0002043700000001</v>
      </c>
      <c r="M2417" s="117">
        <v>1</v>
      </c>
      <c r="N2417" s="117">
        <f t="shared" si="1158"/>
        <v>1</v>
      </c>
      <c r="O2417" s="110">
        <f t="shared" si="1159"/>
        <v>1.0002043700000001</v>
      </c>
      <c r="P2417" s="110">
        <f t="shared" si="1160"/>
        <v>338.83153485999998</v>
      </c>
      <c r="Q2417" s="148">
        <f t="shared" si="1161"/>
        <v>0</v>
      </c>
      <c r="R2417" s="170">
        <f t="shared" si="1162"/>
        <v>0</v>
      </c>
      <c r="S2417" s="110">
        <f t="shared" si="1163"/>
        <v>0</v>
      </c>
      <c r="T2417" s="92">
        <f t="shared" si="1148"/>
        <v>0</v>
      </c>
      <c r="U2417" s="181">
        <f t="shared" si="1149"/>
        <v>0</v>
      </c>
      <c r="V2417" s="120">
        <f t="shared" si="1145"/>
        <v>7.8E-2</v>
      </c>
      <c r="W2417" s="118">
        <f t="shared" si="1164"/>
        <v>1</v>
      </c>
      <c r="X2417" s="118">
        <v>252</v>
      </c>
      <c r="Y2417" s="117">
        <f t="shared" si="1165"/>
        <v>1.00029809</v>
      </c>
      <c r="Z2417" s="110">
        <f t="shared" si="1166"/>
        <v>0.10100228999999999</v>
      </c>
      <c r="AA2417" s="110">
        <f t="shared" si="1167"/>
        <v>0</v>
      </c>
      <c r="AB2417" s="121" t="str">
        <f t="shared" si="1146"/>
        <v>A+J=</v>
      </c>
      <c r="AC2417" s="115">
        <f t="shared" si="1147"/>
        <v>46716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9">
        <f t="shared" si="1144"/>
        <v>46687</v>
      </c>
      <c r="B2418" s="110">
        <f t="shared" si="1150"/>
        <v>339.10286067999999</v>
      </c>
      <c r="C2418" s="184">
        <f t="shared" si="1168"/>
        <v>338.76230201285915</v>
      </c>
      <c r="D2418" s="111">
        <f t="shared" si="1151"/>
        <v>7245.38</v>
      </c>
      <c r="E2418" s="111">
        <f>IF($K2418=1,VLOOKUP($A2417,$AQ$11:$AU$150,5),E2417)</f>
        <v>7276.54</v>
      </c>
      <c r="F2418" s="160" t="e">
        <f>IF($K2418=1,VLOOKUP($A2417,$AQ$11:$AU$135,6),F2417)</f>
        <v>#REF!</v>
      </c>
      <c r="G2418" s="114">
        <f t="shared" si="1152"/>
        <v>4.3006716003852752E-3</v>
      </c>
      <c r="H2418" s="115">
        <f t="shared" si="1153"/>
        <v>46716</v>
      </c>
      <c r="I2418" s="115">
        <f t="shared" si="1154"/>
        <v>46716</v>
      </c>
      <c r="J2418" s="116">
        <f t="shared" si="1155"/>
        <v>21</v>
      </c>
      <c r="K2418" s="116">
        <f t="shared" si="1156"/>
        <v>2</v>
      </c>
      <c r="L2418" s="8">
        <f t="shared" si="1157"/>
        <v>1.00040879</v>
      </c>
      <c r="M2418" s="117">
        <v>1</v>
      </c>
      <c r="N2418" s="117">
        <f t="shared" si="1158"/>
        <v>1</v>
      </c>
      <c r="O2418" s="110">
        <f t="shared" si="1159"/>
        <v>1.00040879</v>
      </c>
      <c r="P2418" s="110">
        <f t="shared" si="1160"/>
        <v>338.90078464999999</v>
      </c>
      <c r="Q2418" s="148">
        <f t="shared" si="1161"/>
        <v>0</v>
      </c>
      <c r="R2418" s="170">
        <f t="shared" si="1162"/>
        <v>0</v>
      </c>
      <c r="S2418" s="110">
        <f t="shared" si="1163"/>
        <v>0</v>
      </c>
      <c r="T2418" s="92">
        <f t="shared" si="1148"/>
        <v>0</v>
      </c>
      <c r="U2418" s="181">
        <f t="shared" si="1149"/>
        <v>0</v>
      </c>
      <c r="V2418" s="120">
        <f t="shared" si="1145"/>
        <v>7.8E-2</v>
      </c>
      <c r="W2418" s="118">
        <f t="shared" si="1164"/>
        <v>2</v>
      </c>
      <c r="X2418" s="118">
        <v>252</v>
      </c>
      <c r="Y2418" s="117">
        <f t="shared" si="1165"/>
        <v>1.0005962690000001</v>
      </c>
      <c r="Z2418" s="110">
        <f t="shared" si="1166"/>
        <v>0.20207602999999999</v>
      </c>
      <c r="AA2418" s="110">
        <f t="shared" si="1167"/>
        <v>0</v>
      </c>
      <c r="AB2418" s="121" t="str">
        <f t="shared" si="1146"/>
        <v>A+J=</v>
      </c>
      <c r="AC2418" s="115">
        <f t="shared" si="1147"/>
        <v>46716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9">
        <f t="shared" si="1144"/>
        <v>46688</v>
      </c>
      <c r="B2419" s="110">
        <f t="shared" si="1150"/>
        <v>339.27326890000001</v>
      </c>
      <c r="C2419" s="184">
        <f t="shared" si="1168"/>
        <v>338.76230201285915</v>
      </c>
      <c r="D2419" s="111">
        <f t="shared" si="1151"/>
        <v>7245.38</v>
      </c>
      <c r="E2419" s="111">
        <f>IF($K2419=1,VLOOKUP($A2418,$AQ$11:$AU$150,5),E2418)</f>
        <v>7276.54</v>
      </c>
      <c r="F2419" s="160" t="e">
        <f>IF($K2419=1,VLOOKUP($A2418,$AQ$11:$AU$135,6),F2418)</f>
        <v>#REF!</v>
      </c>
      <c r="G2419" s="114">
        <f t="shared" si="1152"/>
        <v>4.3006716003852752E-3</v>
      </c>
      <c r="H2419" s="115">
        <f t="shared" si="1153"/>
        <v>46716</v>
      </c>
      <c r="I2419" s="115">
        <f t="shared" si="1154"/>
        <v>46716</v>
      </c>
      <c r="J2419" s="116">
        <f t="shared" si="1155"/>
        <v>21</v>
      </c>
      <c r="K2419" s="116">
        <f t="shared" si="1156"/>
        <v>3</v>
      </c>
      <c r="L2419" s="8">
        <f t="shared" si="1157"/>
        <v>1.00061325</v>
      </c>
      <c r="M2419" s="117">
        <v>1</v>
      </c>
      <c r="N2419" s="117">
        <f t="shared" si="1158"/>
        <v>1</v>
      </c>
      <c r="O2419" s="110">
        <f t="shared" si="1159"/>
        <v>1.00061325</v>
      </c>
      <c r="P2419" s="110">
        <f t="shared" si="1160"/>
        <v>338.97004799000001</v>
      </c>
      <c r="Q2419" s="148">
        <f t="shared" si="1161"/>
        <v>0</v>
      </c>
      <c r="R2419" s="170">
        <f t="shared" si="1162"/>
        <v>0</v>
      </c>
      <c r="S2419" s="110">
        <f t="shared" si="1163"/>
        <v>0</v>
      </c>
      <c r="T2419" s="92">
        <f t="shared" si="1148"/>
        <v>0</v>
      </c>
      <c r="U2419" s="181">
        <f t="shared" si="1149"/>
        <v>0</v>
      </c>
      <c r="V2419" s="120">
        <f t="shared" si="1145"/>
        <v>7.8E-2</v>
      </c>
      <c r="W2419" s="118">
        <f t="shared" si="1164"/>
        <v>3</v>
      </c>
      <c r="X2419" s="118">
        <v>252</v>
      </c>
      <c r="Y2419" s="117">
        <f t="shared" si="1165"/>
        <v>1.0008945359999999</v>
      </c>
      <c r="Z2419" s="110">
        <f t="shared" si="1166"/>
        <v>0.30322091000000001</v>
      </c>
      <c r="AA2419" s="110">
        <f t="shared" si="1167"/>
        <v>0</v>
      </c>
      <c r="AB2419" s="121" t="str">
        <f t="shared" si="1146"/>
        <v>A+J=</v>
      </c>
      <c r="AC2419" s="115">
        <f t="shared" si="1147"/>
        <v>46716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9">
        <f t="shared" si="1144"/>
        <v>46689</v>
      </c>
      <c r="B2420" s="110">
        <f t="shared" si="1150"/>
        <v>339.44376251</v>
      </c>
      <c r="C2420" s="184">
        <f t="shared" si="1168"/>
        <v>338.76230201285915</v>
      </c>
      <c r="D2420" s="111">
        <f t="shared" si="1151"/>
        <v>7245.38</v>
      </c>
      <c r="E2420" s="111">
        <f>IF($K2420=1,VLOOKUP($A2419,$AQ$11:$AU$150,5),E2419)</f>
        <v>7276.54</v>
      </c>
      <c r="F2420" s="160" t="e">
        <f>IF($K2420=1,VLOOKUP($A2419,$AQ$11:$AU$135,6),F2419)</f>
        <v>#REF!</v>
      </c>
      <c r="G2420" s="114">
        <f t="shared" si="1152"/>
        <v>4.3006716003852752E-3</v>
      </c>
      <c r="H2420" s="115">
        <f t="shared" si="1153"/>
        <v>46716</v>
      </c>
      <c r="I2420" s="115">
        <f t="shared" si="1154"/>
        <v>46716</v>
      </c>
      <c r="J2420" s="116">
        <f t="shared" si="1155"/>
        <v>21</v>
      </c>
      <c r="K2420" s="116">
        <f t="shared" si="1156"/>
        <v>4</v>
      </c>
      <c r="L2420" s="8">
        <f t="shared" si="1157"/>
        <v>1.00081775</v>
      </c>
      <c r="M2420" s="117">
        <v>1</v>
      </c>
      <c r="N2420" s="117">
        <f t="shared" si="1158"/>
        <v>1</v>
      </c>
      <c r="O2420" s="110">
        <f t="shared" si="1159"/>
        <v>1.00081775</v>
      </c>
      <c r="P2420" s="110">
        <f t="shared" si="1160"/>
        <v>339.03932487999998</v>
      </c>
      <c r="Q2420" s="148">
        <f t="shared" si="1161"/>
        <v>0</v>
      </c>
      <c r="R2420" s="170">
        <f t="shared" si="1162"/>
        <v>0</v>
      </c>
      <c r="S2420" s="110">
        <f t="shared" si="1163"/>
        <v>0</v>
      </c>
      <c r="T2420" s="92">
        <f t="shared" si="1148"/>
        <v>0</v>
      </c>
      <c r="U2420" s="181">
        <f t="shared" si="1149"/>
        <v>0</v>
      </c>
      <c r="V2420" s="120">
        <f t="shared" si="1145"/>
        <v>7.8E-2</v>
      </c>
      <c r="W2420" s="118">
        <f t="shared" si="1164"/>
        <v>4</v>
      </c>
      <c r="X2420" s="118">
        <v>252</v>
      </c>
      <c r="Y2420" s="117">
        <f t="shared" si="1165"/>
        <v>1.001192893</v>
      </c>
      <c r="Z2420" s="110">
        <f t="shared" si="1166"/>
        <v>0.40443762999999999</v>
      </c>
      <c r="AA2420" s="110">
        <f t="shared" si="1167"/>
        <v>0</v>
      </c>
      <c r="AB2420" s="121" t="str">
        <f t="shared" si="1146"/>
        <v>A+J=</v>
      </c>
      <c r="AC2420" s="115">
        <f t="shared" si="1147"/>
        <v>46716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9">
        <f t="shared" si="1144"/>
        <v>46690</v>
      </c>
      <c r="B2421" s="110">
        <f t="shared" si="1150"/>
        <v>339.61434122000003</v>
      </c>
      <c r="C2421" s="184">
        <f t="shared" si="1168"/>
        <v>338.76230201285915</v>
      </c>
      <c r="D2421" s="111">
        <f t="shared" si="1151"/>
        <v>7245.38</v>
      </c>
      <c r="E2421" s="111">
        <f>IF($K2421=1,VLOOKUP($A2420,$AQ$11:$AU$150,5),E2420)</f>
        <v>7276.54</v>
      </c>
      <c r="F2421" s="160" t="e">
        <f>IF($K2421=1,VLOOKUP($A2420,$AQ$11:$AU$135,6),F2420)</f>
        <v>#REF!</v>
      </c>
      <c r="G2421" s="114">
        <f t="shared" si="1152"/>
        <v>4.3006716003852752E-3</v>
      </c>
      <c r="H2421" s="115">
        <f t="shared" si="1153"/>
        <v>46716</v>
      </c>
      <c r="I2421" s="115">
        <f t="shared" si="1154"/>
        <v>46716</v>
      </c>
      <c r="J2421" s="116">
        <f t="shared" si="1155"/>
        <v>21</v>
      </c>
      <c r="K2421" s="116">
        <f t="shared" si="1156"/>
        <v>5</v>
      </c>
      <c r="L2421" s="8">
        <f t="shared" si="1157"/>
        <v>1.0010222900000001</v>
      </c>
      <c r="M2421" s="117">
        <v>1</v>
      </c>
      <c r="N2421" s="117">
        <f t="shared" si="1158"/>
        <v>1</v>
      </c>
      <c r="O2421" s="110">
        <f t="shared" si="1159"/>
        <v>1.0010222900000001</v>
      </c>
      <c r="P2421" s="110">
        <f t="shared" si="1160"/>
        <v>339.10861532000001</v>
      </c>
      <c r="Q2421" s="148">
        <f t="shared" si="1161"/>
        <v>0</v>
      </c>
      <c r="R2421" s="170">
        <f t="shared" si="1162"/>
        <v>0</v>
      </c>
      <c r="S2421" s="110">
        <f t="shared" si="1163"/>
        <v>0</v>
      </c>
      <c r="T2421" s="92">
        <f t="shared" si="1148"/>
        <v>0</v>
      </c>
      <c r="U2421" s="181">
        <f t="shared" si="1149"/>
        <v>0</v>
      </c>
      <c r="V2421" s="120">
        <f t="shared" si="1145"/>
        <v>7.8E-2</v>
      </c>
      <c r="W2421" s="118">
        <f t="shared" si="1164"/>
        <v>5</v>
      </c>
      <c r="X2421" s="118">
        <v>252</v>
      </c>
      <c r="Y2421" s="117">
        <f t="shared" si="1165"/>
        <v>1.001491339</v>
      </c>
      <c r="Z2421" s="110">
        <f t="shared" si="1166"/>
        <v>0.50572589999999995</v>
      </c>
      <c r="AA2421" s="110">
        <f t="shared" si="1167"/>
        <v>0</v>
      </c>
      <c r="AB2421" s="121" t="str">
        <f t="shared" si="1146"/>
        <v>A+J=</v>
      </c>
      <c r="AC2421" s="115">
        <f t="shared" si="1147"/>
        <v>46716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9">
        <f t="shared" si="1144"/>
        <v>46691</v>
      </c>
      <c r="B2422" s="110">
        <f t="shared" si="1150"/>
        <v>339.61434122000003</v>
      </c>
      <c r="C2422" s="184">
        <f t="shared" si="1168"/>
        <v>338.76230201285915</v>
      </c>
      <c r="D2422" s="111">
        <f t="shared" si="1151"/>
        <v>7245.38</v>
      </c>
      <c r="E2422" s="111">
        <f>IF($K2422=1,VLOOKUP($A2421,$AQ$11:$AU$150,5),E2421)</f>
        <v>7276.54</v>
      </c>
      <c r="F2422" s="160" t="e">
        <f>IF($K2422=1,VLOOKUP($A2421,$AQ$11:$AU$135,6),F2421)</f>
        <v>#REF!</v>
      </c>
      <c r="G2422" s="114">
        <f t="shared" si="1152"/>
        <v>4.3006716003852752E-3</v>
      </c>
      <c r="H2422" s="115">
        <f t="shared" si="1153"/>
        <v>46716</v>
      </c>
      <c r="I2422" s="115">
        <f t="shared" si="1154"/>
        <v>46716</v>
      </c>
      <c r="J2422" s="116">
        <f t="shared" si="1155"/>
        <v>21</v>
      </c>
      <c r="K2422" s="116">
        <f t="shared" si="1156"/>
        <v>5</v>
      </c>
      <c r="L2422" s="8">
        <f t="shared" si="1157"/>
        <v>1.0010222900000001</v>
      </c>
      <c r="M2422" s="117">
        <v>1</v>
      </c>
      <c r="N2422" s="117">
        <f t="shared" si="1158"/>
        <v>1</v>
      </c>
      <c r="O2422" s="110">
        <f t="shared" si="1159"/>
        <v>1.0010222900000001</v>
      </c>
      <c r="P2422" s="110">
        <f t="shared" si="1160"/>
        <v>339.10861532000001</v>
      </c>
      <c r="Q2422" s="148">
        <f t="shared" si="1161"/>
        <v>0</v>
      </c>
      <c r="R2422" s="170">
        <f t="shared" si="1162"/>
        <v>0</v>
      </c>
      <c r="S2422" s="110">
        <f t="shared" si="1163"/>
        <v>0</v>
      </c>
      <c r="T2422" s="92">
        <f t="shared" si="1148"/>
        <v>0</v>
      </c>
      <c r="U2422" s="181">
        <f t="shared" si="1149"/>
        <v>0</v>
      </c>
      <c r="V2422" s="120">
        <f t="shared" si="1145"/>
        <v>7.8E-2</v>
      </c>
      <c r="W2422" s="118">
        <f t="shared" si="1164"/>
        <v>5</v>
      </c>
      <c r="X2422" s="118">
        <v>252</v>
      </c>
      <c r="Y2422" s="117">
        <f t="shared" si="1165"/>
        <v>1.001491339</v>
      </c>
      <c r="Z2422" s="110">
        <f t="shared" si="1166"/>
        <v>0.50572589999999995</v>
      </c>
      <c r="AA2422" s="110">
        <f t="shared" si="1167"/>
        <v>0</v>
      </c>
      <c r="AB2422" s="121" t="str">
        <f t="shared" si="1146"/>
        <v>A+J=</v>
      </c>
      <c r="AC2422" s="115">
        <f t="shared" si="1147"/>
        <v>46716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9">
        <f t="shared" si="1144"/>
        <v>46692</v>
      </c>
      <c r="B2423" s="110">
        <f t="shared" si="1150"/>
        <v>339.61434122000003</v>
      </c>
      <c r="C2423" s="184">
        <f t="shared" si="1168"/>
        <v>338.76230201285915</v>
      </c>
      <c r="D2423" s="111">
        <f t="shared" si="1151"/>
        <v>7245.38</v>
      </c>
      <c r="E2423" s="111">
        <f>IF($K2423=1,VLOOKUP($A2422,$AQ$11:$AU$150,5),E2422)</f>
        <v>7276.54</v>
      </c>
      <c r="F2423" s="160" t="e">
        <f>IF($K2423=1,VLOOKUP($A2422,$AQ$11:$AU$135,6),F2422)</f>
        <v>#REF!</v>
      </c>
      <c r="G2423" s="114">
        <f t="shared" si="1152"/>
        <v>4.3006716003852752E-3</v>
      </c>
      <c r="H2423" s="115">
        <f t="shared" si="1153"/>
        <v>46716</v>
      </c>
      <c r="I2423" s="115">
        <f t="shared" si="1154"/>
        <v>46716</v>
      </c>
      <c r="J2423" s="116">
        <f t="shared" si="1155"/>
        <v>21</v>
      </c>
      <c r="K2423" s="116">
        <f t="shared" si="1156"/>
        <v>5</v>
      </c>
      <c r="L2423" s="8">
        <f t="shared" si="1157"/>
        <v>1.0010222900000001</v>
      </c>
      <c r="M2423" s="117">
        <v>1</v>
      </c>
      <c r="N2423" s="117">
        <f t="shared" si="1158"/>
        <v>1</v>
      </c>
      <c r="O2423" s="110">
        <f t="shared" si="1159"/>
        <v>1.0010222900000001</v>
      </c>
      <c r="P2423" s="110">
        <f t="shared" si="1160"/>
        <v>339.10861532000001</v>
      </c>
      <c r="Q2423" s="148">
        <f t="shared" si="1161"/>
        <v>0</v>
      </c>
      <c r="R2423" s="170">
        <f t="shared" si="1162"/>
        <v>0</v>
      </c>
      <c r="S2423" s="110">
        <f t="shared" si="1163"/>
        <v>0</v>
      </c>
      <c r="T2423" s="92">
        <f t="shared" si="1148"/>
        <v>0</v>
      </c>
      <c r="U2423" s="181">
        <f t="shared" si="1149"/>
        <v>0</v>
      </c>
      <c r="V2423" s="120">
        <f t="shared" si="1145"/>
        <v>7.8E-2</v>
      </c>
      <c r="W2423" s="118">
        <f t="shared" si="1164"/>
        <v>5</v>
      </c>
      <c r="X2423" s="118">
        <v>252</v>
      </c>
      <c r="Y2423" s="117">
        <f t="shared" si="1165"/>
        <v>1.001491339</v>
      </c>
      <c r="Z2423" s="110">
        <f t="shared" si="1166"/>
        <v>0.50572589999999995</v>
      </c>
      <c r="AA2423" s="110">
        <f t="shared" si="1167"/>
        <v>0</v>
      </c>
      <c r="AB2423" s="121" t="str">
        <f t="shared" si="1146"/>
        <v>A+J=</v>
      </c>
      <c r="AC2423" s="115">
        <f t="shared" si="1147"/>
        <v>46716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9">
        <f t="shared" si="1144"/>
        <v>46693</v>
      </c>
      <c r="B2424" s="110">
        <f t="shared" si="1150"/>
        <v>339.78500810000003</v>
      </c>
      <c r="C2424" s="184">
        <f t="shared" si="1168"/>
        <v>338.76230201285915</v>
      </c>
      <c r="D2424" s="111">
        <f t="shared" si="1151"/>
        <v>7245.38</v>
      </c>
      <c r="E2424" s="111">
        <f>IF($K2424=1,VLOOKUP($A2423,$AQ$11:$AU$150,5),E2423)</f>
        <v>7276.54</v>
      </c>
      <c r="F2424" s="160" t="e">
        <f>IF($K2424=1,VLOOKUP($A2423,$AQ$11:$AU$135,6),F2423)</f>
        <v>#REF!</v>
      </c>
      <c r="G2424" s="114">
        <f t="shared" si="1152"/>
        <v>4.3006716003852752E-3</v>
      </c>
      <c r="H2424" s="115">
        <f t="shared" si="1153"/>
        <v>46716</v>
      </c>
      <c r="I2424" s="115">
        <f t="shared" si="1154"/>
        <v>46716</v>
      </c>
      <c r="J2424" s="116">
        <f t="shared" si="1155"/>
        <v>21</v>
      </c>
      <c r="K2424" s="116">
        <f t="shared" si="1156"/>
        <v>6</v>
      </c>
      <c r="L2424" s="8">
        <f t="shared" si="1157"/>
        <v>1.0012268799999999</v>
      </c>
      <c r="M2424" s="117">
        <v>1</v>
      </c>
      <c r="N2424" s="117">
        <f t="shared" si="1158"/>
        <v>1</v>
      </c>
      <c r="O2424" s="110">
        <f t="shared" si="1159"/>
        <v>1.0012268799999999</v>
      </c>
      <c r="P2424" s="110">
        <f t="shared" si="1160"/>
        <v>339.17792270000001</v>
      </c>
      <c r="Q2424" s="148">
        <f t="shared" si="1161"/>
        <v>0</v>
      </c>
      <c r="R2424" s="170">
        <f t="shared" si="1162"/>
        <v>0</v>
      </c>
      <c r="S2424" s="110">
        <f t="shared" si="1163"/>
        <v>0</v>
      </c>
      <c r="T2424" s="92">
        <f t="shared" si="1148"/>
        <v>0</v>
      </c>
      <c r="U2424" s="181">
        <f t="shared" si="1149"/>
        <v>0</v>
      </c>
      <c r="V2424" s="120">
        <f t="shared" si="1145"/>
        <v>7.8E-2</v>
      </c>
      <c r="W2424" s="118">
        <f t="shared" si="1164"/>
        <v>6</v>
      </c>
      <c r="X2424" s="118">
        <v>252</v>
      </c>
      <c r="Y2424" s="117">
        <f t="shared" si="1165"/>
        <v>1.0017898730000001</v>
      </c>
      <c r="Z2424" s="110">
        <f t="shared" si="1166"/>
        <v>0.6070854</v>
      </c>
      <c r="AA2424" s="110">
        <f t="shared" si="1167"/>
        <v>0</v>
      </c>
      <c r="AB2424" s="121" t="str">
        <f t="shared" si="1146"/>
        <v>A+J=</v>
      </c>
      <c r="AC2424" s="115">
        <f t="shared" si="1147"/>
        <v>46716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9">
        <f t="shared" si="1144"/>
        <v>46694</v>
      </c>
      <c r="B2425" s="110">
        <f t="shared" si="1150"/>
        <v>339.78500810000003</v>
      </c>
      <c r="C2425" s="184">
        <f t="shared" si="1168"/>
        <v>338.76230201285915</v>
      </c>
      <c r="D2425" s="111">
        <f t="shared" si="1151"/>
        <v>7245.38</v>
      </c>
      <c r="E2425" s="111">
        <f>IF($K2425=1,VLOOKUP($A2424,$AQ$11:$AU$150,5),E2424)</f>
        <v>7276.54</v>
      </c>
      <c r="F2425" s="160" t="e">
        <f>IF($K2425=1,VLOOKUP($A2424,$AQ$11:$AU$135,6),F2424)</f>
        <v>#REF!</v>
      </c>
      <c r="G2425" s="114">
        <f t="shared" si="1152"/>
        <v>4.3006716003852752E-3</v>
      </c>
      <c r="H2425" s="115">
        <f t="shared" si="1153"/>
        <v>46716</v>
      </c>
      <c r="I2425" s="115">
        <f t="shared" si="1154"/>
        <v>46716</v>
      </c>
      <c r="J2425" s="116">
        <f t="shared" si="1155"/>
        <v>21</v>
      </c>
      <c r="K2425" s="116">
        <f t="shared" si="1156"/>
        <v>6</v>
      </c>
      <c r="L2425" s="8">
        <f t="shared" si="1157"/>
        <v>1.0012268799999999</v>
      </c>
      <c r="M2425" s="117">
        <v>1</v>
      </c>
      <c r="N2425" s="117">
        <f t="shared" si="1158"/>
        <v>1</v>
      </c>
      <c r="O2425" s="110">
        <f t="shared" si="1159"/>
        <v>1.0012268799999999</v>
      </c>
      <c r="P2425" s="110">
        <f t="shared" si="1160"/>
        <v>339.17792270000001</v>
      </c>
      <c r="Q2425" s="148">
        <f t="shared" si="1161"/>
        <v>0</v>
      </c>
      <c r="R2425" s="170">
        <f t="shared" si="1162"/>
        <v>0</v>
      </c>
      <c r="S2425" s="110">
        <f t="shared" si="1163"/>
        <v>0</v>
      </c>
      <c r="T2425" s="92">
        <f t="shared" si="1148"/>
        <v>0</v>
      </c>
      <c r="U2425" s="181">
        <f t="shared" si="1149"/>
        <v>0</v>
      </c>
      <c r="V2425" s="120">
        <f t="shared" si="1145"/>
        <v>7.8E-2</v>
      </c>
      <c r="W2425" s="118">
        <f t="shared" si="1164"/>
        <v>6</v>
      </c>
      <c r="X2425" s="118">
        <v>252</v>
      </c>
      <c r="Y2425" s="117">
        <f t="shared" si="1165"/>
        <v>1.0017898730000001</v>
      </c>
      <c r="Z2425" s="110">
        <f t="shared" si="1166"/>
        <v>0.6070854</v>
      </c>
      <c r="AA2425" s="110">
        <f t="shared" si="1167"/>
        <v>0</v>
      </c>
      <c r="AB2425" s="121" t="str">
        <f t="shared" si="1146"/>
        <v>A+J=</v>
      </c>
      <c r="AC2425" s="115">
        <f t="shared" si="1147"/>
        <v>46716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9">
        <f t="shared" si="1144"/>
        <v>46695</v>
      </c>
      <c r="B2426" s="110">
        <f t="shared" si="1150"/>
        <v>339.95575673999997</v>
      </c>
      <c r="C2426" s="184">
        <f t="shared" si="1168"/>
        <v>338.76230201285915</v>
      </c>
      <c r="D2426" s="111">
        <f t="shared" si="1151"/>
        <v>7245.38</v>
      </c>
      <c r="E2426" s="111">
        <f>IF($K2426=1,VLOOKUP($A2425,$AQ$11:$AU$150,5),E2425)</f>
        <v>7276.54</v>
      </c>
      <c r="F2426" s="160" t="e">
        <f>IF($K2426=1,VLOOKUP($A2425,$AQ$11:$AU$135,6),F2425)</f>
        <v>#REF!</v>
      </c>
      <c r="G2426" s="114">
        <f t="shared" si="1152"/>
        <v>4.3006716003852752E-3</v>
      </c>
      <c r="H2426" s="115">
        <f t="shared" si="1153"/>
        <v>46716</v>
      </c>
      <c r="I2426" s="115">
        <f t="shared" si="1154"/>
        <v>46716</v>
      </c>
      <c r="J2426" s="116">
        <f t="shared" si="1155"/>
        <v>21</v>
      </c>
      <c r="K2426" s="116">
        <f t="shared" si="1156"/>
        <v>7</v>
      </c>
      <c r="L2426" s="8">
        <f t="shared" si="1157"/>
        <v>1.0014315</v>
      </c>
      <c r="M2426" s="117">
        <v>1</v>
      </c>
      <c r="N2426" s="117">
        <f t="shared" si="1158"/>
        <v>1</v>
      </c>
      <c r="O2426" s="110">
        <f t="shared" si="1159"/>
        <v>1.0014315</v>
      </c>
      <c r="P2426" s="110">
        <f t="shared" si="1160"/>
        <v>339.24724024</v>
      </c>
      <c r="Q2426" s="148">
        <f t="shared" si="1161"/>
        <v>0</v>
      </c>
      <c r="R2426" s="170">
        <f t="shared" si="1162"/>
        <v>0</v>
      </c>
      <c r="S2426" s="110">
        <f t="shared" si="1163"/>
        <v>0</v>
      </c>
      <c r="T2426" s="92">
        <f t="shared" si="1148"/>
        <v>0</v>
      </c>
      <c r="U2426" s="181">
        <f t="shared" si="1149"/>
        <v>0</v>
      </c>
      <c r="V2426" s="120">
        <f t="shared" si="1145"/>
        <v>7.8E-2</v>
      </c>
      <c r="W2426" s="118">
        <f t="shared" si="1164"/>
        <v>7</v>
      </c>
      <c r="X2426" s="118">
        <v>252</v>
      </c>
      <c r="Y2426" s="117">
        <f t="shared" si="1165"/>
        <v>1.0020884960000001</v>
      </c>
      <c r="Z2426" s="110">
        <f t="shared" si="1166"/>
        <v>0.70851649999999999</v>
      </c>
      <c r="AA2426" s="110">
        <f t="shared" si="1167"/>
        <v>0</v>
      </c>
      <c r="AB2426" s="121" t="str">
        <f t="shared" si="1146"/>
        <v>A+J=</v>
      </c>
      <c r="AC2426" s="115">
        <f t="shared" si="1147"/>
        <v>46716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9">
        <f t="shared" si="1144"/>
        <v>46696</v>
      </c>
      <c r="B2427" s="110">
        <f t="shared" si="1150"/>
        <v>340.12659430000002</v>
      </c>
      <c r="C2427" s="184">
        <f t="shared" si="1168"/>
        <v>338.76230201285915</v>
      </c>
      <c r="D2427" s="111">
        <f t="shared" si="1151"/>
        <v>7245.38</v>
      </c>
      <c r="E2427" s="111">
        <f>IF($K2427=1,VLOOKUP($A2426,$AQ$11:$AU$150,5),E2426)</f>
        <v>7276.54</v>
      </c>
      <c r="F2427" s="160" t="e">
        <f>IF($K2427=1,VLOOKUP($A2426,$AQ$11:$AU$135,6),F2426)</f>
        <v>#REF!</v>
      </c>
      <c r="G2427" s="114">
        <f t="shared" si="1152"/>
        <v>4.3006716003852752E-3</v>
      </c>
      <c r="H2427" s="115">
        <f t="shared" si="1153"/>
        <v>46716</v>
      </c>
      <c r="I2427" s="115">
        <f t="shared" si="1154"/>
        <v>46716</v>
      </c>
      <c r="J2427" s="116">
        <f t="shared" si="1155"/>
        <v>21</v>
      </c>
      <c r="K2427" s="116">
        <f t="shared" si="1156"/>
        <v>8</v>
      </c>
      <c r="L2427" s="8">
        <f t="shared" si="1157"/>
        <v>1.00163617</v>
      </c>
      <c r="M2427" s="117">
        <v>1</v>
      </c>
      <c r="N2427" s="117">
        <f t="shared" si="1158"/>
        <v>1</v>
      </c>
      <c r="O2427" s="110">
        <f t="shared" si="1159"/>
        <v>1.00163617</v>
      </c>
      <c r="P2427" s="110">
        <f t="shared" si="1160"/>
        <v>339.31657472000001</v>
      </c>
      <c r="Q2427" s="148">
        <f t="shared" si="1161"/>
        <v>0</v>
      </c>
      <c r="R2427" s="170">
        <f t="shared" si="1162"/>
        <v>0</v>
      </c>
      <c r="S2427" s="110">
        <f t="shared" si="1163"/>
        <v>0</v>
      </c>
      <c r="T2427" s="92">
        <f t="shared" si="1148"/>
        <v>0</v>
      </c>
      <c r="U2427" s="181">
        <f t="shared" si="1149"/>
        <v>0</v>
      </c>
      <c r="V2427" s="120">
        <f t="shared" si="1145"/>
        <v>7.8E-2</v>
      </c>
      <c r="W2427" s="118">
        <f t="shared" si="1164"/>
        <v>8</v>
      </c>
      <c r="X2427" s="118">
        <v>252</v>
      </c>
      <c r="Y2427" s="117">
        <f t="shared" si="1165"/>
        <v>1.0023872089999999</v>
      </c>
      <c r="Z2427" s="110">
        <f t="shared" si="1166"/>
        <v>0.81001957999999996</v>
      </c>
      <c r="AA2427" s="110">
        <f t="shared" si="1167"/>
        <v>0</v>
      </c>
      <c r="AB2427" s="121" t="str">
        <f t="shared" si="1146"/>
        <v>A+J=</v>
      </c>
      <c r="AC2427" s="115">
        <f t="shared" si="1147"/>
        <v>46716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9">
        <f t="shared" si="1144"/>
        <v>46697</v>
      </c>
      <c r="B2428" s="110">
        <f t="shared" si="1150"/>
        <v>340.29751707000003</v>
      </c>
      <c r="C2428" s="184">
        <f t="shared" si="1168"/>
        <v>338.76230201285915</v>
      </c>
      <c r="D2428" s="111">
        <f t="shared" si="1151"/>
        <v>7245.38</v>
      </c>
      <c r="E2428" s="111">
        <f>IF($K2428=1,VLOOKUP($A2427,$AQ$11:$AU$150,5),E2427)</f>
        <v>7276.54</v>
      </c>
      <c r="F2428" s="160" t="e">
        <f>IF($K2428=1,VLOOKUP($A2427,$AQ$11:$AU$135,6),F2427)</f>
        <v>#REF!</v>
      </c>
      <c r="G2428" s="114">
        <f t="shared" si="1152"/>
        <v>4.3006716003852752E-3</v>
      </c>
      <c r="H2428" s="115">
        <f t="shared" si="1153"/>
        <v>46716</v>
      </c>
      <c r="I2428" s="115">
        <f t="shared" si="1154"/>
        <v>46716</v>
      </c>
      <c r="J2428" s="116">
        <f t="shared" si="1155"/>
        <v>21</v>
      </c>
      <c r="K2428" s="116">
        <f t="shared" si="1156"/>
        <v>9</v>
      </c>
      <c r="L2428" s="8">
        <f t="shared" si="1157"/>
        <v>1.00184088</v>
      </c>
      <c r="M2428" s="117">
        <v>1</v>
      </c>
      <c r="N2428" s="117">
        <f t="shared" si="1158"/>
        <v>1</v>
      </c>
      <c r="O2428" s="110">
        <f t="shared" si="1159"/>
        <v>1.00184088</v>
      </c>
      <c r="P2428" s="110">
        <f t="shared" si="1160"/>
        <v>339.38592275000002</v>
      </c>
      <c r="Q2428" s="148">
        <f t="shared" si="1161"/>
        <v>0</v>
      </c>
      <c r="R2428" s="170">
        <f t="shared" si="1162"/>
        <v>0</v>
      </c>
      <c r="S2428" s="110">
        <f t="shared" si="1163"/>
        <v>0</v>
      </c>
      <c r="T2428" s="92">
        <f t="shared" si="1148"/>
        <v>0</v>
      </c>
      <c r="U2428" s="181">
        <f t="shared" si="1149"/>
        <v>0</v>
      </c>
      <c r="V2428" s="120">
        <f t="shared" si="1145"/>
        <v>7.8E-2</v>
      </c>
      <c r="W2428" s="118">
        <f t="shared" si="1164"/>
        <v>9</v>
      </c>
      <c r="X2428" s="118">
        <v>252</v>
      </c>
      <c r="Y2428" s="117">
        <f t="shared" si="1165"/>
        <v>1.002686011</v>
      </c>
      <c r="Z2428" s="110">
        <f t="shared" si="1166"/>
        <v>0.91159431999999996</v>
      </c>
      <c r="AA2428" s="110">
        <f t="shared" si="1167"/>
        <v>0</v>
      </c>
      <c r="AB2428" s="121" t="str">
        <f t="shared" si="1146"/>
        <v>A+J=</v>
      </c>
      <c r="AC2428" s="115">
        <f t="shared" si="1147"/>
        <v>46716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9">
        <f t="shared" si="1144"/>
        <v>46698</v>
      </c>
      <c r="B2429" s="110">
        <f t="shared" si="1150"/>
        <v>340.29751707000003</v>
      </c>
      <c r="C2429" s="184">
        <f t="shared" si="1168"/>
        <v>338.76230201285915</v>
      </c>
      <c r="D2429" s="111">
        <f t="shared" si="1151"/>
        <v>7245.38</v>
      </c>
      <c r="E2429" s="111">
        <f>IF($K2429=1,VLOOKUP($A2428,$AQ$11:$AU$150,5),E2428)</f>
        <v>7276.54</v>
      </c>
      <c r="F2429" s="160" t="e">
        <f>IF($K2429=1,VLOOKUP($A2428,$AQ$11:$AU$135,6),F2428)</f>
        <v>#REF!</v>
      </c>
      <c r="G2429" s="114">
        <f t="shared" si="1152"/>
        <v>4.3006716003852752E-3</v>
      </c>
      <c r="H2429" s="115">
        <f t="shared" si="1153"/>
        <v>46716</v>
      </c>
      <c r="I2429" s="115">
        <f t="shared" si="1154"/>
        <v>46716</v>
      </c>
      <c r="J2429" s="116">
        <f t="shared" si="1155"/>
        <v>21</v>
      </c>
      <c r="K2429" s="116">
        <f t="shared" si="1156"/>
        <v>9</v>
      </c>
      <c r="L2429" s="8">
        <f t="shared" si="1157"/>
        <v>1.00184088</v>
      </c>
      <c r="M2429" s="117">
        <v>1</v>
      </c>
      <c r="N2429" s="117">
        <f t="shared" si="1158"/>
        <v>1</v>
      </c>
      <c r="O2429" s="110">
        <f t="shared" si="1159"/>
        <v>1.00184088</v>
      </c>
      <c r="P2429" s="110">
        <f t="shared" si="1160"/>
        <v>339.38592275000002</v>
      </c>
      <c r="Q2429" s="148">
        <f t="shared" si="1161"/>
        <v>0</v>
      </c>
      <c r="R2429" s="170">
        <f t="shared" si="1162"/>
        <v>0</v>
      </c>
      <c r="S2429" s="110">
        <f t="shared" si="1163"/>
        <v>0</v>
      </c>
      <c r="T2429" s="92">
        <f t="shared" si="1148"/>
        <v>0</v>
      </c>
      <c r="U2429" s="181">
        <f t="shared" si="1149"/>
        <v>0</v>
      </c>
      <c r="V2429" s="120">
        <f t="shared" si="1145"/>
        <v>7.8E-2</v>
      </c>
      <c r="W2429" s="118">
        <f t="shared" si="1164"/>
        <v>9</v>
      </c>
      <c r="X2429" s="118">
        <v>252</v>
      </c>
      <c r="Y2429" s="117">
        <f t="shared" si="1165"/>
        <v>1.002686011</v>
      </c>
      <c r="Z2429" s="110">
        <f t="shared" si="1166"/>
        <v>0.91159431999999996</v>
      </c>
      <c r="AA2429" s="110">
        <f t="shared" si="1167"/>
        <v>0</v>
      </c>
      <c r="AB2429" s="121" t="str">
        <f t="shared" si="1146"/>
        <v>A+J=</v>
      </c>
      <c r="AC2429" s="115">
        <f t="shared" si="1147"/>
        <v>46716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9">
        <f t="shared" si="1144"/>
        <v>46699</v>
      </c>
      <c r="B2430" s="110">
        <f t="shared" si="1150"/>
        <v>340.29751707000003</v>
      </c>
      <c r="C2430" s="184">
        <f t="shared" si="1168"/>
        <v>338.76230201285915</v>
      </c>
      <c r="D2430" s="111">
        <f t="shared" si="1151"/>
        <v>7245.38</v>
      </c>
      <c r="E2430" s="111">
        <f>IF($K2430=1,VLOOKUP($A2429,$AQ$11:$AU$150,5),E2429)</f>
        <v>7276.54</v>
      </c>
      <c r="F2430" s="160" t="e">
        <f>IF($K2430=1,VLOOKUP($A2429,$AQ$11:$AU$135,6),F2429)</f>
        <v>#REF!</v>
      </c>
      <c r="G2430" s="114">
        <f t="shared" si="1152"/>
        <v>4.3006716003852752E-3</v>
      </c>
      <c r="H2430" s="115">
        <f t="shared" si="1153"/>
        <v>46716</v>
      </c>
      <c r="I2430" s="115">
        <f t="shared" si="1154"/>
        <v>46716</v>
      </c>
      <c r="J2430" s="116">
        <f t="shared" si="1155"/>
        <v>21</v>
      </c>
      <c r="K2430" s="116">
        <f t="shared" si="1156"/>
        <v>9</v>
      </c>
      <c r="L2430" s="8">
        <f t="shared" si="1157"/>
        <v>1.00184088</v>
      </c>
      <c r="M2430" s="117">
        <v>1</v>
      </c>
      <c r="N2430" s="117">
        <f t="shared" si="1158"/>
        <v>1</v>
      </c>
      <c r="O2430" s="110">
        <f t="shared" si="1159"/>
        <v>1.00184088</v>
      </c>
      <c r="P2430" s="110">
        <f t="shared" si="1160"/>
        <v>339.38592275000002</v>
      </c>
      <c r="Q2430" s="148">
        <f t="shared" si="1161"/>
        <v>0</v>
      </c>
      <c r="R2430" s="170">
        <f t="shared" si="1162"/>
        <v>0</v>
      </c>
      <c r="S2430" s="110">
        <f t="shared" si="1163"/>
        <v>0</v>
      </c>
      <c r="T2430" s="92">
        <f t="shared" si="1148"/>
        <v>0</v>
      </c>
      <c r="U2430" s="181">
        <f t="shared" si="1149"/>
        <v>0</v>
      </c>
      <c r="V2430" s="120">
        <f t="shared" si="1145"/>
        <v>7.8E-2</v>
      </c>
      <c r="W2430" s="118">
        <f t="shared" si="1164"/>
        <v>9</v>
      </c>
      <c r="X2430" s="118">
        <v>252</v>
      </c>
      <c r="Y2430" s="117">
        <f t="shared" si="1165"/>
        <v>1.002686011</v>
      </c>
      <c r="Z2430" s="110">
        <f t="shared" si="1166"/>
        <v>0.91159431999999996</v>
      </c>
      <c r="AA2430" s="110">
        <f t="shared" si="1167"/>
        <v>0</v>
      </c>
      <c r="AB2430" s="121" t="str">
        <f t="shared" si="1146"/>
        <v>A+J=</v>
      </c>
      <c r="AC2430" s="115">
        <f t="shared" si="1147"/>
        <v>46716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9">
        <f t="shared" si="1144"/>
        <v>46700</v>
      </c>
      <c r="B2431" s="110">
        <f t="shared" si="1150"/>
        <v>340.46852474999997</v>
      </c>
      <c r="C2431" s="184">
        <f t="shared" si="1168"/>
        <v>338.76230201285915</v>
      </c>
      <c r="D2431" s="111">
        <f t="shared" si="1151"/>
        <v>7245.38</v>
      </c>
      <c r="E2431" s="111">
        <f>IF($K2431=1,VLOOKUP($A2430,$AQ$11:$AU$150,5),E2430)</f>
        <v>7276.54</v>
      </c>
      <c r="F2431" s="160" t="e">
        <f>IF($K2431=1,VLOOKUP($A2430,$AQ$11:$AU$135,6),F2430)</f>
        <v>#REF!</v>
      </c>
      <c r="G2431" s="114">
        <f t="shared" si="1152"/>
        <v>4.3006716003852752E-3</v>
      </c>
      <c r="H2431" s="115">
        <f t="shared" si="1153"/>
        <v>46716</v>
      </c>
      <c r="I2431" s="115">
        <f t="shared" si="1154"/>
        <v>46716</v>
      </c>
      <c r="J2431" s="116">
        <f t="shared" si="1155"/>
        <v>21</v>
      </c>
      <c r="K2431" s="116">
        <f t="shared" si="1156"/>
        <v>10</v>
      </c>
      <c r="L2431" s="8">
        <f t="shared" si="1157"/>
        <v>1.00204563</v>
      </c>
      <c r="M2431" s="117">
        <v>1</v>
      </c>
      <c r="N2431" s="117">
        <f t="shared" si="1158"/>
        <v>1</v>
      </c>
      <c r="O2431" s="110">
        <f t="shared" si="1159"/>
        <v>1.00204563</v>
      </c>
      <c r="P2431" s="110">
        <f t="shared" si="1160"/>
        <v>339.45528433999999</v>
      </c>
      <c r="Q2431" s="148">
        <f t="shared" si="1161"/>
        <v>0</v>
      </c>
      <c r="R2431" s="170">
        <f t="shared" si="1162"/>
        <v>0</v>
      </c>
      <c r="S2431" s="110">
        <f t="shared" si="1163"/>
        <v>0</v>
      </c>
      <c r="T2431" s="92">
        <f t="shared" si="1148"/>
        <v>0</v>
      </c>
      <c r="U2431" s="181">
        <f t="shared" si="1149"/>
        <v>0</v>
      </c>
      <c r="V2431" s="120">
        <f t="shared" si="1145"/>
        <v>7.8E-2</v>
      </c>
      <c r="W2431" s="118">
        <f t="shared" si="1164"/>
        <v>10</v>
      </c>
      <c r="X2431" s="118">
        <v>252</v>
      </c>
      <c r="Y2431" s="117">
        <f t="shared" si="1165"/>
        <v>1.002984901</v>
      </c>
      <c r="Z2431" s="110">
        <f t="shared" si="1166"/>
        <v>1.0132404100000001</v>
      </c>
      <c r="AA2431" s="110">
        <f t="shared" si="1167"/>
        <v>0</v>
      </c>
      <c r="AB2431" s="121" t="str">
        <f t="shared" si="1146"/>
        <v>A+J=</v>
      </c>
      <c r="AC2431" s="115">
        <f t="shared" si="1147"/>
        <v>46716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9">
        <f t="shared" si="1144"/>
        <v>46701</v>
      </c>
      <c r="B2432" s="110">
        <f t="shared" si="1150"/>
        <v>340.63962143999998</v>
      </c>
      <c r="C2432" s="184">
        <f t="shared" si="1168"/>
        <v>338.76230201285915</v>
      </c>
      <c r="D2432" s="111">
        <f t="shared" si="1151"/>
        <v>7245.38</v>
      </c>
      <c r="E2432" s="111">
        <f>IF($K2432=1,VLOOKUP($A2431,$AQ$11:$AU$150,5),E2431)</f>
        <v>7276.54</v>
      </c>
      <c r="F2432" s="160" t="e">
        <f>IF($K2432=1,VLOOKUP($A2431,$AQ$11:$AU$135,6),F2431)</f>
        <v>#REF!</v>
      </c>
      <c r="G2432" s="114">
        <f t="shared" si="1152"/>
        <v>4.3006716003852752E-3</v>
      </c>
      <c r="H2432" s="115">
        <f t="shared" si="1153"/>
        <v>46716</v>
      </c>
      <c r="I2432" s="115">
        <f t="shared" si="1154"/>
        <v>46716</v>
      </c>
      <c r="J2432" s="116">
        <f t="shared" si="1155"/>
        <v>21</v>
      </c>
      <c r="K2432" s="116">
        <f t="shared" si="1156"/>
        <v>11</v>
      </c>
      <c r="L2432" s="8">
        <f t="shared" si="1157"/>
        <v>1.0022504299999999</v>
      </c>
      <c r="M2432" s="117">
        <v>1</v>
      </c>
      <c r="N2432" s="117">
        <f t="shared" si="1158"/>
        <v>1</v>
      </c>
      <c r="O2432" s="110">
        <f t="shared" si="1159"/>
        <v>1.0022504299999999</v>
      </c>
      <c r="P2432" s="110">
        <f t="shared" si="1160"/>
        <v>339.52466285999998</v>
      </c>
      <c r="Q2432" s="148">
        <f t="shared" si="1161"/>
        <v>0</v>
      </c>
      <c r="R2432" s="170">
        <f t="shared" si="1162"/>
        <v>0</v>
      </c>
      <c r="S2432" s="110">
        <f t="shared" si="1163"/>
        <v>0</v>
      </c>
      <c r="T2432" s="92">
        <f t="shared" si="1148"/>
        <v>0</v>
      </c>
      <c r="U2432" s="181">
        <f t="shared" si="1149"/>
        <v>0</v>
      </c>
      <c r="V2432" s="120">
        <f t="shared" si="1145"/>
        <v>7.8E-2</v>
      </c>
      <c r="W2432" s="118">
        <f t="shared" si="1164"/>
        <v>11</v>
      </c>
      <c r="X2432" s="118">
        <v>252</v>
      </c>
      <c r="Y2432" s="117">
        <f t="shared" si="1165"/>
        <v>1.003283881</v>
      </c>
      <c r="Z2432" s="110">
        <f t="shared" si="1166"/>
        <v>1.1149585799999999</v>
      </c>
      <c r="AA2432" s="110">
        <f t="shared" si="1167"/>
        <v>0</v>
      </c>
      <c r="AB2432" s="121" t="str">
        <f t="shared" si="1146"/>
        <v>A+J=</v>
      </c>
      <c r="AC2432" s="115">
        <f t="shared" si="1147"/>
        <v>46716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9">
        <f t="shared" si="1144"/>
        <v>46702</v>
      </c>
      <c r="B2433" s="110">
        <f t="shared" si="1150"/>
        <v>340.81080004</v>
      </c>
      <c r="C2433" s="184">
        <f t="shared" si="1168"/>
        <v>338.76230201285915</v>
      </c>
      <c r="D2433" s="111">
        <f t="shared" si="1151"/>
        <v>7245.38</v>
      </c>
      <c r="E2433" s="111">
        <f>IF($K2433=1,VLOOKUP($A2432,$AQ$11:$AU$150,5),E2432)</f>
        <v>7276.54</v>
      </c>
      <c r="F2433" s="160" t="e">
        <f>IF($K2433=1,VLOOKUP($A2432,$AQ$11:$AU$135,6),F2432)</f>
        <v>#REF!</v>
      </c>
      <c r="G2433" s="114">
        <f t="shared" si="1152"/>
        <v>4.3006716003852752E-3</v>
      </c>
      <c r="H2433" s="115">
        <f t="shared" si="1153"/>
        <v>46716</v>
      </c>
      <c r="I2433" s="115">
        <f t="shared" si="1154"/>
        <v>46716</v>
      </c>
      <c r="J2433" s="116">
        <f t="shared" si="1155"/>
        <v>21</v>
      </c>
      <c r="K2433" s="116">
        <f t="shared" si="1156"/>
        <v>12</v>
      </c>
      <c r="L2433" s="8">
        <f t="shared" si="1157"/>
        <v>1.0024552600000001</v>
      </c>
      <c r="M2433" s="117">
        <v>1</v>
      </c>
      <c r="N2433" s="117">
        <f t="shared" si="1158"/>
        <v>1</v>
      </c>
      <c r="O2433" s="110">
        <f t="shared" si="1159"/>
        <v>1.0024552600000001</v>
      </c>
      <c r="P2433" s="110">
        <f t="shared" si="1160"/>
        <v>339.59405154000001</v>
      </c>
      <c r="Q2433" s="148">
        <f t="shared" si="1161"/>
        <v>0</v>
      </c>
      <c r="R2433" s="170">
        <f t="shared" si="1162"/>
        <v>0</v>
      </c>
      <c r="S2433" s="110">
        <f t="shared" si="1163"/>
        <v>0</v>
      </c>
      <c r="T2433" s="92">
        <f t="shared" si="1148"/>
        <v>0</v>
      </c>
      <c r="U2433" s="181">
        <f t="shared" si="1149"/>
        <v>0</v>
      </c>
      <c r="V2433" s="120">
        <f t="shared" si="1145"/>
        <v>7.8E-2</v>
      </c>
      <c r="W2433" s="118">
        <f t="shared" si="1164"/>
        <v>12</v>
      </c>
      <c r="X2433" s="118">
        <v>252</v>
      </c>
      <c r="Y2433" s="117">
        <f t="shared" si="1165"/>
        <v>1.00358295</v>
      </c>
      <c r="Z2433" s="110">
        <f t="shared" si="1166"/>
        <v>1.2167485</v>
      </c>
      <c r="AA2433" s="110">
        <f t="shared" si="1167"/>
        <v>0</v>
      </c>
      <c r="AB2433" s="121" t="str">
        <f t="shared" si="1146"/>
        <v>A+J=</v>
      </c>
      <c r="AC2433" s="115">
        <f t="shared" si="1147"/>
        <v>46716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9">
        <f t="shared" si="1144"/>
        <v>46703</v>
      </c>
      <c r="B2434" s="110">
        <f t="shared" si="1150"/>
        <v>340.98206737999999</v>
      </c>
      <c r="C2434" s="184">
        <f t="shared" si="1168"/>
        <v>338.76230201285915</v>
      </c>
      <c r="D2434" s="111">
        <f t="shared" si="1151"/>
        <v>7245.38</v>
      </c>
      <c r="E2434" s="111">
        <f>IF($K2434=1,VLOOKUP($A2433,$AQ$11:$AU$150,5),E2433)</f>
        <v>7276.54</v>
      </c>
      <c r="F2434" s="160" t="e">
        <f>IF($K2434=1,VLOOKUP($A2433,$AQ$11:$AU$135,6),F2433)</f>
        <v>#REF!</v>
      </c>
      <c r="G2434" s="114">
        <f t="shared" si="1152"/>
        <v>4.3006716003852752E-3</v>
      </c>
      <c r="H2434" s="115">
        <f t="shared" si="1153"/>
        <v>46716</v>
      </c>
      <c r="I2434" s="115">
        <f t="shared" si="1154"/>
        <v>46716</v>
      </c>
      <c r="J2434" s="116">
        <f t="shared" si="1155"/>
        <v>21</v>
      </c>
      <c r="K2434" s="116">
        <f t="shared" si="1156"/>
        <v>13</v>
      </c>
      <c r="L2434" s="8">
        <f t="shared" si="1157"/>
        <v>1.0026601399999999</v>
      </c>
      <c r="M2434" s="117">
        <v>1</v>
      </c>
      <c r="N2434" s="117">
        <f t="shared" si="1158"/>
        <v>1</v>
      </c>
      <c r="O2434" s="110">
        <f t="shared" si="1159"/>
        <v>1.0026601399999999</v>
      </c>
      <c r="P2434" s="110">
        <f t="shared" si="1160"/>
        <v>339.66345716000001</v>
      </c>
      <c r="Q2434" s="148">
        <f t="shared" si="1161"/>
        <v>0</v>
      </c>
      <c r="R2434" s="170">
        <f t="shared" si="1162"/>
        <v>0</v>
      </c>
      <c r="S2434" s="110">
        <f t="shared" si="1163"/>
        <v>0</v>
      </c>
      <c r="T2434" s="92">
        <f t="shared" si="1148"/>
        <v>0</v>
      </c>
      <c r="U2434" s="181">
        <f t="shared" si="1149"/>
        <v>0</v>
      </c>
      <c r="V2434" s="120">
        <f t="shared" si="1145"/>
        <v>7.8E-2</v>
      </c>
      <c r="W2434" s="118">
        <f t="shared" si="1164"/>
        <v>13</v>
      </c>
      <c r="X2434" s="118">
        <v>252</v>
      </c>
      <c r="Y2434" s="117">
        <f t="shared" si="1165"/>
        <v>1.003882108</v>
      </c>
      <c r="Z2434" s="110">
        <f t="shared" si="1166"/>
        <v>1.3186102200000001</v>
      </c>
      <c r="AA2434" s="110">
        <f t="shared" si="1167"/>
        <v>0</v>
      </c>
      <c r="AB2434" s="121" t="str">
        <f t="shared" si="1146"/>
        <v>A+J=</v>
      </c>
      <c r="AC2434" s="115">
        <f t="shared" si="1147"/>
        <v>46716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9">
        <f t="shared" si="1144"/>
        <v>46704</v>
      </c>
      <c r="B2435" s="110">
        <f t="shared" si="1150"/>
        <v>341.15342009</v>
      </c>
      <c r="C2435" s="184">
        <f t="shared" si="1168"/>
        <v>338.76230201285915</v>
      </c>
      <c r="D2435" s="111">
        <f t="shared" si="1151"/>
        <v>7245.38</v>
      </c>
      <c r="E2435" s="111">
        <f>IF($K2435=1,VLOOKUP($A2434,$AQ$11:$AU$150,5),E2434)</f>
        <v>7276.54</v>
      </c>
      <c r="F2435" s="160" t="e">
        <f>IF($K2435=1,VLOOKUP($A2434,$AQ$11:$AU$135,6),F2434)</f>
        <v>#REF!</v>
      </c>
      <c r="G2435" s="114">
        <f t="shared" si="1152"/>
        <v>4.3006716003852752E-3</v>
      </c>
      <c r="H2435" s="115">
        <f t="shared" si="1153"/>
        <v>46716</v>
      </c>
      <c r="I2435" s="115">
        <f t="shared" si="1154"/>
        <v>46716</v>
      </c>
      <c r="J2435" s="116">
        <f t="shared" si="1155"/>
        <v>21</v>
      </c>
      <c r="K2435" s="116">
        <f t="shared" si="1156"/>
        <v>14</v>
      </c>
      <c r="L2435" s="8">
        <f t="shared" si="1157"/>
        <v>1.00286506</v>
      </c>
      <c r="M2435" s="117">
        <v>1</v>
      </c>
      <c r="N2435" s="117">
        <f t="shared" si="1158"/>
        <v>1</v>
      </c>
      <c r="O2435" s="110">
        <f t="shared" si="1159"/>
        <v>1.00286506</v>
      </c>
      <c r="P2435" s="110">
        <f t="shared" si="1160"/>
        <v>339.73287633000001</v>
      </c>
      <c r="Q2435" s="148">
        <f t="shared" si="1161"/>
        <v>0</v>
      </c>
      <c r="R2435" s="170">
        <f t="shared" si="1162"/>
        <v>0</v>
      </c>
      <c r="S2435" s="110">
        <f t="shared" si="1163"/>
        <v>0</v>
      </c>
      <c r="T2435" s="92">
        <f t="shared" si="1148"/>
        <v>0</v>
      </c>
      <c r="U2435" s="181">
        <f t="shared" si="1149"/>
        <v>0</v>
      </c>
      <c r="V2435" s="120">
        <f t="shared" si="1145"/>
        <v>7.8E-2</v>
      </c>
      <c r="W2435" s="118">
        <f t="shared" si="1164"/>
        <v>14</v>
      </c>
      <c r="X2435" s="118">
        <v>252</v>
      </c>
      <c r="Y2435" s="117">
        <f t="shared" si="1165"/>
        <v>1.0041813550000001</v>
      </c>
      <c r="Z2435" s="110">
        <f t="shared" si="1166"/>
        <v>1.4205437599999999</v>
      </c>
      <c r="AA2435" s="110">
        <f t="shared" si="1167"/>
        <v>0</v>
      </c>
      <c r="AB2435" s="121" t="str">
        <f t="shared" si="1146"/>
        <v>A+J=</v>
      </c>
      <c r="AC2435" s="115">
        <f t="shared" si="1147"/>
        <v>46716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9">
        <f t="shared" si="1144"/>
        <v>46705</v>
      </c>
      <c r="B2436" s="110">
        <f t="shared" si="1150"/>
        <v>341.15342009</v>
      </c>
      <c r="C2436" s="184">
        <f t="shared" si="1168"/>
        <v>338.76230201285915</v>
      </c>
      <c r="D2436" s="111">
        <f t="shared" si="1151"/>
        <v>7245.38</v>
      </c>
      <c r="E2436" s="111">
        <f>IF($K2436=1,VLOOKUP($A2435,$AQ$11:$AU$150,5),E2435)</f>
        <v>7276.54</v>
      </c>
      <c r="F2436" s="160" t="e">
        <f>IF($K2436=1,VLOOKUP($A2435,$AQ$11:$AU$135,6),F2435)</f>
        <v>#REF!</v>
      </c>
      <c r="G2436" s="114">
        <f t="shared" si="1152"/>
        <v>4.3006716003852752E-3</v>
      </c>
      <c r="H2436" s="115">
        <f t="shared" si="1153"/>
        <v>46716</v>
      </c>
      <c r="I2436" s="115">
        <f t="shared" si="1154"/>
        <v>46716</v>
      </c>
      <c r="J2436" s="116">
        <f t="shared" si="1155"/>
        <v>21</v>
      </c>
      <c r="K2436" s="116">
        <f t="shared" si="1156"/>
        <v>14</v>
      </c>
      <c r="L2436" s="8">
        <f t="shared" si="1157"/>
        <v>1.00286506</v>
      </c>
      <c r="M2436" s="117">
        <v>1</v>
      </c>
      <c r="N2436" s="117">
        <f t="shared" si="1158"/>
        <v>1</v>
      </c>
      <c r="O2436" s="110">
        <f t="shared" si="1159"/>
        <v>1.00286506</v>
      </c>
      <c r="P2436" s="110">
        <f t="shared" si="1160"/>
        <v>339.73287633000001</v>
      </c>
      <c r="Q2436" s="148">
        <f t="shared" si="1161"/>
        <v>0</v>
      </c>
      <c r="R2436" s="170">
        <f t="shared" si="1162"/>
        <v>0</v>
      </c>
      <c r="S2436" s="110">
        <f t="shared" si="1163"/>
        <v>0</v>
      </c>
      <c r="T2436" s="92">
        <f t="shared" si="1148"/>
        <v>0</v>
      </c>
      <c r="U2436" s="181">
        <f t="shared" si="1149"/>
        <v>0</v>
      </c>
      <c r="V2436" s="120">
        <f t="shared" si="1145"/>
        <v>7.8E-2</v>
      </c>
      <c r="W2436" s="118">
        <f t="shared" si="1164"/>
        <v>14</v>
      </c>
      <c r="X2436" s="118">
        <v>252</v>
      </c>
      <c r="Y2436" s="117">
        <f t="shared" si="1165"/>
        <v>1.0041813550000001</v>
      </c>
      <c r="Z2436" s="110">
        <f t="shared" si="1166"/>
        <v>1.4205437599999999</v>
      </c>
      <c r="AA2436" s="110">
        <f t="shared" si="1167"/>
        <v>0</v>
      </c>
      <c r="AB2436" s="121" t="str">
        <f t="shared" si="1146"/>
        <v>A+J=</v>
      </c>
      <c r="AC2436" s="115">
        <f t="shared" si="1147"/>
        <v>46716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9">
        <f t="shared" si="1144"/>
        <v>46706</v>
      </c>
      <c r="B2437" s="110">
        <f t="shared" si="1150"/>
        <v>341.15342009</v>
      </c>
      <c r="C2437" s="184">
        <f t="shared" si="1168"/>
        <v>338.76230201285915</v>
      </c>
      <c r="D2437" s="111">
        <f t="shared" si="1151"/>
        <v>7245.38</v>
      </c>
      <c r="E2437" s="111">
        <f>IF($K2437=1,VLOOKUP($A2436,$AQ$11:$AU$150,5),E2436)</f>
        <v>7276.54</v>
      </c>
      <c r="F2437" s="160" t="e">
        <f>IF($K2437=1,VLOOKUP($A2436,$AQ$11:$AU$135,6),F2436)</f>
        <v>#REF!</v>
      </c>
      <c r="G2437" s="114">
        <f t="shared" si="1152"/>
        <v>4.3006716003852752E-3</v>
      </c>
      <c r="H2437" s="115">
        <f t="shared" si="1153"/>
        <v>46716</v>
      </c>
      <c r="I2437" s="115">
        <f t="shared" si="1154"/>
        <v>46716</v>
      </c>
      <c r="J2437" s="116">
        <f t="shared" si="1155"/>
        <v>21</v>
      </c>
      <c r="K2437" s="116">
        <f t="shared" si="1156"/>
        <v>14</v>
      </c>
      <c r="L2437" s="8">
        <f t="shared" si="1157"/>
        <v>1.00286506</v>
      </c>
      <c r="M2437" s="117">
        <v>1</v>
      </c>
      <c r="N2437" s="117">
        <f t="shared" si="1158"/>
        <v>1</v>
      </c>
      <c r="O2437" s="110">
        <f t="shared" si="1159"/>
        <v>1.00286506</v>
      </c>
      <c r="P2437" s="110">
        <f t="shared" si="1160"/>
        <v>339.73287633000001</v>
      </c>
      <c r="Q2437" s="148">
        <f t="shared" si="1161"/>
        <v>0</v>
      </c>
      <c r="R2437" s="170">
        <f t="shared" si="1162"/>
        <v>0</v>
      </c>
      <c r="S2437" s="110">
        <f t="shared" si="1163"/>
        <v>0</v>
      </c>
      <c r="T2437" s="92">
        <f t="shared" si="1148"/>
        <v>0</v>
      </c>
      <c r="U2437" s="181">
        <f t="shared" si="1149"/>
        <v>0</v>
      </c>
      <c r="V2437" s="120">
        <f t="shared" si="1145"/>
        <v>7.8E-2</v>
      </c>
      <c r="W2437" s="118">
        <f t="shared" si="1164"/>
        <v>14</v>
      </c>
      <c r="X2437" s="118">
        <v>252</v>
      </c>
      <c r="Y2437" s="117">
        <f t="shared" si="1165"/>
        <v>1.0041813550000001</v>
      </c>
      <c r="Z2437" s="110">
        <f t="shared" si="1166"/>
        <v>1.4205437599999999</v>
      </c>
      <c r="AA2437" s="110">
        <f t="shared" si="1167"/>
        <v>0</v>
      </c>
      <c r="AB2437" s="121" t="str">
        <f t="shared" si="1146"/>
        <v>A+J=</v>
      </c>
      <c r="AC2437" s="115">
        <f t="shared" si="1147"/>
        <v>46716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9">
        <f t="shared" si="1144"/>
        <v>46707</v>
      </c>
      <c r="B2438" s="110">
        <f t="shared" si="1150"/>
        <v>341.15342009</v>
      </c>
      <c r="C2438" s="184">
        <f t="shared" si="1168"/>
        <v>338.76230201285915</v>
      </c>
      <c r="D2438" s="111">
        <f t="shared" si="1151"/>
        <v>7245.38</v>
      </c>
      <c r="E2438" s="111">
        <f>IF($K2438=1,VLOOKUP($A2437,$AQ$11:$AU$150,5),E2437)</f>
        <v>7276.54</v>
      </c>
      <c r="F2438" s="160" t="e">
        <f>IF($K2438=1,VLOOKUP($A2437,$AQ$11:$AU$135,6),F2437)</f>
        <v>#REF!</v>
      </c>
      <c r="G2438" s="114">
        <f t="shared" si="1152"/>
        <v>4.3006716003852752E-3</v>
      </c>
      <c r="H2438" s="115">
        <f t="shared" si="1153"/>
        <v>46716</v>
      </c>
      <c r="I2438" s="115">
        <f t="shared" si="1154"/>
        <v>46716</v>
      </c>
      <c r="J2438" s="116">
        <f t="shared" si="1155"/>
        <v>21</v>
      </c>
      <c r="K2438" s="116">
        <f t="shared" si="1156"/>
        <v>14</v>
      </c>
      <c r="L2438" s="8">
        <f t="shared" si="1157"/>
        <v>1.00286506</v>
      </c>
      <c r="M2438" s="117">
        <v>1</v>
      </c>
      <c r="N2438" s="117">
        <f t="shared" si="1158"/>
        <v>1</v>
      </c>
      <c r="O2438" s="110">
        <f t="shared" si="1159"/>
        <v>1.00286506</v>
      </c>
      <c r="P2438" s="110">
        <f t="shared" si="1160"/>
        <v>339.73287633000001</v>
      </c>
      <c r="Q2438" s="148">
        <f t="shared" si="1161"/>
        <v>0</v>
      </c>
      <c r="R2438" s="170">
        <f t="shared" si="1162"/>
        <v>0</v>
      </c>
      <c r="S2438" s="110">
        <f t="shared" si="1163"/>
        <v>0</v>
      </c>
      <c r="T2438" s="92">
        <f t="shared" si="1148"/>
        <v>0</v>
      </c>
      <c r="U2438" s="181">
        <f t="shared" si="1149"/>
        <v>0</v>
      </c>
      <c r="V2438" s="120">
        <f t="shared" si="1145"/>
        <v>7.8E-2</v>
      </c>
      <c r="W2438" s="118">
        <f t="shared" si="1164"/>
        <v>14</v>
      </c>
      <c r="X2438" s="118">
        <v>252</v>
      </c>
      <c r="Y2438" s="117">
        <f t="shared" si="1165"/>
        <v>1.0041813550000001</v>
      </c>
      <c r="Z2438" s="110">
        <f t="shared" si="1166"/>
        <v>1.4205437599999999</v>
      </c>
      <c r="AA2438" s="110">
        <f t="shared" si="1167"/>
        <v>0</v>
      </c>
      <c r="AB2438" s="121" t="str">
        <f t="shared" si="1146"/>
        <v>A+J=</v>
      </c>
      <c r="AC2438" s="115">
        <f t="shared" si="1147"/>
        <v>46716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9">
        <f t="shared" si="1144"/>
        <v>46708</v>
      </c>
      <c r="B2439" s="110">
        <f t="shared" si="1150"/>
        <v>341.32485819000004</v>
      </c>
      <c r="C2439" s="184">
        <f t="shared" si="1168"/>
        <v>338.76230201285915</v>
      </c>
      <c r="D2439" s="111">
        <f t="shared" si="1151"/>
        <v>7245.38</v>
      </c>
      <c r="E2439" s="111">
        <f>IF($K2439=1,VLOOKUP($A2438,$AQ$11:$AU$150,5),E2438)</f>
        <v>7276.54</v>
      </c>
      <c r="F2439" s="160" t="e">
        <f>IF($K2439=1,VLOOKUP($A2438,$AQ$11:$AU$135,6),F2438)</f>
        <v>#REF!</v>
      </c>
      <c r="G2439" s="114">
        <f t="shared" si="1152"/>
        <v>4.3006716003852752E-3</v>
      </c>
      <c r="H2439" s="115">
        <f t="shared" si="1153"/>
        <v>46716</v>
      </c>
      <c r="I2439" s="115">
        <f t="shared" si="1154"/>
        <v>46716</v>
      </c>
      <c r="J2439" s="116">
        <f t="shared" si="1155"/>
        <v>21</v>
      </c>
      <c r="K2439" s="116">
        <f t="shared" si="1156"/>
        <v>15</v>
      </c>
      <c r="L2439" s="8">
        <f t="shared" si="1157"/>
        <v>1.00307002</v>
      </c>
      <c r="M2439" s="117">
        <v>1</v>
      </c>
      <c r="N2439" s="117">
        <f t="shared" si="1158"/>
        <v>1</v>
      </c>
      <c r="O2439" s="110">
        <f t="shared" si="1159"/>
        <v>1.00307002</v>
      </c>
      <c r="P2439" s="110">
        <f t="shared" si="1160"/>
        <v>339.80230905000002</v>
      </c>
      <c r="Q2439" s="148">
        <f t="shared" si="1161"/>
        <v>0</v>
      </c>
      <c r="R2439" s="170">
        <f t="shared" si="1162"/>
        <v>0</v>
      </c>
      <c r="S2439" s="110">
        <f t="shared" si="1163"/>
        <v>0</v>
      </c>
      <c r="T2439" s="92">
        <f t="shared" si="1148"/>
        <v>0</v>
      </c>
      <c r="U2439" s="181">
        <f t="shared" si="1149"/>
        <v>0</v>
      </c>
      <c r="V2439" s="120">
        <f t="shared" si="1145"/>
        <v>7.8E-2</v>
      </c>
      <c r="W2439" s="118">
        <f t="shared" si="1164"/>
        <v>15</v>
      </c>
      <c r="X2439" s="118">
        <v>252</v>
      </c>
      <c r="Y2439" s="117">
        <f t="shared" si="1165"/>
        <v>1.0044806909999999</v>
      </c>
      <c r="Z2439" s="110">
        <f t="shared" si="1166"/>
        <v>1.52254914</v>
      </c>
      <c r="AA2439" s="110">
        <f t="shared" si="1167"/>
        <v>0</v>
      </c>
      <c r="AB2439" s="121" t="str">
        <f t="shared" si="1146"/>
        <v>A+J=</v>
      </c>
      <c r="AC2439" s="115">
        <f t="shared" si="1147"/>
        <v>46716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9">
        <f t="shared" si="1144"/>
        <v>46709</v>
      </c>
      <c r="B2440" s="110">
        <f t="shared" si="1150"/>
        <v>341.49638206999998</v>
      </c>
      <c r="C2440" s="184">
        <f t="shared" si="1168"/>
        <v>338.76230201285915</v>
      </c>
      <c r="D2440" s="111">
        <f t="shared" si="1151"/>
        <v>7245.38</v>
      </c>
      <c r="E2440" s="111">
        <f>IF($K2440=1,VLOOKUP($A2439,$AQ$11:$AU$150,5),E2439)</f>
        <v>7276.54</v>
      </c>
      <c r="F2440" s="160" t="e">
        <f>IF($K2440=1,VLOOKUP($A2439,$AQ$11:$AU$135,6),F2439)</f>
        <v>#REF!</v>
      </c>
      <c r="G2440" s="114">
        <f t="shared" si="1152"/>
        <v>4.3006716003852752E-3</v>
      </c>
      <c r="H2440" s="115">
        <f t="shared" si="1153"/>
        <v>46716</v>
      </c>
      <c r="I2440" s="115">
        <f t="shared" si="1154"/>
        <v>46716</v>
      </c>
      <c r="J2440" s="116">
        <f t="shared" si="1155"/>
        <v>21</v>
      </c>
      <c r="K2440" s="116">
        <f t="shared" si="1156"/>
        <v>16</v>
      </c>
      <c r="L2440" s="8">
        <f t="shared" si="1157"/>
        <v>1.00327502</v>
      </c>
      <c r="M2440" s="117">
        <v>1</v>
      </c>
      <c r="N2440" s="117">
        <f t="shared" si="1158"/>
        <v>1</v>
      </c>
      <c r="O2440" s="110">
        <f t="shared" si="1159"/>
        <v>1.00327502</v>
      </c>
      <c r="P2440" s="110">
        <f t="shared" si="1160"/>
        <v>339.87175531999998</v>
      </c>
      <c r="Q2440" s="148">
        <f t="shared" si="1161"/>
        <v>0</v>
      </c>
      <c r="R2440" s="170">
        <f t="shared" si="1162"/>
        <v>0</v>
      </c>
      <c r="S2440" s="110">
        <f t="shared" si="1163"/>
        <v>0</v>
      </c>
      <c r="T2440" s="92">
        <f t="shared" si="1148"/>
        <v>0</v>
      </c>
      <c r="U2440" s="181">
        <f t="shared" si="1149"/>
        <v>0</v>
      </c>
      <c r="V2440" s="120">
        <f t="shared" si="1145"/>
        <v>7.8E-2</v>
      </c>
      <c r="W2440" s="118">
        <f t="shared" si="1164"/>
        <v>16</v>
      </c>
      <c r="X2440" s="118">
        <v>252</v>
      </c>
      <c r="Y2440" s="117">
        <f t="shared" si="1165"/>
        <v>1.0047801169999999</v>
      </c>
      <c r="Z2440" s="110">
        <f t="shared" si="1166"/>
        <v>1.62462675</v>
      </c>
      <c r="AA2440" s="110">
        <f t="shared" si="1167"/>
        <v>0</v>
      </c>
      <c r="AB2440" s="121" t="str">
        <f t="shared" si="1146"/>
        <v>A+J=</v>
      </c>
      <c r="AC2440" s="115">
        <f t="shared" si="1147"/>
        <v>46716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9">
        <f t="shared" si="1144"/>
        <v>46710</v>
      </c>
      <c r="B2441" s="110">
        <f t="shared" si="1150"/>
        <v>341.66799481999999</v>
      </c>
      <c r="C2441" s="184">
        <f t="shared" si="1168"/>
        <v>338.76230201285915</v>
      </c>
      <c r="D2441" s="111">
        <f t="shared" si="1151"/>
        <v>7245.38</v>
      </c>
      <c r="E2441" s="111">
        <f>IF($K2441=1,VLOOKUP($A2440,$AQ$11:$AU$150,5),E2440)</f>
        <v>7276.54</v>
      </c>
      <c r="F2441" s="160" t="e">
        <f>IF($K2441=1,VLOOKUP($A2440,$AQ$11:$AU$135,6),F2440)</f>
        <v>#REF!</v>
      </c>
      <c r="G2441" s="114">
        <f t="shared" si="1152"/>
        <v>4.3006716003852752E-3</v>
      </c>
      <c r="H2441" s="115">
        <f t="shared" si="1153"/>
        <v>46716</v>
      </c>
      <c r="I2441" s="115">
        <f t="shared" si="1154"/>
        <v>46716</v>
      </c>
      <c r="J2441" s="116">
        <f t="shared" si="1155"/>
        <v>21</v>
      </c>
      <c r="K2441" s="116">
        <f t="shared" si="1156"/>
        <v>17</v>
      </c>
      <c r="L2441" s="8">
        <f t="shared" si="1157"/>
        <v>1.0034800699999999</v>
      </c>
      <c r="M2441" s="117">
        <v>1</v>
      </c>
      <c r="N2441" s="117">
        <f t="shared" si="1158"/>
        <v>1</v>
      </c>
      <c r="O2441" s="110">
        <f t="shared" si="1159"/>
        <v>1.0034800699999999</v>
      </c>
      <c r="P2441" s="110">
        <f t="shared" si="1160"/>
        <v>339.94121853000001</v>
      </c>
      <c r="Q2441" s="148">
        <f t="shared" si="1161"/>
        <v>0</v>
      </c>
      <c r="R2441" s="170">
        <f t="shared" si="1162"/>
        <v>0</v>
      </c>
      <c r="S2441" s="110">
        <f t="shared" si="1163"/>
        <v>0</v>
      </c>
      <c r="T2441" s="92">
        <f t="shared" si="1148"/>
        <v>0</v>
      </c>
      <c r="U2441" s="181">
        <f t="shared" si="1149"/>
        <v>0</v>
      </c>
      <c r="V2441" s="120">
        <f t="shared" si="1145"/>
        <v>7.8E-2</v>
      </c>
      <c r="W2441" s="118">
        <f t="shared" si="1164"/>
        <v>17</v>
      </c>
      <c r="X2441" s="118">
        <v>252</v>
      </c>
      <c r="Y2441" s="117">
        <f t="shared" si="1165"/>
        <v>1.0050796319999999</v>
      </c>
      <c r="Z2441" s="110">
        <f t="shared" si="1166"/>
        <v>1.7267762900000001</v>
      </c>
      <c r="AA2441" s="110">
        <f t="shared" si="1167"/>
        <v>0</v>
      </c>
      <c r="AB2441" s="121" t="str">
        <f t="shared" si="1146"/>
        <v>A+J=</v>
      </c>
      <c r="AC2441" s="115">
        <f t="shared" si="1147"/>
        <v>46716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9">
        <f t="shared" si="1144"/>
        <v>46711</v>
      </c>
      <c r="B2442" s="110">
        <f t="shared" si="1150"/>
        <v>341.83968965999998</v>
      </c>
      <c r="C2442" s="184">
        <f t="shared" si="1168"/>
        <v>338.76230201285915</v>
      </c>
      <c r="D2442" s="111">
        <f t="shared" si="1151"/>
        <v>7245.38</v>
      </c>
      <c r="E2442" s="111">
        <f>IF($K2442=1,VLOOKUP($A2441,$AQ$11:$AU$150,5),E2441)</f>
        <v>7276.54</v>
      </c>
      <c r="F2442" s="160" t="e">
        <f>IF($K2442=1,VLOOKUP($A2441,$AQ$11:$AU$135,6),F2441)</f>
        <v>#REF!</v>
      </c>
      <c r="G2442" s="114">
        <f t="shared" si="1152"/>
        <v>4.3006716003852752E-3</v>
      </c>
      <c r="H2442" s="115">
        <f t="shared" si="1153"/>
        <v>46716</v>
      </c>
      <c r="I2442" s="115">
        <f t="shared" si="1154"/>
        <v>46716</v>
      </c>
      <c r="J2442" s="116">
        <f t="shared" si="1155"/>
        <v>21</v>
      </c>
      <c r="K2442" s="116">
        <f t="shared" si="1156"/>
        <v>18</v>
      </c>
      <c r="L2442" s="8">
        <f t="shared" si="1157"/>
        <v>1.0036851499999999</v>
      </c>
      <c r="M2442" s="117">
        <v>1</v>
      </c>
      <c r="N2442" s="117">
        <f t="shared" si="1158"/>
        <v>1</v>
      </c>
      <c r="O2442" s="110">
        <f t="shared" si="1159"/>
        <v>1.0036851499999999</v>
      </c>
      <c r="P2442" s="110">
        <f t="shared" si="1160"/>
        <v>340.01069190999999</v>
      </c>
      <c r="Q2442" s="148">
        <f t="shared" si="1161"/>
        <v>0</v>
      </c>
      <c r="R2442" s="170">
        <f t="shared" si="1162"/>
        <v>0</v>
      </c>
      <c r="S2442" s="110">
        <f t="shared" si="1163"/>
        <v>0</v>
      </c>
      <c r="T2442" s="92">
        <f t="shared" si="1148"/>
        <v>0</v>
      </c>
      <c r="U2442" s="181">
        <f t="shared" si="1149"/>
        <v>0</v>
      </c>
      <c r="V2442" s="120">
        <f t="shared" si="1145"/>
        <v>7.8E-2</v>
      </c>
      <c r="W2442" s="118">
        <f t="shared" si="1164"/>
        <v>18</v>
      </c>
      <c r="X2442" s="118">
        <v>252</v>
      </c>
      <c r="Y2442" s="117">
        <f t="shared" si="1165"/>
        <v>1.005379236</v>
      </c>
      <c r="Z2442" s="110">
        <f t="shared" si="1166"/>
        <v>1.8289977500000001</v>
      </c>
      <c r="AA2442" s="110">
        <f t="shared" si="1167"/>
        <v>0</v>
      </c>
      <c r="AB2442" s="121" t="str">
        <f t="shared" si="1146"/>
        <v>A+J=</v>
      </c>
      <c r="AC2442" s="115">
        <f t="shared" si="1147"/>
        <v>46716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9">
        <f t="shared" si="1144"/>
        <v>46712</v>
      </c>
      <c r="B2443" s="110">
        <f t="shared" si="1150"/>
        <v>341.83968965999998</v>
      </c>
      <c r="C2443" s="184">
        <f t="shared" si="1168"/>
        <v>338.76230201285915</v>
      </c>
      <c r="D2443" s="111">
        <f t="shared" si="1151"/>
        <v>7245.38</v>
      </c>
      <c r="E2443" s="111">
        <f>IF($K2443=1,VLOOKUP($A2442,$AQ$11:$AU$150,5),E2442)</f>
        <v>7276.54</v>
      </c>
      <c r="F2443" s="160" t="e">
        <f>IF($K2443=1,VLOOKUP($A2442,$AQ$11:$AU$135,6),F2442)</f>
        <v>#REF!</v>
      </c>
      <c r="G2443" s="114">
        <f t="shared" si="1152"/>
        <v>4.3006716003852752E-3</v>
      </c>
      <c r="H2443" s="115">
        <f t="shared" si="1153"/>
        <v>46716</v>
      </c>
      <c r="I2443" s="115">
        <f t="shared" si="1154"/>
        <v>46716</v>
      </c>
      <c r="J2443" s="116">
        <f t="shared" si="1155"/>
        <v>21</v>
      </c>
      <c r="K2443" s="116">
        <f t="shared" si="1156"/>
        <v>18</v>
      </c>
      <c r="L2443" s="8">
        <f t="shared" si="1157"/>
        <v>1.0036851499999999</v>
      </c>
      <c r="M2443" s="117">
        <v>1</v>
      </c>
      <c r="N2443" s="117">
        <f t="shared" si="1158"/>
        <v>1</v>
      </c>
      <c r="O2443" s="110">
        <f t="shared" si="1159"/>
        <v>1.0036851499999999</v>
      </c>
      <c r="P2443" s="110">
        <f t="shared" si="1160"/>
        <v>340.01069190999999</v>
      </c>
      <c r="Q2443" s="148">
        <f t="shared" si="1161"/>
        <v>0</v>
      </c>
      <c r="R2443" s="170">
        <f t="shared" si="1162"/>
        <v>0</v>
      </c>
      <c r="S2443" s="110">
        <f t="shared" si="1163"/>
        <v>0</v>
      </c>
      <c r="T2443" s="92">
        <f t="shared" si="1148"/>
        <v>0</v>
      </c>
      <c r="U2443" s="181">
        <f t="shared" si="1149"/>
        <v>0</v>
      </c>
      <c r="V2443" s="120">
        <f t="shared" si="1145"/>
        <v>7.8E-2</v>
      </c>
      <c r="W2443" s="118">
        <f t="shared" si="1164"/>
        <v>18</v>
      </c>
      <c r="X2443" s="118">
        <v>252</v>
      </c>
      <c r="Y2443" s="117">
        <f t="shared" si="1165"/>
        <v>1.005379236</v>
      </c>
      <c r="Z2443" s="110">
        <f t="shared" si="1166"/>
        <v>1.8289977500000001</v>
      </c>
      <c r="AA2443" s="110">
        <f t="shared" si="1167"/>
        <v>0</v>
      </c>
      <c r="AB2443" s="121" t="str">
        <f t="shared" si="1146"/>
        <v>A+J=</v>
      </c>
      <c r="AC2443" s="115">
        <f t="shared" si="1147"/>
        <v>46716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9">
        <f t="shared" ref="A2444:A2507" si="1169">(A2443+1)</f>
        <v>46713</v>
      </c>
      <c r="B2444" s="110">
        <f t="shared" si="1150"/>
        <v>341.83968965999998</v>
      </c>
      <c r="C2444" s="184">
        <f t="shared" si="1168"/>
        <v>338.76230201285915</v>
      </c>
      <c r="D2444" s="111">
        <f t="shared" si="1151"/>
        <v>7245.38</v>
      </c>
      <c r="E2444" s="111">
        <f>IF($K2444=1,VLOOKUP($A2443,$AQ$11:$AU$150,5),E2443)</f>
        <v>7276.54</v>
      </c>
      <c r="F2444" s="160" t="e">
        <f>IF($K2444=1,VLOOKUP($A2443,$AQ$11:$AU$135,6),F2443)</f>
        <v>#REF!</v>
      </c>
      <c r="G2444" s="114">
        <f t="shared" si="1152"/>
        <v>4.3006716003852752E-3</v>
      </c>
      <c r="H2444" s="115">
        <f t="shared" si="1153"/>
        <v>46716</v>
      </c>
      <c r="I2444" s="115">
        <f t="shared" si="1154"/>
        <v>46716</v>
      </c>
      <c r="J2444" s="116">
        <f t="shared" si="1155"/>
        <v>21</v>
      </c>
      <c r="K2444" s="116">
        <f t="shared" si="1156"/>
        <v>18</v>
      </c>
      <c r="L2444" s="8">
        <f t="shared" si="1157"/>
        <v>1.0036851499999999</v>
      </c>
      <c r="M2444" s="117">
        <v>1</v>
      </c>
      <c r="N2444" s="117">
        <f t="shared" si="1158"/>
        <v>1</v>
      </c>
      <c r="O2444" s="110">
        <f t="shared" si="1159"/>
        <v>1.0036851499999999</v>
      </c>
      <c r="P2444" s="110">
        <f t="shared" si="1160"/>
        <v>340.01069190999999</v>
      </c>
      <c r="Q2444" s="148">
        <f t="shared" si="1161"/>
        <v>0</v>
      </c>
      <c r="R2444" s="170">
        <f t="shared" si="1162"/>
        <v>0</v>
      </c>
      <c r="S2444" s="110">
        <f t="shared" si="1163"/>
        <v>0</v>
      </c>
      <c r="T2444" s="92">
        <f t="shared" si="1148"/>
        <v>0</v>
      </c>
      <c r="U2444" s="181">
        <f t="shared" si="1149"/>
        <v>0</v>
      </c>
      <c r="V2444" s="120">
        <f t="shared" ref="V2444:V2507" si="1170">(V2443)</f>
        <v>7.8E-2</v>
      </c>
      <c r="W2444" s="118">
        <f t="shared" si="1164"/>
        <v>18</v>
      </c>
      <c r="X2444" s="118">
        <v>252</v>
      </c>
      <c r="Y2444" s="117">
        <f t="shared" si="1165"/>
        <v>1.005379236</v>
      </c>
      <c r="Z2444" s="110">
        <f t="shared" si="1166"/>
        <v>1.8289977500000001</v>
      </c>
      <c r="AA2444" s="110">
        <f t="shared" si="1167"/>
        <v>0</v>
      </c>
      <c r="AB2444" s="121" t="str">
        <f t="shared" si="1146"/>
        <v>A+J=</v>
      </c>
      <c r="AC2444" s="115">
        <f t="shared" si="1147"/>
        <v>46716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9">
        <f t="shared" si="1169"/>
        <v>46714</v>
      </c>
      <c r="B2445" s="110">
        <f t="shared" si="1150"/>
        <v>342.01147341999996</v>
      </c>
      <c r="C2445" s="184">
        <f t="shared" si="1168"/>
        <v>338.76230201285915</v>
      </c>
      <c r="D2445" s="111">
        <f t="shared" si="1151"/>
        <v>7245.38</v>
      </c>
      <c r="E2445" s="111">
        <f>IF($K2445=1,VLOOKUP($A2444,$AQ$11:$AU$150,5),E2444)</f>
        <v>7276.54</v>
      </c>
      <c r="F2445" s="160" t="e">
        <f>IF($K2445=1,VLOOKUP($A2444,$AQ$11:$AU$135,6),F2444)</f>
        <v>#REF!</v>
      </c>
      <c r="G2445" s="114">
        <f t="shared" si="1152"/>
        <v>4.3006716003852752E-3</v>
      </c>
      <c r="H2445" s="115">
        <f t="shared" si="1153"/>
        <v>46716</v>
      </c>
      <c r="I2445" s="115">
        <f t="shared" si="1154"/>
        <v>46716</v>
      </c>
      <c r="J2445" s="116">
        <f t="shared" si="1155"/>
        <v>21</v>
      </c>
      <c r="K2445" s="116">
        <f t="shared" si="1156"/>
        <v>19</v>
      </c>
      <c r="L2445" s="8">
        <f t="shared" si="1157"/>
        <v>1.00389028</v>
      </c>
      <c r="M2445" s="117">
        <v>1</v>
      </c>
      <c r="N2445" s="117">
        <f t="shared" si="1158"/>
        <v>1</v>
      </c>
      <c r="O2445" s="110">
        <f t="shared" si="1159"/>
        <v>1.00389028</v>
      </c>
      <c r="P2445" s="110">
        <f t="shared" si="1160"/>
        <v>340.08018221999998</v>
      </c>
      <c r="Q2445" s="148">
        <f t="shared" si="1161"/>
        <v>0</v>
      </c>
      <c r="R2445" s="170">
        <f t="shared" si="1162"/>
        <v>0</v>
      </c>
      <c r="S2445" s="110">
        <f t="shared" si="1163"/>
        <v>0</v>
      </c>
      <c r="T2445" s="92">
        <f t="shared" si="1148"/>
        <v>0</v>
      </c>
      <c r="U2445" s="181">
        <f t="shared" si="1149"/>
        <v>0</v>
      </c>
      <c r="V2445" s="120">
        <f t="shared" si="1170"/>
        <v>7.8E-2</v>
      </c>
      <c r="W2445" s="118">
        <f t="shared" si="1164"/>
        <v>19</v>
      </c>
      <c r="X2445" s="118">
        <v>252</v>
      </c>
      <c r="Y2445" s="117">
        <f t="shared" si="1165"/>
        <v>1.0056789290000001</v>
      </c>
      <c r="Z2445" s="110">
        <f t="shared" si="1166"/>
        <v>1.9312912</v>
      </c>
      <c r="AA2445" s="110">
        <f t="shared" si="1167"/>
        <v>0</v>
      </c>
      <c r="AB2445" s="121" t="str">
        <f t="shared" ref="AB2445:AB2508" si="1171">IF($Q2444&gt;0,VLOOKUP($A2444,$AF$11:$AO$141,9),AB2444)</f>
        <v>A+J=</v>
      </c>
      <c r="AC2445" s="115">
        <f t="shared" ref="AC2445:AC2508" si="1172">IF($Q2444&gt;0,VLOOKUP($A2444,$AF$11:$AO$141,10),AC2444)</f>
        <v>46716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9">
        <f t="shared" si="1169"/>
        <v>46715</v>
      </c>
      <c r="B2446" s="110">
        <f t="shared" si="1150"/>
        <v>342.18334307999999</v>
      </c>
      <c r="C2446" s="184">
        <f t="shared" si="1168"/>
        <v>338.76230201285915</v>
      </c>
      <c r="D2446" s="111">
        <f t="shared" si="1151"/>
        <v>7245.38</v>
      </c>
      <c r="E2446" s="111">
        <f>IF($K2446=1,VLOOKUP($A2445,$AQ$11:$AU$150,5),E2445)</f>
        <v>7276.54</v>
      </c>
      <c r="F2446" s="160" t="e">
        <f>IF($K2446=1,VLOOKUP($A2445,$AQ$11:$AU$135,6),F2445)</f>
        <v>#REF!</v>
      </c>
      <c r="G2446" s="114">
        <f t="shared" si="1152"/>
        <v>4.3006716003852752E-3</v>
      </c>
      <c r="H2446" s="115">
        <f t="shared" si="1153"/>
        <v>46716</v>
      </c>
      <c r="I2446" s="115">
        <f t="shared" si="1154"/>
        <v>46716</v>
      </c>
      <c r="J2446" s="116">
        <f t="shared" si="1155"/>
        <v>21</v>
      </c>
      <c r="K2446" s="116">
        <f t="shared" si="1156"/>
        <v>20</v>
      </c>
      <c r="L2446" s="8">
        <f t="shared" si="1157"/>
        <v>1.0040954499999999</v>
      </c>
      <c r="M2446" s="117">
        <v>1</v>
      </c>
      <c r="N2446" s="117">
        <f t="shared" si="1158"/>
        <v>1</v>
      </c>
      <c r="O2446" s="110">
        <f t="shared" si="1159"/>
        <v>1.0040954499999999</v>
      </c>
      <c r="P2446" s="110">
        <f t="shared" si="1160"/>
        <v>340.14968607999998</v>
      </c>
      <c r="Q2446" s="148">
        <f t="shared" si="1161"/>
        <v>0</v>
      </c>
      <c r="R2446" s="170">
        <f t="shared" si="1162"/>
        <v>0</v>
      </c>
      <c r="S2446" s="110">
        <f t="shared" si="1163"/>
        <v>0</v>
      </c>
      <c r="T2446" s="92">
        <f t="shared" si="1148"/>
        <v>0</v>
      </c>
      <c r="U2446" s="181">
        <f t="shared" si="1149"/>
        <v>0</v>
      </c>
      <c r="V2446" s="120">
        <f t="shared" si="1170"/>
        <v>7.8E-2</v>
      </c>
      <c r="W2446" s="118">
        <f t="shared" si="1164"/>
        <v>20</v>
      </c>
      <c r="X2446" s="118">
        <v>252</v>
      </c>
      <c r="Y2446" s="117">
        <f t="shared" si="1165"/>
        <v>1.0059787120000001</v>
      </c>
      <c r="Z2446" s="110">
        <f t="shared" si="1166"/>
        <v>2.0336569999999998</v>
      </c>
      <c r="AA2446" s="110">
        <f t="shared" si="1167"/>
        <v>0</v>
      </c>
      <c r="AB2446" s="121" t="str">
        <f t="shared" si="1171"/>
        <v>A+J=</v>
      </c>
      <c r="AC2446" s="115">
        <f t="shared" si="1172"/>
        <v>46716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9">
        <f t="shared" si="1169"/>
        <v>46716</v>
      </c>
      <c r="B2447" s="110">
        <f t="shared" si="1150"/>
        <v>342.35530174000002</v>
      </c>
      <c r="C2447" s="184">
        <f t="shared" si="1168"/>
        <v>338.76230201285915</v>
      </c>
      <c r="D2447" s="111">
        <f t="shared" si="1151"/>
        <v>7245.38</v>
      </c>
      <c r="E2447" s="111">
        <f>IF($K2447=1,VLOOKUP($A2446,$AQ$11:$AU$150,5),E2446)</f>
        <v>7276.54</v>
      </c>
      <c r="F2447" s="160" t="e">
        <f>IF($K2447=1,VLOOKUP($A2446,$AQ$11:$AU$135,6),F2446)</f>
        <v>#REF!</v>
      </c>
      <c r="G2447" s="114">
        <f t="shared" si="1152"/>
        <v>4.3006716003852752E-3</v>
      </c>
      <c r="H2447" s="115">
        <f t="shared" si="1153"/>
        <v>46716</v>
      </c>
      <c r="I2447" s="115">
        <f t="shared" si="1154"/>
        <v>46716</v>
      </c>
      <c r="J2447" s="116">
        <f t="shared" si="1155"/>
        <v>21</v>
      </c>
      <c r="K2447" s="116">
        <f t="shared" si="1156"/>
        <v>21</v>
      </c>
      <c r="L2447" s="8">
        <f t="shared" si="1157"/>
        <v>1.0043006699999999</v>
      </c>
      <c r="M2447" s="117">
        <v>1</v>
      </c>
      <c r="N2447" s="117">
        <f t="shared" si="1158"/>
        <v>1</v>
      </c>
      <c r="O2447" s="110">
        <f t="shared" si="1159"/>
        <v>1.0043006699999999</v>
      </c>
      <c r="P2447" s="110">
        <f t="shared" si="1160"/>
        <v>340.21920688</v>
      </c>
      <c r="Q2447" s="148">
        <f t="shared" si="1161"/>
        <v>80</v>
      </c>
      <c r="R2447" s="170">
        <f t="shared" si="1162"/>
        <v>3.4483E-2</v>
      </c>
      <c r="S2447" s="110">
        <f t="shared" si="1163"/>
        <v>11.731778909999999</v>
      </c>
      <c r="T2447" s="92">
        <f t="shared" si="1148"/>
        <v>1.4569048693976074</v>
      </c>
      <c r="U2447" s="181">
        <f t="shared" si="1149"/>
        <v>3.8765253438643864E-2</v>
      </c>
      <c r="V2447" s="120">
        <f t="shared" si="1170"/>
        <v>7.8E-2</v>
      </c>
      <c r="W2447" s="118">
        <f t="shared" si="1164"/>
        <v>21</v>
      </c>
      <c r="X2447" s="118">
        <v>252</v>
      </c>
      <c r="Y2447" s="117">
        <f t="shared" si="1165"/>
        <v>1.0062785839999999</v>
      </c>
      <c r="Z2447" s="110">
        <f t="shared" si="1166"/>
        <v>2.13609486</v>
      </c>
      <c r="AA2447" s="110">
        <f t="shared" si="1167"/>
        <v>13.867873769999999</v>
      </c>
      <c r="AB2447" s="121" t="str">
        <f t="shared" si="1171"/>
        <v>A+J=</v>
      </c>
      <c r="AC2447" s="115">
        <f t="shared" si="1172"/>
        <v>46716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9">
        <f t="shared" si="1169"/>
        <v>46717</v>
      </c>
      <c r="B2448" s="110">
        <f t="shared" si="1150"/>
        <v>327.19182374999997</v>
      </c>
      <c r="C2448" s="184">
        <f t="shared" si="1168"/>
        <v>327.03052310060241</v>
      </c>
      <c r="D2448" s="111">
        <f t="shared" si="1151"/>
        <v>7245.38</v>
      </c>
      <c r="E2448" s="111">
        <f>IF($K2448=1,VLOOKUP($A2447,$AQ$11:$AU$150,5),E2447)</f>
        <v>7276.54</v>
      </c>
      <c r="F2448" s="160" t="e">
        <f>IF($K2448=1,VLOOKUP($A2447,$AQ$11:$AU$135,6),F2447)</f>
        <v>#REF!</v>
      </c>
      <c r="G2448" s="114">
        <f t="shared" si="1152"/>
        <v>4.3006716003852752E-3</v>
      </c>
      <c r="H2448" s="115">
        <f t="shared" si="1153"/>
        <v>46748</v>
      </c>
      <c r="I2448" s="115">
        <f t="shared" si="1154"/>
        <v>46748</v>
      </c>
      <c r="J2448" s="116">
        <f t="shared" si="1155"/>
        <v>22</v>
      </c>
      <c r="K2448" s="116">
        <f t="shared" si="1156"/>
        <v>1</v>
      </c>
      <c r="L2448" s="8">
        <f t="shared" si="1157"/>
        <v>1.0001950799999999</v>
      </c>
      <c r="M2448" s="117">
        <v>1</v>
      </c>
      <c r="N2448" s="117">
        <f t="shared" si="1158"/>
        <v>1</v>
      </c>
      <c r="O2448" s="110">
        <f t="shared" si="1159"/>
        <v>1.0001950799999999</v>
      </c>
      <c r="P2448" s="110">
        <f t="shared" si="1160"/>
        <v>327.09432020999998</v>
      </c>
      <c r="Q2448" s="148">
        <f t="shared" si="1161"/>
        <v>0</v>
      </c>
      <c r="R2448" s="170">
        <f t="shared" si="1162"/>
        <v>0</v>
      </c>
      <c r="S2448" s="110">
        <f t="shared" si="1163"/>
        <v>0</v>
      </c>
      <c r="T2448" s="92">
        <f t="shared" ref="T2448:T2511" si="1173">IF(AND(Q2448&gt;0,L2448&gt;1),(L2448-1)*C2448,0)</f>
        <v>0</v>
      </c>
      <c r="U2448" s="181">
        <f t="shared" ref="U2448:U2511" si="1174">IF(Q2448&gt;0,(S2448+T2448)/P2448,0)</f>
        <v>0</v>
      </c>
      <c r="V2448" s="120">
        <f t="shared" si="1170"/>
        <v>7.8E-2</v>
      </c>
      <c r="W2448" s="118">
        <f t="shared" si="1164"/>
        <v>1</v>
      </c>
      <c r="X2448" s="118">
        <v>252</v>
      </c>
      <c r="Y2448" s="117">
        <f t="shared" si="1165"/>
        <v>1.00029809</v>
      </c>
      <c r="Z2448" s="110">
        <f t="shared" si="1166"/>
        <v>9.750354E-2</v>
      </c>
      <c r="AA2448" s="110">
        <f t="shared" si="1167"/>
        <v>0</v>
      </c>
      <c r="AB2448" s="121" t="str">
        <f t="shared" si="1171"/>
        <v>A+J=</v>
      </c>
      <c r="AC2448" s="115">
        <f t="shared" si="1172"/>
        <v>46748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9">
        <f t="shared" si="1169"/>
        <v>46718</v>
      </c>
      <c r="B2449" s="110">
        <f t="shared" ref="B2449:B2512" si="1175">(P2449+Z2449)</f>
        <v>327.35320466000002</v>
      </c>
      <c r="C2449" s="184">
        <f t="shared" si="1168"/>
        <v>327.03052310060241</v>
      </c>
      <c r="D2449" s="111">
        <f t="shared" ref="D2449:D2512" si="1176">IF(E2449=E2448,D2448,E2448)</f>
        <v>7245.38</v>
      </c>
      <c r="E2449" s="111">
        <f>IF($K2449=1,VLOOKUP($A2448,$AQ$11:$AU$150,5),E2448)</f>
        <v>7276.54</v>
      </c>
      <c r="F2449" s="160" t="e">
        <f>IF($K2449=1,VLOOKUP($A2448,$AQ$11:$AU$135,6),F2448)</f>
        <v>#REF!</v>
      </c>
      <c r="G2449" s="114">
        <f t="shared" ref="G2449:G2512" si="1177">(E2449/D2449)-1</f>
        <v>4.3006716003852752E-3</v>
      </c>
      <c r="H2449" s="115">
        <f t="shared" ref="H2449:H2512" si="1178">IF(Q2448&gt;0,VLOOKUP(A2449,AJ$119:AP$451,4),H2448)</f>
        <v>46748</v>
      </c>
      <c r="I2449" s="115">
        <f t="shared" ref="I2449:I2512" si="1179">IF(A2449&gt;I2448,H2449,I2448)</f>
        <v>46748</v>
      </c>
      <c r="J2449" s="116">
        <f t="shared" ref="J2449:J2512" si="1180">IF(I2449=I2448,J2448,NETWORKDAYS(I2448,I2449,$AF$149:$AF$503)-1)</f>
        <v>22</v>
      </c>
      <c r="K2449" s="116">
        <f t="shared" ref="K2449:K2512" si="1181">(J2449-(NETWORKDAYS(A2449,I2449,AF$149:AF$503)-1))</f>
        <v>2</v>
      </c>
      <c r="L2449" s="8">
        <f t="shared" ref="L2449:L2512" si="1182">TRUNC((E2449/D2449)^TRUNC((K2449/J2449),9),8)</f>
        <v>1.0003902</v>
      </c>
      <c r="M2449" s="117">
        <v>1</v>
      </c>
      <c r="N2449" s="117">
        <f t="shared" ref="N2449:N2512" si="1183">IF(I2449&gt;I2448,N2448*M2449,N2448)</f>
        <v>1</v>
      </c>
      <c r="O2449" s="110">
        <f t="shared" ref="O2449:O2512" si="1184">TRUNC(TRUNC((L2449*N2449),15),8)</f>
        <v>1.0003902</v>
      </c>
      <c r="P2449" s="110">
        <f t="shared" ref="P2449:P2512" si="1185">TRUNC(C2449*O2449,8)</f>
        <v>327.15813041000001</v>
      </c>
      <c r="Q2449" s="148">
        <f t="shared" ref="Q2449:Q2512" si="1186">IF(VLOOKUP(A2449,AF$11:AM$141,8)=VLOOKUP(A2448,AF$11:AM$141,8),0,VLOOKUP(A2449,AF$11:AM$141,8))</f>
        <v>0</v>
      </c>
      <c r="R2449" s="170">
        <f t="shared" ref="R2449:R2512" si="1187">IF(Q2449&gt;0,VLOOKUP($A2449,$AF$11:$AK$141,6),0)</f>
        <v>0</v>
      </c>
      <c r="S2449" s="110">
        <f t="shared" ref="S2449:S2512" si="1188">IF(R2449&gt;0,TRUNC(R2449*P2449,8),0)</f>
        <v>0</v>
      </c>
      <c r="T2449" s="92">
        <f t="shared" si="1173"/>
        <v>0</v>
      </c>
      <c r="U2449" s="181">
        <f t="shared" si="1174"/>
        <v>0</v>
      </c>
      <c r="V2449" s="120">
        <f t="shared" si="1170"/>
        <v>7.8E-2</v>
      </c>
      <c r="W2449" s="118">
        <f t="shared" ref="W2449:W2512" si="1189">IF(A2448&lt;K$2,0,IF(Q2448&gt;0,1,IF(K2449=K2448,W2448,W2448+1)))</f>
        <v>2</v>
      </c>
      <c r="X2449" s="118">
        <v>252</v>
      </c>
      <c r="Y2449" s="117">
        <f t="shared" ref="Y2449:Y2512" si="1190">ROUND((1+V2449)^TRUNC((W2449/X2449),9),9)</f>
        <v>1.0005962690000001</v>
      </c>
      <c r="Z2449" s="110">
        <f t="shared" ref="Z2449:Z2512" si="1191">TRUNC((P2449*(Y2449-1)),8)</f>
        <v>0.19507425</v>
      </c>
      <c r="AA2449" s="110">
        <f t="shared" ref="AA2449:AA2512" si="1192">IF(Q2449&gt;0,S2449+Z2449,0)</f>
        <v>0</v>
      </c>
      <c r="AB2449" s="121" t="str">
        <f t="shared" si="1171"/>
        <v>A+J=</v>
      </c>
      <c r="AC2449" s="115">
        <f t="shared" si="1172"/>
        <v>46748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9">
        <f t="shared" si="1169"/>
        <v>46719</v>
      </c>
      <c r="B2450" s="110">
        <f t="shared" si="1175"/>
        <v>327.35320466000002</v>
      </c>
      <c r="C2450" s="184">
        <f t="shared" si="1168"/>
        <v>327.03052310060241</v>
      </c>
      <c r="D2450" s="111">
        <f t="shared" si="1176"/>
        <v>7245.38</v>
      </c>
      <c r="E2450" s="111">
        <f>IF($K2450=1,VLOOKUP($A2449,$AQ$11:$AU$150,5),E2449)</f>
        <v>7276.54</v>
      </c>
      <c r="F2450" s="160" t="e">
        <f>IF($K2450=1,VLOOKUP($A2449,$AQ$11:$AU$135,6),F2449)</f>
        <v>#REF!</v>
      </c>
      <c r="G2450" s="114">
        <f t="shared" si="1177"/>
        <v>4.3006716003852752E-3</v>
      </c>
      <c r="H2450" s="115">
        <f t="shared" si="1178"/>
        <v>46748</v>
      </c>
      <c r="I2450" s="115">
        <f t="shared" si="1179"/>
        <v>46748</v>
      </c>
      <c r="J2450" s="116">
        <f t="shared" si="1180"/>
        <v>22</v>
      </c>
      <c r="K2450" s="116">
        <f t="shared" si="1181"/>
        <v>2</v>
      </c>
      <c r="L2450" s="8">
        <f t="shared" si="1182"/>
        <v>1.0003902</v>
      </c>
      <c r="M2450" s="117">
        <v>1</v>
      </c>
      <c r="N2450" s="117">
        <f t="shared" si="1183"/>
        <v>1</v>
      </c>
      <c r="O2450" s="110">
        <f t="shared" si="1184"/>
        <v>1.0003902</v>
      </c>
      <c r="P2450" s="110">
        <f t="shared" si="1185"/>
        <v>327.15813041000001</v>
      </c>
      <c r="Q2450" s="148">
        <f t="shared" si="1186"/>
        <v>0</v>
      </c>
      <c r="R2450" s="170">
        <f t="shared" si="1187"/>
        <v>0</v>
      </c>
      <c r="S2450" s="110">
        <f t="shared" si="1188"/>
        <v>0</v>
      </c>
      <c r="T2450" s="92">
        <f t="shared" si="1173"/>
        <v>0</v>
      </c>
      <c r="U2450" s="181">
        <f t="shared" si="1174"/>
        <v>0</v>
      </c>
      <c r="V2450" s="120">
        <f t="shared" si="1170"/>
        <v>7.8E-2</v>
      </c>
      <c r="W2450" s="118">
        <f t="shared" si="1189"/>
        <v>2</v>
      </c>
      <c r="X2450" s="118">
        <v>252</v>
      </c>
      <c r="Y2450" s="117">
        <f t="shared" si="1190"/>
        <v>1.0005962690000001</v>
      </c>
      <c r="Z2450" s="110">
        <f t="shared" si="1191"/>
        <v>0.19507425</v>
      </c>
      <c r="AA2450" s="110">
        <f t="shared" si="1192"/>
        <v>0</v>
      </c>
      <c r="AB2450" s="121" t="str">
        <f t="shared" si="1171"/>
        <v>A+J=</v>
      </c>
      <c r="AC2450" s="115">
        <f t="shared" si="1172"/>
        <v>46748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9">
        <f t="shared" si="1169"/>
        <v>46720</v>
      </c>
      <c r="B2451" s="110">
        <f t="shared" si="1175"/>
        <v>327.35320466000002</v>
      </c>
      <c r="C2451" s="184">
        <f t="shared" si="1168"/>
        <v>327.03052310060241</v>
      </c>
      <c r="D2451" s="111">
        <f t="shared" si="1176"/>
        <v>7245.38</v>
      </c>
      <c r="E2451" s="111">
        <f>IF($K2451=1,VLOOKUP($A2450,$AQ$11:$AU$150,5),E2450)</f>
        <v>7276.54</v>
      </c>
      <c r="F2451" s="160" t="e">
        <f>IF($K2451=1,VLOOKUP($A2450,$AQ$11:$AU$135,6),F2450)</f>
        <v>#REF!</v>
      </c>
      <c r="G2451" s="114">
        <f t="shared" si="1177"/>
        <v>4.3006716003852752E-3</v>
      </c>
      <c r="H2451" s="115">
        <f t="shared" si="1178"/>
        <v>46748</v>
      </c>
      <c r="I2451" s="115">
        <f t="shared" si="1179"/>
        <v>46748</v>
      </c>
      <c r="J2451" s="116">
        <f t="shared" si="1180"/>
        <v>22</v>
      </c>
      <c r="K2451" s="116">
        <f t="shared" si="1181"/>
        <v>2</v>
      </c>
      <c r="L2451" s="8">
        <f t="shared" si="1182"/>
        <v>1.0003902</v>
      </c>
      <c r="M2451" s="117">
        <v>1</v>
      </c>
      <c r="N2451" s="117">
        <f t="shared" si="1183"/>
        <v>1</v>
      </c>
      <c r="O2451" s="110">
        <f t="shared" si="1184"/>
        <v>1.0003902</v>
      </c>
      <c r="P2451" s="110">
        <f t="shared" si="1185"/>
        <v>327.15813041000001</v>
      </c>
      <c r="Q2451" s="148">
        <f t="shared" si="1186"/>
        <v>0</v>
      </c>
      <c r="R2451" s="170">
        <f t="shared" si="1187"/>
        <v>0</v>
      </c>
      <c r="S2451" s="110">
        <f t="shared" si="1188"/>
        <v>0</v>
      </c>
      <c r="T2451" s="92">
        <f t="shared" si="1173"/>
        <v>0</v>
      </c>
      <c r="U2451" s="181">
        <f t="shared" si="1174"/>
        <v>0</v>
      </c>
      <c r="V2451" s="120">
        <f t="shared" si="1170"/>
        <v>7.8E-2</v>
      </c>
      <c r="W2451" s="118">
        <f t="shared" si="1189"/>
        <v>2</v>
      </c>
      <c r="X2451" s="118">
        <v>252</v>
      </c>
      <c r="Y2451" s="117">
        <f t="shared" si="1190"/>
        <v>1.0005962690000001</v>
      </c>
      <c r="Z2451" s="110">
        <f t="shared" si="1191"/>
        <v>0.19507425</v>
      </c>
      <c r="AA2451" s="110">
        <f t="shared" si="1192"/>
        <v>0</v>
      </c>
      <c r="AB2451" s="121" t="str">
        <f t="shared" si="1171"/>
        <v>A+J=</v>
      </c>
      <c r="AC2451" s="115">
        <f t="shared" si="1172"/>
        <v>46748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9">
        <f t="shared" si="1169"/>
        <v>46721</v>
      </c>
      <c r="B2452" s="110">
        <f t="shared" si="1175"/>
        <v>327.51466549000003</v>
      </c>
      <c r="C2452" s="184">
        <f t="shared" si="1168"/>
        <v>327.03052310060241</v>
      </c>
      <c r="D2452" s="111">
        <f t="shared" si="1176"/>
        <v>7245.38</v>
      </c>
      <c r="E2452" s="111">
        <f>IF($K2452=1,VLOOKUP($A2451,$AQ$11:$AU$150,5),E2451)</f>
        <v>7276.54</v>
      </c>
      <c r="F2452" s="160" t="e">
        <f>IF($K2452=1,VLOOKUP($A2451,$AQ$11:$AU$135,6),F2451)</f>
        <v>#REF!</v>
      </c>
      <c r="G2452" s="114">
        <f t="shared" si="1177"/>
        <v>4.3006716003852752E-3</v>
      </c>
      <c r="H2452" s="115">
        <f t="shared" si="1178"/>
        <v>46748</v>
      </c>
      <c r="I2452" s="115">
        <f t="shared" si="1179"/>
        <v>46748</v>
      </c>
      <c r="J2452" s="116">
        <f t="shared" si="1180"/>
        <v>22</v>
      </c>
      <c r="K2452" s="116">
        <f t="shared" si="1181"/>
        <v>3</v>
      </c>
      <c r="L2452" s="8">
        <f t="shared" si="1182"/>
        <v>1.0005853600000001</v>
      </c>
      <c r="M2452" s="117">
        <v>1</v>
      </c>
      <c r="N2452" s="117">
        <f t="shared" si="1183"/>
        <v>1</v>
      </c>
      <c r="O2452" s="110">
        <f t="shared" si="1184"/>
        <v>1.0005853600000001</v>
      </c>
      <c r="P2452" s="110">
        <f t="shared" si="1185"/>
        <v>327.22195368000001</v>
      </c>
      <c r="Q2452" s="148">
        <f t="shared" si="1186"/>
        <v>0</v>
      </c>
      <c r="R2452" s="170">
        <f t="shared" si="1187"/>
        <v>0</v>
      </c>
      <c r="S2452" s="110">
        <f t="shared" si="1188"/>
        <v>0</v>
      </c>
      <c r="T2452" s="92">
        <f t="shared" si="1173"/>
        <v>0</v>
      </c>
      <c r="U2452" s="181">
        <f t="shared" si="1174"/>
        <v>0</v>
      </c>
      <c r="V2452" s="120">
        <f t="shared" si="1170"/>
        <v>7.8E-2</v>
      </c>
      <c r="W2452" s="118">
        <f t="shared" si="1189"/>
        <v>3</v>
      </c>
      <c r="X2452" s="118">
        <v>252</v>
      </c>
      <c r="Y2452" s="117">
        <f t="shared" si="1190"/>
        <v>1.0008945359999999</v>
      </c>
      <c r="Z2452" s="110">
        <f t="shared" si="1191"/>
        <v>0.29271181000000002</v>
      </c>
      <c r="AA2452" s="110">
        <f t="shared" si="1192"/>
        <v>0</v>
      </c>
      <c r="AB2452" s="121" t="str">
        <f t="shared" si="1171"/>
        <v>A+J=</v>
      </c>
      <c r="AC2452" s="115">
        <f t="shared" si="1172"/>
        <v>46748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9">
        <f t="shared" si="1169"/>
        <v>46722</v>
      </c>
      <c r="B2453" s="110">
        <f t="shared" si="1175"/>
        <v>327.67620696</v>
      </c>
      <c r="C2453" s="184">
        <f t="shared" si="1168"/>
        <v>327.03052310060241</v>
      </c>
      <c r="D2453" s="111">
        <f t="shared" si="1176"/>
        <v>7245.38</v>
      </c>
      <c r="E2453" s="111">
        <f>IF($K2453=1,VLOOKUP($A2452,$AQ$11:$AU$150,5),E2452)</f>
        <v>7276.54</v>
      </c>
      <c r="F2453" s="160" t="e">
        <f>IF($K2453=1,VLOOKUP($A2452,$AQ$11:$AU$135,6),F2452)</f>
        <v>#REF!</v>
      </c>
      <c r="G2453" s="114">
        <f t="shared" si="1177"/>
        <v>4.3006716003852752E-3</v>
      </c>
      <c r="H2453" s="115">
        <f t="shared" si="1178"/>
        <v>46748</v>
      </c>
      <c r="I2453" s="115">
        <f t="shared" si="1179"/>
        <v>46748</v>
      </c>
      <c r="J2453" s="116">
        <f t="shared" si="1180"/>
        <v>22</v>
      </c>
      <c r="K2453" s="116">
        <f t="shared" si="1181"/>
        <v>4</v>
      </c>
      <c r="L2453" s="8">
        <f t="shared" si="1182"/>
        <v>1.0007805599999999</v>
      </c>
      <c r="M2453" s="117">
        <v>1</v>
      </c>
      <c r="N2453" s="117">
        <f t="shared" si="1183"/>
        <v>1</v>
      </c>
      <c r="O2453" s="110">
        <f t="shared" si="1184"/>
        <v>1.0007805599999999</v>
      </c>
      <c r="P2453" s="110">
        <f t="shared" si="1185"/>
        <v>327.28579003999999</v>
      </c>
      <c r="Q2453" s="148">
        <f t="shared" si="1186"/>
        <v>0</v>
      </c>
      <c r="R2453" s="170">
        <f t="shared" si="1187"/>
        <v>0</v>
      </c>
      <c r="S2453" s="110">
        <f t="shared" si="1188"/>
        <v>0</v>
      </c>
      <c r="T2453" s="92">
        <f t="shared" si="1173"/>
        <v>0</v>
      </c>
      <c r="U2453" s="181">
        <f t="shared" si="1174"/>
        <v>0</v>
      </c>
      <c r="V2453" s="120">
        <f t="shared" si="1170"/>
        <v>7.8E-2</v>
      </c>
      <c r="W2453" s="118">
        <f t="shared" si="1189"/>
        <v>4</v>
      </c>
      <c r="X2453" s="118">
        <v>252</v>
      </c>
      <c r="Y2453" s="117">
        <f t="shared" si="1190"/>
        <v>1.001192893</v>
      </c>
      <c r="Z2453" s="110">
        <f t="shared" si="1191"/>
        <v>0.39041692</v>
      </c>
      <c r="AA2453" s="110">
        <f t="shared" si="1192"/>
        <v>0</v>
      </c>
      <c r="AB2453" s="121" t="str">
        <f t="shared" si="1171"/>
        <v>A+J=</v>
      </c>
      <c r="AC2453" s="115">
        <f t="shared" si="1172"/>
        <v>46748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9">
        <f t="shared" si="1169"/>
        <v>46723</v>
      </c>
      <c r="B2454" s="110">
        <f t="shared" si="1175"/>
        <v>327.83782875999998</v>
      </c>
      <c r="C2454" s="184">
        <f t="shared" si="1168"/>
        <v>327.03052310060241</v>
      </c>
      <c r="D2454" s="111">
        <f t="shared" si="1176"/>
        <v>7245.38</v>
      </c>
      <c r="E2454" s="111">
        <f>IF($K2454=1,VLOOKUP($A2453,$AQ$11:$AU$150,5),E2453)</f>
        <v>7276.54</v>
      </c>
      <c r="F2454" s="160" t="e">
        <f>IF($K2454=1,VLOOKUP($A2453,$AQ$11:$AU$135,6),F2453)</f>
        <v>#REF!</v>
      </c>
      <c r="G2454" s="114">
        <f t="shared" si="1177"/>
        <v>4.3006716003852752E-3</v>
      </c>
      <c r="H2454" s="115">
        <f t="shared" si="1178"/>
        <v>46748</v>
      </c>
      <c r="I2454" s="115">
        <f t="shared" si="1179"/>
        <v>46748</v>
      </c>
      <c r="J2454" s="116">
        <f t="shared" si="1180"/>
        <v>22</v>
      </c>
      <c r="K2454" s="116">
        <f t="shared" si="1181"/>
        <v>5</v>
      </c>
      <c r="L2454" s="8">
        <f t="shared" si="1182"/>
        <v>1.0009758</v>
      </c>
      <c r="M2454" s="117">
        <v>1</v>
      </c>
      <c r="N2454" s="117">
        <f t="shared" si="1183"/>
        <v>1</v>
      </c>
      <c r="O2454" s="110">
        <f t="shared" si="1184"/>
        <v>1.0009758</v>
      </c>
      <c r="P2454" s="110">
        <f t="shared" si="1185"/>
        <v>327.34963948000001</v>
      </c>
      <c r="Q2454" s="148">
        <f t="shared" si="1186"/>
        <v>0</v>
      </c>
      <c r="R2454" s="170">
        <f t="shared" si="1187"/>
        <v>0</v>
      </c>
      <c r="S2454" s="110">
        <f t="shared" si="1188"/>
        <v>0</v>
      </c>
      <c r="T2454" s="92">
        <f t="shared" si="1173"/>
        <v>0</v>
      </c>
      <c r="U2454" s="181">
        <f t="shared" si="1174"/>
        <v>0</v>
      </c>
      <c r="V2454" s="120">
        <f t="shared" si="1170"/>
        <v>7.8E-2</v>
      </c>
      <c r="W2454" s="118">
        <f t="shared" si="1189"/>
        <v>5</v>
      </c>
      <c r="X2454" s="118">
        <v>252</v>
      </c>
      <c r="Y2454" s="117">
        <f t="shared" si="1190"/>
        <v>1.001491339</v>
      </c>
      <c r="Z2454" s="110">
        <f t="shared" si="1191"/>
        <v>0.48818928</v>
      </c>
      <c r="AA2454" s="110">
        <f t="shared" si="1192"/>
        <v>0</v>
      </c>
      <c r="AB2454" s="121" t="str">
        <f t="shared" si="1171"/>
        <v>A+J=</v>
      </c>
      <c r="AC2454" s="115">
        <f t="shared" si="1172"/>
        <v>46748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9">
        <f t="shared" si="1169"/>
        <v>46724</v>
      </c>
      <c r="B2455" s="110">
        <f t="shared" si="1175"/>
        <v>327.99953058</v>
      </c>
      <c r="C2455" s="184">
        <f t="shared" si="1168"/>
        <v>327.03052310060241</v>
      </c>
      <c r="D2455" s="111">
        <f t="shared" si="1176"/>
        <v>7245.38</v>
      </c>
      <c r="E2455" s="111">
        <f>IF($K2455=1,VLOOKUP($A2454,$AQ$11:$AU$150,5),E2454)</f>
        <v>7276.54</v>
      </c>
      <c r="F2455" s="160" t="e">
        <f>IF($K2455=1,VLOOKUP($A2454,$AQ$11:$AU$135,6),F2454)</f>
        <v>#REF!</v>
      </c>
      <c r="G2455" s="114">
        <f t="shared" si="1177"/>
        <v>4.3006716003852752E-3</v>
      </c>
      <c r="H2455" s="115">
        <f t="shared" si="1178"/>
        <v>46748</v>
      </c>
      <c r="I2455" s="115">
        <f t="shared" si="1179"/>
        <v>46748</v>
      </c>
      <c r="J2455" s="116">
        <f t="shared" si="1180"/>
        <v>22</v>
      </c>
      <c r="K2455" s="116">
        <f t="shared" si="1181"/>
        <v>6</v>
      </c>
      <c r="L2455" s="8">
        <f t="shared" si="1182"/>
        <v>1.00117108</v>
      </c>
      <c r="M2455" s="117">
        <v>1</v>
      </c>
      <c r="N2455" s="117">
        <f t="shared" si="1183"/>
        <v>1</v>
      </c>
      <c r="O2455" s="110">
        <f t="shared" si="1184"/>
        <v>1.00117108</v>
      </c>
      <c r="P2455" s="110">
        <f t="shared" si="1185"/>
        <v>327.41350199999999</v>
      </c>
      <c r="Q2455" s="148">
        <f t="shared" si="1186"/>
        <v>0</v>
      </c>
      <c r="R2455" s="170">
        <f t="shared" si="1187"/>
        <v>0</v>
      </c>
      <c r="S2455" s="110">
        <f t="shared" si="1188"/>
        <v>0</v>
      </c>
      <c r="T2455" s="92">
        <f t="shared" si="1173"/>
        <v>0</v>
      </c>
      <c r="U2455" s="181">
        <f t="shared" si="1174"/>
        <v>0</v>
      </c>
      <c r="V2455" s="120">
        <f t="shared" si="1170"/>
        <v>7.8E-2</v>
      </c>
      <c r="W2455" s="118">
        <f t="shared" si="1189"/>
        <v>6</v>
      </c>
      <c r="X2455" s="118">
        <v>252</v>
      </c>
      <c r="Y2455" s="117">
        <f t="shared" si="1190"/>
        <v>1.0017898730000001</v>
      </c>
      <c r="Z2455" s="110">
        <f t="shared" si="1191"/>
        <v>0.58602858000000002</v>
      </c>
      <c r="AA2455" s="110">
        <f t="shared" si="1192"/>
        <v>0</v>
      </c>
      <c r="AB2455" s="121" t="str">
        <f t="shared" si="1171"/>
        <v>A+J=</v>
      </c>
      <c r="AC2455" s="115">
        <f t="shared" si="1172"/>
        <v>46748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9">
        <f t="shared" si="1169"/>
        <v>46725</v>
      </c>
      <c r="B2456" s="110">
        <f t="shared" si="1175"/>
        <v>328.16130950999997</v>
      </c>
      <c r="C2456" s="184">
        <f t="shared" si="1168"/>
        <v>327.03052310060241</v>
      </c>
      <c r="D2456" s="111">
        <f t="shared" si="1176"/>
        <v>7245.38</v>
      </c>
      <c r="E2456" s="111">
        <f>IF($K2456=1,VLOOKUP($A2455,$AQ$11:$AU$150,5),E2455)</f>
        <v>7276.54</v>
      </c>
      <c r="F2456" s="160" t="e">
        <f>IF($K2456=1,VLOOKUP($A2455,$AQ$11:$AU$135,6),F2455)</f>
        <v>#REF!</v>
      </c>
      <c r="G2456" s="114">
        <f t="shared" si="1177"/>
        <v>4.3006716003852752E-3</v>
      </c>
      <c r="H2456" s="115">
        <f t="shared" si="1178"/>
        <v>46748</v>
      </c>
      <c r="I2456" s="115">
        <f t="shared" si="1179"/>
        <v>46748</v>
      </c>
      <c r="J2456" s="116">
        <f t="shared" si="1180"/>
        <v>22</v>
      </c>
      <c r="K2456" s="116">
        <f t="shared" si="1181"/>
        <v>7</v>
      </c>
      <c r="L2456" s="8">
        <f t="shared" si="1182"/>
        <v>1.0013663900000001</v>
      </c>
      <c r="M2456" s="117">
        <v>1</v>
      </c>
      <c r="N2456" s="117">
        <f t="shared" si="1183"/>
        <v>1</v>
      </c>
      <c r="O2456" s="110">
        <f t="shared" si="1184"/>
        <v>1.0013663900000001</v>
      </c>
      <c r="P2456" s="110">
        <f t="shared" si="1185"/>
        <v>327.47737432999998</v>
      </c>
      <c r="Q2456" s="148">
        <f t="shared" si="1186"/>
        <v>0</v>
      </c>
      <c r="R2456" s="170">
        <f t="shared" si="1187"/>
        <v>0</v>
      </c>
      <c r="S2456" s="110">
        <f t="shared" si="1188"/>
        <v>0</v>
      </c>
      <c r="T2456" s="92">
        <f t="shared" si="1173"/>
        <v>0</v>
      </c>
      <c r="U2456" s="181">
        <f t="shared" si="1174"/>
        <v>0</v>
      </c>
      <c r="V2456" s="120">
        <f t="shared" si="1170"/>
        <v>7.8E-2</v>
      </c>
      <c r="W2456" s="118">
        <f t="shared" si="1189"/>
        <v>7</v>
      </c>
      <c r="X2456" s="118">
        <v>252</v>
      </c>
      <c r="Y2456" s="117">
        <f t="shared" si="1190"/>
        <v>1.0020884960000001</v>
      </c>
      <c r="Z2456" s="110">
        <f t="shared" si="1191"/>
        <v>0.68393517999999998</v>
      </c>
      <c r="AA2456" s="110">
        <f t="shared" si="1192"/>
        <v>0</v>
      </c>
      <c r="AB2456" s="121" t="str">
        <f t="shared" si="1171"/>
        <v>A+J=</v>
      </c>
      <c r="AC2456" s="115">
        <f t="shared" si="1172"/>
        <v>46748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9">
        <f t="shared" si="1169"/>
        <v>46726</v>
      </c>
      <c r="B2457" s="110">
        <f t="shared" si="1175"/>
        <v>328.16130950999997</v>
      </c>
      <c r="C2457" s="184">
        <f t="shared" si="1168"/>
        <v>327.03052310060241</v>
      </c>
      <c r="D2457" s="111">
        <f t="shared" si="1176"/>
        <v>7245.38</v>
      </c>
      <c r="E2457" s="111">
        <f>IF($K2457=1,VLOOKUP($A2456,$AQ$11:$AU$150,5),E2456)</f>
        <v>7276.54</v>
      </c>
      <c r="F2457" s="160" t="e">
        <f>IF($K2457=1,VLOOKUP($A2456,$AQ$11:$AU$135,6),F2456)</f>
        <v>#REF!</v>
      </c>
      <c r="G2457" s="114">
        <f t="shared" si="1177"/>
        <v>4.3006716003852752E-3</v>
      </c>
      <c r="H2457" s="115">
        <f t="shared" si="1178"/>
        <v>46748</v>
      </c>
      <c r="I2457" s="115">
        <f t="shared" si="1179"/>
        <v>46748</v>
      </c>
      <c r="J2457" s="116">
        <f t="shared" si="1180"/>
        <v>22</v>
      </c>
      <c r="K2457" s="116">
        <f t="shared" si="1181"/>
        <v>7</v>
      </c>
      <c r="L2457" s="8">
        <f t="shared" si="1182"/>
        <v>1.0013663900000001</v>
      </c>
      <c r="M2457" s="117">
        <v>1</v>
      </c>
      <c r="N2457" s="117">
        <f t="shared" si="1183"/>
        <v>1</v>
      </c>
      <c r="O2457" s="110">
        <f t="shared" si="1184"/>
        <v>1.0013663900000001</v>
      </c>
      <c r="P2457" s="110">
        <f t="shared" si="1185"/>
        <v>327.47737432999998</v>
      </c>
      <c r="Q2457" s="148">
        <f t="shared" si="1186"/>
        <v>0</v>
      </c>
      <c r="R2457" s="170">
        <f t="shared" si="1187"/>
        <v>0</v>
      </c>
      <c r="S2457" s="110">
        <f t="shared" si="1188"/>
        <v>0</v>
      </c>
      <c r="T2457" s="92">
        <f t="shared" si="1173"/>
        <v>0</v>
      </c>
      <c r="U2457" s="181">
        <f t="shared" si="1174"/>
        <v>0</v>
      </c>
      <c r="V2457" s="120">
        <f t="shared" si="1170"/>
        <v>7.8E-2</v>
      </c>
      <c r="W2457" s="118">
        <f t="shared" si="1189"/>
        <v>7</v>
      </c>
      <c r="X2457" s="118">
        <v>252</v>
      </c>
      <c r="Y2457" s="117">
        <f t="shared" si="1190"/>
        <v>1.0020884960000001</v>
      </c>
      <c r="Z2457" s="110">
        <f t="shared" si="1191"/>
        <v>0.68393517999999998</v>
      </c>
      <c r="AA2457" s="110">
        <f t="shared" si="1192"/>
        <v>0</v>
      </c>
      <c r="AB2457" s="121" t="str">
        <f t="shared" si="1171"/>
        <v>A+J=</v>
      </c>
      <c r="AC2457" s="115">
        <f t="shared" si="1172"/>
        <v>46748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9">
        <f t="shared" si="1169"/>
        <v>46727</v>
      </c>
      <c r="B2458" s="110">
        <f t="shared" si="1175"/>
        <v>328.16130950999997</v>
      </c>
      <c r="C2458" s="184">
        <f t="shared" si="1168"/>
        <v>327.03052310060241</v>
      </c>
      <c r="D2458" s="111">
        <f t="shared" si="1176"/>
        <v>7245.38</v>
      </c>
      <c r="E2458" s="111">
        <f>IF($K2458=1,VLOOKUP($A2457,$AQ$11:$AU$150,5),E2457)</f>
        <v>7276.54</v>
      </c>
      <c r="F2458" s="160" t="e">
        <f>IF($K2458=1,VLOOKUP($A2457,$AQ$11:$AU$135,6),F2457)</f>
        <v>#REF!</v>
      </c>
      <c r="G2458" s="114">
        <f t="shared" si="1177"/>
        <v>4.3006716003852752E-3</v>
      </c>
      <c r="H2458" s="115">
        <f t="shared" si="1178"/>
        <v>46748</v>
      </c>
      <c r="I2458" s="115">
        <f t="shared" si="1179"/>
        <v>46748</v>
      </c>
      <c r="J2458" s="116">
        <f t="shared" si="1180"/>
        <v>22</v>
      </c>
      <c r="K2458" s="116">
        <f t="shared" si="1181"/>
        <v>7</v>
      </c>
      <c r="L2458" s="8">
        <f t="shared" si="1182"/>
        <v>1.0013663900000001</v>
      </c>
      <c r="M2458" s="117">
        <v>1</v>
      </c>
      <c r="N2458" s="117">
        <f t="shared" si="1183"/>
        <v>1</v>
      </c>
      <c r="O2458" s="110">
        <f t="shared" si="1184"/>
        <v>1.0013663900000001</v>
      </c>
      <c r="P2458" s="110">
        <f t="shared" si="1185"/>
        <v>327.47737432999998</v>
      </c>
      <c r="Q2458" s="148">
        <f t="shared" si="1186"/>
        <v>0</v>
      </c>
      <c r="R2458" s="170">
        <f t="shared" si="1187"/>
        <v>0</v>
      </c>
      <c r="S2458" s="110">
        <f t="shared" si="1188"/>
        <v>0</v>
      </c>
      <c r="T2458" s="92">
        <f t="shared" si="1173"/>
        <v>0</v>
      </c>
      <c r="U2458" s="181">
        <f t="shared" si="1174"/>
        <v>0</v>
      </c>
      <c r="V2458" s="120">
        <f t="shared" si="1170"/>
        <v>7.8E-2</v>
      </c>
      <c r="W2458" s="118">
        <f t="shared" si="1189"/>
        <v>7</v>
      </c>
      <c r="X2458" s="118">
        <v>252</v>
      </c>
      <c r="Y2458" s="117">
        <f t="shared" si="1190"/>
        <v>1.0020884960000001</v>
      </c>
      <c r="Z2458" s="110">
        <f t="shared" si="1191"/>
        <v>0.68393517999999998</v>
      </c>
      <c r="AA2458" s="110">
        <f t="shared" si="1192"/>
        <v>0</v>
      </c>
      <c r="AB2458" s="121" t="str">
        <f t="shared" si="1171"/>
        <v>A+J=</v>
      </c>
      <c r="AC2458" s="115">
        <f t="shared" si="1172"/>
        <v>46748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9">
        <f t="shared" si="1169"/>
        <v>46728</v>
      </c>
      <c r="B2459" s="110">
        <f t="shared" si="1175"/>
        <v>328.32316917999998</v>
      </c>
      <c r="C2459" s="184">
        <f t="shared" si="1168"/>
        <v>327.03052310060241</v>
      </c>
      <c r="D2459" s="111">
        <f t="shared" si="1176"/>
        <v>7245.38</v>
      </c>
      <c r="E2459" s="111">
        <f>IF($K2459=1,VLOOKUP($A2458,$AQ$11:$AU$150,5),E2458)</f>
        <v>7276.54</v>
      </c>
      <c r="F2459" s="160" t="e">
        <f>IF($K2459=1,VLOOKUP($A2458,$AQ$11:$AU$135,6),F2458)</f>
        <v>#REF!</v>
      </c>
      <c r="G2459" s="114">
        <f t="shared" si="1177"/>
        <v>4.3006716003852752E-3</v>
      </c>
      <c r="H2459" s="115">
        <f t="shared" si="1178"/>
        <v>46748</v>
      </c>
      <c r="I2459" s="115">
        <f t="shared" si="1179"/>
        <v>46748</v>
      </c>
      <c r="J2459" s="116">
        <f t="shared" si="1180"/>
        <v>22</v>
      </c>
      <c r="K2459" s="116">
        <f t="shared" si="1181"/>
        <v>8</v>
      </c>
      <c r="L2459" s="8">
        <f t="shared" si="1182"/>
        <v>1.0015617400000001</v>
      </c>
      <c r="M2459" s="117">
        <v>1</v>
      </c>
      <c r="N2459" s="117">
        <f t="shared" si="1183"/>
        <v>1</v>
      </c>
      <c r="O2459" s="110">
        <f t="shared" si="1184"/>
        <v>1.0015617400000001</v>
      </c>
      <c r="P2459" s="110">
        <f t="shared" si="1185"/>
        <v>327.54125973999999</v>
      </c>
      <c r="Q2459" s="148">
        <f t="shared" si="1186"/>
        <v>0</v>
      </c>
      <c r="R2459" s="170">
        <f t="shared" si="1187"/>
        <v>0</v>
      </c>
      <c r="S2459" s="110">
        <f t="shared" si="1188"/>
        <v>0</v>
      </c>
      <c r="T2459" s="92">
        <f t="shared" si="1173"/>
        <v>0</v>
      </c>
      <c r="U2459" s="181">
        <f t="shared" si="1174"/>
        <v>0</v>
      </c>
      <c r="V2459" s="120">
        <f t="shared" si="1170"/>
        <v>7.8E-2</v>
      </c>
      <c r="W2459" s="118">
        <f t="shared" si="1189"/>
        <v>8</v>
      </c>
      <c r="X2459" s="118">
        <v>252</v>
      </c>
      <c r="Y2459" s="117">
        <f t="shared" si="1190"/>
        <v>1.0023872089999999</v>
      </c>
      <c r="Z2459" s="110">
        <f t="shared" si="1191"/>
        <v>0.78190943999999996</v>
      </c>
      <c r="AA2459" s="110">
        <f t="shared" si="1192"/>
        <v>0</v>
      </c>
      <c r="AB2459" s="121" t="str">
        <f t="shared" si="1171"/>
        <v>A+J=</v>
      </c>
      <c r="AC2459" s="115">
        <f t="shared" si="1172"/>
        <v>46748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9">
        <f t="shared" si="1169"/>
        <v>46729</v>
      </c>
      <c r="B2460" s="110">
        <f t="shared" si="1175"/>
        <v>328.48510928999997</v>
      </c>
      <c r="C2460" s="184">
        <f t="shared" si="1168"/>
        <v>327.03052310060241</v>
      </c>
      <c r="D2460" s="111">
        <f t="shared" si="1176"/>
        <v>7245.38</v>
      </c>
      <c r="E2460" s="111">
        <f>IF($K2460=1,VLOOKUP($A2459,$AQ$11:$AU$150,5),E2459)</f>
        <v>7276.54</v>
      </c>
      <c r="F2460" s="160" t="e">
        <f>IF($K2460=1,VLOOKUP($A2459,$AQ$11:$AU$135,6),F2459)</f>
        <v>#REF!</v>
      </c>
      <c r="G2460" s="114">
        <f t="shared" si="1177"/>
        <v>4.3006716003852752E-3</v>
      </c>
      <c r="H2460" s="115">
        <f t="shared" si="1178"/>
        <v>46748</v>
      </c>
      <c r="I2460" s="115">
        <f t="shared" si="1179"/>
        <v>46748</v>
      </c>
      <c r="J2460" s="116">
        <f t="shared" si="1180"/>
        <v>22</v>
      </c>
      <c r="K2460" s="116">
        <f t="shared" si="1181"/>
        <v>9</v>
      </c>
      <c r="L2460" s="8">
        <f t="shared" si="1182"/>
        <v>1.0017571300000001</v>
      </c>
      <c r="M2460" s="117">
        <v>1</v>
      </c>
      <c r="N2460" s="117">
        <f t="shared" si="1183"/>
        <v>1</v>
      </c>
      <c r="O2460" s="110">
        <f t="shared" si="1184"/>
        <v>1.0017571300000001</v>
      </c>
      <c r="P2460" s="110">
        <f t="shared" si="1185"/>
        <v>327.60515823999998</v>
      </c>
      <c r="Q2460" s="148">
        <f t="shared" si="1186"/>
        <v>0</v>
      </c>
      <c r="R2460" s="170">
        <f t="shared" si="1187"/>
        <v>0</v>
      </c>
      <c r="S2460" s="110">
        <f t="shared" si="1188"/>
        <v>0</v>
      </c>
      <c r="T2460" s="92">
        <f t="shared" si="1173"/>
        <v>0</v>
      </c>
      <c r="U2460" s="181">
        <f t="shared" si="1174"/>
        <v>0</v>
      </c>
      <c r="V2460" s="120">
        <f t="shared" si="1170"/>
        <v>7.8E-2</v>
      </c>
      <c r="W2460" s="118">
        <f t="shared" si="1189"/>
        <v>9</v>
      </c>
      <c r="X2460" s="118">
        <v>252</v>
      </c>
      <c r="Y2460" s="117">
        <f t="shared" si="1190"/>
        <v>1.002686011</v>
      </c>
      <c r="Z2460" s="110">
        <f t="shared" si="1191"/>
        <v>0.87995104999999996</v>
      </c>
      <c r="AA2460" s="110">
        <f t="shared" si="1192"/>
        <v>0</v>
      </c>
      <c r="AB2460" s="121" t="str">
        <f t="shared" si="1171"/>
        <v>A+J=</v>
      </c>
      <c r="AC2460" s="115">
        <f t="shared" si="1172"/>
        <v>46748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9">
        <f t="shared" si="1169"/>
        <v>46730</v>
      </c>
      <c r="B2461" s="110">
        <f t="shared" si="1175"/>
        <v>328.64712953999998</v>
      </c>
      <c r="C2461" s="184">
        <f t="shared" si="1168"/>
        <v>327.03052310060241</v>
      </c>
      <c r="D2461" s="111">
        <f t="shared" si="1176"/>
        <v>7245.38</v>
      </c>
      <c r="E2461" s="111">
        <f>IF($K2461=1,VLOOKUP($A2460,$AQ$11:$AU$150,5),E2460)</f>
        <v>7276.54</v>
      </c>
      <c r="F2461" s="160" t="e">
        <f>IF($K2461=1,VLOOKUP($A2460,$AQ$11:$AU$135,6),F2460)</f>
        <v>#REF!</v>
      </c>
      <c r="G2461" s="114">
        <f t="shared" si="1177"/>
        <v>4.3006716003852752E-3</v>
      </c>
      <c r="H2461" s="115">
        <f t="shared" si="1178"/>
        <v>46748</v>
      </c>
      <c r="I2461" s="115">
        <f t="shared" si="1179"/>
        <v>46748</v>
      </c>
      <c r="J2461" s="116">
        <f t="shared" si="1180"/>
        <v>22</v>
      </c>
      <c r="K2461" s="116">
        <f t="shared" si="1181"/>
        <v>10</v>
      </c>
      <c r="L2461" s="8">
        <f t="shared" si="1182"/>
        <v>1.0019525600000001</v>
      </c>
      <c r="M2461" s="117">
        <v>1</v>
      </c>
      <c r="N2461" s="117">
        <f t="shared" si="1183"/>
        <v>1</v>
      </c>
      <c r="O2461" s="110">
        <f t="shared" si="1184"/>
        <v>1.0019525600000001</v>
      </c>
      <c r="P2461" s="110">
        <f t="shared" si="1185"/>
        <v>327.66906981</v>
      </c>
      <c r="Q2461" s="148">
        <f t="shared" si="1186"/>
        <v>0</v>
      </c>
      <c r="R2461" s="170">
        <f t="shared" si="1187"/>
        <v>0</v>
      </c>
      <c r="S2461" s="110">
        <f t="shared" si="1188"/>
        <v>0</v>
      </c>
      <c r="T2461" s="92">
        <f t="shared" si="1173"/>
        <v>0</v>
      </c>
      <c r="U2461" s="181">
        <f t="shared" si="1174"/>
        <v>0</v>
      </c>
      <c r="V2461" s="120">
        <f t="shared" si="1170"/>
        <v>7.8E-2</v>
      </c>
      <c r="W2461" s="118">
        <f t="shared" si="1189"/>
        <v>10</v>
      </c>
      <c r="X2461" s="118">
        <v>252</v>
      </c>
      <c r="Y2461" s="117">
        <f t="shared" si="1190"/>
        <v>1.002984901</v>
      </c>
      <c r="Z2461" s="110">
        <f t="shared" si="1191"/>
        <v>0.97805973000000002</v>
      </c>
      <c r="AA2461" s="110">
        <f t="shared" si="1192"/>
        <v>0</v>
      </c>
      <c r="AB2461" s="121" t="str">
        <f t="shared" si="1171"/>
        <v>A+J=</v>
      </c>
      <c r="AC2461" s="115">
        <f t="shared" si="1172"/>
        <v>46748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9">
        <f t="shared" si="1169"/>
        <v>46731</v>
      </c>
      <c r="B2462" s="110">
        <f t="shared" si="1175"/>
        <v>328.80922734000001</v>
      </c>
      <c r="C2462" s="184">
        <f t="shared" si="1168"/>
        <v>327.03052310060241</v>
      </c>
      <c r="D2462" s="111">
        <f t="shared" si="1176"/>
        <v>7245.38</v>
      </c>
      <c r="E2462" s="111">
        <f>IF($K2462=1,VLOOKUP($A2461,$AQ$11:$AU$150,5),E2461)</f>
        <v>7276.54</v>
      </c>
      <c r="F2462" s="160" t="e">
        <f>IF($K2462=1,VLOOKUP($A2461,$AQ$11:$AU$135,6),F2461)</f>
        <v>#REF!</v>
      </c>
      <c r="G2462" s="114">
        <f t="shared" si="1177"/>
        <v>4.3006716003852752E-3</v>
      </c>
      <c r="H2462" s="115">
        <f t="shared" si="1178"/>
        <v>46748</v>
      </c>
      <c r="I2462" s="115">
        <f t="shared" si="1179"/>
        <v>46748</v>
      </c>
      <c r="J2462" s="116">
        <f t="shared" si="1180"/>
        <v>22</v>
      </c>
      <c r="K2462" s="116">
        <f t="shared" si="1181"/>
        <v>11</v>
      </c>
      <c r="L2462" s="8">
        <f t="shared" si="1182"/>
        <v>1.0021480199999999</v>
      </c>
      <c r="M2462" s="117">
        <v>1</v>
      </c>
      <c r="N2462" s="117">
        <f t="shared" si="1183"/>
        <v>1</v>
      </c>
      <c r="O2462" s="110">
        <f t="shared" si="1184"/>
        <v>1.0021480199999999</v>
      </c>
      <c r="P2462" s="110">
        <f t="shared" si="1185"/>
        <v>327.73299120000001</v>
      </c>
      <c r="Q2462" s="148">
        <f t="shared" si="1186"/>
        <v>0</v>
      </c>
      <c r="R2462" s="170">
        <f t="shared" si="1187"/>
        <v>0</v>
      </c>
      <c r="S2462" s="110">
        <f t="shared" si="1188"/>
        <v>0</v>
      </c>
      <c r="T2462" s="92">
        <f t="shared" si="1173"/>
        <v>0</v>
      </c>
      <c r="U2462" s="181">
        <f t="shared" si="1174"/>
        <v>0</v>
      </c>
      <c r="V2462" s="120">
        <f t="shared" si="1170"/>
        <v>7.8E-2</v>
      </c>
      <c r="W2462" s="118">
        <f t="shared" si="1189"/>
        <v>11</v>
      </c>
      <c r="X2462" s="118">
        <v>252</v>
      </c>
      <c r="Y2462" s="117">
        <f t="shared" si="1190"/>
        <v>1.003283881</v>
      </c>
      <c r="Z2462" s="110">
        <f t="shared" si="1191"/>
        <v>1.07623614</v>
      </c>
      <c r="AA2462" s="110">
        <f t="shared" si="1192"/>
        <v>0</v>
      </c>
      <c r="AB2462" s="121" t="str">
        <f t="shared" si="1171"/>
        <v>A+J=</v>
      </c>
      <c r="AC2462" s="115">
        <f t="shared" si="1172"/>
        <v>46748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9">
        <f t="shared" si="1169"/>
        <v>46732</v>
      </c>
      <c r="B2463" s="110">
        <f t="shared" si="1175"/>
        <v>328.97140894</v>
      </c>
      <c r="C2463" s="184">
        <f t="shared" si="1168"/>
        <v>327.03052310060241</v>
      </c>
      <c r="D2463" s="111">
        <f t="shared" si="1176"/>
        <v>7245.38</v>
      </c>
      <c r="E2463" s="111">
        <f>IF($K2463=1,VLOOKUP($A2462,$AQ$11:$AU$150,5),E2462)</f>
        <v>7276.54</v>
      </c>
      <c r="F2463" s="160" t="e">
        <f>IF($K2463=1,VLOOKUP($A2462,$AQ$11:$AU$135,6),F2462)</f>
        <v>#REF!</v>
      </c>
      <c r="G2463" s="114">
        <f t="shared" si="1177"/>
        <v>4.3006716003852752E-3</v>
      </c>
      <c r="H2463" s="115">
        <f t="shared" si="1178"/>
        <v>46748</v>
      </c>
      <c r="I2463" s="115">
        <f t="shared" si="1179"/>
        <v>46748</v>
      </c>
      <c r="J2463" s="116">
        <f t="shared" si="1180"/>
        <v>22</v>
      </c>
      <c r="K2463" s="116">
        <f t="shared" si="1181"/>
        <v>12</v>
      </c>
      <c r="L2463" s="8">
        <f t="shared" si="1182"/>
        <v>1.0023435300000001</v>
      </c>
      <c r="M2463" s="117">
        <v>1</v>
      </c>
      <c r="N2463" s="117">
        <f t="shared" si="1183"/>
        <v>1</v>
      </c>
      <c r="O2463" s="110">
        <f t="shared" si="1184"/>
        <v>1.0023435300000001</v>
      </c>
      <c r="P2463" s="110">
        <f t="shared" si="1185"/>
        <v>327.79692893999999</v>
      </c>
      <c r="Q2463" s="148">
        <f t="shared" si="1186"/>
        <v>0</v>
      </c>
      <c r="R2463" s="170">
        <f t="shared" si="1187"/>
        <v>0</v>
      </c>
      <c r="S2463" s="110">
        <f t="shared" si="1188"/>
        <v>0</v>
      </c>
      <c r="T2463" s="92">
        <f t="shared" si="1173"/>
        <v>0</v>
      </c>
      <c r="U2463" s="181">
        <f t="shared" si="1174"/>
        <v>0</v>
      </c>
      <c r="V2463" s="120">
        <f t="shared" si="1170"/>
        <v>7.8E-2</v>
      </c>
      <c r="W2463" s="118">
        <f t="shared" si="1189"/>
        <v>12</v>
      </c>
      <c r="X2463" s="118">
        <v>252</v>
      </c>
      <c r="Y2463" s="117">
        <f t="shared" si="1190"/>
        <v>1.00358295</v>
      </c>
      <c r="Z2463" s="110">
        <f t="shared" si="1191"/>
        <v>1.17448</v>
      </c>
      <c r="AA2463" s="110">
        <f t="shared" si="1192"/>
        <v>0</v>
      </c>
      <c r="AB2463" s="121" t="str">
        <f t="shared" si="1171"/>
        <v>A+J=</v>
      </c>
      <c r="AC2463" s="115">
        <f t="shared" si="1172"/>
        <v>46748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9">
        <f t="shared" si="1169"/>
        <v>46733</v>
      </c>
      <c r="B2464" s="110">
        <f t="shared" si="1175"/>
        <v>328.97140894</v>
      </c>
      <c r="C2464" s="184">
        <f t="shared" si="1168"/>
        <v>327.03052310060241</v>
      </c>
      <c r="D2464" s="111">
        <f t="shared" si="1176"/>
        <v>7245.38</v>
      </c>
      <c r="E2464" s="111">
        <f>IF($K2464=1,VLOOKUP($A2463,$AQ$11:$AU$150,5),E2463)</f>
        <v>7276.54</v>
      </c>
      <c r="F2464" s="160" t="e">
        <f>IF($K2464=1,VLOOKUP($A2463,$AQ$11:$AU$135,6),F2463)</f>
        <v>#REF!</v>
      </c>
      <c r="G2464" s="114">
        <f t="shared" si="1177"/>
        <v>4.3006716003852752E-3</v>
      </c>
      <c r="H2464" s="115">
        <f t="shared" si="1178"/>
        <v>46748</v>
      </c>
      <c r="I2464" s="115">
        <f t="shared" si="1179"/>
        <v>46748</v>
      </c>
      <c r="J2464" s="116">
        <f t="shared" si="1180"/>
        <v>22</v>
      </c>
      <c r="K2464" s="116">
        <f t="shared" si="1181"/>
        <v>12</v>
      </c>
      <c r="L2464" s="8">
        <f t="shared" si="1182"/>
        <v>1.0023435300000001</v>
      </c>
      <c r="M2464" s="117">
        <v>1</v>
      </c>
      <c r="N2464" s="117">
        <f t="shared" si="1183"/>
        <v>1</v>
      </c>
      <c r="O2464" s="110">
        <f t="shared" si="1184"/>
        <v>1.0023435300000001</v>
      </c>
      <c r="P2464" s="110">
        <f t="shared" si="1185"/>
        <v>327.79692893999999</v>
      </c>
      <c r="Q2464" s="148">
        <f t="shared" si="1186"/>
        <v>0</v>
      </c>
      <c r="R2464" s="170">
        <f t="shared" si="1187"/>
        <v>0</v>
      </c>
      <c r="S2464" s="110">
        <f t="shared" si="1188"/>
        <v>0</v>
      </c>
      <c r="T2464" s="92">
        <f t="shared" si="1173"/>
        <v>0</v>
      </c>
      <c r="U2464" s="181">
        <f t="shared" si="1174"/>
        <v>0</v>
      </c>
      <c r="V2464" s="120">
        <f t="shared" si="1170"/>
        <v>7.8E-2</v>
      </c>
      <c r="W2464" s="118">
        <f t="shared" si="1189"/>
        <v>12</v>
      </c>
      <c r="X2464" s="118">
        <v>252</v>
      </c>
      <c r="Y2464" s="117">
        <f t="shared" si="1190"/>
        <v>1.00358295</v>
      </c>
      <c r="Z2464" s="110">
        <f t="shared" si="1191"/>
        <v>1.17448</v>
      </c>
      <c r="AA2464" s="110">
        <f t="shared" si="1192"/>
        <v>0</v>
      </c>
      <c r="AB2464" s="121" t="str">
        <f t="shared" si="1171"/>
        <v>A+J=</v>
      </c>
      <c r="AC2464" s="115">
        <f t="shared" si="1172"/>
        <v>46748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9">
        <f t="shared" si="1169"/>
        <v>46734</v>
      </c>
      <c r="B2465" s="110">
        <f t="shared" si="1175"/>
        <v>328.97140894</v>
      </c>
      <c r="C2465" s="184">
        <f t="shared" si="1168"/>
        <v>327.03052310060241</v>
      </c>
      <c r="D2465" s="111">
        <f t="shared" si="1176"/>
        <v>7245.38</v>
      </c>
      <c r="E2465" s="111">
        <f>IF($K2465=1,VLOOKUP($A2464,$AQ$11:$AU$150,5),E2464)</f>
        <v>7276.54</v>
      </c>
      <c r="F2465" s="160" t="e">
        <f>IF($K2465=1,VLOOKUP($A2464,$AQ$11:$AU$135,6),F2464)</f>
        <v>#REF!</v>
      </c>
      <c r="G2465" s="114">
        <f t="shared" si="1177"/>
        <v>4.3006716003852752E-3</v>
      </c>
      <c r="H2465" s="115">
        <f t="shared" si="1178"/>
        <v>46748</v>
      </c>
      <c r="I2465" s="115">
        <f t="shared" si="1179"/>
        <v>46748</v>
      </c>
      <c r="J2465" s="116">
        <f t="shared" si="1180"/>
        <v>22</v>
      </c>
      <c r="K2465" s="116">
        <f t="shared" si="1181"/>
        <v>12</v>
      </c>
      <c r="L2465" s="8">
        <f t="shared" si="1182"/>
        <v>1.0023435300000001</v>
      </c>
      <c r="M2465" s="117">
        <v>1</v>
      </c>
      <c r="N2465" s="117">
        <f t="shared" si="1183"/>
        <v>1</v>
      </c>
      <c r="O2465" s="110">
        <f t="shared" si="1184"/>
        <v>1.0023435300000001</v>
      </c>
      <c r="P2465" s="110">
        <f t="shared" si="1185"/>
        <v>327.79692893999999</v>
      </c>
      <c r="Q2465" s="148">
        <f t="shared" si="1186"/>
        <v>0</v>
      </c>
      <c r="R2465" s="170">
        <f t="shared" si="1187"/>
        <v>0</v>
      </c>
      <c r="S2465" s="110">
        <f t="shared" si="1188"/>
        <v>0</v>
      </c>
      <c r="T2465" s="92">
        <f t="shared" si="1173"/>
        <v>0</v>
      </c>
      <c r="U2465" s="181">
        <f t="shared" si="1174"/>
        <v>0</v>
      </c>
      <c r="V2465" s="120">
        <f t="shared" si="1170"/>
        <v>7.8E-2</v>
      </c>
      <c r="W2465" s="118">
        <f t="shared" si="1189"/>
        <v>12</v>
      </c>
      <c r="X2465" s="118">
        <v>252</v>
      </c>
      <c r="Y2465" s="117">
        <f t="shared" si="1190"/>
        <v>1.00358295</v>
      </c>
      <c r="Z2465" s="110">
        <f t="shared" si="1191"/>
        <v>1.17448</v>
      </c>
      <c r="AA2465" s="110">
        <f t="shared" si="1192"/>
        <v>0</v>
      </c>
      <c r="AB2465" s="121" t="str">
        <f t="shared" si="1171"/>
        <v>A+J=</v>
      </c>
      <c r="AC2465" s="115">
        <f t="shared" si="1172"/>
        <v>46748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9">
        <f t="shared" si="1169"/>
        <v>46735</v>
      </c>
      <c r="B2466" s="110">
        <f t="shared" si="1175"/>
        <v>329.13366782000003</v>
      </c>
      <c r="C2466" s="184">
        <f t="shared" si="1168"/>
        <v>327.03052310060241</v>
      </c>
      <c r="D2466" s="111">
        <f t="shared" si="1176"/>
        <v>7245.38</v>
      </c>
      <c r="E2466" s="111">
        <f>IF($K2466=1,VLOOKUP($A2465,$AQ$11:$AU$150,5),E2465)</f>
        <v>7276.54</v>
      </c>
      <c r="F2466" s="160" t="e">
        <f>IF($K2466=1,VLOOKUP($A2465,$AQ$11:$AU$135,6),F2465)</f>
        <v>#REF!</v>
      </c>
      <c r="G2466" s="114">
        <f t="shared" si="1177"/>
        <v>4.3006716003852752E-3</v>
      </c>
      <c r="H2466" s="115">
        <f t="shared" si="1178"/>
        <v>46748</v>
      </c>
      <c r="I2466" s="115">
        <f t="shared" si="1179"/>
        <v>46748</v>
      </c>
      <c r="J2466" s="116">
        <f t="shared" si="1180"/>
        <v>22</v>
      </c>
      <c r="K2466" s="116">
        <f t="shared" si="1181"/>
        <v>13</v>
      </c>
      <c r="L2466" s="8">
        <f t="shared" si="1182"/>
        <v>1.0025390700000001</v>
      </c>
      <c r="M2466" s="117">
        <v>1</v>
      </c>
      <c r="N2466" s="117">
        <f t="shared" si="1183"/>
        <v>1</v>
      </c>
      <c r="O2466" s="110">
        <f t="shared" si="1184"/>
        <v>1.0025390700000001</v>
      </c>
      <c r="P2466" s="110">
        <f t="shared" si="1185"/>
        <v>327.86087649000001</v>
      </c>
      <c r="Q2466" s="148">
        <f t="shared" si="1186"/>
        <v>0</v>
      </c>
      <c r="R2466" s="170">
        <f t="shared" si="1187"/>
        <v>0</v>
      </c>
      <c r="S2466" s="110">
        <f t="shared" si="1188"/>
        <v>0</v>
      </c>
      <c r="T2466" s="92">
        <f t="shared" si="1173"/>
        <v>0</v>
      </c>
      <c r="U2466" s="181">
        <f t="shared" si="1174"/>
        <v>0</v>
      </c>
      <c r="V2466" s="120">
        <f t="shared" si="1170"/>
        <v>7.8E-2</v>
      </c>
      <c r="W2466" s="118">
        <f t="shared" si="1189"/>
        <v>13</v>
      </c>
      <c r="X2466" s="118">
        <v>252</v>
      </c>
      <c r="Y2466" s="117">
        <f t="shared" si="1190"/>
        <v>1.003882108</v>
      </c>
      <c r="Z2466" s="110">
        <f t="shared" si="1191"/>
        <v>1.27279133</v>
      </c>
      <c r="AA2466" s="110">
        <f t="shared" si="1192"/>
        <v>0</v>
      </c>
      <c r="AB2466" s="121" t="str">
        <f t="shared" si="1171"/>
        <v>A+J=</v>
      </c>
      <c r="AC2466" s="115">
        <f t="shared" si="1172"/>
        <v>46748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9">
        <f t="shared" si="1169"/>
        <v>46736</v>
      </c>
      <c r="B2467" s="110">
        <f t="shared" si="1175"/>
        <v>329.29600727000002</v>
      </c>
      <c r="C2467" s="184">
        <f t="shared" si="1168"/>
        <v>327.03052310060241</v>
      </c>
      <c r="D2467" s="111">
        <f t="shared" si="1176"/>
        <v>7245.38</v>
      </c>
      <c r="E2467" s="111">
        <f>IF($K2467=1,VLOOKUP($A2466,$AQ$11:$AU$150,5),E2466)</f>
        <v>7276.54</v>
      </c>
      <c r="F2467" s="160" t="e">
        <f>IF($K2467=1,VLOOKUP($A2466,$AQ$11:$AU$135,6),F2466)</f>
        <v>#REF!</v>
      </c>
      <c r="G2467" s="114">
        <f t="shared" si="1177"/>
        <v>4.3006716003852752E-3</v>
      </c>
      <c r="H2467" s="115">
        <f t="shared" si="1178"/>
        <v>46748</v>
      </c>
      <c r="I2467" s="115">
        <f t="shared" si="1179"/>
        <v>46748</v>
      </c>
      <c r="J2467" s="116">
        <f t="shared" si="1180"/>
        <v>22</v>
      </c>
      <c r="K2467" s="116">
        <f t="shared" si="1181"/>
        <v>14</v>
      </c>
      <c r="L2467" s="8">
        <f t="shared" si="1182"/>
        <v>1.0027346500000001</v>
      </c>
      <c r="M2467" s="117">
        <v>1</v>
      </c>
      <c r="N2467" s="117">
        <f t="shared" si="1183"/>
        <v>1</v>
      </c>
      <c r="O2467" s="110">
        <f t="shared" si="1184"/>
        <v>1.0027346500000001</v>
      </c>
      <c r="P2467" s="110">
        <f t="shared" si="1185"/>
        <v>327.92483712000001</v>
      </c>
      <c r="Q2467" s="148">
        <f t="shared" si="1186"/>
        <v>0</v>
      </c>
      <c r="R2467" s="170">
        <f t="shared" si="1187"/>
        <v>0</v>
      </c>
      <c r="S2467" s="110">
        <f t="shared" si="1188"/>
        <v>0</v>
      </c>
      <c r="T2467" s="92">
        <f t="shared" si="1173"/>
        <v>0</v>
      </c>
      <c r="U2467" s="181">
        <f t="shared" si="1174"/>
        <v>0</v>
      </c>
      <c r="V2467" s="120">
        <f t="shared" si="1170"/>
        <v>7.8E-2</v>
      </c>
      <c r="W2467" s="118">
        <f t="shared" si="1189"/>
        <v>14</v>
      </c>
      <c r="X2467" s="118">
        <v>252</v>
      </c>
      <c r="Y2467" s="117">
        <f t="shared" si="1190"/>
        <v>1.0041813550000001</v>
      </c>
      <c r="Z2467" s="110">
        <f t="shared" si="1191"/>
        <v>1.37117015</v>
      </c>
      <c r="AA2467" s="110">
        <f t="shared" si="1192"/>
        <v>0</v>
      </c>
      <c r="AB2467" s="121" t="str">
        <f t="shared" si="1171"/>
        <v>A+J=</v>
      </c>
      <c r="AC2467" s="115">
        <f t="shared" si="1172"/>
        <v>46748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9">
        <f t="shared" si="1169"/>
        <v>46737</v>
      </c>
      <c r="B2468" s="110">
        <f t="shared" si="1175"/>
        <v>329.45842733999996</v>
      </c>
      <c r="C2468" s="184">
        <f t="shared" si="1168"/>
        <v>327.03052310060241</v>
      </c>
      <c r="D2468" s="111">
        <f t="shared" si="1176"/>
        <v>7245.38</v>
      </c>
      <c r="E2468" s="111">
        <f>IF($K2468=1,VLOOKUP($A2467,$AQ$11:$AU$150,5),E2467)</f>
        <v>7276.54</v>
      </c>
      <c r="F2468" s="160" t="e">
        <f>IF($K2468=1,VLOOKUP($A2467,$AQ$11:$AU$135,6),F2467)</f>
        <v>#REF!</v>
      </c>
      <c r="G2468" s="114">
        <f t="shared" si="1177"/>
        <v>4.3006716003852752E-3</v>
      </c>
      <c r="H2468" s="115">
        <f t="shared" si="1178"/>
        <v>46748</v>
      </c>
      <c r="I2468" s="115">
        <f t="shared" si="1179"/>
        <v>46748</v>
      </c>
      <c r="J2468" s="116">
        <f t="shared" si="1180"/>
        <v>22</v>
      </c>
      <c r="K2468" s="116">
        <f t="shared" si="1181"/>
        <v>15</v>
      </c>
      <c r="L2468" s="8">
        <f t="shared" si="1182"/>
        <v>1.00293027</v>
      </c>
      <c r="M2468" s="117">
        <v>1</v>
      </c>
      <c r="N2468" s="117">
        <f t="shared" si="1183"/>
        <v>1</v>
      </c>
      <c r="O2468" s="110">
        <f t="shared" si="1184"/>
        <v>1.00293027</v>
      </c>
      <c r="P2468" s="110">
        <f t="shared" si="1185"/>
        <v>327.98881082999998</v>
      </c>
      <c r="Q2468" s="148">
        <f t="shared" si="1186"/>
        <v>0</v>
      </c>
      <c r="R2468" s="170">
        <f t="shared" si="1187"/>
        <v>0</v>
      </c>
      <c r="S2468" s="110">
        <f t="shared" si="1188"/>
        <v>0</v>
      </c>
      <c r="T2468" s="92">
        <f t="shared" si="1173"/>
        <v>0</v>
      </c>
      <c r="U2468" s="181">
        <f t="shared" si="1174"/>
        <v>0</v>
      </c>
      <c r="V2468" s="120">
        <f t="shared" si="1170"/>
        <v>7.8E-2</v>
      </c>
      <c r="W2468" s="118">
        <f t="shared" si="1189"/>
        <v>15</v>
      </c>
      <c r="X2468" s="118">
        <v>252</v>
      </c>
      <c r="Y2468" s="117">
        <f t="shared" si="1190"/>
        <v>1.0044806909999999</v>
      </c>
      <c r="Z2468" s="110">
        <f t="shared" si="1191"/>
        <v>1.46961651</v>
      </c>
      <c r="AA2468" s="110">
        <f t="shared" si="1192"/>
        <v>0</v>
      </c>
      <c r="AB2468" s="121" t="str">
        <f t="shared" si="1171"/>
        <v>A+J=</v>
      </c>
      <c r="AC2468" s="115">
        <f t="shared" si="1172"/>
        <v>46748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9">
        <f t="shared" si="1169"/>
        <v>46738</v>
      </c>
      <c r="B2469" s="110">
        <f t="shared" si="1175"/>
        <v>329.62092837</v>
      </c>
      <c r="C2469" s="184">
        <f t="shared" si="1168"/>
        <v>327.03052310060241</v>
      </c>
      <c r="D2469" s="111">
        <f t="shared" si="1176"/>
        <v>7245.38</v>
      </c>
      <c r="E2469" s="111">
        <f>IF($K2469=1,VLOOKUP($A2468,$AQ$11:$AU$150,5),E2468)</f>
        <v>7276.54</v>
      </c>
      <c r="F2469" s="160" t="e">
        <f>IF($K2469=1,VLOOKUP($A2468,$AQ$11:$AU$135,6),F2468)</f>
        <v>#REF!</v>
      </c>
      <c r="G2469" s="114">
        <f t="shared" si="1177"/>
        <v>4.3006716003852752E-3</v>
      </c>
      <c r="H2469" s="115">
        <f t="shared" si="1178"/>
        <v>46748</v>
      </c>
      <c r="I2469" s="115">
        <f t="shared" si="1179"/>
        <v>46748</v>
      </c>
      <c r="J2469" s="116">
        <f t="shared" si="1180"/>
        <v>22</v>
      </c>
      <c r="K2469" s="116">
        <f t="shared" si="1181"/>
        <v>16</v>
      </c>
      <c r="L2469" s="8">
        <f t="shared" si="1182"/>
        <v>1.0031259299999999</v>
      </c>
      <c r="M2469" s="117">
        <v>1</v>
      </c>
      <c r="N2469" s="117">
        <f t="shared" si="1183"/>
        <v>1</v>
      </c>
      <c r="O2469" s="110">
        <f t="shared" si="1184"/>
        <v>1.0031259299999999</v>
      </c>
      <c r="P2469" s="110">
        <f t="shared" si="1185"/>
        <v>328.05279761999998</v>
      </c>
      <c r="Q2469" s="148">
        <f t="shared" si="1186"/>
        <v>0</v>
      </c>
      <c r="R2469" s="170">
        <f t="shared" si="1187"/>
        <v>0</v>
      </c>
      <c r="S2469" s="110">
        <f t="shared" si="1188"/>
        <v>0</v>
      </c>
      <c r="T2469" s="92">
        <f t="shared" si="1173"/>
        <v>0</v>
      </c>
      <c r="U2469" s="181">
        <f t="shared" si="1174"/>
        <v>0</v>
      </c>
      <c r="V2469" s="120">
        <f t="shared" si="1170"/>
        <v>7.8E-2</v>
      </c>
      <c r="W2469" s="118">
        <f t="shared" si="1189"/>
        <v>16</v>
      </c>
      <c r="X2469" s="118">
        <v>252</v>
      </c>
      <c r="Y2469" s="117">
        <f t="shared" si="1190"/>
        <v>1.0047801169999999</v>
      </c>
      <c r="Z2469" s="110">
        <f t="shared" si="1191"/>
        <v>1.5681307499999999</v>
      </c>
      <c r="AA2469" s="110">
        <f t="shared" si="1192"/>
        <v>0</v>
      </c>
      <c r="AB2469" s="121" t="str">
        <f t="shared" si="1171"/>
        <v>A+J=</v>
      </c>
      <c r="AC2469" s="115">
        <f t="shared" si="1172"/>
        <v>46748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9">
        <f t="shared" si="1169"/>
        <v>46739</v>
      </c>
      <c r="B2470" s="110">
        <f t="shared" si="1175"/>
        <v>329.78350677999998</v>
      </c>
      <c r="C2470" s="184">
        <f t="shared" si="1168"/>
        <v>327.03052310060241</v>
      </c>
      <c r="D2470" s="111">
        <f t="shared" si="1176"/>
        <v>7245.38</v>
      </c>
      <c r="E2470" s="111">
        <f>IF($K2470=1,VLOOKUP($A2469,$AQ$11:$AU$150,5),E2469)</f>
        <v>7276.54</v>
      </c>
      <c r="F2470" s="160" t="e">
        <f>IF($K2470=1,VLOOKUP($A2469,$AQ$11:$AU$135,6),F2469)</f>
        <v>#REF!</v>
      </c>
      <c r="G2470" s="114">
        <f t="shared" si="1177"/>
        <v>4.3006716003852752E-3</v>
      </c>
      <c r="H2470" s="115">
        <f t="shared" si="1178"/>
        <v>46748</v>
      </c>
      <c r="I2470" s="115">
        <f t="shared" si="1179"/>
        <v>46748</v>
      </c>
      <c r="J2470" s="116">
        <f t="shared" si="1180"/>
        <v>22</v>
      </c>
      <c r="K2470" s="116">
        <f t="shared" si="1181"/>
        <v>17</v>
      </c>
      <c r="L2470" s="8">
        <f t="shared" si="1182"/>
        <v>1.0033216199999999</v>
      </c>
      <c r="M2470" s="117">
        <v>1</v>
      </c>
      <c r="N2470" s="117">
        <f t="shared" si="1183"/>
        <v>1</v>
      </c>
      <c r="O2470" s="110">
        <f t="shared" si="1184"/>
        <v>1.0033216199999999</v>
      </c>
      <c r="P2470" s="110">
        <f t="shared" si="1185"/>
        <v>328.11679421999997</v>
      </c>
      <c r="Q2470" s="148">
        <f t="shared" si="1186"/>
        <v>0</v>
      </c>
      <c r="R2470" s="170">
        <f t="shared" si="1187"/>
        <v>0</v>
      </c>
      <c r="S2470" s="110">
        <f t="shared" si="1188"/>
        <v>0</v>
      </c>
      <c r="T2470" s="92">
        <f t="shared" si="1173"/>
        <v>0</v>
      </c>
      <c r="U2470" s="181">
        <f t="shared" si="1174"/>
        <v>0</v>
      </c>
      <c r="V2470" s="120">
        <f t="shared" si="1170"/>
        <v>7.8E-2</v>
      </c>
      <c r="W2470" s="118">
        <f t="shared" si="1189"/>
        <v>17</v>
      </c>
      <c r="X2470" s="118">
        <v>252</v>
      </c>
      <c r="Y2470" s="117">
        <f t="shared" si="1190"/>
        <v>1.0050796319999999</v>
      </c>
      <c r="Z2470" s="110">
        <f t="shared" si="1191"/>
        <v>1.6667125599999999</v>
      </c>
      <c r="AA2470" s="110">
        <f t="shared" si="1192"/>
        <v>0</v>
      </c>
      <c r="AB2470" s="121" t="str">
        <f t="shared" si="1171"/>
        <v>A+J=</v>
      </c>
      <c r="AC2470" s="115">
        <f t="shared" si="1172"/>
        <v>46748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9">
        <f t="shared" si="1169"/>
        <v>46740</v>
      </c>
      <c r="B2471" s="110">
        <f t="shared" si="1175"/>
        <v>329.78350677999998</v>
      </c>
      <c r="C2471" s="184">
        <f t="shared" si="1168"/>
        <v>327.03052310060241</v>
      </c>
      <c r="D2471" s="111">
        <f t="shared" si="1176"/>
        <v>7245.38</v>
      </c>
      <c r="E2471" s="111">
        <f>IF($K2471=1,VLOOKUP($A2470,$AQ$11:$AU$150,5),E2470)</f>
        <v>7276.54</v>
      </c>
      <c r="F2471" s="160" t="e">
        <f>IF($K2471=1,VLOOKUP($A2470,$AQ$11:$AU$135,6),F2470)</f>
        <v>#REF!</v>
      </c>
      <c r="G2471" s="114">
        <f t="shared" si="1177"/>
        <v>4.3006716003852752E-3</v>
      </c>
      <c r="H2471" s="115">
        <f t="shared" si="1178"/>
        <v>46748</v>
      </c>
      <c r="I2471" s="115">
        <f t="shared" si="1179"/>
        <v>46748</v>
      </c>
      <c r="J2471" s="116">
        <f t="shared" si="1180"/>
        <v>22</v>
      </c>
      <c r="K2471" s="116">
        <f t="shared" si="1181"/>
        <v>17</v>
      </c>
      <c r="L2471" s="8">
        <f t="shared" si="1182"/>
        <v>1.0033216199999999</v>
      </c>
      <c r="M2471" s="117">
        <v>1</v>
      </c>
      <c r="N2471" s="117">
        <f t="shared" si="1183"/>
        <v>1</v>
      </c>
      <c r="O2471" s="110">
        <f t="shared" si="1184"/>
        <v>1.0033216199999999</v>
      </c>
      <c r="P2471" s="110">
        <f t="shared" si="1185"/>
        <v>328.11679421999997</v>
      </c>
      <c r="Q2471" s="148">
        <f t="shared" si="1186"/>
        <v>0</v>
      </c>
      <c r="R2471" s="170">
        <f t="shared" si="1187"/>
        <v>0</v>
      </c>
      <c r="S2471" s="110">
        <f t="shared" si="1188"/>
        <v>0</v>
      </c>
      <c r="T2471" s="92">
        <f t="shared" si="1173"/>
        <v>0</v>
      </c>
      <c r="U2471" s="181">
        <f t="shared" si="1174"/>
        <v>0</v>
      </c>
      <c r="V2471" s="120">
        <f t="shared" si="1170"/>
        <v>7.8E-2</v>
      </c>
      <c r="W2471" s="118">
        <f t="shared" si="1189"/>
        <v>17</v>
      </c>
      <c r="X2471" s="118">
        <v>252</v>
      </c>
      <c r="Y2471" s="117">
        <f t="shared" si="1190"/>
        <v>1.0050796319999999</v>
      </c>
      <c r="Z2471" s="110">
        <f t="shared" si="1191"/>
        <v>1.6667125599999999</v>
      </c>
      <c r="AA2471" s="110">
        <f t="shared" si="1192"/>
        <v>0</v>
      </c>
      <c r="AB2471" s="121" t="str">
        <f t="shared" si="1171"/>
        <v>A+J=</v>
      </c>
      <c r="AC2471" s="115">
        <f t="shared" si="1172"/>
        <v>46748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9">
        <f t="shared" si="1169"/>
        <v>46741</v>
      </c>
      <c r="B2472" s="110">
        <f t="shared" si="1175"/>
        <v>329.78350677999998</v>
      </c>
      <c r="C2472" s="184">
        <f t="shared" si="1168"/>
        <v>327.03052310060241</v>
      </c>
      <c r="D2472" s="111">
        <f t="shared" si="1176"/>
        <v>7245.38</v>
      </c>
      <c r="E2472" s="111">
        <f>IF($K2472=1,VLOOKUP($A2471,$AQ$11:$AU$150,5),E2471)</f>
        <v>7276.54</v>
      </c>
      <c r="F2472" s="160" t="e">
        <f>IF($K2472=1,VLOOKUP($A2471,$AQ$11:$AU$135,6),F2471)</f>
        <v>#REF!</v>
      </c>
      <c r="G2472" s="114">
        <f t="shared" si="1177"/>
        <v>4.3006716003852752E-3</v>
      </c>
      <c r="H2472" s="115">
        <f t="shared" si="1178"/>
        <v>46748</v>
      </c>
      <c r="I2472" s="115">
        <f t="shared" si="1179"/>
        <v>46748</v>
      </c>
      <c r="J2472" s="116">
        <f t="shared" si="1180"/>
        <v>22</v>
      </c>
      <c r="K2472" s="116">
        <f t="shared" si="1181"/>
        <v>17</v>
      </c>
      <c r="L2472" s="8">
        <f t="shared" si="1182"/>
        <v>1.0033216199999999</v>
      </c>
      <c r="M2472" s="117">
        <v>1</v>
      </c>
      <c r="N2472" s="117">
        <f t="shared" si="1183"/>
        <v>1</v>
      </c>
      <c r="O2472" s="110">
        <f t="shared" si="1184"/>
        <v>1.0033216199999999</v>
      </c>
      <c r="P2472" s="110">
        <f t="shared" si="1185"/>
        <v>328.11679421999997</v>
      </c>
      <c r="Q2472" s="148">
        <f t="shared" si="1186"/>
        <v>0</v>
      </c>
      <c r="R2472" s="170">
        <f t="shared" si="1187"/>
        <v>0</v>
      </c>
      <c r="S2472" s="110">
        <f t="shared" si="1188"/>
        <v>0</v>
      </c>
      <c r="T2472" s="92">
        <f t="shared" si="1173"/>
        <v>0</v>
      </c>
      <c r="U2472" s="181">
        <f t="shared" si="1174"/>
        <v>0</v>
      </c>
      <c r="V2472" s="120">
        <f t="shared" si="1170"/>
        <v>7.8E-2</v>
      </c>
      <c r="W2472" s="118">
        <f t="shared" si="1189"/>
        <v>17</v>
      </c>
      <c r="X2472" s="118">
        <v>252</v>
      </c>
      <c r="Y2472" s="117">
        <f t="shared" si="1190"/>
        <v>1.0050796319999999</v>
      </c>
      <c r="Z2472" s="110">
        <f t="shared" si="1191"/>
        <v>1.6667125599999999</v>
      </c>
      <c r="AA2472" s="110">
        <f t="shared" si="1192"/>
        <v>0</v>
      </c>
      <c r="AB2472" s="121" t="str">
        <f t="shared" si="1171"/>
        <v>A+J=</v>
      </c>
      <c r="AC2472" s="115">
        <f t="shared" si="1172"/>
        <v>46748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9">
        <f t="shared" si="1169"/>
        <v>46742</v>
      </c>
      <c r="B2473" s="110">
        <f t="shared" si="1175"/>
        <v>329.94616589999998</v>
      </c>
      <c r="C2473" s="184">
        <f t="shared" si="1168"/>
        <v>327.03052310060241</v>
      </c>
      <c r="D2473" s="111">
        <f t="shared" si="1176"/>
        <v>7245.38</v>
      </c>
      <c r="E2473" s="111">
        <f>IF($K2473=1,VLOOKUP($A2472,$AQ$11:$AU$150,5),E2472)</f>
        <v>7276.54</v>
      </c>
      <c r="F2473" s="160" t="e">
        <f>IF($K2473=1,VLOOKUP($A2472,$AQ$11:$AU$135,6),F2472)</f>
        <v>#REF!</v>
      </c>
      <c r="G2473" s="114">
        <f t="shared" si="1177"/>
        <v>4.3006716003852752E-3</v>
      </c>
      <c r="H2473" s="115">
        <f t="shared" si="1178"/>
        <v>46748</v>
      </c>
      <c r="I2473" s="115">
        <f t="shared" si="1179"/>
        <v>46748</v>
      </c>
      <c r="J2473" s="116">
        <f t="shared" si="1180"/>
        <v>22</v>
      </c>
      <c r="K2473" s="116">
        <f t="shared" si="1181"/>
        <v>18</v>
      </c>
      <c r="L2473" s="8">
        <f t="shared" si="1182"/>
        <v>1.0035173500000001</v>
      </c>
      <c r="M2473" s="117">
        <v>1</v>
      </c>
      <c r="N2473" s="117">
        <f t="shared" si="1183"/>
        <v>1</v>
      </c>
      <c r="O2473" s="110">
        <f t="shared" si="1184"/>
        <v>1.0035173500000001</v>
      </c>
      <c r="P2473" s="110">
        <f t="shared" si="1185"/>
        <v>328.18080391000001</v>
      </c>
      <c r="Q2473" s="148">
        <f t="shared" si="1186"/>
        <v>0</v>
      </c>
      <c r="R2473" s="170">
        <f t="shared" si="1187"/>
        <v>0</v>
      </c>
      <c r="S2473" s="110">
        <f t="shared" si="1188"/>
        <v>0</v>
      </c>
      <c r="T2473" s="92">
        <f t="shared" si="1173"/>
        <v>0</v>
      </c>
      <c r="U2473" s="181">
        <f t="shared" si="1174"/>
        <v>0</v>
      </c>
      <c r="V2473" s="120">
        <f t="shared" si="1170"/>
        <v>7.8E-2</v>
      </c>
      <c r="W2473" s="118">
        <f t="shared" si="1189"/>
        <v>18</v>
      </c>
      <c r="X2473" s="118">
        <v>252</v>
      </c>
      <c r="Y2473" s="117">
        <f t="shared" si="1190"/>
        <v>1.005379236</v>
      </c>
      <c r="Z2473" s="110">
        <f t="shared" si="1191"/>
        <v>1.7653619899999999</v>
      </c>
      <c r="AA2473" s="110">
        <f t="shared" si="1192"/>
        <v>0</v>
      </c>
      <c r="AB2473" s="121" t="str">
        <f t="shared" si="1171"/>
        <v>A+J=</v>
      </c>
      <c r="AC2473" s="115">
        <f t="shared" si="1172"/>
        <v>46748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9">
        <f t="shared" si="1169"/>
        <v>46743</v>
      </c>
      <c r="B2474" s="110">
        <f t="shared" si="1175"/>
        <v>330.10890573</v>
      </c>
      <c r="C2474" s="184">
        <f t="shared" si="1168"/>
        <v>327.03052310060241</v>
      </c>
      <c r="D2474" s="111">
        <f t="shared" si="1176"/>
        <v>7245.38</v>
      </c>
      <c r="E2474" s="111">
        <f>IF($K2474=1,VLOOKUP($A2473,$AQ$11:$AU$150,5),E2473)</f>
        <v>7276.54</v>
      </c>
      <c r="F2474" s="160" t="e">
        <f>IF($K2474=1,VLOOKUP($A2473,$AQ$11:$AU$135,6),F2473)</f>
        <v>#REF!</v>
      </c>
      <c r="G2474" s="114">
        <f t="shared" si="1177"/>
        <v>4.3006716003852752E-3</v>
      </c>
      <c r="H2474" s="115">
        <f t="shared" si="1178"/>
        <v>46748</v>
      </c>
      <c r="I2474" s="115">
        <f t="shared" si="1179"/>
        <v>46748</v>
      </c>
      <c r="J2474" s="116">
        <f t="shared" si="1180"/>
        <v>22</v>
      </c>
      <c r="K2474" s="116">
        <f t="shared" si="1181"/>
        <v>19</v>
      </c>
      <c r="L2474" s="8">
        <f t="shared" si="1182"/>
        <v>1.00371312</v>
      </c>
      <c r="M2474" s="117">
        <v>1</v>
      </c>
      <c r="N2474" s="117">
        <f t="shared" si="1183"/>
        <v>1</v>
      </c>
      <c r="O2474" s="110">
        <f t="shared" si="1184"/>
        <v>1.00371312</v>
      </c>
      <c r="P2474" s="110">
        <f t="shared" si="1185"/>
        <v>328.24482667000001</v>
      </c>
      <c r="Q2474" s="148">
        <f t="shared" si="1186"/>
        <v>0</v>
      </c>
      <c r="R2474" s="170">
        <f t="shared" si="1187"/>
        <v>0</v>
      </c>
      <c r="S2474" s="110">
        <f t="shared" si="1188"/>
        <v>0</v>
      </c>
      <c r="T2474" s="92">
        <f t="shared" si="1173"/>
        <v>0</v>
      </c>
      <c r="U2474" s="181">
        <f t="shared" si="1174"/>
        <v>0</v>
      </c>
      <c r="V2474" s="120">
        <f t="shared" si="1170"/>
        <v>7.8E-2</v>
      </c>
      <c r="W2474" s="118">
        <f t="shared" si="1189"/>
        <v>19</v>
      </c>
      <c r="X2474" s="118">
        <v>252</v>
      </c>
      <c r="Y2474" s="117">
        <f t="shared" si="1190"/>
        <v>1.0056789290000001</v>
      </c>
      <c r="Z2474" s="110">
        <f t="shared" si="1191"/>
        <v>1.8640790599999999</v>
      </c>
      <c r="AA2474" s="110">
        <f t="shared" si="1192"/>
        <v>0</v>
      </c>
      <c r="AB2474" s="121" t="str">
        <f t="shared" si="1171"/>
        <v>A+J=</v>
      </c>
      <c r="AC2474" s="115">
        <f t="shared" si="1172"/>
        <v>46748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9">
        <f t="shared" si="1169"/>
        <v>46744</v>
      </c>
      <c r="B2475" s="110">
        <f t="shared" si="1175"/>
        <v>330.27172665000001</v>
      </c>
      <c r="C2475" s="184">
        <f t="shared" si="1168"/>
        <v>327.03052310060241</v>
      </c>
      <c r="D2475" s="111">
        <f t="shared" si="1176"/>
        <v>7245.38</v>
      </c>
      <c r="E2475" s="111">
        <f>IF($K2475=1,VLOOKUP($A2474,$AQ$11:$AU$150,5),E2474)</f>
        <v>7276.54</v>
      </c>
      <c r="F2475" s="160" t="e">
        <f>IF($K2475=1,VLOOKUP($A2474,$AQ$11:$AU$135,6),F2474)</f>
        <v>#REF!</v>
      </c>
      <c r="G2475" s="114">
        <f t="shared" si="1177"/>
        <v>4.3006716003852752E-3</v>
      </c>
      <c r="H2475" s="115">
        <f t="shared" si="1178"/>
        <v>46748</v>
      </c>
      <c r="I2475" s="115">
        <f t="shared" si="1179"/>
        <v>46748</v>
      </c>
      <c r="J2475" s="116">
        <f t="shared" si="1180"/>
        <v>22</v>
      </c>
      <c r="K2475" s="116">
        <f t="shared" si="1181"/>
        <v>20</v>
      </c>
      <c r="L2475" s="8">
        <f t="shared" si="1182"/>
        <v>1.0039089299999999</v>
      </c>
      <c r="M2475" s="117">
        <v>1</v>
      </c>
      <c r="N2475" s="117">
        <f t="shared" si="1183"/>
        <v>1</v>
      </c>
      <c r="O2475" s="110">
        <f t="shared" si="1184"/>
        <v>1.0039089299999999</v>
      </c>
      <c r="P2475" s="110">
        <f t="shared" si="1185"/>
        <v>328.30886251999999</v>
      </c>
      <c r="Q2475" s="148">
        <f t="shared" si="1186"/>
        <v>0</v>
      </c>
      <c r="R2475" s="170">
        <f t="shared" si="1187"/>
        <v>0</v>
      </c>
      <c r="S2475" s="110">
        <f t="shared" si="1188"/>
        <v>0</v>
      </c>
      <c r="T2475" s="92">
        <f t="shared" si="1173"/>
        <v>0</v>
      </c>
      <c r="U2475" s="181">
        <f t="shared" si="1174"/>
        <v>0</v>
      </c>
      <c r="V2475" s="120">
        <f t="shared" si="1170"/>
        <v>7.8E-2</v>
      </c>
      <c r="W2475" s="118">
        <f t="shared" si="1189"/>
        <v>20</v>
      </c>
      <c r="X2475" s="118">
        <v>252</v>
      </c>
      <c r="Y2475" s="117">
        <f t="shared" si="1190"/>
        <v>1.0059787120000001</v>
      </c>
      <c r="Z2475" s="110">
        <f t="shared" si="1191"/>
        <v>1.96286413</v>
      </c>
      <c r="AA2475" s="110">
        <f t="shared" si="1192"/>
        <v>0</v>
      </c>
      <c r="AB2475" s="121" t="str">
        <f t="shared" si="1171"/>
        <v>A+J=</v>
      </c>
      <c r="AC2475" s="115">
        <f t="shared" si="1172"/>
        <v>46748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9">
        <f t="shared" si="1169"/>
        <v>46745</v>
      </c>
      <c r="B2476" s="110">
        <f t="shared" si="1175"/>
        <v>330.43462835000003</v>
      </c>
      <c r="C2476" s="184">
        <f t="shared" si="1168"/>
        <v>327.03052310060241</v>
      </c>
      <c r="D2476" s="111">
        <f t="shared" si="1176"/>
        <v>7245.38</v>
      </c>
      <c r="E2476" s="111">
        <f>IF($K2476=1,VLOOKUP($A2475,$AQ$11:$AU$150,5),E2475)</f>
        <v>7276.54</v>
      </c>
      <c r="F2476" s="160" t="e">
        <f>IF($K2476=1,VLOOKUP($A2475,$AQ$11:$AU$135,6),F2475)</f>
        <v>#REF!</v>
      </c>
      <c r="G2476" s="114">
        <f t="shared" si="1177"/>
        <v>4.3006716003852752E-3</v>
      </c>
      <c r="H2476" s="115">
        <f t="shared" si="1178"/>
        <v>46748</v>
      </c>
      <c r="I2476" s="115">
        <f t="shared" si="1179"/>
        <v>46748</v>
      </c>
      <c r="J2476" s="116">
        <f t="shared" si="1180"/>
        <v>22</v>
      </c>
      <c r="K2476" s="116">
        <f t="shared" si="1181"/>
        <v>21</v>
      </c>
      <c r="L2476" s="8">
        <f t="shared" si="1182"/>
        <v>1.00410478</v>
      </c>
      <c r="M2476" s="117">
        <v>1</v>
      </c>
      <c r="N2476" s="117">
        <f t="shared" si="1183"/>
        <v>1</v>
      </c>
      <c r="O2476" s="110">
        <f t="shared" si="1184"/>
        <v>1.00410478</v>
      </c>
      <c r="P2476" s="110">
        <f t="shared" si="1185"/>
        <v>328.37291145</v>
      </c>
      <c r="Q2476" s="148">
        <f t="shared" si="1186"/>
        <v>0</v>
      </c>
      <c r="R2476" s="170">
        <f t="shared" si="1187"/>
        <v>0</v>
      </c>
      <c r="S2476" s="110">
        <f t="shared" si="1188"/>
        <v>0</v>
      </c>
      <c r="T2476" s="92">
        <f t="shared" si="1173"/>
        <v>0</v>
      </c>
      <c r="U2476" s="181">
        <f t="shared" si="1174"/>
        <v>0</v>
      </c>
      <c r="V2476" s="120">
        <f t="shared" si="1170"/>
        <v>7.8E-2</v>
      </c>
      <c r="W2476" s="118">
        <f t="shared" si="1189"/>
        <v>21</v>
      </c>
      <c r="X2476" s="118">
        <v>252</v>
      </c>
      <c r="Y2476" s="117">
        <f t="shared" si="1190"/>
        <v>1.0062785839999999</v>
      </c>
      <c r="Z2476" s="110">
        <f t="shared" si="1191"/>
        <v>2.0617169</v>
      </c>
      <c r="AA2476" s="110">
        <f t="shared" si="1192"/>
        <v>0</v>
      </c>
      <c r="AB2476" s="121" t="str">
        <f t="shared" si="1171"/>
        <v>A+J=</v>
      </c>
      <c r="AC2476" s="115">
        <f t="shared" si="1172"/>
        <v>46748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9">
        <f t="shared" si="1169"/>
        <v>46746</v>
      </c>
      <c r="B2477" s="110">
        <f t="shared" si="1175"/>
        <v>330.59761119000001</v>
      </c>
      <c r="C2477" s="184">
        <f t="shared" ref="C2477:C2540" si="1193">IF(Q2476&gt;0,P2476-S2476-T2476,C2476)</f>
        <v>327.03052310060241</v>
      </c>
      <c r="D2477" s="111">
        <f t="shared" si="1176"/>
        <v>7245.38</v>
      </c>
      <c r="E2477" s="111">
        <f>IF($K2477=1,VLOOKUP($A2476,$AQ$11:$AU$150,5),E2476)</f>
        <v>7276.54</v>
      </c>
      <c r="F2477" s="160" t="e">
        <f>IF($K2477=1,VLOOKUP($A2476,$AQ$11:$AU$135,6),F2476)</f>
        <v>#REF!</v>
      </c>
      <c r="G2477" s="114">
        <f t="shared" si="1177"/>
        <v>4.3006716003852752E-3</v>
      </c>
      <c r="H2477" s="115">
        <f t="shared" si="1178"/>
        <v>46748</v>
      </c>
      <c r="I2477" s="115">
        <f t="shared" si="1179"/>
        <v>46748</v>
      </c>
      <c r="J2477" s="116">
        <f t="shared" si="1180"/>
        <v>22</v>
      </c>
      <c r="K2477" s="116">
        <f t="shared" si="1181"/>
        <v>22</v>
      </c>
      <c r="L2477" s="8">
        <f t="shared" si="1182"/>
        <v>1.0043006699999999</v>
      </c>
      <c r="M2477" s="117">
        <v>1</v>
      </c>
      <c r="N2477" s="117">
        <f t="shared" si="1183"/>
        <v>1</v>
      </c>
      <c r="O2477" s="110">
        <f t="shared" si="1184"/>
        <v>1.0043006699999999</v>
      </c>
      <c r="P2477" s="110">
        <f t="shared" si="1185"/>
        <v>328.43697345999999</v>
      </c>
      <c r="Q2477" s="148">
        <f t="shared" si="1186"/>
        <v>0</v>
      </c>
      <c r="R2477" s="170">
        <f t="shared" si="1187"/>
        <v>0</v>
      </c>
      <c r="S2477" s="110">
        <f t="shared" si="1188"/>
        <v>0</v>
      </c>
      <c r="T2477" s="92">
        <f t="shared" si="1173"/>
        <v>0</v>
      </c>
      <c r="U2477" s="181">
        <f t="shared" si="1174"/>
        <v>0</v>
      </c>
      <c r="V2477" s="120">
        <f t="shared" si="1170"/>
        <v>7.8E-2</v>
      </c>
      <c r="W2477" s="118">
        <f t="shared" si="1189"/>
        <v>22</v>
      </c>
      <c r="X2477" s="118">
        <v>252</v>
      </c>
      <c r="Y2477" s="117">
        <f t="shared" si="1190"/>
        <v>1.0065785460000001</v>
      </c>
      <c r="Z2477" s="110">
        <f t="shared" si="1191"/>
        <v>2.1606377299999999</v>
      </c>
      <c r="AA2477" s="110">
        <f t="shared" si="1192"/>
        <v>0</v>
      </c>
      <c r="AB2477" s="121" t="str">
        <f t="shared" si="1171"/>
        <v>A+J=</v>
      </c>
      <c r="AC2477" s="115">
        <f t="shared" si="1172"/>
        <v>46748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9">
        <f t="shared" si="1169"/>
        <v>46747</v>
      </c>
      <c r="B2478" s="110">
        <f t="shared" si="1175"/>
        <v>330.59761119000001</v>
      </c>
      <c r="C2478" s="184">
        <f t="shared" si="1193"/>
        <v>327.03052310060241</v>
      </c>
      <c r="D2478" s="111">
        <f t="shared" si="1176"/>
        <v>7245.38</v>
      </c>
      <c r="E2478" s="111">
        <f>IF($K2478=1,VLOOKUP($A2477,$AQ$11:$AU$150,5),E2477)</f>
        <v>7276.54</v>
      </c>
      <c r="F2478" s="160" t="e">
        <f>IF($K2478=1,VLOOKUP($A2477,$AQ$11:$AU$135,6),F2477)</f>
        <v>#REF!</v>
      </c>
      <c r="G2478" s="114">
        <f t="shared" si="1177"/>
        <v>4.3006716003852752E-3</v>
      </c>
      <c r="H2478" s="115">
        <f t="shared" si="1178"/>
        <v>46748</v>
      </c>
      <c r="I2478" s="115">
        <f t="shared" si="1179"/>
        <v>46748</v>
      </c>
      <c r="J2478" s="116">
        <f t="shared" si="1180"/>
        <v>22</v>
      </c>
      <c r="K2478" s="116">
        <f t="shared" si="1181"/>
        <v>22</v>
      </c>
      <c r="L2478" s="8">
        <f t="shared" si="1182"/>
        <v>1.0043006699999999</v>
      </c>
      <c r="M2478" s="117">
        <v>1</v>
      </c>
      <c r="N2478" s="117">
        <f t="shared" si="1183"/>
        <v>1</v>
      </c>
      <c r="O2478" s="110">
        <f t="shared" si="1184"/>
        <v>1.0043006699999999</v>
      </c>
      <c r="P2478" s="110">
        <f t="shared" si="1185"/>
        <v>328.43697345999999</v>
      </c>
      <c r="Q2478" s="148">
        <f t="shared" si="1186"/>
        <v>0</v>
      </c>
      <c r="R2478" s="170">
        <f t="shared" si="1187"/>
        <v>0</v>
      </c>
      <c r="S2478" s="110">
        <f t="shared" si="1188"/>
        <v>0</v>
      </c>
      <c r="T2478" s="92">
        <f t="shared" si="1173"/>
        <v>0</v>
      </c>
      <c r="U2478" s="181">
        <f t="shared" si="1174"/>
        <v>0</v>
      </c>
      <c r="V2478" s="120">
        <f t="shared" si="1170"/>
        <v>7.8E-2</v>
      </c>
      <c r="W2478" s="118">
        <f t="shared" si="1189"/>
        <v>22</v>
      </c>
      <c r="X2478" s="118">
        <v>252</v>
      </c>
      <c r="Y2478" s="117">
        <f t="shared" si="1190"/>
        <v>1.0065785460000001</v>
      </c>
      <c r="Z2478" s="110">
        <f t="shared" si="1191"/>
        <v>2.1606377299999999</v>
      </c>
      <c r="AA2478" s="110">
        <f t="shared" si="1192"/>
        <v>0</v>
      </c>
      <c r="AB2478" s="121" t="str">
        <f t="shared" si="1171"/>
        <v>A+J=</v>
      </c>
      <c r="AC2478" s="115">
        <f t="shared" si="1172"/>
        <v>46748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9">
        <f t="shared" si="1169"/>
        <v>46748</v>
      </c>
      <c r="B2479" s="110">
        <f t="shared" si="1175"/>
        <v>330.59761119000001</v>
      </c>
      <c r="C2479" s="184">
        <f t="shared" si="1193"/>
        <v>327.03052310060241</v>
      </c>
      <c r="D2479" s="111">
        <f t="shared" si="1176"/>
        <v>7245.38</v>
      </c>
      <c r="E2479" s="111">
        <f>IF($K2479=1,VLOOKUP($A2478,$AQ$11:$AU$150,5),E2478)</f>
        <v>7276.54</v>
      </c>
      <c r="F2479" s="160" t="e">
        <f>IF($K2479=1,VLOOKUP($A2478,$AQ$11:$AU$135,6),F2478)</f>
        <v>#REF!</v>
      </c>
      <c r="G2479" s="114">
        <f t="shared" si="1177"/>
        <v>4.3006716003852752E-3</v>
      </c>
      <c r="H2479" s="115">
        <f t="shared" si="1178"/>
        <v>46748</v>
      </c>
      <c r="I2479" s="115">
        <f t="shared" si="1179"/>
        <v>46748</v>
      </c>
      <c r="J2479" s="116">
        <f t="shared" si="1180"/>
        <v>22</v>
      </c>
      <c r="K2479" s="116">
        <f t="shared" si="1181"/>
        <v>22</v>
      </c>
      <c r="L2479" s="8">
        <f t="shared" si="1182"/>
        <v>1.0043006699999999</v>
      </c>
      <c r="M2479" s="117">
        <v>1</v>
      </c>
      <c r="N2479" s="117">
        <f t="shared" si="1183"/>
        <v>1</v>
      </c>
      <c r="O2479" s="110">
        <f t="shared" si="1184"/>
        <v>1.0043006699999999</v>
      </c>
      <c r="P2479" s="110">
        <f t="shared" si="1185"/>
        <v>328.43697345999999</v>
      </c>
      <c r="Q2479" s="148">
        <f t="shared" si="1186"/>
        <v>81</v>
      </c>
      <c r="R2479" s="170">
        <f t="shared" si="1187"/>
        <v>3.5714000000000003E-2</v>
      </c>
      <c r="S2479" s="110">
        <f t="shared" si="1188"/>
        <v>11.729798069999999</v>
      </c>
      <c r="T2479" s="92">
        <f t="shared" si="1173"/>
        <v>1.4064503597830336</v>
      </c>
      <c r="U2479" s="181">
        <f t="shared" si="1174"/>
        <v>3.9996253440640367E-2</v>
      </c>
      <c r="V2479" s="120">
        <f t="shared" si="1170"/>
        <v>7.8E-2</v>
      </c>
      <c r="W2479" s="118">
        <f t="shared" si="1189"/>
        <v>22</v>
      </c>
      <c r="X2479" s="118">
        <v>252</v>
      </c>
      <c r="Y2479" s="117">
        <f t="shared" si="1190"/>
        <v>1.0065785460000001</v>
      </c>
      <c r="Z2479" s="110">
        <f t="shared" si="1191"/>
        <v>2.1606377299999999</v>
      </c>
      <c r="AA2479" s="110">
        <f t="shared" si="1192"/>
        <v>13.890435799999999</v>
      </c>
      <c r="AB2479" s="121" t="str">
        <f t="shared" si="1171"/>
        <v>A+J=</v>
      </c>
      <c r="AC2479" s="115">
        <f t="shared" si="1172"/>
        <v>46748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9">
        <f t="shared" si="1169"/>
        <v>46749</v>
      </c>
      <c r="B2480" s="110">
        <f t="shared" si="1175"/>
        <v>315.45917023000004</v>
      </c>
      <c r="C2480" s="184">
        <f t="shared" si="1193"/>
        <v>315.30072503021694</v>
      </c>
      <c r="D2480" s="111">
        <f t="shared" si="1176"/>
        <v>7245.38</v>
      </c>
      <c r="E2480" s="111">
        <f>IF($K2480=1,VLOOKUP($A2479,$AQ$11:$AU$150,5),E2479)</f>
        <v>7276.54</v>
      </c>
      <c r="F2480" s="160" t="e">
        <f>IF($K2480=1,VLOOKUP($A2479,$AQ$11:$AU$135,6),F2479)</f>
        <v>#REF!</v>
      </c>
      <c r="G2480" s="114">
        <f t="shared" si="1177"/>
        <v>4.3006716003852752E-3</v>
      </c>
      <c r="H2480" s="115">
        <f t="shared" si="1178"/>
        <v>46777</v>
      </c>
      <c r="I2480" s="115">
        <f t="shared" si="1179"/>
        <v>46777</v>
      </c>
      <c r="J2480" s="116">
        <f t="shared" si="1180"/>
        <v>21</v>
      </c>
      <c r="K2480" s="116">
        <f t="shared" si="1181"/>
        <v>1</v>
      </c>
      <c r="L2480" s="8">
        <f t="shared" si="1182"/>
        <v>1.0002043700000001</v>
      </c>
      <c r="M2480" s="117">
        <v>1</v>
      </c>
      <c r="N2480" s="117">
        <f t="shared" si="1183"/>
        <v>1</v>
      </c>
      <c r="O2480" s="110">
        <f t="shared" si="1184"/>
        <v>1.0002043700000001</v>
      </c>
      <c r="P2480" s="110">
        <f t="shared" si="1185"/>
        <v>315.36516303000002</v>
      </c>
      <c r="Q2480" s="148">
        <f t="shared" si="1186"/>
        <v>0</v>
      </c>
      <c r="R2480" s="170">
        <f t="shared" si="1187"/>
        <v>0</v>
      </c>
      <c r="S2480" s="110">
        <f t="shared" si="1188"/>
        <v>0</v>
      </c>
      <c r="T2480" s="92">
        <f t="shared" si="1173"/>
        <v>0</v>
      </c>
      <c r="U2480" s="181">
        <f t="shared" si="1174"/>
        <v>0</v>
      </c>
      <c r="V2480" s="120">
        <f t="shared" si="1170"/>
        <v>7.8E-2</v>
      </c>
      <c r="W2480" s="118">
        <f t="shared" si="1189"/>
        <v>1</v>
      </c>
      <c r="X2480" s="118">
        <v>252</v>
      </c>
      <c r="Y2480" s="117">
        <f t="shared" si="1190"/>
        <v>1.00029809</v>
      </c>
      <c r="Z2480" s="110">
        <f t="shared" si="1191"/>
        <v>9.4007199999999999E-2</v>
      </c>
      <c r="AA2480" s="110">
        <f t="shared" si="1192"/>
        <v>0</v>
      </c>
      <c r="AB2480" s="121" t="str">
        <f t="shared" si="1171"/>
        <v>A+J=</v>
      </c>
      <c r="AC2480" s="115">
        <f t="shared" si="1172"/>
        <v>46777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9">
        <f t="shared" si="1169"/>
        <v>46750</v>
      </c>
      <c r="B2481" s="110">
        <f t="shared" si="1175"/>
        <v>315.61769771000002</v>
      </c>
      <c r="C2481" s="184">
        <f t="shared" si="1193"/>
        <v>315.30072503021694</v>
      </c>
      <c r="D2481" s="111">
        <f t="shared" si="1176"/>
        <v>7245.38</v>
      </c>
      <c r="E2481" s="111">
        <f>IF($K2481=1,VLOOKUP($A2480,$AQ$11:$AU$150,5),E2480)</f>
        <v>7276.54</v>
      </c>
      <c r="F2481" s="160" t="e">
        <f>IF($K2481=1,VLOOKUP($A2480,$AQ$11:$AU$135,6),F2480)</f>
        <v>#REF!</v>
      </c>
      <c r="G2481" s="114">
        <f t="shared" si="1177"/>
        <v>4.3006716003852752E-3</v>
      </c>
      <c r="H2481" s="115">
        <f t="shared" si="1178"/>
        <v>46777</v>
      </c>
      <c r="I2481" s="115">
        <f t="shared" si="1179"/>
        <v>46777</v>
      </c>
      <c r="J2481" s="116">
        <f t="shared" si="1180"/>
        <v>21</v>
      </c>
      <c r="K2481" s="116">
        <f t="shared" si="1181"/>
        <v>2</v>
      </c>
      <c r="L2481" s="8">
        <f t="shared" si="1182"/>
        <v>1.00040879</v>
      </c>
      <c r="M2481" s="117">
        <v>1</v>
      </c>
      <c r="N2481" s="117">
        <f t="shared" si="1183"/>
        <v>1</v>
      </c>
      <c r="O2481" s="110">
        <f t="shared" si="1184"/>
        <v>1.00040879</v>
      </c>
      <c r="P2481" s="110">
        <f t="shared" si="1185"/>
        <v>315.42961681000003</v>
      </c>
      <c r="Q2481" s="148">
        <f t="shared" si="1186"/>
        <v>0</v>
      </c>
      <c r="R2481" s="170">
        <f t="shared" si="1187"/>
        <v>0</v>
      </c>
      <c r="S2481" s="110">
        <f t="shared" si="1188"/>
        <v>0</v>
      </c>
      <c r="T2481" s="92">
        <f t="shared" si="1173"/>
        <v>0</v>
      </c>
      <c r="U2481" s="181">
        <f t="shared" si="1174"/>
        <v>0</v>
      </c>
      <c r="V2481" s="120">
        <f t="shared" si="1170"/>
        <v>7.8E-2</v>
      </c>
      <c r="W2481" s="118">
        <f t="shared" si="1189"/>
        <v>2</v>
      </c>
      <c r="X2481" s="118">
        <v>252</v>
      </c>
      <c r="Y2481" s="117">
        <f t="shared" si="1190"/>
        <v>1.0005962690000001</v>
      </c>
      <c r="Z2481" s="110">
        <f t="shared" si="1191"/>
        <v>0.1880809</v>
      </c>
      <c r="AA2481" s="110">
        <f t="shared" si="1192"/>
        <v>0</v>
      </c>
      <c r="AB2481" s="121" t="str">
        <f t="shared" si="1171"/>
        <v>A+J=</v>
      </c>
      <c r="AC2481" s="115">
        <f t="shared" si="1172"/>
        <v>46777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9">
        <f t="shared" si="1169"/>
        <v>46751</v>
      </c>
      <c r="B2482" s="110">
        <f t="shared" si="1175"/>
        <v>315.77630400000004</v>
      </c>
      <c r="C2482" s="184">
        <f t="shared" si="1193"/>
        <v>315.30072503021694</v>
      </c>
      <c r="D2482" s="111">
        <f t="shared" si="1176"/>
        <v>7245.38</v>
      </c>
      <c r="E2482" s="111">
        <f>IF($K2482=1,VLOOKUP($A2481,$AQ$11:$AU$150,5),E2481)</f>
        <v>7276.54</v>
      </c>
      <c r="F2482" s="160" t="e">
        <f>IF($K2482=1,VLOOKUP($A2481,$AQ$11:$AU$135,6),F2481)</f>
        <v>#REF!</v>
      </c>
      <c r="G2482" s="114">
        <f t="shared" si="1177"/>
        <v>4.3006716003852752E-3</v>
      </c>
      <c r="H2482" s="115">
        <f t="shared" si="1178"/>
        <v>46777</v>
      </c>
      <c r="I2482" s="115">
        <f t="shared" si="1179"/>
        <v>46777</v>
      </c>
      <c r="J2482" s="116">
        <f t="shared" si="1180"/>
        <v>21</v>
      </c>
      <c r="K2482" s="116">
        <f t="shared" si="1181"/>
        <v>3</v>
      </c>
      <c r="L2482" s="8">
        <f t="shared" si="1182"/>
        <v>1.00061325</v>
      </c>
      <c r="M2482" s="117">
        <v>1</v>
      </c>
      <c r="N2482" s="117">
        <f t="shared" si="1183"/>
        <v>1</v>
      </c>
      <c r="O2482" s="110">
        <f t="shared" si="1184"/>
        <v>1.00061325</v>
      </c>
      <c r="P2482" s="110">
        <f t="shared" si="1185"/>
        <v>315.49408319000003</v>
      </c>
      <c r="Q2482" s="148">
        <f t="shared" si="1186"/>
        <v>0</v>
      </c>
      <c r="R2482" s="170">
        <f t="shared" si="1187"/>
        <v>0</v>
      </c>
      <c r="S2482" s="110">
        <f t="shared" si="1188"/>
        <v>0</v>
      </c>
      <c r="T2482" s="92">
        <f t="shared" si="1173"/>
        <v>0</v>
      </c>
      <c r="U2482" s="181">
        <f t="shared" si="1174"/>
        <v>0</v>
      </c>
      <c r="V2482" s="120">
        <f t="shared" si="1170"/>
        <v>7.8E-2</v>
      </c>
      <c r="W2482" s="118">
        <f t="shared" si="1189"/>
        <v>3</v>
      </c>
      <c r="X2482" s="118">
        <v>252</v>
      </c>
      <c r="Y2482" s="117">
        <f t="shared" si="1190"/>
        <v>1.0008945359999999</v>
      </c>
      <c r="Z2482" s="110">
        <f t="shared" si="1191"/>
        <v>0.28222080999999999</v>
      </c>
      <c r="AA2482" s="110">
        <f t="shared" si="1192"/>
        <v>0</v>
      </c>
      <c r="AB2482" s="121" t="str">
        <f t="shared" si="1171"/>
        <v>A+J=</v>
      </c>
      <c r="AC2482" s="115">
        <f t="shared" si="1172"/>
        <v>46777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9">
        <f t="shared" si="1169"/>
        <v>46752</v>
      </c>
      <c r="B2483" s="110">
        <f t="shared" si="1175"/>
        <v>315.93498977999997</v>
      </c>
      <c r="C2483" s="184">
        <f t="shared" si="1193"/>
        <v>315.30072503021694</v>
      </c>
      <c r="D2483" s="111">
        <f t="shared" si="1176"/>
        <v>7245.38</v>
      </c>
      <c r="E2483" s="111">
        <f>IF($K2483=1,VLOOKUP($A2482,$AQ$11:$AU$150,5),E2482)</f>
        <v>7276.54</v>
      </c>
      <c r="F2483" s="160" t="e">
        <f>IF($K2483=1,VLOOKUP($A2482,$AQ$11:$AU$135,6),F2482)</f>
        <v>#REF!</v>
      </c>
      <c r="G2483" s="114">
        <f t="shared" si="1177"/>
        <v>4.3006716003852752E-3</v>
      </c>
      <c r="H2483" s="115">
        <f t="shared" si="1178"/>
        <v>46777</v>
      </c>
      <c r="I2483" s="115">
        <f t="shared" si="1179"/>
        <v>46777</v>
      </c>
      <c r="J2483" s="116">
        <f t="shared" si="1180"/>
        <v>21</v>
      </c>
      <c r="K2483" s="116">
        <f t="shared" si="1181"/>
        <v>4</v>
      </c>
      <c r="L2483" s="8">
        <f t="shared" si="1182"/>
        <v>1.00081775</v>
      </c>
      <c r="M2483" s="117">
        <v>1</v>
      </c>
      <c r="N2483" s="117">
        <f t="shared" si="1183"/>
        <v>1</v>
      </c>
      <c r="O2483" s="110">
        <f t="shared" si="1184"/>
        <v>1.00081775</v>
      </c>
      <c r="P2483" s="110">
        <f t="shared" si="1185"/>
        <v>315.55856218999998</v>
      </c>
      <c r="Q2483" s="148">
        <f t="shared" si="1186"/>
        <v>0</v>
      </c>
      <c r="R2483" s="170">
        <f t="shared" si="1187"/>
        <v>0</v>
      </c>
      <c r="S2483" s="110">
        <f t="shared" si="1188"/>
        <v>0</v>
      </c>
      <c r="T2483" s="92">
        <f t="shared" si="1173"/>
        <v>0</v>
      </c>
      <c r="U2483" s="181">
        <f t="shared" si="1174"/>
        <v>0</v>
      </c>
      <c r="V2483" s="120">
        <f t="shared" si="1170"/>
        <v>7.8E-2</v>
      </c>
      <c r="W2483" s="118">
        <f t="shared" si="1189"/>
        <v>4</v>
      </c>
      <c r="X2483" s="118">
        <v>252</v>
      </c>
      <c r="Y2483" s="117">
        <f t="shared" si="1190"/>
        <v>1.001192893</v>
      </c>
      <c r="Z2483" s="110">
        <f t="shared" si="1191"/>
        <v>0.37642758999999998</v>
      </c>
      <c r="AA2483" s="110">
        <f t="shared" si="1192"/>
        <v>0</v>
      </c>
      <c r="AB2483" s="121" t="str">
        <f t="shared" si="1171"/>
        <v>A+J=</v>
      </c>
      <c r="AC2483" s="115">
        <f t="shared" si="1172"/>
        <v>46777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9">
        <f t="shared" si="1169"/>
        <v>46753</v>
      </c>
      <c r="B2484" s="110">
        <f t="shared" si="1175"/>
        <v>316.09375475999997</v>
      </c>
      <c r="C2484" s="184">
        <f t="shared" si="1193"/>
        <v>315.30072503021694</v>
      </c>
      <c r="D2484" s="111">
        <f t="shared" si="1176"/>
        <v>7245.38</v>
      </c>
      <c r="E2484" s="111">
        <f>IF($K2484=1,VLOOKUP($A2483,$AQ$11:$AU$150,5),E2483)</f>
        <v>7276.54</v>
      </c>
      <c r="F2484" s="160" t="e">
        <f>IF($K2484=1,VLOOKUP($A2483,$AQ$11:$AU$135,6),F2483)</f>
        <v>#REF!</v>
      </c>
      <c r="G2484" s="114">
        <f t="shared" si="1177"/>
        <v>4.3006716003852752E-3</v>
      </c>
      <c r="H2484" s="115">
        <f t="shared" si="1178"/>
        <v>46777</v>
      </c>
      <c r="I2484" s="115">
        <f t="shared" si="1179"/>
        <v>46777</v>
      </c>
      <c r="J2484" s="116">
        <f t="shared" si="1180"/>
        <v>21</v>
      </c>
      <c r="K2484" s="116">
        <f t="shared" si="1181"/>
        <v>5</v>
      </c>
      <c r="L2484" s="8">
        <f t="shared" si="1182"/>
        <v>1.0010222900000001</v>
      </c>
      <c r="M2484" s="117">
        <v>1</v>
      </c>
      <c r="N2484" s="117">
        <f t="shared" si="1183"/>
        <v>1</v>
      </c>
      <c r="O2484" s="110">
        <f t="shared" si="1184"/>
        <v>1.0010222900000001</v>
      </c>
      <c r="P2484" s="110">
        <f t="shared" si="1185"/>
        <v>315.62305379999998</v>
      </c>
      <c r="Q2484" s="148">
        <f t="shared" si="1186"/>
        <v>0</v>
      </c>
      <c r="R2484" s="170">
        <f t="shared" si="1187"/>
        <v>0</v>
      </c>
      <c r="S2484" s="110">
        <f t="shared" si="1188"/>
        <v>0</v>
      </c>
      <c r="T2484" s="92">
        <f t="shared" si="1173"/>
        <v>0</v>
      </c>
      <c r="U2484" s="181">
        <f t="shared" si="1174"/>
        <v>0</v>
      </c>
      <c r="V2484" s="120">
        <f t="shared" si="1170"/>
        <v>7.8E-2</v>
      </c>
      <c r="W2484" s="118">
        <f t="shared" si="1189"/>
        <v>5</v>
      </c>
      <c r="X2484" s="118">
        <v>252</v>
      </c>
      <c r="Y2484" s="117">
        <f t="shared" si="1190"/>
        <v>1.001491339</v>
      </c>
      <c r="Z2484" s="110">
        <f t="shared" si="1191"/>
        <v>0.47070096</v>
      </c>
      <c r="AA2484" s="110">
        <f t="shared" si="1192"/>
        <v>0</v>
      </c>
      <c r="AB2484" s="121" t="str">
        <f t="shared" si="1171"/>
        <v>A+J=</v>
      </c>
      <c r="AC2484" s="115">
        <f t="shared" si="1172"/>
        <v>46777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9">
        <f t="shared" si="1169"/>
        <v>46754</v>
      </c>
      <c r="B2485" s="110">
        <f t="shared" si="1175"/>
        <v>316.09375475999997</v>
      </c>
      <c r="C2485" s="184">
        <f t="shared" si="1193"/>
        <v>315.30072503021694</v>
      </c>
      <c r="D2485" s="111">
        <f t="shared" si="1176"/>
        <v>7245.38</v>
      </c>
      <c r="E2485" s="111">
        <f>IF($K2485=1,VLOOKUP($A2484,$AQ$11:$AU$150,5),E2484)</f>
        <v>7276.54</v>
      </c>
      <c r="F2485" s="160" t="e">
        <f>IF($K2485=1,VLOOKUP($A2484,$AQ$11:$AU$135,6),F2484)</f>
        <v>#REF!</v>
      </c>
      <c r="G2485" s="114">
        <f t="shared" si="1177"/>
        <v>4.3006716003852752E-3</v>
      </c>
      <c r="H2485" s="115">
        <f t="shared" si="1178"/>
        <v>46777</v>
      </c>
      <c r="I2485" s="115">
        <f t="shared" si="1179"/>
        <v>46777</v>
      </c>
      <c r="J2485" s="116">
        <f t="shared" si="1180"/>
        <v>21</v>
      </c>
      <c r="K2485" s="116">
        <f t="shared" si="1181"/>
        <v>5</v>
      </c>
      <c r="L2485" s="8">
        <f t="shared" si="1182"/>
        <v>1.0010222900000001</v>
      </c>
      <c r="M2485" s="117">
        <v>1</v>
      </c>
      <c r="N2485" s="117">
        <f t="shared" si="1183"/>
        <v>1</v>
      </c>
      <c r="O2485" s="110">
        <f t="shared" si="1184"/>
        <v>1.0010222900000001</v>
      </c>
      <c r="P2485" s="110">
        <f t="shared" si="1185"/>
        <v>315.62305379999998</v>
      </c>
      <c r="Q2485" s="148">
        <f t="shared" si="1186"/>
        <v>0</v>
      </c>
      <c r="R2485" s="170">
        <f t="shared" si="1187"/>
        <v>0</v>
      </c>
      <c r="S2485" s="110">
        <f t="shared" si="1188"/>
        <v>0</v>
      </c>
      <c r="T2485" s="92">
        <f t="shared" si="1173"/>
        <v>0</v>
      </c>
      <c r="U2485" s="181">
        <f t="shared" si="1174"/>
        <v>0</v>
      </c>
      <c r="V2485" s="120">
        <f t="shared" si="1170"/>
        <v>7.8E-2</v>
      </c>
      <c r="W2485" s="118">
        <f t="shared" si="1189"/>
        <v>5</v>
      </c>
      <c r="X2485" s="118">
        <v>252</v>
      </c>
      <c r="Y2485" s="117">
        <f t="shared" si="1190"/>
        <v>1.001491339</v>
      </c>
      <c r="Z2485" s="110">
        <f t="shared" si="1191"/>
        <v>0.47070096</v>
      </c>
      <c r="AA2485" s="110">
        <f t="shared" si="1192"/>
        <v>0</v>
      </c>
      <c r="AB2485" s="121" t="str">
        <f t="shared" si="1171"/>
        <v>A+J=</v>
      </c>
      <c r="AC2485" s="115">
        <f t="shared" si="1172"/>
        <v>46777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9">
        <f t="shared" si="1169"/>
        <v>46755</v>
      </c>
      <c r="B2486" s="110">
        <f t="shared" si="1175"/>
        <v>316.09375475999997</v>
      </c>
      <c r="C2486" s="184">
        <f t="shared" si="1193"/>
        <v>315.30072503021694</v>
      </c>
      <c r="D2486" s="111">
        <f t="shared" si="1176"/>
        <v>7245.38</v>
      </c>
      <c r="E2486" s="111">
        <f>IF($K2486=1,VLOOKUP($A2485,$AQ$11:$AU$150,5),E2485)</f>
        <v>7276.54</v>
      </c>
      <c r="F2486" s="160" t="e">
        <f>IF($K2486=1,VLOOKUP($A2485,$AQ$11:$AU$135,6),F2485)</f>
        <v>#REF!</v>
      </c>
      <c r="G2486" s="114">
        <f t="shared" si="1177"/>
        <v>4.3006716003852752E-3</v>
      </c>
      <c r="H2486" s="115">
        <f t="shared" si="1178"/>
        <v>46777</v>
      </c>
      <c r="I2486" s="115">
        <f t="shared" si="1179"/>
        <v>46777</v>
      </c>
      <c r="J2486" s="116">
        <f t="shared" si="1180"/>
        <v>21</v>
      </c>
      <c r="K2486" s="116">
        <f t="shared" si="1181"/>
        <v>5</v>
      </c>
      <c r="L2486" s="8">
        <f t="shared" si="1182"/>
        <v>1.0010222900000001</v>
      </c>
      <c r="M2486" s="117">
        <v>1</v>
      </c>
      <c r="N2486" s="117">
        <f t="shared" si="1183"/>
        <v>1</v>
      </c>
      <c r="O2486" s="110">
        <f t="shared" si="1184"/>
        <v>1.0010222900000001</v>
      </c>
      <c r="P2486" s="110">
        <f t="shared" si="1185"/>
        <v>315.62305379999998</v>
      </c>
      <c r="Q2486" s="148">
        <f t="shared" si="1186"/>
        <v>0</v>
      </c>
      <c r="R2486" s="170">
        <f t="shared" si="1187"/>
        <v>0</v>
      </c>
      <c r="S2486" s="110">
        <f t="shared" si="1188"/>
        <v>0</v>
      </c>
      <c r="T2486" s="92">
        <f t="shared" si="1173"/>
        <v>0</v>
      </c>
      <c r="U2486" s="181">
        <f t="shared" si="1174"/>
        <v>0</v>
      </c>
      <c r="V2486" s="120">
        <f t="shared" si="1170"/>
        <v>7.8E-2</v>
      </c>
      <c r="W2486" s="118">
        <f t="shared" si="1189"/>
        <v>5</v>
      </c>
      <c r="X2486" s="118">
        <v>252</v>
      </c>
      <c r="Y2486" s="117">
        <f t="shared" si="1190"/>
        <v>1.001491339</v>
      </c>
      <c r="Z2486" s="110">
        <f t="shared" si="1191"/>
        <v>0.47070096</v>
      </c>
      <c r="AA2486" s="110">
        <f t="shared" si="1192"/>
        <v>0</v>
      </c>
      <c r="AB2486" s="121" t="str">
        <f t="shared" si="1171"/>
        <v>A+J=</v>
      </c>
      <c r="AC2486" s="115">
        <f t="shared" si="1172"/>
        <v>46777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9">
        <f t="shared" si="1169"/>
        <v>46756</v>
      </c>
      <c r="B2487" s="110">
        <f t="shared" si="1175"/>
        <v>316.25260182</v>
      </c>
      <c r="C2487" s="184">
        <f t="shared" si="1193"/>
        <v>315.30072503021694</v>
      </c>
      <c r="D2487" s="111">
        <f t="shared" si="1176"/>
        <v>7245.38</v>
      </c>
      <c r="E2487" s="111">
        <f>IF($K2487=1,VLOOKUP($A2486,$AQ$11:$AU$150,5),E2486)</f>
        <v>7276.54</v>
      </c>
      <c r="F2487" s="160" t="e">
        <f>IF($K2487=1,VLOOKUP($A2486,$AQ$11:$AU$135,6),F2486)</f>
        <v>#REF!</v>
      </c>
      <c r="G2487" s="114">
        <f t="shared" si="1177"/>
        <v>4.3006716003852752E-3</v>
      </c>
      <c r="H2487" s="115">
        <f t="shared" si="1178"/>
        <v>46777</v>
      </c>
      <c r="I2487" s="115">
        <f t="shared" si="1179"/>
        <v>46777</v>
      </c>
      <c r="J2487" s="116">
        <f t="shared" si="1180"/>
        <v>21</v>
      </c>
      <c r="K2487" s="116">
        <f t="shared" si="1181"/>
        <v>6</v>
      </c>
      <c r="L2487" s="8">
        <f t="shared" si="1182"/>
        <v>1.0012268799999999</v>
      </c>
      <c r="M2487" s="117">
        <v>1</v>
      </c>
      <c r="N2487" s="117">
        <f t="shared" si="1183"/>
        <v>1</v>
      </c>
      <c r="O2487" s="110">
        <f t="shared" si="1184"/>
        <v>1.0012268799999999</v>
      </c>
      <c r="P2487" s="110">
        <f t="shared" si="1185"/>
        <v>315.68756117999999</v>
      </c>
      <c r="Q2487" s="148">
        <f t="shared" si="1186"/>
        <v>0</v>
      </c>
      <c r="R2487" s="170">
        <f t="shared" si="1187"/>
        <v>0</v>
      </c>
      <c r="S2487" s="110">
        <f t="shared" si="1188"/>
        <v>0</v>
      </c>
      <c r="T2487" s="92">
        <f t="shared" si="1173"/>
        <v>0</v>
      </c>
      <c r="U2487" s="181">
        <f t="shared" si="1174"/>
        <v>0</v>
      </c>
      <c r="V2487" s="120">
        <f t="shared" si="1170"/>
        <v>7.8E-2</v>
      </c>
      <c r="W2487" s="118">
        <f t="shared" si="1189"/>
        <v>6</v>
      </c>
      <c r="X2487" s="118">
        <v>252</v>
      </c>
      <c r="Y2487" s="117">
        <f t="shared" si="1190"/>
        <v>1.0017898730000001</v>
      </c>
      <c r="Z2487" s="110">
        <f t="shared" si="1191"/>
        <v>0.56504063999999998</v>
      </c>
      <c r="AA2487" s="110">
        <f t="shared" si="1192"/>
        <v>0</v>
      </c>
      <c r="AB2487" s="121" t="str">
        <f t="shared" si="1171"/>
        <v>A+J=</v>
      </c>
      <c r="AC2487" s="115">
        <f t="shared" si="1172"/>
        <v>46777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9">
        <f t="shared" si="1169"/>
        <v>46757</v>
      </c>
      <c r="B2488" s="110">
        <f t="shared" si="1175"/>
        <v>316.41152496000001</v>
      </c>
      <c r="C2488" s="184">
        <f t="shared" si="1193"/>
        <v>315.30072503021694</v>
      </c>
      <c r="D2488" s="111">
        <f t="shared" si="1176"/>
        <v>7245.38</v>
      </c>
      <c r="E2488" s="111">
        <f>IF($K2488=1,VLOOKUP($A2487,$AQ$11:$AU$150,5),E2487)</f>
        <v>7276.54</v>
      </c>
      <c r="F2488" s="160" t="e">
        <f>IF($K2488=1,VLOOKUP($A2487,$AQ$11:$AU$135,6),F2487)</f>
        <v>#REF!</v>
      </c>
      <c r="G2488" s="114">
        <f t="shared" si="1177"/>
        <v>4.3006716003852752E-3</v>
      </c>
      <c r="H2488" s="115">
        <f t="shared" si="1178"/>
        <v>46777</v>
      </c>
      <c r="I2488" s="115">
        <f t="shared" si="1179"/>
        <v>46777</v>
      </c>
      <c r="J2488" s="116">
        <f t="shared" si="1180"/>
        <v>21</v>
      </c>
      <c r="K2488" s="116">
        <f t="shared" si="1181"/>
        <v>7</v>
      </c>
      <c r="L2488" s="8">
        <f t="shared" si="1182"/>
        <v>1.0014315</v>
      </c>
      <c r="M2488" s="117">
        <v>1</v>
      </c>
      <c r="N2488" s="117">
        <f t="shared" si="1183"/>
        <v>1</v>
      </c>
      <c r="O2488" s="110">
        <f t="shared" si="1184"/>
        <v>1.0014315</v>
      </c>
      <c r="P2488" s="110">
        <f t="shared" si="1185"/>
        <v>315.75207800999999</v>
      </c>
      <c r="Q2488" s="148">
        <f t="shared" si="1186"/>
        <v>0</v>
      </c>
      <c r="R2488" s="170">
        <f t="shared" si="1187"/>
        <v>0</v>
      </c>
      <c r="S2488" s="110">
        <f t="shared" si="1188"/>
        <v>0</v>
      </c>
      <c r="T2488" s="92">
        <f t="shared" si="1173"/>
        <v>0</v>
      </c>
      <c r="U2488" s="181">
        <f t="shared" si="1174"/>
        <v>0</v>
      </c>
      <c r="V2488" s="120">
        <f t="shared" si="1170"/>
        <v>7.8E-2</v>
      </c>
      <c r="W2488" s="118">
        <f t="shared" si="1189"/>
        <v>7</v>
      </c>
      <c r="X2488" s="118">
        <v>252</v>
      </c>
      <c r="Y2488" s="117">
        <f t="shared" si="1190"/>
        <v>1.0020884960000001</v>
      </c>
      <c r="Z2488" s="110">
        <f t="shared" si="1191"/>
        <v>0.65944694999999998</v>
      </c>
      <c r="AA2488" s="110">
        <f t="shared" si="1192"/>
        <v>0</v>
      </c>
      <c r="AB2488" s="121" t="str">
        <f t="shared" si="1171"/>
        <v>A+J=</v>
      </c>
      <c r="AC2488" s="115">
        <f t="shared" si="1172"/>
        <v>46777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9">
        <f t="shared" si="1169"/>
        <v>46758</v>
      </c>
      <c r="B2489" s="110">
        <f t="shared" si="1175"/>
        <v>316.57053086000002</v>
      </c>
      <c r="C2489" s="184">
        <f t="shared" si="1193"/>
        <v>315.30072503021694</v>
      </c>
      <c r="D2489" s="111">
        <f t="shared" si="1176"/>
        <v>7245.38</v>
      </c>
      <c r="E2489" s="111">
        <f>IF($K2489=1,VLOOKUP($A2488,$AQ$11:$AU$150,5),E2488)</f>
        <v>7276.54</v>
      </c>
      <c r="F2489" s="160" t="e">
        <f>IF($K2489=1,VLOOKUP($A2488,$AQ$11:$AU$135,6),F2488)</f>
        <v>#REF!</v>
      </c>
      <c r="G2489" s="114">
        <f t="shared" si="1177"/>
        <v>4.3006716003852752E-3</v>
      </c>
      <c r="H2489" s="115">
        <f t="shared" si="1178"/>
        <v>46777</v>
      </c>
      <c r="I2489" s="115">
        <f t="shared" si="1179"/>
        <v>46777</v>
      </c>
      <c r="J2489" s="116">
        <f t="shared" si="1180"/>
        <v>21</v>
      </c>
      <c r="K2489" s="116">
        <f t="shared" si="1181"/>
        <v>8</v>
      </c>
      <c r="L2489" s="8">
        <f t="shared" si="1182"/>
        <v>1.00163617</v>
      </c>
      <c r="M2489" s="117">
        <v>1</v>
      </c>
      <c r="N2489" s="117">
        <f t="shared" si="1183"/>
        <v>1</v>
      </c>
      <c r="O2489" s="110">
        <f t="shared" si="1184"/>
        <v>1.00163617</v>
      </c>
      <c r="P2489" s="110">
        <f t="shared" si="1185"/>
        <v>315.81661061</v>
      </c>
      <c r="Q2489" s="148">
        <f t="shared" si="1186"/>
        <v>0</v>
      </c>
      <c r="R2489" s="170">
        <f t="shared" si="1187"/>
        <v>0</v>
      </c>
      <c r="S2489" s="110">
        <f t="shared" si="1188"/>
        <v>0</v>
      </c>
      <c r="T2489" s="92">
        <f t="shared" si="1173"/>
        <v>0</v>
      </c>
      <c r="U2489" s="181">
        <f t="shared" si="1174"/>
        <v>0</v>
      </c>
      <c r="V2489" s="120">
        <f t="shared" si="1170"/>
        <v>7.8E-2</v>
      </c>
      <c r="W2489" s="118">
        <f t="shared" si="1189"/>
        <v>8</v>
      </c>
      <c r="X2489" s="118">
        <v>252</v>
      </c>
      <c r="Y2489" s="117">
        <f t="shared" si="1190"/>
        <v>1.0023872089999999</v>
      </c>
      <c r="Z2489" s="110">
        <f t="shared" si="1191"/>
        <v>0.75392024999999996</v>
      </c>
      <c r="AA2489" s="110">
        <f t="shared" si="1192"/>
        <v>0</v>
      </c>
      <c r="AB2489" s="121" t="str">
        <f t="shared" si="1171"/>
        <v>A+J=</v>
      </c>
      <c r="AC2489" s="115">
        <f t="shared" si="1172"/>
        <v>46777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9">
        <f t="shared" si="1169"/>
        <v>46759</v>
      </c>
      <c r="B2490" s="110">
        <f t="shared" si="1175"/>
        <v>316.72961607000002</v>
      </c>
      <c r="C2490" s="184">
        <f t="shared" si="1193"/>
        <v>315.30072503021694</v>
      </c>
      <c r="D2490" s="111">
        <f t="shared" si="1176"/>
        <v>7245.38</v>
      </c>
      <c r="E2490" s="111">
        <f>IF($K2490=1,VLOOKUP($A2489,$AQ$11:$AU$150,5),E2489)</f>
        <v>7276.54</v>
      </c>
      <c r="F2490" s="160" t="e">
        <f>IF($K2490=1,VLOOKUP($A2489,$AQ$11:$AU$135,6),F2489)</f>
        <v>#REF!</v>
      </c>
      <c r="G2490" s="114">
        <f t="shared" si="1177"/>
        <v>4.3006716003852752E-3</v>
      </c>
      <c r="H2490" s="115">
        <f t="shared" si="1178"/>
        <v>46777</v>
      </c>
      <c r="I2490" s="115">
        <f t="shared" si="1179"/>
        <v>46777</v>
      </c>
      <c r="J2490" s="116">
        <f t="shared" si="1180"/>
        <v>21</v>
      </c>
      <c r="K2490" s="116">
        <f t="shared" si="1181"/>
        <v>9</v>
      </c>
      <c r="L2490" s="8">
        <f t="shared" si="1182"/>
        <v>1.00184088</v>
      </c>
      <c r="M2490" s="117">
        <v>1</v>
      </c>
      <c r="N2490" s="117">
        <f t="shared" si="1183"/>
        <v>1</v>
      </c>
      <c r="O2490" s="110">
        <f t="shared" si="1184"/>
        <v>1.00184088</v>
      </c>
      <c r="P2490" s="110">
        <f t="shared" si="1185"/>
        <v>315.88115582</v>
      </c>
      <c r="Q2490" s="148">
        <f t="shared" si="1186"/>
        <v>0</v>
      </c>
      <c r="R2490" s="170">
        <f t="shared" si="1187"/>
        <v>0</v>
      </c>
      <c r="S2490" s="110">
        <f t="shared" si="1188"/>
        <v>0</v>
      </c>
      <c r="T2490" s="92">
        <f t="shared" si="1173"/>
        <v>0</v>
      </c>
      <c r="U2490" s="181">
        <f t="shared" si="1174"/>
        <v>0</v>
      </c>
      <c r="V2490" s="120">
        <f t="shared" si="1170"/>
        <v>7.8E-2</v>
      </c>
      <c r="W2490" s="118">
        <f t="shared" si="1189"/>
        <v>9</v>
      </c>
      <c r="X2490" s="118">
        <v>252</v>
      </c>
      <c r="Y2490" s="117">
        <f t="shared" si="1190"/>
        <v>1.002686011</v>
      </c>
      <c r="Z2490" s="110">
        <f t="shared" si="1191"/>
        <v>0.84846025000000003</v>
      </c>
      <c r="AA2490" s="110">
        <f t="shared" si="1192"/>
        <v>0</v>
      </c>
      <c r="AB2490" s="121" t="str">
        <f t="shared" si="1171"/>
        <v>A+J=</v>
      </c>
      <c r="AC2490" s="115">
        <f t="shared" si="1172"/>
        <v>46777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9">
        <f t="shared" si="1169"/>
        <v>46760</v>
      </c>
      <c r="B2491" s="110">
        <f t="shared" si="1175"/>
        <v>316.88878032000002</v>
      </c>
      <c r="C2491" s="184">
        <f t="shared" si="1193"/>
        <v>315.30072503021694</v>
      </c>
      <c r="D2491" s="111">
        <f t="shared" si="1176"/>
        <v>7245.38</v>
      </c>
      <c r="E2491" s="111">
        <f>IF($K2491=1,VLOOKUP($A2490,$AQ$11:$AU$150,5),E2490)</f>
        <v>7276.54</v>
      </c>
      <c r="F2491" s="160" t="e">
        <f>IF($K2491=1,VLOOKUP($A2490,$AQ$11:$AU$135,6),F2490)</f>
        <v>#REF!</v>
      </c>
      <c r="G2491" s="114">
        <f t="shared" si="1177"/>
        <v>4.3006716003852752E-3</v>
      </c>
      <c r="H2491" s="115">
        <f t="shared" si="1178"/>
        <v>46777</v>
      </c>
      <c r="I2491" s="115">
        <f t="shared" si="1179"/>
        <v>46777</v>
      </c>
      <c r="J2491" s="116">
        <f t="shared" si="1180"/>
        <v>21</v>
      </c>
      <c r="K2491" s="116">
        <f t="shared" si="1181"/>
        <v>10</v>
      </c>
      <c r="L2491" s="8">
        <f t="shared" si="1182"/>
        <v>1.00204563</v>
      </c>
      <c r="M2491" s="117">
        <v>1</v>
      </c>
      <c r="N2491" s="117">
        <f t="shared" si="1183"/>
        <v>1</v>
      </c>
      <c r="O2491" s="110">
        <f t="shared" si="1184"/>
        <v>1.00204563</v>
      </c>
      <c r="P2491" s="110">
        <f t="shared" si="1185"/>
        <v>315.94571365000002</v>
      </c>
      <c r="Q2491" s="148">
        <f t="shared" si="1186"/>
        <v>0</v>
      </c>
      <c r="R2491" s="170">
        <f t="shared" si="1187"/>
        <v>0</v>
      </c>
      <c r="S2491" s="110">
        <f t="shared" si="1188"/>
        <v>0</v>
      </c>
      <c r="T2491" s="92">
        <f t="shared" si="1173"/>
        <v>0</v>
      </c>
      <c r="U2491" s="181">
        <f t="shared" si="1174"/>
        <v>0</v>
      </c>
      <c r="V2491" s="120">
        <f t="shared" si="1170"/>
        <v>7.8E-2</v>
      </c>
      <c r="W2491" s="118">
        <f t="shared" si="1189"/>
        <v>10</v>
      </c>
      <c r="X2491" s="118">
        <v>252</v>
      </c>
      <c r="Y2491" s="117">
        <f t="shared" si="1190"/>
        <v>1.002984901</v>
      </c>
      <c r="Z2491" s="110">
        <f t="shared" si="1191"/>
        <v>0.94306667</v>
      </c>
      <c r="AA2491" s="110">
        <f t="shared" si="1192"/>
        <v>0</v>
      </c>
      <c r="AB2491" s="121" t="str">
        <f t="shared" si="1171"/>
        <v>A+J=</v>
      </c>
      <c r="AC2491" s="115">
        <f t="shared" si="1172"/>
        <v>46777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9">
        <f t="shared" si="1169"/>
        <v>46761</v>
      </c>
      <c r="B2492" s="110">
        <f t="shared" si="1175"/>
        <v>316.88878032000002</v>
      </c>
      <c r="C2492" s="184">
        <f t="shared" si="1193"/>
        <v>315.30072503021694</v>
      </c>
      <c r="D2492" s="111">
        <f t="shared" si="1176"/>
        <v>7245.38</v>
      </c>
      <c r="E2492" s="111">
        <f>IF($K2492=1,VLOOKUP($A2491,$AQ$11:$AU$150,5),E2491)</f>
        <v>7276.54</v>
      </c>
      <c r="F2492" s="160" t="e">
        <f>IF($K2492=1,VLOOKUP($A2491,$AQ$11:$AU$135,6),F2491)</f>
        <v>#REF!</v>
      </c>
      <c r="G2492" s="114">
        <f t="shared" si="1177"/>
        <v>4.3006716003852752E-3</v>
      </c>
      <c r="H2492" s="115">
        <f t="shared" si="1178"/>
        <v>46777</v>
      </c>
      <c r="I2492" s="115">
        <f t="shared" si="1179"/>
        <v>46777</v>
      </c>
      <c r="J2492" s="116">
        <f t="shared" si="1180"/>
        <v>21</v>
      </c>
      <c r="K2492" s="116">
        <f t="shared" si="1181"/>
        <v>10</v>
      </c>
      <c r="L2492" s="8">
        <f t="shared" si="1182"/>
        <v>1.00204563</v>
      </c>
      <c r="M2492" s="117">
        <v>1</v>
      </c>
      <c r="N2492" s="117">
        <f t="shared" si="1183"/>
        <v>1</v>
      </c>
      <c r="O2492" s="110">
        <f t="shared" si="1184"/>
        <v>1.00204563</v>
      </c>
      <c r="P2492" s="110">
        <f t="shared" si="1185"/>
        <v>315.94571365000002</v>
      </c>
      <c r="Q2492" s="148">
        <f t="shared" si="1186"/>
        <v>0</v>
      </c>
      <c r="R2492" s="170">
        <f t="shared" si="1187"/>
        <v>0</v>
      </c>
      <c r="S2492" s="110">
        <f t="shared" si="1188"/>
        <v>0</v>
      </c>
      <c r="T2492" s="92">
        <f t="shared" si="1173"/>
        <v>0</v>
      </c>
      <c r="U2492" s="181">
        <f t="shared" si="1174"/>
        <v>0</v>
      </c>
      <c r="V2492" s="120">
        <f t="shared" si="1170"/>
        <v>7.8E-2</v>
      </c>
      <c r="W2492" s="118">
        <f t="shared" si="1189"/>
        <v>10</v>
      </c>
      <c r="X2492" s="118">
        <v>252</v>
      </c>
      <c r="Y2492" s="117">
        <f t="shared" si="1190"/>
        <v>1.002984901</v>
      </c>
      <c r="Z2492" s="110">
        <f t="shared" si="1191"/>
        <v>0.94306667</v>
      </c>
      <c r="AA2492" s="110">
        <f t="shared" si="1192"/>
        <v>0</v>
      </c>
      <c r="AB2492" s="121" t="str">
        <f t="shared" si="1171"/>
        <v>A+J=</v>
      </c>
      <c r="AC2492" s="115">
        <f t="shared" si="1172"/>
        <v>46777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9">
        <f t="shared" si="1169"/>
        <v>46762</v>
      </c>
      <c r="B2493" s="110">
        <f t="shared" si="1175"/>
        <v>316.88878032000002</v>
      </c>
      <c r="C2493" s="184">
        <f t="shared" si="1193"/>
        <v>315.30072503021694</v>
      </c>
      <c r="D2493" s="111">
        <f t="shared" si="1176"/>
        <v>7245.38</v>
      </c>
      <c r="E2493" s="111">
        <f>IF($K2493=1,VLOOKUP($A2492,$AQ$11:$AU$150,5),E2492)</f>
        <v>7276.54</v>
      </c>
      <c r="F2493" s="160" t="e">
        <f>IF($K2493=1,VLOOKUP($A2492,$AQ$11:$AU$135,6),F2492)</f>
        <v>#REF!</v>
      </c>
      <c r="G2493" s="114">
        <f t="shared" si="1177"/>
        <v>4.3006716003852752E-3</v>
      </c>
      <c r="H2493" s="115">
        <f t="shared" si="1178"/>
        <v>46777</v>
      </c>
      <c r="I2493" s="115">
        <f t="shared" si="1179"/>
        <v>46777</v>
      </c>
      <c r="J2493" s="116">
        <f t="shared" si="1180"/>
        <v>21</v>
      </c>
      <c r="K2493" s="116">
        <f t="shared" si="1181"/>
        <v>10</v>
      </c>
      <c r="L2493" s="8">
        <f t="shared" si="1182"/>
        <v>1.00204563</v>
      </c>
      <c r="M2493" s="117">
        <v>1</v>
      </c>
      <c r="N2493" s="117">
        <f t="shared" si="1183"/>
        <v>1</v>
      </c>
      <c r="O2493" s="110">
        <f t="shared" si="1184"/>
        <v>1.00204563</v>
      </c>
      <c r="P2493" s="110">
        <f t="shared" si="1185"/>
        <v>315.94571365000002</v>
      </c>
      <c r="Q2493" s="148">
        <f t="shared" si="1186"/>
        <v>0</v>
      </c>
      <c r="R2493" s="170">
        <f t="shared" si="1187"/>
        <v>0</v>
      </c>
      <c r="S2493" s="110">
        <f t="shared" si="1188"/>
        <v>0</v>
      </c>
      <c r="T2493" s="92">
        <f t="shared" si="1173"/>
        <v>0</v>
      </c>
      <c r="U2493" s="181">
        <f t="shared" si="1174"/>
        <v>0</v>
      </c>
      <c r="V2493" s="120">
        <f t="shared" si="1170"/>
        <v>7.8E-2</v>
      </c>
      <c r="W2493" s="118">
        <f t="shared" si="1189"/>
        <v>10</v>
      </c>
      <c r="X2493" s="118">
        <v>252</v>
      </c>
      <c r="Y2493" s="117">
        <f t="shared" si="1190"/>
        <v>1.002984901</v>
      </c>
      <c r="Z2493" s="110">
        <f t="shared" si="1191"/>
        <v>0.94306667</v>
      </c>
      <c r="AA2493" s="110">
        <f t="shared" si="1192"/>
        <v>0</v>
      </c>
      <c r="AB2493" s="121" t="str">
        <f t="shared" si="1171"/>
        <v>A+J=</v>
      </c>
      <c r="AC2493" s="115">
        <f t="shared" si="1172"/>
        <v>46777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9">
        <f t="shared" si="1169"/>
        <v>46763</v>
      </c>
      <c r="B2494" s="110">
        <f t="shared" si="1175"/>
        <v>317.04802741000003</v>
      </c>
      <c r="C2494" s="184">
        <f t="shared" si="1193"/>
        <v>315.30072503021694</v>
      </c>
      <c r="D2494" s="111">
        <f t="shared" si="1176"/>
        <v>7245.38</v>
      </c>
      <c r="E2494" s="111">
        <f>IF($K2494=1,VLOOKUP($A2493,$AQ$11:$AU$150,5),E2493)</f>
        <v>7276.54</v>
      </c>
      <c r="F2494" s="160" t="e">
        <f>IF($K2494=1,VLOOKUP($A2493,$AQ$11:$AU$135,6),F2493)</f>
        <v>#REF!</v>
      </c>
      <c r="G2494" s="114">
        <f t="shared" si="1177"/>
        <v>4.3006716003852752E-3</v>
      </c>
      <c r="H2494" s="115">
        <f t="shared" si="1178"/>
        <v>46777</v>
      </c>
      <c r="I2494" s="115">
        <f t="shared" si="1179"/>
        <v>46777</v>
      </c>
      <c r="J2494" s="116">
        <f t="shared" si="1180"/>
        <v>21</v>
      </c>
      <c r="K2494" s="116">
        <f t="shared" si="1181"/>
        <v>11</v>
      </c>
      <c r="L2494" s="8">
        <f t="shared" si="1182"/>
        <v>1.0022504299999999</v>
      </c>
      <c r="M2494" s="117">
        <v>1</v>
      </c>
      <c r="N2494" s="117">
        <f t="shared" si="1183"/>
        <v>1</v>
      </c>
      <c r="O2494" s="110">
        <f t="shared" si="1184"/>
        <v>1.0022504299999999</v>
      </c>
      <c r="P2494" s="110">
        <f t="shared" si="1185"/>
        <v>316.01028724000003</v>
      </c>
      <c r="Q2494" s="148">
        <f t="shared" si="1186"/>
        <v>0</v>
      </c>
      <c r="R2494" s="170">
        <f t="shared" si="1187"/>
        <v>0</v>
      </c>
      <c r="S2494" s="110">
        <f t="shared" si="1188"/>
        <v>0</v>
      </c>
      <c r="T2494" s="92">
        <f t="shared" si="1173"/>
        <v>0</v>
      </c>
      <c r="U2494" s="181">
        <f t="shared" si="1174"/>
        <v>0</v>
      </c>
      <c r="V2494" s="120">
        <f t="shared" si="1170"/>
        <v>7.8E-2</v>
      </c>
      <c r="W2494" s="118">
        <f t="shared" si="1189"/>
        <v>11</v>
      </c>
      <c r="X2494" s="118">
        <v>252</v>
      </c>
      <c r="Y2494" s="117">
        <f t="shared" si="1190"/>
        <v>1.003283881</v>
      </c>
      <c r="Z2494" s="110">
        <f t="shared" si="1191"/>
        <v>1.03774017</v>
      </c>
      <c r="AA2494" s="110">
        <f t="shared" si="1192"/>
        <v>0</v>
      </c>
      <c r="AB2494" s="121" t="str">
        <f t="shared" si="1171"/>
        <v>A+J=</v>
      </c>
      <c r="AC2494" s="115">
        <f t="shared" si="1172"/>
        <v>46777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9">
        <f t="shared" si="1169"/>
        <v>46764</v>
      </c>
      <c r="B2495" s="110">
        <f t="shared" si="1175"/>
        <v>317.20735073000003</v>
      </c>
      <c r="C2495" s="184">
        <f t="shared" si="1193"/>
        <v>315.30072503021694</v>
      </c>
      <c r="D2495" s="111">
        <f t="shared" si="1176"/>
        <v>7245.38</v>
      </c>
      <c r="E2495" s="111">
        <f>IF($K2495=1,VLOOKUP($A2494,$AQ$11:$AU$150,5),E2494)</f>
        <v>7276.54</v>
      </c>
      <c r="F2495" s="160" t="e">
        <f>IF($K2495=1,VLOOKUP($A2494,$AQ$11:$AU$135,6),F2494)</f>
        <v>#REF!</v>
      </c>
      <c r="G2495" s="114">
        <f t="shared" si="1177"/>
        <v>4.3006716003852752E-3</v>
      </c>
      <c r="H2495" s="115">
        <f t="shared" si="1178"/>
        <v>46777</v>
      </c>
      <c r="I2495" s="115">
        <f t="shared" si="1179"/>
        <v>46777</v>
      </c>
      <c r="J2495" s="116">
        <f t="shared" si="1180"/>
        <v>21</v>
      </c>
      <c r="K2495" s="116">
        <f t="shared" si="1181"/>
        <v>12</v>
      </c>
      <c r="L2495" s="8">
        <f t="shared" si="1182"/>
        <v>1.0024552600000001</v>
      </c>
      <c r="M2495" s="117">
        <v>1</v>
      </c>
      <c r="N2495" s="117">
        <f t="shared" si="1183"/>
        <v>1</v>
      </c>
      <c r="O2495" s="110">
        <f t="shared" si="1184"/>
        <v>1.0024552600000001</v>
      </c>
      <c r="P2495" s="110">
        <f t="shared" si="1185"/>
        <v>316.07487028000003</v>
      </c>
      <c r="Q2495" s="148">
        <f t="shared" si="1186"/>
        <v>0</v>
      </c>
      <c r="R2495" s="170">
        <f t="shared" si="1187"/>
        <v>0</v>
      </c>
      <c r="S2495" s="110">
        <f t="shared" si="1188"/>
        <v>0</v>
      </c>
      <c r="T2495" s="92">
        <f t="shared" si="1173"/>
        <v>0</v>
      </c>
      <c r="U2495" s="181">
        <f t="shared" si="1174"/>
        <v>0</v>
      </c>
      <c r="V2495" s="120">
        <f t="shared" si="1170"/>
        <v>7.8E-2</v>
      </c>
      <c r="W2495" s="118">
        <f t="shared" si="1189"/>
        <v>12</v>
      </c>
      <c r="X2495" s="118">
        <v>252</v>
      </c>
      <c r="Y2495" s="117">
        <f t="shared" si="1190"/>
        <v>1.00358295</v>
      </c>
      <c r="Z2495" s="110">
        <f t="shared" si="1191"/>
        <v>1.1324804500000001</v>
      </c>
      <c r="AA2495" s="110">
        <f t="shared" si="1192"/>
        <v>0</v>
      </c>
      <c r="AB2495" s="121" t="str">
        <f t="shared" si="1171"/>
        <v>A+J=</v>
      </c>
      <c r="AC2495" s="115">
        <f t="shared" si="1172"/>
        <v>46777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9">
        <f t="shared" si="1169"/>
        <v>46765</v>
      </c>
      <c r="B2496" s="110">
        <f t="shared" si="1175"/>
        <v>317.36675665999996</v>
      </c>
      <c r="C2496" s="184">
        <f t="shared" si="1193"/>
        <v>315.30072503021694</v>
      </c>
      <c r="D2496" s="111">
        <f t="shared" si="1176"/>
        <v>7245.38</v>
      </c>
      <c r="E2496" s="111">
        <f>IF($K2496=1,VLOOKUP($A2495,$AQ$11:$AU$150,5),E2495)</f>
        <v>7276.54</v>
      </c>
      <c r="F2496" s="160" t="e">
        <f>IF($K2496=1,VLOOKUP($A2495,$AQ$11:$AU$135,6),F2495)</f>
        <v>#REF!</v>
      </c>
      <c r="G2496" s="114">
        <f t="shared" si="1177"/>
        <v>4.3006716003852752E-3</v>
      </c>
      <c r="H2496" s="115">
        <f t="shared" si="1178"/>
        <v>46777</v>
      </c>
      <c r="I2496" s="115">
        <f t="shared" si="1179"/>
        <v>46777</v>
      </c>
      <c r="J2496" s="116">
        <f t="shared" si="1180"/>
        <v>21</v>
      </c>
      <c r="K2496" s="116">
        <f t="shared" si="1181"/>
        <v>13</v>
      </c>
      <c r="L2496" s="8">
        <f t="shared" si="1182"/>
        <v>1.0026601399999999</v>
      </c>
      <c r="M2496" s="117">
        <v>1</v>
      </c>
      <c r="N2496" s="117">
        <f t="shared" si="1183"/>
        <v>1</v>
      </c>
      <c r="O2496" s="110">
        <f t="shared" si="1184"/>
        <v>1.0026601399999999</v>
      </c>
      <c r="P2496" s="110">
        <f t="shared" si="1185"/>
        <v>316.13946909999999</v>
      </c>
      <c r="Q2496" s="148">
        <f t="shared" si="1186"/>
        <v>0</v>
      </c>
      <c r="R2496" s="170">
        <f t="shared" si="1187"/>
        <v>0</v>
      </c>
      <c r="S2496" s="110">
        <f t="shared" si="1188"/>
        <v>0</v>
      </c>
      <c r="T2496" s="92">
        <f t="shared" si="1173"/>
        <v>0</v>
      </c>
      <c r="U2496" s="181">
        <f t="shared" si="1174"/>
        <v>0</v>
      </c>
      <c r="V2496" s="120">
        <f t="shared" si="1170"/>
        <v>7.8E-2</v>
      </c>
      <c r="W2496" s="118">
        <f t="shared" si="1189"/>
        <v>13</v>
      </c>
      <c r="X2496" s="118">
        <v>252</v>
      </c>
      <c r="Y2496" s="117">
        <f t="shared" si="1190"/>
        <v>1.003882108</v>
      </c>
      <c r="Z2496" s="110">
        <f t="shared" si="1191"/>
        <v>1.2272875599999999</v>
      </c>
      <c r="AA2496" s="110">
        <f t="shared" si="1192"/>
        <v>0</v>
      </c>
      <c r="AB2496" s="121" t="str">
        <f t="shared" si="1171"/>
        <v>A+J=</v>
      </c>
      <c r="AC2496" s="115">
        <f t="shared" si="1172"/>
        <v>46777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9">
        <f t="shared" si="1169"/>
        <v>46766</v>
      </c>
      <c r="B2497" s="110">
        <f t="shared" si="1175"/>
        <v>317.52624202999999</v>
      </c>
      <c r="C2497" s="184">
        <f t="shared" si="1193"/>
        <v>315.30072503021694</v>
      </c>
      <c r="D2497" s="111">
        <f t="shared" si="1176"/>
        <v>7245.38</v>
      </c>
      <c r="E2497" s="111">
        <f>IF($K2497=1,VLOOKUP($A2496,$AQ$11:$AU$150,5),E2496)</f>
        <v>7276.54</v>
      </c>
      <c r="F2497" s="160" t="e">
        <f>IF($K2497=1,VLOOKUP($A2496,$AQ$11:$AU$135,6),F2496)</f>
        <v>#REF!</v>
      </c>
      <c r="G2497" s="114">
        <f t="shared" si="1177"/>
        <v>4.3006716003852752E-3</v>
      </c>
      <c r="H2497" s="115">
        <f t="shared" si="1178"/>
        <v>46777</v>
      </c>
      <c r="I2497" s="115">
        <f t="shared" si="1179"/>
        <v>46777</v>
      </c>
      <c r="J2497" s="116">
        <f t="shared" si="1180"/>
        <v>21</v>
      </c>
      <c r="K2497" s="116">
        <f t="shared" si="1181"/>
        <v>14</v>
      </c>
      <c r="L2497" s="8">
        <f t="shared" si="1182"/>
        <v>1.00286506</v>
      </c>
      <c r="M2497" s="117">
        <v>1</v>
      </c>
      <c r="N2497" s="117">
        <f t="shared" si="1183"/>
        <v>1</v>
      </c>
      <c r="O2497" s="110">
        <f t="shared" si="1184"/>
        <v>1.00286506</v>
      </c>
      <c r="P2497" s="110">
        <f t="shared" si="1185"/>
        <v>316.20408051999999</v>
      </c>
      <c r="Q2497" s="148">
        <f t="shared" si="1186"/>
        <v>0</v>
      </c>
      <c r="R2497" s="170">
        <f t="shared" si="1187"/>
        <v>0</v>
      </c>
      <c r="S2497" s="110">
        <f t="shared" si="1188"/>
        <v>0</v>
      </c>
      <c r="T2497" s="92">
        <f t="shared" si="1173"/>
        <v>0</v>
      </c>
      <c r="U2497" s="181">
        <f t="shared" si="1174"/>
        <v>0</v>
      </c>
      <c r="V2497" s="120">
        <f t="shared" si="1170"/>
        <v>7.8E-2</v>
      </c>
      <c r="W2497" s="118">
        <f t="shared" si="1189"/>
        <v>14</v>
      </c>
      <c r="X2497" s="118">
        <v>252</v>
      </c>
      <c r="Y2497" s="117">
        <f t="shared" si="1190"/>
        <v>1.0041813550000001</v>
      </c>
      <c r="Z2497" s="110">
        <f t="shared" si="1191"/>
        <v>1.3221615099999999</v>
      </c>
      <c r="AA2497" s="110">
        <f t="shared" si="1192"/>
        <v>0</v>
      </c>
      <c r="AB2497" s="121" t="str">
        <f t="shared" si="1171"/>
        <v>A+J=</v>
      </c>
      <c r="AC2497" s="115">
        <f t="shared" si="1172"/>
        <v>46777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9">
        <f t="shared" si="1169"/>
        <v>46767</v>
      </c>
      <c r="B2498" s="110">
        <f t="shared" si="1175"/>
        <v>317.68580688999998</v>
      </c>
      <c r="C2498" s="184">
        <f t="shared" si="1193"/>
        <v>315.30072503021694</v>
      </c>
      <c r="D2498" s="111">
        <f t="shared" si="1176"/>
        <v>7245.38</v>
      </c>
      <c r="E2498" s="111">
        <f>IF($K2498=1,VLOOKUP($A2497,$AQ$11:$AU$150,5),E2497)</f>
        <v>7276.54</v>
      </c>
      <c r="F2498" s="160" t="e">
        <f>IF($K2498=1,VLOOKUP($A2497,$AQ$11:$AU$135,6),F2497)</f>
        <v>#REF!</v>
      </c>
      <c r="G2498" s="114">
        <f t="shared" si="1177"/>
        <v>4.3006716003852752E-3</v>
      </c>
      <c r="H2498" s="115">
        <f t="shared" si="1178"/>
        <v>46777</v>
      </c>
      <c r="I2498" s="115">
        <f t="shared" si="1179"/>
        <v>46777</v>
      </c>
      <c r="J2498" s="116">
        <f t="shared" si="1180"/>
        <v>21</v>
      </c>
      <c r="K2498" s="116">
        <f t="shared" si="1181"/>
        <v>15</v>
      </c>
      <c r="L2498" s="8">
        <f t="shared" si="1182"/>
        <v>1.00307002</v>
      </c>
      <c r="M2498" s="117">
        <v>1</v>
      </c>
      <c r="N2498" s="117">
        <f t="shared" si="1183"/>
        <v>1</v>
      </c>
      <c r="O2498" s="110">
        <f t="shared" si="1184"/>
        <v>1.00307002</v>
      </c>
      <c r="P2498" s="110">
        <f t="shared" si="1185"/>
        <v>316.26870456</v>
      </c>
      <c r="Q2498" s="148">
        <f t="shared" si="1186"/>
        <v>0</v>
      </c>
      <c r="R2498" s="170">
        <f t="shared" si="1187"/>
        <v>0</v>
      </c>
      <c r="S2498" s="110">
        <f t="shared" si="1188"/>
        <v>0</v>
      </c>
      <c r="T2498" s="92">
        <f t="shared" si="1173"/>
        <v>0</v>
      </c>
      <c r="U2498" s="181">
        <f t="shared" si="1174"/>
        <v>0</v>
      </c>
      <c r="V2498" s="120">
        <f t="shared" si="1170"/>
        <v>7.8E-2</v>
      </c>
      <c r="W2498" s="118">
        <f t="shared" si="1189"/>
        <v>15</v>
      </c>
      <c r="X2498" s="118">
        <v>252</v>
      </c>
      <c r="Y2498" s="117">
        <f t="shared" si="1190"/>
        <v>1.0044806909999999</v>
      </c>
      <c r="Z2498" s="110">
        <f t="shared" si="1191"/>
        <v>1.4171023300000001</v>
      </c>
      <c r="AA2498" s="110">
        <f t="shared" si="1192"/>
        <v>0</v>
      </c>
      <c r="AB2498" s="121" t="str">
        <f t="shared" si="1171"/>
        <v>A+J=</v>
      </c>
      <c r="AC2498" s="115">
        <f t="shared" si="1172"/>
        <v>46777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9">
        <f t="shared" si="1169"/>
        <v>46768</v>
      </c>
      <c r="B2499" s="110">
        <f t="shared" si="1175"/>
        <v>317.68580688999998</v>
      </c>
      <c r="C2499" s="184">
        <f t="shared" si="1193"/>
        <v>315.30072503021694</v>
      </c>
      <c r="D2499" s="111">
        <f t="shared" si="1176"/>
        <v>7245.38</v>
      </c>
      <c r="E2499" s="111">
        <f>IF($K2499=1,VLOOKUP($A2498,$AQ$11:$AU$150,5),E2498)</f>
        <v>7276.54</v>
      </c>
      <c r="F2499" s="160" t="e">
        <f>IF($K2499=1,VLOOKUP($A2498,$AQ$11:$AU$135,6),F2498)</f>
        <v>#REF!</v>
      </c>
      <c r="G2499" s="114">
        <f t="shared" si="1177"/>
        <v>4.3006716003852752E-3</v>
      </c>
      <c r="H2499" s="115">
        <f t="shared" si="1178"/>
        <v>46777</v>
      </c>
      <c r="I2499" s="115">
        <f t="shared" si="1179"/>
        <v>46777</v>
      </c>
      <c r="J2499" s="116">
        <f t="shared" si="1180"/>
        <v>21</v>
      </c>
      <c r="K2499" s="116">
        <f t="shared" si="1181"/>
        <v>15</v>
      </c>
      <c r="L2499" s="8">
        <f t="shared" si="1182"/>
        <v>1.00307002</v>
      </c>
      <c r="M2499" s="117">
        <v>1</v>
      </c>
      <c r="N2499" s="117">
        <f t="shared" si="1183"/>
        <v>1</v>
      </c>
      <c r="O2499" s="110">
        <f t="shared" si="1184"/>
        <v>1.00307002</v>
      </c>
      <c r="P2499" s="110">
        <f t="shared" si="1185"/>
        <v>316.26870456</v>
      </c>
      <c r="Q2499" s="148">
        <f t="shared" si="1186"/>
        <v>0</v>
      </c>
      <c r="R2499" s="170">
        <f t="shared" si="1187"/>
        <v>0</v>
      </c>
      <c r="S2499" s="110">
        <f t="shared" si="1188"/>
        <v>0</v>
      </c>
      <c r="T2499" s="92">
        <f t="shared" si="1173"/>
        <v>0</v>
      </c>
      <c r="U2499" s="181">
        <f t="shared" si="1174"/>
        <v>0</v>
      </c>
      <c r="V2499" s="120">
        <f t="shared" si="1170"/>
        <v>7.8E-2</v>
      </c>
      <c r="W2499" s="118">
        <f t="shared" si="1189"/>
        <v>15</v>
      </c>
      <c r="X2499" s="118">
        <v>252</v>
      </c>
      <c r="Y2499" s="117">
        <f t="shared" si="1190"/>
        <v>1.0044806909999999</v>
      </c>
      <c r="Z2499" s="110">
        <f t="shared" si="1191"/>
        <v>1.4171023300000001</v>
      </c>
      <c r="AA2499" s="110">
        <f t="shared" si="1192"/>
        <v>0</v>
      </c>
      <c r="AB2499" s="121" t="str">
        <f t="shared" si="1171"/>
        <v>A+J=</v>
      </c>
      <c r="AC2499" s="115">
        <f t="shared" si="1172"/>
        <v>46777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9">
        <f t="shared" si="1169"/>
        <v>46769</v>
      </c>
      <c r="B2500" s="110">
        <f t="shared" si="1175"/>
        <v>317.68580688999998</v>
      </c>
      <c r="C2500" s="184">
        <f t="shared" si="1193"/>
        <v>315.30072503021694</v>
      </c>
      <c r="D2500" s="111">
        <f t="shared" si="1176"/>
        <v>7245.38</v>
      </c>
      <c r="E2500" s="111">
        <f>IF($K2500=1,VLOOKUP($A2499,$AQ$11:$AU$150,5),E2499)</f>
        <v>7276.54</v>
      </c>
      <c r="F2500" s="160" t="e">
        <f>IF($K2500=1,VLOOKUP($A2499,$AQ$11:$AU$135,6),F2499)</f>
        <v>#REF!</v>
      </c>
      <c r="G2500" s="114">
        <f t="shared" si="1177"/>
        <v>4.3006716003852752E-3</v>
      </c>
      <c r="H2500" s="115">
        <f t="shared" si="1178"/>
        <v>46777</v>
      </c>
      <c r="I2500" s="115">
        <f t="shared" si="1179"/>
        <v>46777</v>
      </c>
      <c r="J2500" s="116">
        <f t="shared" si="1180"/>
        <v>21</v>
      </c>
      <c r="K2500" s="116">
        <f t="shared" si="1181"/>
        <v>15</v>
      </c>
      <c r="L2500" s="8">
        <f t="shared" si="1182"/>
        <v>1.00307002</v>
      </c>
      <c r="M2500" s="117">
        <v>1</v>
      </c>
      <c r="N2500" s="117">
        <f t="shared" si="1183"/>
        <v>1</v>
      </c>
      <c r="O2500" s="110">
        <f t="shared" si="1184"/>
        <v>1.00307002</v>
      </c>
      <c r="P2500" s="110">
        <f t="shared" si="1185"/>
        <v>316.26870456</v>
      </c>
      <c r="Q2500" s="148">
        <f t="shared" si="1186"/>
        <v>0</v>
      </c>
      <c r="R2500" s="170">
        <f t="shared" si="1187"/>
        <v>0</v>
      </c>
      <c r="S2500" s="110">
        <f t="shared" si="1188"/>
        <v>0</v>
      </c>
      <c r="T2500" s="92">
        <f t="shared" si="1173"/>
        <v>0</v>
      </c>
      <c r="U2500" s="181">
        <f t="shared" si="1174"/>
        <v>0</v>
      </c>
      <c r="V2500" s="120">
        <f t="shared" si="1170"/>
        <v>7.8E-2</v>
      </c>
      <c r="W2500" s="118">
        <f t="shared" si="1189"/>
        <v>15</v>
      </c>
      <c r="X2500" s="118">
        <v>252</v>
      </c>
      <c r="Y2500" s="117">
        <f t="shared" si="1190"/>
        <v>1.0044806909999999</v>
      </c>
      <c r="Z2500" s="110">
        <f t="shared" si="1191"/>
        <v>1.4171023300000001</v>
      </c>
      <c r="AA2500" s="110">
        <f t="shared" si="1192"/>
        <v>0</v>
      </c>
      <c r="AB2500" s="121" t="str">
        <f t="shared" si="1171"/>
        <v>A+J=</v>
      </c>
      <c r="AC2500" s="115">
        <f t="shared" si="1172"/>
        <v>46777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9">
        <f t="shared" si="1169"/>
        <v>46770</v>
      </c>
      <c r="B2501" s="110">
        <f t="shared" si="1175"/>
        <v>317.84545159000004</v>
      </c>
      <c r="C2501" s="184">
        <f t="shared" si="1193"/>
        <v>315.30072503021694</v>
      </c>
      <c r="D2501" s="111">
        <f t="shared" si="1176"/>
        <v>7245.38</v>
      </c>
      <c r="E2501" s="111">
        <f>IF($K2501=1,VLOOKUP($A2500,$AQ$11:$AU$150,5),E2500)</f>
        <v>7276.54</v>
      </c>
      <c r="F2501" s="160" t="e">
        <f>IF($K2501=1,VLOOKUP($A2500,$AQ$11:$AU$135,6),F2500)</f>
        <v>#REF!</v>
      </c>
      <c r="G2501" s="114">
        <f t="shared" si="1177"/>
        <v>4.3006716003852752E-3</v>
      </c>
      <c r="H2501" s="115">
        <f t="shared" si="1178"/>
        <v>46777</v>
      </c>
      <c r="I2501" s="115">
        <f t="shared" si="1179"/>
        <v>46777</v>
      </c>
      <c r="J2501" s="116">
        <f t="shared" si="1180"/>
        <v>21</v>
      </c>
      <c r="K2501" s="116">
        <f t="shared" si="1181"/>
        <v>16</v>
      </c>
      <c r="L2501" s="8">
        <f t="shared" si="1182"/>
        <v>1.00327502</v>
      </c>
      <c r="M2501" s="117">
        <v>1</v>
      </c>
      <c r="N2501" s="117">
        <f t="shared" si="1183"/>
        <v>1</v>
      </c>
      <c r="O2501" s="110">
        <f t="shared" si="1184"/>
        <v>1.00327502</v>
      </c>
      <c r="P2501" s="110">
        <f t="shared" si="1185"/>
        <v>316.33334121000001</v>
      </c>
      <c r="Q2501" s="148">
        <f t="shared" si="1186"/>
        <v>0</v>
      </c>
      <c r="R2501" s="170">
        <f t="shared" si="1187"/>
        <v>0</v>
      </c>
      <c r="S2501" s="110">
        <f t="shared" si="1188"/>
        <v>0</v>
      </c>
      <c r="T2501" s="92">
        <f t="shared" si="1173"/>
        <v>0</v>
      </c>
      <c r="U2501" s="181">
        <f t="shared" si="1174"/>
        <v>0</v>
      </c>
      <c r="V2501" s="120">
        <f t="shared" si="1170"/>
        <v>7.8E-2</v>
      </c>
      <c r="W2501" s="118">
        <f t="shared" si="1189"/>
        <v>16</v>
      </c>
      <c r="X2501" s="118">
        <v>252</v>
      </c>
      <c r="Y2501" s="117">
        <f t="shared" si="1190"/>
        <v>1.0047801169999999</v>
      </c>
      <c r="Z2501" s="110">
        <f t="shared" si="1191"/>
        <v>1.51211038</v>
      </c>
      <c r="AA2501" s="110">
        <f t="shared" si="1192"/>
        <v>0</v>
      </c>
      <c r="AB2501" s="121" t="str">
        <f t="shared" si="1171"/>
        <v>A+J=</v>
      </c>
      <c r="AC2501" s="115">
        <f t="shared" si="1172"/>
        <v>46777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9">
        <f t="shared" si="1169"/>
        <v>46771</v>
      </c>
      <c r="B2502" s="110">
        <f t="shared" si="1175"/>
        <v>318.00517899000005</v>
      </c>
      <c r="C2502" s="184">
        <f t="shared" si="1193"/>
        <v>315.30072503021694</v>
      </c>
      <c r="D2502" s="111">
        <f t="shared" si="1176"/>
        <v>7245.38</v>
      </c>
      <c r="E2502" s="111">
        <f>IF($K2502=1,VLOOKUP($A2501,$AQ$11:$AU$150,5),E2501)</f>
        <v>7276.54</v>
      </c>
      <c r="F2502" s="160" t="e">
        <f>IF($K2502=1,VLOOKUP($A2501,$AQ$11:$AU$135,6),F2501)</f>
        <v>#REF!</v>
      </c>
      <c r="G2502" s="114">
        <f t="shared" si="1177"/>
        <v>4.3006716003852752E-3</v>
      </c>
      <c r="H2502" s="115">
        <f t="shared" si="1178"/>
        <v>46777</v>
      </c>
      <c r="I2502" s="115">
        <f t="shared" si="1179"/>
        <v>46777</v>
      </c>
      <c r="J2502" s="116">
        <f t="shared" si="1180"/>
        <v>21</v>
      </c>
      <c r="K2502" s="116">
        <f t="shared" si="1181"/>
        <v>17</v>
      </c>
      <c r="L2502" s="8">
        <f t="shared" si="1182"/>
        <v>1.0034800699999999</v>
      </c>
      <c r="M2502" s="117">
        <v>1</v>
      </c>
      <c r="N2502" s="117">
        <f t="shared" si="1183"/>
        <v>1</v>
      </c>
      <c r="O2502" s="110">
        <f t="shared" si="1184"/>
        <v>1.0034800699999999</v>
      </c>
      <c r="P2502" s="110">
        <f t="shared" si="1185"/>
        <v>316.39799362000002</v>
      </c>
      <c r="Q2502" s="148">
        <f t="shared" si="1186"/>
        <v>0</v>
      </c>
      <c r="R2502" s="170">
        <f t="shared" si="1187"/>
        <v>0</v>
      </c>
      <c r="S2502" s="110">
        <f t="shared" si="1188"/>
        <v>0</v>
      </c>
      <c r="T2502" s="92">
        <f t="shared" si="1173"/>
        <v>0</v>
      </c>
      <c r="U2502" s="181">
        <f t="shared" si="1174"/>
        <v>0</v>
      </c>
      <c r="V2502" s="120">
        <f t="shared" si="1170"/>
        <v>7.8E-2</v>
      </c>
      <c r="W2502" s="118">
        <f t="shared" si="1189"/>
        <v>17</v>
      </c>
      <c r="X2502" s="118">
        <v>252</v>
      </c>
      <c r="Y2502" s="117">
        <f t="shared" si="1190"/>
        <v>1.0050796319999999</v>
      </c>
      <c r="Z2502" s="110">
        <f t="shared" si="1191"/>
        <v>1.6071853700000001</v>
      </c>
      <c r="AA2502" s="110">
        <f t="shared" si="1192"/>
        <v>0</v>
      </c>
      <c r="AB2502" s="121" t="str">
        <f t="shared" si="1171"/>
        <v>A+J=</v>
      </c>
      <c r="AC2502" s="115">
        <f t="shared" si="1172"/>
        <v>46777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9">
        <f t="shared" si="1169"/>
        <v>46772</v>
      </c>
      <c r="B2503" s="110">
        <f t="shared" si="1175"/>
        <v>318.16498278999995</v>
      </c>
      <c r="C2503" s="184">
        <f t="shared" si="1193"/>
        <v>315.30072503021694</v>
      </c>
      <c r="D2503" s="111">
        <f t="shared" si="1176"/>
        <v>7245.38</v>
      </c>
      <c r="E2503" s="111">
        <f>IF($K2503=1,VLOOKUP($A2502,$AQ$11:$AU$150,5),E2502)</f>
        <v>7276.54</v>
      </c>
      <c r="F2503" s="160" t="e">
        <f>IF($K2503=1,VLOOKUP($A2502,$AQ$11:$AU$135,6),F2502)</f>
        <v>#REF!</v>
      </c>
      <c r="G2503" s="114">
        <f t="shared" si="1177"/>
        <v>4.3006716003852752E-3</v>
      </c>
      <c r="H2503" s="115">
        <f t="shared" si="1178"/>
        <v>46777</v>
      </c>
      <c r="I2503" s="115">
        <f t="shared" si="1179"/>
        <v>46777</v>
      </c>
      <c r="J2503" s="116">
        <f t="shared" si="1180"/>
        <v>21</v>
      </c>
      <c r="K2503" s="116">
        <f t="shared" si="1181"/>
        <v>18</v>
      </c>
      <c r="L2503" s="8">
        <f t="shared" si="1182"/>
        <v>1.0036851499999999</v>
      </c>
      <c r="M2503" s="117">
        <v>1</v>
      </c>
      <c r="N2503" s="117">
        <f t="shared" si="1183"/>
        <v>1</v>
      </c>
      <c r="O2503" s="110">
        <f t="shared" si="1184"/>
        <v>1.0036851499999999</v>
      </c>
      <c r="P2503" s="110">
        <f t="shared" si="1185"/>
        <v>316.46265548999997</v>
      </c>
      <c r="Q2503" s="148">
        <f t="shared" si="1186"/>
        <v>0</v>
      </c>
      <c r="R2503" s="170">
        <f t="shared" si="1187"/>
        <v>0</v>
      </c>
      <c r="S2503" s="110">
        <f t="shared" si="1188"/>
        <v>0</v>
      </c>
      <c r="T2503" s="92">
        <f t="shared" si="1173"/>
        <v>0</v>
      </c>
      <c r="U2503" s="181">
        <f t="shared" si="1174"/>
        <v>0</v>
      </c>
      <c r="V2503" s="120">
        <f t="shared" si="1170"/>
        <v>7.8E-2</v>
      </c>
      <c r="W2503" s="118">
        <f t="shared" si="1189"/>
        <v>18</v>
      </c>
      <c r="X2503" s="118">
        <v>252</v>
      </c>
      <c r="Y2503" s="117">
        <f t="shared" si="1190"/>
        <v>1.005379236</v>
      </c>
      <c r="Z2503" s="110">
        <f t="shared" si="1191"/>
        <v>1.7023273000000001</v>
      </c>
      <c r="AA2503" s="110">
        <f t="shared" si="1192"/>
        <v>0</v>
      </c>
      <c r="AB2503" s="121" t="str">
        <f t="shared" si="1171"/>
        <v>A+J=</v>
      </c>
      <c r="AC2503" s="115">
        <f t="shared" si="1172"/>
        <v>46777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9">
        <f t="shared" si="1169"/>
        <v>46773</v>
      </c>
      <c r="B2504" s="110">
        <f t="shared" si="1175"/>
        <v>318.32486938</v>
      </c>
      <c r="C2504" s="184">
        <f t="shared" si="1193"/>
        <v>315.30072503021694</v>
      </c>
      <c r="D2504" s="111">
        <f t="shared" si="1176"/>
        <v>7245.38</v>
      </c>
      <c r="E2504" s="111">
        <f>IF($K2504=1,VLOOKUP($A2503,$AQ$11:$AU$150,5),E2503)</f>
        <v>7276.54</v>
      </c>
      <c r="F2504" s="160" t="e">
        <f>IF($K2504=1,VLOOKUP($A2503,$AQ$11:$AU$135,6),F2503)</f>
        <v>#REF!</v>
      </c>
      <c r="G2504" s="114">
        <f t="shared" si="1177"/>
        <v>4.3006716003852752E-3</v>
      </c>
      <c r="H2504" s="115">
        <f t="shared" si="1178"/>
        <v>46777</v>
      </c>
      <c r="I2504" s="115">
        <f t="shared" si="1179"/>
        <v>46777</v>
      </c>
      <c r="J2504" s="116">
        <f t="shared" si="1180"/>
        <v>21</v>
      </c>
      <c r="K2504" s="116">
        <f t="shared" si="1181"/>
        <v>19</v>
      </c>
      <c r="L2504" s="8">
        <f t="shared" si="1182"/>
        <v>1.00389028</v>
      </c>
      <c r="M2504" s="117">
        <v>1</v>
      </c>
      <c r="N2504" s="117">
        <f t="shared" si="1183"/>
        <v>1</v>
      </c>
      <c r="O2504" s="110">
        <f t="shared" si="1184"/>
        <v>1.00389028</v>
      </c>
      <c r="P2504" s="110">
        <f t="shared" si="1185"/>
        <v>316.52733312999999</v>
      </c>
      <c r="Q2504" s="148">
        <f t="shared" si="1186"/>
        <v>0</v>
      </c>
      <c r="R2504" s="170">
        <f t="shared" si="1187"/>
        <v>0</v>
      </c>
      <c r="S2504" s="110">
        <f t="shared" si="1188"/>
        <v>0</v>
      </c>
      <c r="T2504" s="92">
        <f t="shared" si="1173"/>
        <v>0</v>
      </c>
      <c r="U2504" s="181">
        <f t="shared" si="1174"/>
        <v>0</v>
      </c>
      <c r="V2504" s="120">
        <f t="shared" si="1170"/>
        <v>7.8E-2</v>
      </c>
      <c r="W2504" s="118">
        <f t="shared" si="1189"/>
        <v>19</v>
      </c>
      <c r="X2504" s="118">
        <v>252</v>
      </c>
      <c r="Y2504" s="117">
        <f t="shared" si="1190"/>
        <v>1.0056789290000001</v>
      </c>
      <c r="Z2504" s="110">
        <f t="shared" si="1191"/>
        <v>1.7975362500000001</v>
      </c>
      <c r="AA2504" s="110">
        <f t="shared" si="1192"/>
        <v>0</v>
      </c>
      <c r="AB2504" s="121" t="str">
        <f t="shared" si="1171"/>
        <v>A+J=</v>
      </c>
      <c r="AC2504" s="115">
        <f t="shared" si="1172"/>
        <v>46777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9">
        <f t="shared" si="1169"/>
        <v>46774</v>
      </c>
      <c r="B2505" s="110">
        <f t="shared" si="1175"/>
        <v>318.48483590000001</v>
      </c>
      <c r="C2505" s="184">
        <f t="shared" si="1193"/>
        <v>315.30072503021694</v>
      </c>
      <c r="D2505" s="111">
        <f t="shared" si="1176"/>
        <v>7245.38</v>
      </c>
      <c r="E2505" s="111">
        <f>IF($K2505=1,VLOOKUP($A2504,$AQ$11:$AU$150,5),E2504)</f>
        <v>7276.54</v>
      </c>
      <c r="F2505" s="160" t="e">
        <f>IF($K2505=1,VLOOKUP($A2504,$AQ$11:$AU$135,6),F2504)</f>
        <v>#REF!</v>
      </c>
      <c r="G2505" s="114">
        <f t="shared" si="1177"/>
        <v>4.3006716003852752E-3</v>
      </c>
      <c r="H2505" s="115">
        <f t="shared" si="1178"/>
        <v>46777</v>
      </c>
      <c r="I2505" s="115">
        <f t="shared" si="1179"/>
        <v>46777</v>
      </c>
      <c r="J2505" s="116">
        <f t="shared" si="1180"/>
        <v>21</v>
      </c>
      <c r="K2505" s="116">
        <f t="shared" si="1181"/>
        <v>20</v>
      </c>
      <c r="L2505" s="8">
        <f t="shared" si="1182"/>
        <v>1.0040954499999999</v>
      </c>
      <c r="M2505" s="117">
        <v>1</v>
      </c>
      <c r="N2505" s="117">
        <f t="shared" si="1183"/>
        <v>1</v>
      </c>
      <c r="O2505" s="110">
        <f t="shared" si="1184"/>
        <v>1.0040954499999999</v>
      </c>
      <c r="P2505" s="110">
        <f t="shared" si="1185"/>
        <v>316.59202338</v>
      </c>
      <c r="Q2505" s="148">
        <f t="shared" si="1186"/>
        <v>0</v>
      </c>
      <c r="R2505" s="170">
        <f t="shared" si="1187"/>
        <v>0</v>
      </c>
      <c r="S2505" s="110">
        <f t="shared" si="1188"/>
        <v>0</v>
      </c>
      <c r="T2505" s="92">
        <f t="shared" si="1173"/>
        <v>0</v>
      </c>
      <c r="U2505" s="181">
        <f t="shared" si="1174"/>
        <v>0</v>
      </c>
      <c r="V2505" s="120">
        <f t="shared" si="1170"/>
        <v>7.8E-2</v>
      </c>
      <c r="W2505" s="118">
        <f t="shared" si="1189"/>
        <v>20</v>
      </c>
      <c r="X2505" s="118">
        <v>252</v>
      </c>
      <c r="Y2505" s="117">
        <f t="shared" si="1190"/>
        <v>1.0059787120000001</v>
      </c>
      <c r="Z2505" s="110">
        <f t="shared" si="1191"/>
        <v>1.8928125200000001</v>
      </c>
      <c r="AA2505" s="110">
        <f t="shared" si="1192"/>
        <v>0</v>
      </c>
      <c r="AB2505" s="121" t="str">
        <f t="shared" si="1171"/>
        <v>A+J=</v>
      </c>
      <c r="AC2505" s="115">
        <f t="shared" si="1172"/>
        <v>46777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9">
        <f t="shared" si="1169"/>
        <v>46775</v>
      </c>
      <c r="B2506" s="110">
        <f t="shared" si="1175"/>
        <v>318.48483590000001</v>
      </c>
      <c r="C2506" s="184">
        <f t="shared" si="1193"/>
        <v>315.30072503021694</v>
      </c>
      <c r="D2506" s="111">
        <f t="shared" si="1176"/>
        <v>7245.38</v>
      </c>
      <c r="E2506" s="111">
        <f>IF($K2506=1,VLOOKUP($A2505,$AQ$11:$AU$150,5),E2505)</f>
        <v>7276.54</v>
      </c>
      <c r="F2506" s="160" t="e">
        <f>IF($K2506=1,VLOOKUP($A2505,$AQ$11:$AU$135,6),F2505)</f>
        <v>#REF!</v>
      </c>
      <c r="G2506" s="114">
        <f t="shared" si="1177"/>
        <v>4.3006716003852752E-3</v>
      </c>
      <c r="H2506" s="115">
        <f t="shared" si="1178"/>
        <v>46777</v>
      </c>
      <c r="I2506" s="115">
        <f t="shared" si="1179"/>
        <v>46777</v>
      </c>
      <c r="J2506" s="116">
        <f t="shared" si="1180"/>
        <v>21</v>
      </c>
      <c r="K2506" s="116">
        <f t="shared" si="1181"/>
        <v>20</v>
      </c>
      <c r="L2506" s="8">
        <f t="shared" si="1182"/>
        <v>1.0040954499999999</v>
      </c>
      <c r="M2506" s="117">
        <v>1</v>
      </c>
      <c r="N2506" s="117">
        <f t="shared" si="1183"/>
        <v>1</v>
      </c>
      <c r="O2506" s="110">
        <f t="shared" si="1184"/>
        <v>1.0040954499999999</v>
      </c>
      <c r="P2506" s="110">
        <f t="shared" si="1185"/>
        <v>316.59202338</v>
      </c>
      <c r="Q2506" s="148">
        <f t="shared" si="1186"/>
        <v>0</v>
      </c>
      <c r="R2506" s="170">
        <f t="shared" si="1187"/>
        <v>0</v>
      </c>
      <c r="S2506" s="110">
        <f t="shared" si="1188"/>
        <v>0</v>
      </c>
      <c r="T2506" s="92">
        <f t="shared" si="1173"/>
        <v>0</v>
      </c>
      <c r="U2506" s="181">
        <f t="shared" si="1174"/>
        <v>0</v>
      </c>
      <c r="V2506" s="120">
        <f t="shared" si="1170"/>
        <v>7.8E-2</v>
      </c>
      <c r="W2506" s="118">
        <f t="shared" si="1189"/>
        <v>20</v>
      </c>
      <c r="X2506" s="118">
        <v>252</v>
      </c>
      <c r="Y2506" s="117">
        <f t="shared" si="1190"/>
        <v>1.0059787120000001</v>
      </c>
      <c r="Z2506" s="110">
        <f t="shared" si="1191"/>
        <v>1.8928125200000001</v>
      </c>
      <c r="AA2506" s="110">
        <f t="shared" si="1192"/>
        <v>0</v>
      </c>
      <c r="AB2506" s="121" t="str">
        <f t="shared" si="1171"/>
        <v>A+J=</v>
      </c>
      <c r="AC2506" s="115">
        <f t="shared" si="1172"/>
        <v>46777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9">
        <f t="shared" si="1169"/>
        <v>46776</v>
      </c>
      <c r="B2507" s="110">
        <f t="shared" si="1175"/>
        <v>318.48483590000001</v>
      </c>
      <c r="C2507" s="184">
        <f t="shared" si="1193"/>
        <v>315.30072503021694</v>
      </c>
      <c r="D2507" s="111">
        <f t="shared" si="1176"/>
        <v>7245.38</v>
      </c>
      <c r="E2507" s="111">
        <f>IF($K2507=1,VLOOKUP($A2506,$AQ$11:$AU$150,5),E2506)</f>
        <v>7276.54</v>
      </c>
      <c r="F2507" s="160" t="e">
        <f>IF($K2507=1,VLOOKUP($A2506,$AQ$11:$AU$135,6),F2506)</f>
        <v>#REF!</v>
      </c>
      <c r="G2507" s="114">
        <f t="shared" si="1177"/>
        <v>4.3006716003852752E-3</v>
      </c>
      <c r="H2507" s="115">
        <f t="shared" si="1178"/>
        <v>46777</v>
      </c>
      <c r="I2507" s="115">
        <f t="shared" si="1179"/>
        <v>46777</v>
      </c>
      <c r="J2507" s="116">
        <f t="shared" si="1180"/>
        <v>21</v>
      </c>
      <c r="K2507" s="116">
        <f t="shared" si="1181"/>
        <v>20</v>
      </c>
      <c r="L2507" s="8">
        <f t="shared" si="1182"/>
        <v>1.0040954499999999</v>
      </c>
      <c r="M2507" s="117">
        <v>1</v>
      </c>
      <c r="N2507" s="117">
        <f t="shared" si="1183"/>
        <v>1</v>
      </c>
      <c r="O2507" s="110">
        <f t="shared" si="1184"/>
        <v>1.0040954499999999</v>
      </c>
      <c r="P2507" s="110">
        <f t="shared" si="1185"/>
        <v>316.59202338</v>
      </c>
      <c r="Q2507" s="148">
        <f t="shared" si="1186"/>
        <v>0</v>
      </c>
      <c r="R2507" s="170">
        <f t="shared" si="1187"/>
        <v>0</v>
      </c>
      <c r="S2507" s="110">
        <f t="shared" si="1188"/>
        <v>0</v>
      </c>
      <c r="T2507" s="92">
        <f t="shared" si="1173"/>
        <v>0</v>
      </c>
      <c r="U2507" s="181">
        <f t="shared" si="1174"/>
        <v>0</v>
      </c>
      <c r="V2507" s="120">
        <f t="shared" si="1170"/>
        <v>7.8E-2</v>
      </c>
      <c r="W2507" s="118">
        <f t="shared" si="1189"/>
        <v>20</v>
      </c>
      <c r="X2507" s="118">
        <v>252</v>
      </c>
      <c r="Y2507" s="117">
        <f t="shared" si="1190"/>
        <v>1.0059787120000001</v>
      </c>
      <c r="Z2507" s="110">
        <f t="shared" si="1191"/>
        <v>1.8928125200000001</v>
      </c>
      <c r="AA2507" s="110">
        <f t="shared" si="1192"/>
        <v>0</v>
      </c>
      <c r="AB2507" s="121" t="str">
        <f t="shared" si="1171"/>
        <v>A+J=</v>
      </c>
      <c r="AC2507" s="115">
        <f t="shared" si="1172"/>
        <v>46777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9">
        <f t="shared" ref="A2508:A2571" si="1194">(A2507+1)</f>
        <v>46777</v>
      </c>
      <c r="B2508" s="110">
        <f t="shared" si="1175"/>
        <v>318.64488526000002</v>
      </c>
      <c r="C2508" s="184">
        <f t="shared" si="1193"/>
        <v>315.30072503021694</v>
      </c>
      <c r="D2508" s="111">
        <f t="shared" si="1176"/>
        <v>7245.38</v>
      </c>
      <c r="E2508" s="111">
        <f>IF($K2508=1,VLOOKUP($A2507,$AQ$11:$AU$150,5),E2507)</f>
        <v>7276.54</v>
      </c>
      <c r="F2508" s="160" t="e">
        <f>IF($K2508=1,VLOOKUP($A2507,$AQ$11:$AU$135,6),F2507)</f>
        <v>#REF!</v>
      </c>
      <c r="G2508" s="114">
        <f t="shared" si="1177"/>
        <v>4.3006716003852752E-3</v>
      </c>
      <c r="H2508" s="115">
        <f t="shared" si="1178"/>
        <v>46777</v>
      </c>
      <c r="I2508" s="115">
        <f t="shared" si="1179"/>
        <v>46777</v>
      </c>
      <c r="J2508" s="116">
        <f t="shared" si="1180"/>
        <v>21</v>
      </c>
      <c r="K2508" s="116">
        <f t="shared" si="1181"/>
        <v>21</v>
      </c>
      <c r="L2508" s="8">
        <f t="shared" si="1182"/>
        <v>1.0043006699999999</v>
      </c>
      <c r="M2508" s="117">
        <v>1</v>
      </c>
      <c r="N2508" s="117">
        <f t="shared" si="1183"/>
        <v>1</v>
      </c>
      <c r="O2508" s="110">
        <f t="shared" si="1184"/>
        <v>1.0043006699999999</v>
      </c>
      <c r="P2508" s="110">
        <f t="shared" si="1185"/>
        <v>316.65672939000001</v>
      </c>
      <c r="Q2508" s="148">
        <f t="shared" si="1186"/>
        <v>82</v>
      </c>
      <c r="R2508" s="170">
        <f t="shared" si="1187"/>
        <v>3.7037E-2</v>
      </c>
      <c r="S2508" s="110">
        <f t="shared" si="1188"/>
        <v>11.728015279999999</v>
      </c>
      <c r="T2508" s="92">
        <f t="shared" si="1173"/>
        <v>1.35600436911567</v>
      </c>
      <c r="U2508" s="181">
        <f t="shared" si="1174"/>
        <v>4.131925342095339E-2</v>
      </c>
      <c r="V2508" s="120">
        <f t="shared" ref="V2508:V2571" si="1195">(V2507)</f>
        <v>7.8E-2</v>
      </c>
      <c r="W2508" s="118">
        <f t="shared" si="1189"/>
        <v>21</v>
      </c>
      <c r="X2508" s="118">
        <v>252</v>
      </c>
      <c r="Y2508" s="117">
        <f t="shared" si="1190"/>
        <v>1.0062785839999999</v>
      </c>
      <c r="Z2508" s="110">
        <f t="shared" si="1191"/>
        <v>1.9881558699999999</v>
      </c>
      <c r="AA2508" s="110">
        <f t="shared" si="1192"/>
        <v>13.716171149999999</v>
      </c>
      <c r="AB2508" s="121" t="str">
        <f t="shared" si="1171"/>
        <v>A+J=</v>
      </c>
      <c r="AC2508" s="115">
        <f t="shared" si="1172"/>
        <v>46777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9">
        <f t="shared" si="1194"/>
        <v>46778</v>
      </c>
      <c r="B2509" s="110">
        <f t="shared" si="1175"/>
        <v>303.71986527000001</v>
      </c>
      <c r="C2509" s="184">
        <f t="shared" si="1193"/>
        <v>303.57270974088431</v>
      </c>
      <c r="D2509" s="111">
        <f t="shared" si="1176"/>
        <v>7245.38</v>
      </c>
      <c r="E2509" s="111">
        <f>IF($K2509=1,VLOOKUP($A2508,$AQ$11:$AU$150,5),E2508)</f>
        <v>7276.54</v>
      </c>
      <c r="F2509" s="160" t="e">
        <f>IF($K2509=1,VLOOKUP($A2508,$AQ$11:$AU$135,6),F2508)</f>
        <v>#REF!</v>
      </c>
      <c r="G2509" s="114">
        <f t="shared" si="1177"/>
        <v>4.3006716003852752E-3</v>
      </c>
      <c r="H2509" s="115">
        <f t="shared" si="1178"/>
        <v>46808</v>
      </c>
      <c r="I2509" s="115">
        <f t="shared" si="1179"/>
        <v>46808</v>
      </c>
      <c r="J2509" s="116">
        <f t="shared" si="1180"/>
        <v>23</v>
      </c>
      <c r="K2509" s="116">
        <f t="shared" si="1181"/>
        <v>1</v>
      </c>
      <c r="L2509" s="8">
        <f t="shared" si="1182"/>
        <v>1.0001865999999999</v>
      </c>
      <c r="M2509" s="117">
        <v>1</v>
      </c>
      <c r="N2509" s="117">
        <f t="shared" si="1183"/>
        <v>1</v>
      </c>
      <c r="O2509" s="110">
        <f t="shared" si="1184"/>
        <v>1.0001865999999999</v>
      </c>
      <c r="P2509" s="110">
        <f t="shared" si="1185"/>
        <v>303.62935640000001</v>
      </c>
      <c r="Q2509" s="148">
        <f t="shared" si="1186"/>
        <v>0</v>
      </c>
      <c r="R2509" s="170">
        <f t="shared" si="1187"/>
        <v>0</v>
      </c>
      <c r="S2509" s="110">
        <f t="shared" si="1188"/>
        <v>0</v>
      </c>
      <c r="T2509" s="92">
        <f t="shared" si="1173"/>
        <v>0</v>
      </c>
      <c r="U2509" s="181">
        <f t="shared" si="1174"/>
        <v>0</v>
      </c>
      <c r="V2509" s="120">
        <f t="shared" si="1195"/>
        <v>7.8E-2</v>
      </c>
      <c r="W2509" s="118">
        <f t="shared" si="1189"/>
        <v>1</v>
      </c>
      <c r="X2509" s="118">
        <v>252</v>
      </c>
      <c r="Y2509" s="117">
        <f t="shared" si="1190"/>
        <v>1.00029809</v>
      </c>
      <c r="Z2509" s="110">
        <f t="shared" si="1191"/>
        <v>9.0508870000000005E-2</v>
      </c>
      <c r="AA2509" s="110">
        <f t="shared" si="1192"/>
        <v>0</v>
      </c>
      <c r="AB2509" s="121" t="str">
        <f t="shared" ref="AB2509:AB2572" si="1196">IF($Q2508&gt;0,VLOOKUP($A2508,$AF$11:$AO$141,9),AB2508)</f>
        <v>A+J=</v>
      </c>
      <c r="AC2509" s="115">
        <f t="shared" ref="AC2509:AC2572" si="1197">IF($Q2508&gt;0,VLOOKUP($A2508,$AF$11:$AO$141,10),AC2508)</f>
        <v>46808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9">
        <f t="shared" si="1194"/>
        <v>46779</v>
      </c>
      <c r="B2510" s="110">
        <f t="shared" si="1175"/>
        <v>303.86709072999997</v>
      </c>
      <c r="C2510" s="184">
        <f t="shared" si="1193"/>
        <v>303.57270974088431</v>
      </c>
      <c r="D2510" s="111">
        <f t="shared" si="1176"/>
        <v>7245.38</v>
      </c>
      <c r="E2510" s="111">
        <f>IF($K2510=1,VLOOKUP($A2509,$AQ$11:$AU$150,5),E2509)</f>
        <v>7276.54</v>
      </c>
      <c r="F2510" s="160" t="e">
        <f>IF($K2510=1,VLOOKUP($A2509,$AQ$11:$AU$135,6),F2509)</f>
        <v>#REF!</v>
      </c>
      <c r="G2510" s="114">
        <f t="shared" si="1177"/>
        <v>4.3006716003852752E-3</v>
      </c>
      <c r="H2510" s="115">
        <f t="shared" si="1178"/>
        <v>46808</v>
      </c>
      <c r="I2510" s="115">
        <f t="shared" si="1179"/>
        <v>46808</v>
      </c>
      <c r="J2510" s="116">
        <f t="shared" si="1180"/>
        <v>23</v>
      </c>
      <c r="K2510" s="116">
        <f t="shared" si="1181"/>
        <v>2</v>
      </c>
      <c r="L2510" s="8">
        <f t="shared" si="1182"/>
        <v>1.0003732299999999</v>
      </c>
      <c r="M2510" s="117">
        <v>1</v>
      </c>
      <c r="N2510" s="117">
        <f t="shared" si="1183"/>
        <v>1</v>
      </c>
      <c r="O2510" s="110">
        <f t="shared" si="1184"/>
        <v>1.0003732299999999</v>
      </c>
      <c r="P2510" s="110">
        <f t="shared" si="1185"/>
        <v>303.68601217999998</v>
      </c>
      <c r="Q2510" s="148">
        <f t="shared" si="1186"/>
        <v>0</v>
      </c>
      <c r="R2510" s="170">
        <f t="shared" si="1187"/>
        <v>0</v>
      </c>
      <c r="S2510" s="110">
        <f t="shared" si="1188"/>
        <v>0</v>
      </c>
      <c r="T2510" s="92">
        <f t="shared" si="1173"/>
        <v>0</v>
      </c>
      <c r="U2510" s="181">
        <f t="shared" si="1174"/>
        <v>0</v>
      </c>
      <c r="V2510" s="120">
        <f t="shared" si="1195"/>
        <v>7.8E-2</v>
      </c>
      <c r="W2510" s="118">
        <f t="shared" si="1189"/>
        <v>2</v>
      </c>
      <c r="X2510" s="118">
        <v>252</v>
      </c>
      <c r="Y2510" s="117">
        <f t="shared" si="1190"/>
        <v>1.0005962690000001</v>
      </c>
      <c r="Z2510" s="110">
        <f t="shared" si="1191"/>
        <v>0.18107855</v>
      </c>
      <c r="AA2510" s="110">
        <f t="shared" si="1192"/>
        <v>0</v>
      </c>
      <c r="AB2510" s="121" t="str">
        <f t="shared" si="1196"/>
        <v>A+J=</v>
      </c>
      <c r="AC2510" s="115">
        <f t="shared" si="1197"/>
        <v>46808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9">
        <f t="shared" si="1194"/>
        <v>46780</v>
      </c>
      <c r="B2511" s="110">
        <f t="shared" si="1175"/>
        <v>304.01439189000001</v>
      </c>
      <c r="C2511" s="184">
        <f t="shared" si="1193"/>
        <v>303.57270974088431</v>
      </c>
      <c r="D2511" s="111">
        <f t="shared" si="1176"/>
        <v>7245.38</v>
      </c>
      <c r="E2511" s="111">
        <f>IF($K2511=1,VLOOKUP($A2510,$AQ$11:$AU$150,5),E2510)</f>
        <v>7276.54</v>
      </c>
      <c r="F2511" s="160" t="e">
        <f>IF($K2511=1,VLOOKUP($A2510,$AQ$11:$AU$135,6),F2510)</f>
        <v>#REF!</v>
      </c>
      <c r="G2511" s="114">
        <f t="shared" si="1177"/>
        <v>4.3006716003852752E-3</v>
      </c>
      <c r="H2511" s="115">
        <f t="shared" si="1178"/>
        <v>46808</v>
      </c>
      <c r="I2511" s="115">
        <f t="shared" si="1179"/>
        <v>46808</v>
      </c>
      <c r="J2511" s="116">
        <f t="shared" si="1180"/>
        <v>23</v>
      </c>
      <c r="K2511" s="116">
        <f t="shared" si="1181"/>
        <v>3</v>
      </c>
      <c r="L2511" s="8">
        <f t="shared" si="1182"/>
        <v>1.00055991</v>
      </c>
      <c r="M2511" s="117">
        <v>1</v>
      </c>
      <c r="N2511" s="117">
        <f t="shared" si="1183"/>
        <v>1</v>
      </c>
      <c r="O2511" s="110">
        <f t="shared" si="1184"/>
        <v>1.00055991</v>
      </c>
      <c r="P2511" s="110">
        <f t="shared" si="1185"/>
        <v>303.74268312999999</v>
      </c>
      <c r="Q2511" s="148">
        <f t="shared" si="1186"/>
        <v>0</v>
      </c>
      <c r="R2511" s="170">
        <f t="shared" si="1187"/>
        <v>0</v>
      </c>
      <c r="S2511" s="110">
        <f t="shared" si="1188"/>
        <v>0</v>
      </c>
      <c r="T2511" s="92">
        <f t="shared" si="1173"/>
        <v>0</v>
      </c>
      <c r="U2511" s="181">
        <f t="shared" si="1174"/>
        <v>0</v>
      </c>
      <c r="V2511" s="120">
        <f t="shared" si="1195"/>
        <v>7.8E-2</v>
      </c>
      <c r="W2511" s="118">
        <f t="shared" si="1189"/>
        <v>3</v>
      </c>
      <c r="X2511" s="118">
        <v>252</v>
      </c>
      <c r="Y2511" s="117">
        <f t="shared" si="1190"/>
        <v>1.0008945359999999</v>
      </c>
      <c r="Z2511" s="110">
        <f t="shared" si="1191"/>
        <v>0.27170875999999999</v>
      </c>
      <c r="AA2511" s="110">
        <f t="shared" si="1192"/>
        <v>0</v>
      </c>
      <c r="AB2511" s="121" t="str">
        <f t="shared" si="1196"/>
        <v>A+J=</v>
      </c>
      <c r="AC2511" s="115">
        <f t="shared" si="1197"/>
        <v>46808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9">
        <f t="shared" si="1194"/>
        <v>46781</v>
      </c>
      <c r="B2512" s="110">
        <f t="shared" si="1175"/>
        <v>304.16176029000002</v>
      </c>
      <c r="C2512" s="184">
        <f t="shared" si="1193"/>
        <v>303.57270974088431</v>
      </c>
      <c r="D2512" s="111">
        <f t="shared" si="1176"/>
        <v>7245.38</v>
      </c>
      <c r="E2512" s="111">
        <f>IF($K2512=1,VLOOKUP($A2511,$AQ$11:$AU$150,5),E2511)</f>
        <v>7276.54</v>
      </c>
      <c r="F2512" s="160" t="e">
        <f>IF($K2512=1,VLOOKUP($A2511,$AQ$11:$AU$135,6),F2511)</f>
        <v>#REF!</v>
      </c>
      <c r="G2512" s="114">
        <f t="shared" si="1177"/>
        <v>4.3006716003852752E-3</v>
      </c>
      <c r="H2512" s="115">
        <f t="shared" si="1178"/>
        <v>46808</v>
      </c>
      <c r="I2512" s="115">
        <f t="shared" si="1179"/>
        <v>46808</v>
      </c>
      <c r="J2512" s="116">
        <f t="shared" si="1180"/>
        <v>23</v>
      </c>
      <c r="K2512" s="116">
        <f t="shared" si="1181"/>
        <v>4</v>
      </c>
      <c r="L2512" s="8">
        <f t="shared" si="1182"/>
        <v>1.00074661</v>
      </c>
      <c r="M2512" s="117">
        <v>1</v>
      </c>
      <c r="N2512" s="117">
        <f t="shared" si="1183"/>
        <v>1</v>
      </c>
      <c r="O2512" s="110">
        <f t="shared" si="1184"/>
        <v>1.00074661</v>
      </c>
      <c r="P2512" s="110">
        <f t="shared" si="1185"/>
        <v>303.79936015999999</v>
      </c>
      <c r="Q2512" s="148">
        <f t="shared" si="1186"/>
        <v>0</v>
      </c>
      <c r="R2512" s="170">
        <f t="shared" si="1187"/>
        <v>0</v>
      </c>
      <c r="S2512" s="110">
        <f t="shared" si="1188"/>
        <v>0</v>
      </c>
      <c r="T2512" s="92">
        <f t="shared" ref="T2512:T2575" si="1198">IF(AND(Q2512&gt;0,L2512&gt;1),(L2512-1)*C2512,0)</f>
        <v>0</v>
      </c>
      <c r="U2512" s="181">
        <f t="shared" ref="U2512:U2575" si="1199">IF(Q2512&gt;0,(S2512+T2512)/P2512,0)</f>
        <v>0</v>
      </c>
      <c r="V2512" s="120">
        <f t="shared" si="1195"/>
        <v>7.8E-2</v>
      </c>
      <c r="W2512" s="118">
        <f t="shared" si="1189"/>
        <v>4</v>
      </c>
      <c r="X2512" s="118">
        <v>252</v>
      </c>
      <c r="Y2512" s="117">
        <f t="shared" si="1190"/>
        <v>1.001192893</v>
      </c>
      <c r="Z2512" s="110">
        <f t="shared" si="1191"/>
        <v>0.36240012999999999</v>
      </c>
      <c r="AA2512" s="110">
        <f t="shared" si="1192"/>
        <v>0</v>
      </c>
      <c r="AB2512" s="121" t="str">
        <f t="shared" si="1196"/>
        <v>A+J=</v>
      </c>
      <c r="AC2512" s="115">
        <f t="shared" si="1197"/>
        <v>46808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9">
        <f t="shared" si="1194"/>
        <v>46782</v>
      </c>
      <c r="B2513" s="110">
        <f t="shared" ref="B2513:B2568" si="1200">(P2513+Z2513)</f>
        <v>304.16176029000002</v>
      </c>
      <c r="C2513" s="184">
        <f t="shared" si="1193"/>
        <v>303.57270974088431</v>
      </c>
      <c r="D2513" s="111">
        <f t="shared" ref="D2513:D2568" si="1201">IF(E2513=E2512,D2512,E2512)</f>
        <v>7245.38</v>
      </c>
      <c r="E2513" s="111">
        <f>IF($K2513=1,VLOOKUP($A2512,$AQ$11:$AU$150,5),E2512)</f>
        <v>7276.54</v>
      </c>
      <c r="F2513" s="160" t="e">
        <f>IF($K2513=1,VLOOKUP($A2512,$AQ$11:$AU$135,6),F2512)</f>
        <v>#REF!</v>
      </c>
      <c r="G2513" s="114">
        <f t="shared" ref="G2513:G2568" si="1202">(E2513/D2513)-1</f>
        <v>4.3006716003852752E-3</v>
      </c>
      <c r="H2513" s="115">
        <f t="shared" ref="H2513:H2568" si="1203">IF(Q2512&gt;0,VLOOKUP(A2513,AJ$119:AP$451,4),H2512)</f>
        <v>46808</v>
      </c>
      <c r="I2513" s="115">
        <f t="shared" ref="I2513:I2568" si="1204">IF(A2513&gt;I2512,H2513,I2512)</f>
        <v>46808</v>
      </c>
      <c r="J2513" s="116">
        <f t="shared" ref="J2513:J2568" si="1205">IF(I2513=I2512,J2512,NETWORKDAYS(I2512,I2513,$AF$149:$AF$503)-1)</f>
        <v>23</v>
      </c>
      <c r="K2513" s="116">
        <f t="shared" ref="K2513:K2568" si="1206">(J2513-(NETWORKDAYS(A2513,I2513,AF$149:AF$503)-1))</f>
        <v>4</v>
      </c>
      <c r="L2513" s="8">
        <f t="shared" ref="L2513:L2568" si="1207">TRUNC((E2513/D2513)^TRUNC((K2513/J2513),9),8)</f>
        <v>1.00074661</v>
      </c>
      <c r="M2513" s="117">
        <v>1</v>
      </c>
      <c r="N2513" s="117">
        <f t="shared" ref="N2513:N2568" si="1208">IF(I2513&gt;I2512,N2512*M2513,N2512)</f>
        <v>1</v>
      </c>
      <c r="O2513" s="110">
        <f t="shared" ref="O2513:O2568" si="1209">TRUNC(TRUNC((L2513*N2513),15),8)</f>
        <v>1.00074661</v>
      </c>
      <c r="P2513" s="110">
        <f t="shared" ref="P2513:P2568" si="1210">TRUNC(C2513*O2513,8)</f>
        <v>303.79936015999999</v>
      </c>
      <c r="Q2513" s="148">
        <f t="shared" ref="Q2513:Q2568" si="1211">IF(VLOOKUP(A2513,AF$11:AM$141,8)=VLOOKUP(A2512,AF$11:AM$141,8),0,VLOOKUP(A2513,AF$11:AM$141,8))</f>
        <v>0</v>
      </c>
      <c r="R2513" s="170">
        <f t="shared" ref="R2513:R2568" si="1212">IF(Q2513&gt;0,VLOOKUP($A2513,$AF$11:$AK$141,6),0)</f>
        <v>0</v>
      </c>
      <c r="S2513" s="110">
        <f t="shared" ref="S2513:S2568" si="1213">IF(R2513&gt;0,TRUNC(R2513*P2513,8),0)</f>
        <v>0</v>
      </c>
      <c r="T2513" s="92">
        <f t="shared" si="1198"/>
        <v>0</v>
      </c>
      <c r="U2513" s="181">
        <f t="shared" si="1199"/>
        <v>0</v>
      </c>
      <c r="V2513" s="120">
        <f t="shared" si="1195"/>
        <v>7.8E-2</v>
      </c>
      <c r="W2513" s="118">
        <f t="shared" ref="W2513:W2568" si="1214">IF(A2512&lt;K$2,0,IF(Q2512&gt;0,1,IF(K2513=K2512,W2512,W2512+1)))</f>
        <v>4</v>
      </c>
      <c r="X2513" s="118">
        <v>252</v>
      </c>
      <c r="Y2513" s="117">
        <f t="shared" ref="Y2513:Y2568" si="1215">ROUND((1+V2513)^TRUNC((W2513/X2513),9),9)</f>
        <v>1.001192893</v>
      </c>
      <c r="Z2513" s="110">
        <f t="shared" ref="Z2513:Z2568" si="1216">TRUNC((P2513*(Y2513-1)),8)</f>
        <v>0.36240012999999999</v>
      </c>
      <c r="AA2513" s="110">
        <f t="shared" ref="AA2513:AA2568" si="1217">IF(Q2513&gt;0,S2513+Z2513,0)</f>
        <v>0</v>
      </c>
      <c r="AB2513" s="121" t="str">
        <f t="shared" si="1196"/>
        <v>A+J=</v>
      </c>
      <c r="AC2513" s="115">
        <f t="shared" si="1197"/>
        <v>46808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9">
        <f t="shared" si="1194"/>
        <v>46783</v>
      </c>
      <c r="B2514" s="110">
        <f t="shared" si="1200"/>
        <v>304.16176029000002</v>
      </c>
      <c r="C2514" s="184">
        <f t="shared" si="1193"/>
        <v>303.57270974088431</v>
      </c>
      <c r="D2514" s="111">
        <f t="shared" si="1201"/>
        <v>7245.38</v>
      </c>
      <c r="E2514" s="111">
        <f>IF($K2514=1,VLOOKUP($A2513,$AQ$11:$AU$150,5),E2513)</f>
        <v>7276.54</v>
      </c>
      <c r="F2514" s="160" t="e">
        <f>IF($K2514=1,VLOOKUP($A2513,$AQ$11:$AU$135,6),F2513)</f>
        <v>#REF!</v>
      </c>
      <c r="G2514" s="114">
        <f t="shared" si="1202"/>
        <v>4.3006716003852752E-3</v>
      </c>
      <c r="H2514" s="115">
        <f t="shared" si="1203"/>
        <v>46808</v>
      </c>
      <c r="I2514" s="115">
        <f t="shared" si="1204"/>
        <v>46808</v>
      </c>
      <c r="J2514" s="116">
        <f t="shared" si="1205"/>
        <v>23</v>
      </c>
      <c r="K2514" s="116">
        <f t="shared" si="1206"/>
        <v>4</v>
      </c>
      <c r="L2514" s="8">
        <f t="shared" si="1207"/>
        <v>1.00074661</v>
      </c>
      <c r="M2514" s="117">
        <v>1</v>
      </c>
      <c r="N2514" s="117">
        <f t="shared" si="1208"/>
        <v>1</v>
      </c>
      <c r="O2514" s="110">
        <f t="shared" si="1209"/>
        <v>1.00074661</v>
      </c>
      <c r="P2514" s="110">
        <f t="shared" si="1210"/>
        <v>303.79936015999999</v>
      </c>
      <c r="Q2514" s="148">
        <f t="shared" si="1211"/>
        <v>0</v>
      </c>
      <c r="R2514" s="170">
        <f t="shared" si="1212"/>
        <v>0</v>
      </c>
      <c r="S2514" s="110">
        <f t="shared" si="1213"/>
        <v>0</v>
      </c>
      <c r="T2514" s="92">
        <f t="shared" si="1198"/>
        <v>0</v>
      </c>
      <c r="U2514" s="181">
        <f t="shared" si="1199"/>
        <v>0</v>
      </c>
      <c r="V2514" s="120">
        <f t="shared" si="1195"/>
        <v>7.8E-2</v>
      </c>
      <c r="W2514" s="118">
        <f t="shared" si="1214"/>
        <v>4</v>
      </c>
      <c r="X2514" s="118">
        <v>252</v>
      </c>
      <c r="Y2514" s="117">
        <f t="shared" si="1215"/>
        <v>1.001192893</v>
      </c>
      <c r="Z2514" s="110">
        <f t="shared" si="1216"/>
        <v>0.36240012999999999</v>
      </c>
      <c r="AA2514" s="110">
        <f t="shared" si="1217"/>
        <v>0</v>
      </c>
      <c r="AB2514" s="121" t="str">
        <f t="shared" si="1196"/>
        <v>A+J=</v>
      </c>
      <c r="AC2514" s="115">
        <f t="shared" si="1197"/>
        <v>46808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9">
        <f t="shared" si="1194"/>
        <v>46784</v>
      </c>
      <c r="B2515" s="110">
        <f t="shared" si="1200"/>
        <v>304.30920169000001</v>
      </c>
      <c r="C2515" s="184">
        <f t="shared" si="1193"/>
        <v>303.57270974088431</v>
      </c>
      <c r="D2515" s="111">
        <f t="shared" si="1201"/>
        <v>7245.38</v>
      </c>
      <c r="E2515" s="111">
        <f>IF($K2515=1,VLOOKUP($A2514,$AQ$11:$AU$150,5),E2514)</f>
        <v>7276.54</v>
      </c>
      <c r="F2515" s="160" t="e">
        <f>IF($K2515=1,VLOOKUP($A2514,$AQ$11:$AU$135,6),F2514)</f>
        <v>#REF!</v>
      </c>
      <c r="G2515" s="114">
        <f t="shared" si="1202"/>
        <v>4.3006716003852752E-3</v>
      </c>
      <c r="H2515" s="115">
        <f t="shared" si="1203"/>
        <v>46808</v>
      </c>
      <c r="I2515" s="115">
        <f t="shared" si="1204"/>
        <v>46808</v>
      </c>
      <c r="J2515" s="116">
        <f t="shared" si="1205"/>
        <v>23</v>
      </c>
      <c r="K2515" s="116">
        <f t="shared" si="1206"/>
        <v>5</v>
      </c>
      <c r="L2515" s="8">
        <f t="shared" si="1207"/>
        <v>1.0009333499999999</v>
      </c>
      <c r="M2515" s="117">
        <v>1</v>
      </c>
      <c r="N2515" s="117">
        <f t="shared" si="1208"/>
        <v>1</v>
      </c>
      <c r="O2515" s="110">
        <f t="shared" si="1209"/>
        <v>1.0009333499999999</v>
      </c>
      <c r="P2515" s="110">
        <f t="shared" si="1210"/>
        <v>303.85604932000001</v>
      </c>
      <c r="Q2515" s="148">
        <f t="shared" si="1211"/>
        <v>0</v>
      </c>
      <c r="R2515" s="170">
        <f t="shared" si="1212"/>
        <v>0</v>
      </c>
      <c r="S2515" s="110">
        <f t="shared" si="1213"/>
        <v>0</v>
      </c>
      <c r="T2515" s="92">
        <f t="shared" si="1198"/>
        <v>0</v>
      </c>
      <c r="U2515" s="181">
        <f t="shared" si="1199"/>
        <v>0</v>
      </c>
      <c r="V2515" s="120">
        <f t="shared" si="1195"/>
        <v>7.8E-2</v>
      </c>
      <c r="W2515" s="118">
        <f t="shared" si="1214"/>
        <v>5</v>
      </c>
      <c r="X2515" s="118">
        <v>252</v>
      </c>
      <c r="Y2515" s="117">
        <f t="shared" si="1215"/>
        <v>1.001491339</v>
      </c>
      <c r="Z2515" s="110">
        <f t="shared" si="1216"/>
        <v>0.45315237000000003</v>
      </c>
      <c r="AA2515" s="110">
        <f t="shared" si="1217"/>
        <v>0</v>
      </c>
      <c r="AB2515" s="121" t="str">
        <f t="shared" si="1196"/>
        <v>A+J=</v>
      </c>
      <c r="AC2515" s="115">
        <f t="shared" si="1197"/>
        <v>46808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9">
        <f t="shared" si="1194"/>
        <v>46785</v>
      </c>
      <c r="B2516" s="110">
        <f t="shared" si="1200"/>
        <v>304.45671586000003</v>
      </c>
      <c r="C2516" s="184">
        <f t="shared" si="1193"/>
        <v>303.57270974088431</v>
      </c>
      <c r="D2516" s="111">
        <f t="shared" si="1201"/>
        <v>7245.38</v>
      </c>
      <c r="E2516" s="111">
        <f>IF($K2516=1,VLOOKUP($A2515,$AQ$11:$AU$150,5),E2515)</f>
        <v>7276.54</v>
      </c>
      <c r="F2516" s="160" t="e">
        <f>IF($K2516=1,VLOOKUP($A2515,$AQ$11:$AU$135,6),F2515)</f>
        <v>#REF!</v>
      </c>
      <c r="G2516" s="114">
        <f t="shared" si="1202"/>
        <v>4.3006716003852752E-3</v>
      </c>
      <c r="H2516" s="115">
        <f t="shared" si="1203"/>
        <v>46808</v>
      </c>
      <c r="I2516" s="115">
        <f t="shared" si="1204"/>
        <v>46808</v>
      </c>
      <c r="J2516" s="116">
        <f t="shared" si="1205"/>
        <v>23</v>
      </c>
      <c r="K2516" s="116">
        <f t="shared" si="1206"/>
        <v>6</v>
      </c>
      <c r="L2516" s="8">
        <f t="shared" si="1207"/>
        <v>1.0011201300000001</v>
      </c>
      <c r="M2516" s="117">
        <v>1</v>
      </c>
      <c r="N2516" s="117">
        <f t="shared" si="1208"/>
        <v>1</v>
      </c>
      <c r="O2516" s="110">
        <f t="shared" si="1209"/>
        <v>1.0011201300000001</v>
      </c>
      <c r="P2516" s="110">
        <f t="shared" si="1210"/>
        <v>303.91275064000001</v>
      </c>
      <c r="Q2516" s="148">
        <f t="shared" si="1211"/>
        <v>0</v>
      </c>
      <c r="R2516" s="170">
        <f t="shared" si="1212"/>
        <v>0</v>
      </c>
      <c r="S2516" s="110">
        <f t="shared" si="1213"/>
        <v>0</v>
      </c>
      <c r="T2516" s="92">
        <f t="shared" si="1198"/>
        <v>0</v>
      </c>
      <c r="U2516" s="181">
        <f t="shared" si="1199"/>
        <v>0</v>
      </c>
      <c r="V2516" s="120">
        <f t="shared" si="1195"/>
        <v>7.8E-2</v>
      </c>
      <c r="W2516" s="118">
        <f t="shared" si="1214"/>
        <v>6</v>
      </c>
      <c r="X2516" s="118">
        <v>252</v>
      </c>
      <c r="Y2516" s="117">
        <f t="shared" si="1215"/>
        <v>1.0017898730000001</v>
      </c>
      <c r="Z2516" s="110">
        <f t="shared" si="1216"/>
        <v>0.54396522000000003</v>
      </c>
      <c r="AA2516" s="110">
        <f t="shared" si="1217"/>
        <v>0</v>
      </c>
      <c r="AB2516" s="121" t="str">
        <f t="shared" si="1196"/>
        <v>A+J=</v>
      </c>
      <c r="AC2516" s="115">
        <f t="shared" si="1197"/>
        <v>46808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9">
        <f t="shared" si="1194"/>
        <v>46786</v>
      </c>
      <c r="B2517" s="110">
        <f t="shared" si="1200"/>
        <v>304.60430005000001</v>
      </c>
      <c r="C2517" s="184">
        <f t="shared" si="1193"/>
        <v>303.57270974088431</v>
      </c>
      <c r="D2517" s="111">
        <f t="shared" si="1201"/>
        <v>7245.38</v>
      </c>
      <c r="E2517" s="111">
        <f>IF($K2517=1,VLOOKUP($A2516,$AQ$11:$AU$150,5),E2516)</f>
        <v>7276.54</v>
      </c>
      <c r="F2517" s="160" t="e">
        <f>IF($K2517=1,VLOOKUP($A2516,$AQ$11:$AU$135,6),F2516)</f>
        <v>#REF!</v>
      </c>
      <c r="G2517" s="114">
        <f t="shared" si="1202"/>
        <v>4.3006716003852752E-3</v>
      </c>
      <c r="H2517" s="115">
        <f t="shared" si="1203"/>
        <v>46808</v>
      </c>
      <c r="I2517" s="115">
        <f t="shared" si="1204"/>
        <v>46808</v>
      </c>
      <c r="J2517" s="116">
        <f t="shared" si="1205"/>
        <v>23</v>
      </c>
      <c r="K2517" s="116">
        <f t="shared" si="1206"/>
        <v>7</v>
      </c>
      <c r="L2517" s="8">
        <f t="shared" si="1207"/>
        <v>1.0013069400000001</v>
      </c>
      <c r="M2517" s="117">
        <v>1</v>
      </c>
      <c r="N2517" s="117">
        <f t="shared" si="1208"/>
        <v>1</v>
      </c>
      <c r="O2517" s="110">
        <f t="shared" si="1209"/>
        <v>1.0013069400000001</v>
      </c>
      <c r="P2517" s="110">
        <f t="shared" si="1210"/>
        <v>303.96946105000001</v>
      </c>
      <c r="Q2517" s="148">
        <f t="shared" si="1211"/>
        <v>0</v>
      </c>
      <c r="R2517" s="170">
        <f t="shared" si="1212"/>
        <v>0</v>
      </c>
      <c r="S2517" s="110">
        <f t="shared" si="1213"/>
        <v>0</v>
      </c>
      <c r="T2517" s="92">
        <f t="shared" si="1198"/>
        <v>0</v>
      </c>
      <c r="U2517" s="181">
        <f t="shared" si="1199"/>
        <v>0</v>
      </c>
      <c r="V2517" s="120">
        <f t="shared" si="1195"/>
        <v>7.8E-2</v>
      </c>
      <c r="W2517" s="118">
        <f t="shared" si="1214"/>
        <v>7</v>
      </c>
      <c r="X2517" s="118">
        <v>252</v>
      </c>
      <c r="Y2517" s="117">
        <f t="shared" si="1215"/>
        <v>1.0020884960000001</v>
      </c>
      <c r="Z2517" s="110">
        <f t="shared" si="1216"/>
        <v>0.63483900000000004</v>
      </c>
      <c r="AA2517" s="110">
        <f t="shared" si="1217"/>
        <v>0</v>
      </c>
      <c r="AB2517" s="121" t="str">
        <f t="shared" si="1196"/>
        <v>A+J=</v>
      </c>
      <c r="AC2517" s="115">
        <f t="shared" si="1197"/>
        <v>46808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9">
        <f t="shared" si="1194"/>
        <v>46787</v>
      </c>
      <c r="B2518" s="110">
        <f t="shared" si="1200"/>
        <v>304.75195764999995</v>
      </c>
      <c r="C2518" s="184">
        <f t="shared" si="1193"/>
        <v>303.57270974088431</v>
      </c>
      <c r="D2518" s="111">
        <f t="shared" si="1201"/>
        <v>7245.38</v>
      </c>
      <c r="E2518" s="111">
        <f>IF($K2518=1,VLOOKUP($A2517,$AQ$11:$AU$150,5),E2517)</f>
        <v>7276.54</v>
      </c>
      <c r="F2518" s="160" t="e">
        <f>IF($K2518=1,VLOOKUP($A2517,$AQ$11:$AU$135,6),F2517)</f>
        <v>#REF!</v>
      </c>
      <c r="G2518" s="114">
        <f t="shared" si="1202"/>
        <v>4.3006716003852752E-3</v>
      </c>
      <c r="H2518" s="115">
        <f t="shared" si="1203"/>
        <v>46808</v>
      </c>
      <c r="I2518" s="115">
        <f t="shared" si="1204"/>
        <v>46808</v>
      </c>
      <c r="J2518" s="116">
        <f t="shared" si="1205"/>
        <v>23</v>
      </c>
      <c r="K2518" s="116">
        <f t="shared" si="1206"/>
        <v>8</v>
      </c>
      <c r="L2518" s="8">
        <f t="shared" si="1207"/>
        <v>1.0014937900000001</v>
      </c>
      <c r="M2518" s="117">
        <v>1</v>
      </c>
      <c r="N2518" s="117">
        <f t="shared" si="1208"/>
        <v>1</v>
      </c>
      <c r="O2518" s="110">
        <f t="shared" si="1209"/>
        <v>1.0014937900000001</v>
      </c>
      <c r="P2518" s="110">
        <f t="shared" si="1210"/>
        <v>304.02618360999998</v>
      </c>
      <c r="Q2518" s="148">
        <f t="shared" si="1211"/>
        <v>0</v>
      </c>
      <c r="R2518" s="170">
        <f t="shared" si="1212"/>
        <v>0</v>
      </c>
      <c r="S2518" s="110">
        <f t="shared" si="1213"/>
        <v>0</v>
      </c>
      <c r="T2518" s="92">
        <f t="shared" si="1198"/>
        <v>0</v>
      </c>
      <c r="U2518" s="181">
        <f t="shared" si="1199"/>
        <v>0</v>
      </c>
      <c r="V2518" s="120">
        <f t="shared" si="1195"/>
        <v>7.8E-2</v>
      </c>
      <c r="W2518" s="118">
        <f t="shared" si="1214"/>
        <v>8</v>
      </c>
      <c r="X2518" s="118">
        <v>252</v>
      </c>
      <c r="Y2518" s="117">
        <f t="shared" si="1215"/>
        <v>1.0023872089999999</v>
      </c>
      <c r="Z2518" s="110">
        <f t="shared" si="1216"/>
        <v>0.72577404000000001</v>
      </c>
      <c r="AA2518" s="110">
        <f t="shared" si="1217"/>
        <v>0</v>
      </c>
      <c r="AB2518" s="121" t="str">
        <f t="shared" si="1196"/>
        <v>A+J=</v>
      </c>
      <c r="AC2518" s="115">
        <f t="shared" si="1197"/>
        <v>46808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9">
        <f t="shared" si="1194"/>
        <v>46788</v>
      </c>
      <c r="B2519" s="110">
        <f t="shared" si="1200"/>
        <v>304.89968533000001</v>
      </c>
      <c r="C2519" s="184">
        <f t="shared" si="1193"/>
        <v>303.57270974088431</v>
      </c>
      <c r="D2519" s="111">
        <f t="shared" si="1201"/>
        <v>7245.38</v>
      </c>
      <c r="E2519" s="111">
        <f>IF($K2519=1,VLOOKUP($A2518,$AQ$11:$AU$150,5),E2518)</f>
        <v>7276.54</v>
      </c>
      <c r="F2519" s="160" t="e">
        <f>IF($K2519=1,VLOOKUP($A2518,$AQ$11:$AU$135,6),F2518)</f>
        <v>#REF!</v>
      </c>
      <c r="G2519" s="114">
        <f t="shared" si="1202"/>
        <v>4.3006716003852752E-3</v>
      </c>
      <c r="H2519" s="115">
        <f t="shared" si="1203"/>
        <v>46808</v>
      </c>
      <c r="I2519" s="115">
        <f t="shared" si="1204"/>
        <v>46808</v>
      </c>
      <c r="J2519" s="116">
        <f t="shared" si="1205"/>
        <v>23</v>
      </c>
      <c r="K2519" s="116">
        <f t="shared" si="1206"/>
        <v>9</v>
      </c>
      <c r="L2519" s="8">
        <f t="shared" si="1207"/>
        <v>1.0016806700000001</v>
      </c>
      <c r="M2519" s="117">
        <v>1</v>
      </c>
      <c r="N2519" s="117">
        <f t="shared" si="1208"/>
        <v>1</v>
      </c>
      <c r="O2519" s="110">
        <f t="shared" si="1209"/>
        <v>1.0016806700000001</v>
      </c>
      <c r="P2519" s="110">
        <f t="shared" si="1210"/>
        <v>304.08291528000001</v>
      </c>
      <c r="Q2519" s="148">
        <f t="shared" si="1211"/>
        <v>0</v>
      </c>
      <c r="R2519" s="170">
        <f t="shared" si="1212"/>
        <v>0</v>
      </c>
      <c r="S2519" s="110">
        <f t="shared" si="1213"/>
        <v>0</v>
      </c>
      <c r="T2519" s="92">
        <f t="shared" si="1198"/>
        <v>0</v>
      </c>
      <c r="U2519" s="181">
        <f t="shared" si="1199"/>
        <v>0</v>
      </c>
      <c r="V2519" s="120">
        <f t="shared" si="1195"/>
        <v>7.8E-2</v>
      </c>
      <c r="W2519" s="118">
        <f t="shared" si="1214"/>
        <v>9</v>
      </c>
      <c r="X2519" s="118">
        <v>252</v>
      </c>
      <c r="Y2519" s="117">
        <f t="shared" si="1215"/>
        <v>1.002686011</v>
      </c>
      <c r="Z2519" s="110">
        <f t="shared" si="1216"/>
        <v>0.81677005000000003</v>
      </c>
      <c r="AA2519" s="110">
        <f t="shared" si="1217"/>
        <v>0</v>
      </c>
      <c r="AB2519" s="121" t="str">
        <f t="shared" si="1196"/>
        <v>A+J=</v>
      </c>
      <c r="AC2519" s="115">
        <f t="shared" si="1197"/>
        <v>46808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9">
        <f t="shared" si="1194"/>
        <v>46789</v>
      </c>
      <c r="B2520" s="110">
        <f t="shared" si="1200"/>
        <v>304.89968533000001</v>
      </c>
      <c r="C2520" s="184">
        <f t="shared" si="1193"/>
        <v>303.57270974088431</v>
      </c>
      <c r="D2520" s="111">
        <f t="shared" si="1201"/>
        <v>7245.38</v>
      </c>
      <c r="E2520" s="111">
        <f>IF($K2520=1,VLOOKUP($A2519,$AQ$11:$AU$150,5),E2519)</f>
        <v>7276.54</v>
      </c>
      <c r="F2520" s="160" t="e">
        <f>IF($K2520=1,VLOOKUP($A2519,$AQ$11:$AU$135,6),F2519)</f>
        <v>#REF!</v>
      </c>
      <c r="G2520" s="114">
        <f t="shared" si="1202"/>
        <v>4.3006716003852752E-3</v>
      </c>
      <c r="H2520" s="115">
        <f t="shared" si="1203"/>
        <v>46808</v>
      </c>
      <c r="I2520" s="115">
        <f t="shared" si="1204"/>
        <v>46808</v>
      </c>
      <c r="J2520" s="116">
        <f t="shared" si="1205"/>
        <v>23</v>
      </c>
      <c r="K2520" s="116">
        <f t="shared" si="1206"/>
        <v>9</v>
      </c>
      <c r="L2520" s="8">
        <f t="shared" si="1207"/>
        <v>1.0016806700000001</v>
      </c>
      <c r="M2520" s="117">
        <v>1</v>
      </c>
      <c r="N2520" s="117">
        <f t="shared" si="1208"/>
        <v>1</v>
      </c>
      <c r="O2520" s="110">
        <f t="shared" si="1209"/>
        <v>1.0016806700000001</v>
      </c>
      <c r="P2520" s="110">
        <f t="shared" si="1210"/>
        <v>304.08291528000001</v>
      </c>
      <c r="Q2520" s="148">
        <f t="shared" si="1211"/>
        <v>0</v>
      </c>
      <c r="R2520" s="170">
        <f t="shared" si="1212"/>
        <v>0</v>
      </c>
      <c r="S2520" s="110">
        <f t="shared" si="1213"/>
        <v>0</v>
      </c>
      <c r="T2520" s="92">
        <f t="shared" si="1198"/>
        <v>0</v>
      </c>
      <c r="U2520" s="181">
        <f t="shared" si="1199"/>
        <v>0</v>
      </c>
      <c r="V2520" s="120">
        <f t="shared" si="1195"/>
        <v>7.8E-2</v>
      </c>
      <c r="W2520" s="118">
        <f t="shared" si="1214"/>
        <v>9</v>
      </c>
      <c r="X2520" s="118">
        <v>252</v>
      </c>
      <c r="Y2520" s="117">
        <f t="shared" si="1215"/>
        <v>1.002686011</v>
      </c>
      <c r="Z2520" s="110">
        <f t="shared" si="1216"/>
        <v>0.81677005000000003</v>
      </c>
      <c r="AA2520" s="110">
        <f t="shared" si="1217"/>
        <v>0</v>
      </c>
      <c r="AB2520" s="121" t="str">
        <f t="shared" si="1196"/>
        <v>A+J=</v>
      </c>
      <c r="AC2520" s="115">
        <f t="shared" si="1197"/>
        <v>46808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9">
        <f t="shared" si="1194"/>
        <v>46790</v>
      </c>
      <c r="B2521" s="110">
        <f t="shared" si="1200"/>
        <v>304.89968533000001</v>
      </c>
      <c r="C2521" s="184">
        <f t="shared" si="1193"/>
        <v>303.57270974088431</v>
      </c>
      <c r="D2521" s="111">
        <f t="shared" si="1201"/>
        <v>7245.38</v>
      </c>
      <c r="E2521" s="111">
        <f>IF($K2521=1,VLOOKUP($A2520,$AQ$11:$AU$150,5),E2520)</f>
        <v>7276.54</v>
      </c>
      <c r="F2521" s="160" t="e">
        <f>IF($K2521=1,VLOOKUP($A2520,$AQ$11:$AU$135,6),F2520)</f>
        <v>#REF!</v>
      </c>
      <c r="G2521" s="114">
        <f t="shared" si="1202"/>
        <v>4.3006716003852752E-3</v>
      </c>
      <c r="H2521" s="115">
        <f t="shared" si="1203"/>
        <v>46808</v>
      </c>
      <c r="I2521" s="115">
        <f t="shared" si="1204"/>
        <v>46808</v>
      </c>
      <c r="J2521" s="116">
        <f t="shared" si="1205"/>
        <v>23</v>
      </c>
      <c r="K2521" s="116">
        <f t="shared" si="1206"/>
        <v>9</v>
      </c>
      <c r="L2521" s="8">
        <f t="shared" si="1207"/>
        <v>1.0016806700000001</v>
      </c>
      <c r="M2521" s="117">
        <v>1</v>
      </c>
      <c r="N2521" s="117">
        <f t="shared" si="1208"/>
        <v>1</v>
      </c>
      <c r="O2521" s="110">
        <f t="shared" si="1209"/>
        <v>1.0016806700000001</v>
      </c>
      <c r="P2521" s="110">
        <f t="shared" si="1210"/>
        <v>304.08291528000001</v>
      </c>
      <c r="Q2521" s="148">
        <f t="shared" si="1211"/>
        <v>0</v>
      </c>
      <c r="R2521" s="170">
        <f t="shared" si="1212"/>
        <v>0</v>
      </c>
      <c r="S2521" s="110">
        <f t="shared" si="1213"/>
        <v>0</v>
      </c>
      <c r="T2521" s="92">
        <f t="shared" si="1198"/>
        <v>0</v>
      </c>
      <c r="U2521" s="181">
        <f t="shared" si="1199"/>
        <v>0</v>
      </c>
      <c r="V2521" s="120">
        <f t="shared" si="1195"/>
        <v>7.8E-2</v>
      </c>
      <c r="W2521" s="118">
        <f t="shared" si="1214"/>
        <v>9</v>
      </c>
      <c r="X2521" s="118">
        <v>252</v>
      </c>
      <c r="Y2521" s="117">
        <f t="shared" si="1215"/>
        <v>1.002686011</v>
      </c>
      <c r="Z2521" s="110">
        <f t="shared" si="1216"/>
        <v>0.81677005000000003</v>
      </c>
      <c r="AA2521" s="110">
        <f t="shared" si="1217"/>
        <v>0</v>
      </c>
      <c r="AB2521" s="121" t="str">
        <f t="shared" si="1196"/>
        <v>A+J=</v>
      </c>
      <c r="AC2521" s="115">
        <f t="shared" si="1197"/>
        <v>46808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9">
        <f t="shared" si="1194"/>
        <v>46791</v>
      </c>
      <c r="B2522" s="110">
        <f t="shared" si="1200"/>
        <v>305.04748281999997</v>
      </c>
      <c r="C2522" s="184">
        <f t="shared" si="1193"/>
        <v>303.57270974088431</v>
      </c>
      <c r="D2522" s="111">
        <f t="shared" si="1201"/>
        <v>7245.38</v>
      </c>
      <c r="E2522" s="111">
        <f>IF($K2522=1,VLOOKUP($A2521,$AQ$11:$AU$150,5),E2521)</f>
        <v>7276.54</v>
      </c>
      <c r="F2522" s="160" t="e">
        <f>IF($K2522=1,VLOOKUP($A2521,$AQ$11:$AU$135,6),F2521)</f>
        <v>#REF!</v>
      </c>
      <c r="G2522" s="114">
        <f t="shared" si="1202"/>
        <v>4.3006716003852752E-3</v>
      </c>
      <c r="H2522" s="115">
        <f t="shared" si="1203"/>
        <v>46808</v>
      </c>
      <c r="I2522" s="115">
        <f t="shared" si="1204"/>
        <v>46808</v>
      </c>
      <c r="J2522" s="116">
        <f t="shared" si="1205"/>
        <v>23</v>
      </c>
      <c r="K2522" s="116">
        <f t="shared" si="1206"/>
        <v>10</v>
      </c>
      <c r="L2522" s="8">
        <f t="shared" si="1207"/>
        <v>1.0018675800000001</v>
      </c>
      <c r="M2522" s="117">
        <v>1</v>
      </c>
      <c r="N2522" s="117">
        <f t="shared" si="1208"/>
        <v>1</v>
      </c>
      <c r="O2522" s="110">
        <f t="shared" si="1209"/>
        <v>1.0018675800000001</v>
      </c>
      <c r="P2522" s="110">
        <f t="shared" si="1210"/>
        <v>304.13965605999999</v>
      </c>
      <c r="Q2522" s="148">
        <f t="shared" si="1211"/>
        <v>0</v>
      </c>
      <c r="R2522" s="170">
        <f t="shared" si="1212"/>
        <v>0</v>
      </c>
      <c r="S2522" s="110">
        <f t="shared" si="1213"/>
        <v>0</v>
      </c>
      <c r="T2522" s="92">
        <f t="shared" si="1198"/>
        <v>0</v>
      </c>
      <c r="U2522" s="181">
        <f t="shared" si="1199"/>
        <v>0</v>
      </c>
      <c r="V2522" s="120">
        <f t="shared" si="1195"/>
        <v>7.8E-2</v>
      </c>
      <c r="W2522" s="118">
        <f t="shared" si="1214"/>
        <v>10</v>
      </c>
      <c r="X2522" s="118">
        <v>252</v>
      </c>
      <c r="Y2522" s="117">
        <f t="shared" si="1215"/>
        <v>1.002984901</v>
      </c>
      <c r="Z2522" s="110">
        <f t="shared" si="1216"/>
        <v>0.90782675999999995</v>
      </c>
      <c r="AA2522" s="110">
        <f t="shared" si="1217"/>
        <v>0</v>
      </c>
      <c r="AB2522" s="121" t="str">
        <f t="shared" si="1196"/>
        <v>A+J=</v>
      </c>
      <c r="AC2522" s="115">
        <f t="shared" si="1197"/>
        <v>46808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9">
        <f t="shared" si="1194"/>
        <v>46792</v>
      </c>
      <c r="B2523" s="110">
        <f t="shared" si="1200"/>
        <v>305.19535682000003</v>
      </c>
      <c r="C2523" s="184">
        <f t="shared" si="1193"/>
        <v>303.57270974088431</v>
      </c>
      <c r="D2523" s="111">
        <f t="shared" si="1201"/>
        <v>7245.38</v>
      </c>
      <c r="E2523" s="111">
        <f>IF($K2523=1,VLOOKUP($A2522,$AQ$11:$AU$150,5),E2522)</f>
        <v>7276.54</v>
      </c>
      <c r="F2523" s="160" t="e">
        <f>IF($K2523=1,VLOOKUP($A2522,$AQ$11:$AU$135,6),F2522)</f>
        <v>#REF!</v>
      </c>
      <c r="G2523" s="114">
        <f t="shared" si="1202"/>
        <v>4.3006716003852752E-3</v>
      </c>
      <c r="H2523" s="115">
        <f t="shared" si="1203"/>
        <v>46808</v>
      </c>
      <c r="I2523" s="115">
        <f t="shared" si="1204"/>
        <v>46808</v>
      </c>
      <c r="J2523" s="116">
        <f t="shared" si="1205"/>
        <v>23</v>
      </c>
      <c r="K2523" s="116">
        <f t="shared" si="1206"/>
        <v>11</v>
      </c>
      <c r="L2523" s="8">
        <f t="shared" si="1207"/>
        <v>1.00205454</v>
      </c>
      <c r="M2523" s="117">
        <v>1</v>
      </c>
      <c r="N2523" s="117">
        <f t="shared" si="1208"/>
        <v>1</v>
      </c>
      <c r="O2523" s="110">
        <f t="shared" si="1209"/>
        <v>1.00205454</v>
      </c>
      <c r="P2523" s="110">
        <f t="shared" si="1210"/>
        <v>304.19641201000002</v>
      </c>
      <c r="Q2523" s="148">
        <f t="shared" si="1211"/>
        <v>0</v>
      </c>
      <c r="R2523" s="170">
        <f t="shared" si="1212"/>
        <v>0</v>
      </c>
      <c r="S2523" s="110">
        <f t="shared" si="1213"/>
        <v>0</v>
      </c>
      <c r="T2523" s="92">
        <f t="shared" si="1198"/>
        <v>0</v>
      </c>
      <c r="U2523" s="181">
        <f t="shared" si="1199"/>
        <v>0</v>
      </c>
      <c r="V2523" s="120">
        <f t="shared" si="1195"/>
        <v>7.8E-2</v>
      </c>
      <c r="W2523" s="118">
        <f t="shared" si="1214"/>
        <v>11</v>
      </c>
      <c r="X2523" s="118">
        <v>252</v>
      </c>
      <c r="Y2523" s="117">
        <f t="shared" si="1215"/>
        <v>1.003283881</v>
      </c>
      <c r="Z2523" s="110">
        <f t="shared" si="1216"/>
        <v>0.99894481000000002</v>
      </c>
      <c r="AA2523" s="110">
        <f t="shared" si="1217"/>
        <v>0</v>
      </c>
      <c r="AB2523" s="121" t="str">
        <f t="shared" si="1196"/>
        <v>A+J=</v>
      </c>
      <c r="AC2523" s="115">
        <f t="shared" si="1197"/>
        <v>46808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9">
        <f t="shared" si="1194"/>
        <v>46793</v>
      </c>
      <c r="B2524" s="110">
        <f t="shared" si="1200"/>
        <v>305.34329793999996</v>
      </c>
      <c r="C2524" s="184">
        <f t="shared" si="1193"/>
        <v>303.57270974088431</v>
      </c>
      <c r="D2524" s="111">
        <f t="shared" si="1201"/>
        <v>7245.38</v>
      </c>
      <c r="E2524" s="111">
        <f>IF($K2524=1,VLOOKUP($A2523,$AQ$11:$AU$150,5),E2523)</f>
        <v>7276.54</v>
      </c>
      <c r="F2524" s="160" t="e">
        <f>IF($K2524=1,VLOOKUP($A2523,$AQ$11:$AU$135,6),F2523)</f>
        <v>#REF!</v>
      </c>
      <c r="G2524" s="114">
        <f t="shared" si="1202"/>
        <v>4.3006716003852752E-3</v>
      </c>
      <c r="H2524" s="115">
        <f t="shared" si="1203"/>
        <v>46808</v>
      </c>
      <c r="I2524" s="115">
        <f t="shared" si="1204"/>
        <v>46808</v>
      </c>
      <c r="J2524" s="116">
        <f t="shared" si="1205"/>
        <v>23</v>
      </c>
      <c r="K2524" s="116">
        <f t="shared" si="1206"/>
        <v>12</v>
      </c>
      <c r="L2524" s="8">
        <f t="shared" si="1207"/>
        <v>1.0022415200000001</v>
      </c>
      <c r="M2524" s="117">
        <v>1</v>
      </c>
      <c r="N2524" s="117">
        <f t="shared" si="1208"/>
        <v>1</v>
      </c>
      <c r="O2524" s="110">
        <f t="shared" si="1209"/>
        <v>1.0022415200000001</v>
      </c>
      <c r="P2524" s="110">
        <f t="shared" si="1210"/>
        <v>304.25317403999998</v>
      </c>
      <c r="Q2524" s="148">
        <f t="shared" si="1211"/>
        <v>0</v>
      </c>
      <c r="R2524" s="170">
        <f t="shared" si="1212"/>
        <v>0</v>
      </c>
      <c r="S2524" s="110">
        <f t="shared" si="1213"/>
        <v>0</v>
      </c>
      <c r="T2524" s="92">
        <f t="shared" si="1198"/>
        <v>0</v>
      </c>
      <c r="U2524" s="181">
        <f t="shared" si="1199"/>
        <v>0</v>
      </c>
      <c r="V2524" s="120">
        <f t="shared" si="1195"/>
        <v>7.8E-2</v>
      </c>
      <c r="W2524" s="118">
        <f t="shared" si="1214"/>
        <v>12</v>
      </c>
      <c r="X2524" s="118">
        <v>252</v>
      </c>
      <c r="Y2524" s="117">
        <f t="shared" si="1215"/>
        <v>1.00358295</v>
      </c>
      <c r="Z2524" s="110">
        <f t="shared" si="1216"/>
        <v>1.0901239</v>
      </c>
      <c r="AA2524" s="110">
        <f t="shared" si="1217"/>
        <v>0</v>
      </c>
      <c r="AB2524" s="121" t="str">
        <f t="shared" si="1196"/>
        <v>A+J=</v>
      </c>
      <c r="AC2524" s="115">
        <f t="shared" si="1197"/>
        <v>46808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9">
        <f t="shared" si="1194"/>
        <v>46794</v>
      </c>
      <c r="B2525" s="110">
        <f t="shared" si="1200"/>
        <v>305.49131227999999</v>
      </c>
      <c r="C2525" s="184">
        <f t="shared" si="1193"/>
        <v>303.57270974088431</v>
      </c>
      <c r="D2525" s="111">
        <f t="shared" si="1201"/>
        <v>7245.38</v>
      </c>
      <c r="E2525" s="111">
        <f>IF($K2525=1,VLOOKUP($A2524,$AQ$11:$AU$150,5),E2524)</f>
        <v>7276.54</v>
      </c>
      <c r="F2525" s="160" t="e">
        <f>IF($K2525=1,VLOOKUP($A2524,$AQ$11:$AU$135,6),F2524)</f>
        <v>#REF!</v>
      </c>
      <c r="G2525" s="114">
        <f t="shared" si="1202"/>
        <v>4.3006716003852752E-3</v>
      </c>
      <c r="H2525" s="115">
        <f t="shared" si="1203"/>
        <v>46808</v>
      </c>
      <c r="I2525" s="115">
        <f t="shared" si="1204"/>
        <v>46808</v>
      </c>
      <c r="J2525" s="116">
        <f t="shared" si="1205"/>
        <v>23</v>
      </c>
      <c r="K2525" s="116">
        <f t="shared" si="1206"/>
        <v>13</v>
      </c>
      <c r="L2525" s="8">
        <f t="shared" si="1207"/>
        <v>1.0024285399999999</v>
      </c>
      <c r="M2525" s="117">
        <v>1</v>
      </c>
      <c r="N2525" s="117">
        <f t="shared" si="1208"/>
        <v>1</v>
      </c>
      <c r="O2525" s="110">
        <f t="shared" si="1209"/>
        <v>1.0024285399999999</v>
      </c>
      <c r="P2525" s="110">
        <f t="shared" si="1210"/>
        <v>304.30994820000001</v>
      </c>
      <c r="Q2525" s="148">
        <f t="shared" si="1211"/>
        <v>0</v>
      </c>
      <c r="R2525" s="170">
        <f t="shared" si="1212"/>
        <v>0</v>
      </c>
      <c r="S2525" s="110">
        <f t="shared" si="1213"/>
        <v>0</v>
      </c>
      <c r="T2525" s="92">
        <f t="shared" si="1198"/>
        <v>0</v>
      </c>
      <c r="U2525" s="181">
        <f t="shared" si="1199"/>
        <v>0</v>
      </c>
      <c r="V2525" s="120">
        <f t="shared" si="1195"/>
        <v>7.8E-2</v>
      </c>
      <c r="W2525" s="118">
        <f t="shared" si="1214"/>
        <v>13</v>
      </c>
      <c r="X2525" s="118">
        <v>252</v>
      </c>
      <c r="Y2525" s="117">
        <f t="shared" si="1215"/>
        <v>1.003882108</v>
      </c>
      <c r="Z2525" s="110">
        <f t="shared" si="1216"/>
        <v>1.18136408</v>
      </c>
      <c r="AA2525" s="110">
        <f t="shared" si="1217"/>
        <v>0</v>
      </c>
      <c r="AB2525" s="121" t="str">
        <f t="shared" si="1196"/>
        <v>A+J=</v>
      </c>
      <c r="AC2525" s="115">
        <f t="shared" si="1197"/>
        <v>46808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9">
        <f t="shared" si="1194"/>
        <v>46795</v>
      </c>
      <c r="B2526" s="110">
        <f t="shared" si="1200"/>
        <v>305.63939988000004</v>
      </c>
      <c r="C2526" s="184">
        <f t="shared" si="1193"/>
        <v>303.57270974088431</v>
      </c>
      <c r="D2526" s="111">
        <f t="shared" si="1201"/>
        <v>7245.38</v>
      </c>
      <c r="E2526" s="111">
        <f>IF($K2526=1,VLOOKUP($A2525,$AQ$11:$AU$150,5),E2525)</f>
        <v>7276.54</v>
      </c>
      <c r="F2526" s="160" t="e">
        <f>IF($K2526=1,VLOOKUP($A2525,$AQ$11:$AU$135,6),F2525)</f>
        <v>#REF!</v>
      </c>
      <c r="G2526" s="114">
        <f t="shared" si="1202"/>
        <v>4.3006716003852752E-3</v>
      </c>
      <c r="H2526" s="115">
        <f t="shared" si="1203"/>
        <v>46808</v>
      </c>
      <c r="I2526" s="115">
        <f t="shared" si="1204"/>
        <v>46808</v>
      </c>
      <c r="J2526" s="116">
        <f t="shared" si="1205"/>
        <v>23</v>
      </c>
      <c r="K2526" s="116">
        <f t="shared" si="1206"/>
        <v>14</v>
      </c>
      <c r="L2526" s="8">
        <f t="shared" si="1207"/>
        <v>1.0026155999999999</v>
      </c>
      <c r="M2526" s="117">
        <v>1</v>
      </c>
      <c r="N2526" s="117">
        <f t="shared" si="1208"/>
        <v>1</v>
      </c>
      <c r="O2526" s="110">
        <f t="shared" si="1209"/>
        <v>1.0026155999999999</v>
      </c>
      <c r="P2526" s="110">
        <f t="shared" si="1210"/>
        <v>304.36673452000002</v>
      </c>
      <c r="Q2526" s="148">
        <f t="shared" si="1211"/>
        <v>0</v>
      </c>
      <c r="R2526" s="170">
        <f t="shared" si="1212"/>
        <v>0</v>
      </c>
      <c r="S2526" s="110">
        <f t="shared" si="1213"/>
        <v>0</v>
      </c>
      <c r="T2526" s="92">
        <f t="shared" si="1198"/>
        <v>0</v>
      </c>
      <c r="U2526" s="181">
        <f t="shared" si="1199"/>
        <v>0</v>
      </c>
      <c r="V2526" s="120">
        <f t="shared" si="1195"/>
        <v>7.8E-2</v>
      </c>
      <c r="W2526" s="118">
        <f t="shared" si="1214"/>
        <v>14</v>
      </c>
      <c r="X2526" s="118">
        <v>252</v>
      </c>
      <c r="Y2526" s="117">
        <f t="shared" si="1215"/>
        <v>1.0041813550000001</v>
      </c>
      <c r="Z2526" s="110">
        <f t="shared" si="1216"/>
        <v>1.27266536</v>
      </c>
      <c r="AA2526" s="110">
        <f t="shared" si="1217"/>
        <v>0</v>
      </c>
      <c r="AB2526" s="121" t="str">
        <f t="shared" si="1196"/>
        <v>A+J=</v>
      </c>
      <c r="AC2526" s="115">
        <f t="shared" si="1197"/>
        <v>46808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9">
        <f t="shared" si="1194"/>
        <v>46796</v>
      </c>
      <c r="B2527" s="110">
        <f t="shared" si="1200"/>
        <v>305.63939988000004</v>
      </c>
      <c r="C2527" s="184">
        <f t="shared" si="1193"/>
        <v>303.57270974088431</v>
      </c>
      <c r="D2527" s="111">
        <f t="shared" si="1201"/>
        <v>7245.38</v>
      </c>
      <c r="E2527" s="111">
        <f>IF($K2527=1,VLOOKUP($A2526,$AQ$11:$AU$150,5),E2526)</f>
        <v>7276.54</v>
      </c>
      <c r="F2527" s="160" t="e">
        <f>IF($K2527=1,VLOOKUP($A2526,$AQ$11:$AU$135,6),F2526)</f>
        <v>#REF!</v>
      </c>
      <c r="G2527" s="114">
        <f t="shared" si="1202"/>
        <v>4.3006716003852752E-3</v>
      </c>
      <c r="H2527" s="115">
        <f t="shared" si="1203"/>
        <v>46808</v>
      </c>
      <c r="I2527" s="115">
        <f t="shared" si="1204"/>
        <v>46808</v>
      </c>
      <c r="J2527" s="116">
        <f t="shared" si="1205"/>
        <v>23</v>
      </c>
      <c r="K2527" s="116">
        <f t="shared" si="1206"/>
        <v>14</v>
      </c>
      <c r="L2527" s="8">
        <f t="shared" si="1207"/>
        <v>1.0026155999999999</v>
      </c>
      <c r="M2527" s="117">
        <v>1</v>
      </c>
      <c r="N2527" s="117">
        <f t="shared" si="1208"/>
        <v>1</v>
      </c>
      <c r="O2527" s="110">
        <f t="shared" si="1209"/>
        <v>1.0026155999999999</v>
      </c>
      <c r="P2527" s="110">
        <f t="shared" si="1210"/>
        <v>304.36673452000002</v>
      </c>
      <c r="Q2527" s="148">
        <f t="shared" si="1211"/>
        <v>0</v>
      </c>
      <c r="R2527" s="170">
        <f t="shared" si="1212"/>
        <v>0</v>
      </c>
      <c r="S2527" s="110">
        <f t="shared" si="1213"/>
        <v>0</v>
      </c>
      <c r="T2527" s="92">
        <f t="shared" si="1198"/>
        <v>0</v>
      </c>
      <c r="U2527" s="181">
        <f t="shared" si="1199"/>
        <v>0</v>
      </c>
      <c r="V2527" s="120">
        <f t="shared" si="1195"/>
        <v>7.8E-2</v>
      </c>
      <c r="W2527" s="118">
        <f t="shared" si="1214"/>
        <v>14</v>
      </c>
      <c r="X2527" s="118">
        <v>252</v>
      </c>
      <c r="Y2527" s="117">
        <f t="shared" si="1215"/>
        <v>1.0041813550000001</v>
      </c>
      <c r="Z2527" s="110">
        <f t="shared" si="1216"/>
        <v>1.27266536</v>
      </c>
      <c r="AA2527" s="110">
        <f t="shared" si="1217"/>
        <v>0</v>
      </c>
      <c r="AB2527" s="121" t="str">
        <f t="shared" si="1196"/>
        <v>A+J=</v>
      </c>
      <c r="AC2527" s="115">
        <f t="shared" si="1197"/>
        <v>46808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9">
        <f t="shared" si="1194"/>
        <v>46797</v>
      </c>
      <c r="B2528" s="110">
        <f t="shared" si="1200"/>
        <v>305.63939988000004</v>
      </c>
      <c r="C2528" s="184">
        <f t="shared" si="1193"/>
        <v>303.57270974088431</v>
      </c>
      <c r="D2528" s="111">
        <f t="shared" si="1201"/>
        <v>7245.38</v>
      </c>
      <c r="E2528" s="111">
        <f>IF($K2528=1,VLOOKUP($A2527,$AQ$11:$AU$150,5),E2527)</f>
        <v>7276.54</v>
      </c>
      <c r="F2528" s="160" t="e">
        <f>IF($K2528=1,VLOOKUP($A2527,$AQ$11:$AU$135,6),F2527)</f>
        <v>#REF!</v>
      </c>
      <c r="G2528" s="114">
        <f t="shared" si="1202"/>
        <v>4.3006716003852752E-3</v>
      </c>
      <c r="H2528" s="115">
        <f t="shared" si="1203"/>
        <v>46808</v>
      </c>
      <c r="I2528" s="115">
        <f t="shared" si="1204"/>
        <v>46808</v>
      </c>
      <c r="J2528" s="116">
        <f t="shared" si="1205"/>
        <v>23</v>
      </c>
      <c r="K2528" s="116">
        <f t="shared" si="1206"/>
        <v>14</v>
      </c>
      <c r="L2528" s="8">
        <f t="shared" si="1207"/>
        <v>1.0026155999999999</v>
      </c>
      <c r="M2528" s="117">
        <v>1</v>
      </c>
      <c r="N2528" s="117">
        <f t="shared" si="1208"/>
        <v>1</v>
      </c>
      <c r="O2528" s="110">
        <f t="shared" si="1209"/>
        <v>1.0026155999999999</v>
      </c>
      <c r="P2528" s="110">
        <f t="shared" si="1210"/>
        <v>304.36673452000002</v>
      </c>
      <c r="Q2528" s="148">
        <f t="shared" si="1211"/>
        <v>0</v>
      </c>
      <c r="R2528" s="170">
        <f t="shared" si="1212"/>
        <v>0</v>
      </c>
      <c r="S2528" s="110">
        <f t="shared" si="1213"/>
        <v>0</v>
      </c>
      <c r="T2528" s="92">
        <f t="shared" si="1198"/>
        <v>0</v>
      </c>
      <c r="U2528" s="181">
        <f t="shared" si="1199"/>
        <v>0</v>
      </c>
      <c r="V2528" s="120">
        <f t="shared" si="1195"/>
        <v>7.8E-2</v>
      </c>
      <c r="W2528" s="118">
        <f t="shared" si="1214"/>
        <v>14</v>
      </c>
      <c r="X2528" s="118">
        <v>252</v>
      </c>
      <c r="Y2528" s="117">
        <f t="shared" si="1215"/>
        <v>1.0041813550000001</v>
      </c>
      <c r="Z2528" s="110">
        <f t="shared" si="1216"/>
        <v>1.27266536</v>
      </c>
      <c r="AA2528" s="110">
        <f t="shared" si="1217"/>
        <v>0</v>
      </c>
      <c r="AB2528" s="121" t="str">
        <f t="shared" si="1196"/>
        <v>A+J=</v>
      </c>
      <c r="AC2528" s="115">
        <f t="shared" si="1197"/>
        <v>46808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9">
        <f t="shared" si="1194"/>
        <v>46798</v>
      </c>
      <c r="B2529" s="110">
        <f t="shared" si="1200"/>
        <v>305.78755769999998</v>
      </c>
      <c r="C2529" s="184">
        <f t="shared" si="1193"/>
        <v>303.57270974088431</v>
      </c>
      <c r="D2529" s="111">
        <f t="shared" si="1201"/>
        <v>7245.38</v>
      </c>
      <c r="E2529" s="111">
        <f>IF($K2529=1,VLOOKUP($A2528,$AQ$11:$AU$150,5),E2528)</f>
        <v>7276.54</v>
      </c>
      <c r="F2529" s="160" t="e">
        <f>IF($K2529=1,VLOOKUP($A2528,$AQ$11:$AU$135,6),F2528)</f>
        <v>#REF!</v>
      </c>
      <c r="G2529" s="114">
        <f t="shared" si="1202"/>
        <v>4.3006716003852752E-3</v>
      </c>
      <c r="H2529" s="115">
        <f t="shared" si="1203"/>
        <v>46808</v>
      </c>
      <c r="I2529" s="115">
        <f t="shared" si="1204"/>
        <v>46808</v>
      </c>
      <c r="J2529" s="116">
        <f t="shared" si="1205"/>
        <v>23</v>
      </c>
      <c r="K2529" s="116">
        <f t="shared" si="1206"/>
        <v>15</v>
      </c>
      <c r="L2529" s="8">
        <f t="shared" si="1207"/>
        <v>1.00280269</v>
      </c>
      <c r="M2529" s="117">
        <v>1</v>
      </c>
      <c r="N2529" s="117">
        <f t="shared" si="1208"/>
        <v>1</v>
      </c>
      <c r="O2529" s="110">
        <f t="shared" si="1209"/>
        <v>1.00280269</v>
      </c>
      <c r="P2529" s="110">
        <f t="shared" si="1210"/>
        <v>304.42352992999997</v>
      </c>
      <c r="Q2529" s="148">
        <f t="shared" si="1211"/>
        <v>0</v>
      </c>
      <c r="R2529" s="170">
        <f t="shared" si="1212"/>
        <v>0</v>
      </c>
      <c r="S2529" s="110">
        <f t="shared" si="1213"/>
        <v>0</v>
      </c>
      <c r="T2529" s="92">
        <f t="shared" si="1198"/>
        <v>0</v>
      </c>
      <c r="U2529" s="181">
        <f t="shared" si="1199"/>
        <v>0</v>
      </c>
      <c r="V2529" s="120">
        <f t="shared" si="1195"/>
        <v>7.8E-2</v>
      </c>
      <c r="W2529" s="118">
        <f t="shared" si="1214"/>
        <v>15</v>
      </c>
      <c r="X2529" s="118">
        <v>252</v>
      </c>
      <c r="Y2529" s="117">
        <f t="shared" si="1215"/>
        <v>1.0044806909999999</v>
      </c>
      <c r="Z2529" s="110">
        <f t="shared" si="1216"/>
        <v>1.3640277700000001</v>
      </c>
      <c r="AA2529" s="110">
        <f t="shared" si="1217"/>
        <v>0</v>
      </c>
      <c r="AB2529" s="121" t="str">
        <f t="shared" si="1196"/>
        <v>A+J=</v>
      </c>
      <c r="AC2529" s="115">
        <f t="shared" si="1197"/>
        <v>46808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9">
        <f t="shared" si="1194"/>
        <v>46799</v>
      </c>
      <c r="B2530" s="110">
        <f t="shared" si="1200"/>
        <v>305.93578608000001</v>
      </c>
      <c r="C2530" s="184">
        <f t="shared" si="1193"/>
        <v>303.57270974088431</v>
      </c>
      <c r="D2530" s="111">
        <f t="shared" si="1201"/>
        <v>7245.38</v>
      </c>
      <c r="E2530" s="111">
        <f>IF($K2530=1,VLOOKUP($A2529,$AQ$11:$AU$150,5),E2529)</f>
        <v>7276.54</v>
      </c>
      <c r="F2530" s="160" t="e">
        <f>IF($K2530=1,VLOOKUP($A2529,$AQ$11:$AU$135,6),F2529)</f>
        <v>#REF!</v>
      </c>
      <c r="G2530" s="114">
        <f t="shared" si="1202"/>
        <v>4.3006716003852752E-3</v>
      </c>
      <c r="H2530" s="115">
        <f t="shared" si="1203"/>
        <v>46808</v>
      </c>
      <c r="I2530" s="115">
        <f t="shared" si="1204"/>
        <v>46808</v>
      </c>
      <c r="J2530" s="116">
        <f t="shared" si="1205"/>
        <v>23</v>
      </c>
      <c r="K2530" s="116">
        <f t="shared" si="1206"/>
        <v>16</v>
      </c>
      <c r="L2530" s="8">
        <f t="shared" si="1207"/>
        <v>1.0029898100000001</v>
      </c>
      <c r="M2530" s="117">
        <v>1</v>
      </c>
      <c r="N2530" s="117">
        <f t="shared" si="1208"/>
        <v>1</v>
      </c>
      <c r="O2530" s="110">
        <f t="shared" si="1209"/>
        <v>1.0029898100000001</v>
      </c>
      <c r="P2530" s="110">
        <f t="shared" si="1210"/>
        <v>304.48033445999999</v>
      </c>
      <c r="Q2530" s="148">
        <f t="shared" si="1211"/>
        <v>0</v>
      </c>
      <c r="R2530" s="170">
        <f t="shared" si="1212"/>
        <v>0</v>
      </c>
      <c r="S2530" s="110">
        <f t="shared" si="1213"/>
        <v>0</v>
      </c>
      <c r="T2530" s="92">
        <f t="shared" si="1198"/>
        <v>0</v>
      </c>
      <c r="U2530" s="181">
        <f t="shared" si="1199"/>
        <v>0</v>
      </c>
      <c r="V2530" s="120">
        <f t="shared" si="1195"/>
        <v>7.8E-2</v>
      </c>
      <c r="W2530" s="118">
        <f t="shared" si="1214"/>
        <v>16</v>
      </c>
      <c r="X2530" s="118">
        <v>252</v>
      </c>
      <c r="Y2530" s="117">
        <f t="shared" si="1215"/>
        <v>1.0047801169999999</v>
      </c>
      <c r="Z2530" s="110">
        <f t="shared" si="1216"/>
        <v>1.4554516200000001</v>
      </c>
      <c r="AA2530" s="110">
        <f t="shared" si="1217"/>
        <v>0</v>
      </c>
      <c r="AB2530" s="121" t="str">
        <f t="shared" si="1196"/>
        <v>A+J=</v>
      </c>
      <c r="AC2530" s="115">
        <f t="shared" si="1197"/>
        <v>46808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9">
        <f t="shared" si="1194"/>
        <v>46800</v>
      </c>
      <c r="B2531" s="110">
        <f t="shared" si="1200"/>
        <v>306.08408778</v>
      </c>
      <c r="C2531" s="184">
        <f t="shared" si="1193"/>
        <v>303.57270974088431</v>
      </c>
      <c r="D2531" s="111">
        <f t="shared" si="1201"/>
        <v>7245.38</v>
      </c>
      <c r="E2531" s="111">
        <f>IF($K2531=1,VLOOKUP($A2530,$AQ$11:$AU$150,5),E2530)</f>
        <v>7276.54</v>
      </c>
      <c r="F2531" s="160" t="e">
        <f>IF($K2531=1,VLOOKUP($A2530,$AQ$11:$AU$135,6),F2530)</f>
        <v>#REF!</v>
      </c>
      <c r="G2531" s="114">
        <f t="shared" si="1202"/>
        <v>4.3006716003852752E-3</v>
      </c>
      <c r="H2531" s="115">
        <f t="shared" si="1203"/>
        <v>46808</v>
      </c>
      <c r="I2531" s="115">
        <f t="shared" si="1204"/>
        <v>46808</v>
      </c>
      <c r="J2531" s="116">
        <f t="shared" si="1205"/>
        <v>23</v>
      </c>
      <c r="K2531" s="116">
        <f t="shared" si="1206"/>
        <v>17</v>
      </c>
      <c r="L2531" s="8">
        <f t="shared" si="1207"/>
        <v>1.0031769699999999</v>
      </c>
      <c r="M2531" s="117">
        <v>1</v>
      </c>
      <c r="N2531" s="117">
        <f t="shared" si="1208"/>
        <v>1</v>
      </c>
      <c r="O2531" s="110">
        <f t="shared" si="1209"/>
        <v>1.0031769699999999</v>
      </c>
      <c r="P2531" s="110">
        <f t="shared" si="1210"/>
        <v>304.53715112999998</v>
      </c>
      <c r="Q2531" s="148">
        <f t="shared" si="1211"/>
        <v>0</v>
      </c>
      <c r="R2531" s="170">
        <f t="shared" si="1212"/>
        <v>0</v>
      </c>
      <c r="S2531" s="110">
        <f t="shared" si="1213"/>
        <v>0</v>
      </c>
      <c r="T2531" s="92">
        <f t="shared" si="1198"/>
        <v>0</v>
      </c>
      <c r="U2531" s="181">
        <f t="shared" si="1199"/>
        <v>0</v>
      </c>
      <c r="V2531" s="120">
        <f t="shared" si="1195"/>
        <v>7.8E-2</v>
      </c>
      <c r="W2531" s="118">
        <f t="shared" si="1214"/>
        <v>17</v>
      </c>
      <c r="X2531" s="118">
        <v>252</v>
      </c>
      <c r="Y2531" s="117">
        <f t="shared" si="1215"/>
        <v>1.0050796319999999</v>
      </c>
      <c r="Z2531" s="110">
        <f t="shared" si="1216"/>
        <v>1.5469366499999999</v>
      </c>
      <c r="AA2531" s="110">
        <f t="shared" si="1217"/>
        <v>0</v>
      </c>
      <c r="AB2531" s="121" t="str">
        <f t="shared" si="1196"/>
        <v>A+J=</v>
      </c>
      <c r="AC2531" s="115">
        <f t="shared" si="1197"/>
        <v>46808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9">
        <f t="shared" si="1194"/>
        <v>46801</v>
      </c>
      <c r="B2532" s="110">
        <f t="shared" si="1200"/>
        <v>306.23246283999998</v>
      </c>
      <c r="C2532" s="184">
        <f t="shared" si="1193"/>
        <v>303.57270974088431</v>
      </c>
      <c r="D2532" s="111">
        <f t="shared" si="1201"/>
        <v>7245.38</v>
      </c>
      <c r="E2532" s="111">
        <f>IF($K2532=1,VLOOKUP($A2531,$AQ$11:$AU$150,5),E2531)</f>
        <v>7276.54</v>
      </c>
      <c r="F2532" s="160" t="e">
        <f>IF($K2532=1,VLOOKUP($A2531,$AQ$11:$AU$135,6),F2531)</f>
        <v>#REF!</v>
      </c>
      <c r="G2532" s="114">
        <f t="shared" si="1202"/>
        <v>4.3006716003852752E-3</v>
      </c>
      <c r="H2532" s="115">
        <f t="shared" si="1203"/>
        <v>46808</v>
      </c>
      <c r="I2532" s="115">
        <f t="shared" si="1204"/>
        <v>46808</v>
      </c>
      <c r="J2532" s="116">
        <f t="shared" si="1205"/>
        <v>23</v>
      </c>
      <c r="K2532" s="116">
        <f t="shared" si="1206"/>
        <v>18</v>
      </c>
      <c r="L2532" s="8">
        <f t="shared" si="1207"/>
        <v>1.00336417</v>
      </c>
      <c r="M2532" s="117">
        <v>1</v>
      </c>
      <c r="N2532" s="117">
        <f t="shared" si="1208"/>
        <v>1</v>
      </c>
      <c r="O2532" s="110">
        <f t="shared" si="1209"/>
        <v>1.00336417</v>
      </c>
      <c r="P2532" s="110">
        <f t="shared" si="1210"/>
        <v>304.59397994</v>
      </c>
      <c r="Q2532" s="148">
        <f t="shared" si="1211"/>
        <v>0</v>
      </c>
      <c r="R2532" s="170">
        <f t="shared" si="1212"/>
        <v>0</v>
      </c>
      <c r="S2532" s="110">
        <f t="shared" si="1213"/>
        <v>0</v>
      </c>
      <c r="T2532" s="92">
        <f t="shared" si="1198"/>
        <v>0</v>
      </c>
      <c r="U2532" s="181">
        <f t="shared" si="1199"/>
        <v>0</v>
      </c>
      <c r="V2532" s="120">
        <f t="shared" si="1195"/>
        <v>7.8E-2</v>
      </c>
      <c r="W2532" s="118">
        <f t="shared" si="1214"/>
        <v>18</v>
      </c>
      <c r="X2532" s="118">
        <v>252</v>
      </c>
      <c r="Y2532" s="117">
        <f t="shared" si="1215"/>
        <v>1.005379236</v>
      </c>
      <c r="Z2532" s="110">
        <f t="shared" si="1216"/>
        <v>1.6384829000000001</v>
      </c>
      <c r="AA2532" s="110">
        <f t="shared" si="1217"/>
        <v>0</v>
      </c>
      <c r="AB2532" s="121" t="str">
        <f t="shared" si="1196"/>
        <v>A+J=</v>
      </c>
      <c r="AC2532" s="115">
        <f t="shared" si="1197"/>
        <v>46808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9">
        <f t="shared" si="1194"/>
        <v>46802</v>
      </c>
      <c r="B2533" s="110">
        <f t="shared" si="1200"/>
        <v>306.38090822000004</v>
      </c>
      <c r="C2533" s="184">
        <f t="shared" si="1193"/>
        <v>303.57270974088431</v>
      </c>
      <c r="D2533" s="111">
        <f t="shared" si="1201"/>
        <v>7245.38</v>
      </c>
      <c r="E2533" s="111">
        <f>IF($K2533=1,VLOOKUP($A2532,$AQ$11:$AU$150,5),E2532)</f>
        <v>7276.54</v>
      </c>
      <c r="F2533" s="160" t="e">
        <f>IF($K2533=1,VLOOKUP($A2532,$AQ$11:$AU$135,6),F2532)</f>
        <v>#REF!</v>
      </c>
      <c r="G2533" s="114">
        <f t="shared" si="1202"/>
        <v>4.3006716003852752E-3</v>
      </c>
      <c r="H2533" s="115">
        <f t="shared" si="1203"/>
        <v>46808</v>
      </c>
      <c r="I2533" s="115">
        <f t="shared" si="1204"/>
        <v>46808</v>
      </c>
      <c r="J2533" s="116">
        <f t="shared" si="1205"/>
        <v>23</v>
      </c>
      <c r="K2533" s="116">
        <f t="shared" si="1206"/>
        <v>19</v>
      </c>
      <c r="L2533" s="8">
        <f t="shared" si="1207"/>
        <v>1.0035514000000001</v>
      </c>
      <c r="M2533" s="117">
        <v>1</v>
      </c>
      <c r="N2533" s="117">
        <f t="shared" si="1208"/>
        <v>1</v>
      </c>
      <c r="O2533" s="110">
        <f t="shared" si="1209"/>
        <v>1.0035514000000001</v>
      </c>
      <c r="P2533" s="110">
        <f t="shared" si="1210"/>
        <v>304.65081786000002</v>
      </c>
      <c r="Q2533" s="148">
        <f t="shared" si="1211"/>
        <v>0</v>
      </c>
      <c r="R2533" s="170">
        <f t="shared" si="1212"/>
        <v>0</v>
      </c>
      <c r="S2533" s="110">
        <f t="shared" si="1213"/>
        <v>0</v>
      </c>
      <c r="T2533" s="92">
        <f t="shared" si="1198"/>
        <v>0</v>
      </c>
      <c r="U2533" s="181">
        <f t="shared" si="1199"/>
        <v>0</v>
      </c>
      <c r="V2533" s="120">
        <f t="shared" si="1195"/>
        <v>7.8E-2</v>
      </c>
      <c r="W2533" s="118">
        <f t="shared" si="1214"/>
        <v>19</v>
      </c>
      <c r="X2533" s="118">
        <v>252</v>
      </c>
      <c r="Y2533" s="117">
        <f t="shared" si="1215"/>
        <v>1.0056789290000001</v>
      </c>
      <c r="Z2533" s="110">
        <f t="shared" si="1216"/>
        <v>1.7300903599999999</v>
      </c>
      <c r="AA2533" s="110">
        <f t="shared" si="1217"/>
        <v>0</v>
      </c>
      <c r="AB2533" s="121" t="str">
        <f t="shared" si="1196"/>
        <v>A+J=</v>
      </c>
      <c r="AC2533" s="115">
        <f t="shared" si="1197"/>
        <v>46808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9">
        <f t="shared" si="1194"/>
        <v>46803</v>
      </c>
      <c r="B2534" s="110">
        <f t="shared" si="1200"/>
        <v>306.38090822000004</v>
      </c>
      <c r="C2534" s="184">
        <f t="shared" si="1193"/>
        <v>303.57270974088431</v>
      </c>
      <c r="D2534" s="111">
        <f t="shared" si="1201"/>
        <v>7245.38</v>
      </c>
      <c r="E2534" s="111">
        <f>IF($K2534=1,VLOOKUP($A2533,$AQ$11:$AU$150,5),E2533)</f>
        <v>7276.54</v>
      </c>
      <c r="F2534" s="160" t="e">
        <f>IF($K2534=1,VLOOKUP($A2533,$AQ$11:$AU$135,6),F2533)</f>
        <v>#REF!</v>
      </c>
      <c r="G2534" s="114">
        <f t="shared" si="1202"/>
        <v>4.3006716003852752E-3</v>
      </c>
      <c r="H2534" s="115">
        <f t="shared" si="1203"/>
        <v>46808</v>
      </c>
      <c r="I2534" s="115">
        <f t="shared" si="1204"/>
        <v>46808</v>
      </c>
      <c r="J2534" s="116">
        <f t="shared" si="1205"/>
        <v>23</v>
      </c>
      <c r="K2534" s="116">
        <f t="shared" si="1206"/>
        <v>19</v>
      </c>
      <c r="L2534" s="8">
        <f t="shared" si="1207"/>
        <v>1.0035514000000001</v>
      </c>
      <c r="M2534" s="117">
        <v>1</v>
      </c>
      <c r="N2534" s="117">
        <f t="shared" si="1208"/>
        <v>1</v>
      </c>
      <c r="O2534" s="110">
        <f t="shared" si="1209"/>
        <v>1.0035514000000001</v>
      </c>
      <c r="P2534" s="110">
        <f t="shared" si="1210"/>
        <v>304.65081786000002</v>
      </c>
      <c r="Q2534" s="148">
        <f t="shared" si="1211"/>
        <v>0</v>
      </c>
      <c r="R2534" s="170">
        <f t="shared" si="1212"/>
        <v>0</v>
      </c>
      <c r="S2534" s="110">
        <f t="shared" si="1213"/>
        <v>0</v>
      </c>
      <c r="T2534" s="92">
        <f t="shared" si="1198"/>
        <v>0</v>
      </c>
      <c r="U2534" s="181">
        <f t="shared" si="1199"/>
        <v>0</v>
      </c>
      <c r="V2534" s="120">
        <f t="shared" si="1195"/>
        <v>7.8E-2</v>
      </c>
      <c r="W2534" s="118">
        <f t="shared" si="1214"/>
        <v>19</v>
      </c>
      <c r="X2534" s="118">
        <v>252</v>
      </c>
      <c r="Y2534" s="117">
        <f t="shared" si="1215"/>
        <v>1.0056789290000001</v>
      </c>
      <c r="Z2534" s="110">
        <f t="shared" si="1216"/>
        <v>1.7300903599999999</v>
      </c>
      <c r="AA2534" s="110">
        <f t="shared" si="1217"/>
        <v>0</v>
      </c>
      <c r="AB2534" s="121" t="str">
        <f t="shared" si="1196"/>
        <v>A+J=</v>
      </c>
      <c r="AC2534" s="115">
        <f t="shared" si="1197"/>
        <v>46808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9">
        <f t="shared" si="1194"/>
        <v>46804</v>
      </c>
      <c r="B2535" s="110">
        <f t="shared" si="1200"/>
        <v>306.38090822000004</v>
      </c>
      <c r="C2535" s="184">
        <f t="shared" si="1193"/>
        <v>303.57270974088431</v>
      </c>
      <c r="D2535" s="111">
        <f t="shared" si="1201"/>
        <v>7245.38</v>
      </c>
      <c r="E2535" s="111">
        <f>IF($K2535=1,VLOOKUP($A2534,$AQ$11:$AU$150,5),E2534)</f>
        <v>7276.54</v>
      </c>
      <c r="F2535" s="160" t="e">
        <f>IF($K2535=1,VLOOKUP($A2534,$AQ$11:$AU$135,6),F2534)</f>
        <v>#REF!</v>
      </c>
      <c r="G2535" s="114">
        <f t="shared" si="1202"/>
        <v>4.3006716003852752E-3</v>
      </c>
      <c r="H2535" s="115">
        <f t="shared" si="1203"/>
        <v>46808</v>
      </c>
      <c r="I2535" s="115">
        <f t="shared" si="1204"/>
        <v>46808</v>
      </c>
      <c r="J2535" s="116">
        <f t="shared" si="1205"/>
        <v>23</v>
      </c>
      <c r="K2535" s="116">
        <f t="shared" si="1206"/>
        <v>19</v>
      </c>
      <c r="L2535" s="8">
        <f t="shared" si="1207"/>
        <v>1.0035514000000001</v>
      </c>
      <c r="M2535" s="117">
        <v>1</v>
      </c>
      <c r="N2535" s="117">
        <f t="shared" si="1208"/>
        <v>1</v>
      </c>
      <c r="O2535" s="110">
        <f t="shared" si="1209"/>
        <v>1.0035514000000001</v>
      </c>
      <c r="P2535" s="110">
        <f t="shared" si="1210"/>
        <v>304.65081786000002</v>
      </c>
      <c r="Q2535" s="148">
        <f t="shared" si="1211"/>
        <v>0</v>
      </c>
      <c r="R2535" s="170">
        <f t="shared" si="1212"/>
        <v>0</v>
      </c>
      <c r="S2535" s="110">
        <f t="shared" si="1213"/>
        <v>0</v>
      </c>
      <c r="T2535" s="92">
        <f t="shared" si="1198"/>
        <v>0</v>
      </c>
      <c r="U2535" s="181">
        <f t="shared" si="1199"/>
        <v>0</v>
      </c>
      <c r="V2535" s="120">
        <f t="shared" si="1195"/>
        <v>7.8E-2</v>
      </c>
      <c r="W2535" s="118">
        <f t="shared" si="1214"/>
        <v>19</v>
      </c>
      <c r="X2535" s="118">
        <v>252</v>
      </c>
      <c r="Y2535" s="117">
        <f t="shared" si="1215"/>
        <v>1.0056789290000001</v>
      </c>
      <c r="Z2535" s="110">
        <f t="shared" si="1216"/>
        <v>1.7300903599999999</v>
      </c>
      <c r="AA2535" s="110">
        <f t="shared" si="1217"/>
        <v>0</v>
      </c>
      <c r="AB2535" s="121" t="str">
        <f t="shared" si="1196"/>
        <v>A+J=</v>
      </c>
      <c r="AC2535" s="115">
        <f t="shared" si="1197"/>
        <v>46808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9">
        <f t="shared" si="1194"/>
        <v>46805</v>
      </c>
      <c r="B2536" s="110">
        <f t="shared" si="1200"/>
        <v>306.52942424999998</v>
      </c>
      <c r="C2536" s="184">
        <f t="shared" si="1193"/>
        <v>303.57270974088431</v>
      </c>
      <c r="D2536" s="111">
        <f t="shared" si="1201"/>
        <v>7245.38</v>
      </c>
      <c r="E2536" s="111">
        <f>IF($K2536=1,VLOOKUP($A2535,$AQ$11:$AU$150,5),E2535)</f>
        <v>7276.54</v>
      </c>
      <c r="F2536" s="160" t="e">
        <f>IF($K2536=1,VLOOKUP($A2535,$AQ$11:$AU$135,6),F2535)</f>
        <v>#REF!</v>
      </c>
      <c r="G2536" s="114">
        <f t="shared" si="1202"/>
        <v>4.3006716003852752E-3</v>
      </c>
      <c r="H2536" s="115">
        <f t="shared" si="1203"/>
        <v>46808</v>
      </c>
      <c r="I2536" s="115">
        <f t="shared" si="1204"/>
        <v>46808</v>
      </c>
      <c r="J2536" s="116">
        <f t="shared" si="1205"/>
        <v>23</v>
      </c>
      <c r="K2536" s="116">
        <f t="shared" si="1206"/>
        <v>20</v>
      </c>
      <c r="L2536" s="8">
        <f t="shared" si="1207"/>
        <v>1.00373866</v>
      </c>
      <c r="M2536" s="117">
        <v>1</v>
      </c>
      <c r="N2536" s="117">
        <f t="shared" si="1208"/>
        <v>1</v>
      </c>
      <c r="O2536" s="110">
        <f t="shared" si="1209"/>
        <v>1.00373866</v>
      </c>
      <c r="P2536" s="110">
        <f t="shared" si="1210"/>
        <v>304.70766487999998</v>
      </c>
      <c r="Q2536" s="148">
        <f t="shared" si="1211"/>
        <v>0</v>
      </c>
      <c r="R2536" s="170">
        <f t="shared" si="1212"/>
        <v>0</v>
      </c>
      <c r="S2536" s="110">
        <f t="shared" si="1213"/>
        <v>0</v>
      </c>
      <c r="T2536" s="92">
        <f t="shared" si="1198"/>
        <v>0</v>
      </c>
      <c r="U2536" s="181">
        <f t="shared" si="1199"/>
        <v>0</v>
      </c>
      <c r="V2536" s="120">
        <f t="shared" si="1195"/>
        <v>7.8E-2</v>
      </c>
      <c r="W2536" s="118">
        <f t="shared" si="1214"/>
        <v>20</v>
      </c>
      <c r="X2536" s="118">
        <v>252</v>
      </c>
      <c r="Y2536" s="117">
        <f t="shared" si="1215"/>
        <v>1.0059787120000001</v>
      </c>
      <c r="Z2536" s="110">
        <f t="shared" si="1216"/>
        <v>1.8217593700000001</v>
      </c>
      <c r="AA2536" s="110">
        <f t="shared" si="1217"/>
        <v>0</v>
      </c>
      <c r="AB2536" s="121" t="str">
        <f t="shared" si="1196"/>
        <v>A+J=</v>
      </c>
      <c r="AC2536" s="115">
        <f t="shared" si="1197"/>
        <v>46808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9">
        <f t="shared" si="1194"/>
        <v>46806</v>
      </c>
      <c r="B2537" s="110">
        <f t="shared" si="1200"/>
        <v>306.67801370999996</v>
      </c>
      <c r="C2537" s="184">
        <f t="shared" si="1193"/>
        <v>303.57270974088431</v>
      </c>
      <c r="D2537" s="111">
        <f t="shared" si="1201"/>
        <v>7245.38</v>
      </c>
      <c r="E2537" s="111">
        <f>IF($K2537=1,VLOOKUP($A2536,$AQ$11:$AU$150,5),E2536)</f>
        <v>7276.54</v>
      </c>
      <c r="F2537" s="160" t="e">
        <f>IF($K2537=1,VLOOKUP($A2536,$AQ$11:$AU$135,6),F2536)</f>
        <v>#REF!</v>
      </c>
      <c r="G2537" s="114">
        <f t="shared" si="1202"/>
        <v>4.3006716003852752E-3</v>
      </c>
      <c r="H2537" s="115">
        <f t="shared" si="1203"/>
        <v>46808</v>
      </c>
      <c r="I2537" s="115">
        <f t="shared" si="1204"/>
        <v>46808</v>
      </c>
      <c r="J2537" s="116">
        <f t="shared" si="1205"/>
        <v>23</v>
      </c>
      <c r="K2537" s="116">
        <f t="shared" si="1206"/>
        <v>21</v>
      </c>
      <c r="L2537" s="8">
        <f t="shared" si="1207"/>
        <v>1.0039259599999999</v>
      </c>
      <c r="M2537" s="117">
        <v>1</v>
      </c>
      <c r="N2537" s="117">
        <f t="shared" si="1208"/>
        <v>1</v>
      </c>
      <c r="O2537" s="110">
        <f t="shared" si="1209"/>
        <v>1.0039259599999999</v>
      </c>
      <c r="P2537" s="110">
        <f t="shared" si="1210"/>
        <v>304.76452404999998</v>
      </c>
      <c r="Q2537" s="148">
        <f t="shared" si="1211"/>
        <v>0</v>
      </c>
      <c r="R2537" s="170">
        <f t="shared" si="1212"/>
        <v>0</v>
      </c>
      <c r="S2537" s="110">
        <f t="shared" si="1213"/>
        <v>0</v>
      </c>
      <c r="T2537" s="92">
        <f t="shared" si="1198"/>
        <v>0</v>
      </c>
      <c r="U2537" s="181">
        <f t="shared" si="1199"/>
        <v>0</v>
      </c>
      <c r="V2537" s="120">
        <f t="shared" si="1195"/>
        <v>7.8E-2</v>
      </c>
      <c r="W2537" s="118">
        <f t="shared" si="1214"/>
        <v>21</v>
      </c>
      <c r="X2537" s="118">
        <v>252</v>
      </c>
      <c r="Y2537" s="117">
        <f t="shared" si="1215"/>
        <v>1.0062785839999999</v>
      </c>
      <c r="Z2537" s="110">
        <f t="shared" si="1216"/>
        <v>1.91348966</v>
      </c>
      <c r="AA2537" s="110">
        <f t="shared" si="1217"/>
        <v>0</v>
      </c>
      <c r="AB2537" s="121" t="str">
        <f t="shared" si="1196"/>
        <v>A+J=</v>
      </c>
      <c r="AC2537" s="115">
        <f t="shared" si="1197"/>
        <v>46808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9">
        <f t="shared" si="1194"/>
        <v>46807</v>
      </c>
      <c r="B2538" s="110">
        <f t="shared" si="1200"/>
        <v>306.82667693000002</v>
      </c>
      <c r="C2538" s="184">
        <f t="shared" si="1193"/>
        <v>303.57270974088431</v>
      </c>
      <c r="D2538" s="111">
        <f t="shared" si="1201"/>
        <v>7245.38</v>
      </c>
      <c r="E2538" s="111">
        <f>IF($K2538=1,VLOOKUP($A2537,$AQ$11:$AU$150,5),E2537)</f>
        <v>7276.54</v>
      </c>
      <c r="F2538" s="160" t="e">
        <f>IF($K2538=1,VLOOKUP($A2537,$AQ$11:$AU$135,6),F2537)</f>
        <v>#REF!</v>
      </c>
      <c r="G2538" s="114">
        <f t="shared" si="1202"/>
        <v>4.3006716003852752E-3</v>
      </c>
      <c r="H2538" s="115">
        <f t="shared" si="1203"/>
        <v>46808</v>
      </c>
      <c r="I2538" s="115">
        <f t="shared" si="1204"/>
        <v>46808</v>
      </c>
      <c r="J2538" s="116">
        <f t="shared" si="1205"/>
        <v>23</v>
      </c>
      <c r="K2538" s="116">
        <f t="shared" si="1206"/>
        <v>22</v>
      </c>
      <c r="L2538" s="8">
        <f t="shared" si="1207"/>
        <v>1.0041133</v>
      </c>
      <c r="M2538" s="117">
        <v>1</v>
      </c>
      <c r="N2538" s="117">
        <f t="shared" si="1208"/>
        <v>1</v>
      </c>
      <c r="O2538" s="110">
        <f t="shared" si="1209"/>
        <v>1.0041133</v>
      </c>
      <c r="P2538" s="110">
        <f t="shared" si="1210"/>
        <v>304.82139536</v>
      </c>
      <c r="Q2538" s="148">
        <f t="shared" si="1211"/>
        <v>0</v>
      </c>
      <c r="R2538" s="170">
        <f t="shared" si="1212"/>
        <v>0</v>
      </c>
      <c r="S2538" s="110">
        <f t="shared" si="1213"/>
        <v>0</v>
      </c>
      <c r="T2538" s="92">
        <f t="shared" si="1198"/>
        <v>0</v>
      </c>
      <c r="U2538" s="181">
        <f t="shared" si="1199"/>
        <v>0</v>
      </c>
      <c r="V2538" s="120">
        <f t="shared" si="1195"/>
        <v>7.8E-2</v>
      </c>
      <c r="W2538" s="118">
        <f t="shared" si="1214"/>
        <v>22</v>
      </c>
      <c r="X2538" s="118">
        <v>252</v>
      </c>
      <c r="Y2538" s="117">
        <f t="shared" si="1215"/>
        <v>1.0065785460000001</v>
      </c>
      <c r="Z2538" s="110">
        <f t="shared" si="1216"/>
        <v>2.0052815700000002</v>
      </c>
      <c r="AA2538" s="110">
        <f t="shared" si="1217"/>
        <v>0</v>
      </c>
      <c r="AB2538" s="121" t="str">
        <f t="shared" si="1196"/>
        <v>A+J=</v>
      </c>
      <c r="AC2538" s="115">
        <f t="shared" si="1197"/>
        <v>46808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9">
        <f t="shared" si="1194"/>
        <v>46808</v>
      </c>
      <c r="B2539" s="110">
        <f t="shared" si="1200"/>
        <v>306.97541057000001</v>
      </c>
      <c r="C2539" s="184">
        <f t="shared" si="1193"/>
        <v>303.57270974088431</v>
      </c>
      <c r="D2539" s="111">
        <f t="shared" si="1201"/>
        <v>7245.38</v>
      </c>
      <c r="E2539" s="111">
        <f>IF($K2539=1,VLOOKUP($A2538,$AQ$11:$AU$150,5),E2538)</f>
        <v>7276.54</v>
      </c>
      <c r="F2539" s="160" t="e">
        <f>IF($K2539=1,VLOOKUP($A2538,$AQ$11:$AU$135,6),F2538)</f>
        <v>#REF!</v>
      </c>
      <c r="G2539" s="114">
        <f t="shared" si="1202"/>
        <v>4.3006716003852752E-3</v>
      </c>
      <c r="H2539" s="115">
        <f t="shared" si="1203"/>
        <v>46808</v>
      </c>
      <c r="I2539" s="115">
        <f t="shared" si="1204"/>
        <v>46808</v>
      </c>
      <c r="J2539" s="116">
        <f t="shared" si="1205"/>
        <v>23</v>
      </c>
      <c r="K2539" s="116">
        <f t="shared" si="1206"/>
        <v>23</v>
      </c>
      <c r="L2539" s="8">
        <f t="shared" si="1207"/>
        <v>1.0043006699999999</v>
      </c>
      <c r="M2539" s="117">
        <v>1</v>
      </c>
      <c r="N2539" s="117">
        <f t="shared" si="1208"/>
        <v>1</v>
      </c>
      <c r="O2539" s="110">
        <f t="shared" si="1209"/>
        <v>1.0043006699999999</v>
      </c>
      <c r="P2539" s="110">
        <f t="shared" si="1210"/>
        <v>304.87827578000002</v>
      </c>
      <c r="Q2539" s="148">
        <f t="shared" si="1211"/>
        <v>83</v>
      </c>
      <c r="R2539" s="170">
        <f t="shared" si="1212"/>
        <v>3.8462000000000003E-2</v>
      </c>
      <c r="S2539" s="110">
        <f t="shared" si="1213"/>
        <v>11.726228239999999</v>
      </c>
      <c r="T2539" s="92">
        <f t="shared" si="1198"/>
        <v>1.3055660456012972</v>
      </c>
      <c r="U2539" s="181">
        <f t="shared" si="1199"/>
        <v>4.2744253431179303E-2</v>
      </c>
      <c r="V2539" s="120">
        <f t="shared" si="1195"/>
        <v>7.8E-2</v>
      </c>
      <c r="W2539" s="118">
        <f t="shared" si="1214"/>
        <v>23</v>
      </c>
      <c r="X2539" s="118">
        <v>252</v>
      </c>
      <c r="Y2539" s="117">
        <f t="shared" si="1215"/>
        <v>1.006878597</v>
      </c>
      <c r="Z2539" s="110">
        <f t="shared" si="1216"/>
        <v>2.0971347900000001</v>
      </c>
      <c r="AA2539" s="110">
        <f t="shared" si="1217"/>
        <v>13.823363029999999</v>
      </c>
      <c r="AB2539" s="121" t="str">
        <f t="shared" si="1196"/>
        <v>A+J=</v>
      </c>
      <c r="AC2539" s="115">
        <f t="shared" si="1197"/>
        <v>46808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9">
        <f t="shared" si="1194"/>
        <v>46809</v>
      </c>
      <c r="B2540" s="110">
        <f t="shared" si="1200"/>
        <v>291.99942285000003</v>
      </c>
      <c r="C2540" s="184">
        <f t="shared" si="1193"/>
        <v>291.84648149439869</v>
      </c>
      <c r="D2540" s="111">
        <f t="shared" si="1201"/>
        <v>7245.38</v>
      </c>
      <c r="E2540" s="111">
        <f>IF($K2540=1,VLOOKUP($A2539,$AQ$11:$AU$150,5),E2539)</f>
        <v>7276.54</v>
      </c>
      <c r="F2540" s="160" t="e">
        <f>IF($K2540=1,VLOOKUP($A2539,$AQ$11:$AU$135,6),F2539)</f>
        <v>#REF!</v>
      </c>
      <c r="G2540" s="114">
        <f t="shared" si="1202"/>
        <v>4.3006716003852752E-3</v>
      </c>
      <c r="H2540" s="115">
        <f t="shared" si="1203"/>
        <v>46839</v>
      </c>
      <c r="I2540" s="115">
        <f t="shared" si="1204"/>
        <v>46839</v>
      </c>
      <c r="J2540" s="116">
        <f t="shared" si="1205"/>
        <v>19</v>
      </c>
      <c r="K2540" s="116">
        <f t="shared" si="1206"/>
        <v>1</v>
      </c>
      <c r="L2540" s="8">
        <f t="shared" si="1207"/>
        <v>1.0002258900000001</v>
      </c>
      <c r="M2540" s="117">
        <v>1</v>
      </c>
      <c r="N2540" s="117">
        <f t="shared" si="1208"/>
        <v>1</v>
      </c>
      <c r="O2540" s="110">
        <f t="shared" si="1209"/>
        <v>1.0002258900000001</v>
      </c>
      <c r="P2540" s="110">
        <f t="shared" si="1210"/>
        <v>291.91240669000001</v>
      </c>
      <c r="Q2540" s="148">
        <f t="shared" si="1211"/>
        <v>0</v>
      </c>
      <c r="R2540" s="170">
        <f t="shared" si="1212"/>
        <v>0</v>
      </c>
      <c r="S2540" s="110">
        <f t="shared" si="1213"/>
        <v>0</v>
      </c>
      <c r="T2540" s="92">
        <f t="shared" si="1198"/>
        <v>0</v>
      </c>
      <c r="U2540" s="181">
        <f t="shared" si="1199"/>
        <v>0</v>
      </c>
      <c r="V2540" s="120">
        <f t="shared" si="1195"/>
        <v>7.8E-2</v>
      </c>
      <c r="W2540" s="118">
        <f t="shared" si="1214"/>
        <v>1</v>
      </c>
      <c r="X2540" s="118">
        <v>252</v>
      </c>
      <c r="Y2540" s="117">
        <f t="shared" si="1215"/>
        <v>1.00029809</v>
      </c>
      <c r="Z2540" s="110">
        <f t="shared" si="1216"/>
        <v>8.7016159999999995E-2</v>
      </c>
      <c r="AA2540" s="110">
        <f t="shared" si="1217"/>
        <v>0</v>
      </c>
      <c r="AB2540" s="121" t="str">
        <f t="shared" si="1196"/>
        <v>A+J=</v>
      </c>
      <c r="AC2540" s="115">
        <f t="shared" si="1197"/>
        <v>46839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9">
        <f t="shared" si="1194"/>
        <v>46810</v>
      </c>
      <c r="B2541" s="110">
        <f t="shared" si="1200"/>
        <v>291.99942285000003</v>
      </c>
      <c r="C2541" s="184">
        <f t="shared" ref="C2541:C2604" si="1218">IF(Q2540&gt;0,P2540-S2540-T2540,C2540)</f>
        <v>291.84648149439869</v>
      </c>
      <c r="D2541" s="111">
        <f t="shared" si="1201"/>
        <v>7245.38</v>
      </c>
      <c r="E2541" s="111">
        <f>IF($K2541=1,VLOOKUP($A2540,$AQ$11:$AU$150,5),E2540)</f>
        <v>7276.54</v>
      </c>
      <c r="F2541" s="160" t="e">
        <f>IF($K2541=1,VLOOKUP($A2540,$AQ$11:$AU$135,6),F2540)</f>
        <v>#REF!</v>
      </c>
      <c r="G2541" s="114">
        <f t="shared" si="1202"/>
        <v>4.3006716003852752E-3</v>
      </c>
      <c r="H2541" s="115">
        <f t="shared" si="1203"/>
        <v>46839</v>
      </c>
      <c r="I2541" s="115">
        <f t="shared" si="1204"/>
        <v>46839</v>
      </c>
      <c r="J2541" s="116">
        <f t="shared" si="1205"/>
        <v>19</v>
      </c>
      <c r="K2541" s="116">
        <f t="shared" si="1206"/>
        <v>1</v>
      </c>
      <c r="L2541" s="8">
        <f t="shared" si="1207"/>
        <v>1.0002258900000001</v>
      </c>
      <c r="M2541" s="117">
        <v>1</v>
      </c>
      <c r="N2541" s="117">
        <f t="shared" si="1208"/>
        <v>1</v>
      </c>
      <c r="O2541" s="110">
        <f t="shared" si="1209"/>
        <v>1.0002258900000001</v>
      </c>
      <c r="P2541" s="110">
        <f t="shared" si="1210"/>
        <v>291.91240669000001</v>
      </c>
      <c r="Q2541" s="148">
        <f t="shared" si="1211"/>
        <v>0</v>
      </c>
      <c r="R2541" s="170">
        <f t="shared" si="1212"/>
        <v>0</v>
      </c>
      <c r="S2541" s="110">
        <f t="shared" si="1213"/>
        <v>0</v>
      </c>
      <c r="T2541" s="92">
        <f t="shared" si="1198"/>
        <v>0</v>
      </c>
      <c r="U2541" s="181">
        <f t="shared" si="1199"/>
        <v>0</v>
      </c>
      <c r="V2541" s="120">
        <f t="shared" si="1195"/>
        <v>7.8E-2</v>
      </c>
      <c r="W2541" s="118">
        <f t="shared" si="1214"/>
        <v>1</v>
      </c>
      <c r="X2541" s="118">
        <v>252</v>
      </c>
      <c r="Y2541" s="117">
        <f t="shared" si="1215"/>
        <v>1.00029809</v>
      </c>
      <c r="Z2541" s="110">
        <f t="shared" si="1216"/>
        <v>8.7016159999999995E-2</v>
      </c>
      <c r="AA2541" s="110">
        <f t="shared" si="1217"/>
        <v>0</v>
      </c>
      <c r="AB2541" s="121" t="str">
        <f t="shared" si="1196"/>
        <v>A+J=</v>
      </c>
      <c r="AC2541" s="115">
        <f t="shared" si="1197"/>
        <v>46839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9">
        <f t="shared" si="1194"/>
        <v>46811</v>
      </c>
      <c r="B2542" s="110">
        <f t="shared" si="1200"/>
        <v>291.99942285000003</v>
      </c>
      <c r="C2542" s="184">
        <f t="shared" si="1218"/>
        <v>291.84648149439869</v>
      </c>
      <c r="D2542" s="111">
        <f t="shared" si="1201"/>
        <v>7245.38</v>
      </c>
      <c r="E2542" s="111">
        <f>IF($K2542=1,VLOOKUP($A2541,$AQ$11:$AU$150,5),E2541)</f>
        <v>7276.54</v>
      </c>
      <c r="F2542" s="160" t="e">
        <f>IF($K2542=1,VLOOKUP($A2541,$AQ$11:$AU$135,6),F2541)</f>
        <v>#REF!</v>
      </c>
      <c r="G2542" s="114">
        <f t="shared" si="1202"/>
        <v>4.3006716003852752E-3</v>
      </c>
      <c r="H2542" s="115">
        <f t="shared" si="1203"/>
        <v>46839</v>
      </c>
      <c r="I2542" s="115">
        <f t="shared" si="1204"/>
        <v>46839</v>
      </c>
      <c r="J2542" s="116">
        <f t="shared" si="1205"/>
        <v>19</v>
      </c>
      <c r="K2542" s="116">
        <f t="shared" si="1206"/>
        <v>1</v>
      </c>
      <c r="L2542" s="8">
        <f t="shared" si="1207"/>
        <v>1.0002258900000001</v>
      </c>
      <c r="M2542" s="117">
        <v>1</v>
      </c>
      <c r="N2542" s="117">
        <f t="shared" si="1208"/>
        <v>1</v>
      </c>
      <c r="O2542" s="110">
        <f t="shared" si="1209"/>
        <v>1.0002258900000001</v>
      </c>
      <c r="P2542" s="110">
        <f t="shared" si="1210"/>
        <v>291.91240669000001</v>
      </c>
      <c r="Q2542" s="148">
        <f t="shared" si="1211"/>
        <v>0</v>
      </c>
      <c r="R2542" s="170">
        <f t="shared" si="1212"/>
        <v>0</v>
      </c>
      <c r="S2542" s="110">
        <f t="shared" si="1213"/>
        <v>0</v>
      </c>
      <c r="T2542" s="92">
        <f t="shared" si="1198"/>
        <v>0</v>
      </c>
      <c r="U2542" s="181">
        <f t="shared" si="1199"/>
        <v>0</v>
      </c>
      <c r="V2542" s="120">
        <f t="shared" si="1195"/>
        <v>7.8E-2</v>
      </c>
      <c r="W2542" s="118">
        <f t="shared" si="1214"/>
        <v>1</v>
      </c>
      <c r="X2542" s="118">
        <v>252</v>
      </c>
      <c r="Y2542" s="117">
        <f t="shared" si="1215"/>
        <v>1.00029809</v>
      </c>
      <c r="Z2542" s="110">
        <f t="shared" si="1216"/>
        <v>8.7016159999999995E-2</v>
      </c>
      <c r="AA2542" s="110">
        <f t="shared" si="1217"/>
        <v>0</v>
      </c>
      <c r="AB2542" s="121" t="str">
        <f t="shared" si="1196"/>
        <v>A+J=</v>
      </c>
      <c r="AC2542" s="115">
        <f t="shared" si="1197"/>
        <v>46839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9">
        <f t="shared" si="1194"/>
        <v>46812</v>
      </c>
      <c r="B2543" s="110">
        <f t="shared" si="1200"/>
        <v>291.99942285000003</v>
      </c>
      <c r="C2543" s="184">
        <f t="shared" si="1218"/>
        <v>291.84648149439869</v>
      </c>
      <c r="D2543" s="111">
        <f t="shared" si="1201"/>
        <v>7245.38</v>
      </c>
      <c r="E2543" s="111">
        <f>IF($K2543=1,VLOOKUP($A2542,$AQ$11:$AU$150,5),E2542)</f>
        <v>7276.54</v>
      </c>
      <c r="F2543" s="160" t="e">
        <f>IF($K2543=1,VLOOKUP($A2542,$AQ$11:$AU$135,6),F2542)</f>
        <v>#REF!</v>
      </c>
      <c r="G2543" s="114">
        <f t="shared" si="1202"/>
        <v>4.3006716003852752E-3</v>
      </c>
      <c r="H2543" s="115">
        <f t="shared" si="1203"/>
        <v>46839</v>
      </c>
      <c r="I2543" s="115">
        <f t="shared" si="1204"/>
        <v>46839</v>
      </c>
      <c r="J2543" s="116">
        <f t="shared" si="1205"/>
        <v>19</v>
      </c>
      <c r="K2543" s="116">
        <f t="shared" si="1206"/>
        <v>1</v>
      </c>
      <c r="L2543" s="8">
        <f t="shared" si="1207"/>
        <v>1.0002258900000001</v>
      </c>
      <c r="M2543" s="117">
        <v>1</v>
      </c>
      <c r="N2543" s="117">
        <f t="shared" si="1208"/>
        <v>1</v>
      </c>
      <c r="O2543" s="110">
        <f t="shared" si="1209"/>
        <v>1.0002258900000001</v>
      </c>
      <c r="P2543" s="110">
        <f t="shared" si="1210"/>
        <v>291.91240669000001</v>
      </c>
      <c r="Q2543" s="148">
        <f t="shared" si="1211"/>
        <v>0</v>
      </c>
      <c r="R2543" s="170">
        <f t="shared" si="1212"/>
        <v>0</v>
      </c>
      <c r="S2543" s="110">
        <f t="shared" si="1213"/>
        <v>0</v>
      </c>
      <c r="T2543" s="92">
        <f t="shared" si="1198"/>
        <v>0</v>
      </c>
      <c r="U2543" s="181">
        <f t="shared" si="1199"/>
        <v>0</v>
      </c>
      <c r="V2543" s="120">
        <f t="shared" si="1195"/>
        <v>7.8E-2</v>
      </c>
      <c r="W2543" s="118">
        <f t="shared" si="1214"/>
        <v>1</v>
      </c>
      <c r="X2543" s="118">
        <v>252</v>
      </c>
      <c r="Y2543" s="117">
        <f t="shared" si="1215"/>
        <v>1.00029809</v>
      </c>
      <c r="Z2543" s="110">
        <f t="shared" si="1216"/>
        <v>8.7016159999999995E-2</v>
      </c>
      <c r="AA2543" s="110">
        <f t="shared" si="1217"/>
        <v>0</v>
      </c>
      <c r="AB2543" s="121" t="str">
        <f t="shared" si="1196"/>
        <v>A+J=</v>
      </c>
      <c r="AC2543" s="115">
        <f t="shared" si="1197"/>
        <v>46839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9">
        <f t="shared" si="1194"/>
        <v>46813</v>
      </c>
      <c r="B2544" s="110">
        <f t="shared" si="1200"/>
        <v>291.99942285000003</v>
      </c>
      <c r="C2544" s="184">
        <f t="shared" si="1218"/>
        <v>291.84648149439869</v>
      </c>
      <c r="D2544" s="111">
        <f t="shared" si="1201"/>
        <v>7245.38</v>
      </c>
      <c r="E2544" s="111">
        <f>IF($K2544=1,VLOOKUP($A2543,$AQ$11:$AU$150,5),E2543)</f>
        <v>7276.54</v>
      </c>
      <c r="F2544" s="160" t="e">
        <f>IF($K2544=1,VLOOKUP($A2543,$AQ$11:$AU$135,6),F2543)</f>
        <v>#REF!</v>
      </c>
      <c r="G2544" s="114">
        <f t="shared" si="1202"/>
        <v>4.3006716003852752E-3</v>
      </c>
      <c r="H2544" s="115">
        <f t="shared" si="1203"/>
        <v>46839</v>
      </c>
      <c r="I2544" s="115">
        <f t="shared" si="1204"/>
        <v>46839</v>
      </c>
      <c r="J2544" s="116">
        <f t="shared" si="1205"/>
        <v>19</v>
      </c>
      <c r="K2544" s="116">
        <f t="shared" si="1206"/>
        <v>1</v>
      </c>
      <c r="L2544" s="8">
        <f t="shared" si="1207"/>
        <v>1.0002258900000001</v>
      </c>
      <c r="M2544" s="117">
        <v>1</v>
      </c>
      <c r="N2544" s="117">
        <f t="shared" si="1208"/>
        <v>1</v>
      </c>
      <c r="O2544" s="110">
        <f t="shared" si="1209"/>
        <v>1.0002258900000001</v>
      </c>
      <c r="P2544" s="110">
        <f t="shared" si="1210"/>
        <v>291.91240669000001</v>
      </c>
      <c r="Q2544" s="148">
        <f t="shared" si="1211"/>
        <v>0</v>
      </c>
      <c r="R2544" s="170">
        <f t="shared" si="1212"/>
        <v>0</v>
      </c>
      <c r="S2544" s="110">
        <f t="shared" si="1213"/>
        <v>0</v>
      </c>
      <c r="T2544" s="92">
        <f t="shared" si="1198"/>
        <v>0</v>
      </c>
      <c r="U2544" s="181">
        <f t="shared" si="1199"/>
        <v>0</v>
      </c>
      <c r="V2544" s="120">
        <f t="shared" si="1195"/>
        <v>7.8E-2</v>
      </c>
      <c r="W2544" s="118">
        <f t="shared" si="1214"/>
        <v>1</v>
      </c>
      <c r="X2544" s="118">
        <v>252</v>
      </c>
      <c r="Y2544" s="117">
        <f t="shared" si="1215"/>
        <v>1.00029809</v>
      </c>
      <c r="Z2544" s="110">
        <f t="shared" si="1216"/>
        <v>8.7016159999999995E-2</v>
      </c>
      <c r="AA2544" s="110">
        <f t="shared" si="1217"/>
        <v>0</v>
      </c>
      <c r="AB2544" s="121" t="str">
        <f t="shared" si="1196"/>
        <v>A+J=</v>
      </c>
      <c r="AC2544" s="115">
        <f t="shared" si="1197"/>
        <v>46839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9">
        <f t="shared" si="1194"/>
        <v>46814</v>
      </c>
      <c r="B2545" s="110">
        <f t="shared" si="1200"/>
        <v>292.15244411999998</v>
      </c>
      <c r="C2545" s="184">
        <f t="shared" si="1218"/>
        <v>291.84648149439869</v>
      </c>
      <c r="D2545" s="111">
        <f t="shared" si="1201"/>
        <v>7245.38</v>
      </c>
      <c r="E2545" s="111">
        <f>IF($K2545=1,VLOOKUP($A2544,$AQ$11:$AU$150,5),E2544)</f>
        <v>7276.54</v>
      </c>
      <c r="F2545" s="160" t="e">
        <f>IF($K2545=1,VLOOKUP($A2544,$AQ$11:$AU$135,6),F2544)</f>
        <v>#REF!</v>
      </c>
      <c r="G2545" s="114">
        <f t="shared" si="1202"/>
        <v>4.3006716003852752E-3</v>
      </c>
      <c r="H2545" s="115">
        <f t="shared" si="1203"/>
        <v>46839</v>
      </c>
      <c r="I2545" s="115">
        <f t="shared" si="1204"/>
        <v>46839</v>
      </c>
      <c r="J2545" s="116">
        <f t="shared" si="1205"/>
        <v>19</v>
      </c>
      <c r="K2545" s="116">
        <f t="shared" si="1206"/>
        <v>2</v>
      </c>
      <c r="L2545" s="8">
        <f t="shared" si="1207"/>
        <v>1.00045183</v>
      </c>
      <c r="M2545" s="117">
        <v>1</v>
      </c>
      <c r="N2545" s="117">
        <f t="shared" si="1208"/>
        <v>1</v>
      </c>
      <c r="O2545" s="110">
        <f t="shared" si="1209"/>
        <v>1.00045183</v>
      </c>
      <c r="P2545" s="110">
        <f t="shared" si="1210"/>
        <v>291.97834648999998</v>
      </c>
      <c r="Q2545" s="148">
        <f t="shared" si="1211"/>
        <v>0</v>
      </c>
      <c r="R2545" s="170">
        <f t="shared" si="1212"/>
        <v>0</v>
      </c>
      <c r="S2545" s="110">
        <f t="shared" si="1213"/>
        <v>0</v>
      </c>
      <c r="T2545" s="92">
        <f t="shared" si="1198"/>
        <v>0</v>
      </c>
      <c r="U2545" s="181">
        <f t="shared" si="1199"/>
        <v>0</v>
      </c>
      <c r="V2545" s="120">
        <f t="shared" si="1195"/>
        <v>7.8E-2</v>
      </c>
      <c r="W2545" s="118">
        <f t="shared" si="1214"/>
        <v>2</v>
      </c>
      <c r="X2545" s="118">
        <v>252</v>
      </c>
      <c r="Y2545" s="117">
        <f t="shared" si="1215"/>
        <v>1.0005962690000001</v>
      </c>
      <c r="Z2545" s="110">
        <f t="shared" si="1216"/>
        <v>0.17409763</v>
      </c>
      <c r="AA2545" s="110">
        <f t="shared" si="1217"/>
        <v>0</v>
      </c>
      <c r="AB2545" s="121" t="str">
        <f t="shared" si="1196"/>
        <v>A+J=</v>
      </c>
      <c r="AC2545" s="115">
        <f t="shared" si="1197"/>
        <v>46839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9">
        <f t="shared" si="1194"/>
        <v>46815</v>
      </c>
      <c r="B2546" s="110">
        <f t="shared" si="1200"/>
        <v>292.30554500999995</v>
      </c>
      <c r="C2546" s="184">
        <f t="shared" si="1218"/>
        <v>291.84648149439869</v>
      </c>
      <c r="D2546" s="111">
        <f t="shared" si="1201"/>
        <v>7245.38</v>
      </c>
      <c r="E2546" s="111">
        <f>IF($K2546=1,VLOOKUP($A2545,$AQ$11:$AU$150,5),E2545)</f>
        <v>7276.54</v>
      </c>
      <c r="F2546" s="160" t="e">
        <f>IF($K2546=1,VLOOKUP($A2545,$AQ$11:$AU$135,6),F2545)</f>
        <v>#REF!</v>
      </c>
      <c r="G2546" s="114">
        <f t="shared" si="1202"/>
        <v>4.3006716003852752E-3</v>
      </c>
      <c r="H2546" s="115">
        <f t="shared" si="1203"/>
        <v>46839</v>
      </c>
      <c r="I2546" s="115">
        <f t="shared" si="1204"/>
        <v>46839</v>
      </c>
      <c r="J2546" s="116">
        <f t="shared" si="1205"/>
        <v>19</v>
      </c>
      <c r="K2546" s="116">
        <f t="shared" si="1206"/>
        <v>3</v>
      </c>
      <c r="L2546" s="8">
        <f t="shared" si="1207"/>
        <v>1.0006778199999999</v>
      </c>
      <c r="M2546" s="117">
        <v>1</v>
      </c>
      <c r="N2546" s="117">
        <f t="shared" si="1208"/>
        <v>1</v>
      </c>
      <c r="O2546" s="110">
        <f t="shared" si="1209"/>
        <v>1.0006778199999999</v>
      </c>
      <c r="P2546" s="110">
        <f t="shared" si="1210"/>
        <v>292.04430086999997</v>
      </c>
      <c r="Q2546" s="148">
        <f t="shared" si="1211"/>
        <v>0</v>
      </c>
      <c r="R2546" s="170">
        <f t="shared" si="1212"/>
        <v>0</v>
      </c>
      <c r="S2546" s="110">
        <f t="shared" si="1213"/>
        <v>0</v>
      </c>
      <c r="T2546" s="92">
        <f t="shared" si="1198"/>
        <v>0</v>
      </c>
      <c r="U2546" s="181">
        <f t="shared" si="1199"/>
        <v>0</v>
      </c>
      <c r="V2546" s="120">
        <f t="shared" si="1195"/>
        <v>7.8E-2</v>
      </c>
      <c r="W2546" s="118">
        <f t="shared" si="1214"/>
        <v>3</v>
      </c>
      <c r="X2546" s="118">
        <v>252</v>
      </c>
      <c r="Y2546" s="117">
        <f t="shared" si="1215"/>
        <v>1.0008945359999999</v>
      </c>
      <c r="Z2546" s="110">
        <f t="shared" si="1216"/>
        <v>0.26124414000000001</v>
      </c>
      <c r="AA2546" s="110">
        <f t="shared" si="1217"/>
        <v>0</v>
      </c>
      <c r="AB2546" s="121" t="str">
        <f t="shared" si="1196"/>
        <v>A+J=</v>
      </c>
      <c r="AC2546" s="115">
        <f t="shared" si="1197"/>
        <v>46839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9">
        <f t="shared" si="1194"/>
        <v>46816</v>
      </c>
      <c r="B2547" s="110">
        <f t="shared" si="1200"/>
        <v>292.45872906</v>
      </c>
      <c r="C2547" s="184">
        <f t="shared" si="1218"/>
        <v>291.84648149439869</v>
      </c>
      <c r="D2547" s="111">
        <f t="shared" si="1201"/>
        <v>7245.38</v>
      </c>
      <c r="E2547" s="111">
        <f>IF($K2547=1,VLOOKUP($A2546,$AQ$11:$AU$150,5),E2546)</f>
        <v>7276.54</v>
      </c>
      <c r="F2547" s="160" t="e">
        <f>IF($K2547=1,VLOOKUP($A2546,$AQ$11:$AU$135,6),F2546)</f>
        <v>#REF!</v>
      </c>
      <c r="G2547" s="114">
        <f t="shared" si="1202"/>
        <v>4.3006716003852752E-3</v>
      </c>
      <c r="H2547" s="115">
        <f t="shared" si="1203"/>
        <v>46839</v>
      </c>
      <c r="I2547" s="115">
        <f t="shared" si="1204"/>
        <v>46839</v>
      </c>
      <c r="J2547" s="116">
        <f t="shared" si="1205"/>
        <v>19</v>
      </c>
      <c r="K2547" s="116">
        <f t="shared" si="1206"/>
        <v>4</v>
      </c>
      <c r="L2547" s="8">
        <f t="shared" si="1207"/>
        <v>1.0009038699999999</v>
      </c>
      <c r="M2547" s="117">
        <v>1</v>
      </c>
      <c r="N2547" s="117">
        <f t="shared" si="1208"/>
        <v>1</v>
      </c>
      <c r="O2547" s="110">
        <f t="shared" si="1209"/>
        <v>1.0009038699999999</v>
      </c>
      <c r="P2547" s="110">
        <f t="shared" si="1210"/>
        <v>292.11027276999999</v>
      </c>
      <c r="Q2547" s="148">
        <f t="shared" si="1211"/>
        <v>0</v>
      </c>
      <c r="R2547" s="170">
        <f t="shared" si="1212"/>
        <v>0</v>
      </c>
      <c r="S2547" s="110">
        <f t="shared" si="1213"/>
        <v>0</v>
      </c>
      <c r="T2547" s="92">
        <f t="shared" si="1198"/>
        <v>0</v>
      </c>
      <c r="U2547" s="181">
        <f t="shared" si="1199"/>
        <v>0</v>
      </c>
      <c r="V2547" s="120">
        <f t="shared" si="1195"/>
        <v>7.8E-2</v>
      </c>
      <c r="W2547" s="118">
        <f t="shared" si="1214"/>
        <v>4</v>
      </c>
      <c r="X2547" s="118">
        <v>252</v>
      </c>
      <c r="Y2547" s="117">
        <f t="shared" si="1215"/>
        <v>1.001192893</v>
      </c>
      <c r="Z2547" s="110">
        <f t="shared" si="1216"/>
        <v>0.34845629</v>
      </c>
      <c r="AA2547" s="110">
        <f t="shared" si="1217"/>
        <v>0</v>
      </c>
      <c r="AB2547" s="121" t="str">
        <f t="shared" si="1196"/>
        <v>A+J=</v>
      </c>
      <c r="AC2547" s="115">
        <f t="shared" si="1197"/>
        <v>46839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9">
        <f t="shared" si="1194"/>
        <v>46817</v>
      </c>
      <c r="B2548" s="110">
        <f t="shared" si="1200"/>
        <v>292.45872906</v>
      </c>
      <c r="C2548" s="184">
        <f t="shared" si="1218"/>
        <v>291.84648149439869</v>
      </c>
      <c r="D2548" s="111">
        <f t="shared" si="1201"/>
        <v>7245.38</v>
      </c>
      <c r="E2548" s="111">
        <f>IF($K2548=1,VLOOKUP($A2547,$AQ$11:$AU$150,5),E2547)</f>
        <v>7276.54</v>
      </c>
      <c r="F2548" s="160" t="e">
        <f>IF($K2548=1,VLOOKUP($A2547,$AQ$11:$AU$135,6),F2547)</f>
        <v>#REF!</v>
      </c>
      <c r="G2548" s="114">
        <f t="shared" si="1202"/>
        <v>4.3006716003852752E-3</v>
      </c>
      <c r="H2548" s="115">
        <f t="shared" si="1203"/>
        <v>46839</v>
      </c>
      <c r="I2548" s="115">
        <f t="shared" si="1204"/>
        <v>46839</v>
      </c>
      <c r="J2548" s="116">
        <f t="shared" si="1205"/>
        <v>19</v>
      </c>
      <c r="K2548" s="116">
        <f t="shared" si="1206"/>
        <v>4</v>
      </c>
      <c r="L2548" s="8">
        <f t="shared" si="1207"/>
        <v>1.0009038699999999</v>
      </c>
      <c r="M2548" s="117">
        <v>1</v>
      </c>
      <c r="N2548" s="117">
        <f t="shared" si="1208"/>
        <v>1</v>
      </c>
      <c r="O2548" s="110">
        <f t="shared" si="1209"/>
        <v>1.0009038699999999</v>
      </c>
      <c r="P2548" s="110">
        <f t="shared" si="1210"/>
        <v>292.11027276999999</v>
      </c>
      <c r="Q2548" s="148">
        <f t="shared" si="1211"/>
        <v>0</v>
      </c>
      <c r="R2548" s="170">
        <f t="shared" si="1212"/>
        <v>0</v>
      </c>
      <c r="S2548" s="110">
        <f t="shared" si="1213"/>
        <v>0</v>
      </c>
      <c r="T2548" s="92">
        <f t="shared" si="1198"/>
        <v>0</v>
      </c>
      <c r="U2548" s="181">
        <f t="shared" si="1199"/>
        <v>0</v>
      </c>
      <c r="V2548" s="120">
        <f t="shared" si="1195"/>
        <v>7.8E-2</v>
      </c>
      <c r="W2548" s="118">
        <f t="shared" si="1214"/>
        <v>4</v>
      </c>
      <c r="X2548" s="118">
        <v>252</v>
      </c>
      <c r="Y2548" s="117">
        <f t="shared" si="1215"/>
        <v>1.001192893</v>
      </c>
      <c r="Z2548" s="110">
        <f t="shared" si="1216"/>
        <v>0.34845629</v>
      </c>
      <c r="AA2548" s="110">
        <f t="shared" si="1217"/>
        <v>0</v>
      </c>
      <c r="AB2548" s="121" t="str">
        <f t="shared" si="1196"/>
        <v>A+J=</v>
      </c>
      <c r="AC2548" s="115">
        <f t="shared" si="1197"/>
        <v>46839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9">
        <f t="shared" si="1194"/>
        <v>46818</v>
      </c>
      <c r="B2549" s="110">
        <f t="shared" si="1200"/>
        <v>292.45872906</v>
      </c>
      <c r="C2549" s="184">
        <f t="shared" si="1218"/>
        <v>291.84648149439869</v>
      </c>
      <c r="D2549" s="111">
        <f t="shared" si="1201"/>
        <v>7245.38</v>
      </c>
      <c r="E2549" s="111">
        <f>IF($K2549=1,VLOOKUP($A2548,$AQ$11:$AU$150,5),E2548)</f>
        <v>7276.54</v>
      </c>
      <c r="F2549" s="160" t="e">
        <f>IF($K2549=1,VLOOKUP($A2548,$AQ$11:$AU$135,6),F2548)</f>
        <v>#REF!</v>
      </c>
      <c r="G2549" s="114">
        <f t="shared" si="1202"/>
        <v>4.3006716003852752E-3</v>
      </c>
      <c r="H2549" s="115">
        <f t="shared" si="1203"/>
        <v>46839</v>
      </c>
      <c r="I2549" s="115">
        <f t="shared" si="1204"/>
        <v>46839</v>
      </c>
      <c r="J2549" s="116">
        <f t="shared" si="1205"/>
        <v>19</v>
      </c>
      <c r="K2549" s="116">
        <f t="shared" si="1206"/>
        <v>4</v>
      </c>
      <c r="L2549" s="8">
        <f t="shared" si="1207"/>
        <v>1.0009038699999999</v>
      </c>
      <c r="M2549" s="117">
        <v>1</v>
      </c>
      <c r="N2549" s="117">
        <f t="shared" si="1208"/>
        <v>1</v>
      </c>
      <c r="O2549" s="110">
        <f t="shared" si="1209"/>
        <v>1.0009038699999999</v>
      </c>
      <c r="P2549" s="110">
        <f t="shared" si="1210"/>
        <v>292.11027276999999</v>
      </c>
      <c r="Q2549" s="148">
        <f t="shared" si="1211"/>
        <v>0</v>
      </c>
      <c r="R2549" s="170">
        <f t="shared" si="1212"/>
        <v>0</v>
      </c>
      <c r="S2549" s="110">
        <f t="shared" si="1213"/>
        <v>0</v>
      </c>
      <c r="T2549" s="92">
        <f t="shared" si="1198"/>
        <v>0</v>
      </c>
      <c r="U2549" s="181">
        <f t="shared" si="1199"/>
        <v>0</v>
      </c>
      <c r="V2549" s="120">
        <f t="shared" si="1195"/>
        <v>7.8E-2</v>
      </c>
      <c r="W2549" s="118">
        <f t="shared" si="1214"/>
        <v>4</v>
      </c>
      <c r="X2549" s="118">
        <v>252</v>
      </c>
      <c r="Y2549" s="117">
        <f t="shared" si="1215"/>
        <v>1.001192893</v>
      </c>
      <c r="Z2549" s="110">
        <f t="shared" si="1216"/>
        <v>0.34845629</v>
      </c>
      <c r="AA2549" s="110">
        <f t="shared" si="1217"/>
        <v>0</v>
      </c>
      <c r="AB2549" s="121" t="str">
        <f t="shared" si="1196"/>
        <v>A+J=</v>
      </c>
      <c r="AC2549" s="115">
        <f t="shared" si="1197"/>
        <v>46839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9">
        <f t="shared" si="1194"/>
        <v>46819</v>
      </c>
      <c r="B2550" s="110">
        <f t="shared" si="1200"/>
        <v>292.61199018000002</v>
      </c>
      <c r="C2550" s="184">
        <f t="shared" si="1218"/>
        <v>291.84648149439869</v>
      </c>
      <c r="D2550" s="111">
        <f t="shared" si="1201"/>
        <v>7245.38</v>
      </c>
      <c r="E2550" s="111">
        <f>IF($K2550=1,VLOOKUP($A2549,$AQ$11:$AU$150,5),E2549)</f>
        <v>7276.54</v>
      </c>
      <c r="F2550" s="160" t="e">
        <f>IF($K2550=1,VLOOKUP($A2549,$AQ$11:$AU$135,6),F2549)</f>
        <v>#REF!</v>
      </c>
      <c r="G2550" s="114">
        <f t="shared" si="1202"/>
        <v>4.3006716003852752E-3</v>
      </c>
      <c r="H2550" s="115">
        <f t="shared" si="1203"/>
        <v>46839</v>
      </c>
      <c r="I2550" s="115">
        <f t="shared" si="1204"/>
        <v>46839</v>
      </c>
      <c r="J2550" s="116">
        <f t="shared" si="1205"/>
        <v>19</v>
      </c>
      <c r="K2550" s="116">
        <f t="shared" si="1206"/>
        <v>5</v>
      </c>
      <c r="L2550" s="8">
        <f t="shared" si="1207"/>
        <v>1.0011299600000001</v>
      </c>
      <c r="M2550" s="117">
        <v>1</v>
      </c>
      <c r="N2550" s="117">
        <f t="shared" si="1208"/>
        <v>1</v>
      </c>
      <c r="O2550" s="110">
        <f t="shared" si="1209"/>
        <v>1.0011299600000001</v>
      </c>
      <c r="P2550" s="110">
        <f t="shared" si="1210"/>
        <v>292.17625634000001</v>
      </c>
      <c r="Q2550" s="148">
        <f t="shared" si="1211"/>
        <v>0</v>
      </c>
      <c r="R2550" s="170">
        <f t="shared" si="1212"/>
        <v>0</v>
      </c>
      <c r="S2550" s="110">
        <f t="shared" si="1213"/>
        <v>0</v>
      </c>
      <c r="T2550" s="92">
        <f t="shared" si="1198"/>
        <v>0</v>
      </c>
      <c r="U2550" s="181">
        <f t="shared" si="1199"/>
        <v>0</v>
      </c>
      <c r="V2550" s="120">
        <f t="shared" si="1195"/>
        <v>7.8E-2</v>
      </c>
      <c r="W2550" s="118">
        <f t="shared" si="1214"/>
        <v>5</v>
      </c>
      <c r="X2550" s="118">
        <v>252</v>
      </c>
      <c r="Y2550" s="117">
        <f t="shared" si="1215"/>
        <v>1.001491339</v>
      </c>
      <c r="Z2550" s="110">
        <f t="shared" si="1216"/>
        <v>0.43573383999999998</v>
      </c>
      <c r="AA2550" s="110">
        <f t="shared" si="1217"/>
        <v>0</v>
      </c>
      <c r="AB2550" s="121" t="str">
        <f t="shared" si="1196"/>
        <v>A+J=</v>
      </c>
      <c r="AC2550" s="115">
        <f t="shared" si="1197"/>
        <v>46839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9">
        <f t="shared" si="1194"/>
        <v>46820</v>
      </c>
      <c r="B2551" s="110">
        <f t="shared" si="1200"/>
        <v>292.76533394</v>
      </c>
      <c r="C2551" s="184">
        <f t="shared" si="1218"/>
        <v>291.84648149439869</v>
      </c>
      <c r="D2551" s="111">
        <f t="shared" si="1201"/>
        <v>7245.38</v>
      </c>
      <c r="E2551" s="111">
        <f>IF($K2551=1,VLOOKUP($A2550,$AQ$11:$AU$150,5),E2550)</f>
        <v>7276.54</v>
      </c>
      <c r="F2551" s="160" t="e">
        <f>IF($K2551=1,VLOOKUP($A2550,$AQ$11:$AU$135,6),F2550)</f>
        <v>#REF!</v>
      </c>
      <c r="G2551" s="114">
        <f t="shared" si="1202"/>
        <v>4.3006716003852752E-3</v>
      </c>
      <c r="H2551" s="115">
        <f t="shared" si="1203"/>
        <v>46839</v>
      </c>
      <c r="I2551" s="115">
        <f t="shared" si="1204"/>
        <v>46839</v>
      </c>
      <c r="J2551" s="116">
        <f t="shared" si="1205"/>
        <v>19</v>
      </c>
      <c r="K2551" s="116">
        <f t="shared" si="1206"/>
        <v>6</v>
      </c>
      <c r="L2551" s="8">
        <f t="shared" si="1207"/>
        <v>1.0013561099999999</v>
      </c>
      <c r="M2551" s="117">
        <v>1</v>
      </c>
      <c r="N2551" s="117">
        <f t="shared" si="1208"/>
        <v>1</v>
      </c>
      <c r="O2551" s="110">
        <f t="shared" si="1209"/>
        <v>1.0013561099999999</v>
      </c>
      <c r="P2551" s="110">
        <f t="shared" si="1210"/>
        <v>292.24225741999999</v>
      </c>
      <c r="Q2551" s="148">
        <f t="shared" si="1211"/>
        <v>0</v>
      </c>
      <c r="R2551" s="170">
        <f t="shared" si="1212"/>
        <v>0</v>
      </c>
      <c r="S2551" s="110">
        <f t="shared" si="1213"/>
        <v>0</v>
      </c>
      <c r="T2551" s="92">
        <f t="shared" si="1198"/>
        <v>0</v>
      </c>
      <c r="U2551" s="181">
        <f t="shared" si="1199"/>
        <v>0</v>
      </c>
      <c r="V2551" s="120">
        <f t="shared" si="1195"/>
        <v>7.8E-2</v>
      </c>
      <c r="W2551" s="118">
        <f t="shared" si="1214"/>
        <v>6</v>
      </c>
      <c r="X2551" s="118">
        <v>252</v>
      </c>
      <c r="Y2551" s="117">
        <f t="shared" si="1215"/>
        <v>1.0017898730000001</v>
      </c>
      <c r="Z2551" s="110">
        <f t="shared" si="1216"/>
        <v>0.52307652000000004</v>
      </c>
      <c r="AA2551" s="110">
        <f t="shared" si="1217"/>
        <v>0</v>
      </c>
      <c r="AB2551" s="121" t="str">
        <f t="shared" si="1196"/>
        <v>A+J=</v>
      </c>
      <c r="AC2551" s="115">
        <f t="shared" si="1197"/>
        <v>46839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9">
        <f t="shared" si="1194"/>
        <v>46821</v>
      </c>
      <c r="B2552" s="110">
        <f t="shared" si="1200"/>
        <v>292.91875775</v>
      </c>
      <c r="C2552" s="184">
        <f t="shared" si="1218"/>
        <v>291.84648149439869</v>
      </c>
      <c r="D2552" s="111">
        <f t="shared" si="1201"/>
        <v>7245.38</v>
      </c>
      <c r="E2552" s="111">
        <f>IF($K2552=1,VLOOKUP($A2551,$AQ$11:$AU$150,5),E2551)</f>
        <v>7276.54</v>
      </c>
      <c r="F2552" s="160" t="e">
        <f>IF($K2552=1,VLOOKUP($A2551,$AQ$11:$AU$135,6),F2551)</f>
        <v>#REF!</v>
      </c>
      <c r="G2552" s="114">
        <f t="shared" si="1202"/>
        <v>4.3006716003852752E-3</v>
      </c>
      <c r="H2552" s="115">
        <f t="shared" si="1203"/>
        <v>46839</v>
      </c>
      <c r="I2552" s="115">
        <f t="shared" si="1204"/>
        <v>46839</v>
      </c>
      <c r="J2552" s="116">
        <f t="shared" si="1205"/>
        <v>19</v>
      </c>
      <c r="K2552" s="116">
        <f t="shared" si="1206"/>
        <v>7</v>
      </c>
      <c r="L2552" s="8">
        <f t="shared" si="1207"/>
        <v>1.0015823100000001</v>
      </c>
      <c r="M2552" s="117">
        <v>1</v>
      </c>
      <c r="N2552" s="117">
        <f t="shared" si="1208"/>
        <v>1</v>
      </c>
      <c r="O2552" s="110">
        <f t="shared" si="1209"/>
        <v>1.0015823100000001</v>
      </c>
      <c r="P2552" s="110">
        <f t="shared" si="1210"/>
        <v>292.30827310000001</v>
      </c>
      <c r="Q2552" s="148">
        <f t="shared" si="1211"/>
        <v>0</v>
      </c>
      <c r="R2552" s="170">
        <f t="shared" si="1212"/>
        <v>0</v>
      </c>
      <c r="S2552" s="110">
        <f t="shared" si="1213"/>
        <v>0</v>
      </c>
      <c r="T2552" s="92">
        <f t="shared" si="1198"/>
        <v>0</v>
      </c>
      <c r="U2552" s="181">
        <f t="shared" si="1199"/>
        <v>0</v>
      </c>
      <c r="V2552" s="120">
        <f t="shared" si="1195"/>
        <v>7.8E-2</v>
      </c>
      <c r="W2552" s="118">
        <f t="shared" si="1214"/>
        <v>7</v>
      </c>
      <c r="X2552" s="118">
        <v>252</v>
      </c>
      <c r="Y2552" s="117">
        <f t="shared" si="1215"/>
        <v>1.0020884960000001</v>
      </c>
      <c r="Z2552" s="110">
        <f t="shared" si="1216"/>
        <v>0.61048464999999996</v>
      </c>
      <c r="AA2552" s="110">
        <f t="shared" si="1217"/>
        <v>0</v>
      </c>
      <c r="AB2552" s="121" t="str">
        <f t="shared" si="1196"/>
        <v>A+J=</v>
      </c>
      <c r="AC2552" s="115">
        <f t="shared" si="1197"/>
        <v>46839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9">
        <f t="shared" si="1194"/>
        <v>46822</v>
      </c>
      <c r="B2553" s="110">
        <f t="shared" si="1200"/>
        <v>293.07225900000003</v>
      </c>
      <c r="C2553" s="184">
        <f t="shared" si="1218"/>
        <v>291.84648149439869</v>
      </c>
      <c r="D2553" s="111">
        <f t="shared" si="1201"/>
        <v>7245.38</v>
      </c>
      <c r="E2553" s="111">
        <f>IF($K2553=1,VLOOKUP($A2552,$AQ$11:$AU$150,5),E2552)</f>
        <v>7276.54</v>
      </c>
      <c r="F2553" s="160" t="e">
        <f>IF($K2553=1,VLOOKUP($A2552,$AQ$11:$AU$135,6),F2552)</f>
        <v>#REF!</v>
      </c>
      <c r="G2553" s="114">
        <f t="shared" si="1202"/>
        <v>4.3006716003852752E-3</v>
      </c>
      <c r="H2553" s="115">
        <f t="shared" si="1203"/>
        <v>46839</v>
      </c>
      <c r="I2553" s="115">
        <f t="shared" si="1204"/>
        <v>46839</v>
      </c>
      <c r="J2553" s="116">
        <f t="shared" si="1205"/>
        <v>19</v>
      </c>
      <c r="K2553" s="116">
        <f t="shared" si="1206"/>
        <v>8</v>
      </c>
      <c r="L2553" s="8">
        <f t="shared" si="1207"/>
        <v>1.00180855</v>
      </c>
      <c r="M2553" s="117">
        <v>1</v>
      </c>
      <c r="N2553" s="117">
        <f t="shared" si="1208"/>
        <v>1</v>
      </c>
      <c r="O2553" s="110">
        <f t="shared" si="1209"/>
        <v>1.00180855</v>
      </c>
      <c r="P2553" s="110">
        <f t="shared" si="1210"/>
        <v>292.37430044000001</v>
      </c>
      <c r="Q2553" s="148">
        <f t="shared" si="1211"/>
        <v>0</v>
      </c>
      <c r="R2553" s="170">
        <f t="shared" si="1212"/>
        <v>0</v>
      </c>
      <c r="S2553" s="110">
        <f t="shared" si="1213"/>
        <v>0</v>
      </c>
      <c r="T2553" s="92">
        <f t="shared" si="1198"/>
        <v>0</v>
      </c>
      <c r="U2553" s="181">
        <f t="shared" si="1199"/>
        <v>0</v>
      </c>
      <c r="V2553" s="120">
        <f t="shared" si="1195"/>
        <v>7.8E-2</v>
      </c>
      <c r="W2553" s="118">
        <f t="shared" si="1214"/>
        <v>8</v>
      </c>
      <c r="X2553" s="118">
        <v>252</v>
      </c>
      <c r="Y2553" s="117">
        <f t="shared" si="1215"/>
        <v>1.0023872089999999</v>
      </c>
      <c r="Z2553" s="110">
        <f t="shared" si="1216"/>
        <v>0.69795856000000001</v>
      </c>
      <c r="AA2553" s="110">
        <f t="shared" si="1217"/>
        <v>0</v>
      </c>
      <c r="AB2553" s="121" t="str">
        <f t="shared" si="1196"/>
        <v>A+J=</v>
      </c>
      <c r="AC2553" s="115">
        <f t="shared" si="1197"/>
        <v>46839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9">
        <f t="shared" si="1194"/>
        <v>46823</v>
      </c>
      <c r="B2554" s="110">
        <f t="shared" si="1200"/>
        <v>293.22584327999999</v>
      </c>
      <c r="C2554" s="184">
        <f t="shared" si="1218"/>
        <v>291.84648149439869</v>
      </c>
      <c r="D2554" s="111">
        <f t="shared" si="1201"/>
        <v>7245.38</v>
      </c>
      <c r="E2554" s="111">
        <f>IF($K2554=1,VLOOKUP($A2553,$AQ$11:$AU$150,5),E2553)</f>
        <v>7276.54</v>
      </c>
      <c r="F2554" s="160" t="e">
        <f>IF($K2554=1,VLOOKUP($A2553,$AQ$11:$AU$135,6),F2553)</f>
        <v>#REF!</v>
      </c>
      <c r="G2554" s="114">
        <f t="shared" si="1202"/>
        <v>4.3006716003852752E-3</v>
      </c>
      <c r="H2554" s="115">
        <f t="shared" si="1203"/>
        <v>46839</v>
      </c>
      <c r="I2554" s="115">
        <f t="shared" si="1204"/>
        <v>46839</v>
      </c>
      <c r="J2554" s="116">
        <f t="shared" si="1205"/>
        <v>19</v>
      </c>
      <c r="K2554" s="116">
        <f t="shared" si="1206"/>
        <v>9</v>
      </c>
      <c r="L2554" s="8">
        <f t="shared" si="1207"/>
        <v>1.00203485</v>
      </c>
      <c r="M2554" s="117">
        <v>1</v>
      </c>
      <c r="N2554" s="117">
        <f t="shared" si="1208"/>
        <v>1</v>
      </c>
      <c r="O2554" s="110">
        <f t="shared" si="1209"/>
        <v>1.00203485</v>
      </c>
      <c r="P2554" s="110">
        <f t="shared" si="1210"/>
        <v>292.44034529999999</v>
      </c>
      <c r="Q2554" s="148">
        <f t="shared" si="1211"/>
        <v>0</v>
      </c>
      <c r="R2554" s="170">
        <f t="shared" si="1212"/>
        <v>0</v>
      </c>
      <c r="S2554" s="110">
        <f t="shared" si="1213"/>
        <v>0</v>
      </c>
      <c r="T2554" s="92">
        <f t="shared" si="1198"/>
        <v>0</v>
      </c>
      <c r="U2554" s="181">
        <f t="shared" si="1199"/>
        <v>0</v>
      </c>
      <c r="V2554" s="120">
        <f t="shared" si="1195"/>
        <v>7.8E-2</v>
      </c>
      <c r="W2554" s="118">
        <f t="shared" si="1214"/>
        <v>9</v>
      </c>
      <c r="X2554" s="118">
        <v>252</v>
      </c>
      <c r="Y2554" s="117">
        <f t="shared" si="1215"/>
        <v>1.002686011</v>
      </c>
      <c r="Z2554" s="110">
        <f t="shared" si="1216"/>
        <v>0.78549798000000004</v>
      </c>
      <c r="AA2554" s="110">
        <f t="shared" si="1217"/>
        <v>0</v>
      </c>
      <c r="AB2554" s="121" t="str">
        <f t="shared" si="1196"/>
        <v>A+J=</v>
      </c>
      <c r="AC2554" s="115">
        <f t="shared" si="1197"/>
        <v>46839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9">
        <f t="shared" si="1194"/>
        <v>46824</v>
      </c>
      <c r="B2555" s="110">
        <f t="shared" si="1200"/>
        <v>293.22584327999999</v>
      </c>
      <c r="C2555" s="184">
        <f t="shared" si="1218"/>
        <v>291.84648149439869</v>
      </c>
      <c r="D2555" s="111">
        <f t="shared" si="1201"/>
        <v>7245.38</v>
      </c>
      <c r="E2555" s="111">
        <f>IF($K2555=1,VLOOKUP($A2554,$AQ$11:$AU$150,5),E2554)</f>
        <v>7276.54</v>
      </c>
      <c r="F2555" s="160" t="e">
        <f>IF($K2555=1,VLOOKUP($A2554,$AQ$11:$AU$135,6),F2554)</f>
        <v>#REF!</v>
      </c>
      <c r="G2555" s="114">
        <f t="shared" si="1202"/>
        <v>4.3006716003852752E-3</v>
      </c>
      <c r="H2555" s="115">
        <f t="shared" si="1203"/>
        <v>46839</v>
      </c>
      <c r="I2555" s="115">
        <f t="shared" si="1204"/>
        <v>46839</v>
      </c>
      <c r="J2555" s="116">
        <f t="shared" si="1205"/>
        <v>19</v>
      </c>
      <c r="K2555" s="116">
        <f t="shared" si="1206"/>
        <v>9</v>
      </c>
      <c r="L2555" s="8">
        <f t="shared" si="1207"/>
        <v>1.00203485</v>
      </c>
      <c r="M2555" s="117">
        <v>1</v>
      </c>
      <c r="N2555" s="117">
        <f t="shared" si="1208"/>
        <v>1</v>
      </c>
      <c r="O2555" s="110">
        <f t="shared" si="1209"/>
        <v>1.00203485</v>
      </c>
      <c r="P2555" s="110">
        <f t="shared" si="1210"/>
        <v>292.44034529999999</v>
      </c>
      <c r="Q2555" s="148">
        <f t="shared" si="1211"/>
        <v>0</v>
      </c>
      <c r="R2555" s="170">
        <f t="shared" si="1212"/>
        <v>0</v>
      </c>
      <c r="S2555" s="110">
        <f t="shared" si="1213"/>
        <v>0</v>
      </c>
      <c r="T2555" s="92">
        <f t="shared" si="1198"/>
        <v>0</v>
      </c>
      <c r="U2555" s="181">
        <f t="shared" si="1199"/>
        <v>0</v>
      </c>
      <c r="V2555" s="120">
        <f t="shared" si="1195"/>
        <v>7.8E-2</v>
      </c>
      <c r="W2555" s="118">
        <f t="shared" si="1214"/>
        <v>9</v>
      </c>
      <c r="X2555" s="118">
        <v>252</v>
      </c>
      <c r="Y2555" s="117">
        <f t="shared" si="1215"/>
        <v>1.002686011</v>
      </c>
      <c r="Z2555" s="110">
        <f t="shared" si="1216"/>
        <v>0.78549798000000004</v>
      </c>
      <c r="AA2555" s="110">
        <f t="shared" si="1217"/>
        <v>0</v>
      </c>
      <c r="AB2555" s="121" t="str">
        <f t="shared" si="1196"/>
        <v>A+J=</v>
      </c>
      <c r="AC2555" s="115">
        <f t="shared" si="1197"/>
        <v>46839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9">
        <f t="shared" si="1194"/>
        <v>46825</v>
      </c>
      <c r="B2556" s="110">
        <f t="shared" si="1200"/>
        <v>293.22584327999999</v>
      </c>
      <c r="C2556" s="184">
        <f t="shared" si="1218"/>
        <v>291.84648149439869</v>
      </c>
      <c r="D2556" s="111">
        <f t="shared" si="1201"/>
        <v>7245.38</v>
      </c>
      <c r="E2556" s="111">
        <f>IF($K2556=1,VLOOKUP($A2555,$AQ$11:$AU$150,5),E2555)</f>
        <v>7276.54</v>
      </c>
      <c r="F2556" s="160" t="e">
        <f>IF($K2556=1,VLOOKUP($A2555,$AQ$11:$AU$135,6),F2555)</f>
        <v>#REF!</v>
      </c>
      <c r="G2556" s="114">
        <f t="shared" si="1202"/>
        <v>4.3006716003852752E-3</v>
      </c>
      <c r="H2556" s="115">
        <f t="shared" si="1203"/>
        <v>46839</v>
      </c>
      <c r="I2556" s="115">
        <f t="shared" si="1204"/>
        <v>46839</v>
      </c>
      <c r="J2556" s="116">
        <f t="shared" si="1205"/>
        <v>19</v>
      </c>
      <c r="K2556" s="116">
        <f t="shared" si="1206"/>
        <v>9</v>
      </c>
      <c r="L2556" s="8">
        <f t="shared" si="1207"/>
        <v>1.00203485</v>
      </c>
      <c r="M2556" s="117">
        <v>1</v>
      </c>
      <c r="N2556" s="117">
        <f t="shared" si="1208"/>
        <v>1</v>
      </c>
      <c r="O2556" s="110">
        <f t="shared" si="1209"/>
        <v>1.00203485</v>
      </c>
      <c r="P2556" s="110">
        <f t="shared" si="1210"/>
        <v>292.44034529999999</v>
      </c>
      <c r="Q2556" s="148">
        <f t="shared" si="1211"/>
        <v>0</v>
      </c>
      <c r="R2556" s="170">
        <f t="shared" si="1212"/>
        <v>0</v>
      </c>
      <c r="S2556" s="110">
        <f t="shared" si="1213"/>
        <v>0</v>
      </c>
      <c r="T2556" s="92">
        <f t="shared" si="1198"/>
        <v>0</v>
      </c>
      <c r="U2556" s="181">
        <f t="shared" si="1199"/>
        <v>0</v>
      </c>
      <c r="V2556" s="120">
        <f t="shared" si="1195"/>
        <v>7.8E-2</v>
      </c>
      <c r="W2556" s="118">
        <f t="shared" si="1214"/>
        <v>9</v>
      </c>
      <c r="X2556" s="118">
        <v>252</v>
      </c>
      <c r="Y2556" s="117">
        <f t="shared" si="1215"/>
        <v>1.002686011</v>
      </c>
      <c r="Z2556" s="110">
        <f t="shared" si="1216"/>
        <v>0.78549798000000004</v>
      </c>
      <c r="AA2556" s="110">
        <f t="shared" si="1217"/>
        <v>0</v>
      </c>
      <c r="AB2556" s="121" t="str">
        <f t="shared" si="1196"/>
        <v>A+J=</v>
      </c>
      <c r="AC2556" s="115">
        <f t="shared" si="1197"/>
        <v>46839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9">
        <f t="shared" si="1194"/>
        <v>46826</v>
      </c>
      <c r="B2557" s="110">
        <f t="shared" si="1200"/>
        <v>293.37951032999996</v>
      </c>
      <c r="C2557" s="184">
        <f t="shared" si="1218"/>
        <v>291.84648149439869</v>
      </c>
      <c r="D2557" s="111">
        <f t="shared" si="1201"/>
        <v>7245.38</v>
      </c>
      <c r="E2557" s="111">
        <f>IF($K2557=1,VLOOKUP($A2556,$AQ$11:$AU$150,5),E2556)</f>
        <v>7276.54</v>
      </c>
      <c r="F2557" s="160" t="e">
        <f>IF($K2557=1,VLOOKUP($A2556,$AQ$11:$AU$135,6),F2556)</f>
        <v>#REF!</v>
      </c>
      <c r="G2557" s="114">
        <f t="shared" si="1202"/>
        <v>4.3006716003852752E-3</v>
      </c>
      <c r="H2557" s="115">
        <f t="shared" si="1203"/>
        <v>46839</v>
      </c>
      <c r="I2557" s="115">
        <f t="shared" si="1204"/>
        <v>46839</v>
      </c>
      <c r="J2557" s="116">
        <f t="shared" si="1205"/>
        <v>19</v>
      </c>
      <c r="K2557" s="116">
        <f t="shared" si="1206"/>
        <v>10</v>
      </c>
      <c r="L2557" s="8">
        <f t="shared" si="1207"/>
        <v>1.0022612099999999</v>
      </c>
      <c r="M2557" s="117">
        <v>1</v>
      </c>
      <c r="N2557" s="117">
        <f t="shared" si="1208"/>
        <v>1</v>
      </c>
      <c r="O2557" s="110">
        <f t="shared" si="1209"/>
        <v>1.0022612099999999</v>
      </c>
      <c r="P2557" s="110">
        <f t="shared" si="1210"/>
        <v>292.50640766999999</v>
      </c>
      <c r="Q2557" s="148">
        <f t="shared" si="1211"/>
        <v>0</v>
      </c>
      <c r="R2557" s="170">
        <f t="shared" si="1212"/>
        <v>0</v>
      </c>
      <c r="S2557" s="110">
        <f t="shared" si="1213"/>
        <v>0</v>
      </c>
      <c r="T2557" s="92">
        <f t="shared" si="1198"/>
        <v>0</v>
      </c>
      <c r="U2557" s="181">
        <f t="shared" si="1199"/>
        <v>0</v>
      </c>
      <c r="V2557" s="120">
        <f t="shared" si="1195"/>
        <v>7.8E-2</v>
      </c>
      <c r="W2557" s="118">
        <f t="shared" si="1214"/>
        <v>10</v>
      </c>
      <c r="X2557" s="118">
        <v>252</v>
      </c>
      <c r="Y2557" s="117">
        <f t="shared" si="1215"/>
        <v>1.002984901</v>
      </c>
      <c r="Z2557" s="110">
        <f t="shared" si="1216"/>
        <v>0.87310266000000003</v>
      </c>
      <c r="AA2557" s="110">
        <f t="shared" si="1217"/>
        <v>0</v>
      </c>
      <c r="AB2557" s="121" t="str">
        <f t="shared" si="1196"/>
        <v>A+J=</v>
      </c>
      <c r="AC2557" s="115">
        <f t="shared" si="1197"/>
        <v>46839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9">
        <f t="shared" si="1194"/>
        <v>46827</v>
      </c>
      <c r="B2558" s="110">
        <f t="shared" si="1200"/>
        <v>293.53325493</v>
      </c>
      <c r="C2558" s="184">
        <f t="shared" si="1218"/>
        <v>291.84648149439869</v>
      </c>
      <c r="D2558" s="111">
        <f t="shared" si="1201"/>
        <v>7245.38</v>
      </c>
      <c r="E2558" s="111">
        <f>IF($K2558=1,VLOOKUP($A2557,$AQ$11:$AU$150,5),E2557)</f>
        <v>7276.54</v>
      </c>
      <c r="F2558" s="160" t="e">
        <f>IF($K2558=1,VLOOKUP($A2557,$AQ$11:$AU$135,6),F2557)</f>
        <v>#REF!</v>
      </c>
      <c r="G2558" s="114">
        <f t="shared" si="1202"/>
        <v>4.3006716003852752E-3</v>
      </c>
      <c r="H2558" s="115">
        <f t="shared" si="1203"/>
        <v>46839</v>
      </c>
      <c r="I2558" s="115">
        <f t="shared" si="1204"/>
        <v>46839</v>
      </c>
      <c r="J2558" s="116">
        <f t="shared" si="1205"/>
        <v>19</v>
      </c>
      <c r="K2558" s="116">
        <f t="shared" si="1206"/>
        <v>11</v>
      </c>
      <c r="L2558" s="8">
        <f t="shared" si="1207"/>
        <v>1.00248761</v>
      </c>
      <c r="M2558" s="117">
        <v>1</v>
      </c>
      <c r="N2558" s="117">
        <f t="shared" si="1208"/>
        <v>1</v>
      </c>
      <c r="O2558" s="110">
        <f t="shared" si="1209"/>
        <v>1.00248761</v>
      </c>
      <c r="P2558" s="110">
        <f t="shared" si="1210"/>
        <v>292.57248171999998</v>
      </c>
      <c r="Q2558" s="148">
        <f t="shared" si="1211"/>
        <v>0</v>
      </c>
      <c r="R2558" s="170">
        <f t="shared" si="1212"/>
        <v>0</v>
      </c>
      <c r="S2558" s="110">
        <f t="shared" si="1213"/>
        <v>0</v>
      </c>
      <c r="T2558" s="92">
        <f t="shared" si="1198"/>
        <v>0</v>
      </c>
      <c r="U2558" s="181">
        <f t="shared" si="1199"/>
        <v>0</v>
      </c>
      <c r="V2558" s="120">
        <f t="shared" si="1195"/>
        <v>7.8E-2</v>
      </c>
      <c r="W2558" s="118">
        <f t="shared" si="1214"/>
        <v>11</v>
      </c>
      <c r="X2558" s="118">
        <v>252</v>
      </c>
      <c r="Y2558" s="117">
        <f t="shared" si="1215"/>
        <v>1.003283881</v>
      </c>
      <c r="Z2558" s="110">
        <f t="shared" si="1216"/>
        <v>0.96077321000000004</v>
      </c>
      <c r="AA2558" s="110">
        <f t="shared" si="1217"/>
        <v>0</v>
      </c>
      <c r="AB2558" s="121" t="str">
        <f t="shared" si="1196"/>
        <v>A+J=</v>
      </c>
      <c r="AC2558" s="115">
        <f t="shared" si="1197"/>
        <v>46839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9">
        <f t="shared" si="1194"/>
        <v>46828</v>
      </c>
      <c r="B2559" s="110">
        <f t="shared" si="1200"/>
        <v>293.68707971000003</v>
      </c>
      <c r="C2559" s="184">
        <f t="shared" si="1218"/>
        <v>291.84648149439869</v>
      </c>
      <c r="D2559" s="111">
        <f t="shared" si="1201"/>
        <v>7245.38</v>
      </c>
      <c r="E2559" s="111">
        <f>IF($K2559=1,VLOOKUP($A2558,$AQ$11:$AU$150,5),E2558)</f>
        <v>7276.54</v>
      </c>
      <c r="F2559" s="160" t="e">
        <f>IF($K2559=1,VLOOKUP($A2558,$AQ$11:$AU$135,6),F2558)</f>
        <v>#REF!</v>
      </c>
      <c r="G2559" s="114">
        <f t="shared" si="1202"/>
        <v>4.3006716003852752E-3</v>
      </c>
      <c r="H2559" s="115">
        <f t="shared" si="1203"/>
        <v>46839</v>
      </c>
      <c r="I2559" s="115">
        <f t="shared" si="1204"/>
        <v>46839</v>
      </c>
      <c r="J2559" s="116">
        <f t="shared" si="1205"/>
        <v>19</v>
      </c>
      <c r="K2559" s="116">
        <f t="shared" si="1206"/>
        <v>12</v>
      </c>
      <c r="L2559" s="8">
        <f t="shared" si="1207"/>
        <v>1.00271406</v>
      </c>
      <c r="M2559" s="117">
        <v>1</v>
      </c>
      <c r="N2559" s="117">
        <f t="shared" si="1208"/>
        <v>1</v>
      </c>
      <c r="O2559" s="110">
        <f t="shared" si="1209"/>
        <v>1.00271406</v>
      </c>
      <c r="P2559" s="110">
        <f t="shared" si="1210"/>
        <v>292.63857035000001</v>
      </c>
      <c r="Q2559" s="148">
        <f t="shared" si="1211"/>
        <v>0</v>
      </c>
      <c r="R2559" s="170">
        <f t="shared" si="1212"/>
        <v>0</v>
      </c>
      <c r="S2559" s="110">
        <f t="shared" si="1213"/>
        <v>0</v>
      </c>
      <c r="T2559" s="92">
        <f t="shared" si="1198"/>
        <v>0</v>
      </c>
      <c r="U2559" s="181">
        <f t="shared" si="1199"/>
        <v>0</v>
      </c>
      <c r="V2559" s="120">
        <f t="shared" si="1195"/>
        <v>7.8E-2</v>
      </c>
      <c r="W2559" s="118">
        <f t="shared" si="1214"/>
        <v>12</v>
      </c>
      <c r="X2559" s="118">
        <v>252</v>
      </c>
      <c r="Y2559" s="117">
        <f t="shared" si="1215"/>
        <v>1.00358295</v>
      </c>
      <c r="Z2559" s="110">
        <f t="shared" si="1216"/>
        <v>1.0485093599999999</v>
      </c>
      <c r="AA2559" s="110">
        <f t="shared" si="1217"/>
        <v>0</v>
      </c>
      <c r="AB2559" s="121" t="str">
        <f t="shared" si="1196"/>
        <v>A+J=</v>
      </c>
      <c r="AC2559" s="115">
        <f t="shared" si="1197"/>
        <v>46839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9">
        <f t="shared" si="1194"/>
        <v>46829</v>
      </c>
      <c r="B2560" s="110">
        <f t="shared" si="1200"/>
        <v>293.84098766</v>
      </c>
      <c r="C2560" s="184">
        <f t="shared" si="1218"/>
        <v>291.84648149439869</v>
      </c>
      <c r="D2560" s="111">
        <f t="shared" si="1201"/>
        <v>7245.38</v>
      </c>
      <c r="E2560" s="111">
        <f>IF($K2560=1,VLOOKUP($A2559,$AQ$11:$AU$150,5),E2559)</f>
        <v>7276.54</v>
      </c>
      <c r="F2560" s="160" t="e">
        <f>IF($K2560=1,VLOOKUP($A2559,$AQ$11:$AU$135,6),F2559)</f>
        <v>#REF!</v>
      </c>
      <c r="G2560" s="114">
        <f t="shared" si="1202"/>
        <v>4.3006716003852752E-3</v>
      </c>
      <c r="H2560" s="115">
        <f t="shared" si="1203"/>
        <v>46839</v>
      </c>
      <c r="I2560" s="115">
        <f t="shared" si="1204"/>
        <v>46839</v>
      </c>
      <c r="J2560" s="116">
        <f t="shared" si="1205"/>
        <v>19</v>
      </c>
      <c r="K2560" s="116">
        <f t="shared" si="1206"/>
        <v>13</v>
      </c>
      <c r="L2560" s="8">
        <f t="shared" si="1207"/>
        <v>1.00294057</v>
      </c>
      <c r="M2560" s="117">
        <v>1</v>
      </c>
      <c r="N2560" s="117">
        <f t="shared" si="1208"/>
        <v>1</v>
      </c>
      <c r="O2560" s="110">
        <f t="shared" si="1209"/>
        <v>1.00294057</v>
      </c>
      <c r="P2560" s="110">
        <f t="shared" si="1210"/>
        <v>292.70467650000001</v>
      </c>
      <c r="Q2560" s="148">
        <f t="shared" si="1211"/>
        <v>0</v>
      </c>
      <c r="R2560" s="170">
        <f t="shared" si="1212"/>
        <v>0</v>
      </c>
      <c r="S2560" s="110">
        <f t="shared" si="1213"/>
        <v>0</v>
      </c>
      <c r="T2560" s="92">
        <f t="shared" si="1198"/>
        <v>0</v>
      </c>
      <c r="U2560" s="181">
        <f t="shared" si="1199"/>
        <v>0</v>
      </c>
      <c r="V2560" s="120">
        <f t="shared" si="1195"/>
        <v>7.8E-2</v>
      </c>
      <c r="W2560" s="118">
        <f t="shared" si="1214"/>
        <v>13</v>
      </c>
      <c r="X2560" s="118">
        <v>252</v>
      </c>
      <c r="Y2560" s="117">
        <f t="shared" si="1215"/>
        <v>1.003882108</v>
      </c>
      <c r="Z2560" s="110">
        <f t="shared" si="1216"/>
        <v>1.13631116</v>
      </c>
      <c r="AA2560" s="110">
        <f t="shared" si="1217"/>
        <v>0</v>
      </c>
      <c r="AB2560" s="121" t="str">
        <f t="shared" si="1196"/>
        <v>A+J=</v>
      </c>
      <c r="AC2560" s="115">
        <f t="shared" si="1197"/>
        <v>46839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9">
        <f t="shared" si="1194"/>
        <v>46830</v>
      </c>
      <c r="B2561" s="110">
        <f t="shared" si="1200"/>
        <v>293.99497293999997</v>
      </c>
      <c r="C2561" s="184">
        <f t="shared" si="1218"/>
        <v>291.84648149439869</v>
      </c>
      <c r="D2561" s="111">
        <f t="shared" si="1201"/>
        <v>7245.38</v>
      </c>
      <c r="E2561" s="111">
        <f>IF($K2561=1,VLOOKUP($A2560,$AQ$11:$AU$150,5),E2560)</f>
        <v>7276.54</v>
      </c>
      <c r="F2561" s="160" t="e">
        <f>IF($K2561=1,VLOOKUP($A2560,$AQ$11:$AU$135,6),F2560)</f>
        <v>#REF!</v>
      </c>
      <c r="G2561" s="114">
        <f t="shared" si="1202"/>
        <v>4.3006716003852752E-3</v>
      </c>
      <c r="H2561" s="115">
        <f t="shared" si="1203"/>
        <v>46839</v>
      </c>
      <c r="I2561" s="115">
        <f t="shared" si="1204"/>
        <v>46839</v>
      </c>
      <c r="J2561" s="116">
        <f t="shared" si="1205"/>
        <v>19</v>
      </c>
      <c r="K2561" s="116">
        <f t="shared" si="1206"/>
        <v>14</v>
      </c>
      <c r="L2561" s="8">
        <f t="shared" si="1207"/>
        <v>1.0031671200000001</v>
      </c>
      <c r="M2561" s="117">
        <v>1</v>
      </c>
      <c r="N2561" s="117">
        <f t="shared" si="1208"/>
        <v>1</v>
      </c>
      <c r="O2561" s="110">
        <f t="shared" si="1209"/>
        <v>1.0031671200000001</v>
      </c>
      <c r="P2561" s="110">
        <f t="shared" si="1210"/>
        <v>292.77079431999999</v>
      </c>
      <c r="Q2561" s="148">
        <f t="shared" si="1211"/>
        <v>0</v>
      </c>
      <c r="R2561" s="170">
        <f t="shared" si="1212"/>
        <v>0</v>
      </c>
      <c r="S2561" s="110">
        <f t="shared" si="1213"/>
        <v>0</v>
      </c>
      <c r="T2561" s="92">
        <f t="shared" si="1198"/>
        <v>0</v>
      </c>
      <c r="U2561" s="181">
        <f t="shared" si="1199"/>
        <v>0</v>
      </c>
      <c r="V2561" s="120">
        <f t="shared" si="1195"/>
        <v>7.8E-2</v>
      </c>
      <c r="W2561" s="118">
        <f t="shared" si="1214"/>
        <v>14</v>
      </c>
      <c r="X2561" s="118">
        <v>252</v>
      </c>
      <c r="Y2561" s="117">
        <f t="shared" si="1215"/>
        <v>1.0041813550000001</v>
      </c>
      <c r="Z2561" s="110">
        <f t="shared" si="1216"/>
        <v>1.22417862</v>
      </c>
      <c r="AA2561" s="110">
        <f t="shared" si="1217"/>
        <v>0</v>
      </c>
      <c r="AB2561" s="121" t="str">
        <f t="shared" si="1196"/>
        <v>A+J=</v>
      </c>
      <c r="AC2561" s="115">
        <f t="shared" si="1197"/>
        <v>46839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9">
        <f t="shared" si="1194"/>
        <v>46831</v>
      </c>
      <c r="B2562" s="110">
        <f t="shared" si="1200"/>
        <v>293.99497293999997</v>
      </c>
      <c r="C2562" s="184">
        <f t="shared" si="1218"/>
        <v>291.84648149439869</v>
      </c>
      <c r="D2562" s="111">
        <f t="shared" si="1201"/>
        <v>7245.38</v>
      </c>
      <c r="E2562" s="111">
        <f>IF($K2562=1,VLOOKUP($A2561,$AQ$11:$AU$150,5),E2561)</f>
        <v>7276.54</v>
      </c>
      <c r="F2562" s="160" t="e">
        <f>IF($K2562=1,VLOOKUP($A2561,$AQ$11:$AU$135,6),F2561)</f>
        <v>#REF!</v>
      </c>
      <c r="G2562" s="114">
        <f t="shared" si="1202"/>
        <v>4.3006716003852752E-3</v>
      </c>
      <c r="H2562" s="115">
        <f t="shared" si="1203"/>
        <v>46839</v>
      </c>
      <c r="I2562" s="115">
        <f t="shared" si="1204"/>
        <v>46839</v>
      </c>
      <c r="J2562" s="116">
        <f t="shared" si="1205"/>
        <v>19</v>
      </c>
      <c r="K2562" s="116">
        <f t="shared" si="1206"/>
        <v>14</v>
      </c>
      <c r="L2562" s="8">
        <f t="shared" si="1207"/>
        <v>1.0031671200000001</v>
      </c>
      <c r="M2562" s="117">
        <v>1</v>
      </c>
      <c r="N2562" s="117">
        <f t="shared" si="1208"/>
        <v>1</v>
      </c>
      <c r="O2562" s="110">
        <f t="shared" si="1209"/>
        <v>1.0031671200000001</v>
      </c>
      <c r="P2562" s="110">
        <f t="shared" si="1210"/>
        <v>292.77079431999999</v>
      </c>
      <c r="Q2562" s="148">
        <f t="shared" si="1211"/>
        <v>0</v>
      </c>
      <c r="R2562" s="170">
        <f t="shared" si="1212"/>
        <v>0</v>
      </c>
      <c r="S2562" s="110">
        <f t="shared" si="1213"/>
        <v>0</v>
      </c>
      <c r="T2562" s="92">
        <f t="shared" si="1198"/>
        <v>0</v>
      </c>
      <c r="U2562" s="181">
        <f t="shared" si="1199"/>
        <v>0</v>
      </c>
      <c r="V2562" s="120">
        <f t="shared" si="1195"/>
        <v>7.8E-2</v>
      </c>
      <c r="W2562" s="118">
        <f t="shared" si="1214"/>
        <v>14</v>
      </c>
      <c r="X2562" s="118">
        <v>252</v>
      </c>
      <c r="Y2562" s="117">
        <f t="shared" si="1215"/>
        <v>1.0041813550000001</v>
      </c>
      <c r="Z2562" s="110">
        <f t="shared" si="1216"/>
        <v>1.22417862</v>
      </c>
      <c r="AA2562" s="110">
        <f t="shared" si="1217"/>
        <v>0</v>
      </c>
      <c r="AB2562" s="121" t="str">
        <f t="shared" si="1196"/>
        <v>A+J=</v>
      </c>
      <c r="AC2562" s="115">
        <f t="shared" si="1197"/>
        <v>46839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9">
        <f t="shared" si="1194"/>
        <v>46832</v>
      </c>
      <c r="B2563" s="110">
        <f t="shared" si="1200"/>
        <v>293.99497293999997</v>
      </c>
      <c r="C2563" s="184">
        <f t="shared" si="1218"/>
        <v>291.84648149439869</v>
      </c>
      <c r="D2563" s="111">
        <f t="shared" si="1201"/>
        <v>7245.38</v>
      </c>
      <c r="E2563" s="111">
        <f>IF($K2563=1,VLOOKUP($A2562,$AQ$11:$AU$150,5),E2562)</f>
        <v>7276.54</v>
      </c>
      <c r="F2563" s="160" t="e">
        <f>IF($K2563=1,VLOOKUP($A2562,$AQ$11:$AU$135,6),F2562)</f>
        <v>#REF!</v>
      </c>
      <c r="G2563" s="114">
        <f t="shared" si="1202"/>
        <v>4.3006716003852752E-3</v>
      </c>
      <c r="H2563" s="115">
        <f t="shared" si="1203"/>
        <v>46839</v>
      </c>
      <c r="I2563" s="115">
        <f t="shared" si="1204"/>
        <v>46839</v>
      </c>
      <c r="J2563" s="116">
        <f t="shared" si="1205"/>
        <v>19</v>
      </c>
      <c r="K2563" s="116">
        <f t="shared" si="1206"/>
        <v>14</v>
      </c>
      <c r="L2563" s="8">
        <f t="shared" si="1207"/>
        <v>1.0031671200000001</v>
      </c>
      <c r="M2563" s="117">
        <v>1</v>
      </c>
      <c r="N2563" s="117">
        <f t="shared" si="1208"/>
        <v>1</v>
      </c>
      <c r="O2563" s="110">
        <f t="shared" si="1209"/>
        <v>1.0031671200000001</v>
      </c>
      <c r="P2563" s="110">
        <f t="shared" si="1210"/>
        <v>292.77079431999999</v>
      </c>
      <c r="Q2563" s="148">
        <f t="shared" si="1211"/>
        <v>0</v>
      </c>
      <c r="R2563" s="170">
        <f t="shared" si="1212"/>
        <v>0</v>
      </c>
      <c r="S2563" s="110">
        <f t="shared" si="1213"/>
        <v>0</v>
      </c>
      <c r="T2563" s="92">
        <f t="shared" si="1198"/>
        <v>0</v>
      </c>
      <c r="U2563" s="181">
        <f t="shared" si="1199"/>
        <v>0</v>
      </c>
      <c r="V2563" s="120">
        <f t="shared" si="1195"/>
        <v>7.8E-2</v>
      </c>
      <c r="W2563" s="118">
        <f t="shared" si="1214"/>
        <v>14</v>
      </c>
      <c r="X2563" s="118">
        <v>252</v>
      </c>
      <c r="Y2563" s="117">
        <f t="shared" si="1215"/>
        <v>1.0041813550000001</v>
      </c>
      <c r="Z2563" s="110">
        <f t="shared" si="1216"/>
        <v>1.22417862</v>
      </c>
      <c r="AA2563" s="110">
        <f t="shared" si="1217"/>
        <v>0</v>
      </c>
      <c r="AB2563" s="121" t="str">
        <f t="shared" si="1196"/>
        <v>A+J=</v>
      </c>
      <c r="AC2563" s="115">
        <f t="shared" si="1197"/>
        <v>46839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9">
        <f t="shared" si="1194"/>
        <v>46833</v>
      </c>
      <c r="B2564" s="110">
        <f t="shared" si="1200"/>
        <v>294.14904144000002</v>
      </c>
      <c r="C2564" s="184">
        <f t="shared" si="1218"/>
        <v>291.84648149439869</v>
      </c>
      <c r="D2564" s="111">
        <f t="shared" si="1201"/>
        <v>7245.38</v>
      </c>
      <c r="E2564" s="111">
        <f>IF($K2564=1,VLOOKUP($A2563,$AQ$11:$AU$150,5),E2563)</f>
        <v>7276.54</v>
      </c>
      <c r="F2564" s="160" t="e">
        <f>IF($K2564=1,VLOOKUP($A2563,$AQ$11:$AU$135,6),F2563)</f>
        <v>#REF!</v>
      </c>
      <c r="G2564" s="114">
        <f t="shared" si="1202"/>
        <v>4.3006716003852752E-3</v>
      </c>
      <c r="H2564" s="115">
        <f t="shared" si="1203"/>
        <v>46839</v>
      </c>
      <c r="I2564" s="115">
        <f t="shared" si="1204"/>
        <v>46839</v>
      </c>
      <c r="J2564" s="116">
        <f t="shared" si="1205"/>
        <v>19</v>
      </c>
      <c r="K2564" s="116">
        <f t="shared" si="1206"/>
        <v>15</v>
      </c>
      <c r="L2564" s="8">
        <f t="shared" si="1207"/>
        <v>1.00339373</v>
      </c>
      <c r="M2564" s="117">
        <v>1</v>
      </c>
      <c r="N2564" s="117">
        <f t="shared" si="1208"/>
        <v>1</v>
      </c>
      <c r="O2564" s="110">
        <f t="shared" si="1209"/>
        <v>1.00339373</v>
      </c>
      <c r="P2564" s="110">
        <f t="shared" si="1210"/>
        <v>292.83692965</v>
      </c>
      <c r="Q2564" s="148">
        <f t="shared" si="1211"/>
        <v>0</v>
      </c>
      <c r="R2564" s="170">
        <f t="shared" si="1212"/>
        <v>0</v>
      </c>
      <c r="S2564" s="110">
        <f t="shared" si="1213"/>
        <v>0</v>
      </c>
      <c r="T2564" s="92">
        <f t="shared" si="1198"/>
        <v>0</v>
      </c>
      <c r="U2564" s="181">
        <f t="shared" si="1199"/>
        <v>0</v>
      </c>
      <c r="V2564" s="120">
        <f t="shared" si="1195"/>
        <v>7.8E-2</v>
      </c>
      <c r="W2564" s="118">
        <f t="shared" si="1214"/>
        <v>15</v>
      </c>
      <c r="X2564" s="118">
        <v>252</v>
      </c>
      <c r="Y2564" s="117">
        <f t="shared" si="1215"/>
        <v>1.0044806909999999</v>
      </c>
      <c r="Z2564" s="110">
        <f t="shared" si="1216"/>
        <v>1.3121117899999999</v>
      </c>
      <c r="AA2564" s="110">
        <f t="shared" si="1217"/>
        <v>0</v>
      </c>
      <c r="AB2564" s="121" t="str">
        <f t="shared" si="1196"/>
        <v>A+J=</v>
      </c>
      <c r="AC2564" s="115">
        <f t="shared" si="1197"/>
        <v>46839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9">
        <f t="shared" si="1194"/>
        <v>46834</v>
      </c>
      <c r="B2565" s="110">
        <f t="shared" si="1200"/>
        <v>294.30319055999996</v>
      </c>
      <c r="C2565" s="184">
        <f t="shared" si="1218"/>
        <v>291.84648149439869</v>
      </c>
      <c r="D2565" s="111">
        <f t="shared" si="1201"/>
        <v>7245.38</v>
      </c>
      <c r="E2565" s="111">
        <f>IF($K2565=1,VLOOKUP($A2564,$AQ$11:$AU$150,5),E2564)</f>
        <v>7276.54</v>
      </c>
      <c r="F2565" s="160" t="e">
        <f>IF($K2565=1,VLOOKUP($A2564,$AQ$11:$AU$135,6),F2564)</f>
        <v>#REF!</v>
      </c>
      <c r="G2565" s="114">
        <f t="shared" si="1202"/>
        <v>4.3006716003852752E-3</v>
      </c>
      <c r="H2565" s="115">
        <f t="shared" si="1203"/>
        <v>46839</v>
      </c>
      <c r="I2565" s="115">
        <f t="shared" si="1204"/>
        <v>46839</v>
      </c>
      <c r="J2565" s="116">
        <f t="shared" si="1205"/>
        <v>19</v>
      </c>
      <c r="K2565" s="116">
        <f t="shared" si="1206"/>
        <v>16</v>
      </c>
      <c r="L2565" s="8">
        <f t="shared" si="1207"/>
        <v>1.00362039</v>
      </c>
      <c r="M2565" s="117">
        <v>1</v>
      </c>
      <c r="N2565" s="117">
        <f t="shared" si="1208"/>
        <v>1</v>
      </c>
      <c r="O2565" s="110">
        <f t="shared" si="1209"/>
        <v>1.00362039</v>
      </c>
      <c r="P2565" s="110">
        <f t="shared" si="1210"/>
        <v>292.90307956999999</v>
      </c>
      <c r="Q2565" s="148">
        <f t="shared" si="1211"/>
        <v>0</v>
      </c>
      <c r="R2565" s="170">
        <f t="shared" si="1212"/>
        <v>0</v>
      </c>
      <c r="S2565" s="110">
        <f t="shared" si="1213"/>
        <v>0</v>
      </c>
      <c r="T2565" s="92">
        <f t="shared" si="1198"/>
        <v>0</v>
      </c>
      <c r="U2565" s="181">
        <f t="shared" si="1199"/>
        <v>0</v>
      </c>
      <c r="V2565" s="120">
        <f t="shared" si="1195"/>
        <v>7.8E-2</v>
      </c>
      <c r="W2565" s="118">
        <f t="shared" si="1214"/>
        <v>16</v>
      </c>
      <c r="X2565" s="118">
        <v>252</v>
      </c>
      <c r="Y2565" s="117">
        <f t="shared" si="1215"/>
        <v>1.0047801169999999</v>
      </c>
      <c r="Z2565" s="110">
        <f t="shared" si="1216"/>
        <v>1.4001109899999999</v>
      </c>
      <c r="AA2565" s="110">
        <f t="shared" si="1217"/>
        <v>0</v>
      </c>
      <c r="AB2565" s="121" t="str">
        <f t="shared" si="1196"/>
        <v>A+J=</v>
      </c>
      <c r="AC2565" s="115">
        <f t="shared" si="1197"/>
        <v>46839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9">
        <f t="shared" si="1194"/>
        <v>46835</v>
      </c>
      <c r="B2566" s="110">
        <f t="shared" si="1200"/>
        <v>294.45741709999999</v>
      </c>
      <c r="C2566" s="184">
        <f t="shared" si="1218"/>
        <v>291.84648149439869</v>
      </c>
      <c r="D2566" s="111">
        <f t="shared" si="1201"/>
        <v>7245.38</v>
      </c>
      <c r="E2566" s="111">
        <f>IF($K2566=1,VLOOKUP($A2565,$AQ$11:$AU$150,5),E2565)</f>
        <v>7276.54</v>
      </c>
      <c r="F2566" s="160" t="e">
        <f>IF($K2566=1,VLOOKUP($A2565,$AQ$11:$AU$135,6),F2565)</f>
        <v>#REF!</v>
      </c>
      <c r="G2566" s="114">
        <f t="shared" si="1202"/>
        <v>4.3006716003852752E-3</v>
      </c>
      <c r="H2566" s="115">
        <f t="shared" si="1203"/>
        <v>46839</v>
      </c>
      <c r="I2566" s="115">
        <f t="shared" si="1204"/>
        <v>46839</v>
      </c>
      <c r="J2566" s="116">
        <f t="shared" si="1205"/>
        <v>19</v>
      </c>
      <c r="K2566" s="116">
        <f t="shared" si="1206"/>
        <v>17</v>
      </c>
      <c r="L2566" s="8">
        <f t="shared" si="1207"/>
        <v>1.0038470900000001</v>
      </c>
      <c r="M2566" s="117">
        <v>1</v>
      </c>
      <c r="N2566" s="117">
        <f t="shared" si="1208"/>
        <v>1</v>
      </c>
      <c r="O2566" s="110">
        <f t="shared" si="1209"/>
        <v>1.0038470900000001</v>
      </c>
      <c r="P2566" s="110">
        <f t="shared" si="1210"/>
        <v>292.96924116999998</v>
      </c>
      <c r="Q2566" s="148">
        <f t="shared" si="1211"/>
        <v>0</v>
      </c>
      <c r="R2566" s="170">
        <f t="shared" si="1212"/>
        <v>0</v>
      </c>
      <c r="S2566" s="110">
        <f t="shared" si="1213"/>
        <v>0</v>
      </c>
      <c r="T2566" s="92">
        <f t="shared" si="1198"/>
        <v>0</v>
      </c>
      <c r="U2566" s="181">
        <f t="shared" si="1199"/>
        <v>0</v>
      </c>
      <c r="V2566" s="120">
        <f t="shared" si="1195"/>
        <v>7.8E-2</v>
      </c>
      <c r="W2566" s="118">
        <f t="shared" si="1214"/>
        <v>17</v>
      </c>
      <c r="X2566" s="118">
        <v>252</v>
      </c>
      <c r="Y2566" s="117">
        <f t="shared" si="1215"/>
        <v>1.0050796319999999</v>
      </c>
      <c r="Z2566" s="110">
        <f t="shared" si="1216"/>
        <v>1.4881759299999999</v>
      </c>
      <c r="AA2566" s="110">
        <f t="shared" si="1217"/>
        <v>0</v>
      </c>
      <c r="AB2566" s="121" t="str">
        <f t="shared" si="1196"/>
        <v>A+J=</v>
      </c>
      <c r="AC2566" s="115">
        <f t="shared" si="1197"/>
        <v>46839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9">
        <f t="shared" si="1194"/>
        <v>46836</v>
      </c>
      <c r="B2567" s="110">
        <f t="shared" si="1200"/>
        <v>294.61172989000005</v>
      </c>
      <c r="C2567" s="184">
        <f t="shared" si="1218"/>
        <v>291.84648149439869</v>
      </c>
      <c r="D2567" s="111">
        <f t="shared" si="1201"/>
        <v>7245.38</v>
      </c>
      <c r="E2567" s="111">
        <f>IF($K2567=1,VLOOKUP($A2566,$AQ$11:$AU$150,5),E2566)</f>
        <v>7276.54</v>
      </c>
      <c r="F2567" s="160" t="e">
        <f>IF($K2567=1,VLOOKUP($A2566,$AQ$11:$AU$135,6),F2566)</f>
        <v>#REF!</v>
      </c>
      <c r="G2567" s="114">
        <f t="shared" si="1202"/>
        <v>4.3006716003852752E-3</v>
      </c>
      <c r="H2567" s="115">
        <f t="shared" si="1203"/>
        <v>46839</v>
      </c>
      <c r="I2567" s="115">
        <f t="shared" si="1204"/>
        <v>46839</v>
      </c>
      <c r="J2567" s="116">
        <f t="shared" si="1205"/>
        <v>19</v>
      </c>
      <c r="K2567" s="116">
        <f t="shared" si="1206"/>
        <v>18</v>
      </c>
      <c r="L2567" s="8">
        <f t="shared" si="1207"/>
        <v>1.0040738600000001</v>
      </c>
      <c r="M2567" s="117">
        <v>1</v>
      </c>
      <c r="N2567" s="117">
        <f t="shared" si="1208"/>
        <v>1</v>
      </c>
      <c r="O2567" s="110">
        <f t="shared" si="1209"/>
        <v>1.0040738600000001</v>
      </c>
      <c r="P2567" s="110">
        <f t="shared" si="1210"/>
        <v>293.03542320000003</v>
      </c>
      <c r="Q2567" s="148">
        <f t="shared" si="1211"/>
        <v>0</v>
      </c>
      <c r="R2567" s="170">
        <f t="shared" si="1212"/>
        <v>0</v>
      </c>
      <c r="S2567" s="110">
        <f t="shared" si="1213"/>
        <v>0</v>
      </c>
      <c r="T2567" s="92">
        <f t="shared" si="1198"/>
        <v>0</v>
      </c>
      <c r="U2567" s="181">
        <f t="shared" si="1199"/>
        <v>0</v>
      </c>
      <c r="V2567" s="120">
        <f t="shared" si="1195"/>
        <v>7.8E-2</v>
      </c>
      <c r="W2567" s="118">
        <f t="shared" si="1214"/>
        <v>18</v>
      </c>
      <c r="X2567" s="118">
        <v>252</v>
      </c>
      <c r="Y2567" s="117">
        <f t="shared" si="1215"/>
        <v>1.005379236</v>
      </c>
      <c r="Z2567" s="110">
        <f t="shared" si="1216"/>
        <v>1.57630669</v>
      </c>
      <c r="AA2567" s="110">
        <f t="shared" si="1217"/>
        <v>0</v>
      </c>
      <c r="AB2567" s="121" t="str">
        <f t="shared" si="1196"/>
        <v>A+J=</v>
      </c>
      <c r="AC2567" s="115">
        <f t="shared" si="1197"/>
        <v>46839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9">
        <f t="shared" si="1194"/>
        <v>46837</v>
      </c>
      <c r="B2568" s="110">
        <f t="shared" si="1200"/>
        <v>294.76612017000002</v>
      </c>
      <c r="C2568" s="184">
        <f t="shared" si="1218"/>
        <v>291.84648149439869</v>
      </c>
      <c r="D2568" s="111">
        <f t="shared" si="1201"/>
        <v>7245.38</v>
      </c>
      <c r="E2568" s="111">
        <f>IF($K2568=1,VLOOKUP($A2567,$AQ$11:$AU$150,5),E2567)</f>
        <v>7276.54</v>
      </c>
      <c r="F2568" s="160" t="e">
        <f>IF($K2568=1,VLOOKUP($A2567,$AQ$11:$AU$135,6),F2567)</f>
        <v>#REF!</v>
      </c>
      <c r="G2568" s="114">
        <f t="shared" si="1202"/>
        <v>4.3006716003852752E-3</v>
      </c>
      <c r="H2568" s="115">
        <f t="shared" si="1203"/>
        <v>46839</v>
      </c>
      <c r="I2568" s="115">
        <f t="shared" si="1204"/>
        <v>46839</v>
      </c>
      <c r="J2568" s="116">
        <f t="shared" si="1205"/>
        <v>19</v>
      </c>
      <c r="K2568" s="116">
        <f t="shared" si="1206"/>
        <v>19</v>
      </c>
      <c r="L2568" s="8">
        <f t="shared" si="1207"/>
        <v>1.0043006699999999</v>
      </c>
      <c r="M2568" s="117">
        <v>1</v>
      </c>
      <c r="N2568" s="117">
        <f t="shared" si="1208"/>
        <v>1</v>
      </c>
      <c r="O2568" s="110">
        <f t="shared" si="1209"/>
        <v>1.0043006699999999</v>
      </c>
      <c r="P2568" s="110">
        <f t="shared" si="1210"/>
        <v>293.10161690000001</v>
      </c>
      <c r="Q2568" s="148">
        <f t="shared" si="1211"/>
        <v>0</v>
      </c>
      <c r="R2568" s="170">
        <f t="shared" si="1212"/>
        <v>0</v>
      </c>
      <c r="S2568" s="110">
        <f t="shared" si="1213"/>
        <v>0</v>
      </c>
      <c r="T2568" s="92">
        <f t="shared" si="1198"/>
        <v>0</v>
      </c>
      <c r="U2568" s="181">
        <f t="shared" si="1199"/>
        <v>0</v>
      </c>
      <c r="V2568" s="120">
        <f t="shared" si="1195"/>
        <v>7.8E-2</v>
      </c>
      <c r="W2568" s="118">
        <f t="shared" si="1214"/>
        <v>19</v>
      </c>
      <c r="X2568" s="118">
        <v>252</v>
      </c>
      <c r="Y2568" s="117">
        <f t="shared" si="1215"/>
        <v>1.0056789290000001</v>
      </c>
      <c r="Z2568" s="110">
        <f t="shared" si="1216"/>
        <v>1.66450327</v>
      </c>
      <c r="AA2568" s="110">
        <f t="shared" si="1217"/>
        <v>0</v>
      </c>
      <c r="AB2568" s="121" t="str">
        <f t="shared" si="1196"/>
        <v>A+J=</v>
      </c>
      <c r="AC2568" s="115">
        <f t="shared" si="1197"/>
        <v>46839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9">
        <f t="shared" si="1194"/>
        <v>46838</v>
      </c>
      <c r="B2569" s="110">
        <f t="shared" ref="B2569:B2632" si="1219">(P2569+Z2569)</f>
        <v>294.76612017000002</v>
      </c>
      <c r="C2569" s="184">
        <f t="shared" si="1218"/>
        <v>291.84648149439869</v>
      </c>
      <c r="D2569" s="111">
        <f t="shared" ref="D2569:D2632" si="1220">IF(E2569=E2568,D2568,E2568)</f>
        <v>7245.38</v>
      </c>
      <c r="E2569" s="111">
        <f>IF($K2569=1,VLOOKUP($A2568,$AQ$11:$AU$150,5),E2568)</f>
        <v>7276.54</v>
      </c>
      <c r="F2569" s="160" t="e">
        <f>IF($K2569=1,VLOOKUP($A2568,$AQ$11:$AU$135,6),F2568)</f>
        <v>#REF!</v>
      </c>
      <c r="G2569" s="114">
        <f t="shared" ref="G2569:G2632" si="1221">(E2569/D2569)-1</f>
        <v>4.3006716003852752E-3</v>
      </c>
      <c r="H2569" s="115">
        <f t="shared" ref="H2569:H2632" si="1222">IF(Q2568&gt;0,VLOOKUP(A2569,AJ$119:AP$451,4),H2568)</f>
        <v>46839</v>
      </c>
      <c r="I2569" s="115">
        <f t="shared" ref="I2569:I2632" si="1223">IF(A2569&gt;I2568,H2569,I2568)</f>
        <v>46839</v>
      </c>
      <c r="J2569" s="116">
        <f t="shared" ref="J2569:J2632" si="1224">IF(I2569=I2568,J2568,NETWORKDAYS(I2568,I2569,$AF$149:$AF$503)-1)</f>
        <v>19</v>
      </c>
      <c r="K2569" s="116">
        <f t="shared" ref="K2569:K2632" si="1225">(J2569-(NETWORKDAYS(A2569,I2569,AF$149:AF$503)-1))</f>
        <v>19</v>
      </c>
      <c r="L2569" s="8">
        <f t="shared" ref="L2569:L2632" si="1226">TRUNC((E2569/D2569)^TRUNC((K2569/J2569),9),8)</f>
        <v>1.0043006699999999</v>
      </c>
      <c r="M2569" s="117">
        <v>1</v>
      </c>
      <c r="N2569" s="117">
        <f t="shared" ref="N2569:N2632" si="1227">IF(I2569&gt;I2568,N2568*M2569,N2568)</f>
        <v>1</v>
      </c>
      <c r="O2569" s="110">
        <f t="shared" ref="O2569:O2632" si="1228">TRUNC(TRUNC((L2569*N2569),15),8)</f>
        <v>1.0043006699999999</v>
      </c>
      <c r="P2569" s="110">
        <f t="shared" ref="P2569:P2632" si="1229">TRUNC(C2569*O2569,8)</f>
        <v>293.10161690000001</v>
      </c>
      <c r="Q2569" s="148">
        <f t="shared" ref="Q2569:Q2632" si="1230">IF(VLOOKUP(A2569,AF$11:AM$141,8)=VLOOKUP(A2568,AF$11:AM$141,8),0,VLOOKUP(A2569,AF$11:AM$141,8))</f>
        <v>0</v>
      </c>
      <c r="R2569" s="170">
        <f t="shared" ref="R2569:R2632" si="1231">IF(Q2569&gt;0,VLOOKUP($A2569,$AF$11:$AK$141,6),0)</f>
        <v>0</v>
      </c>
      <c r="S2569" s="110">
        <f t="shared" ref="S2569:S2632" si="1232">IF(R2569&gt;0,TRUNC(R2569*P2569,8),0)</f>
        <v>0</v>
      </c>
      <c r="T2569" s="92">
        <f t="shared" si="1198"/>
        <v>0</v>
      </c>
      <c r="U2569" s="181">
        <f t="shared" si="1199"/>
        <v>0</v>
      </c>
      <c r="V2569" s="120">
        <f t="shared" si="1195"/>
        <v>7.8E-2</v>
      </c>
      <c r="W2569" s="118">
        <f t="shared" ref="W2569:W2632" si="1233">IF(A2568&lt;K$2,0,IF(Q2568&gt;0,1,IF(K2569=K2568,W2568,W2568+1)))</f>
        <v>19</v>
      </c>
      <c r="X2569" s="118">
        <v>252</v>
      </c>
      <c r="Y2569" s="117">
        <f t="shared" ref="Y2569:Y2632" si="1234">ROUND((1+V2569)^TRUNC((W2569/X2569),9),9)</f>
        <v>1.0056789290000001</v>
      </c>
      <c r="Z2569" s="110">
        <f t="shared" ref="Z2569:Z2632" si="1235">TRUNC((P2569*(Y2569-1)),8)</f>
        <v>1.66450327</v>
      </c>
      <c r="AA2569" s="110">
        <f t="shared" ref="AA2569:AA2632" si="1236">IF(Q2569&gt;0,S2569+Z2569,0)</f>
        <v>0</v>
      </c>
      <c r="AB2569" s="121" t="str">
        <f t="shared" si="1196"/>
        <v>A+J=</v>
      </c>
      <c r="AC2569" s="115">
        <f t="shared" si="1197"/>
        <v>46839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9">
        <f t="shared" si="1194"/>
        <v>46839</v>
      </c>
      <c r="B2570" s="110">
        <f t="shared" si="1219"/>
        <v>294.76612017000002</v>
      </c>
      <c r="C2570" s="184">
        <f t="shared" si="1218"/>
        <v>291.84648149439869</v>
      </c>
      <c r="D2570" s="111">
        <f t="shared" si="1220"/>
        <v>7245.38</v>
      </c>
      <c r="E2570" s="111">
        <f>IF($K2570=1,VLOOKUP($A2569,$AQ$11:$AU$150,5),E2569)</f>
        <v>7276.54</v>
      </c>
      <c r="F2570" s="160" t="e">
        <f>IF($K2570=1,VLOOKUP($A2569,$AQ$11:$AU$135,6),F2569)</f>
        <v>#REF!</v>
      </c>
      <c r="G2570" s="114">
        <f t="shared" si="1221"/>
        <v>4.3006716003852752E-3</v>
      </c>
      <c r="H2570" s="115">
        <f t="shared" si="1222"/>
        <v>46839</v>
      </c>
      <c r="I2570" s="115">
        <f t="shared" si="1223"/>
        <v>46839</v>
      </c>
      <c r="J2570" s="116">
        <f t="shared" si="1224"/>
        <v>19</v>
      </c>
      <c r="K2570" s="116">
        <f t="shared" si="1225"/>
        <v>19</v>
      </c>
      <c r="L2570" s="8">
        <f t="shared" si="1226"/>
        <v>1.0043006699999999</v>
      </c>
      <c r="M2570" s="117">
        <v>1</v>
      </c>
      <c r="N2570" s="117">
        <f t="shared" si="1227"/>
        <v>1</v>
      </c>
      <c r="O2570" s="110">
        <f t="shared" si="1228"/>
        <v>1.0043006699999999</v>
      </c>
      <c r="P2570" s="110">
        <f t="shared" si="1229"/>
        <v>293.10161690000001</v>
      </c>
      <c r="Q2570" s="148">
        <f t="shared" si="1230"/>
        <v>84</v>
      </c>
      <c r="R2570" s="170">
        <f t="shared" si="1231"/>
        <v>0.04</v>
      </c>
      <c r="S2570" s="110">
        <f t="shared" si="1232"/>
        <v>11.724064670000001</v>
      </c>
      <c r="T2570" s="92">
        <f t="shared" si="1198"/>
        <v>1.2551354075684851</v>
      </c>
      <c r="U2570" s="181">
        <f t="shared" si="1199"/>
        <v>4.428225342065141E-2</v>
      </c>
      <c r="V2570" s="120">
        <f t="shared" si="1195"/>
        <v>7.8E-2</v>
      </c>
      <c r="W2570" s="118">
        <f t="shared" si="1233"/>
        <v>19</v>
      </c>
      <c r="X2570" s="118">
        <v>252</v>
      </c>
      <c r="Y2570" s="117">
        <f t="shared" si="1234"/>
        <v>1.0056789290000001</v>
      </c>
      <c r="Z2570" s="110">
        <f t="shared" si="1235"/>
        <v>1.66450327</v>
      </c>
      <c r="AA2570" s="110">
        <f t="shared" si="1236"/>
        <v>13.388567940000001</v>
      </c>
      <c r="AB2570" s="121" t="str">
        <f t="shared" si="1196"/>
        <v>A+J=</v>
      </c>
      <c r="AC2570" s="115">
        <f t="shared" si="1197"/>
        <v>46839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9">
        <f t="shared" si="1194"/>
        <v>46840</v>
      </c>
      <c r="B2571" s="110">
        <f t="shared" si="1219"/>
        <v>280.26921421999998</v>
      </c>
      <c r="C2571" s="184">
        <f t="shared" si="1218"/>
        <v>280.12241682243149</v>
      </c>
      <c r="D2571" s="111">
        <f t="shared" si="1220"/>
        <v>7245.38</v>
      </c>
      <c r="E2571" s="111">
        <f>IF($K2571=1,VLOOKUP($A2570,$AQ$11:$AU$150,5),E2570)</f>
        <v>7276.54</v>
      </c>
      <c r="F2571" s="160" t="e">
        <f>IF($K2571=1,VLOOKUP($A2570,$AQ$11:$AU$135,6),F2570)</f>
        <v>#REF!</v>
      </c>
      <c r="G2571" s="114">
        <f t="shared" si="1221"/>
        <v>4.3006716003852752E-3</v>
      </c>
      <c r="H2571" s="115">
        <f t="shared" si="1222"/>
        <v>46868</v>
      </c>
      <c r="I2571" s="115">
        <f t="shared" si="1223"/>
        <v>46868</v>
      </c>
      <c r="J2571" s="116">
        <f t="shared" si="1224"/>
        <v>19</v>
      </c>
      <c r="K2571" s="116">
        <f t="shared" si="1225"/>
        <v>1</v>
      </c>
      <c r="L2571" s="8">
        <f t="shared" si="1226"/>
        <v>1.0002258900000001</v>
      </c>
      <c r="M2571" s="117">
        <v>1</v>
      </c>
      <c r="N2571" s="117">
        <f t="shared" si="1227"/>
        <v>1</v>
      </c>
      <c r="O2571" s="110">
        <f t="shared" si="1228"/>
        <v>1.0002258900000001</v>
      </c>
      <c r="P2571" s="110">
        <f t="shared" si="1229"/>
        <v>280.18569366999998</v>
      </c>
      <c r="Q2571" s="148">
        <f t="shared" si="1230"/>
        <v>0</v>
      </c>
      <c r="R2571" s="170">
        <f t="shared" si="1231"/>
        <v>0</v>
      </c>
      <c r="S2571" s="110">
        <f t="shared" si="1232"/>
        <v>0</v>
      </c>
      <c r="T2571" s="92">
        <f t="shared" si="1198"/>
        <v>0</v>
      </c>
      <c r="U2571" s="181">
        <f t="shared" si="1199"/>
        <v>0</v>
      </c>
      <c r="V2571" s="120">
        <f t="shared" si="1195"/>
        <v>7.8E-2</v>
      </c>
      <c r="W2571" s="118">
        <f t="shared" si="1233"/>
        <v>1</v>
      </c>
      <c r="X2571" s="118">
        <v>252</v>
      </c>
      <c r="Y2571" s="117">
        <f t="shared" si="1234"/>
        <v>1.00029809</v>
      </c>
      <c r="Z2571" s="110">
        <f t="shared" si="1235"/>
        <v>8.3520549999999999E-2</v>
      </c>
      <c r="AA2571" s="110">
        <f t="shared" si="1236"/>
        <v>0</v>
      </c>
      <c r="AB2571" s="121" t="str">
        <f t="shared" si="1196"/>
        <v>A+J=</v>
      </c>
      <c r="AC2571" s="115">
        <f t="shared" si="1197"/>
        <v>46868</v>
      </c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9">
        <f t="shared" ref="A2572:A2635" si="1237">(A2571+1)</f>
        <v>46841</v>
      </c>
      <c r="B2572" s="110">
        <f t="shared" si="1219"/>
        <v>280.41608830999996</v>
      </c>
      <c r="C2572" s="184">
        <f t="shared" si="1218"/>
        <v>280.12241682243149</v>
      </c>
      <c r="D2572" s="111">
        <f t="shared" si="1220"/>
        <v>7245.38</v>
      </c>
      <c r="E2572" s="111">
        <f>IF($K2572=1,VLOOKUP($A2571,$AQ$11:$AU$150,5),E2571)</f>
        <v>7276.54</v>
      </c>
      <c r="F2572" s="160" t="e">
        <f>IF($K2572=1,VLOOKUP($A2571,$AQ$11:$AU$135,6),F2571)</f>
        <v>#REF!</v>
      </c>
      <c r="G2572" s="114">
        <f t="shared" si="1221"/>
        <v>4.3006716003852752E-3</v>
      </c>
      <c r="H2572" s="115">
        <f t="shared" si="1222"/>
        <v>46868</v>
      </c>
      <c r="I2572" s="115">
        <f t="shared" si="1223"/>
        <v>46868</v>
      </c>
      <c r="J2572" s="116">
        <f t="shared" si="1224"/>
        <v>19</v>
      </c>
      <c r="K2572" s="116">
        <f t="shared" si="1225"/>
        <v>2</v>
      </c>
      <c r="L2572" s="8">
        <f t="shared" si="1226"/>
        <v>1.00045183</v>
      </c>
      <c r="M2572" s="117">
        <v>1</v>
      </c>
      <c r="N2572" s="117">
        <f t="shared" si="1227"/>
        <v>1</v>
      </c>
      <c r="O2572" s="110">
        <f t="shared" si="1228"/>
        <v>1.00045183</v>
      </c>
      <c r="P2572" s="110">
        <f t="shared" si="1229"/>
        <v>280.24898452999997</v>
      </c>
      <c r="Q2572" s="148">
        <f t="shared" si="1230"/>
        <v>0</v>
      </c>
      <c r="R2572" s="170">
        <f t="shared" si="1231"/>
        <v>0</v>
      </c>
      <c r="S2572" s="110">
        <f t="shared" si="1232"/>
        <v>0</v>
      </c>
      <c r="T2572" s="92">
        <f t="shared" si="1198"/>
        <v>0</v>
      </c>
      <c r="U2572" s="181">
        <f t="shared" si="1199"/>
        <v>0</v>
      </c>
      <c r="V2572" s="120">
        <f t="shared" ref="V2572:V2635" si="1238">(V2571)</f>
        <v>7.8E-2</v>
      </c>
      <c r="W2572" s="118">
        <f t="shared" si="1233"/>
        <v>2</v>
      </c>
      <c r="X2572" s="118">
        <v>252</v>
      </c>
      <c r="Y2572" s="117">
        <f t="shared" si="1234"/>
        <v>1.0005962690000001</v>
      </c>
      <c r="Z2572" s="110">
        <f t="shared" si="1235"/>
        <v>0.16710378000000001</v>
      </c>
      <c r="AA2572" s="110">
        <f t="shared" si="1236"/>
        <v>0</v>
      </c>
      <c r="AB2572" s="121" t="str">
        <f t="shared" si="1196"/>
        <v>A+J=</v>
      </c>
      <c r="AC2572" s="115">
        <f t="shared" si="1197"/>
        <v>46868</v>
      </c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9">
        <f t="shared" si="1237"/>
        <v>46842</v>
      </c>
      <c r="B2573" s="110">
        <f t="shared" si="1219"/>
        <v>280.56303881999997</v>
      </c>
      <c r="C2573" s="184">
        <f t="shared" si="1218"/>
        <v>280.12241682243149</v>
      </c>
      <c r="D2573" s="111">
        <f t="shared" si="1220"/>
        <v>7245.38</v>
      </c>
      <c r="E2573" s="111">
        <f>IF($K2573=1,VLOOKUP($A2572,$AQ$11:$AU$150,5),E2572)</f>
        <v>7276.54</v>
      </c>
      <c r="F2573" s="160" t="e">
        <f>IF($K2573=1,VLOOKUP($A2572,$AQ$11:$AU$135,6),F2572)</f>
        <v>#REF!</v>
      </c>
      <c r="G2573" s="114">
        <f t="shared" si="1221"/>
        <v>4.3006716003852752E-3</v>
      </c>
      <c r="H2573" s="115">
        <f t="shared" si="1222"/>
        <v>46868</v>
      </c>
      <c r="I2573" s="115">
        <f t="shared" si="1223"/>
        <v>46868</v>
      </c>
      <c r="J2573" s="116">
        <f t="shared" si="1224"/>
        <v>19</v>
      </c>
      <c r="K2573" s="116">
        <f t="shared" si="1225"/>
        <v>3</v>
      </c>
      <c r="L2573" s="8">
        <f t="shared" si="1226"/>
        <v>1.0006778199999999</v>
      </c>
      <c r="M2573" s="117">
        <v>1</v>
      </c>
      <c r="N2573" s="117">
        <f t="shared" si="1227"/>
        <v>1</v>
      </c>
      <c r="O2573" s="110">
        <f t="shared" si="1228"/>
        <v>1.0006778199999999</v>
      </c>
      <c r="P2573" s="110">
        <f t="shared" si="1229"/>
        <v>280.31228938999999</v>
      </c>
      <c r="Q2573" s="148">
        <f t="shared" si="1230"/>
        <v>0</v>
      </c>
      <c r="R2573" s="170">
        <f t="shared" si="1231"/>
        <v>0</v>
      </c>
      <c r="S2573" s="110">
        <f t="shared" si="1232"/>
        <v>0</v>
      </c>
      <c r="T2573" s="92">
        <f t="shared" si="1198"/>
        <v>0</v>
      </c>
      <c r="U2573" s="181">
        <f t="shared" si="1199"/>
        <v>0</v>
      </c>
      <c r="V2573" s="120">
        <f t="shared" si="1238"/>
        <v>7.8E-2</v>
      </c>
      <c r="W2573" s="118">
        <f t="shared" si="1233"/>
        <v>3</v>
      </c>
      <c r="X2573" s="118">
        <v>252</v>
      </c>
      <c r="Y2573" s="117">
        <f t="shared" si="1234"/>
        <v>1.0008945359999999</v>
      </c>
      <c r="Z2573" s="110">
        <f t="shared" si="1235"/>
        <v>0.25074943</v>
      </c>
      <c r="AA2573" s="110">
        <f t="shared" si="1236"/>
        <v>0</v>
      </c>
      <c r="AB2573" s="121" t="str">
        <f t="shared" ref="AB2573:AB2636" si="1239">IF($Q2572&gt;0,VLOOKUP($A2572,$AF$11:$AO$141,9),AB2572)</f>
        <v>A+J=</v>
      </c>
      <c r="AC2573" s="115">
        <f t="shared" ref="AC2573:AC2636" si="1240">IF($Q2572&gt;0,VLOOKUP($A2572,$AF$11:$AO$141,10),AC2572)</f>
        <v>46868</v>
      </c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9">
        <f t="shared" si="1237"/>
        <v>46843</v>
      </c>
      <c r="B2574" s="110">
        <f t="shared" si="1219"/>
        <v>280.71006917</v>
      </c>
      <c r="C2574" s="184">
        <f t="shared" si="1218"/>
        <v>280.12241682243149</v>
      </c>
      <c r="D2574" s="111">
        <f t="shared" si="1220"/>
        <v>7245.38</v>
      </c>
      <c r="E2574" s="111">
        <f>IF($K2574=1,VLOOKUP($A2573,$AQ$11:$AU$150,5),E2573)</f>
        <v>7276.54</v>
      </c>
      <c r="F2574" s="160" t="e">
        <f>IF($K2574=1,VLOOKUP($A2573,$AQ$11:$AU$135,6),F2573)</f>
        <v>#REF!</v>
      </c>
      <c r="G2574" s="114">
        <f t="shared" si="1221"/>
        <v>4.3006716003852752E-3</v>
      </c>
      <c r="H2574" s="115">
        <f t="shared" si="1222"/>
        <v>46868</v>
      </c>
      <c r="I2574" s="115">
        <f t="shared" si="1223"/>
        <v>46868</v>
      </c>
      <c r="J2574" s="116">
        <f t="shared" si="1224"/>
        <v>19</v>
      </c>
      <c r="K2574" s="116">
        <f t="shared" si="1225"/>
        <v>4</v>
      </c>
      <c r="L2574" s="8">
        <f t="shared" si="1226"/>
        <v>1.0009038699999999</v>
      </c>
      <c r="M2574" s="117">
        <v>1</v>
      </c>
      <c r="N2574" s="117">
        <f t="shared" si="1227"/>
        <v>1</v>
      </c>
      <c r="O2574" s="110">
        <f t="shared" si="1228"/>
        <v>1.0009038699999999</v>
      </c>
      <c r="P2574" s="110">
        <f t="shared" si="1229"/>
        <v>280.37561106999999</v>
      </c>
      <c r="Q2574" s="148">
        <f t="shared" si="1230"/>
        <v>0</v>
      </c>
      <c r="R2574" s="170">
        <f t="shared" si="1231"/>
        <v>0</v>
      </c>
      <c r="S2574" s="110">
        <f t="shared" si="1232"/>
        <v>0</v>
      </c>
      <c r="T2574" s="92">
        <f t="shared" si="1198"/>
        <v>0</v>
      </c>
      <c r="U2574" s="181">
        <f t="shared" si="1199"/>
        <v>0</v>
      </c>
      <c r="V2574" s="120">
        <f t="shared" si="1238"/>
        <v>7.8E-2</v>
      </c>
      <c r="W2574" s="118">
        <f t="shared" si="1233"/>
        <v>4</v>
      </c>
      <c r="X2574" s="118">
        <v>252</v>
      </c>
      <c r="Y2574" s="117">
        <f t="shared" si="1234"/>
        <v>1.001192893</v>
      </c>
      <c r="Z2574" s="110">
        <f t="shared" si="1235"/>
        <v>0.33445809999999998</v>
      </c>
      <c r="AA2574" s="110">
        <f t="shared" si="1236"/>
        <v>0</v>
      </c>
      <c r="AB2574" s="121" t="str">
        <f t="shared" si="1239"/>
        <v>A+J=</v>
      </c>
      <c r="AC2574" s="115">
        <f t="shared" si="1240"/>
        <v>46868</v>
      </c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9">
        <f t="shared" si="1237"/>
        <v>46844</v>
      </c>
      <c r="B2575" s="110">
        <f t="shared" si="1219"/>
        <v>280.85717347000002</v>
      </c>
      <c r="C2575" s="184">
        <f t="shared" si="1218"/>
        <v>280.12241682243149</v>
      </c>
      <c r="D2575" s="111">
        <f t="shared" si="1220"/>
        <v>7245.38</v>
      </c>
      <c r="E2575" s="111">
        <f>IF($K2575=1,VLOOKUP($A2574,$AQ$11:$AU$150,5),E2574)</f>
        <v>7276.54</v>
      </c>
      <c r="F2575" s="160" t="e">
        <f>IF($K2575=1,VLOOKUP($A2574,$AQ$11:$AU$135,6),F2574)</f>
        <v>#REF!</v>
      </c>
      <c r="G2575" s="114">
        <f t="shared" si="1221"/>
        <v>4.3006716003852752E-3</v>
      </c>
      <c r="H2575" s="115">
        <f t="shared" si="1222"/>
        <v>46868</v>
      </c>
      <c r="I2575" s="115">
        <f t="shared" si="1223"/>
        <v>46868</v>
      </c>
      <c r="J2575" s="116">
        <f t="shared" si="1224"/>
        <v>19</v>
      </c>
      <c r="K2575" s="116">
        <f t="shared" si="1225"/>
        <v>5</v>
      </c>
      <c r="L2575" s="8">
        <f t="shared" si="1226"/>
        <v>1.0011299600000001</v>
      </c>
      <c r="M2575" s="117">
        <v>1</v>
      </c>
      <c r="N2575" s="117">
        <f t="shared" si="1227"/>
        <v>1</v>
      </c>
      <c r="O2575" s="110">
        <f t="shared" si="1228"/>
        <v>1.0011299600000001</v>
      </c>
      <c r="P2575" s="110">
        <f t="shared" si="1229"/>
        <v>280.43894394</v>
      </c>
      <c r="Q2575" s="148">
        <f t="shared" si="1230"/>
        <v>0</v>
      </c>
      <c r="R2575" s="170">
        <f t="shared" si="1231"/>
        <v>0</v>
      </c>
      <c r="S2575" s="110">
        <f t="shared" si="1232"/>
        <v>0</v>
      </c>
      <c r="T2575" s="92">
        <f t="shared" si="1198"/>
        <v>0</v>
      </c>
      <c r="U2575" s="181">
        <f t="shared" si="1199"/>
        <v>0</v>
      </c>
      <c r="V2575" s="120">
        <f t="shared" si="1238"/>
        <v>7.8E-2</v>
      </c>
      <c r="W2575" s="118">
        <f t="shared" si="1233"/>
        <v>5</v>
      </c>
      <c r="X2575" s="118">
        <v>252</v>
      </c>
      <c r="Y2575" s="117">
        <f t="shared" si="1234"/>
        <v>1.001491339</v>
      </c>
      <c r="Z2575" s="110">
        <f t="shared" si="1235"/>
        <v>0.41822953000000002</v>
      </c>
      <c r="AA2575" s="110">
        <f t="shared" si="1236"/>
        <v>0</v>
      </c>
      <c r="AB2575" s="121" t="str">
        <f t="shared" si="1239"/>
        <v>A+J=</v>
      </c>
      <c r="AC2575" s="115">
        <f t="shared" si="1240"/>
        <v>46868</v>
      </c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9">
        <f t="shared" si="1237"/>
        <v>46845</v>
      </c>
      <c r="B2576" s="110">
        <f t="shared" si="1219"/>
        <v>280.85717347000002</v>
      </c>
      <c r="C2576" s="184">
        <f t="shared" si="1218"/>
        <v>280.12241682243149</v>
      </c>
      <c r="D2576" s="111">
        <f t="shared" si="1220"/>
        <v>7245.38</v>
      </c>
      <c r="E2576" s="111">
        <f>IF($K2576=1,VLOOKUP($A2575,$AQ$11:$AU$150,5),E2575)</f>
        <v>7276.54</v>
      </c>
      <c r="F2576" s="160" t="e">
        <f>IF($K2576=1,VLOOKUP($A2575,$AQ$11:$AU$135,6),F2575)</f>
        <v>#REF!</v>
      </c>
      <c r="G2576" s="114">
        <f t="shared" si="1221"/>
        <v>4.3006716003852752E-3</v>
      </c>
      <c r="H2576" s="115">
        <f t="shared" si="1222"/>
        <v>46868</v>
      </c>
      <c r="I2576" s="115">
        <f t="shared" si="1223"/>
        <v>46868</v>
      </c>
      <c r="J2576" s="116">
        <f t="shared" si="1224"/>
        <v>19</v>
      </c>
      <c r="K2576" s="116">
        <f t="shared" si="1225"/>
        <v>5</v>
      </c>
      <c r="L2576" s="8">
        <f t="shared" si="1226"/>
        <v>1.0011299600000001</v>
      </c>
      <c r="M2576" s="117">
        <v>1</v>
      </c>
      <c r="N2576" s="117">
        <f t="shared" si="1227"/>
        <v>1</v>
      </c>
      <c r="O2576" s="110">
        <f t="shared" si="1228"/>
        <v>1.0011299600000001</v>
      </c>
      <c r="P2576" s="110">
        <f t="shared" si="1229"/>
        <v>280.43894394</v>
      </c>
      <c r="Q2576" s="148">
        <f t="shared" si="1230"/>
        <v>0</v>
      </c>
      <c r="R2576" s="170">
        <f t="shared" si="1231"/>
        <v>0</v>
      </c>
      <c r="S2576" s="110">
        <f t="shared" si="1232"/>
        <v>0</v>
      </c>
      <c r="T2576" s="92">
        <f t="shared" ref="T2576:T2639" si="1241">IF(AND(Q2576&gt;0,L2576&gt;1),(L2576-1)*C2576,0)</f>
        <v>0</v>
      </c>
      <c r="U2576" s="181">
        <f t="shared" ref="U2576:U2639" si="1242">IF(Q2576&gt;0,(S2576+T2576)/P2576,0)</f>
        <v>0</v>
      </c>
      <c r="V2576" s="120">
        <f t="shared" si="1238"/>
        <v>7.8E-2</v>
      </c>
      <c r="W2576" s="118">
        <f t="shared" si="1233"/>
        <v>5</v>
      </c>
      <c r="X2576" s="118">
        <v>252</v>
      </c>
      <c r="Y2576" s="117">
        <f t="shared" si="1234"/>
        <v>1.001491339</v>
      </c>
      <c r="Z2576" s="110">
        <f t="shared" si="1235"/>
        <v>0.41822953000000002</v>
      </c>
      <c r="AA2576" s="110">
        <f t="shared" si="1236"/>
        <v>0</v>
      </c>
      <c r="AB2576" s="121" t="str">
        <f t="shared" si="1239"/>
        <v>A+J=</v>
      </c>
      <c r="AC2576" s="115">
        <f t="shared" si="1240"/>
        <v>46868</v>
      </c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9">
        <f t="shared" si="1237"/>
        <v>46846</v>
      </c>
      <c r="B2577" s="110">
        <f t="shared" si="1219"/>
        <v>280.85717347000002</v>
      </c>
      <c r="C2577" s="184">
        <f t="shared" si="1218"/>
        <v>280.12241682243149</v>
      </c>
      <c r="D2577" s="111">
        <f t="shared" si="1220"/>
        <v>7245.38</v>
      </c>
      <c r="E2577" s="111">
        <f>IF($K2577=1,VLOOKUP($A2576,$AQ$11:$AU$150,5),E2576)</f>
        <v>7276.54</v>
      </c>
      <c r="F2577" s="160" t="e">
        <f>IF($K2577=1,VLOOKUP($A2576,$AQ$11:$AU$135,6),F2576)</f>
        <v>#REF!</v>
      </c>
      <c r="G2577" s="114">
        <f t="shared" si="1221"/>
        <v>4.3006716003852752E-3</v>
      </c>
      <c r="H2577" s="115">
        <f t="shared" si="1222"/>
        <v>46868</v>
      </c>
      <c r="I2577" s="115">
        <f t="shared" si="1223"/>
        <v>46868</v>
      </c>
      <c r="J2577" s="116">
        <f t="shared" si="1224"/>
        <v>19</v>
      </c>
      <c r="K2577" s="116">
        <f t="shared" si="1225"/>
        <v>5</v>
      </c>
      <c r="L2577" s="8">
        <f t="shared" si="1226"/>
        <v>1.0011299600000001</v>
      </c>
      <c r="M2577" s="117">
        <v>1</v>
      </c>
      <c r="N2577" s="117">
        <f t="shared" si="1227"/>
        <v>1</v>
      </c>
      <c r="O2577" s="110">
        <f t="shared" si="1228"/>
        <v>1.0011299600000001</v>
      </c>
      <c r="P2577" s="110">
        <f t="shared" si="1229"/>
        <v>280.43894394</v>
      </c>
      <c r="Q2577" s="148">
        <f t="shared" si="1230"/>
        <v>0</v>
      </c>
      <c r="R2577" s="170">
        <f t="shared" si="1231"/>
        <v>0</v>
      </c>
      <c r="S2577" s="110">
        <f t="shared" si="1232"/>
        <v>0</v>
      </c>
      <c r="T2577" s="92">
        <f t="shared" si="1241"/>
        <v>0</v>
      </c>
      <c r="U2577" s="181">
        <f t="shared" si="1242"/>
        <v>0</v>
      </c>
      <c r="V2577" s="120">
        <f t="shared" si="1238"/>
        <v>7.8E-2</v>
      </c>
      <c r="W2577" s="118">
        <f t="shared" si="1233"/>
        <v>5</v>
      </c>
      <c r="X2577" s="118">
        <v>252</v>
      </c>
      <c r="Y2577" s="117">
        <f t="shared" si="1234"/>
        <v>1.001491339</v>
      </c>
      <c r="Z2577" s="110">
        <f t="shared" si="1235"/>
        <v>0.41822953000000002</v>
      </c>
      <c r="AA2577" s="110">
        <f t="shared" si="1236"/>
        <v>0</v>
      </c>
      <c r="AB2577" s="121" t="str">
        <f t="shared" si="1239"/>
        <v>A+J=</v>
      </c>
      <c r="AC2577" s="115">
        <f t="shared" si="1240"/>
        <v>46868</v>
      </c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9">
        <f t="shared" si="1237"/>
        <v>46847</v>
      </c>
      <c r="B2578" s="110">
        <f t="shared" si="1219"/>
        <v>281.00435711</v>
      </c>
      <c r="C2578" s="184">
        <f t="shared" si="1218"/>
        <v>280.12241682243149</v>
      </c>
      <c r="D2578" s="111">
        <f t="shared" si="1220"/>
        <v>7245.38</v>
      </c>
      <c r="E2578" s="111">
        <f>IF($K2578=1,VLOOKUP($A2577,$AQ$11:$AU$150,5),E2577)</f>
        <v>7276.54</v>
      </c>
      <c r="F2578" s="160" t="e">
        <f>IF($K2578=1,VLOOKUP($A2577,$AQ$11:$AU$135,6),F2577)</f>
        <v>#REF!</v>
      </c>
      <c r="G2578" s="114">
        <f t="shared" si="1221"/>
        <v>4.3006716003852752E-3</v>
      </c>
      <c r="H2578" s="115">
        <f t="shared" si="1222"/>
        <v>46868</v>
      </c>
      <c r="I2578" s="115">
        <f t="shared" si="1223"/>
        <v>46868</v>
      </c>
      <c r="J2578" s="116">
        <f t="shared" si="1224"/>
        <v>19</v>
      </c>
      <c r="K2578" s="116">
        <f t="shared" si="1225"/>
        <v>6</v>
      </c>
      <c r="L2578" s="8">
        <f t="shared" si="1226"/>
        <v>1.0013561099999999</v>
      </c>
      <c r="M2578" s="117">
        <v>1</v>
      </c>
      <c r="N2578" s="117">
        <f t="shared" si="1227"/>
        <v>1</v>
      </c>
      <c r="O2578" s="110">
        <f t="shared" si="1228"/>
        <v>1.0013561099999999</v>
      </c>
      <c r="P2578" s="110">
        <f t="shared" si="1229"/>
        <v>280.50229363</v>
      </c>
      <c r="Q2578" s="148">
        <f t="shared" si="1230"/>
        <v>0</v>
      </c>
      <c r="R2578" s="170">
        <f t="shared" si="1231"/>
        <v>0</v>
      </c>
      <c r="S2578" s="110">
        <f t="shared" si="1232"/>
        <v>0</v>
      </c>
      <c r="T2578" s="92">
        <f t="shared" si="1241"/>
        <v>0</v>
      </c>
      <c r="U2578" s="181">
        <f t="shared" si="1242"/>
        <v>0</v>
      </c>
      <c r="V2578" s="120">
        <f t="shared" si="1238"/>
        <v>7.8E-2</v>
      </c>
      <c r="W2578" s="118">
        <f t="shared" si="1233"/>
        <v>6</v>
      </c>
      <c r="X2578" s="118">
        <v>252</v>
      </c>
      <c r="Y2578" s="117">
        <f t="shared" si="1234"/>
        <v>1.0017898730000001</v>
      </c>
      <c r="Z2578" s="110">
        <f t="shared" si="1235"/>
        <v>0.50206348000000001</v>
      </c>
      <c r="AA2578" s="110">
        <f t="shared" si="1236"/>
        <v>0</v>
      </c>
      <c r="AB2578" s="121" t="str">
        <f t="shared" si="1239"/>
        <v>A+J=</v>
      </c>
      <c r="AC2578" s="115">
        <f t="shared" si="1240"/>
        <v>46868</v>
      </c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9">
        <f t="shared" si="1237"/>
        <v>46848</v>
      </c>
      <c r="B2579" s="110">
        <f t="shared" si="1219"/>
        <v>281.15161757000004</v>
      </c>
      <c r="C2579" s="184">
        <f t="shared" si="1218"/>
        <v>280.12241682243149</v>
      </c>
      <c r="D2579" s="111">
        <f t="shared" si="1220"/>
        <v>7245.38</v>
      </c>
      <c r="E2579" s="111">
        <f>IF($K2579=1,VLOOKUP($A2578,$AQ$11:$AU$150,5),E2578)</f>
        <v>7276.54</v>
      </c>
      <c r="F2579" s="160" t="e">
        <f>IF($K2579=1,VLOOKUP($A2578,$AQ$11:$AU$135,6),F2578)</f>
        <v>#REF!</v>
      </c>
      <c r="G2579" s="114">
        <f t="shared" si="1221"/>
        <v>4.3006716003852752E-3</v>
      </c>
      <c r="H2579" s="115">
        <f t="shared" si="1222"/>
        <v>46868</v>
      </c>
      <c r="I2579" s="115">
        <f t="shared" si="1223"/>
        <v>46868</v>
      </c>
      <c r="J2579" s="116">
        <f t="shared" si="1224"/>
        <v>19</v>
      </c>
      <c r="K2579" s="116">
        <f t="shared" si="1225"/>
        <v>7</v>
      </c>
      <c r="L2579" s="8">
        <f t="shared" si="1226"/>
        <v>1.0015823100000001</v>
      </c>
      <c r="M2579" s="117">
        <v>1</v>
      </c>
      <c r="N2579" s="117">
        <f t="shared" si="1227"/>
        <v>1</v>
      </c>
      <c r="O2579" s="110">
        <f t="shared" si="1228"/>
        <v>1.0015823100000001</v>
      </c>
      <c r="P2579" s="110">
        <f t="shared" si="1229"/>
        <v>280.56565732000001</v>
      </c>
      <c r="Q2579" s="148">
        <f t="shared" si="1230"/>
        <v>0</v>
      </c>
      <c r="R2579" s="170">
        <f t="shared" si="1231"/>
        <v>0</v>
      </c>
      <c r="S2579" s="110">
        <f t="shared" si="1232"/>
        <v>0</v>
      </c>
      <c r="T2579" s="92">
        <f t="shared" si="1241"/>
        <v>0</v>
      </c>
      <c r="U2579" s="181">
        <f t="shared" si="1242"/>
        <v>0</v>
      </c>
      <c r="V2579" s="120">
        <f t="shared" si="1238"/>
        <v>7.8E-2</v>
      </c>
      <c r="W2579" s="118">
        <f t="shared" si="1233"/>
        <v>7</v>
      </c>
      <c r="X2579" s="118">
        <v>252</v>
      </c>
      <c r="Y2579" s="117">
        <f t="shared" si="1234"/>
        <v>1.0020884960000001</v>
      </c>
      <c r="Z2579" s="110">
        <f t="shared" si="1235"/>
        <v>0.58596024999999996</v>
      </c>
      <c r="AA2579" s="110">
        <f t="shared" si="1236"/>
        <v>0</v>
      </c>
      <c r="AB2579" s="121" t="str">
        <f t="shared" si="1239"/>
        <v>A+J=</v>
      </c>
      <c r="AC2579" s="115">
        <f t="shared" si="1240"/>
        <v>46868</v>
      </c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9">
        <f t="shared" si="1237"/>
        <v>46849</v>
      </c>
      <c r="B2580" s="110">
        <f t="shared" si="1219"/>
        <v>281.29895235999999</v>
      </c>
      <c r="C2580" s="184">
        <f t="shared" si="1218"/>
        <v>280.12241682243149</v>
      </c>
      <c r="D2580" s="111">
        <f t="shared" si="1220"/>
        <v>7245.38</v>
      </c>
      <c r="E2580" s="111">
        <f>IF($K2580=1,VLOOKUP($A2579,$AQ$11:$AU$150,5),E2579)</f>
        <v>7276.54</v>
      </c>
      <c r="F2580" s="160" t="e">
        <f>IF($K2580=1,VLOOKUP($A2579,$AQ$11:$AU$135,6),F2579)</f>
        <v>#REF!</v>
      </c>
      <c r="G2580" s="114">
        <f t="shared" si="1221"/>
        <v>4.3006716003852752E-3</v>
      </c>
      <c r="H2580" s="115">
        <f t="shared" si="1222"/>
        <v>46868</v>
      </c>
      <c r="I2580" s="115">
        <f t="shared" si="1223"/>
        <v>46868</v>
      </c>
      <c r="J2580" s="116">
        <f t="shared" si="1224"/>
        <v>19</v>
      </c>
      <c r="K2580" s="116">
        <f t="shared" si="1225"/>
        <v>8</v>
      </c>
      <c r="L2580" s="8">
        <f t="shared" si="1226"/>
        <v>1.00180855</v>
      </c>
      <c r="M2580" s="117">
        <v>1</v>
      </c>
      <c r="N2580" s="117">
        <f t="shared" si="1227"/>
        <v>1</v>
      </c>
      <c r="O2580" s="110">
        <f t="shared" si="1228"/>
        <v>1.00180855</v>
      </c>
      <c r="P2580" s="110">
        <f t="shared" si="1229"/>
        <v>280.62903220999999</v>
      </c>
      <c r="Q2580" s="148">
        <f t="shared" si="1230"/>
        <v>0</v>
      </c>
      <c r="R2580" s="170">
        <f t="shared" si="1231"/>
        <v>0</v>
      </c>
      <c r="S2580" s="110">
        <f t="shared" si="1232"/>
        <v>0</v>
      </c>
      <c r="T2580" s="92">
        <f t="shared" si="1241"/>
        <v>0</v>
      </c>
      <c r="U2580" s="181">
        <f t="shared" si="1242"/>
        <v>0</v>
      </c>
      <c r="V2580" s="120">
        <f t="shared" si="1238"/>
        <v>7.8E-2</v>
      </c>
      <c r="W2580" s="118">
        <f t="shared" si="1233"/>
        <v>8</v>
      </c>
      <c r="X2580" s="118">
        <v>252</v>
      </c>
      <c r="Y2580" s="117">
        <f t="shared" si="1234"/>
        <v>1.0023872089999999</v>
      </c>
      <c r="Z2580" s="110">
        <f t="shared" si="1235"/>
        <v>0.66992015000000005</v>
      </c>
      <c r="AA2580" s="110">
        <f t="shared" si="1236"/>
        <v>0</v>
      </c>
      <c r="AB2580" s="121" t="str">
        <f t="shared" si="1239"/>
        <v>A+J=</v>
      </c>
      <c r="AC2580" s="115">
        <f t="shared" si="1240"/>
        <v>46868</v>
      </c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9">
        <f t="shared" si="1237"/>
        <v>46850</v>
      </c>
      <c r="B2581" s="110">
        <f t="shared" si="1219"/>
        <v>281.44636685</v>
      </c>
      <c r="C2581" s="184">
        <f t="shared" si="1218"/>
        <v>280.12241682243149</v>
      </c>
      <c r="D2581" s="111">
        <f t="shared" si="1220"/>
        <v>7245.38</v>
      </c>
      <c r="E2581" s="111">
        <f>IF($K2581=1,VLOOKUP($A2580,$AQ$11:$AU$150,5),E2580)</f>
        <v>7276.54</v>
      </c>
      <c r="F2581" s="160" t="e">
        <f>IF($K2581=1,VLOOKUP($A2580,$AQ$11:$AU$135,6),F2580)</f>
        <v>#REF!</v>
      </c>
      <c r="G2581" s="114">
        <f t="shared" si="1221"/>
        <v>4.3006716003852752E-3</v>
      </c>
      <c r="H2581" s="115">
        <f t="shared" si="1222"/>
        <v>46868</v>
      </c>
      <c r="I2581" s="115">
        <f t="shared" si="1223"/>
        <v>46868</v>
      </c>
      <c r="J2581" s="116">
        <f t="shared" si="1224"/>
        <v>19</v>
      </c>
      <c r="K2581" s="116">
        <f t="shared" si="1225"/>
        <v>9</v>
      </c>
      <c r="L2581" s="8">
        <f t="shared" si="1226"/>
        <v>1.00203485</v>
      </c>
      <c r="M2581" s="117">
        <v>1</v>
      </c>
      <c r="N2581" s="117">
        <f t="shared" si="1227"/>
        <v>1</v>
      </c>
      <c r="O2581" s="110">
        <f t="shared" si="1228"/>
        <v>1.00203485</v>
      </c>
      <c r="P2581" s="110">
        <f t="shared" si="1229"/>
        <v>280.69242392000001</v>
      </c>
      <c r="Q2581" s="148">
        <f t="shared" si="1230"/>
        <v>0</v>
      </c>
      <c r="R2581" s="170">
        <f t="shared" si="1231"/>
        <v>0</v>
      </c>
      <c r="S2581" s="110">
        <f t="shared" si="1232"/>
        <v>0</v>
      </c>
      <c r="T2581" s="92">
        <f t="shared" si="1241"/>
        <v>0</v>
      </c>
      <c r="U2581" s="181">
        <f t="shared" si="1242"/>
        <v>0</v>
      </c>
      <c r="V2581" s="120">
        <f t="shared" si="1238"/>
        <v>7.8E-2</v>
      </c>
      <c r="W2581" s="118">
        <f t="shared" si="1233"/>
        <v>9</v>
      </c>
      <c r="X2581" s="118">
        <v>252</v>
      </c>
      <c r="Y2581" s="117">
        <f t="shared" si="1234"/>
        <v>1.002686011</v>
      </c>
      <c r="Z2581" s="110">
        <f t="shared" si="1235"/>
        <v>0.75394293000000001</v>
      </c>
      <c r="AA2581" s="110">
        <f t="shared" si="1236"/>
        <v>0</v>
      </c>
      <c r="AB2581" s="121" t="str">
        <f t="shared" si="1239"/>
        <v>A+J=</v>
      </c>
      <c r="AC2581" s="115">
        <f t="shared" si="1240"/>
        <v>46868</v>
      </c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9">
        <f t="shared" si="1237"/>
        <v>46851</v>
      </c>
      <c r="B2582" s="110">
        <f t="shared" si="1219"/>
        <v>281.59386079000001</v>
      </c>
      <c r="C2582" s="184">
        <f t="shared" si="1218"/>
        <v>280.12241682243149</v>
      </c>
      <c r="D2582" s="111">
        <f t="shared" si="1220"/>
        <v>7245.38</v>
      </c>
      <c r="E2582" s="111">
        <f>IF($K2582=1,VLOOKUP($A2581,$AQ$11:$AU$150,5),E2581)</f>
        <v>7276.54</v>
      </c>
      <c r="F2582" s="160" t="e">
        <f>IF($K2582=1,VLOOKUP($A2581,$AQ$11:$AU$135,6),F2581)</f>
        <v>#REF!</v>
      </c>
      <c r="G2582" s="114">
        <f t="shared" si="1221"/>
        <v>4.3006716003852752E-3</v>
      </c>
      <c r="H2582" s="115">
        <f t="shared" si="1222"/>
        <v>46868</v>
      </c>
      <c r="I2582" s="115">
        <f t="shared" si="1223"/>
        <v>46868</v>
      </c>
      <c r="J2582" s="116">
        <f t="shared" si="1224"/>
        <v>19</v>
      </c>
      <c r="K2582" s="116">
        <f t="shared" si="1225"/>
        <v>10</v>
      </c>
      <c r="L2582" s="8">
        <f t="shared" si="1226"/>
        <v>1.0022612099999999</v>
      </c>
      <c r="M2582" s="117">
        <v>1</v>
      </c>
      <c r="N2582" s="117">
        <f t="shared" si="1227"/>
        <v>1</v>
      </c>
      <c r="O2582" s="110">
        <f t="shared" si="1228"/>
        <v>1.0022612099999999</v>
      </c>
      <c r="P2582" s="110">
        <f t="shared" si="1229"/>
        <v>280.75583243</v>
      </c>
      <c r="Q2582" s="148">
        <f t="shared" si="1230"/>
        <v>0</v>
      </c>
      <c r="R2582" s="170">
        <f t="shared" si="1231"/>
        <v>0</v>
      </c>
      <c r="S2582" s="110">
        <f t="shared" si="1232"/>
        <v>0</v>
      </c>
      <c r="T2582" s="92">
        <f t="shared" si="1241"/>
        <v>0</v>
      </c>
      <c r="U2582" s="181">
        <f t="shared" si="1242"/>
        <v>0</v>
      </c>
      <c r="V2582" s="120">
        <f t="shared" si="1238"/>
        <v>7.8E-2</v>
      </c>
      <c r="W2582" s="118">
        <f t="shared" si="1233"/>
        <v>10</v>
      </c>
      <c r="X2582" s="118">
        <v>252</v>
      </c>
      <c r="Y2582" s="117">
        <f t="shared" si="1234"/>
        <v>1.002984901</v>
      </c>
      <c r="Z2582" s="110">
        <f t="shared" si="1235"/>
        <v>0.83802836000000003</v>
      </c>
      <c r="AA2582" s="110">
        <f t="shared" si="1236"/>
        <v>0</v>
      </c>
      <c r="AB2582" s="121" t="str">
        <f t="shared" si="1239"/>
        <v>A+J=</v>
      </c>
      <c r="AC2582" s="115">
        <f t="shared" si="1240"/>
        <v>46868</v>
      </c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9">
        <f t="shared" si="1237"/>
        <v>46852</v>
      </c>
      <c r="B2583" s="110">
        <f t="shared" si="1219"/>
        <v>281.59386079000001</v>
      </c>
      <c r="C2583" s="184">
        <f t="shared" si="1218"/>
        <v>280.12241682243149</v>
      </c>
      <c r="D2583" s="111">
        <f t="shared" si="1220"/>
        <v>7245.38</v>
      </c>
      <c r="E2583" s="111">
        <f>IF($K2583=1,VLOOKUP($A2582,$AQ$11:$AU$150,5),E2582)</f>
        <v>7276.54</v>
      </c>
      <c r="F2583" s="160" t="e">
        <f>IF($K2583=1,VLOOKUP($A2582,$AQ$11:$AU$135,6),F2582)</f>
        <v>#REF!</v>
      </c>
      <c r="G2583" s="114">
        <f t="shared" si="1221"/>
        <v>4.3006716003852752E-3</v>
      </c>
      <c r="H2583" s="115">
        <f t="shared" si="1222"/>
        <v>46868</v>
      </c>
      <c r="I2583" s="115">
        <f t="shared" si="1223"/>
        <v>46868</v>
      </c>
      <c r="J2583" s="116">
        <f t="shared" si="1224"/>
        <v>19</v>
      </c>
      <c r="K2583" s="116">
        <f t="shared" si="1225"/>
        <v>10</v>
      </c>
      <c r="L2583" s="8">
        <f t="shared" si="1226"/>
        <v>1.0022612099999999</v>
      </c>
      <c r="M2583" s="117">
        <v>1</v>
      </c>
      <c r="N2583" s="117">
        <f t="shared" si="1227"/>
        <v>1</v>
      </c>
      <c r="O2583" s="110">
        <f t="shared" si="1228"/>
        <v>1.0022612099999999</v>
      </c>
      <c r="P2583" s="110">
        <f t="shared" si="1229"/>
        <v>280.75583243</v>
      </c>
      <c r="Q2583" s="148">
        <f t="shared" si="1230"/>
        <v>0</v>
      </c>
      <c r="R2583" s="170">
        <f t="shared" si="1231"/>
        <v>0</v>
      </c>
      <c r="S2583" s="110">
        <f t="shared" si="1232"/>
        <v>0</v>
      </c>
      <c r="T2583" s="92">
        <f t="shared" si="1241"/>
        <v>0</v>
      </c>
      <c r="U2583" s="181">
        <f t="shared" si="1242"/>
        <v>0</v>
      </c>
      <c r="V2583" s="120">
        <f t="shared" si="1238"/>
        <v>7.8E-2</v>
      </c>
      <c r="W2583" s="118">
        <f t="shared" si="1233"/>
        <v>10</v>
      </c>
      <c r="X2583" s="118">
        <v>252</v>
      </c>
      <c r="Y2583" s="117">
        <f t="shared" si="1234"/>
        <v>1.002984901</v>
      </c>
      <c r="Z2583" s="110">
        <f t="shared" si="1235"/>
        <v>0.83802836000000003</v>
      </c>
      <c r="AA2583" s="110">
        <f t="shared" si="1236"/>
        <v>0</v>
      </c>
      <c r="AB2583" s="121" t="str">
        <f t="shared" si="1239"/>
        <v>A+J=</v>
      </c>
      <c r="AC2583" s="115">
        <f t="shared" si="1240"/>
        <v>46868</v>
      </c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9">
        <f t="shared" si="1237"/>
        <v>46853</v>
      </c>
      <c r="B2584" s="110">
        <f t="shared" si="1219"/>
        <v>281.59386079000001</v>
      </c>
      <c r="C2584" s="184">
        <f t="shared" si="1218"/>
        <v>280.12241682243149</v>
      </c>
      <c r="D2584" s="111">
        <f t="shared" si="1220"/>
        <v>7245.38</v>
      </c>
      <c r="E2584" s="111">
        <f>IF($K2584=1,VLOOKUP($A2583,$AQ$11:$AU$150,5),E2583)</f>
        <v>7276.54</v>
      </c>
      <c r="F2584" s="160" t="e">
        <f>IF($K2584=1,VLOOKUP($A2583,$AQ$11:$AU$135,6),F2583)</f>
        <v>#REF!</v>
      </c>
      <c r="G2584" s="114">
        <f t="shared" si="1221"/>
        <v>4.3006716003852752E-3</v>
      </c>
      <c r="H2584" s="115">
        <f t="shared" si="1222"/>
        <v>46868</v>
      </c>
      <c r="I2584" s="115">
        <f t="shared" si="1223"/>
        <v>46868</v>
      </c>
      <c r="J2584" s="116">
        <f t="shared" si="1224"/>
        <v>19</v>
      </c>
      <c r="K2584" s="116">
        <f t="shared" si="1225"/>
        <v>10</v>
      </c>
      <c r="L2584" s="8">
        <f t="shared" si="1226"/>
        <v>1.0022612099999999</v>
      </c>
      <c r="M2584" s="117">
        <v>1</v>
      </c>
      <c r="N2584" s="117">
        <f t="shared" si="1227"/>
        <v>1</v>
      </c>
      <c r="O2584" s="110">
        <f t="shared" si="1228"/>
        <v>1.0022612099999999</v>
      </c>
      <c r="P2584" s="110">
        <f t="shared" si="1229"/>
        <v>280.75583243</v>
      </c>
      <c r="Q2584" s="148">
        <f t="shared" si="1230"/>
        <v>0</v>
      </c>
      <c r="R2584" s="170">
        <f t="shared" si="1231"/>
        <v>0</v>
      </c>
      <c r="S2584" s="110">
        <f t="shared" si="1232"/>
        <v>0</v>
      </c>
      <c r="T2584" s="92">
        <f t="shared" si="1241"/>
        <v>0</v>
      </c>
      <c r="U2584" s="181">
        <f t="shared" si="1242"/>
        <v>0</v>
      </c>
      <c r="V2584" s="120">
        <f t="shared" si="1238"/>
        <v>7.8E-2</v>
      </c>
      <c r="W2584" s="118">
        <f t="shared" si="1233"/>
        <v>10</v>
      </c>
      <c r="X2584" s="118">
        <v>252</v>
      </c>
      <c r="Y2584" s="117">
        <f t="shared" si="1234"/>
        <v>1.002984901</v>
      </c>
      <c r="Z2584" s="110">
        <f t="shared" si="1235"/>
        <v>0.83802836000000003</v>
      </c>
      <c r="AA2584" s="110">
        <f t="shared" si="1236"/>
        <v>0</v>
      </c>
      <c r="AB2584" s="121" t="str">
        <f t="shared" si="1239"/>
        <v>A+J=</v>
      </c>
      <c r="AC2584" s="115">
        <f t="shared" si="1240"/>
        <v>46868</v>
      </c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9">
        <f t="shared" si="1237"/>
        <v>46854</v>
      </c>
      <c r="B2585" s="110">
        <f t="shared" si="1219"/>
        <v>281.74142913999998</v>
      </c>
      <c r="C2585" s="184">
        <f t="shared" si="1218"/>
        <v>280.12241682243149</v>
      </c>
      <c r="D2585" s="111">
        <f t="shared" si="1220"/>
        <v>7245.38</v>
      </c>
      <c r="E2585" s="111">
        <f>IF($K2585=1,VLOOKUP($A2584,$AQ$11:$AU$150,5),E2584)</f>
        <v>7276.54</v>
      </c>
      <c r="F2585" s="160" t="e">
        <f>IF($K2585=1,VLOOKUP($A2584,$AQ$11:$AU$135,6),F2584)</f>
        <v>#REF!</v>
      </c>
      <c r="G2585" s="114">
        <f t="shared" si="1221"/>
        <v>4.3006716003852752E-3</v>
      </c>
      <c r="H2585" s="115">
        <f t="shared" si="1222"/>
        <v>46868</v>
      </c>
      <c r="I2585" s="115">
        <f t="shared" si="1223"/>
        <v>46868</v>
      </c>
      <c r="J2585" s="116">
        <f t="shared" si="1224"/>
        <v>19</v>
      </c>
      <c r="K2585" s="116">
        <f t="shared" si="1225"/>
        <v>11</v>
      </c>
      <c r="L2585" s="8">
        <f t="shared" si="1226"/>
        <v>1.00248761</v>
      </c>
      <c r="M2585" s="117">
        <v>1</v>
      </c>
      <c r="N2585" s="117">
        <f t="shared" si="1227"/>
        <v>1</v>
      </c>
      <c r="O2585" s="110">
        <f t="shared" si="1228"/>
        <v>1.00248761</v>
      </c>
      <c r="P2585" s="110">
        <f t="shared" si="1229"/>
        <v>280.81925214</v>
      </c>
      <c r="Q2585" s="148">
        <f t="shared" si="1230"/>
        <v>0</v>
      </c>
      <c r="R2585" s="170">
        <f t="shared" si="1231"/>
        <v>0</v>
      </c>
      <c r="S2585" s="110">
        <f t="shared" si="1232"/>
        <v>0</v>
      </c>
      <c r="T2585" s="92">
        <f t="shared" si="1241"/>
        <v>0</v>
      </c>
      <c r="U2585" s="181">
        <f t="shared" si="1242"/>
        <v>0</v>
      </c>
      <c r="V2585" s="120">
        <f t="shared" si="1238"/>
        <v>7.8E-2</v>
      </c>
      <c r="W2585" s="118">
        <f t="shared" si="1233"/>
        <v>11</v>
      </c>
      <c r="X2585" s="118">
        <v>252</v>
      </c>
      <c r="Y2585" s="117">
        <f t="shared" si="1234"/>
        <v>1.003283881</v>
      </c>
      <c r="Z2585" s="110">
        <f t="shared" si="1235"/>
        <v>0.92217700000000002</v>
      </c>
      <c r="AA2585" s="110">
        <f t="shared" si="1236"/>
        <v>0</v>
      </c>
      <c r="AB2585" s="121" t="str">
        <f t="shared" si="1239"/>
        <v>A+J=</v>
      </c>
      <c r="AC2585" s="115">
        <f t="shared" si="1240"/>
        <v>46868</v>
      </c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9">
        <f t="shared" si="1237"/>
        <v>46855</v>
      </c>
      <c r="B2586" s="110">
        <f t="shared" si="1219"/>
        <v>281.88907446999997</v>
      </c>
      <c r="C2586" s="184">
        <f t="shared" si="1218"/>
        <v>280.12241682243149</v>
      </c>
      <c r="D2586" s="111">
        <f t="shared" si="1220"/>
        <v>7245.38</v>
      </c>
      <c r="E2586" s="111">
        <f>IF($K2586=1,VLOOKUP($A2585,$AQ$11:$AU$150,5),E2585)</f>
        <v>7276.54</v>
      </c>
      <c r="F2586" s="160" t="e">
        <f>IF($K2586=1,VLOOKUP($A2585,$AQ$11:$AU$135,6),F2585)</f>
        <v>#REF!</v>
      </c>
      <c r="G2586" s="114">
        <f t="shared" si="1221"/>
        <v>4.3006716003852752E-3</v>
      </c>
      <c r="H2586" s="115">
        <f t="shared" si="1222"/>
        <v>46868</v>
      </c>
      <c r="I2586" s="115">
        <f t="shared" si="1223"/>
        <v>46868</v>
      </c>
      <c r="J2586" s="116">
        <f t="shared" si="1224"/>
        <v>19</v>
      </c>
      <c r="K2586" s="116">
        <f t="shared" si="1225"/>
        <v>12</v>
      </c>
      <c r="L2586" s="8">
        <f t="shared" si="1226"/>
        <v>1.00271406</v>
      </c>
      <c r="M2586" s="117">
        <v>1</v>
      </c>
      <c r="N2586" s="117">
        <f t="shared" si="1227"/>
        <v>1</v>
      </c>
      <c r="O2586" s="110">
        <f t="shared" si="1228"/>
        <v>1.00271406</v>
      </c>
      <c r="P2586" s="110">
        <f t="shared" si="1229"/>
        <v>280.88268585999998</v>
      </c>
      <c r="Q2586" s="148">
        <f t="shared" si="1230"/>
        <v>0</v>
      </c>
      <c r="R2586" s="170">
        <f t="shared" si="1231"/>
        <v>0</v>
      </c>
      <c r="S2586" s="110">
        <f t="shared" si="1232"/>
        <v>0</v>
      </c>
      <c r="T2586" s="92">
        <f t="shared" si="1241"/>
        <v>0</v>
      </c>
      <c r="U2586" s="181">
        <f t="shared" si="1242"/>
        <v>0</v>
      </c>
      <c r="V2586" s="120">
        <f t="shared" si="1238"/>
        <v>7.8E-2</v>
      </c>
      <c r="W2586" s="118">
        <f t="shared" si="1233"/>
        <v>12</v>
      </c>
      <c r="X2586" s="118">
        <v>252</v>
      </c>
      <c r="Y2586" s="117">
        <f t="shared" si="1234"/>
        <v>1.00358295</v>
      </c>
      <c r="Z2586" s="110">
        <f t="shared" si="1235"/>
        <v>1.0063886099999999</v>
      </c>
      <c r="AA2586" s="110">
        <f t="shared" si="1236"/>
        <v>0</v>
      </c>
      <c r="AB2586" s="121" t="str">
        <f t="shared" si="1239"/>
        <v>A+J=</v>
      </c>
      <c r="AC2586" s="115">
        <f t="shared" si="1240"/>
        <v>46868</v>
      </c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9">
        <f t="shared" si="1237"/>
        <v>46856</v>
      </c>
      <c r="B2587" s="110">
        <f t="shared" si="1219"/>
        <v>282.03679963000002</v>
      </c>
      <c r="C2587" s="184">
        <f t="shared" si="1218"/>
        <v>280.12241682243149</v>
      </c>
      <c r="D2587" s="111">
        <f t="shared" si="1220"/>
        <v>7245.38</v>
      </c>
      <c r="E2587" s="111">
        <f>IF($K2587=1,VLOOKUP($A2586,$AQ$11:$AU$150,5),E2586)</f>
        <v>7276.54</v>
      </c>
      <c r="F2587" s="160" t="e">
        <f>IF($K2587=1,VLOOKUP($A2586,$AQ$11:$AU$135,6),F2586)</f>
        <v>#REF!</v>
      </c>
      <c r="G2587" s="114">
        <f t="shared" si="1221"/>
        <v>4.3006716003852752E-3</v>
      </c>
      <c r="H2587" s="115">
        <f t="shared" si="1222"/>
        <v>46868</v>
      </c>
      <c r="I2587" s="115">
        <f t="shared" si="1223"/>
        <v>46868</v>
      </c>
      <c r="J2587" s="116">
        <f t="shared" si="1224"/>
        <v>19</v>
      </c>
      <c r="K2587" s="116">
        <f t="shared" si="1225"/>
        <v>13</v>
      </c>
      <c r="L2587" s="8">
        <f t="shared" si="1226"/>
        <v>1.00294057</v>
      </c>
      <c r="M2587" s="117">
        <v>1</v>
      </c>
      <c r="N2587" s="117">
        <f t="shared" si="1227"/>
        <v>1</v>
      </c>
      <c r="O2587" s="110">
        <f t="shared" si="1228"/>
        <v>1.00294057</v>
      </c>
      <c r="P2587" s="110">
        <f t="shared" si="1229"/>
        <v>280.94613638999999</v>
      </c>
      <c r="Q2587" s="148">
        <f t="shared" si="1230"/>
        <v>0</v>
      </c>
      <c r="R2587" s="170">
        <f t="shared" si="1231"/>
        <v>0</v>
      </c>
      <c r="S2587" s="110">
        <f t="shared" si="1232"/>
        <v>0</v>
      </c>
      <c r="T2587" s="92">
        <f t="shared" si="1241"/>
        <v>0</v>
      </c>
      <c r="U2587" s="181">
        <f t="shared" si="1242"/>
        <v>0</v>
      </c>
      <c r="V2587" s="120">
        <f t="shared" si="1238"/>
        <v>7.8E-2</v>
      </c>
      <c r="W2587" s="118">
        <f t="shared" si="1233"/>
        <v>13</v>
      </c>
      <c r="X2587" s="118">
        <v>252</v>
      </c>
      <c r="Y2587" s="117">
        <f t="shared" si="1234"/>
        <v>1.003882108</v>
      </c>
      <c r="Z2587" s="110">
        <f t="shared" si="1235"/>
        <v>1.09066324</v>
      </c>
      <c r="AA2587" s="110">
        <f t="shared" si="1236"/>
        <v>0</v>
      </c>
      <c r="AB2587" s="121" t="str">
        <f t="shared" si="1239"/>
        <v>A+J=</v>
      </c>
      <c r="AC2587" s="115">
        <f t="shared" si="1240"/>
        <v>46868</v>
      </c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9">
        <f t="shared" si="1237"/>
        <v>46857</v>
      </c>
      <c r="B2588" s="110">
        <f t="shared" si="1219"/>
        <v>282.18459901</v>
      </c>
      <c r="C2588" s="184">
        <f t="shared" si="1218"/>
        <v>280.12241682243149</v>
      </c>
      <c r="D2588" s="111">
        <f t="shared" si="1220"/>
        <v>7245.38</v>
      </c>
      <c r="E2588" s="111">
        <f>IF($K2588=1,VLOOKUP($A2587,$AQ$11:$AU$150,5),E2587)</f>
        <v>7276.54</v>
      </c>
      <c r="F2588" s="160" t="e">
        <f>IF($K2588=1,VLOOKUP($A2587,$AQ$11:$AU$135,6),F2587)</f>
        <v>#REF!</v>
      </c>
      <c r="G2588" s="114">
        <f t="shared" si="1221"/>
        <v>4.3006716003852752E-3</v>
      </c>
      <c r="H2588" s="115">
        <f t="shared" si="1222"/>
        <v>46868</v>
      </c>
      <c r="I2588" s="115">
        <f t="shared" si="1223"/>
        <v>46868</v>
      </c>
      <c r="J2588" s="116">
        <f t="shared" si="1224"/>
        <v>19</v>
      </c>
      <c r="K2588" s="116">
        <f t="shared" si="1225"/>
        <v>14</v>
      </c>
      <c r="L2588" s="8">
        <f t="shared" si="1226"/>
        <v>1.0031671200000001</v>
      </c>
      <c r="M2588" s="117">
        <v>1</v>
      </c>
      <c r="N2588" s="117">
        <f t="shared" si="1227"/>
        <v>1</v>
      </c>
      <c r="O2588" s="110">
        <f t="shared" si="1228"/>
        <v>1.0031671200000001</v>
      </c>
      <c r="P2588" s="110">
        <f t="shared" si="1229"/>
        <v>281.00959812999997</v>
      </c>
      <c r="Q2588" s="148">
        <f t="shared" si="1230"/>
        <v>0</v>
      </c>
      <c r="R2588" s="170">
        <f t="shared" si="1231"/>
        <v>0</v>
      </c>
      <c r="S2588" s="110">
        <f t="shared" si="1232"/>
        <v>0</v>
      </c>
      <c r="T2588" s="92">
        <f t="shared" si="1241"/>
        <v>0</v>
      </c>
      <c r="U2588" s="181">
        <f t="shared" si="1242"/>
        <v>0</v>
      </c>
      <c r="V2588" s="120">
        <f t="shared" si="1238"/>
        <v>7.8E-2</v>
      </c>
      <c r="W2588" s="118">
        <f t="shared" si="1233"/>
        <v>14</v>
      </c>
      <c r="X2588" s="118">
        <v>252</v>
      </c>
      <c r="Y2588" s="117">
        <f t="shared" si="1234"/>
        <v>1.0041813550000001</v>
      </c>
      <c r="Z2588" s="110">
        <f t="shared" si="1235"/>
        <v>1.17500088</v>
      </c>
      <c r="AA2588" s="110">
        <f t="shared" si="1236"/>
        <v>0</v>
      </c>
      <c r="AB2588" s="121" t="str">
        <f t="shared" si="1239"/>
        <v>A+J=</v>
      </c>
      <c r="AC2588" s="115">
        <f t="shared" si="1240"/>
        <v>46868</v>
      </c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9">
        <f t="shared" si="1237"/>
        <v>46858</v>
      </c>
      <c r="B2589" s="110">
        <f t="shared" si="1219"/>
        <v>282.18459901</v>
      </c>
      <c r="C2589" s="184">
        <f t="shared" si="1218"/>
        <v>280.12241682243149</v>
      </c>
      <c r="D2589" s="111">
        <f t="shared" si="1220"/>
        <v>7245.38</v>
      </c>
      <c r="E2589" s="111">
        <f>IF($K2589=1,VLOOKUP($A2588,$AQ$11:$AU$150,5),E2588)</f>
        <v>7276.54</v>
      </c>
      <c r="F2589" s="160" t="e">
        <f>IF($K2589=1,VLOOKUP($A2588,$AQ$11:$AU$135,6),F2588)</f>
        <v>#REF!</v>
      </c>
      <c r="G2589" s="114">
        <f t="shared" si="1221"/>
        <v>4.3006716003852752E-3</v>
      </c>
      <c r="H2589" s="115">
        <f t="shared" si="1222"/>
        <v>46868</v>
      </c>
      <c r="I2589" s="115">
        <f t="shared" si="1223"/>
        <v>46868</v>
      </c>
      <c r="J2589" s="116">
        <f t="shared" si="1224"/>
        <v>19</v>
      </c>
      <c r="K2589" s="116">
        <f t="shared" si="1225"/>
        <v>14</v>
      </c>
      <c r="L2589" s="8">
        <f t="shared" si="1226"/>
        <v>1.0031671200000001</v>
      </c>
      <c r="M2589" s="117">
        <v>1</v>
      </c>
      <c r="N2589" s="117">
        <f t="shared" si="1227"/>
        <v>1</v>
      </c>
      <c r="O2589" s="110">
        <f t="shared" si="1228"/>
        <v>1.0031671200000001</v>
      </c>
      <c r="P2589" s="110">
        <f t="shared" si="1229"/>
        <v>281.00959812999997</v>
      </c>
      <c r="Q2589" s="148">
        <f t="shared" si="1230"/>
        <v>0</v>
      </c>
      <c r="R2589" s="170">
        <f t="shared" si="1231"/>
        <v>0</v>
      </c>
      <c r="S2589" s="110">
        <f t="shared" si="1232"/>
        <v>0</v>
      </c>
      <c r="T2589" s="92">
        <f t="shared" si="1241"/>
        <v>0</v>
      </c>
      <c r="U2589" s="181">
        <f t="shared" si="1242"/>
        <v>0</v>
      </c>
      <c r="V2589" s="120">
        <f t="shared" si="1238"/>
        <v>7.8E-2</v>
      </c>
      <c r="W2589" s="118">
        <f t="shared" si="1233"/>
        <v>14</v>
      </c>
      <c r="X2589" s="118">
        <v>252</v>
      </c>
      <c r="Y2589" s="117">
        <f t="shared" si="1234"/>
        <v>1.0041813550000001</v>
      </c>
      <c r="Z2589" s="110">
        <f t="shared" si="1235"/>
        <v>1.17500088</v>
      </c>
      <c r="AA2589" s="110">
        <f t="shared" si="1236"/>
        <v>0</v>
      </c>
      <c r="AB2589" s="121" t="str">
        <f t="shared" si="1239"/>
        <v>A+J=</v>
      </c>
      <c r="AC2589" s="115">
        <f t="shared" si="1240"/>
        <v>46868</v>
      </c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9">
        <f t="shared" si="1237"/>
        <v>46859</v>
      </c>
      <c r="B2590" s="110">
        <f t="shared" si="1219"/>
        <v>282.18459901</v>
      </c>
      <c r="C2590" s="184">
        <f t="shared" si="1218"/>
        <v>280.12241682243149</v>
      </c>
      <c r="D2590" s="111">
        <f t="shared" si="1220"/>
        <v>7245.38</v>
      </c>
      <c r="E2590" s="111">
        <f>IF($K2590=1,VLOOKUP($A2589,$AQ$11:$AU$150,5),E2589)</f>
        <v>7276.54</v>
      </c>
      <c r="F2590" s="160" t="e">
        <f>IF($K2590=1,VLOOKUP($A2589,$AQ$11:$AU$135,6),F2589)</f>
        <v>#REF!</v>
      </c>
      <c r="G2590" s="114">
        <f t="shared" si="1221"/>
        <v>4.3006716003852752E-3</v>
      </c>
      <c r="H2590" s="115">
        <f t="shared" si="1222"/>
        <v>46868</v>
      </c>
      <c r="I2590" s="115">
        <f t="shared" si="1223"/>
        <v>46868</v>
      </c>
      <c r="J2590" s="116">
        <f t="shared" si="1224"/>
        <v>19</v>
      </c>
      <c r="K2590" s="116">
        <f t="shared" si="1225"/>
        <v>14</v>
      </c>
      <c r="L2590" s="8">
        <f t="shared" si="1226"/>
        <v>1.0031671200000001</v>
      </c>
      <c r="M2590" s="117">
        <v>1</v>
      </c>
      <c r="N2590" s="117">
        <f t="shared" si="1227"/>
        <v>1</v>
      </c>
      <c r="O2590" s="110">
        <f t="shared" si="1228"/>
        <v>1.0031671200000001</v>
      </c>
      <c r="P2590" s="110">
        <f t="shared" si="1229"/>
        <v>281.00959812999997</v>
      </c>
      <c r="Q2590" s="148">
        <f t="shared" si="1230"/>
        <v>0</v>
      </c>
      <c r="R2590" s="170">
        <f t="shared" si="1231"/>
        <v>0</v>
      </c>
      <c r="S2590" s="110">
        <f t="shared" si="1232"/>
        <v>0</v>
      </c>
      <c r="T2590" s="92">
        <f t="shared" si="1241"/>
        <v>0</v>
      </c>
      <c r="U2590" s="181">
        <f t="shared" si="1242"/>
        <v>0</v>
      </c>
      <c r="V2590" s="120">
        <f t="shared" si="1238"/>
        <v>7.8E-2</v>
      </c>
      <c r="W2590" s="118">
        <f t="shared" si="1233"/>
        <v>14</v>
      </c>
      <c r="X2590" s="118">
        <v>252</v>
      </c>
      <c r="Y2590" s="117">
        <f t="shared" si="1234"/>
        <v>1.0041813550000001</v>
      </c>
      <c r="Z2590" s="110">
        <f t="shared" si="1235"/>
        <v>1.17500088</v>
      </c>
      <c r="AA2590" s="110">
        <f t="shared" si="1236"/>
        <v>0</v>
      </c>
      <c r="AB2590" s="121" t="str">
        <f t="shared" si="1239"/>
        <v>A+J=</v>
      </c>
      <c r="AC2590" s="115">
        <f t="shared" si="1240"/>
        <v>46868</v>
      </c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9">
        <f t="shared" si="1237"/>
        <v>46860</v>
      </c>
      <c r="B2591" s="110">
        <f t="shared" si="1219"/>
        <v>282.18459901</v>
      </c>
      <c r="C2591" s="184">
        <f t="shared" si="1218"/>
        <v>280.12241682243149</v>
      </c>
      <c r="D2591" s="111">
        <f t="shared" si="1220"/>
        <v>7245.38</v>
      </c>
      <c r="E2591" s="111">
        <f>IF($K2591=1,VLOOKUP($A2590,$AQ$11:$AU$150,5),E2590)</f>
        <v>7276.54</v>
      </c>
      <c r="F2591" s="160" t="e">
        <f>IF($K2591=1,VLOOKUP($A2590,$AQ$11:$AU$135,6),F2590)</f>
        <v>#REF!</v>
      </c>
      <c r="G2591" s="114">
        <f t="shared" si="1221"/>
        <v>4.3006716003852752E-3</v>
      </c>
      <c r="H2591" s="115">
        <f t="shared" si="1222"/>
        <v>46868</v>
      </c>
      <c r="I2591" s="115">
        <f t="shared" si="1223"/>
        <v>46868</v>
      </c>
      <c r="J2591" s="116">
        <f t="shared" si="1224"/>
        <v>19</v>
      </c>
      <c r="K2591" s="116">
        <f t="shared" si="1225"/>
        <v>14</v>
      </c>
      <c r="L2591" s="8">
        <f t="shared" si="1226"/>
        <v>1.0031671200000001</v>
      </c>
      <c r="M2591" s="117">
        <v>1</v>
      </c>
      <c r="N2591" s="117">
        <f t="shared" si="1227"/>
        <v>1</v>
      </c>
      <c r="O2591" s="110">
        <f t="shared" si="1228"/>
        <v>1.0031671200000001</v>
      </c>
      <c r="P2591" s="110">
        <f t="shared" si="1229"/>
        <v>281.00959812999997</v>
      </c>
      <c r="Q2591" s="148">
        <f t="shared" si="1230"/>
        <v>0</v>
      </c>
      <c r="R2591" s="170">
        <f t="shared" si="1231"/>
        <v>0</v>
      </c>
      <c r="S2591" s="110">
        <f t="shared" si="1232"/>
        <v>0</v>
      </c>
      <c r="T2591" s="92">
        <f t="shared" si="1241"/>
        <v>0</v>
      </c>
      <c r="U2591" s="181">
        <f t="shared" si="1242"/>
        <v>0</v>
      </c>
      <c r="V2591" s="120">
        <f t="shared" si="1238"/>
        <v>7.8E-2</v>
      </c>
      <c r="W2591" s="118">
        <f t="shared" si="1233"/>
        <v>14</v>
      </c>
      <c r="X2591" s="118">
        <v>252</v>
      </c>
      <c r="Y2591" s="117">
        <f t="shared" si="1234"/>
        <v>1.0041813550000001</v>
      </c>
      <c r="Z2591" s="110">
        <f t="shared" si="1235"/>
        <v>1.17500088</v>
      </c>
      <c r="AA2591" s="110">
        <f t="shared" si="1236"/>
        <v>0</v>
      </c>
      <c r="AB2591" s="121" t="str">
        <f t="shared" si="1239"/>
        <v>A+J=</v>
      </c>
      <c r="AC2591" s="115">
        <f t="shared" si="1240"/>
        <v>46868</v>
      </c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9">
        <f t="shared" si="1237"/>
        <v>46861</v>
      </c>
      <c r="B2592" s="110">
        <f t="shared" si="1219"/>
        <v>282.33247826999997</v>
      </c>
      <c r="C2592" s="184">
        <f t="shared" si="1218"/>
        <v>280.12241682243149</v>
      </c>
      <c r="D2592" s="111">
        <f t="shared" si="1220"/>
        <v>7245.38</v>
      </c>
      <c r="E2592" s="111">
        <f>IF($K2592=1,VLOOKUP($A2591,$AQ$11:$AU$150,5),E2591)</f>
        <v>7276.54</v>
      </c>
      <c r="F2592" s="160" t="e">
        <f>IF($K2592=1,VLOOKUP($A2591,$AQ$11:$AU$135,6),F2591)</f>
        <v>#REF!</v>
      </c>
      <c r="G2592" s="114">
        <f t="shared" si="1221"/>
        <v>4.3006716003852752E-3</v>
      </c>
      <c r="H2592" s="115">
        <f t="shared" si="1222"/>
        <v>46868</v>
      </c>
      <c r="I2592" s="115">
        <f t="shared" si="1223"/>
        <v>46868</v>
      </c>
      <c r="J2592" s="116">
        <f t="shared" si="1224"/>
        <v>19</v>
      </c>
      <c r="K2592" s="116">
        <f t="shared" si="1225"/>
        <v>15</v>
      </c>
      <c r="L2592" s="8">
        <f t="shared" si="1226"/>
        <v>1.00339373</v>
      </c>
      <c r="M2592" s="117">
        <v>1</v>
      </c>
      <c r="N2592" s="117">
        <f t="shared" si="1227"/>
        <v>1</v>
      </c>
      <c r="O2592" s="110">
        <f t="shared" si="1228"/>
        <v>1.00339373</v>
      </c>
      <c r="P2592" s="110">
        <f t="shared" si="1229"/>
        <v>281.07307666999998</v>
      </c>
      <c r="Q2592" s="148">
        <f t="shared" si="1230"/>
        <v>0</v>
      </c>
      <c r="R2592" s="170">
        <f t="shared" si="1231"/>
        <v>0</v>
      </c>
      <c r="S2592" s="110">
        <f t="shared" si="1232"/>
        <v>0</v>
      </c>
      <c r="T2592" s="92">
        <f t="shared" si="1241"/>
        <v>0</v>
      </c>
      <c r="U2592" s="181">
        <f t="shared" si="1242"/>
        <v>0</v>
      </c>
      <c r="V2592" s="120">
        <f t="shared" si="1238"/>
        <v>7.8E-2</v>
      </c>
      <c r="W2592" s="118">
        <f t="shared" si="1233"/>
        <v>15</v>
      </c>
      <c r="X2592" s="118">
        <v>252</v>
      </c>
      <c r="Y2592" s="117">
        <f t="shared" si="1234"/>
        <v>1.0044806909999999</v>
      </c>
      <c r="Z2592" s="110">
        <f t="shared" si="1235"/>
        <v>1.2594015999999999</v>
      </c>
      <c r="AA2592" s="110">
        <f t="shared" si="1236"/>
        <v>0</v>
      </c>
      <c r="AB2592" s="121" t="str">
        <f t="shared" si="1239"/>
        <v>A+J=</v>
      </c>
      <c r="AC2592" s="115">
        <f t="shared" si="1240"/>
        <v>46868</v>
      </c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9">
        <f t="shared" si="1237"/>
        <v>46862</v>
      </c>
      <c r="B2593" s="110">
        <f t="shared" si="1219"/>
        <v>282.48043489999998</v>
      </c>
      <c r="C2593" s="184">
        <f t="shared" si="1218"/>
        <v>280.12241682243149</v>
      </c>
      <c r="D2593" s="111">
        <f t="shared" si="1220"/>
        <v>7245.38</v>
      </c>
      <c r="E2593" s="111">
        <f>IF($K2593=1,VLOOKUP($A2592,$AQ$11:$AU$150,5),E2592)</f>
        <v>7276.54</v>
      </c>
      <c r="F2593" s="160" t="e">
        <f>IF($K2593=1,VLOOKUP($A2592,$AQ$11:$AU$135,6),F2592)</f>
        <v>#REF!</v>
      </c>
      <c r="G2593" s="114">
        <f t="shared" si="1221"/>
        <v>4.3006716003852752E-3</v>
      </c>
      <c r="H2593" s="115">
        <f t="shared" si="1222"/>
        <v>46868</v>
      </c>
      <c r="I2593" s="115">
        <f t="shared" si="1223"/>
        <v>46868</v>
      </c>
      <c r="J2593" s="116">
        <f t="shared" si="1224"/>
        <v>19</v>
      </c>
      <c r="K2593" s="116">
        <f t="shared" si="1225"/>
        <v>16</v>
      </c>
      <c r="L2593" s="8">
        <f t="shared" si="1226"/>
        <v>1.00362039</v>
      </c>
      <c r="M2593" s="117">
        <v>1</v>
      </c>
      <c r="N2593" s="117">
        <f t="shared" si="1227"/>
        <v>1</v>
      </c>
      <c r="O2593" s="110">
        <f t="shared" si="1228"/>
        <v>1.00362039</v>
      </c>
      <c r="P2593" s="110">
        <f t="shared" si="1229"/>
        <v>281.13656921</v>
      </c>
      <c r="Q2593" s="148">
        <f t="shared" si="1230"/>
        <v>0</v>
      </c>
      <c r="R2593" s="170">
        <f t="shared" si="1231"/>
        <v>0</v>
      </c>
      <c r="S2593" s="110">
        <f t="shared" si="1232"/>
        <v>0</v>
      </c>
      <c r="T2593" s="92">
        <f t="shared" si="1241"/>
        <v>0</v>
      </c>
      <c r="U2593" s="181">
        <f t="shared" si="1242"/>
        <v>0</v>
      </c>
      <c r="V2593" s="120">
        <f t="shared" si="1238"/>
        <v>7.8E-2</v>
      </c>
      <c r="W2593" s="118">
        <f t="shared" si="1233"/>
        <v>16</v>
      </c>
      <c r="X2593" s="118">
        <v>252</v>
      </c>
      <c r="Y2593" s="117">
        <f t="shared" si="1234"/>
        <v>1.0047801169999999</v>
      </c>
      <c r="Z2593" s="110">
        <f t="shared" si="1235"/>
        <v>1.3438656899999999</v>
      </c>
      <c r="AA2593" s="110">
        <f t="shared" si="1236"/>
        <v>0</v>
      </c>
      <c r="AB2593" s="121" t="str">
        <f t="shared" si="1239"/>
        <v>A+J=</v>
      </c>
      <c r="AC2593" s="115">
        <f t="shared" si="1240"/>
        <v>46868</v>
      </c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9">
        <f t="shared" si="1237"/>
        <v>46863</v>
      </c>
      <c r="B2594" s="110">
        <f t="shared" si="1219"/>
        <v>282.62846585</v>
      </c>
      <c r="C2594" s="184">
        <f t="shared" si="1218"/>
        <v>280.12241682243149</v>
      </c>
      <c r="D2594" s="111">
        <f t="shared" si="1220"/>
        <v>7245.38</v>
      </c>
      <c r="E2594" s="111">
        <f>IF($K2594=1,VLOOKUP($A2593,$AQ$11:$AU$150,5),E2593)</f>
        <v>7276.54</v>
      </c>
      <c r="F2594" s="160" t="e">
        <f>IF($K2594=1,VLOOKUP($A2593,$AQ$11:$AU$135,6),F2593)</f>
        <v>#REF!</v>
      </c>
      <c r="G2594" s="114">
        <f t="shared" si="1221"/>
        <v>4.3006716003852752E-3</v>
      </c>
      <c r="H2594" s="115">
        <f t="shared" si="1222"/>
        <v>46868</v>
      </c>
      <c r="I2594" s="115">
        <f t="shared" si="1223"/>
        <v>46868</v>
      </c>
      <c r="J2594" s="116">
        <f t="shared" si="1224"/>
        <v>19</v>
      </c>
      <c r="K2594" s="116">
        <f t="shared" si="1225"/>
        <v>17</v>
      </c>
      <c r="L2594" s="8">
        <f t="shared" si="1226"/>
        <v>1.0038470900000001</v>
      </c>
      <c r="M2594" s="117">
        <v>1</v>
      </c>
      <c r="N2594" s="117">
        <f t="shared" si="1227"/>
        <v>1</v>
      </c>
      <c r="O2594" s="110">
        <f t="shared" si="1228"/>
        <v>1.0038470900000001</v>
      </c>
      <c r="P2594" s="110">
        <f t="shared" si="1229"/>
        <v>281.20007297000001</v>
      </c>
      <c r="Q2594" s="148">
        <f t="shared" si="1230"/>
        <v>0</v>
      </c>
      <c r="R2594" s="170">
        <f t="shared" si="1231"/>
        <v>0</v>
      </c>
      <c r="S2594" s="110">
        <f t="shared" si="1232"/>
        <v>0</v>
      </c>
      <c r="T2594" s="92">
        <f t="shared" si="1241"/>
        <v>0</v>
      </c>
      <c r="U2594" s="181">
        <f t="shared" si="1242"/>
        <v>0</v>
      </c>
      <c r="V2594" s="120">
        <f t="shared" si="1238"/>
        <v>7.8E-2</v>
      </c>
      <c r="W2594" s="118">
        <f t="shared" si="1233"/>
        <v>17</v>
      </c>
      <c r="X2594" s="118">
        <v>252</v>
      </c>
      <c r="Y2594" s="117">
        <f t="shared" si="1234"/>
        <v>1.0050796319999999</v>
      </c>
      <c r="Z2594" s="110">
        <f t="shared" si="1235"/>
        <v>1.4283928800000001</v>
      </c>
      <c r="AA2594" s="110">
        <f t="shared" si="1236"/>
        <v>0</v>
      </c>
      <c r="AB2594" s="121" t="str">
        <f t="shared" si="1239"/>
        <v>A+J=</v>
      </c>
      <c r="AC2594" s="115">
        <f t="shared" si="1240"/>
        <v>46868</v>
      </c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9">
        <f t="shared" si="1237"/>
        <v>46864</v>
      </c>
      <c r="B2595" s="110">
        <f t="shared" si="1219"/>
        <v>282.77657958999998</v>
      </c>
      <c r="C2595" s="184">
        <f t="shared" si="1218"/>
        <v>280.12241682243149</v>
      </c>
      <c r="D2595" s="111">
        <f t="shared" si="1220"/>
        <v>7245.38</v>
      </c>
      <c r="E2595" s="111">
        <f>IF($K2595=1,VLOOKUP($A2594,$AQ$11:$AU$150,5),E2594)</f>
        <v>7276.54</v>
      </c>
      <c r="F2595" s="160" t="e">
        <f>IF($K2595=1,VLOOKUP($A2594,$AQ$11:$AU$135,6),F2594)</f>
        <v>#REF!</v>
      </c>
      <c r="G2595" s="114">
        <f t="shared" si="1221"/>
        <v>4.3006716003852752E-3</v>
      </c>
      <c r="H2595" s="115">
        <f t="shared" si="1222"/>
        <v>46868</v>
      </c>
      <c r="I2595" s="115">
        <f t="shared" si="1223"/>
        <v>46868</v>
      </c>
      <c r="J2595" s="116">
        <f t="shared" si="1224"/>
        <v>19</v>
      </c>
      <c r="K2595" s="116">
        <f t="shared" si="1225"/>
        <v>18</v>
      </c>
      <c r="L2595" s="8">
        <f t="shared" si="1226"/>
        <v>1.0040738600000001</v>
      </c>
      <c r="M2595" s="117">
        <v>1</v>
      </c>
      <c r="N2595" s="117">
        <f t="shared" si="1227"/>
        <v>1</v>
      </c>
      <c r="O2595" s="110">
        <f t="shared" si="1228"/>
        <v>1.0040738600000001</v>
      </c>
      <c r="P2595" s="110">
        <f t="shared" si="1229"/>
        <v>281.26359632999998</v>
      </c>
      <c r="Q2595" s="148">
        <f t="shared" si="1230"/>
        <v>0</v>
      </c>
      <c r="R2595" s="170">
        <f t="shared" si="1231"/>
        <v>0</v>
      </c>
      <c r="S2595" s="110">
        <f t="shared" si="1232"/>
        <v>0</v>
      </c>
      <c r="T2595" s="92">
        <f t="shared" si="1241"/>
        <v>0</v>
      </c>
      <c r="U2595" s="181">
        <f t="shared" si="1242"/>
        <v>0</v>
      </c>
      <c r="V2595" s="120">
        <f t="shared" si="1238"/>
        <v>7.8E-2</v>
      </c>
      <c r="W2595" s="118">
        <f t="shared" si="1233"/>
        <v>18</v>
      </c>
      <c r="X2595" s="118">
        <v>252</v>
      </c>
      <c r="Y2595" s="117">
        <f t="shared" si="1234"/>
        <v>1.005379236</v>
      </c>
      <c r="Z2595" s="110">
        <f t="shared" si="1235"/>
        <v>1.5129832599999999</v>
      </c>
      <c r="AA2595" s="110">
        <f t="shared" si="1236"/>
        <v>0</v>
      </c>
      <c r="AB2595" s="121" t="str">
        <f t="shared" si="1239"/>
        <v>A+J=</v>
      </c>
      <c r="AC2595" s="115">
        <f t="shared" si="1240"/>
        <v>46868</v>
      </c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9">
        <f t="shared" si="1237"/>
        <v>46865</v>
      </c>
      <c r="B2596" s="110">
        <f t="shared" si="1219"/>
        <v>282.77657958999998</v>
      </c>
      <c r="C2596" s="184">
        <f t="shared" si="1218"/>
        <v>280.12241682243149</v>
      </c>
      <c r="D2596" s="111">
        <f t="shared" si="1220"/>
        <v>7245.38</v>
      </c>
      <c r="E2596" s="111">
        <f>IF($K2596=1,VLOOKUP($A2595,$AQ$11:$AU$150,5),E2595)</f>
        <v>7276.54</v>
      </c>
      <c r="F2596" s="160" t="e">
        <f>IF($K2596=1,VLOOKUP($A2595,$AQ$11:$AU$135,6),F2595)</f>
        <v>#REF!</v>
      </c>
      <c r="G2596" s="114">
        <f t="shared" si="1221"/>
        <v>4.3006716003852752E-3</v>
      </c>
      <c r="H2596" s="115">
        <f t="shared" si="1222"/>
        <v>46868</v>
      </c>
      <c r="I2596" s="115">
        <f t="shared" si="1223"/>
        <v>46868</v>
      </c>
      <c r="J2596" s="116">
        <f t="shared" si="1224"/>
        <v>19</v>
      </c>
      <c r="K2596" s="116">
        <f t="shared" si="1225"/>
        <v>18</v>
      </c>
      <c r="L2596" s="8">
        <f t="shared" si="1226"/>
        <v>1.0040738600000001</v>
      </c>
      <c r="M2596" s="117">
        <v>1</v>
      </c>
      <c r="N2596" s="117">
        <f t="shared" si="1227"/>
        <v>1</v>
      </c>
      <c r="O2596" s="110">
        <f t="shared" si="1228"/>
        <v>1.0040738600000001</v>
      </c>
      <c r="P2596" s="110">
        <f t="shared" si="1229"/>
        <v>281.26359632999998</v>
      </c>
      <c r="Q2596" s="148">
        <f t="shared" si="1230"/>
        <v>0</v>
      </c>
      <c r="R2596" s="170">
        <f t="shared" si="1231"/>
        <v>0</v>
      </c>
      <c r="S2596" s="110">
        <f t="shared" si="1232"/>
        <v>0</v>
      </c>
      <c r="T2596" s="92">
        <f t="shared" si="1241"/>
        <v>0</v>
      </c>
      <c r="U2596" s="181">
        <f t="shared" si="1242"/>
        <v>0</v>
      </c>
      <c r="V2596" s="120">
        <f t="shared" si="1238"/>
        <v>7.8E-2</v>
      </c>
      <c r="W2596" s="118">
        <f t="shared" si="1233"/>
        <v>18</v>
      </c>
      <c r="X2596" s="118">
        <v>252</v>
      </c>
      <c r="Y2596" s="117">
        <f t="shared" si="1234"/>
        <v>1.005379236</v>
      </c>
      <c r="Z2596" s="110">
        <f t="shared" si="1235"/>
        <v>1.5129832599999999</v>
      </c>
      <c r="AA2596" s="110">
        <f t="shared" si="1236"/>
        <v>0</v>
      </c>
      <c r="AB2596" s="121" t="str">
        <f t="shared" si="1239"/>
        <v>A+J=</v>
      </c>
      <c r="AC2596" s="115">
        <f t="shared" si="1240"/>
        <v>46868</v>
      </c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9">
        <f t="shared" si="1237"/>
        <v>46866</v>
      </c>
      <c r="B2597" s="110">
        <f t="shared" si="1219"/>
        <v>282.77657958999998</v>
      </c>
      <c r="C2597" s="184">
        <f t="shared" si="1218"/>
        <v>280.12241682243149</v>
      </c>
      <c r="D2597" s="111">
        <f t="shared" si="1220"/>
        <v>7245.38</v>
      </c>
      <c r="E2597" s="111">
        <f>IF($K2597=1,VLOOKUP($A2596,$AQ$11:$AU$150,5),E2596)</f>
        <v>7276.54</v>
      </c>
      <c r="F2597" s="160" t="e">
        <f>IF($K2597=1,VLOOKUP($A2596,$AQ$11:$AU$135,6),F2596)</f>
        <v>#REF!</v>
      </c>
      <c r="G2597" s="114">
        <f t="shared" si="1221"/>
        <v>4.3006716003852752E-3</v>
      </c>
      <c r="H2597" s="115">
        <f t="shared" si="1222"/>
        <v>46868</v>
      </c>
      <c r="I2597" s="115">
        <f t="shared" si="1223"/>
        <v>46868</v>
      </c>
      <c r="J2597" s="116">
        <f t="shared" si="1224"/>
        <v>19</v>
      </c>
      <c r="K2597" s="116">
        <f t="shared" si="1225"/>
        <v>18</v>
      </c>
      <c r="L2597" s="8">
        <f t="shared" si="1226"/>
        <v>1.0040738600000001</v>
      </c>
      <c r="M2597" s="117">
        <v>1</v>
      </c>
      <c r="N2597" s="117">
        <f t="shared" si="1227"/>
        <v>1</v>
      </c>
      <c r="O2597" s="110">
        <f t="shared" si="1228"/>
        <v>1.0040738600000001</v>
      </c>
      <c r="P2597" s="110">
        <f t="shared" si="1229"/>
        <v>281.26359632999998</v>
      </c>
      <c r="Q2597" s="148">
        <f t="shared" si="1230"/>
        <v>0</v>
      </c>
      <c r="R2597" s="170">
        <f t="shared" si="1231"/>
        <v>0</v>
      </c>
      <c r="S2597" s="110">
        <f t="shared" si="1232"/>
        <v>0</v>
      </c>
      <c r="T2597" s="92">
        <f t="shared" si="1241"/>
        <v>0</v>
      </c>
      <c r="U2597" s="181">
        <f t="shared" si="1242"/>
        <v>0</v>
      </c>
      <c r="V2597" s="120">
        <f t="shared" si="1238"/>
        <v>7.8E-2</v>
      </c>
      <c r="W2597" s="118">
        <f t="shared" si="1233"/>
        <v>18</v>
      </c>
      <c r="X2597" s="118">
        <v>252</v>
      </c>
      <c r="Y2597" s="117">
        <f t="shared" si="1234"/>
        <v>1.005379236</v>
      </c>
      <c r="Z2597" s="110">
        <f t="shared" si="1235"/>
        <v>1.5129832599999999</v>
      </c>
      <c r="AA2597" s="110">
        <f t="shared" si="1236"/>
        <v>0</v>
      </c>
      <c r="AB2597" s="121" t="str">
        <f t="shared" si="1239"/>
        <v>A+J=</v>
      </c>
      <c r="AC2597" s="115">
        <f t="shared" si="1240"/>
        <v>46868</v>
      </c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9">
        <f t="shared" si="1237"/>
        <v>46867</v>
      </c>
      <c r="B2598" s="110">
        <f t="shared" si="1219"/>
        <v>282.77657958999998</v>
      </c>
      <c r="C2598" s="184">
        <f t="shared" si="1218"/>
        <v>280.12241682243149</v>
      </c>
      <c r="D2598" s="111">
        <f t="shared" si="1220"/>
        <v>7245.38</v>
      </c>
      <c r="E2598" s="111">
        <f>IF($K2598=1,VLOOKUP($A2597,$AQ$11:$AU$150,5),E2597)</f>
        <v>7276.54</v>
      </c>
      <c r="F2598" s="160" t="e">
        <f>IF($K2598=1,VLOOKUP($A2597,$AQ$11:$AU$135,6),F2597)</f>
        <v>#REF!</v>
      </c>
      <c r="G2598" s="114">
        <f t="shared" si="1221"/>
        <v>4.3006716003852752E-3</v>
      </c>
      <c r="H2598" s="115">
        <f t="shared" si="1222"/>
        <v>46868</v>
      </c>
      <c r="I2598" s="115">
        <f t="shared" si="1223"/>
        <v>46868</v>
      </c>
      <c r="J2598" s="116">
        <f t="shared" si="1224"/>
        <v>19</v>
      </c>
      <c r="K2598" s="116">
        <f t="shared" si="1225"/>
        <v>18</v>
      </c>
      <c r="L2598" s="8">
        <f t="shared" si="1226"/>
        <v>1.0040738600000001</v>
      </c>
      <c r="M2598" s="117">
        <v>1</v>
      </c>
      <c r="N2598" s="117">
        <f t="shared" si="1227"/>
        <v>1</v>
      </c>
      <c r="O2598" s="110">
        <f t="shared" si="1228"/>
        <v>1.0040738600000001</v>
      </c>
      <c r="P2598" s="110">
        <f t="shared" si="1229"/>
        <v>281.26359632999998</v>
      </c>
      <c r="Q2598" s="148">
        <f t="shared" si="1230"/>
        <v>0</v>
      </c>
      <c r="R2598" s="170">
        <f t="shared" si="1231"/>
        <v>0</v>
      </c>
      <c r="S2598" s="110">
        <f t="shared" si="1232"/>
        <v>0</v>
      </c>
      <c r="T2598" s="92">
        <f t="shared" si="1241"/>
        <v>0</v>
      </c>
      <c r="U2598" s="181">
        <f t="shared" si="1242"/>
        <v>0</v>
      </c>
      <c r="V2598" s="120">
        <f t="shared" si="1238"/>
        <v>7.8E-2</v>
      </c>
      <c r="W2598" s="118">
        <f t="shared" si="1233"/>
        <v>18</v>
      </c>
      <c r="X2598" s="118">
        <v>252</v>
      </c>
      <c r="Y2598" s="117">
        <f t="shared" si="1234"/>
        <v>1.005379236</v>
      </c>
      <c r="Z2598" s="110">
        <f t="shared" si="1235"/>
        <v>1.5129832599999999</v>
      </c>
      <c r="AA2598" s="110">
        <f t="shared" si="1236"/>
        <v>0</v>
      </c>
      <c r="AB2598" s="121" t="str">
        <f t="shared" si="1239"/>
        <v>A+J=</v>
      </c>
      <c r="AC2598" s="115">
        <f t="shared" si="1240"/>
        <v>46868</v>
      </c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9">
        <f t="shared" si="1237"/>
        <v>46868</v>
      </c>
      <c r="B2599" s="110">
        <f t="shared" si="1219"/>
        <v>282.92476768999995</v>
      </c>
      <c r="C2599" s="184">
        <f t="shared" si="1218"/>
        <v>280.12241682243149</v>
      </c>
      <c r="D2599" s="111">
        <f t="shared" si="1220"/>
        <v>7245.38</v>
      </c>
      <c r="E2599" s="111">
        <f>IF($K2599=1,VLOOKUP($A2598,$AQ$11:$AU$150,5),E2598)</f>
        <v>7276.54</v>
      </c>
      <c r="F2599" s="160" t="e">
        <f>IF($K2599=1,VLOOKUP($A2598,$AQ$11:$AU$135,6),F2598)</f>
        <v>#REF!</v>
      </c>
      <c r="G2599" s="114">
        <f t="shared" si="1221"/>
        <v>4.3006716003852752E-3</v>
      </c>
      <c r="H2599" s="115">
        <f t="shared" si="1222"/>
        <v>46868</v>
      </c>
      <c r="I2599" s="115">
        <f t="shared" si="1223"/>
        <v>46868</v>
      </c>
      <c r="J2599" s="116">
        <f t="shared" si="1224"/>
        <v>19</v>
      </c>
      <c r="K2599" s="116">
        <f t="shared" si="1225"/>
        <v>19</v>
      </c>
      <c r="L2599" s="8">
        <f t="shared" si="1226"/>
        <v>1.0043006699999999</v>
      </c>
      <c r="M2599" s="117">
        <v>1</v>
      </c>
      <c r="N2599" s="117">
        <f t="shared" si="1227"/>
        <v>1</v>
      </c>
      <c r="O2599" s="110">
        <f t="shared" si="1228"/>
        <v>1.0043006699999999</v>
      </c>
      <c r="P2599" s="110">
        <f t="shared" si="1229"/>
        <v>281.32713088999998</v>
      </c>
      <c r="Q2599" s="148">
        <f t="shared" si="1230"/>
        <v>85</v>
      </c>
      <c r="R2599" s="170">
        <f t="shared" si="1231"/>
        <v>4.1667000000000003E-2</v>
      </c>
      <c r="S2599" s="110">
        <f t="shared" si="1232"/>
        <v>11.72205756</v>
      </c>
      <c r="T2599" s="92">
        <f t="shared" si="1241"/>
        <v>1.2047140743556972</v>
      </c>
      <c r="U2599" s="181">
        <f t="shared" si="1242"/>
        <v>4.5949253431266525E-2</v>
      </c>
      <c r="V2599" s="120">
        <f t="shared" si="1238"/>
        <v>7.8E-2</v>
      </c>
      <c r="W2599" s="118">
        <f t="shared" si="1233"/>
        <v>19</v>
      </c>
      <c r="X2599" s="118">
        <v>252</v>
      </c>
      <c r="Y2599" s="117">
        <f t="shared" si="1234"/>
        <v>1.0056789290000001</v>
      </c>
      <c r="Z2599" s="110">
        <f t="shared" si="1235"/>
        <v>1.5976368000000001</v>
      </c>
      <c r="AA2599" s="110">
        <f t="shared" si="1236"/>
        <v>13.31969436</v>
      </c>
      <c r="AB2599" s="121" t="str">
        <f t="shared" si="1239"/>
        <v>A+J=</v>
      </c>
      <c r="AC2599" s="115">
        <f t="shared" si="1240"/>
        <v>46868</v>
      </c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9">
        <f t="shared" si="1237"/>
        <v>46869</v>
      </c>
      <c r="B2600" s="110">
        <f t="shared" si="1219"/>
        <v>268.53523603999997</v>
      </c>
      <c r="C2600" s="184">
        <f t="shared" si="1218"/>
        <v>268.40035925564428</v>
      </c>
      <c r="D2600" s="111">
        <f t="shared" si="1220"/>
        <v>7245.38</v>
      </c>
      <c r="E2600" s="111">
        <f>IF($K2600=1,VLOOKUP($A2599,$AQ$11:$AU$150,5),E2599)</f>
        <v>7276.54</v>
      </c>
      <c r="F2600" s="160" t="e">
        <f>IF($K2600=1,VLOOKUP($A2599,$AQ$11:$AU$135,6),F2599)</f>
        <v>#REF!</v>
      </c>
      <c r="G2600" s="114">
        <f t="shared" si="1221"/>
        <v>4.3006716003852752E-3</v>
      </c>
      <c r="H2600" s="115">
        <f t="shared" si="1222"/>
        <v>46898</v>
      </c>
      <c r="I2600" s="115">
        <f t="shared" si="1223"/>
        <v>46898</v>
      </c>
      <c r="J2600" s="116">
        <f t="shared" si="1224"/>
        <v>21</v>
      </c>
      <c r="K2600" s="116">
        <f t="shared" si="1225"/>
        <v>1</v>
      </c>
      <c r="L2600" s="8">
        <f t="shared" si="1226"/>
        <v>1.0002043700000001</v>
      </c>
      <c r="M2600" s="117">
        <v>1</v>
      </c>
      <c r="N2600" s="117">
        <f t="shared" si="1227"/>
        <v>1</v>
      </c>
      <c r="O2600" s="110">
        <f t="shared" si="1228"/>
        <v>1.0002043700000001</v>
      </c>
      <c r="P2600" s="110">
        <f t="shared" si="1229"/>
        <v>268.45521222999997</v>
      </c>
      <c r="Q2600" s="148">
        <f t="shared" si="1230"/>
        <v>0</v>
      </c>
      <c r="R2600" s="170">
        <f t="shared" si="1231"/>
        <v>0</v>
      </c>
      <c r="S2600" s="110">
        <f t="shared" si="1232"/>
        <v>0</v>
      </c>
      <c r="T2600" s="92">
        <f t="shared" si="1241"/>
        <v>0</v>
      </c>
      <c r="U2600" s="181">
        <f t="shared" si="1242"/>
        <v>0</v>
      </c>
      <c r="V2600" s="120">
        <f t="shared" si="1238"/>
        <v>7.8E-2</v>
      </c>
      <c r="W2600" s="118">
        <f t="shared" si="1233"/>
        <v>1</v>
      </c>
      <c r="X2600" s="118">
        <v>252</v>
      </c>
      <c r="Y2600" s="117">
        <f t="shared" si="1234"/>
        <v>1.00029809</v>
      </c>
      <c r="Z2600" s="110">
        <f t="shared" si="1235"/>
        <v>8.0023810000000001E-2</v>
      </c>
      <c r="AA2600" s="110">
        <f t="shared" si="1236"/>
        <v>0</v>
      </c>
      <c r="AB2600" s="121" t="str">
        <f t="shared" si="1239"/>
        <v>A+J=</v>
      </c>
      <c r="AC2600" s="115">
        <f t="shared" si="1240"/>
        <v>46898</v>
      </c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9">
        <f t="shared" si="1237"/>
        <v>46870</v>
      </c>
      <c r="B2601" s="110">
        <f t="shared" si="1219"/>
        <v>268.67018286000001</v>
      </c>
      <c r="C2601" s="184">
        <f t="shared" si="1218"/>
        <v>268.40035925564428</v>
      </c>
      <c r="D2601" s="111">
        <f t="shared" si="1220"/>
        <v>7245.38</v>
      </c>
      <c r="E2601" s="111">
        <f>IF($K2601=1,VLOOKUP($A2600,$AQ$11:$AU$150,5),E2600)</f>
        <v>7276.54</v>
      </c>
      <c r="F2601" s="160" t="e">
        <f>IF($K2601=1,VLOOKUP($A2600,$AQ$11:$AU$135,6),F2600)</f>
        <v>#REF!</v>
      </c>
      <c r="G2601" s="114">
        <f t="shared" si="1221"/>
        <v>4.3006716003852752E-3</v>
      </c>
      <c r="H2601" s="115">
        <f t="shared" si="1222"/>
        <v>46898</v>
      </c>
      <c r="I2601" s="115">
        <f t="shared" si="1223"/>
        <v>46898</v>
      </c>
      <c r="J2601" s="116">
        <f t="shared" si="1224"/>
        <v>21</v>
      </c>
      <c r="K2601" s="116">
        <f t="shared" si="1225"/>
        <v>2</v>
      </c>
      <c r="L2601" s="8">
        <f t="shared" si="1226"/>
        <v>1.00040879</v>
      </c>
      <c r="M2601" s="117">
        <v>1</v>
      </c>
      <c r="N2601" s="117">
        <f t="shared" si="1227"/>
        <v>1</v>
      </c>
      <c r="O2601" s="110">
        <f t="shared" si="1228"/>
        <v>1.00040879</v>
      </c>
      <c r="P2601" s="110">
        <f t="shared" si="1229"/>
        <v>268.51007863000001</v>
      </c>
      <c r="Q2601" s="148">
        <f t="shared" si="1230"/>
        <v>0</v>
      </c>
      <c r="R2601" s="170">
        <f t="shared" si="1231"/>
        <v>0</v>
      </c>
      <c r="S2601" s="110">
        <f t="shared" si="1232"/>
        <v>0</v>
      </c>
      <c r="T2601" s="92">
        <f t="shared" si="1241"/>
        <v>0</v>
      </c>
      <c r="U2601" s="181">
        <f t="shared" si="1242"/>
        <v>0</v>
      </c>
      <c r="V2601" s="120">
        <f t="shared" si="1238"/>
        <v>7.8E-2</v>
      </c>
      <c r="W2601" s="118">
        <f t="shared" si="1233"/>
        <v>2</v>
      </c>
      <c r="X2601" s="118">
        <v>252</v>
      </c>
      <c r="Y2601" s="117">
        <f t="shared" si="1234"/>
        <v>1.0005962690000001</v>
      </c>
      <c r="Z2601" s="110">
        <f t="shared" si="1235"/>
        <v>0.16010422999999999</v>
      </c>
      <c r="AA2601" s="110">
        <f t="shared" si="1236"/>
        <v>0</v>
      </c>
      <c r="AB2601" s="121" t="str">
        <f t="shared" si="1239"/>
        <v>A+J=</v>
      </c>
      <c r="AC2601" s="115">
        <f t="shared" si="1240"/>
        <v>46898</v>
      </c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9">
        <f t="shared" si="1237"/>
        <v>46871</v>
      </c>
      <c r="B2602" s="110">
        <f t="shared" si="1219"/>
        <v>268.80519678999997</v>
      </c>
      <c r="C2602" s="184">
        <f t="shared" si="1218"/>
        <v>268.40035925564428</v>
      </c>
      <c r="D2602" s="111">
        <f t="shared" si="1220"/>
        <v>7245.38</v>
      </c>
      <c r="E2602" s="111">
        <f>IF($K2602=1,VLOOKUP($A2601,$AQ$11:$AU$150,5),E2601)</f>
        <v>7276.54</v>
      </c>
      <c r="F2602" s="160" t="e">
        <f>IF($K2602=1,VLOOKUP($A2601,$AQ$11:$AU$135,6),F2601)</f>
        <v>#REF!</v>
      </c>
      <c r="G2602" s="114">
        <f t="shared" si="1221"/>
        <v>4.3006716003852752E-3</v>
      </c>
      <c r="H2602" s="115">
        <f t="shared" si="1222"/>
        <v>46898</v>
      </c>
      <c r="I2602" s="115">
        <f t="shared" si="1223"/>
        <v>46898</v>
      </c>
      <c r="J2602" s="116">
        <f t="shared" si="1224"/>
        <v>21</v>
      </c>
      <c r="K2602" s="116">
        <f t="shared" si="1225"/>
        <v>3</v>
      </c>
      <c r="L2602" s="8">
        <f t="shared" si="1226"/>
        <v>1.00061325</v>
      </c>
      <c r="M2602" s="117">
        <v>1</v>
      </c>
      <c r="N2602" s="117">
        <f t="shared" si="1227"/>
        <v>1</v>
      </c>
      <c r="O2602" s="110">
        <f t="shared" si="1228"/>
        <v>1.00061325</v>
      </c>
      <c r="P2602" s="110">
        <f t="shared" si="1229"/>
        <v>268.56495576999998</v>
      </c>
      <c r="Q2602" s="148">
        <f t="shared" si="1230"/>
        <v>0</v>
      </c>
      <c r="R2602" s="170">
        <f t="shared" si="1231"/>
        <v>0</v>
      </c>
      <c r="S2602" s="110">
        <f t="shared" si="1232"/>
        <v>0</v>
      </c>
      <c r="T2602" s="92">
        <f t="shared" si="1241"/>
        <v>0</v>
      </c>
      <c r="U2602" s="181">
        <f t="shared" si="1242"/>
        <v>0</v>
      </c>
      <c r="V2602" s="120">
        <f t="shared" si="1238"/>
        <v>7.8E-2</v>
      </c>
      <c r="W2602" s="118">
        <f t="shared" si="1233"/>
        <v>3</v>
      </c>
      <c r="X2602" s="118">
        <v>252</v>
      </c>
      <c r="Y2602" s="117">
        <f t="shared" si="1234"/>
        <v>1.0008945359999999</v>
      </c>
      <c r="Z2602" s="110">
        <f t="shared" si="1235"/>
        <v>0.24024102</v>
      </c>
      <c r="AA2602" s="110">
        <f t="shared" si="1236"/>
        <v>0</v>
      </c>
      <c r="AB2602" s="121" t="str">
        <f t="shared" si="1239"/>
        <v>A+J=</v>
      </c>
      <c r="AC2602" s="115">
        <f t="shared" si="1240"/>
        <v>46898</v>
      </c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9">
        <f t="shared" si="1237"/>
        <v>46872</v>
      </c>
      <c r="B2603" s="110">
        <f t="shared" si="1219"/>
        <v>268.94027836999999</v>
      </c>
      <c r="C2603" s="184">
        <f t="shared" si="1218"/>
        <v>268.40035925564428</v>
      </c>
      <c r="D2603" s="111">
        <f t="shared" si="1220"/>
        <v>7245.38</v>
      </c>
      <c r="E2603" s="111">
        <f>IF($K2603=1,VLOOKUP($A2602,$AQ$11:$AU$150,5),E2602)</f>
        <v>7276.54</v>
      </c>
      <c r="F2603" s="160" t="e">
        <f>IF($K2603=1,VLOOKUP($A2602,$AQ$11:$AU$135,6),F2602)</f>
        <v>#REF!</v>
      </c>
      <c r="G2603" s="114">
        <f t="shared" si="1221"/>
        <v>4.3006716003852752E-3</v>
      </c>
      <c r="H2603" s="115">
        <f t="shared" si="1222"/>
        <v>46898</v>
      </c>
      <c r="I2603" s="115">
        <f t="shared" si="1223"/>
        <v>46898</v>
      </c>
      <c r="J2603" s="116">
        <f t="shared" si="1224"/>
        <v>21</v>
      </c>
      <c r="K2603" s="116">
        <f t="shared" si="1225"/>
        <v>4</v>
      </c>
      <c r="L2603" s="8">
        <f t="shared" si="1226"/>
        <v>1.00081775</v>
      </c>
      <c r="M2603" s="117">
        <v>1</v>
      </c>
      <c r="N2603" s="117">
        <f t="shared" si="1227"/>
        <v>1</v>
      </c>
      <c r="O2603" s="110">
        <f t="shared" si="1228"/>
        <v>1.00081775</v>
      </c>
      <c r="P2603" s="110">
        <f t="shared" si="1229"/>
        <v>268.61984364</v>
      </c>
      <c r="Q2603" s="148">
        <f t="shared" si="1230"/>
        <v>0</v>
      </c>
      <c r="R2603" s="170">
        <f t="shared" si="1231"/>
        <v>0</v>
      </c>
      <c r="S2603" s="110">
        <f t="shared" si="1232"/>
        <v>0</v>
      </c>
      <c r="T2603" s="92">
        <f t="shared" si="1241"/>
        <v>0</v>
      </c>
      <c r="U2603" s="181">
        <f t="shared" si="1242"/>
        <v>0</v>
      </c>
      <c r="V2603" s="120">
        <f t="shared" si="1238"/>
        <v>7.8E-2</v>
      </c>
      <c r="W2603" s="118">
        <f t="shared" si="1233"/>
        <v>4</v>
      </c>
      <c r="X2603" s="118">
        <v>252</v>
      </c>
      <c r="Y2603" s="117">
        <f t="shared" si="1234"/>
        <v>1.001192893</v>
      </c>
      <c r="Z2603" s="110">
        <f t="shared" si="1235"/>
        <v>0.32043473</v>
      </c>
      <c r="AA2603" s="110">
        <f t="shared" si="1236"/>
        <v>0</v>
      </c>
      <c r="AB2603" s="121" t="str">
        <f t="shared" si="1239"/>
        <v>A+J=</v>
      </c>
      <c r="AC2603" s="115">
        <f t="shared" si="1240"/>
        <v>46898</v>
      </c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9">
        <f t="shared" si="1237"/>
        <v>46873</v>
      </c>
      <c r="B2604" s="110">
        <f t="shared" si="1219"/>
        <v>268.94027836999999</v>
      </c>
      <c r="C2604" s="184">
        <f t="shared" si="1218"/>
        <v>268.40035925564428</v>
      </c>
      <c r="D2604" s="111">
        <f t="shared" si="1220"/>
        <v>7245.38</v>
      </c>
      <c r="E2604" s="111">
        <f>IF($K2604=1,VLOOKUP($A2603,$AQ$11:$AU$150,5),E2603)</f>
        <v>7276.54</v>
      </c>
      <c r="F2604" s="160" t="e">
        <f>IF($K2604=1,VLOOKUP($A2603,$AQ$11:$AU$135,6),F2603)</f>
        <v>#REF!</v>
      </c>
      <c r="G2604" s="114">
        <f t="shared" si="1221"/>
        <v>4.3006716003852752E-3</v>
      </c>
      <c r="H2604" s="115">
        <f t="shared" si="1222"/>
        <v>46898</v>
      </c>
      <c r="I2604" s="115">
        <f t="shared" si="1223"/>
        <v>46898</v>
      </c>
      <c r="J2604" s="116">
        <f t="shared" si="1224"/>
        <v>21</v>
      </c>
      <c r="K2604" s="116">
        <f t="shared" si="1225"/>
        <v>4</v>
      </c>
      <c r="L2604" s="8">
        <f t="shared" si="1226"/>
        <v>1.00081775</v>
      </c>
      <c r="M2604" s="117">
        <v>1</v>
      </c>
      <c r="N2604" s="117">
        <f t="shared" si="1227"/>
        <v>1</v>
      </c>
      <c r="O2604" s="110">
        <f t="shared" si="1228"/>
        <v>1.00081775</v>
      </c>
      <c r="P2604" s="110">
        <f t="shared" si="1229"/>
        <v>268.61984364</v>
      </c>
      <c r="Q2604" s="148">
        <f t="shared" si="1230"/>
        <v>0</v>
      </c>
      <c r="R2604" s="170">
        <f t="shared" si="1231"/>
        <v>0</v>
      </c>
      <c r="S2604" s="110">
        <f t="shared" si="1232"/>
        <v>0</v>
      </c>
      <c r="T2604" s="92">
        <f t="shared" si="1241"/>
        <v>0</v>
      </c>
      <c r="U2604" s="181">
        <f t="shared" si="1242"/>
        <v>0</v>
      </c>
      <c r="V2604" s="120">
        <f t="shared" si="1238"/>
        <v>7.8E-2</v>
      </c>
      <c r="W2604" s="118">
        <f t="shared" si="1233"/>
        <v>4</v>
      </c>
      <c r="X2604" s="118">
        <v>252</v>
      </c>
      <c r="Y2604" s="117">
        <f t="shared" si="1234"/>
        <v>1.001192893</v>
      </c>
      <c r="Z2604" s="110">
        <f t="shared" si="1235"/>
        <v>0.32043473</v>
      </c>
      <c r="AA2604" s="110">
        <f t="shared" si="1236"/>
        <v>0</v>
      </c>
      <c r="AB2604" s="121" t="str">
        <f t="shared" si="1239"/>
        <v>A+J=</v>
      </c>
      <c r="AC2604" s="115">
        <f t="shared" si="1240"/>
        <v>46898</v>
      </c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9">
        <f t="shared" si="1237"/>
        <v>46874</v>
      </c>
      <c r="B2605" s="110">
        <f t="shared" si="1219"/>
        <v>268.94027836999999</v>
      </c>
      <c r="C2605" s="184">
        <f t="shared" ref="C2605:C2668" si="1243">IF(Q2604&gt;0,P2604-S2604-T2604,C2604)</f>
        <v>268.40035925564428</v>
      </c>
      <c r="D2605" s="111">
        <f t="shared" si="1220"/>
        <v>7245.38</v>
      </c>
      <c r="E2605" s="111">
        <f>IF($K2605=1,VLOOKUP($A2604,$AQ$11:$AU$150,5),E2604)</f>
        <v>7276.54</v>
      </c>
      <c r="F2605" s="160" t="e">
        <f>IF($K2605=1,VLOOKUP($A2604,$AQ$11:$AU$135,6),F2604)</f>
        <v>#REF!</v>
      </c>
      <c r="G2605" s="114">
        <f t="shared" si="1221"/>
        <v>4.3006716003852752E-3</v>
      </c>
      <c r="H2605" s="115">
        <f t="shared" si="1222"/>
        <v>46898</v>
      </c>
      <c r="I2605" s="115">
        <f t="shared" si="1223"/>
        <v>46898</v>
      </c>
      <c r="J2605" s="116">
        <f t="shared" si="1224"/>
        <v>21</v>
      </c>
      <c r="K2605" s="116">
        <f t="shared" si="1225"/>
        <v>4</v>
      </c>
      <c r="L2605" s="8">
        <f t="shared" si="1226"/>
        <v>1.00081775</v>
      </c>
      <c r="M2605" s="117">
        <v>1</v>
      </c>
      <c r="N2605" s="117">
        <f t="shared" si="1227"/>
        <v>1</v>
      </c>
      <c r="O2605" s="110">
        <f t="shared" si="1228"/>
        <v>1.00081775</v>
      </c>
      <c r="P2605" s="110">
        <f t="shared" si="1229"/>
        <v>268.61984364</v>
      </c>
      <c r="Q2605" s="148">
        <f t="shared" si="1230"/>
        <v>0</v>
      </c>
      <c r="R2605" s="170">
        <f t="shared" si="1231"/>
        <v>0</v>
      </c>
      <c r="S2605" s="110">
        <f t="shared" si="1232"/>
        <v>0</v>
      </c>
      <c r="T2605" s="92">
        <f t="shared" si="1241"/>
        <v>0</v>
      </c>
      <c r="U2605" s="181">
        <f t="shared" si="1242"/>
        <v>0</v>
      </c>
      <c r="V2605" s="120">
        <f t="shared" si="1238"/>
        <v>7.8E-2</v>
      </c>
      <c r="W2605" s="118">
        <f t="shared" si="1233"/>
        <v>4</v>
      </c>
      <c r="X2605" s="118">
        <v>252</v>
      </c>
      <c r="Y2605" s="117">
        <f t="shared" si="1234"/>
        <v>1.001192893</v>
      </c>
      <c r="Z2605" s="110">
        <f t="shared" si="1235"/>
        <v>0.32043473</v>
      </c>
      <c r="AA2605" s="110">
        <f t="shared" si="1236"/>
        <v>0</v>
      </c>
      <c r="AB2605" s="121" t="str">
        <f t="shared" si="1239"/>
        <v>A+J=</v>
      </c>
      <c r="AC2605" s="115">
        <f t="shared" si="1240"/>
        <v>46898</v>
      </c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9">
        <f t="shared" si="1237"/>
        <v>46875</v>
      </c>
      <c r="B2606" s="110">
        <f t="shared" si="1219"/>
        <v>268.94027836999999</v>
      </c>
      <c r="C2606" s="184">
        <f t="shared" si="1243"/>
        <v>268.40035925564428</v>
      </c>
      <c r="D2606" s="111">
        <f t="shared" si="1220"/>
        <v>7245.38</v>
      </c>
      <c r="E2606" s="111">
        <f>IF($K2606=1,VLOOKUP($A2605,$AQ$11:$AU$150,5),E2605)</f>
        <v>7276.54</v>
      </c>
      <c r="F2606" s="160" t="e">
        <f>IF($K2606=1,VLOOKUP($A2605,$AQ$11:$AU$135,6),F2605)</f>
        <v>#REF!</v>
      </c>
      <c r="G2606" s="114">
        <f t="shared" si="1221"/>
        <v>4.3006716003852752E-3</v>
      </c>
      <c r="H2606" s="115">
        <f t="shared" si="1222"/>
        <v>46898</v>
      </c>
      <c r="I2606" s="115">
        <f t="shared" si="1223"/>
        <v>46898</v>
      </c>
      <c r="J2606" s="116">
        <f t="shared" si="1224"/>
        <v>21</v>
      </c>
      <c r="K2606" s="116">
        <f t="shared" si="1225"/>
        <v>4</v>
      </c>
      <c r="L2606" s="8">
        <f t="shared" si="1226"/>
        <v>1.00081775</v>
      </c>
      <c r="M2606" s="117">
        <v>1</v>
      </c>
      <c r="N2606" s="117">
        <f t="shared" si="1227"/>
        <v>1</v>
      </c>
      <c r="O2606" s="110">
        <f t="shared" si="1228"/>
        <v>1.00081775</v>
      </c>
      <c r="P2606" s="110">
        <f t="shared" si="1229"/>
        <v>268.61984364</v>
      </c>
      <c r="Q2606" s="148">
        <f t="shared" si="1230"/>
        <v>0</v>
      </c>
      <c r="R2606" s="170">
        <f t="shared" si="1231"/>
        <v>0</v>
      </c>
      <c r="S2606" s="110">
        <f t="shared" si="1232"/>
        <v>0</v>
      </c>
      <c r="T2606" s="92">
        <f t="shared" si="1241"/>
        <v>0</v>
      </c>
      <c r="U2606" s="181">
        <f t="shared" si="1242"/>
        <v>0</v>
      </c>
      <c r="V2606" s="120">
        <f t="shared" si="1238"/>
        <v>7.8E-2</v>
      </c>
      <c r="W2606" s="118">
        <f t="shared" si="1233"/>
        <v>4</v>
      </c>
      <c r="X2606" s="118">
        <v>252</v>
      </c>
      <c r="Y2606" s="117">
        <f t="shared" si="1234"/>
        <v>1.001192893</v>
      </c>
      <c r="Z2606" s="110">
        <f t="shared" si="1235"/>
        <v>0.32043473</v>
      </c>
      <c r="AA2606" s="110">
        <f t="shared" si="1236"/>
        <v>0</v>
      </c>
      <c r="AB2606" s="121" t="str">
        <f t="shared" si="1239"/>
        <v>A+J=</v>
      </c>
      <c r="AC2606" s="115">
        <f t="shared" si="1240"/>
        <v>46898</v>
      </c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9">
        <f t="shared" si="1237"/>
        <v>46876</v>
      </c>
      <c r="B2607" s="110">
        <f t="shared" si="1219"/>
        <v>269.07542737</v>
      </c>
      <c r="C2607" s="184">
        <f t="shared" si="1243"/>
        <v>268.40035925564428</v>
      </c>
      <c r="D2607" s="111">
        <f t="shared" si="1220"/>
        <v>7245.38</v>
      </c>
      <c r="E2607" s="111">
        <f>IF($K2607=1,VLOOKUP($A2606,$AQ$11:$AU$150,5),E2606)</f>
        <v>7276.54</v>
      </c>
      <c r="F2607" s="160" t="e">
        <f>IF($K2607=1,VLOOKUP($A2606,$AQ$11:$AU$135,6),F2606)</f>
        <v>#REF!</v>
      </c>
      <c r="G2607" s="114">
        <f t="shared" si="1221"/>
        <v>4.3006716003852752E-3</v>
      </c>
      <c r="H2607" s="115">
        <f t="shared" si="1222"/>
        <v>46898</v>
      </c>
      <c r="I2607" s="115">
        <f t="shared" si="1223"/>
        <v>46898</v>
      </c>
      <c r="J2607" s="116">
        <f t="shared" si="1224"/>
        <v>21</v>
      </c>
      <c r="K2607" s="116">
        <f t="shared" si="1225"/>
        <v>5</v>
      </c>
      <c r="L2607" s="8">
        <f t="shared" si="1226"/>
        <v>1.0010222900000001</v>
      </c>
      <c r="M2607" s="117">
        <v>1</v>
      </c>
      <c r="N2607" s="117">
        <f t="shared" si="1227"/>
        <v>1</v>
      </c>
      <c r="O2607" s="110">
        <f t="shared" si="1228"/>
        <v>1.0010222900000001</v>
      </c>
      <c r="P2607" s="110">
        <f t="shared" si="1229"/>
        <v>268.67474225000001</v>
      </c>
      <c r="Q2607" s="148">
        <f t="shared" si="1230"/>
        <v>0</v>
      </c>
      <c r="R2607" s="170">
        <f t="shared" si="1231"/>
        <v>0</v>
      </c>
      <c r="S2607" s="110">
        <f t="shared" si="1232"/>
        <v>0</v>
      </c>
      <c r="T2607" s="92">
        <f t="shared" si="1241"/>
        <v>0</v>
      </c>
      <c r="U2607" s="181">
        <f t="shared" si="1242"/>
        <v>0</v>
      </c>
      <c r="V2607" s="120">
        <f t="shared" si="1238"/>
        <v>7.8E-2</v>
      </c>
      <c r="W2607" s="118">
        <f t="shared" si="1233"/>
        <v>5</v>
      </c>
      <c r="X2607" s="118">
        <v>252</v>
      </c>
      <c r="Y2607" s="117">
        <f t="shared" si="1234"/>
        <v>1.001491339</v>
      </c>
      <c r="Z2607" s="110">
        <f t="shared" si="1235"/>
        <v>0.40068512000000001</v>
      </c>
      <c r="AA2607" s="110">
        <f t="shared" si="1236"/>
        <v>0</v>
      </c>
      <c r="AB2607" s="121" t="str">
        <f t="shared" si="1239"/>
        <v>A+J=</v>
      </c>
      <c r="AC2607" s="115">
        <f t="shared" si="1240"/>
        <v>46898</v>
      </c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9">
        <f t="shared" si="1237"/>
        <v>46877</v>
      </c>
      <c r="B2608" s="110">
        <f t="shared" si="1219"/>
        <v>269.21064622999995</v>
      </c>
      <c r="C2608" s="184">
        <f t="shared" si="1243"/>
        <v>268.40035925564428</v>
      </c>
      <c r="D2608" s="111">
        <f t="shared" si="1220"/>
        <v>7245.38</v>
      </c>
      <c r="E2608" s="111">
        <f>IF($K2608=1,VLOOKUP($A2607,$AQ$11:$AU$150,5),E2607)</f>
        <v>7276.54</v>
      </c>
      <c r="F2608" s="160" t="e">
        <f>IF($K2608=1,VLOOKUP($A2607,$AQ$11:$AU$135,6),F2607)</f>
        <v>#REF!</v>
      </c>
      <c r="G2608" s="114">
        <f t="shared" si="1221"/>
        <v>4.3006716003852752E-3</v>
      </c>
      <c r="H2608" s="115">
        <f t="shared" si="1222"/>
        <v>46898</v>
      </c>
      <c r="I2608" s="115">
        <f t="shared" si="1223"/>
        <v>46898</v>
      </c>
      <c r="J2608" s="116">
        <f t="shared" si="1224"/>
        <v>21</v>
      </c>
      <c r="K2608" s="116">
        <f t="shared" si="1225"/>
        <v>6</v>
      </c>
      <c r="L2608" s="8">
        <f t="shared" si="1226"/>
        <v>1.0012268799999999</v>
      </c>
      <c r="M2608" s="117">
        <v>1</v>
      </c>
      <c r="N2608" s="117">
        <f t="shared" si="1227"/>
        <v>1</v>
      </c>
      <c r="O2608" s="110">
        <f t="shared" si="1228"/>
        <v>1.0012268799999999</v>
      </c>
      <c r="P2608" s="110">
        <f t="shared" si="1229"/>
        <v>268.72965427999998</v>
      </c>
      <c r="Q2608" s="148">
        <f t="shared" si="1230"/>
        <v>0</v>
      </c>
      <c r="R2608" s="170">
        <f t="shared" si="1231"/>
        <v>0</v>
      </c>
      <c r="S2608" s="110">
        <f t="shared" si="1232"/>
        <v>0</v>
      </c>
      <c r="T2608" s="92">
        <f t="shared" si="1241"/>
        <v>0</v>
      </c>
      <c r="U2608" s="181">
        <f t="shared" si="1242"/>
        <v>0</v>
      </c>
      <c r="V2608" s="120">
        <f t="shared" si="1238"/>
        <v>7.8E-2</v>
      </c>
      <c r="W2608" s="118">
        <f t="shared" si="1233"/>
        <v>6</v>
      </c>
      <c r="X2608" s="118">
        <v>252</v>
      </c>
      <c r="Y2608" s="117">
        <f t="shared" si="1234"/>
        <v>1.0017898730000001</v>
      </c>
      <c r="Z2608" s="110">
        <f t="shared" si="1235"/>
        <v>0.48099195</v>
      </c>
      <c r="AA2608" s="110">
        <f t="shared" si="1236"/>
        <v>0</v>
      </c>
      <c r="AB2608" s="121" t="str">
        <f t="shared" si="1239"/>
        <v>A+J=</v>
      </c>
      <c r="AC2608" s="115">
        <f t="shared" si="1240"/>
        <v>46898</v>
      </c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9">
        <f t="shared" si="1237"/>
        <v>46878</v>
      </c>
      <c r="B2609" s="110">
        <f t="shared" si="1219"/>
        <v>269.34592986000001</v>
      </c>
      <c r="C2609" s="184">
        <f t="shared" si="1243"/>
        <v>268.40035925564428</v>
      </c>
      <c r="D2609" s="111">
        <f t="shared" si="1220"/>
        <v>7245.38</v>
      </c>
      <c r="E2609" s="111">
        <f>IF($K2609=1,VLOOKUP($A2608,$AQ$11:$AU$150,5),E2608)</f>
        <v>7276.54</v>
      </c>
      <c r="F2609" s="160" t="e">
        <f>IF($K2609=1,VLOOKUP($A2608,$AQ$11:$AU$135,6),F2608)</f>
        <v>#REF!</v>
      </c>
      <c r="G2609" s="114">
        <f t="shared" si="1221"/>
        <v>4.3006716003852752E-3</v>
      </c>
      <c r="H2609" s="115">
        <f t="shared" si="1222"/>
        <v>46898</v>
      </c>
      <c r="I2609" s="115">
        <f t="shared" si="1223"/>
        <v>46898</v>
      </c>
      <c r="J2609" s="116">
        <f t="shared" si="1224"/>
        <v>21</v>
      </c>
      <c r="K2609" s="116">
        <f t="shared" si="1225"/>
        <v>7</v>
      </c>
      <c r="L2609" s="8">
        <f t="shared" si="1226"/>
        <v>1.0014315</v>
      </c>
      <c r="M2609" s="117">
        <v>1</v>
      </c>
      <c r="N2609" s="117">
        <f t="shared" si="1227"/>
        <v>1</v>
      </c>
      <c r="O2609" s="110">
        <f t="shared" si="1228"/>
        <v>1.0014315</v>
      </c>
      <c r="P2609" s="110">
        <f t="shared" si="1229"/>
        <v>268.78457436000002</v>
      </c>
      <c r="Q2609" s="148">
        <f t="shared" si="1230"/>
        <v>0</v>
      </c>
      <c r="R2609" s="170">
        <f t="shared" si="1231"/>
        <v>0</v>
      </c>
      <c r="S2609" s="110">
        <f t="shared" si="1232"/>
        <v>0</v>
      </c>
      <c r="T2609" s="92">
        <f t="shared" si="1241"/>
        <v>0</v>
      </c>
      <c r="U2609" s="181">
        <f t="shared" si="1242"/>
        <v>0</v>
      </c>
      <c r="V2609" s="120">
        <f t="shared" si="1238"/>
        <v>7.8E-2</v>
      </c>
      <c r="W2609" s="118">
        <f t="shared" si="1233"/>
        <v>7</v>
      </c>
      <c r="X2609" s="118">
        <v>252</v>
      </c>
      <c r="Y2609" s="117">
        <f t="shared" si="1234"/>
        <v>1.0020884960000001</v>
      </c>
      <c r="Z2609" s="110">
        <f t="shared" si="1235"/>
        <v>0.56135550000000001</v>
      </c>
      <c r="AA2609" s="110">
        <f t="shared" si="1236"/>
        <v>0</v>
      </c>
      <c r="AB2609" s="121" t="str">
        <f t="shared" si="1239"/>
        <v>A+J=</v>
      </c>
      <c r="AC2609" s="115">
        <f t="shared" si="1240"/>
        <v>46898</v>
      </c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9">
        <f t="shared" si="1237"/>
        <v>46879</v>
      </c>
      <c r="B2610" s="110">
        <f t="shared" si="1219"/>
        <v>269.48128395999998</v>
      </c>
      <c r="C2610" s="184">
        <f t="shared" si="1243"/>
        <v>268.40035925564428</v>
      </c>
      <c r="D2610" s="111">
        <f t="shared" si="1220"/>
        <v>7245.38</v>
      </c>
      <c r="E2610" s="111">
        <f>IF($K2610=1,VLOOKUP($A2609,$AQ$11:$AU$150,5),E2609)</f>
        <v>7276.54</v>
      </c>
      <c r="F2610" s="160" t="e">
        <f>IF($K2610=1,VLOOKUP($A2609,$AQ$11:$AU$135,6),F2609)</f>
        <v>#REF!</v>
      </c>
      <c r="G2610" s="114">
        <f t="shared" si="1221"/>
        <v>4.3006716003852752E-3</v>
      </c>
      <c r="H2610" s="115">
        <f t="shared" si="1222"/>
        <v>46898</v>
      </c>
      <c r="I2610" s="115">
        <f t="shared" si="1223"/>
        <v>46898</v>
      </c>
      <c r="J2610" s="116">
        <f t="shared" si="1224"/>
        <v>21</v>
      </c>
      <c r="K2610" s="116">
        <f t="shared" si="1225"/>
        <v>8</v>
      </c>
      <c r="L2610" s="8">
        <f t="shared" si="1226"/>
        <v>1.00163617</v>
      </c>
      <c r="M2610" s="117">
        <v>1</v>
      </c>
      <c r="N2610" s="117">
        <f t="shared" si="1227"/>
        <v>1</v>
      </c>
      <c r="O2610" s="110">
        <f t="shared" si="1228"/>
        <v>1.00163617</v>
      </c>
      <c r="P2610" s="110">
        <f t="shared" si="1229"/>
        <v>268.83950786999998</v>
      </c>
      <c r="Q2610" s="148">
        <f t="shared" si="1230"/>
        <v>0</v>
      </c>
      <c r="R2610" s="170">
        <f t="shared" si="1231"/>
        <v>0</v>
      </c>
      <c r="S2610" s="110">
        <f t="shared" si="1232"/>
        <v>0</v>
      </c>
      <c r="T2610" s="92">
        <f t="shared" si="1241"/>
        <v>0</v>
      </c>
      <c r="U2610" s="181">
        <f t="shared" si="1242"/>
        <v>0</v>
      </c>
      <c r="V2610" s="120">
        <f t="shared" si="1238"/>
        <v>7.8E-2</v>
      </c>
      <c r="W2610" s="118">
        <f t="shared" si="1233"/>
        <v>8</v>
      </c>
      <c r="X2610" s="118">
        <v>252</v>
      </c>
      <c r="Y2610" s="117">
        <f t="shared" si="1234"/>
        <v>1.0023872089999999</v>
      </c>
      <c r="Z2610" s="110">
        <f t="shared" si="1235"/>
        <v>0.64177609000000002</v>
      </c>
      <c r="AA2610" s="110">
        <f t="shared" si="1236"/>
        <v>0</v>
      </c>
      <c r="AB2610" s="121" t="str">
        <f t="shared" si="1239"/>
        <v>A+J=</v>
      </c>
      <c r="AC2610" s="115">
        <f t="shared" si="1240"/>
        <v>46898</v>
      </c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9">
        <f t="shared" si="1237"/>
        <v>46880</v>
      </c>
      <c r="B2611" s="110">
        <f t="shared" si="1219"/>
        <v>269.48128395999998</v>
      </c>
      <c r="C2611" s="184">
        <f t="shared" si="1243"/>
        <v>268.40035925564428</v>
      </c>
      <c r="D2611" s="111">
        <f t="shared" si="1220"/>
        <v>7245.38</v>
      </c>
      <c r="E2611" s="111">
        <f>IF($K2611=1,VLOOKUP($A2610,$AQ$11:$AU$150,5),E2610)</f>
        <v>7276.54</v>
      </c>
      <c r="F2611" s="160" t="e">
        <f>IF($K2611=1,VLOOKUP($A2610,$AQ$11:$AU$135,6),F2610)</f>
        <v>#REF!</v>
      </c>
      <c r="G2611" s="114">
        <f t="shared" si="1221"/>
        <v>4.3006716003852752E-3</v>
      </c>
      <c r="H2611" s="115">
        <f t="shared" si="1222"/>
        <v>46898</v>
      </c>
      <c r="I2611" s="115">
        <f t="shared" si="1223"/>
        <v>46898</v>
      </c>
      <c r="J2611" s="116">
        <f t="shared" si="1224"/>
        <v>21</v>
      </c>
      <c r="K2611" s="116">
        <f t="shared" si="1225"/>
        <v>8</v>
      </c>
      <c r="L2611" s="8">
        <f t="shared" si="1226"/>
        <v>1.00163617</v>
      </c>
      <c r="M2611" s="117">
        <v>1</v>
      </c>
      <c r="N2611" s="117">
        <f t="shared" si="1227"/>
        <v>1</v>
      </c>
      <c r="O2611" s="110">
        <f t="shared" si="1228"/>
        <v>1.00163617</v>
      </c>
      <c r="P2611" s="110">
        <f t="shared" si="1229"/>
        <v>268.83950786999998</v>
      </c>
      <c r="Q2611" s="148">
        <f t="shared" si="1230"/>
        <v>0</v>
      </c>
      <c r="R2611" s="170">
        <f t="shared" si="1231"/>
        <v>0</v>
      </c>
      <c r="S2611" s="110">
        <f t="shared" si="1232"/>
        <v>0</v>
      </c>
      <c r="T2611" s="92">
        <f t="shared" si="1241"/>
        <v>0</v>
      </c>
      <c r="U2611" s="181">
        <f t="shared" si="1242"/>
        <v>0</v>
      </c>
      <c r="V2611" s="120">
        <f t="shared" si="1238"/>
        <v>7.8E-2</v>
      </c>
      <c r="W2611" s="118">
        <f t="shared" si="1233"/>
        <v>8</v>
      </c>
      <c r="X2611" s="118">
        <v>252</v>
      </c>
      <c r="Y2611" s="117">
        <f t="shared" si="1234"/>
        <v>1.0023872089999999</v>
      </c>
      <c r="Z2611" s="110">
        <f t="shared" si="1235"/>
        <v>0.64177609000000002</v>
      </c>
      <c r="AA2611" s="110">
        <f t="shared" si="1236"/>
        <v>0</v>
      </c>
      <c r="AB2611" s="121" t="str">
        <f t="shared" si="1239"/>
        <v>A+J=</v>
      </c>
      <c r="AC2611" s="115">
        <f t="shared" si="1240"/>
        <v>46898</v>
      </c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9">
        <f t="shared" si="1237"/>
        <v>46881</v>
      </c>
      <c r="B2612" s="110">
        <f t="shared" si="1219"/>
        <v>269.48128395999998</v>
      </c>
      <c r="C2612" s="184">
        <f t="shared" si="1243"/>
        <v>268.40035925564428</v>
      </c>
      <c r="D2612" s="111">
        <f t="shared" si="1220"/>
        <v>7245.38</v>
      </c>
      <c r="E2612" s="111">
        <f>IF($K2612=1,VLOOKUP($A2611,$AQ$11:$AU$150,5),E2611)</f>
        <v>7276.54</v>
      </c>
      <c r="F2612" s="160" t="e">
        <f>IF($K2612=1,VLOOKUP($A2611,$AQ$11:$AU$135,6),F2611)</f>
        <v>#REF!</v>
      </c>
      <c r="G2612" s="114">
        <f t="shared" si="1221"/>
        <v>4.3006716003852752E-3</v>
      </c>
      <c r="H2612" s="115">
        <f t="shared" si="1222"/>
        <v>46898</v>
      </c>
      <c r="I2612" s="115">
        <f t="shared" si="1223"/>
        <v>46898</v>
      </c>
      <c r="J2612" s="116">
        <f t="shared" si="1224"/>
        <v>21</v>
      </c>
      <c r="K2612" s="116">
        <f t="shared" si="1225"/>
        <v>8</v>
      </c>
      <c r="L2612" s="8">
        <f t="shared" si="1226"/>
        <v>1.00163617</v>
      </c>
      <c r="M2612" s="117">
        <v>1</v>
      </c>
      <c r="N2612" s="117">
        <f t="shared" si="1227"/>
        <v>1</v>
      </c>
      <c r="O2612" s="110">
        <f t="shared" si="1228"/>
        <v>1.00163617</v>
      </c>
      <c r="P2612" s="110">
        <f t="shared" si="1229"/>
        <v>268.83950786999998</v>
      </c>
      <c r="Q2612" s="148">
        <f t="shared" si="1230"/>
        <v>0</v>
      </c>
      <c r="R2612" s="170">
        <f t="shared" si="1231"/>
        <v>0</v>
      </c>
      <c r="S2612" s="110">
        <f t="shared" si="1232"/>
        <v>0</v>
      </c>
      <c r="T2612" s="92">
        <f t="shared" si="1241"/>
        <v>0</v>
      </c>
      <c r="U2612" s="181">
        <f t="shared" si="1242"/>
        <v>0</v>
      </c>
      <c r="V2612" s="120">
        <f t="shared" si="1238"/>
        <v>7.8E-2</v>
      </c>
      <c r="W2612" s="118">
        <f t="shared" si="1233"/>
        <v>8</v>
      </c>
      <c r="X2612" s="118">
        <v>252</v>
      </c>
      <c r="Y2612" s="117">
        <f t="shared" si="1234"/>
        <v>1.0023872089999999</v>
      </c>
      <c r="Z2612" s="110">
        <f t="shared" si="1235"/>
        <v>0.64177609000000002</v>
      </c>
      <c r="AA2612" s="110">
        <f t="shared" si="1236"/>
        <v>0</v>
      </c>
      <c r="AB2612" s="121" t="str">
        <f t="shared" si="1239"/>
        <v>A+J=</v>
      </c>
      <c r="AC2612" s="115">
        <f t="shared" si="1240"/>
        <v>46898</v>
      </c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9">
        <f t="shared" si="1237"/>
        <v>46882</v>
      </c>
      <c r="B2613" s="110">
        <f t="shared" si="1219"/>
        <v>269.61670555000001</v>
      </c>
      <c r="C2613" s="184">
        <f t="shared" si="1243"/>
        <v>268.40035925564428</v>
      </c>
      <c r="D2613" s="111">
        <f t="shared" si="1220"/>
        <v>7245.38</v>
      </c>
      <c r="E2613" s="111">
        <f>IF($K2613=1,VLOOKUP($A2612,$AQ$11:$AU$150,5),E2612)</f>
        <v>7276.54</v>
      </c>
      <c r="F2613" s="160" t="e">
        <f>IF($K2613=1,VLOOKUP($A2612,$AQ$11:$AU$135,6),F2612)</f>
        <v>#REF!</v>
      </c>
      <c r="G2613" s="114">
        <f t="shared" si="1221"/>
        <v>4.3006716003852752E-3</v>
      </c>
      <c r="H2613" s="115">
        <f t="shared" si="1222"/>
        <v>46898</v>
      </c>
      <c r="I2613" s="115">
        <f t="shared" si="1223"/>
        <v>46898</v>
      </c>
      <c r="J2613" s="116">
        <f t="shared" si="1224"/>
        <v>21</v>
      </c>
      <c r="K2613" s="116">
        <f t="shared" si="1225"/>
        <v>9</v>
      </c>
      <c r="L2613" s="8">
        <f t="shared" si="1226"/>
        <v>1.00184088</v>
      </c>
      <c r="M2613" s="117">
        <v>1</v>
      </c>
      <c r="N2613" s="117">
        <f t="shared" si="1227"/>
        <v>1</v>
      </c>
      <c r="O2613" s="110">
        <f t="shared" si="1228"/>
        <v>1.00184088</v>
      </c>
      <c r="P2613" s="110">
        <f t="shared" si="1229"/>
        <v>268.89445210000002</v>
      </c>
      <c r="Q2613" s="148">
        <f t="shared" si="1230"/>
        <v>0</v>
      </c>
      <c r="R2613" s="170">
        <f t="shared" si="1231"/>
        <v>0</v>
      </c>
      <c r="S2613" s="110">
        <f t="shared" si="1232"/>
        <v>0</v>
      </c>
      <c r="T2613" s="92">
        <f t="shared" si="1241"/>
        <v>0</v>
      </c>
      <c r="U2613" s="181">
        <f t="shared" si="1242"/>
        <v>0</v>
      </c>
      <c r="V2613" s="120">
        <f t="shared" si="1238"/>
        <v>7.8E-2</v>
      </c>
      <c r="W2613" s="118">
        <f t="shared" si="1233"/>
        <v>9</v>
      </c>
      <c r="X2613" s="118">
        <v>252</v>
      </c>
      <c r="Y2613" s="117">
        <f t="shared" si="1234"/>
        <v>1.002686011</v>
      </c>
      <c r="Z2613" s="110">
        <f t="shared" si="1235"/>
        <v>0.72225344999999996</v>
      </c>
      <c r="AA2613" s="110">
        <f t="shared" si="1236"/>
        <v>0</v>
      </c>
      <c r="AB2613" s="121" t="str">
        <f t="shared" si="1239"/>
        <v>A+J=</v>
      </c>
      <c r="AC2613" s="115">
        <f t="shared" si="1240"/>
        <v>46898</v>
      </c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9">
        <f t="shared" si="1237"/>
        <v>46883</v>
      </c>
      <c r="B2614" s="110">
        <f t="shared" si="1219"/>
        <v>269.75219443000003</v>
      </c>
      <c r="C2614" s="184">
        <f t="shared" si="1243"/>
        <v>268.40035925564428</v>
      </c>
      <c r="D2614" s="111">
        <f t="shared" si="1220"/>
        <v>7245.38</v>
      </c>
      <c r="E2614" s="111">
        <f>IF($K2614=1,VLOOKUP($A2613,$AQ$11:$AU$150,5),E2613)</f>
        <v>7276.54</v>
      </c>
      <c r="F2614" s="160" t="e">
        <f>IF($K2614=1,VLOOKUP($A2613,$AQ$11:$AU$135,6),F2613)</f>
        <v>#REF!</v>
      </c>
      <c r="G2614" s="114">
        <f t="shared" si="1221"/>
        <v>4.3006716003852752E-3</v>
      </c>
      <c r="H2614" s="115">
        <f t="shared" si="1222"/>
        <v>46898</v>
      </c>
      <c r="I2614" s="115">
        <f t="shared" si="1223"/>
        <v>46898</v>
      </c>
      <c r="J2614" s="116">
        <f t="shared" si="1224"/>
        <v>21</v>
      </c>
      <c r="K2614" s="116">
        <f t="shared" si="1225"/>
        <v>10</v>
      </c>
      <c r="L2614" s="8">
        <f t="shared" si="1226"/>
        <v>1.00204563</v>
      </c>
      <c r="M2614" s="117">
        <v>1</v>
      </c>
      <c r="N2614" s="117">
        <f t="shared" si="1227"/>
        <v>1</v>
      </c>
      <c r="O2614" s="110">
        <f t="shared" si="1228"/>
        <v>1.00204563</v>
      </c>
      <c r="P2614" s="110">
        <f t="shared" si="1229"/>
        <v>268.94940708000001</v>
      </c>
      <c r="Q2614" s="148">
        <f t="shared" si="1230"/>
        <v>0</v>
      </c>
      <c r="R2614" s="170">
        <f t="shared" si="1231"/>
        <v>0</v>
      </c>
      <c r="S2614" s="110">
        <f t="shared" si="1232"/>
        <v>0</v>
      </c>
      <c r="T2614" s="92">
        <f t="shared" si="1241"/>
        <v>0</v>
      </c>
      <c r="U2614" s="181">
        <f t="shared" si="1242"/>
        <v>0</v>
      </c>
      <c r="V2614" s="120">
        <f t="shared" si="1238"/>
        <v>7.8E-2</v>
      </c>
      <c r="W2614" s="118">
        <f t="shared" si="1233"/>
        <v>10</v>
      </c>
      <c r="X2614" s="118">
        <v>252</v>
      </c>
      <c r="Y2614" s="117">
        <f t="shared" si="1234"/>
        <v>1.002984901</v>
      </c>
      <c r="Z2614" s="110">
        <f t="shared" si="1235"/>
        <v>0.80278735000000001</v>
      </c>
      <c r="AA2614" s="110">
        <f t="shared" si="1236"/>
        <v>0</v>
      </c>
      <c r="AB2614" s="121" t="str">
        <f t="shared" si="1239"/>
        <v>A+J=</v>
      </c>
      <c r="AC2614" s="115">
        <f t="shared" si="1240"/>
        <v>46898</v>
      </c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9">
        <f t="shared" si="1237"/>
        <v>46884</v>
      </c>
      <c r="B2615" s="110">
        <f t="shared" si="1219"/>
        <v>269.88775382</v>
      </c>
      <c r="C2615" s="184">
        <f t="shared" si="1243"/>
        <v>268.40035925564428</v>
      </c>
      <c r="D2615" s="111">
        <f t="shared" si="1220"/>
        <v>7245.38</v>
      </c>
      <c r="E2615" s="111">
        <f>IF($K2615=1,VLOOKUP($A2614,$AQ$11:$AU$150,5),E2614)</f>
        <v>7276.54</v>
      </c>
      <c r="F2615" s="160" t="e">
        <f>IF($K2615=1,VLOOKUP($A2614,$AQ$11:$AU$135,6),F2614)</f>
        <v>#REF!</v>
      </c>
      <c r="G2615" s="114">
        <f t="shared" si="1221"/>
        <v>4.3006716003852752E-3</v>
      </c>
      <c r="H2615" s="115">
        <f t="shared" si="1222"/>
        <v>46898</v>
      </c>
      <c r="I2615" s="115">
        <f t="shared" si="1223"/>
        <v>46898</v>
      </c>
      <c r="J2615" s="116">
        <f t="shared" si="1224"/>
        <v>21</v>
      </c>
      <c r="K2615" s="116">
        <f t="shared" si="1225"/>
        <v>11</v>
      </c>
      <c r="L2615" s="8">
        <f t="shared" si="1226"/>
        <v>1.0022504299999999</v>
      </c>
      <c r="M2615" s="117">
        <v>1</v>
      </c>
      <c r="N2615" s="117">
        <f t="shared" si="1227"/>
        <v>1</v>
      </c>
      <c r="O2615" s="110">
        <f t="shared" si="1228"/>
        <v>1.0022504299999999</v>
      </c>
      <c r="P2615" s="110">
        <f t="shared" si="1229"/>
        <v>269.00437547000001</v>
      </c>
      <c r="Q2615" s="148">
        <f t="shared" si="1230"/>
        <v>0</v>
      </c>
      <c r="R2615" s="170">
        <f t="shared" si="1231"/>
        <v>0</v>
      </c>
      <c r="S2615" s="110">
        <f t="shared" si="1232"/>
        <v>0</v>
      </c>
      <c r="T2615" s="92">
        <f t="shared" si="1241"/>
        <v>0</v>
      </c>
      <c r="U2615" s="181">
        <f t="shared" si="1242"/>
        <v>0</v>
      </c>
      <c r="V2615" s="120">
        <f t="shared" si="1238"/>
        <v>7.8E-2</v>
      </c>
      <c r="W2615" s="118">
        <f t="shared" si="1233"/>
        <v>11</v>
      </c>
      <c r="X2615" s="118">
        <v>252</v>
      </c>
      <c r="Y2615" s="117">
        <f t="shared" si="1234"/>
        <v>1.003283881</v>
      </c>
      <c r="Z2615" s="110">
        <f t="shared" si="1235"/>
        <v>0.88337834999999998</v>
      </c>
      <c r="AA2615" s="110">
        <f t="shared" si="1236"/>
        <v>0</v>
      </c>
      <c r="AB2615" s="121" t="str">
        <f t="shared" si="1239"/>
        <v>A+J=</v>
      </c>
      <c r="AC2615" s="115">
        <f t="shared" si="1240"/>
        <v>46898</v>
      </c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9">
        <f t="shared" si="1237"/>
        <v>46885</v>
      </c>
      <c r="B2616" s="110">
        <f t="shared" si="1219"/>
        <v>270.02337811999996</v>
      </c>
      <c r="C2616" s="184">
        <f t="shared" si="1243"/>
        <v>268.40035925564428</v>
      </c>
      <c r="D2616" s="111">
        <f t="shared" si="1220"/>
        <v>7245.38</v>
      </c>
      <c r="E2616" s="111">
        <f>IF($K2616=1,VLOOKUP($A2615,$AQ$11:$AU$150,5),E2615)</f>
        <v>7276.54</v>
      </c>
      <c r="F2616" s="160" t="e">
        <f>IF($K2616=1,VLOOKUP($A2615,$AQ$11:$AU$135,6),F2615)</f>
        <v>#REF!</v>
      </c>
      <c r="G2616" s="114">
        <f t="shared" si="1221"/>
        <v>4.3006716003852752E-3</v>
      </c>
      <c r="H2616" s="115">
        <f t="shared" si="1222"/>
        <v>46898</v>
      </c>
      <c r="I2616" s="115">
        <f t="shared" si="1223"/>
        <v>46898</v>
      </c>
      <c r="J2616" s="116">
        <f t="shared" si="1224"/>
        <v>21</v>
      </c>
      <c r="K2616" s="116">
        <f t="shared" si="1225"/>
        <v>12</v>
      </c>
      <c r="L2616" s="8">
        <f t="shared" si="1226"/>
        <v>1.0024552600000001</v>
      </c>
      <c r="M2616" s="117">
        <v>1</v>
      </c>
      <c r="N2616" s="117">
        <f t="shared" si="1227"/>
        <v>1</v>
      </c>
      <c r="O2616" s="110">
        <f t="shared" si="1228"/>
        <v>1.0024552600000001</v>
      </c>
      <c r="P2616" s="110">
        <f t="shared" si="1229"/>
        <v>269.05935191999998</v>
      </c>
      <c r="Q2616" s="148">
        <f t="shared" si="1230"/>
        <v>0</v>
      </c>
      <c r="R2616" s="170">
        <f t="shared" si="1231"/>
        <v>0</v>
      </c>
      <c r="S2616" s="110">
        <f t="shared" si="1232"/>
        <v>0</v>
      </c>
      <c r="T2616" s="92">
        <f t="shared" si="1241"/>
        <v>0</v>
      </c>
      <c r="U2616" s="181">
        <f t="shared" si="1242"/>
        <v>0</v>
      </c>
      <c r="V2616" s="120">
        <f t="shared" si="1238"/>
        <v>7.8E-2</v>
      </c>
      <c r="W2616" s="118">
        <f t="shared" si="1233"/>
        <v>12</v>
      </c>
      <c r="X2616" s="118">
        <v>252</v>
      </c>
      <c r="Y2616" s="117">
        <f t="shared" si="1234"/>
        <v>1.00358295</v>
      </c>
      <c r="Z2616" s="110">
        <f t="shared" si="1235"/>
        <v>0.96402620000000006</v>
      </c>
      <c r="AA2616" s="110">
        <f t="shared" si="1236"/>
        <v>0</v>
      </c>
      <c r="AB2616" s="121" t="str">
        <f t="shared" si="1239"/>
        <v>A+J=</v>
      </c>
      <c r="AC2616" s="115">
        <f t="shared" si="1240"/>
        <v>46898</v>
      </c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9">
        <f t="shared" si="1237"/>
        <v>46886</v>
      </c>
      <c r="B2617" s="110">
        <f t="shared" si="1219"/>
        <v>270.15907271000003</v>
      </c>
      <c r="C2617" s="184">
        <f t="shared" si="1243"/>
        <v>268.40035925564428</v>
      </c>
      <c r="D2617" s="111">
        <f t="shared" si="1220"/>
        <v>7245.38</v>
      </c>
      <c r="E2617" s="111">
        <f>IF($K2617=1,VLOOKUP($A2616,$AQ$11:$AU$150,5),E2616)</f>
        <v>7276.54</v>
      </c>
      <c r="F2617" s="160" t="e">
        <f>IF($K2617=1,VLOOKUP($A2616,$AQ$11:$AU$135,6),F2616)</f>
        <v>#REF!</v>
      </c>
      <c r="G2617" s="114">
        <f t="shared" si="1221"/>
        <v>4.3006716003852752E-3</v>
      </c>
      <c r="H2617" s="115">
        <f t="shared" si="1222"/>
        <v>46898</v>
      </c>
      <c r="I2617" s="115">
        <f t="shared" si="1223"/>
        <v>46898</v>
      </c>
      <c r="J2617" s="116">
        <f t="shared" si="1224"/>
        <v>21</v>
      </c>
      <c r="K2617" s="116">
        <f t="shared" si="1225"/>
        <v>13</v>
      </c>
      <c r="L2617" s="8">
        <f t="shared" si="1226"/>
        <v>1.0026601399999999</v>
      </c>
      <c r="M2617" s="117">
        <v>1</v>
      </c>
      <c r="N2617" s="117">
        <f t="shared" si="1227"/>
        <v>1</v>
      </c>
      <c r="O2617" s="110">
        <f t="shared" si="1228"/>
        <v>1.0026601399999999</v>
      </c>
      <c r="P2617" s="110">
        <f t="shared" si="1229"/>
        <v>269.11434178000002</v>
      </c>
      <c r="Q2617" s="148">
        <f t="shared" si="1230"/>
        <v>0</v>
      </c>
      <c r="R2617" s="170">
        <f t="shared" si="1231"/>
        <v>0</v>
      </c>
      <c r="S2617" s="110">
        <f t="shared" si="1232"/>
        <v>0</v>
      </c>
      <c r="T2617" s="92">
        <f t="shared" si="1241"/>
        <v>0</v>
      </c>
      <c r="U2617" s="181">
        <f t="shared" si="1242"/>
        <v>0</v>
      </c>
      <c r="V2617" s="120">
        <f t="shared" si="1238"/>
        <v>7.8E-2</v>
      </c>
      <c r="W2617" s="118">
        <f t="shared" si="1233"/>
        <v>13</v>
      </c>
      <c r="X2617" s="118">
        <v>252</v>
      </c>
      <c r="Y2617" s="117">
        <f t="shared" si="1234"/>
        <v>1.003882108</v>
      </c>
      <c r="Z2617" s="110">
        <f t="shared" si="1235"/>
        <v>1.0447309300000001</v>
      </c>
      <c r="AA2617" s="110">
        <f t="shared" si="1236"/>
        <v>0</v>
      </c>
      <c r="AB2617" s="121" t="str">
        <f t="shared" si="1239"/>
        <v>A+J=</v>
      </c>
      <c r="AC2617" s="115">
        <f t="shared" si="1240"/>
        <v>46898</v>
      </c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9">
        <f t="shared" si="1237"/>
        <v>46887</v>
      </c>
      <c r="B2618" s="110">
        <f t="shared" si="1219"/>
        <v>270.15907271000003</v>
      </c>
      <c r="C2618" s="184">
        <f t="shared" si="1243"/>
        <v>268.40035925564428</v>
      </c>
      <c r="D2618" s="111">
        <f t="shared" si="1220"/>
        <v>7245.38</v>
      </c>
      <c r="E2618" s="111">
        <f>IF($K2618=1,VLOOKUP($A2617,$AQ$11:$AU$150,5),E2617)</f>
        <v>7276.54</v>
      </c>
      <c r="F2618" s="160" t="e">
        <f>IF($K2618=1,VLOOKUP($A2617,$AQ$11:$AU$135,6),F2617)</f>
        <v>#REF!</v>
      </c>
      <c r="G2618" s="114">
        <f t="shared" si="1221"/>
        <v>4.3006716003852752E-3</v>
      </c>
      <c r="H2618" s="115">
        <f t="shared" si="1222"/>
        <v>46898</v>
      </c>
      <c r="I2618" s="115">
        <f t="shared" si="1223"/>
        <v>46898</v>
      </c>
      <c r="J2618" s="116">
        <f t="shared" si="1224"/>
        <v>21</v>
      </c>
      <c r="K2618" s="116">
        <f t="shared" si="1225"/>
        <v>13</v>
      </c>
      <c r="L2618" s="8">
        <f t="shared" si="1226"/>
        <v>1.0026601399999999</v>
      </c>
      <c r="M2618" s="117">
        <v>1</v>
      </c>
      <c r="N2618" s="117">
        <f t="shared" si="1227"/>
        <v>1</v>
      </c>
      <c r="O2618" s="110">
        <f t="shared" si="1228"/>
        <v>1.0026601399999999</v>
      </c>
      <c r="P2618" s="110">
        <f t="shared" si="1229"/>
        <v>269.11434178000002</v>
      </c>
      <c r="Q2618" s="148">
        <f t="shared" si="1230"/>
        <v>0</v>
      </c>
      <c r="R2618" s="170">
        <f t="shared" si="1231"/>
        <v>0</v>
      </c>
      <c r="S2618" s="110">
        <f t="shared" si="1232"/>
        <v>0</v>
      </c>
      <c r="T2618" s="92">
        <f t="shared" si="1241"/>
        <v>0</v>
      </c>
      <c r="U2618" s="181">
        <f t="shared" si="1242"/>
        <v>0</v>
      </c>
      <c r="V2618" s="120">
        <f t="shared" si="1238"/>
        <v>7.8E-2</v>
      </c>
      <c r="W2618" s="118">
        <f t="shared" si="1233"/>
        <v>13</v>
      </c>
      <c r="X2618" s="118">
        <v>252</v>
      </c>
      <c r="Y2618" s="117">
        <f t="shared" si="1234"/>
        <v>1.003882108</v>
      </c>
      <c r="Z2618" s="110">
        <f t="shared" si="1235"/>
        <v>1.0447309300000001</v>
      </c>
      <c r="AA2618" s="110">
        <f t="shared" si="1236"/>
        <v>0</v>
      </c>
      <c r="AB2618" s="121" t="str">
        <f t="shared" si="1239"/>
        <v>A+J=</v>
      </c>
      <c r="AC2618" s="115">
        <f t="shared" si="1240"/>
        <v>46898</v>
      </c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9">
        <f t="shared" si="1237"/>
        <v>46888</v>
      </c>
      <c r="B2619" s="110">
        <f t="shared" si="1219"/>
        <v>270.15907271000003</v>
      </c>
      <c r="C2619" s="184">
        <f t="shared" si="1243"/>
        <v>268.40035925564428</v>
      </c>
      <c r="D2619" s="111">
        <f t="shared" si="1220"/>
        <v>7245.38</v>
      </c>
      <c r="E2619" s="111">
        <f>IF($K2619=1,VLOOKUP($A2618,$AQ$11:$AU$150,5),E2618)</f>
        <v>7276.54</v>
      </c>
      <c r="F2619" s="160" t="e">
        <f>IF($K2619=1,VLOOKUP($A2618,$AQ$11:$AU$135,6),F2618)</f>
        <v>#REF!</v>
      </c>
      <c r="G2619" s="114">
        <f t="shared" si="1221"/>
        <v>4.3006716003852752E-3</v>
      </c>
      <c r="H2619" s="115">
        <f t="shared" si="1222"/>
        <v>46898</v>
      </c>
      <c r="I2619" s="115">
        <f t="shared" si="1223"/>
        <v>46898</v>
      </c>
      <c r="J2619" s="116">
        <f t="shared" si="1224"/>
        <v>21</v>
      </c>
      <c r="K2619" s="116">
        <f t="shared" si="1225"/>
        <v>13</v>
      </c>
      <c r="L2619" s="8">
        <f t="shared" si="1226"/>
        <v>1.0026601399999999</v>
      </c>
      <c r="M2619" s="117">
        <v>1</v>
      </c>
      <c r="N2619" s="117">
        <f t="shared" si="1227"/>
        <v>1</v>
      </c>
      <c r="O2619" s="110">
        <f t="shared" si="1228"/>
        <v>1.0026601399999999</v>
      </c>
      <c r="P2619" s="110">
        <f t="shared" si="1229"/>
        <v>269.11434178000002</v>
      </c>
      <c r="Q2619" s="148">
        <f t="shared" si="1230"/>
        <v>0</v>
      </c>
      <c r="R2619" s="170">
        <f t="shared" si="1231"/>
        <v>0</v>
      </c>
      <c r="S2619" s="110">
        <f t="shared" si="1232"/>
        <v>0</v>
      </c>
      <c r="T2619" s="92">
        <f t="shared" si="1241"/>
        <v>0</v>
      </c>
      <c r="U2619" s="181">
        <f t="shared" si="1242"/>
        <v>0</v>
      </c>
      <c r="V2619" s="120">
        <f t="shared" si="1238"/>
        <v>7.8E-2</v>
      </c>
      <c r="W2619" s="118">
        <f t="shared" si="1233"/>
        <v>13</v>
      </c>
      <c r="X2619" s="118">
        <v>252</v>
      </c>
      <c r="Y2619" s="117">
        <f t="shared" si="1234"/>
        <v>1.003882108</v>
      </c>
      <c r="Z2619" s="110">
        <f t="shared" si="1235"/>
        <v>1.0447309300000001</v>
      </c>
      <c r="AA2619" s="110">
        <f t="shared" si="1236"/>
        <v>0</v>
      </c>
      <c r="AB2619" s="121" t="str">
        <f t="shared" si="1239"/>
        <v>A+J=</v>
      </c>
      <c r="AC2619" s="115">
        <f t="shared" si="1240"/>
        <v>46898</v>
      </c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9">
        <f t="shared" si="1237"/>
        <v>46889</v>
      </c>
      <c r="B2620" s="110">
        <f t="shared" si="1219"/>
        <v>270.29483494999999</v>
      </c>
      <c r="C2620" s="184">
        <f t="shared" si="1243"/>
        <v>268.40035925564428</v>
      </c>
      <c r="D2620" s="111">
        <f t="shared" si="1220"/>
        <v>7245.38</v>
      </c>
      <c r="E2620" s="111">
        <f>IF($K2620=1,VLOOKUP($A2619,$AQ$11:$AU$150,5),E2619)</f>
        <v>7276.54</v>
      </c>
      <c r="F2620" s="160" t="e">
        <f>IF($K2620=1,VLOOKUP($A2619,$AQ$11:$AU$135,6),F2619)</f>
        <v>#REF!</v>
      </c>
      <c r="G2620" s="114">
        <f t="shared" si="1221"/>
        <v>4.3006716003852752E-3</v>
      </c>
      <c r="H2620" s="115">
        <f t="shared" si="1222"/>
        <v>46898</v>
      </c>
      <c r="I2620" s="115">
        <f t="shared" si="1223"/>
        <v>46898</v>
      </c>
      <c r="J2620" s="116">
        <f t="shared" si="1224"/>
        <v>21</v>
      </c>
      <c r="K2620" s="116">
        <f t="shared" si="1225"/>
        <v>14</v>
      </c>
      <c r="L2620" s="8">
        <f t="shared" si="1226"/>
        <v>1.00286506</v>
      </c>
      <c r="M2620" s="117">
        <v>1</v>
      </c>
      <c r="N2620" s="117">
        <f t="shared" si="1227"/>
        <v>1</v>
      </c>
      <c r="O2620" s="110">
        <f t="shared" si="1228"/>
        <v>1.00286506</v>
      </c>
      <c r="P2620" s="110">
        <f t="shared" si="1229"/>
        <v>269.16934237999999</v>
      </c>
      <c r="Q2620" s="148">
        <f t="shared" si="1230"/>
        <v>0</v>
      </c>
      <c r="R2620" s="170">
        <f t="shared" si="1231"/>
        <v>0</v>
      </c>
      <c r="S2620" s="110">
        <f t="shared" si="1232"/>
        <v>0</v>
      </c>
      <c r="T2620" s="92">
        <f t="shared" si="1241"/>
        <v>0</v>
      </c>
      <c r="U2620" s="181">
        <f t="shared" si="1242"/>
        <v>0</v>
      </c>
      <c r="V2620" s="120">
        <f t="shared" si="1238"/>
        <v>7.8E-2</v>
      </c>
      <c r="W2620" s="118">
        <f t="shared" si="1233"/>
        <v>14</v>
      </c>
      <c r="X2620" s="118">
        <v>252</v>
      </c>
      <c r="Y2620" s="117">
        <f t="shared" si="1234"/>
        <v>1.0041813550000001</v>
      </c>
      <c r="Z2620" s="110">
        <f t="shared" si="1235"/>
        <v>1.12549257</v>
      </c>
      <c r="AA2620" s="110">
        <f t="shared" si="1236"/>
        <v>0</v>
      </c>
      <c r="AB2620" s="121" t="str">
        <f t="shared" si="1239"/>
        <v>A+J=</v>
      </c>
      <c r="AC2620" s="115">
        <f t="shared" si="1240"/>
        <v>46898</v>
      </c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9">
        <f t="shared" si="1237"/>
        <v>46890</v>
      </c>
      <c r="B2621" s="110">
        <f t="shared" si="1219"/>
        <v>270.43066485000003</v>
      </c>
      <c r="C2621" s="184">
        <f t="shared" si="1243"/>
        <v>268.40035925564428</v>
      </c>
      <c r="D2621" s="111">
        <f t="shared" si="1220"/>
        <v>7245.38</v>
      </c>
      <c r="E2621" s="111">
        <f>IF($K2621=1,VLOOKUP($A2620,$AQ$11:$AU$150,5),E2620)</f>
        <v>7276.54</v>
      </c>
      <c r="F2621" s="160" t="e">
        <f>IF($K2621=1,VLOOKUP($A2620,$AQ$11:$AU$135,6),F2620)</f>
        <v>#REF!</v>
      </c>
      <c r="G2621" s="114">
        <f t="shared" si="1221"/>
        <v>4.3006716003852752E-3</v>
      </c>
      <c r="H2621" s="115">
        <f t="shared" si="1222"/>
        <v>46898</v>
      </c>
      <c r="I2621" s="115">
        <f t="shared" si="1223"/>
        <v>46898</v>
      </c>
      <c r="J2621" s="116">
        <f t="shared" si="1224"/>
        <v>21</v>
      </c>
      <c r="K2621" s="116">
        <f t="shared" si="1225"/>
        <v>15</v>
      </c>
      <c r="L2621" s="8">
        <f t="shared" si="1226"/>
        <v>1.00307002</v>
      </c>
      <c r="M2621" s="117">
        <v>1</v>
      </c>
      <c r="N2621" s="117">
        <f t="shared" si="1227"/>
        <v>1</v>
      </c>
      <c r="O2621" s="110">
        <f t="shared" si="1228"/>
        <v>1.00307002</v>
      </c>
      <c r="P2621" s="110">
        <f t="shared" si="1229"/>
        <v>269.22435372000001</v>
      </c>
      <c r="Q2621" s="148">
        <f t="shared" si="1230"/>
        <v>0</v>
      </c>
      <c r="R2621" s="170">
        <f t="shared" si="1231"/>
        <v>0</v>
      </c>
      <c r="S2621" s="110">
        <f t="shared" si="1232"/>
        <v>0</v>
      </c>
      <c r="T2621" s="92">
        <f t="shared" si="1241"/>
        <v>0</v>
      </c>
      <c r="U2621" s="181">
        <f t="shared" si="1242"/>
        <v>0</v>
      </c>
      <c r="V2621" s="120">
        <f t="shared" si="1238"/>
        <v>7.8E-2</v>
      </c>
      <c r="W2621" s="118">
        <f t="shared" si="1233"/>
        <v>15</v>
      </c>
      <c r="X2621" s="118">
        <v>252</v>
      </c>
      <c r="Y2621" s="117">
        <f t="shared" si="1234"/>
        <v>1.0044806909999999</v>
      </c>
      <c r="Z2621" s="110">
        <f t="shared" si="1235"/>
        <v>1.20631113</v>
      </c>
      <c r="AA2621" s="110">
        <f t="shared" si="1236"/>
        <v>0</v>
      </c>
      <c r="AB2621" s="121" t="str">
        <f t="shared" si="1239"/>
        <v>A+J=</v>
      </c>
      <c r="AC2621" s="115">
        <f t="shared" si="1240"/>
        <v>46898</v>
      </c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9">
        <f t="shared" si="1237"/>
        <v>46891</v>
      </c>
      <c r="B2622" s="110">
        <f t="shared" si="1219"/>
        <v>270.56656272000004</v>
      </c>
      <c r="C2622" s="184">
        <f t="shared" si="1243"/>
        <v>268.40035925564428</v>
      </c>
      <c r="D2622" s="111">
        <f t="shared" si="1220"/>
        <v>7245.38</v>
      </c>
      <c r="E2622" s="111">
        <f>IF($K2622=1,VLOOKUP($A2621,$AQ$11:$AU$150,5),E2621)</f>
        <v>7276.54</v>
      </c>
      <c r="F2622" s="160" t="e">
        <f>IF($K2622=1,VLOOKUP($A2621,$AQ$11:$AU$135,6),F2621)</f>
        <v>#REF!</v>
      </c>
      <c r="G2622" s="114">
        <f t="shared" si="1221"/>
        <v>4.3006716003852752E-3</v>
      </c>
      <c r="H2622" s="115">
        <f t="shared" si="1222"/>
        <v>46898</v>
      </c>
      <c r="I2622" s="115">
        <f t="shared" si="1223"/>
        <v>46898</v>
      </c>
      <c r="J2622" s="116">
        <f t="shared" si="1224"/>
        <v>21</v>
      </c>
      <c r="K2622" s="116">
        <f t="shared" si="1225"/>
        <v>16</v>
      </c>
      <c r="L2622" s="8">
        <f t="shared" si="1226"/>
        <v>1.00327502</v>
      </c>
      <c r="M2622" s="117">
        <v>1</v>
      </c>
      <c r="N2622" s="117">
        <f t="shared" si="1227"/>
        <v>1</v>
      </c>
      <c r="O2622" s="110">
        <f t="shared" si="1228"/>
        <v>1.00327502</v>
      </c>
      <c r="P2622" s="110">
        <f t="shared" si="1229"/>
        <v>269.27937580000003</v>
      </c>
      <c r="Q2622" s="148">
        <f t="shared" si="1230"/>
        <v>0</v>
      </c>
      <c r="R2622" s="170">
        <f t="shared" si="1231"/>
        <v>0</v>
      </c>
      <c r="S2622" s="110">
        <f t="shared" si="1232"/>
        <v>0</v>
      </c>
      <c r="T2622" s="92">
        <f t="shared" si="1241"/>
        <v>0</v>
      </c>
      <c r="U2622" s="181">
        <f t="shared" si="1242"/>
        <v>0</v>
      </c>
      <c r="V2622" s="120">
        <f t="shared" si="1238"/>
        <v>7.8E-2</v>
      </c>
      <c r="W2622" s="118">
        <f t="shared" si="1233"/>
        <v>16</v>
      </c>
      <c r="X2622" s="118">
        <v>252</v>
      </c>
      <c r="Y2622" s="117">
        <f t="shared" si="1234"/>
        <v>1.0047801169999999</v>
      </c>
      <c r="Z2622" s="110">
        <f t="shared" si="1235"/>
        <v>1.2871869199999999</v>
      </c>
      <c r="AA2622" s="110">
        <f t="shared" si="1236"/>
        <v>0</v>
      </c>
      <c r="AB2622" s="121" t="str">
        <f t="shared" si="1239"/>
        <v>A+J=</v>
      </c>
      <c r="AC2622" s="115">
        <f t="shared" si="1240"/>
        <v>46898</v>
      </c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9">
        <f t="shared" si="1237"/>
        <v>46892</v>
      </c>
      <c r="B2623" s="110">
        <f t="shared" si="1219"/>
        <v>270.70253098000001</v>
      </c>
      <c r="C2623" s="184">
        <f t="shared" si="1243"/>
        <v>268.40035925564428</v>
      </c>
      <c r="D2623" s="111">
        <f t="shared" si="1220"/>
        <v>7245.38</v>
      </c>
      <c r="E2623" s="111">
        <f>IF($K2623=1,VLOOKUP($A2622,$AQ$11:$AU$150,5),E2622)</f>
        <v>7276.54</v>
      </c>
      <c r="F2623" s="160" t="e">
        <f>IF($K2623=1,VLOOKUP($A2622,$AQ$11:$AU$135,6),F2622)</f>
        <v>#REF!</v>
      </c>
      <c r="G2623" s="114">
        <f t="shared" si="1221"/>
        <v>4.3006716003852752E-3</v>
      </c>
      <c r="H2623" s="115">
        <f t="shared" si="1222"/>
        <v>46898</v>
      </c>
      <c r="I2623" s="115">
        <f t="shared" si="1223"/>
        <v>46898</v>
      </c>
      <c r="J2623" s="116">
        <f t="shared" si="1224"/>
        <v>21</v>
      </c>
      <c r="K2623" s="116">
        <f t="shared" si="1225"/>
        <v>17</v>
      </c>
      <c r="L2623" s="8">
        <f t="shared" si="1226"/>
        <v>1.0034800699999999</v>
      </c>
      <c r="M2623" s="117">
        <v>1</v>
      </c>
      <c r="N2623" s="117">
        <f t="shared" si="1227"/>
        <v>1</v>
      </c>
      <c r="O2623" s="110">
        <f t="shared" si="1228"/>
        <v>1.0034800699999999</v>
      </c>
      <c r="P2623" s="110">
        <f t="shared" si="1229"/>
        <v>269.33441128999999</v>
      </c>
      <c r="Q2623" s="148">
        <f t="shared" si="1230"/>
        <v>0</v>
      </c>
      <c r="R2623" s="170">
        <f t="shared" si="1231"/>
        <v>0</v>
      </c>
      <c r="S2623" s="110">
        <f t="shared" si="1232"/>
        <v>0</v>
      </c>
      <c r="T2623" s="92">
        <f t="shared" si="1241"/>
        <v>0</v>
      </c>
      <c r="U2623" s="181">
        <f t="shared" si="1242"/>
        <v>0</v>
      </c>
      <c r="V2623" s="120">
        <f t="shared" si="1238"/>
        <v>7.8E-2</v>
      </c>
      <c r="W2623" s="118">
        <f t="shared" si="1233"/>
        <v>17</v>
      </c>
      <c r="X2623" s="118">
        <v>252</v>
      </c>
      <c r="Y2623" s="117">
        <f t="shared" si="1234"/>
        <v>1.0050796319999999</v>
      </c>
      <c r="Z2623" s="110">
        <f t="shared" si="1235"/>
        <v>1.3681196900000001</v>
      </c>
      <c r="AA2623" s="110">
        <f t="shared" si="1236"/>
        <v>0</v>
      </c>
      <c r="AB2623" s="121" t="str">
        <f t="shared" si="1239"/>
        <v>A+J=</v>
      </c>
      <c r="AC2623" s="115">
        <f t="shared" si="1240"/>
        <v>46898</v>
      </c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9">
        <f t="shared" si="1237"/>
        <v>46893</v>
      </c>
      <c r="B2624" s="110">
        <f t="shared" si="1219"/>
        <v>270.83856427999996</v>
      </c>
      <c r="C2624" s="184">
        <f t="shared" si="1243"/>
        <v>268.40035925564428</v>
      </c>
      <c r="D2624" s="111">
        <f t="shared" si="1220"/>
        <v>7245.38</v>
      </c>
      <c r="E2624" s="111">
        <f>IF($K2624=1,VLOOKUP($A2623,$AQ$11:$AU$150,5),E2623)</f>
        <v>7276.54</v>
      </c>
      <c r="F2624" s="160" t="e">
        <f>IF($K2624=1,VLOOKUP($A2623,$AQ$11:$AU$135,6),F2623)</f>
        <v>#REF!</v>
      </c>
      <c r="G2624" s="114">
        <f t="shared" si="1221"/>
        <v>4.3006716003852752E-3</v>
      </c>
      <c r="H2624" s="115">
        <f t="shared" si="1222"/>
        <v>46898</v>
      </c>
      <c r="I2624" s="115">
        <f t="shared" si="1223"/>
        <v>46898</v>
      </c>
      <c r="J2624" s="116">
        <f t="shared" si="1224"/>
        <v>21</v>
      </c>
      <c r="K2624" s="116">
        <f t="shared" si="1225"/>
        <v>18</v>
      </c>
      <c r="L2624" s="8">
        <f t="shared" si="1226"/>
        <v>1.0036851499999999</v>
      </c>
      <c r="M2624" s="117">
        <v>1</v>
      </c>
      <c r="N2624" s="117">
        <f t="shared" si="1227"/>
        <v>1</v>
      </c>
      <c r="O2624" s="110">
        <f t="shared" si="1228"/>
        <v>1.0036851499999999</v>
      </c>
      <c r="P2624" s="110">
        <f t="shared" si="1229"/>
        <v>269.38945482999998</v>
      </c>
      <c r="Q2624" s="148">
        <f t="shared" si="1230"/>
        <v>0</v>
      </c>
      <c r="R2624" s="170">
        <f t="shared" si="1231"/>
        <v>0</v>
      </c>
      <c r="S2624" s="110">
        <f t="shared" si="1232"/>
        <v>0</v>
      </c>
      <c r="T2624" s="92">
        <f t="shared" si="1241"/>
        <v>0</v>
      </c>
      <c r="U2624" s="181">
        <f t="shared" si="1242"/>
        <v>0</v>
      </c>
      <c r="V2624" s="120">
        <f t="shared" si="1238"/>
        <v>7.8E-2</v>
      </c>
      <c r="W2624" s="118">
        <f t="shared" si="1233"/>
        <v>18</v>
      </c>
      <c r="X2624" s="118">
        <v>252</v>
      </c>
      <c r="Y2624" s="117">
        <f t="shared" si="1234"/>
        <v>1.005379236</v>
      </c>
      <c r="Z2624" s="110">
        <f t="shared" si="1235"/>
        <v>1.4491094499999999</v>
      </c>
      <c r="AA2624" s="110">
        <f t="shared" si="1236"/>
        <v>0</v>
      </c>
      <c r="AB2624" s="121" t="str">
        <f t="shared" si="1239"/>
        <v>A+J=</v>
      </c>
      <c r="AC2624" s="115">
        <f t="shared" si="1240"/>
        <v>46898</v>
      </c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9">
        <f t="shared" si="1237"/>
        <v>46894</v>
      </c>
      <c r="B2625" s="110">
        <f t="shared" si="1219"/>
        <v>270.83856427999996</v>
      </c>
      <c r="C2625" s="184">
        <f t="shared" si="1243"/>
        <v>268.40035925564428</v>
      </c>
      <c r="D2625" s="111">
        <f t="shared" si="1220"/>
        <v>7245.38</v>
      </c>
      <c r="E2625" s="111">
        <f>IF($K2625=1,VLOOKUP($A2624,$AQ$11:$AU$150,5),E2624)</f>
        <v>7276.54</v>
      </c>
      <c r="F2625" s="160" t="e">
        <f>IF($K2625=1,VLOOKUP($A2624,$AQ$11:$AU$135,6),F2624)</f>
        <v>#REF!</v>
      </c>
      <c r="G2625" s="114">
        <f t="shared" si="1221"/>
        <v>4.3006716003852752E-3</v>
      </c>
      <c r="H2625" s="115">
        <f t="shared" si="1222"/>
        <v>46898</v>
      </c>
      <c r="I2625" s="115">
        <f t="shared" si="1223"/>
        <v>46898</v>
      </c>
      <c r="J2625" s="116">
        <f t="shared" si="1224"/>
        <v>21</v>
      </c>
      <c r="K2625" s="116">
        <f t="shared" si="1225"/>
        <v>18</v>
      </c>
      <c r="L2625" s="8">
        <f t="shared" si="1226"/>
        <v>1.0036851499999999</v>
      </c>
      <c r="M2625" s="117">
        <v>1</v>
      </c>
      <c r="N2625" s="117">
        <f t="shared" si="1227"/>
        <v>1</v>
      </c>
      <c r="O2625" s="110">
        <f t="shared" si="1228"/>
        <v>1.0036851499999999</v>
      </c>
      <c r="P2625" s="110">
        <f t="shared" si="1229"/>
        <v>269.38945482999998</v>
      </c>
      <c r="Q2625" s="148">
        <f t="shared" si="1230"/>
        <v>0</v>
      </c>
      <c r="R2625" s="170">
        <f t="shared" si="1231"/>
        <v>0</v>
      </c>
      <c r="S2625" s="110">
        <f t="shared" si="1232"/>
        <v>0</v>
      </c>
      <c r="T2625" s="92">
        <f t="shared" si="1241"/>
        <v>0</v>
      </c>
      <c r="U2625" s="181">
        <f t="shared" si="1242"/>
        <v>0</v>
      </c>
      <c r="V2625" s="120">
        <f t="shared" si="1238"/>
        <v>7.8E-2</v>
      </c>
      <c r="W2625" s="118">
        <f t="shared" si="1233"/>
        <v>18</v>
      </c>
      <c r="X2625" s="118">
        <v>252</v>
      </c>
      <c r="Y2625" s="117">
        <f t="shared" si="1234"/>
        <v>1.005379236</v>
      </c>
      <c r="Z2625" s="110">
        <f t="shared" si="1235"/>
        <v>1.4491094499999999</v>
      </c>
      <c r="AA2625" s="110">
        <f t="shared" si="1236"/>
        <v>0</v>
      </c>
      <c r="AB2625" s="121" t="str">
        <f t="shared" si="1239"/>
        <v>A+J=</v>
      </c>
      <c r="AC2625" s="115">
        <f t="shared" si="1240"/>
        <v>46898</v>
      </c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9">
        <f t="shared" si="1237"/>
        <v>46895</v>
      </c>
      <c r="B2626" s="110">
        <f t="shared" si="1219"/>
        <v>270.83856427999996</v>
      </c>
      <c r="C2626" s="184">
        <f t="shared" si="1243"/>
        <v>268.40035925564428</v>
      </c>
      <c r="D2626" s="111">
        <f t="shared" si="1220"/>
        <v>7245.38</v>
      </c>
      <c r="E2626" s="111">
        <f>IF($K2626=1,VLOOKUP($A2625,$AQ$11:$AU$150,5),E2625)</f>
        <v>7276.54</v>
      </c>
      <c r="F2626" s="160" t="e">
        <f>IF($K2626=1,VLOOKUP($A2625,$AQ$11:$AU$135,6),F2625)</f>
        <v>#REF!</v>
      </c>
      <c r="G2626" s="114">
        <f t="shared" si="1221"/>
        <v>4.3006716003852752E-3</v>
      </c>
      <c r="H2626" s="115">
        <f t="shared" si="1222"/>
        <v>46898</v>
      </c>
      <c r="I2626" s="115">
        <f t="shared" si="1223"/>
        <v>46898</v>
      </c>
      <c r="J2626" s="116">
        <f t="shared" si="1224"/>
        <v>21</v>
      </c>
      <c r="K2626" s="116">
        <f t="shared" si="1225"/>
        <v>18</v>
      </c>
      <c r="L2626" s="8">
        <f t="shared" si="1226"/>
        <v>1.0036851499999999</v>
      </c>
      <c r="M2626" s="117">
        <v>1</v>
      </c>
      <c r="N2626" s="117">
        <f t="shared" si="1227"/>
        <v>1</v>
      </c>
      <c r="O2626" s="110">
        <f t="shared" si="1228"/>
        <v>1.0036851499999999</v>
      </c>
      <c r="P2626" s="110">
        <f t="shared" si="1229"/>
        <v>269.38945482999998</v>
      </c>
      <c r="Q2626" s="148">
        <f t="shared" si="1230"/>
        <v>0</v>
      </c>
      <c r="R2626" s="170">
        <f t="shared" si="1231"/>
        <v>0</v>
      </c>
      <c r="S2626" s="110">
        <f t="shared" si="1232"/>
        <v>0</v>
      </c>
      <c r="T2626" s="92">
        <f t="shared" si="1241"/>
        <v>0</v>
      </c>
      <c r="U2626" s="181">
        <f t="shared" si="1242"/>
        <v>0</v>
      </c>
      <c r="V2626" s="120">
        <f t="shared" si="1238"/>
        <v>7.8E-2</v>
      </c>
      <c r="W2626" s="118">
        <f t="shared" si="1233"/>
        <v>18</v>
      </c>
      <c r="X2626" s="118">
        <v>252</v>
      </c>
      <c r="Y2626" s="117">
        <f t="shared" si="1234"/>
        <v>1.005379236</v>
      </c>
      <c r="Z2626" s="110">
        <f t="shared" si="1235"/>
        <v>1.4491094499999999</v>
      </c>
      <c r="AA2626" s="110">
        <f t="shared" si="1236"/>
        <v>0</v>
      </c>
      <c r="AB2626" s="121" t="str">
        <f t="shared" si="1239"/>
        <v>A+J=</v>
      </c>
      <c r="AC2626" s="115">
        <f t="shared" si="1240"/>
        <v>46898</v>
      </c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9">
        <f t="shared" si="1237"/>
        <v>46896</v>
      </c>
      <c r="B2627" s="110">
        <f t="shared" si="1219"/>
        <v>270.97466804999999</v>
      </c>
      <c r="C2627" s="184">
        <f t="shared" si="1243"/>
        <v>268.40035925564428</v>
      </c>
      <c r="D2627" s="111">
        <f t="shared" si="1220"/>
        <v>7245.38</v>
      </c>
      <c r="E2627" s="111">
        <f>IF($K2627=1,VLOOKUP($A2626,$AQ$11:$AU$150,5),E2626)</f>
        <v>7276.54</v>
      </c>
      <c r="F2627" s="160" t="e">
        <f>IF($K2627=1,VLOOKUP($A2626,$AQ$11:$AU$135,6),F2626)</f>
        <v>#REF!</v>
      </c>
      <c r="G2627" s="114">
        <f t="shared" si="1221"/>
        <v>4.3006716003852752E-3</v>
      </c>
      <c r="H2627" s="115">
        <f t="shared" si="1222"/>
        <v>46898</v>
      </c>
      <c r="I2627" s="115">
        <f t="shared" si="1223"/>
        <v>46898</v>
      </c>
      <c r="J2627" s="116">
        <f t="shared" si="1224"/>
        <v>21</v>
      </c>
      <c r="K2627" s="116">
        <f t="shared" si="1225"/>
        <v>19</v>
      </c>
      <c r="L2627" s="8">
        <f t="shared" si="1226"/>
        <v>1.00389028</v>
      </c>
      <c r="M2627" s="117">
        <v>1</v>
      </c>
      <c r="N2627" s="117">
        <f t="shared" si="1227"/>
        <v>1</v>
      </c>
      <c r="O2627" s="110">
        <f t="shared" si="1228"/>
        <v>1.00389028</v>
      </c>
      <c r="P2627" s="110">
        <f t="shared" si="1229"/>
        <v>269.44451179999999</v>
      </c>
      <c r="Q2627" s="148">
        <f t="shared" si="1230"/>
        <v>0</v>
      </c>
      <c r="R2627" s="170">
        <f t="shared" si="1231"/>
        <v>0</v>
      </c>
      <c r="S2627" s="110">
        <f t="shared" si="1232"/>
        <v>0</v>
      </c>
      <c r="T2627" s="92">
        <f t="shared" si="1241"/>
        <v>0</v>
      </c>
      <c r="U2627" s="181">
        <f t="shared" si="1242"/>
        <v>0</v>
      </c>
      <c r="V2627" s="120">
        <f t="shared" si="1238"/>
        <v>7.8E-2</v>
      </c>
      <c r="W2627" s="118">
        <f t="shared" si="1233"/>
        <v>19</v>
      </c>
      <c r="X2627" s="118">
        <v>252</v>
      </c>
      <c r="Y2627" s="117">
        <f t="shared" si="1234"/>
        <v>1.0056789290000001</v>
      </c>
      <c r="Z2627" s="110">
        <f t="shared" si="1235"/>
        <v>1.5301562500000001</v>
      </c>
      <c r="AA2627" s="110">
        <f t="shared" si="1236"/>
        <v>0</v>
      </c>
      <c r="AB2627" s="121" t="str">
        <f t="shared" si="1239"/>
        <v>A+J=</v>
      </c>
      <c r="AC2627" s="115">
        <f t="shared" si="1240"/>
        <v>46898</v>
      </c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9">
        <f t="shared" si="1237"/>
        <v>46897</v>
      </c>
      <c r="B2628" s="110">
        <f t="shared" si="1219"/>
        <v>271.11083986</v>
      </c>
      <c r="C2628" s="184">
        <f t="shared" si="1243"/>
        <v>268.40035925564428</v>
      </c>
      <c r="D2628" s="111">
        <f t="shared" si="1220"/>
        <v>7245.38</v>
      </c>
      <c r="E2628" s="111">
        <f>IF($K2628=1,VLOOKUP($A2627,$AQ$11:$AU$150,5),E2627)</f>
        <v>7276.54</v>
      </c>
      <c r="F2628" s="160" t="e">
        <f>IF($K2628=1,VLOOKUP($A2627,$AQ$11:$AU$135,6),F2627)</f>
        <v>#REF!</v>
      </c>
      <c r="G2628" s="114">
        <f t="shared" si="1221"/>
        <v>4.3006716003852752E-3</v>
      </c>
      <c r="H2628" s="115">
        <f t="shared" si="1222"/>
        <v>46898</v>
      </c>
      <c r="I2628" s="115">
        <f t="shared" si="1223"/>
        <v>46898</v>
      </c>
      <c r="J2628" s="116">
        <f t="shared" si="1224"/>
        <v>21</v>
      </c>
      <c r="K2628" s="116">
        <f t="shared" si="1225"/>
        <v>20</v>
      </c>
      <c r="L2628" s="8">
        <f t="shared" si="1226"/>
        <v>1.0040954499999999</v>
      </c>
      <c r="M2628" s="117">
        <v>1</v>
      </c>
      <c r="N2628" s="117">
        <f t="shared" si="1227"/>
        <v>1</v>
      </c>
      <c r="O2628" s="110">
        <f t="shared" si="1228"/>
        <v>1.0040954499999999</v>
      </c>
      <c r="P2628" s="110">
        <f t="shared" si="1229"/>
        <v>269.49957949999998</v>
      </c>
      <c r="Q2628" s="148">
        <f t="shared" si="1230"/>
        <v>0</v>
      </c>
      <c r="R2628" s="170">
        <f t="shared" si="1231"/>
        <v>0</v>
      </c>
      <c r="S2628" s="110">
        <f t="shared" si="1232"/>
        <v>0</v>
      </c>
      <c r="T2628" s="92">
        <f t="shared" si="1241"/>
        <v>0</v>
      </c>
      <c r="U2628" s="181">
        <f t="shared" si="1242"/>
        <v>0</v>
      </c>
      <c r="V2628" s="120">
        <f t="shared" si="1238"/>
        <v>7.8E-2</v>
      </c>
      <c r="W2628" s="118">
        <f t="shared" si="1233"/>
        <v>20</v>
      </c>
      <c r="X2628" s="118">
        <v>252</v>
      </c>
      <c r="Y2628" s="117">
        <f t="shared" si="1234"/>
        <v>1.0059787120000001</v>
      </c>
      <c r="Z2628" s="110">
        <f t="shared" si="1235"/>
        <v>1.6112603599999999</v>
      </c>
      <c r="AA2628" s="110">
        <f t="shared" si="1236"/>
        <v>0</v>
      </c>
      <c r="AB2628" s="121" t="str">
        <f t="shared" si="1239"/>
        <v>A+J=</v>
      </c>
      <c r="AC2628" s="115">
        <f t="shared" si="1240"/>
        <v>46898</v>
      </c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9">
        <f t="shared" si="1237"/>
        <v>46898</v>
      </c>
      <c r="B2629" s="110">
        <f t="shared" si="1219"/>
        <v>271.24708219000001</v>
      </c>
      <c r="C2629" s="184">
        <f t="shared" si="1243"/>
        <v>268.40035925564428</v>
      </c>
      <c r="D2629" s="111">
        <f t="shared" si="1220"/>
        <v>7245.38</v>
      </c>
      <c r="E2629" s="111">
        <f>IF($K2629=1,VLOOKUP($A2628,$AQ$11:$AU$150,5),E2628)</f>
        <v>7276.54</v>
      </c>
      <c r="F2629" s="160" t="e">
        <f>IF($K2629=1,VLOOKUP($A2628,$AQ$11:$AU$135,6),F2628)</f>
        <v>#REF!</v>
      </c>
      <c r="G2629" s="114">
        <f t="shared" si="1221"/>
        <v>4.3006716003852752E-3</v>
      </c>
      <c r="H2629" s="115">
        <f t="shared" si="1222"/>
        <v>46898</v>
      </c>
      <c r="I2629" s="115">
        <f t="shared" si="1223"/>
        <v>46898</v>
      </c>
      <c r="J2629" s="116">
        <f t="shared" si="1224"/>
        <v>21</v>
      </c>
      <c r="K2629" s="116">
        <f t="shared" si="1225"/>
        <v>21</v>
      </c>
      <c r="L2629" s="8">
        <f t="shared" si="1226"/>
        <v>1.0043006699999999</v>
      </c>
      <c r="M2629" s="117">
        <v>1</v>
      </c>
      <c r="N2629" s="117">
        <f t="shared" si="1227"/>
        <v>1</v>
      </c>
      <c r="O2629" s="110">
        <f t="shared" si="1228"/>
        <v>1.0043006699999999</v>
      </c>
      <c r="P2629" s="110">
        <f t="shared" si="1229"/>
        <v>269.55466061999999</v>
      </c>
      <c r="Q2629" s="148">
        <f t="shared" si="1230"/>
        <v>86</v>
      </c>
      <c r="R2629" s="170">
        <f t="shared" si="1231"/>
        <v>4.3478000000000003E-2</v>
      </c>
      <c r="S2629" s="110">
        <f t="shared" si="1232"/>
        <v>11.719697529999999</v>
      </c>
      <c r="T2629" s="92">
        <f t="shared" si="1241"/>
        <v>1.1543013730399436</v>
      </c>
      <c r="U2629" s="181">
        <f t="shared" si="1242"/>
        <v>4.776025342477324E-2</v>
      </c>
      <c r="V2629" s="120">
        <f t="shared" si="1238"/>
        <v>7.8E-2</v>
      </c>
      <c r="W2629" s="118">
        <f t="shared" si="1233"/>
        <v>21</v>
      </c>
      <c r="X2629" s="118">
        <v>252</v>
      </c>
      <c r="Y2629" s="117">
        <f t="shared" si="1234"/>
        <v>1.0062785839999999</v>
      </c>
      <c r="Z2629" s="110">
        <f t="shared" si="1235"/>
        <v>1.69242157</v>
      </c>
      <c r="AA2629" s="110">
        <f t="shared" si="1236"/>
        <v>13.4121191</v>
      </c>
      <c r="AB2629" s="121" t="str">
        <f t="shared" si="1239"/>
        <v>A+J=</v>
      </c>
      <c r="AC2629" s="115">
        <f t="shared" si="1240"/>
        <v>46898</v>
      </c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9">
        <f t="shared" si="1237"/>
        <v>46899</v>
      </c>
      <c r="B2630" s="110">
        <f t="shared" si="1219"/>
        <v>256.80964911000001</v>
      </c>
      <c r="C2630" s="184">
        <f t="shared" si="1243"/>
        <v>256.68066171696</v>
      </c>
      <c r="D2630" s="111">
        <f t="shared" si="1220"/>
        <v>7245.38</v>
      </c>
      <c r="E2630" s="111">
        <f>IF($K2630=1,VLOOKUP($A2629,$AQ$11:$AU$150,5),E2629)</f>
        <v>7276.54</v>
      </c>
      <c r="F2630" s="160" t="e">
        <f>IF($K2630=1,VLOOKUP($A2629,$AQ$11:$AU$135,6),F2629)</f>
        <v>#REF!</v>
      </c>
      <c r="G2630" s="114">
        <f t="shared" si="1221"/>
        <v>4.3006716003852752E-3</v>
      </c>
      <c r="H2630" s="115">
        <f t="shared" si="1222"/>
        <v>46930</v>
      </c>
      <c r="I2630" s="115">
        <f t="shared" si="1223"/>
        <v>46930</v>
      </c>
      <c r="J2630" s="116">
        <f t="shared" si="1224"/>
        <v>21</v>
      </c>
      <c r="K2630" s="116">
        <f t="shared" si="1225"/>
        <v>1</v>
      </c>
      <c r="L2630" s="8">
        <f t="shared" si="1226"/>
        <v>1.0002043700000001</v>
      </c>
      <c r="M2630" s="117">
        <v>1</v>
      </c>
      <c r="N2630" s="117">
        <f t="shared" si="1227"/>
        <v>1</v>
      </c>
      <c r="O2630" s="110">
        <f t="shared" si="1228"/>
        <v>1.0002043700000001</v>
      </c>
      <c r="P2630" s="110">
        <f t="shared" si="1229"/>
        <v>256.73311954000002</v>
      </c>
      <c r="Q2630" s="148">
        <f t="shared" si="1230"/>
        <v>0</v>
      </c>
      <c r="R2630" s="170">
        <f t="shared" si="1231"/>
        <v>0</v>
      </c>
      <c r="S2630" s="110">
        <f t="shared" si="1232"/>
        <v>0</v>
      </c>
      <c r="T2630" s="92">
        <f t="shared" si="1241"/>
        <v>0</v>
      </c>
      <c r="U2630" s="181">
        <f t="shared" si="1242"/>
        <v>0</v>
      </c>
      <c r="V2630" s="120">
        <f t="shared" si="1238"/>
        <v>7.8E-2</v>
      </c>
      <c r="W2630" s="118">
        <f t="shared" si="1233"/>
        <v>1</v>
      </c>
      <c r="X2630" s="118">
        <v>252</v>
      </c>
      <c r="Y2630" s="117">
        <f t="shared" si="1234"/>
        <v>1.00029809</v>
      </c>
      <c r="Z2630" s="110">
        <f t="shared" si="1235"/>
        <v>7.6529570000000005E-2</v>
      </c>
      <c r="AA2630" s="110">
        <f t="shared" si="1236"/>
        <v>0</v>
      </c>
      <c r="AB2630" s="121" t="str">
        <f t="shared" si="1239"/>
        <v>A+J=</v>
      </c>
      <c r="AC2630" s="115">
        <f t="shared" si="1240"/>
        <v>46930</v>
      </c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9">
        <f t="shared" si="1237"/>
        <v>46900</v>
      </c>
      <c r="B2631" s="110">
        <f t="shared" si="1219"/>
        <v>256.93870348000002</v>
      </c>
      <c r="C2631" s="184">
        <f t="shared" si="1243"/>
        <v>256.68066171696</v>
      </c>
      <c r="D2631" s="111">
        <f t="shared" si="1220"/>
        <v>7245.38</v>
      </c>
      <c r="E2631" s="111">
        <f>IF($K2631=1,VLOOKUP($A2630,$AQ$11:$AU$150,5),E2630)</f>
        <v>7276.54</v>
      </c>
      <c r="F2631" s="160" t="e">
        <f>IF($K2631=1,VLOOKUP($A2630,$AQ$11:$AU$135,6),F2630)</f>
        <v>#REF!</v>
      </c>
      <c r="G2631" s="114">
        <f t="shared" si="1221"/>
        <v>4.3006716003852752E-3</v>
      </c>
      <c r="H2631" s="115">
        <f t="shared" si="1222"/>
        <v>46930</v>
      </c>
      <c r="I2631" s="115">
        <f t="shared" si="1223"/>
        <v>46930</v>
      </c>
      <c r="J2631" s="116">
        <f t="shared" si="1224"/>
        <v>21</v>
      </c>
      <c r="K2631" s="116">
        <f t="shared" si="1225"/>
        <v>2</v>
      </c>
      <c r="L2631" s="8">
        <f t="shared" si="1226"/>
        <v>1.00040879</v>
      </c>
      <c r="M2631" s="117">
        <v>1</v>
      </c>
      <c r="N2631" s="117">
        <f t="shared" si="1227"/>
        <v>1</v>
      </c>
      <c r="O2631" s="110">
        <f t="shared" si="1228"/>
        <v>1.00040879</v>
      </c>
      <c r="P2631" s="110">
        <f t="shared" si="1229"/>
        <v>256.7855902</v>
      </c>
      <c r="Q2631" s="148">
        <f t="shared" si="1230"/>
        <v>0</v>
      </c>
      <c r="R2631" s="170">
        <f t="shared" si="1231"/>
        <v>0</v>
      </c>
      <c r="S2631" s="110">
        <f t="shared" si="1232"/>
        <v>0</v>
      </c>
      <c r="T2631" s="92">
        <f t="shared" si="1241"/>
        <v>0</v>
      </c>
      <c r="U2631" s="181">
        <f t="shared" si="1242"/>
        <v>0</v>
      </c>
      <c r="V2631" s="120">
        <f t="shared" si="1238"/>
        <v>7.8E-2</v>
      </c>
      <c r="W2631" s="118">
        <f t="shared" si="1233"/>
        <v>2</v>
      </c>
      <c r="X2631" s="118">
        <v>252</v>
      </c>
      <c r="Y2631" s="117">
        <f t="shared" si="1234"/>
        <v>1.0005962690000001</v>
      </c>
      <c r="Z2631" s="110">
        <f t="shared" si="1235"/>
        <v>0.15311327999999999</v>
      </c>
      <c r="AA2631" s="110">
        <f t="shared" si="1236"/>
        <v>0</v>
      </c>
      <c r="AB2631" s="121" t="str">
        <f t="shared" si="1239"/>
        <v>A+J=</v>
      </c>
      <c r="AC2631" s="115">
        <f t="shared" si="1240"/>
        <v>46930</v>
      </c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9">
        <f t="shared" si="1237"/>
        <v>46901</v>
      </c>
      <c r="B2632" s="110">
        <f t="shared" si="1219"/>
        <v>256.93870348000002</v>
      </c>
      <c r="C2632" s="184">
        <f t="shared" si="1243"/>
        <v>256.68066171696</v>
      </c>
      <c r="D2632" s="111">
        <f t="shared" si="1220"/>
        <v>7245.38</v>
      </c>
      <c r="E2632" s="111">
        <f>IF($K2632=1,VLOOKUP($A2631,$AQ$11:$AU$150,5),E2631)</f>
        <v>7276.54</v>
      </c>
      <c r="F2632" s="160" t="e">
        <f>IF($K2632=1,VLOOKUP($A2631,$AQ$11:$AU$135,6),F2631)</f>
        <v>#REF!</v>
      </c>
      <c r="G2632" s="114">
        <f t="shared" si="1221"/>
        <v>4.3006716003852752E-3</v>
      </c>
      <c r="H2632" s="115">
        <f t="shared" si="1222"/>
        <v>46930</v>
      </c>
      <c r="I2632" s="115">
        <f t="shared" si="1223"/>
        <v>46930</v>
      </c>
      <c r="J2632" s="116">
        <f t="shared" si="1224"/>
        <v>21</v>
      </c>
      <c r="K2632" s="116">
        <f t="shared" si="1225"/>
        <v>2</v>
      </c>
      <c r="L2632" s="8">
        <f t="shared" si="1226"/>
        <v>1.00040879</v>
      </c>
      <c r="M2632" s="117">
        <v>1</v>
      </c>
      <c r="N2632" s="117">
        <f t="shared" si="1227"/>
        <v>1</v>
      </c>
      <c r="O2632" s="110">
        <f t="shared" si="1228"/>
        <v>1.00040879</v>
      </c>
      <c r="P2632" s="110">
        <f t="shared" si="1229"/>
        <v>256.7855902</v>
      </c>
      <c r="Q2632" s="148">
        <f t="shared" si="1230"/>
        <v>0</v>
      </c>
      <c r="R2632" s="170">
        <f t="shared" si="1231"/>
        <v>0</v>
      </c>
      <c r="S2632" s="110">
        <f t="shared" si="1232"/>
        <v>0</v>
      </c>
      <c r="T2632" s="92">
        <f t="shared" si="1241"/>
        <v>0</v>
      </c>
      <c r="U2632" s="181">
        <f t="shared" si="1242"/>
        <v>0</v>
      </c>
      <c r="V2632" s="120">
        <f t="shared" si="1238"/>
        <v>7.8E-2</v>
      </c>
      <c r="W2632" s="118">
        <f t="shared" si="1233"/>
        <v>2</v>
      </c>
      <c r="X2632" s="118">
        <v>252</v>
      </c>
      <c r="Y2632" s="117">
        <f t="shared" si="1234"/>
        <v>1.0005962690000001</v>
      </c>
      <c r="Z2632" s="110">
        <f t="shared" si="1235"/>
        <v>0.15311327999999999</v>
      </c>
      <c r="AA2632" s="110">
        <f t="shared" si="1236"/>
        <v>0</v>
      </c>
      <c r="AB2632" s="121" t="str">
        <f t="shared" si="1239"/>
        <v>A+J=</v>
      </c>
      <c r="AC2632" s="115">
        <f t="shared" si="1240"/>
        <v>46930</v>
      </c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9">
        <f t="shared" si="1237"/>
        <v>46902</v>
      </c>
      <c r="B2633" s="110">
        <f t="shared" ref="B2633:B2696" si="1244">(P2633+Z2633)</f>
        <v>256.93870348000002</v>
      </c>
      <c r="C2633" s="184">
        <f t="shared" si="1243"/>
        <v>256.68066171696</v>
      </c>
      <c r="D2633" s="111">
        <f t="shared" ref="D2633:D2696" si="1245">IF(E2633=E2632,D2632,E2632)</f>
        <v>7245.38</v>
      </c>
      <c r="E2633" s="111">
        <f>IF($K2633=1,VLOOKUP($A2632,$AQ$11:$AU$150,5),E2632)</f>
        <v>7276.54</v>
      </c>
      <c r="F2633" s="160" t="e">
        <f>IF($K2633=1,VLOOKUP($A2632,$AQ$11:$AU$135,6),F2632)</f>
        <v>#REF!</v>
      </c>
      <c r="G2633" s="114">
        <f t="shared" ref="G2633:G2696" si="1246">(E2633/D2633)-1</f>
        <v>4.3006716003852752E-3</v>
      </c>
      <c r="H2633" s="115">
        <f t="shared" ref="H2633:H2696" si="1247">IF(Q2632&gt;0,VLOOKUP(A2633,AJ$119:AP$451,4),H2632)</f>
        <v>46930</v>
      </c>
      <c r="I2633" s="115">
        <f t="shared" ref="I2633:I2696" si="1248">IF(A2633&gt;I2632,H2633,I2632)</f>
        <v>46930</v>
      </c>
      <c r="J2633" s="116">
        <f t="shared" ref="J2633:J2696" si="1249">IF(I2633=I2632,J2632,NETWORKDAYS(I2632,I2633,$AF$149:$AF$503)-1)</f>
        <v>21</v>
      </c>
      <c r="K2633" s="116">
        <f t="shared" ref="K2633:K2696" si="1250">(J2633-(NETWORKDAYS(A2633,I2633,AF$149:AF$503)-1))</f>
        <v>2</v>
      </c>
      <c r="L2633" s="8">
        <f t="shared" ref="L2633:L2696" si="1251">TRUNC((E2633/D2633)^TRUNC((K2633/J2633),9),8)</f>
        <v>1.00040879</v>
      </c>
      <c r="M2633" s="117">
        <v>1</v>
      </c>
      <c r="N2633" s="117">
        <f t="shared" ref="N2633:N2696" si="1252">IF(I2633&gt;I2632,N2632*M2633,N2632)</f>
        <v>1</v>
      </c>
      <c r="O2633" s="110">
        <f t="shared" ref="O2633:O2696" si="1253">TRUNC(TRUNC((L2633*N2633),15),8)</f>
        <v>1.00040879</v>
      </c>
      <c r="P2633" s="110">
        <f t="shared" ref="P2633:P2696" si="1254">TRUNC(C2633*O2633,8)</f>
        <v>256.7855902</v>
      </c>
      <c r="Q2633" s="148">
        <f t="shared" ref="Q2633:Q2696" si="1255">IF(VLOOKUP(A2633,AF$11:AM$141,8)=VLOOKUP(A2632,AF$11:AM$141,8),0,VLOOKUP(A2633,AF$11:AM$141,8))</f>
        <v>0</v>
      </c>
      <c r="R2633" s="170">
        <f t="shared" ref="R2633:R2696" si="1256">IF(Q2633&gt;0,VLOOKUP($A2633,$AF$11:$AK$141,6),0)</f>
        <v>0</v>
      </c>
      <c r="S2633" s="110">
        <f t="shared" ref="S2633:S2696" si="1257">IF(R2633&gt;0,TRUNC(R2633*P2633,8),0)</f>
        <v>0</v>
      </c>
      <c r="T2633" s="92">
        <f t="shared" si="1241"/>
        <v>0</v>
      </c>
      <c r="U2633" s="181">
        <f t="shared" si="1242"/>
        <v>0</v>
      </c>
      <c r="V2633" s="120">
        <f t="shared" si="1238"/>
        <v>7.8E-2</v>
      </c>
      <c r="W2633" s="118">
        <f t="shared" ref="W2633:W2696" si="1258">IF(A2632&lt;K$2,0,IF(Q2632&gt;0,1,IF(K2633=K2632,W2632,W2632+1)))</f>
        <v>2</v>
      </c>
      <c r="X2633" s="118">
        <v>252</v>
      </c>
      <c r="Y2633" s="117">
        <f t="shared" ref="Y2633:Y2696" si="1259">ROUND((1+V2633)^TRUNC((W2633/X2633),9),9)</f>
        <v>1.0005962690000001</v>
      </c>
      <c r="Z2633" s="110">
        <f t="shared" ref="Z2633:Z2696" si="1260">TRUNC((P2633*(Y2633-1)),8)</f>
        <v>0.15311327999999999</v>
      </c>
      <c r="AA2633" s="110">
        <f t="shared" ref="AA2633:AA2696" si="1261">IF(Q2633&gt;0,S2633+Z2633,0)</f>
        <v>0</v>
      </c>
      <c r="AB2633" s="121" t="str">
        <f t="shared" si="1239"/>
        <v>A+J=</v>
      </c>
      <c r="AC2633" s="115">
        <f t="shared" si="1240"/>
        <v>46930</v>
      </c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9">
        <f t="shared" si="1237"/>
        <v>46903</v>
      </c>
      <c r="B2634" s="110">
        <f t="shared" si="1244"/>
        <v>257.06782203</v>
      </c>
      <c r="C2634" s="184">
        <f t="shared" si="1243"/>
        <v>256.68066171696</v>
      </c>
      <c r="D2634" s="111">
        <f t="shared" si="1245"/>
        <v>7245.38</v>
      </c>
      <c r="E2634" s="111">
        <f>IF($K2634=1,VLOOKUP($A2633,$AQ$11:$AU$150,5),E2633)</f>
        <v>7276.54</v>
      </c>
      <c r="F2634" s="160" t="e">
        <f>IF($K2634=1,VLOOKUP($A2633,$AQ$11:$AU$135,6),F2633)</f>
        <v>#REF!</v>
      </c>
      <c r="G2634" s="114">
        <f t="shared" si="1246"/>
        <v>4.3006716003852752E-3</v>
      </c>
      <c r="H2634" s="115">
        <f t="shared" si="1247"/>
        <v>46930</v>
      </c>
      <c r="I2634" s="115">
        <f t="shared" si="1248"/>
        <v>46930</v>
      </c>
      <c r="J2634" s="116">
        <f t="shared" si="1249"/>
        <v>21</v>
      </c>
      <c r="K2634" s="116">
        <f t="shared" si="1250"/>
        <v>3</v>
      </c>
      <c r="L2634" s="8">
        <f t="shared" si="1251"/>
        <v>1.00061325</v>
      </c>
      <c r="M2634" s="117">
        <v>1</v>
      </c>
      <c r="N2634" s="117">
        <f t="shared" si="1252"/>
        <v>1</v>
      </c>
      <c r="O2634" s="110">
        <f t="shared" si="1253"/>
        <v>1.00061325</v>
      </c>
      <c r="P2634" s="110">
        <f t="shared" si="1254"/>
        <v>256.83807113</v>
      </c>
      <c r="Q2634" s="148">
        <f t="shared" si="1255"/>
        <v>0</v>
      </c>
      <c r="R2634" s="170">
        <f t="shared" si="1256"/>
        <v>0</v>
      </c>
      <c r="S2634" s="110">
        <f t="shared" si="1257"/>
        <v>0</v>
      </c>
      <c r="T2634" s="92">
        <f t="shared" si="1241"/>
        <v>0</v>
      </c>
      <c r="U2634" s="181">
        <f t="shared" si="1242"/>
        <v>0</v>
      </c>
      <c r="V2634" s="120">
        <f t="shared" si="1238"/>
        <v>7.8E-2</v>
      </c>
      <c r="W2634" s="118">
        <f t="shared" si="1258"/>
        <v>3</v>
      </c>
      <c r="X2634" s="118">
        <v>252</v>
      </c>
      <c r="Y2634" s="117">
        <f t="shared" si="1259"/>
        <v>1.0008945359999999</v>
      </c>
      <c r="Z2634" s="110">
        <f t="shared" si="1260"/>
        <v>0.22975090000000001</v>
      </c>
      <c r="AA2634" s="110">
        <f t="shared" si="1261"/>
        <v>0</v>
      </c>
      <c r="AB2634" s="121" t="str">
        <f t="shared" si="1239"/>
        <v>A+J=</v>
      </c>
      <c r="AC2634" s="115">
        <f t="shared" si="1240"/>
        <v>46930</v>
      </c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9">
        <f t="shared" si="1237"/>
        <v>46904</v>
      </c>
      <c r="B2635" s="110">
        <f t="shared" si="1244"/>
        <v>257.19700527000003</v>
      </c>
      <c r="C2635" s="184">
        <f t="shared" si="1243"/>
        <v>256.68066171696</v>
      </c>
      <c r="D2635" s="111">
        <f t="shared" si="1245"/>
        <v>7245.38</v>
      </c>
      <c r="E2635" s="111">
        <f>IF($K2635=1,VLOOKUP($A2634,$AQ$11:$AU$150,5),E2634)</f>
        <v>7276.54</v>
      </c>
      <c r="F2635" s="160" t="e">
        <f>IF($K2635=1,VLOOKUP($A2634,$AQ$11:$AU$135,6),F2634)</f>
        <v>#REF!</v>
      </c>
      <c r="G2635" s="114">
        <f t="shared" si="1246"/>
        <v>4.3006716003852752E-3</v>
      </c>
      <c r="H2635" s="115">
        <f t="shared" si="1247"/>
        <v>46930</v>
      </c>
      <c r="I2635" s="115">
        <f t="shared" si="1248"/>
        <v>46930</v>
      </c>
      <c r="J2635" s="116">
        <f t="shared" si="1249"/>
        <v>21</v>
      </c>
      <c r="K2635" s="116">
        <f t="shared" si="1250"/>
        <v>4</v>
      </c>
      <c r="L2635" s="8">
        <f t="shared" si="1251"/>
        <v>1.00081775</v>
      </c>
      <c r="M2635" s="117">
        <v>1</v>
      </c>
      <c r="N2635" s="117">
        <f t="shared" si="1252"/>
        <v>1</v>
      </c>
      <c r="O2635" s="110">
        <f t="shared" si="1253"/>
        <v>1.00081775</v>
      </c>
      <c r="P2635" s="110">
        <f t="shared" si="1254"/>
        <v>256.89056232000002</v>
      </c>
      <c r="Q2635" s="148">
        <f t="shared" si="1255"/>
        <v>0</v>
      </c>
      <c r="R2635" s="170">
        <f t="shared" si="1256"/>
        <v>0</v>
      </c>
      <c r="S2635" s="110">
        <f t="shared" si="1257"/>
        <v>0</v>
      </c>
      <c r="T2635" s="92">
        <f t="shared" si="1241"/>
        <v>0</v>
      </c>
      <c r="U2635" s="181">
        <f t="shared" si="1242"/>
        <v>0</v>
      </c>
      <c r="V2635" s="120">
        <f t="shared" si="1238"/>
        <v>7.8E-2</v>
      </c>
      <c r="W2635" s="118">
        <f t="shared" si="1258"/>
        <v>4</v>
      </c>
      <c r="X2635" s="118">
        <v>252</v>
      </c>
      <c r="Y2635" s="117">
        <f t="shared" si="1259"/>
        <v>1.001192893</v>
      </c>
      <c r="Z2635" s="110">
        <f t="shared" si="1260"/>
        <v>0.30644294999999999</v>
      </c>
      <c r="AA2635" s="110">
        <f t="shared" si="1261"/>
        <v>0</v>
      </c>
      <c r="AB2635" s="121" t="str">
        <f t="shared" si="1239"/>
        <v>A+J=</v>
      </c>
      <c r="AC2635" s="115">
        <f t="shared" si="1240"/>
        <v>46930</v>
      </c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9">
        <f t="shared" ref="A2636:A2699" si="1262">(A2635+1)</f>
        <v>46905</v>
      </c>
      <c r="B2636" s="110">
        <f t="shared" si="1244"/>
        <v>257.32625300000001</v>
      </c>
      <c r="C2636" s="184">
        <f t="shared" si="1243"/>
        <v>256.68066171696</v>
      </c>
      <c r="D2636" s="111">
        <f t="shared" si="1245"/>
        <v>7245.38</v>
      </c>
      <c r="E2636" s="111">
        <f>IF($K2636=1,VLOOKUP($A2635,$AQ$11:$AU$150,5),E2635)</f>
        <v>7276.54</v>
      </c>
      <c r="F2636" s="160" t="e">
        <f>IF($K2636=1,VLOOKUP($A2635,$AQ$11:$AU$135,6),F2635)</f>
        <v>#REF!</v>
      </c>
      <c r="G2636" s="114">
        <f t="shared" si="1246"/>
        <v>4.3006716003852752E-3</v>
      </c>
      <c r="H2636" s="115">
        <f t="shared" si="1247"/>
        <v>46930</v>
      </c>
      <c r="I2636" s="115">
        <f t="shared" si="1248"/>
        <v>46930</v>
      </c>
      <c r="J2636" s="116">
        <f t="shared" si="1249"/>
        <v>21</v>
      </c>
      <c r="K2636" s="116">
        <f t="shared" si="1250"/>
        <v>5</v>
      </c>
      <c r="L2636" s="8">
        <f t="shared" si="1251"/>
        <v>1.0010222900000001</v>
      </c>
      <c r="M2636" s="117">
        <v>1</v>
      </c>
      <c r="N2636" s="117">
        <f t="shared" si="1252"/>
        <v>1</v>
      </c>
      <c r="O2636" s="110">
        <f t="shared" si="1253"/>
        <v>1.0010222900000001</v>
      </c>
      <c r="P2636" s="110">
        <f t="shared" si="1254"/>
        <v>256.94306379</v>
      </c>
      <c r="Q2636" s="148">
        <f t="shared" si="1255"/>
        <v>0</v>
      </c>
      <c r="R2636" s="170">
        <f t="shared" si="1256"/>
        <v>0</v>
      </c>
      <c r="S2636" s="110">
        <f t="shared" si="1257"/>
        <v>0</v>
      </c>
      <c r="T2636" s="92">
        <f t="shared" si="1241"/>
        <v>0</v>
      </c>
      <c r="U2636" s="181">
        <f t="shared" si="1242"/>
        <v>0</v>
      </c>
      <c r="V2636" s="120">
        <f t="shared" ref="V2636:V2699" si="1263">(V2635)</f>
        <v>7.8E-2</v>
      </c>
      <c r="W2636" s="118">
        <f t="shared" si="1258"/>
        <v>5</v>
      </c>
      <c r="X2636" s="118">
        <v>252</v>
      </c>
      <c r="Y2636" s="117">
        <f t="shared" si="1259"/>
        <v>1.001491339</v>
      </c>
      <c r="Z2636" s="110">
        <f t="shared" si="1260"/>
        <v>0.38318921</v>
      </c>
      <c r="AA2636" s="110">
        <f t="shared" si="1261"/>
        <v>0</v>
      </c>
      <c r="AB2636" s="121" t="str">
        <f t="shared" si="1239"/>
        <v>A+J=</v>
      </c>
      <c r="AC2636" s="115">
        <f t="shared" si="1240"/>
        <v>46930</v>
      </c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9">
        <f t="shared" si="1262"/>
        <v>46906</v>
      </c>
      <c r="B2637" s="110">
        <f t="shared" si="1244"/>
        <v>257.45556751999999</v>
      </c>
      <c r="C2637" s="184">
        <f t="shared" si="1243"/>
        <v>256.68066171696</v>
      </c>
      <c r="D2637" s="111">
        <f t="shared" si="1245"/>
        <v>7245.38</v>
      </c>
      <c r="E2637" s="111">
        <f>IF($K2637=1,VLOOKUP($A2636,$AQ$11:$AU$150,5),E2636)</f>
        <v>7276.54</v>
      </c>
      <c r="F2637" s="160" t="e">
        <f>IF($K2637=1,VLOOKUP($A2636,$AQ$11:$AU$135,6),F2636)</f>
        <v>#REF!</v>
      </c>
      <c r="G2637" s="114">
        <f t="shared" si="1246"/>
        <v>4.3006716003852752E-3</v>
      </c>
      <c r="H2637" s="115">
        <f t="shared" si="1247"/>
        <v>46930</v>
      </c>
      <c r="I2637" s="115">
        <f t="shared" si="1248"/>
        <v>46930</v>
      </c>
      <c r="J2637" s="116">
        <f t="shared" si="1249"/>
        <v>21</v>
      </c>
      <c r="K2637" s="116">
        <f t="shared" si="1250"/>
        <v>6</v>
      </c>
      <c r="L2637" s="8">
        <f t="shared" si="1251"/>
        <v>1.0012268799999999</v>
      </c>
      <c r="M2637" s="117">
        <v>1</v>
      </c>
      <c r="N2637" s="117">
        <f t="shared" si="1252"/>
        <v>1</v>
      </c>
      <c r="O2637" s="110">
        <f t="shared" si="1253"/>
        <v>1.0012268799999999</v>
      </c>
      <c r="P2637" s="110">
        <f t="shared" si="1254"/>
        <v>256.99557807999997</v>
      </c>
      <c r="Q2637" s="148">
        <f t="shared" si="1255"/>
        <v>0</v>
      </c>
      <c r="R2637" s="170">
        <f t="shared" si="1256"/>
        <v>0</v>
      </c>
      <c r="S2637" s="110">
        <f t="shared" si="1257"/>
        <v>0</v>
      </c>
      <c r="T2637" s="92">
        <f t="shared" si="1241"/>
        <v>0</v>
      </c>
      <c r="U2637" s="181">
        <f t="shared" si="1242"/>
        <v>0</v>
      </c>
      <c r="V2637" s="120">
        <f t="shared" si="1263"/>
        <v>7.8E-2</v>
      </c>
      <c r="W2637" s="118">
        <f t="shared" si="1258"/>
        <v>6</v>
      </c>
      <c r="X2637" s="118">
        <v>252</v>
      </c>
      <c r="Y2637" s="117">
        <f t="shared" si="1259"/>
        <v>1.0017898730000001</v>
      </c>
      <c r="Z2637" s="110">
        <f t="shared" si="1260"/>
        <v>0.45998944000000003</v>
      </c>
      <c r="AA2637" s="110">
        <f t="shared" si="1261"/>
        <v>0</v>
      </c>
      <c r="AB2637" s="121" t="str">
        <f t="shared" ref="AB2637:AB2700" si="1264">IF($Q2636&gt;0,VLOOKUP($A2636,$AF$11:$AO$141,9),AB2636)</f>
        <v>A+J=</v>
      </c>
      <c r="AC2637" s="115">
        <f t="shared" ref="AC2637:AC2700" si="1265">IF($Q2636&gt;0,VLOOKUP($A2636,$AF$11:$AO$141,10),AC2636)</f>
        <v>46930</v>
      </c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9">
        <f t="shared" si="1262"/>
        <v>46907</v>
      </c>
      <c r="B2638" s="110">
        <f t="shared" si="1244"/>
        <v>257.58494400000001</v>
      </c>
      <c r="C2638" s="184">
        <f t="shared" si="1243"/>
        <v>256.68066171696</v>
      </c>
      <c r="D2638" s="111">
        <f t="shared" si="1245"/>
        <v>7245.38</v>
      </c>
      <c r="E2638" s="111">
        <f>IF($K2638=1,VLOOKUP($A2637,$AQ$11:$AU$150,5),E2637)</f>
        <v>7276.54</v>
      </c>
      <c r="F2638" s="160" t="e">
        <f>IF($K2638=1,VLOOKUP($A2637,$AQ$11:$AU$135,6),F2637)</f>
        <v>#REF!</v>
      </c>
      <c r="G2638" s="114">
        <f t="shared" si="1246"/>
        <v>4.3006716003852752E-3</v>
      </c>
      <c r="H2638" s="115">
        <f t="shared" si="1247"/>
        <v>46930</v>
      </c>
      <c r="I2638" s="115">
        <f t="shared" si="1248"/>
        <v>46930</v>
      </c>
      <c r="J2638" s="116">
        <f t="shared" si="1249"/>
        <v>21</v>
      </c>
      <c r="K2638" s="116">
        <f t="shared" si="1250"/>
        <v>7</v>
      </c>
      <c r="L2638" s="8">
        <f t="shared" si="1251"/>
        <v>1.0014315</v>
      </c>
      <c r="M2638" s="117">
        <v>1</v>
      </c>
      <c r="N2638" s="117">
        <f t="shared" si="1252"/>
        <v>1</v>
      </c>
      <c r="O2638" s="110">
        <f t="shared" si="1253"/>
        <v>1.0014315</v>
      </c>
      <c r="P2638" s="110">
        <f t="shared" si="1254"/>
        <v>257.04810007999998</v>
      </c>
      <c r="Q2638" s="148">
        <f t="shared" si="1255"/>
        <v>0</v>
      </c>
      <c r="R2638" s="170">
        <f t="shared" si="1256"/>
        <v>0</v>
      </c>
      <c r="S2638" s="110">
        <f t="shared" si="1257"/>
        <v>0</v>
      </c>
      <c r="T2638" s="92">
        <f t="shared" si="1241"/>
        <v>0</v>
      </c>
      <c r="U2638" s="181">
        <f t="shared" si="1242"/>
        <v>0</v>
      </c>
      <c r="V2638" s="120">
        <f t="shared" si="1263"/>
        <v>7.8E-2</v>
      </c>
      <c r="W2638" s="118">
        <f t="shared" si="1258"/>
        <v>7</v>
      </c>
      <c r="X2638" s="118">
        <v>252</v>
      </c>
      <c r="Y2638" s="117">
        <f t="shared" si="1259"/>
        <v>1.0020884960000001</v>
      </c>
      <c r="Z2638" s="110">
        <f t="shared" si="1260"/>
        <v>0.53684392000000003</v>
      </c>
      <c r="AA2638" s="110">
        <f t="shared" si="1261"/>
        <v>0</v>
      </c>
      <c r="AB2638" s="121" t="str">
        <f t="shared" si="1264"/>
        <v>A+J=</v>
      </c>
      <c r="AC2638" s="115">
        <f t="shared" si="1265"/>
        <v>46930</v>
      </c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9">
        <f t="shared" si="1262"/>
        <v>46908</v>
      </c>
      <c r="B2639" s="110">
        <f t="shared" si="1244"/>
        <v>257.58494400000001</v>
      </c>
      <c r="C2639" s="184">
        <f t="shared" si="1243"/>
        <v>256.68066171696</v>
      </c>
      <c r="D2639" s="111">
        <f t="shared" si="1245"/>
        <v>7245.38</v>
      </c>
      <c r="E2639" s="111">
        <f>IF($K2639=1,VLOOKUP($A2638,$AQ$11:$AU$150,5),E2638)</f>
        <v>7276.54</v>
      </c>
      <c r="F2639" s="160" t="e">
        <f>IF($K2639=1,VLOOKUP($A2638,$AQ$11:$AU$135,6),F2638)</f>
        <v>#REF!</v>
      </c>
      <c r="G2639" s="114">
        <f t="shared" si="1246"/>
        <v>4.3006716003852752E-3</v>
      </c>
      <c r="H2639" s="115">
        <f t="shared" si="1247"/>
        <v>46930</v>
      </c>
      <c r="I2639" s="115">
        <f t="shared" si="1248"/>
        <v>46930</v>
      </c>
      <c r="J2639" s="116">
        <f t="shared" si="1249"/>
        <v>21</v>
      </c>
      <c r="K2639" s="116">
        <f t="shared" si="1250"/>
        <v>7</v>
      </c>
      <c r="L2639" s="8">
        <f t="shared" si="1251"/>
        <v>1.0014315</v>
      </c>
      <c r="M2639" s="117">
        <v>1</v>
      </c>
      <c r="N2639" s="117">
        <f t="shared" si="1252"/>
        <v>1</v>
      </c>
      <c r="O2639" s="110">
        <f t="shared" si="1253"/>
        <v>1.0014315</v>
      </c>
      <c r="P2639" s="110">
        <f t="shared" si="1254"/>
        <v>257.04810007999998</v>
      </c>
      <c r="Q2639" s="148">
        <f t="shared" si="1255"/>
        <v>0</v>
      </c>
      <c r="R2639" s="170">
        <f t="shared" si="1256"/>
        <v>0</v>
      </c>
      <c r="S2639" s="110">
        <f t="shared" si="1257"/>
        <v>0</v>
      </c>
      <c r="T2639" s="92">
        <f t="shared" si="1241"/>
        <v>0</v>
      </c>
      <c r="U2639" s="181">
        <f t="shared" si="1242"/>
        <v>0</v>
      </c>
      <c r="V2639" s="120">
        <f t="shared" si="1263"/>
        <v>7.8E-2</v>
      </c>
      <c r="W2639" s="118">
        <f t="shared" si="1258"/>
        <v>7</v>
      </c>
      <c r="X2639" s="118">
        <v>252</v>
      </c>
      <c r="Y2639" s="117">
        <f t="shared" si="1259"/>
        <v>1.0020884960000001</v>
      </c>
      <c r="Z2639" s="110">
        <f t="shared" si="1260"/>
        <v>0.53684392000000003</v>
      </c>
      <c r="AA2639" s="110">
        <f t="shared" si="1261"/>
        <v>0</v>
      </c>
      <c r="AB2639" s="121" t="str">
        <f t="shared" si="1264"/>
        <v>A+J=</v>
      </c>
      <c r="AC2639" s="115">
        <f t="shared" si="1265"/>
        <v>46930</v>
      </c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9">
        <f t="shared" si="1262"/>
        <v>46909</v>
      </c>
      <c r="B2640" s="110">
        <f t="shared" si="1244"/>
        <v>257.58494400000001</v>
      </c>
      <c r="C2640" s="184">
        <f t="shared" si="1243"/>
        <v>256.68066171696</v>
      </c>
      <c r="D2640" s="111">
        <f t="shared" si="1245"/>
        <v>7245.38</v>
      </c>
      <c r="E2640" s="111">
        <f>IF($K2640=1,VLOOKUP($A2639,$AQ$11:$AU$150,5),E2639)</f>
        <v>7276.54</v>
      </c>
      <c r="F2640" s="160" t="e">
        <f>IF($K2640=1,VLOOKUP($A2639,$AQ$11:$AU$135,6),F2639)</f>
        <v>#REF!</v>
      </c>
      <c r="G2640" s="114">
        <f t="shared" si="1246"/>
        <v>4.3006716003852752E-3</v>
      </c>
      <c r="H2640" s="115">
        <f t="shared" si="1247"/>
        <v>46930</v>
      </c>
      <c r="I2640" s="115">
        <f t="shared" si="1248"/>
        <v>46930</v>
      </c>
      <c r="J2640" s="116">
        <f t="shared" si="1249"/>
        <v>21</v>
      </c>
      <c r="K2640" s="116">
        <f t="shared" si="1250"/>
        <v>7</v>
      </c>
      <c r="L2640" s="8">
        <f t="shared" si="1251"/>
        <v>1.0014315</v>
      </c>
      <c r="M2640" s="117">
        <v>1</v>
      </c>
      <c r="N2640" s="117">
        <f t="shared" si="1252"/>
        <v>1</v>
      </c>
      <c r="O2640" s="110">
        <f t="shared" si="1253"/>
        <v>1.0014315</v>
      </c>
      <c r="P2640" s="110">
        <f t="shared" si="1254"/>
        <v>257.04810007999998</v>
      </c>
      <c r="Q2640" s="148">
        <f t="shared" si="1255"/>
        <v>0</v>
      </c>
      <c r="R2640" s="170">
        <f t="shared" si="1256"/>
        <v>0</v>
      </c>
      <c r="S2640" s="110">
        <f t="shared" si="1257"/>
        <v>0</v>
      </c>
      <c r="T2640" s="92">
        <f t="shared" ref="T2640:T2703" si="1266">IF(AND(Q2640&gt;0,L2640&gt;1),(L2640-1)*C2640,0)</f>
        <v>0</v>
      </c>
      <c r="U2640" s="181">
        <f t="shared" ref="U2640:U2703" si="1267">IF(Q2640&gt;0,(S2640+T2640)/P2640,0)</f>
        <v>0</v>
      </c>
      <c r="V2640" s="120">
        <f t="shared" si="1263"/>
        <v>7.8E-2</v>
      </c>
      <c r="W2640" s="118">
        <f t="shared" si="1258"/>
        <v>7</v>
      </c>
      <c r="X2640" s="118">
        <v>252</v>
      </c>
      <c r="Y2640" s="117">
        <f t="shared" si="1259"/>
        <v>1.0020884960000001</v>
      </c>
      <c r="Z2640" s="110">
        <f t="shared" si="1260"/>
        <v>0.53684392000000003</v>
      </c>
      <c r="AA2640" s="110">
        <f t="shared" si="1261"/>
        <v>0</v>
      </c>
      <c r="AB2640" s="121" t="str">
        <f t="shared" si="1264"/>
        <v>A+J=</v>
      </c>
      <c r="AC2640" s="115">
        <f t="shared" si="1265"/>
        <v>46930</v>
      </c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9">
        <f t="shared" si="1262"/>
        <v>46910</v>
      </c>
      <c r="B2641" s="110">
        <f t="shared" si="1244"/>
        <v>257.71438784999998</v>
      </c>
      <c r="C2641" s="184">
        <f t="shared" si="1243"/>
        <v>256.68066171696</v>
      </c>
      <c r="D2641" s="111">
        <f t="shared" si="1245"/>
        <v>7245.38</v>
      </c>
      <c r="E2641" s="111">
        <f>IF($K2641=1,VLOOKUP($A2640,$AQ$11:$AU$150,5),E2640)</f>
        <v>7276.54</v>
      </c>
      <c r="F2641" s="160" t="e">
        <f>IF($K2641=1,VLOOKUP($A2640,$AQ$11:$AU$135,6),F2640)</f>
        <v>#REF!</v>
      </c>
      <c r="G2641" s="114">
        <f t="shared" si="1246"/>
        <v>4.3006716003852752E-3</v>
      </c>
      <c r="H2641" s="115">
        <f t="shared" si="1247"/>
        <v>46930</v>
      </c>
      <c r="I2641" s="115">
        <f t="shared" si="1248"/>
        <v>46930</v>
      </c>
      <c r="J2641" s="116">
        <f t="shared" si="1249"/>
        <v>21</v>
      </c>
      <c r="K2641" s="116">
        <f t="shared" si="1250"/>
        <v>8</v>
      </c>
      <c r="L2641" s="8">
        <f t="shared" si="1251"/>
        <v>1.00163617</v>
      </c>
      <c r="M2641" s="117">
        <v>1</v>
      </c>
      <c r="N2641" s="117">
        <f t="shared" si="1252"/>
        <v>1</v>
      </c>
      <c r="O2641" s="110">
        <f t="shared" si="1253"/>
        <v>1.00163617</v>
      </c>
      <c r="P2641" s="110">
        <f t="shared" si="1254"/>
        <v>257.10063491</v>
      </c>
      <c r="Q2641" s="148">
        <f t="shared" si="1255"/>
        <v>0</v>
      </c>
      <c r="R2641" s="170">
        <f t="shared" si="1256"/>
        <v>0</v>
      </c>
      <c r="S2641" s="110">
        <f t="shared" si="1257"/>
        <v>0</v>
      </c>
      <c r="T2641" s="92">
        <f t="shared" si="1266"/>
        <v>0</v>
      </c>
      <c r="U2641" s="181">
        <f t="shared" si="1267"/>
        <v>0</v>
      </c>
      <c r="V2641" s="120">
        <f t="shared" si="1263"/>
        <v>7.8E-2</v>
      </c>
      <c r="W2641" s="118">
        <f t="shared" si="1258"/>
        <v>8</v>
      </c>
      <c r="X2641" s="118">
        <v>252</v>
      </c>
      <c r="Y2641" s="117">
        <f t="shared" si="1259"/>
        <v>1.0023872089999999</v>
      </c>
      <c r="Z2641" s="110">
        <f t="shared" si="1260"/>
        <v>0.61375294000000002</v>
      </c>
      <c r="AA2641" s="110">
        <f t="shared" si="1261"/>
        <v>0</v>
      </c>
      <c r="AB2641" s="121" t="str">
        <f t="shared" si="1264"/>
        <v>A+J=</v>
      </c>
      <c r="AC2641" s="115">
        <f t="shared" si="1265"/>
        <v>46930</v>
      </c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9">
        <f t="shared" si="1262"/>
        <v>46911</v>
      </c>
      <c r="B2642" s="110">
        <f t="shared" si="1244"/>
        <v>257.84389628000002</v>
      </c>
      <c r="C2642" s="184">
        <f t="shared" si="1243"/>
        <v>256.68066171696</v>
      </c>
      <c r="D2642" s="111">
        <f t="shared" si="1245"/>
        <v>7245.38</v>
      </c>
      <c r="E2642" s="111">
        <f>IF($K2642=1,VLOOKUP($A2641,$AQ$11:$AU$150,5),E2641)</f>
        <v>7276.54</v>
      </c>
      <c r="F2642" s="160" t="e">
        <f>IF($K2642=1,VLOOKUP($A2641,$AQ$11:$AU$135,6),F2641)</f>
        <v>#REF!</v>
      </c>
      <c r="G2642" s="114">
        <f t="shared" si="1246"/>
        <v>4.3006716003852752E-3</v>
      </c>
      <c r="H2642" s="115">
        <f t="shared" si="1247"/>
        <v>46930</v>
      </c>
      <c r="I2642" s="115">
        <f t="shared" si="1248"/>
        <v>46930</v>
      </c>
      <c r="J2642" s="116">
        <f t="shared" si="1249"/>
        <v>21</v>
      </c>
      <c r="K2642" s="116">
        <f t="shared" si="1250"/>
        <v>9</v>
      </c>
      <c r="L2642" s="8">
        <f t="shared" si="1251"/>
        <v>1.00184088</v>
      </c>
      <c r="M2642" s="117">
        <v>1</v>
      </c>
      <c r="N2642" s="117">
        <f t="shared" si="1252"/>
        <v>1</v>
      </c>
      <c r="O2642" s="110">
        <f t="shared" si="1253"/>
        <v>1.00184088</v>
      </c>
      <c r="P2642" s="110">
        <f t="shared" si="1254"/>
        <v>257.15318001000003</v>
      </c>
      <c r="Q2642" s="148">
        <f t="shared" si="1255"/>
        <v>0</v>
      </c>
      <c r="R2642" s="170">
        <f t="shared" si="1256"/>
        <v>0</v>
      </c>
      <c r="S2642" s="110">
        <f t="shared" si="1257"/>
        <v>0</v>
      </c>
      <c r="T2642" s="92">
        <f t="shared" si="1266"/>
        <v>0</v>
      </c>
      <c r="U2642" s="181">
        <f t="shared" si="1267"/>
        <v>0</v>
      </c>
      <c r="V2642" s="120">
        <f t="shared" si="1263"/>
        <v>7.8E-2</v>
      </c>
      <c r="W2642" s="118">
        <f t="shared" si="1258"/>
        <v>9</v>
      </c>
      <c r="X2642" s="118">
        <v>252</v>
      </c>
      <c r="Y2642" s="117">
        <f t="shared" si="1259"/>
        <v>1.002686011</v>
      </c>
      <c r="Z2642" s="110">
        <f t="shared" si="1260"/>
        <v>0.69071627000000002</v>
      </c>
      <c r="AA2642" s="110">
        <f t="shared" si="1261"/>
        <v>0</v>
      </c>
      <c r="AB2642" s="121" t="str">
        <f t="shared" si="1264"/>
        <v>A+J=</v>
      </c>
      <c r="AC2642" s="115">
        <f t="shared" si="1265"/>
        <v>46930</v>
      </c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9">
        <f t="shared" si="1262"/>
        <v>46912</v>
      </c>
      <c r="B2643" s="110">
        <f t="shared" si="1244"/>
        <v>257.97346902000004</v>
      </c>
      <c r="C2643" s="184">
        <f t="shared" si="1243"/>
        <v>256.68066171696</v>
      </c>
      <c r="D2643" s="111">
        <f t="shared" si="1245"/>
        <v>7245.38</v>
      </c>
      <c r="E2643" s="111">
        <f>IF($K2643=1,VLOOKUP($A2642,$AQ$11:$AU$150,5),E2642)</f>
        <v>7276.54</v>
      </c>
      <c r="F2643" s="160" t="e">
        <f>IF($K2643=1,VLOOKUP($A2642,$AQ$11:$AU$135,6),F2642)</f>
        <v>#REF!</v>
      </c>
      <c r="G2643" s="114">
        <f t="shared" si="1246"/>
        <v>4.3006716003852752E-3</v>
      </c>
      <c r="H2643" s="115">
        <f t="shared" si="1247"/>
        <v>46930</v>
      </c>
      <c r="I2643" s="115">
        <f t="shared" si="1248"/>
        <v>46930</v>
      </c>
      <c r="J2643" s="116">
        <f t="shared" si="1249"/>
        <v>21</v>
      </c>
      <c r="K2643" s="116">
        <f t="shared" si="1250"/>
        <v>10</v>
      </c>
      <c r="L2643" s="8">
        <f t="shared" si="1251"/>
        <v>1.00204563</v>
      </c>
      <c r="M2643" s="117">
        <v>1</v>
      </c>
      <c r="N2643" s="117">
        <f t="shared" si="1252"/>
        <v>1</v>
      </c>
      <c r="O2643" s="110">
        <f t="shared" si="1253"/>
        <v>1.00204563</v>
      </c>
      <c r="P2643" s="110">
        <f t="shared" si="1254"/>
        <v>257.20573537000001</v>
      </c>
      <c r="Q2643" s="148">
        <f t="shared" si="1255"/>
        <v>0</v>
      </c>
      <c r="R2643" s="170">
        <f t="shared" si="1256"/>
        <v>0</v>
      </c>
      <c r="S2643" s="110">
        <f t="shared" si="1257"/>
        <v>0</v>
      </c>
      <c r="T2643" s="92">
        <f t="shared" si="1266"/>
        <v>0</v>
      </c>
      <c r="U2643" s="181">
        <f t="shared" si="1267"/>
        <v>0</v>
      </c>
      <c r="V2643" s="120">
        <f t="shared" si="1263"/>
        <v>7.8E-2</v>
      </c>
      <c r="W2643" s="118">
        <f t="shared" si="1258"/>
        <v>10</v>
      </c>
      <c r="X2643" s="118">
        <v>252</v>
      </c>
      <c r="Y2643" s="117">
        <f t="shared" si="1259"/>
        <v>1.002984901</v>
      </c>
      <c r="Z2643" s="110">
        <f t="shared" si="1260"/>
        <v>0.76773365000000005</v>
      </c>
      <c r="AA2643" s="110">
        <f t="shared" si="1261"/>
        <v>0</v>
      </c>
      <c r="AB2643" s="121" t="str">
        <f t="shared" si="1264"/>
        <v>A+J=</v>
      </c>
      <c r="AC2643" s="115">
        <f t="shared" si="1265"/>
        <v>46930</v>
      </c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9">
        <f t="shared" si="1262"/>
        <v>46913</v>
      </c>
      <c r="B2644" s="110">
        <f t="shared" si="1244"/>
        <v>258.10310922000002</v>
      </c>
      <c r="C2644" s="184">
        <f t="shared" si="1243"/>
        <v>256.68066171696</v>
      </c>
      <c r="D2644" s="111">
        <f t="shared" si="1245"/>
        <v>7245.38</v>
      </c>
      <c r="E2644" s="111">
        <f>IF($K2644=1,VLOOKUP($A2643,$AQ$11:$AU$150,5),E2643)</f>
        <v>7276.54</v>
      </c>
      <c r="F2644" s="160" t="e">
        <f>IF($K2644=1,VLOOKUP($A2643,$AQ$11:$AU$135,6),F2643)</f>
        <v>#REF!</v>
      </c>
      <c r="G2644" s="114">
        <f t="shared" si="1246"/>
        <v>4.3006716003852752E-3</v>
      </c>
      <c r="H2644" s="115">
        <f t="shared" si="1247"/>
        <v>46930</v>
      </c>
      <c r="I2644" s="115">
        <f t="shared" si="1248"/>
        <v>46930</v>
      </c>
      <c r="J2644" s="116">
        <f t="shared" si="1249"/>
        <v>21</v>
      </c>
      <c r="K2644" s="116">
        <f t="shared" si="1250"/>
        <v>11</v>
      </c>
      <c r="L2644" s="8">
        <f t="shared" si="1251"/>
        <v>1.0022504299999999</v>
      </c>
      <c r="M2644" s="117">
        <v>1</v>
      </c>
      <c r="N2644" s="117">
        <f t="shared" si="1252"/>
        <v>1</v>
      </c>
      <c r="O2644" s="110">
        <f t="shared" si="1253"/>
        <v>1.0022504299999999</v>
      </c>
      <c r="P2644" s="110">
        <f t="shared" si="1254"/>
        <v>257.25830357000001</v>
      </c>
      <c r="Q2644" s="148">
        <f t="shared" si="1255"/>
        <v>0</v>
      </c>
      <c r="R2644" s="170">
        <f t="shared" si="1256"/>
        <v>0</v>
      </c>
      <c r="S2644" s="110">
        <f t="shared" si="1257"/>
        <v>0</v>
      </c>
      <c r="T2644" s="92">
        <f t="shared" si="1266"/>
        <v>0</v>
      </c>
      <c r="U2644" s="181">
        <f t="shared" si="1267"/>
        <v>0</v>
      </c>
      <c r="V2644" s="120">
        <f t="shared" si="1263"/>
        <v>7.8E-2</v>
      </c>
      <c r="W2644" s="118">
        <f t="shared" si="1258"/>
        <v>11</v>
      </c>
      <c r="X2644" s="118">
        <v>252</v>
      </c>
      <c r="Y2644" s="117">
        <f t="shared" si="1259"/>
        <v>1.003283881</v>
      </c>
      <c r="Z2644" s="110">
        <f t="shared" si="1260"/>
        <v>0.84480564999999996</v>
      </c>
      <c r="AA2644" s="110">
        <f t="shared" si="1261"/>
        <v>0</v>
      </c>
      <c r="AB2644" s="121" t="str">
        <f t="shared" si="1264"/>
        <v>A+J=</v>
      </c>
      <c r="AC2644" s="115">
        <f t="shared" si="1265"/>
        <v>46930</v>
      </c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9">
        <f t="shared" si="1262"/>
        <v>46914</v>
      </c>
      <c r="B2645" s="110">
        <f t="shared" si="1244"/>
        <v>258.23281147999995</v>
      </c>
      <c r="C2645" s="184">
        <f t="shared" si="1243"/>
        <v>256.68066171696</v>
      </c>
      <c r="D2645" s="111">
        <f t="shared" si="1245"/>
        <v>7245.38</v>
      </c>
      <c r="E2645" s="111">
        <f>IF($K2645=1,VLOOKUP($A2644,$AQ$11:$AU$150,5),E2644)</f>
        <v>7276.54</v>
      </c>
      <c r="F2645" s="160" t="e">
        <f>IF($K2645=1,VLOOKUP($A2644,$AQ$11:$AU$135,6),F2644)</f>
        <v>#REF!</v>
      </c>
      <c r="G2645" s="114">
        <f t="shared" si="1246"/>
        <v>4.3006716003852752E-3</v>
      </c>
      <c r="H2645" s="115">
        <f t="shared" si="1247"/>
        <v>46930</v>
      </c>
      <c r="I2645" s="115">
        <f t="shared" si="1248"/>
        <v>46930</v>
      </c>
      <c r="J2645" s="116">
        <f t="shared" si="1249"/>
        <v>21</v>
      </c>
      <c r="K2645" s="116">
        <f t="shared" si="1250"/>
        <v>12</v>
      </c>
      <c r="L2645" s="8">
        <f t="shared" si="1251"/>
        <v>1.0024552600000001</v>
      </c>
      <c r="M2645" s="117">
        <v>1</v>
      </c>
      <c r="N2645" s="117">
        <f t="shared" si="1252"/>
        <v>1</v>
      </c>
      <c r="O2645" s="110">
        <f t="shared" si="1253"/>
        <v>1.0024552600000001</v>
      </c>
      <c r="P2645" s="110">
        <f t="shared" si="1254"/>
        <v>257.31087946999997</v>
      </c>
      <c r="Q2645" s="148">
        <f t="shared" si="1255"/>
        <v>0</v>
      </c>
      <c r="R2645" s="170">
        <f t="shared" si="1256"/>
        <v>0</v>
      </c>
      <c r="S2645" s="110">
        <f t="shared" si="1257"/>
        <v>0</v>
      </c>
      <c r="T2645" s="92">
        <f t="shared" si="1266"/>
        <v>0</v>
      </c>
      <c r="U2645" s="181">
        <f t="shared" si="1267"/>
        <v>0</v>
      </c>
      <c r="V2645" s="120">
        <f t="shared" si="1263"/>
        <v>7.8E-2</v>
      </c>
      <c r="W2645" s="118">
        <f t="shared" si="1258"/>
        <v>12</v>
      </c>
      <c r="X2645" s="118">
        <v>252</v>
      </c>
      <c r="Y2645" s="117">
        <f t="shared" si="1259"/>
        <v>1.00358295</v>
      </c>
      <c r="Z2645" s="110">
        <f t="shared" si="1260"/>
        <v>0.92193201000000002</v>
      </c>
      <c r="AA2645" s="110">
        <f t="shared" si="1261"/>
        <v>0</v>
      </c>
      <c r="AB2645" s="121" t="str">
        <f t="shared" si="1264"/>
        <v>A+J=</v>
      </c>
      <c r="AC2645" s="115">
        <f t="shared" si="1265"/>
        <v>46930</v>
      </c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9">
        <f t="shared" si="1262"/>
        <v>46915</v>
      </c>
      <c r="B2646" s="110">
        <f t="shared" si="1244"/>
        <v>258.23281147999995</v>
      </c>
      <c r="C2646" s="184">
        <f t="shared" si="1243"/>
        <v>256.68066171696</v>
      </c>
      <c r="D2646" s="111">
        <f t="shared" si="1245"/>
        <v>7245.38</v>
      </c>
      <c r="E2646" s="111">
        <f>IF($K2646=1,VLOOKUP($A2645,$AQ$11:$AU$150,5),E2645)</f>
        <v>7276.54</v>
      </c>
      <c r="F2646" s="160" t="e">
        <f>IF($K2646=1,VLOOKUP($A2645,$AQ$11:$AU$135,6),F2645)</f>
        <v>#REF!</v>
      </c>
      <c r="G2646" s="114">
        <f t="shared" si="1246"/>
        <v>4.3006716003852752E-3</v>
      </c>
      <c r="H2646" s="115">
        <f t="shared" si="1247"/>
        <v>46930</v>
      </c>
      <c r="I2646" s="115">
        <f t="shared" si="1248"/>
        <v>46930</v>
      </c>
      <c r="J2646" s="116">
        <f t="shared" si="1249"/>
        <v>21</v>
      </c>
      <c r="K2646" s="116">
        <f t="shared" si="1250"/>
        <v>12</v>
      </c>
      <c r="L2646" s="8">
        <f t="shared" si="1251"/>
        <v>1.0024552600000001</v>
      </c>
      <c r="M2646" s="117">
        <v>1</v>
      </c>
      <c r="N2646" s="117">
        <f t="shared" si="1252"/>
        <v>1</v>
      </c>
      <c r="O2646" s="110">
        <f t="shared" si="1253"/>
        <v>1.0024552600000001</v>
      </c>
      <c r="P2646" s="110">
        <f t="shared" si="1254"/>
        <v>257.31087946999997</v>
      </c>
      <c r="Q2646" s="148">
        <f t="shared" si="1255"/>
        <v>0</v>
      </c>
      <c r="R2646" s="170">
        <f t="shared" si="1256"/>
        <v>0</v>
      </c>
      <c r="S2646" s="110">
        <f t="shared" si="1257"/>
        <v>0</v>
      </c>
      <c r="T2646" s="92">
        <f t="shared" si="1266"/>
        <v>0</v>
      </c>
      <c r="U2646" s="181">
        <f t="shared" si="1267"/>
        <v>0</v>
      </c>
      <c r="V2646" s="120">
        <f t="shared" si="1263"/>
        <v>7.8E-2</v>
      </c>
      <c r="W2646" s="118">
        <f t="shared" si="1258"/>
        <v>12</v>
      </c>
      <c r="X2646" s="118">
        <v>252</v>
      </c>
      <c r="Y2646" s="117">
        <f t="shared" si="1259"/>
        <v>1.00358295</v>
      </c>
      <c r="Z2646" s="110">
        <f t="shared" si="1260"/>
        <v>0.92193201000000002</v>
      </c>
      <c r="AA2646" s="110">
        <f t="shared" si="1261"/>
        <v>0</v>
      </c>
      <c r="AB2646" s="121" t="str">
        <f t="shared" si="1264"/>
        <v>A+J=</v>
      </c>
      <c r="AC2646" s="115">
        <f t="shared" si="1265"/>
        <v>46930</v>
      </c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9">
        <f t="shared" si="1262"/>
        <v>46916</v>
      </c>
      <c r="B2647" s="110">
        <f t="shared" si="1244"/>
        <v>258.23281147999995</v>
      </c>
      <c r="C2647" s="184">
        <f t="shared" si="1243"/>
        <v>256.68066171696</v>
      </c>
      <c r="D2647" s="111">
        <f t="shared" si="1245"/>
        <v>7245.38</v>
      </c>
      <c r="E2647" s="111">
        <f>IF($K2647=1,VLOOKUP($A2646,$AQ$11:$AU$150,5),E2646)</f>
        <v>7276.54</v>
      </c>
      <c r="F2647" s="160" t="e">
        <f>IF($K2647=1,VLOOKUP($A2646,$AQ$11:$AU$135,6),F2646)</f>
        <v>#REF!</v>
      </c>
      <c r="G2647" s="114">
        <f t="shared" si="1246"/>
        <v>4.3006716003852752E-3</v>
      </c>
      <c r="H2647" s="115">
        <f t="shared" si="1247"/>
        <v>46930</v>
      </c>
      <c r="I2647" s="115">
        <f t="shared" si="1248"/>
        <v>46930</v>
      </c>
      <c r="J2647" s="116">
        <f t="shared" si="1249"/>
        <v>21</v>
      </c>
      <c r="K2647" s="116">
        <f t="shared" si="1250"/>
        <v>12</v>
      </c>
      <c r="L2647" s="8">
        <f t="shared" si="1251"/>
        <v>1.0024552600000001</v>
      </c>
      <c r="M2647" s="117">
        <v>1</v>
      </c>
      <c r="N2647" s="117">
        <f t="shared" si="1252"/>
        <v>1</v>
      </c>
      <c r="O2647" s="110">
        <f t="shared" si="1253"/>
        <v>1.0024552600000001</v>
      </c>
      <c r="P2647" s="110">
        <f t="shared" si="1254"/>
        <v>257.31087946999997</v>
      </c>
      <c r="Q2647" s="148">
        <f t="shared" si="1255"/>
        <v>0</v>
      </c>
      <c r="R2647" s="170">
        <f t="shared" si="1256"/>
        <v>0</v>
      </c>
      <c r="S2647" s="110">
        <f t="shared" si="1257"/>
        <v>0</v>
      </c>
      <c r="T2647" s="92">
        <f t="shared" si="1266"/>
        <v>0</v>
      </c>
      <c r="U2647" s="181">
        <f t="shared" si="1267"/>
        <v>0</v>
      </c>
      <c r="V2647" s="120">
        <f t="shared" si="1263"/>
        <v>7.8E-2</v>
      </c>
      <c r="W2647" s="118">
        <f t="shared" si="1258"/>
        <v>12</v>
      </c>
      <c r="X2647" s="118">
        <v>252</v>
      </c>
      <c r="Y2647" s="117">
        <f t="shared" si="1259"/>
        <v>1.00358295</v>
      </c>
      <c r="Z2647" s="110">
        <f t="shared" si="1260"/>
        <v>0.92193201000000002</v>
      </c>
      <c r="AA2647" s="110">
        <f t="shared" si="1261"/>
        <v>0</v>
      </c>
      <c r="AB2647" s="121" t="str">
        <f t="shared" si="1264"/>
        <v>A+J=</v>
      </c>
      <c r="AC2647" s="115">
        <f t="shared" si="1265"/>
        <v>46930</v>
      </c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9">
        <f t="shared" si="1262"/>
        <v>46917</v>
      </c>
      <c r="B2648" s="110">
        <f t="shared" si="1244"/>
        <v>258.36258098000002</v>
      </c>
      <c r="C2648" s="184">
        <f t="shared" si="1243"/>
        <v>256.68066171696</v>
      </c>
      <c r="D2648" s="111">
        <f t="shared" si="1245"/>
        <v>7245.38</v>
      </c>
      <c r="E2648" s="111">
        <f>IF($K2648=1,VLOOKUP($A2647,$AQ$11:$AU$150,5),E2647)</f>
        <v>7276.54</v>
      </c>
      <c r="F2648" s="160" t="e">
        <f>IF($K2648=1,VLOOKUP($A2647,$AQ$11:$AU$135,6),F2647)</f>
        <v>#REF!</v>
      </c>
      <c r="G2648" s="114">
        <f t="shared" si="1246"/>
        <v>4.3006716003852752E-3</v>
      </c>
      <c r="H2648" s="115">
        <f t="shared" si="1247"/>
        <v>46930</v>
      </c>
      <c r="I2648" s="115">
        <f t="shared" si="1248"/>
        <v>46930</v>
      </c>
      <c r="J2648" s="116">
        <f t="shared" si="1249"/>
        <v>21</v>
      </c>
      <c r="K2648" s="116">
        <f t="shared" si="1250"/>
        <v>13</v>
      </c>
      <c r="L2648" s="8">
        <f t="shared" si="1251"/>
        <v>1.0026601399999999</v>
      </c>
      <c r="M2648" s="117">
        <v>1</v>
      </c>
      <c r="N2648" s="117">
        <f t="shared" si="1252"/>
        <v>1</v>
      </c>
      <c r="O2648" s="110">
        <f t="shared" si="1253"/>
        <v>1.0026601399999999</v>
      </c>
      <c r="P2648" s="110">
        <f t="shared" si="1254"/>
        <v>257.36346821000001</v>
      </c>
      <c r="Q2648" s="148">
        <f t="shared" si="1255"/>
        <v>0</v>
      </c>
      <c r="R2648" s="170">
        <f t="shared" si="1256"/>
        <v>0</v>
      </c>
      <c r="S2648" s="110">
        <f t="shared" si="1257"/>
        <v>0</v>
      </c>
      <c r="T2648" s="92">
        <f t="shared" si="1266"/>
        <v>0</v>
      </c>
      <c r="U2648" s="181">
        <f t="shared" si="1267"/>
        <v>0</v>
      </c>
      <c r="V2648" s="120">
        <f t="shared" si="1263"/>
        <v>7.8E-2</v>
      </c>
      <c r="W2648" s="118">
        <f t="shared" si="1258"/>
        <v>13</v>
      </c>
      <c r="X2648" s="118">
        <v>252</v>
      </c>
      <c r="Y2648" s="117">
        <f t="shared" si="1259"/>
        <v>1.003882108</v>
      </c>
      <c r="Z2648" s="110">
        <f t="shared" si="1260"/>
        <v>0.99911276999999998</v>
      </c>
      <c r="AA2648" s="110">
        <f t="shared" si="1261"/>
        <v>0</v>
      </c>
      <c r="AB2648" s="121" t="str">
        <f t="shared" si="1264"/>
        <v>A+J=</v>
      </c>
      <c r="AC2648" s="115">
        <f t="shared" si="1265"/>
        <v>46930</v>
      </c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9">
        <f t="shared" si="1262"/>
        <v>46918</v>
      </c>
      <c r="B2649" s="110">
        <f t="shared" si="1244"/>
        <v>258.49241516000001</v>
      </c>
      <c r="C2649" s="184">
        <f t="shared" si="1243"/>
        <v>256.68066171696</v>
      </c>
      <c r="D2649" s="111">
        <f t="shared" si="1245"/>
        <v>7245.38</v>
      </c>
      <c r="E2649" s="111">
        <f>IF($K2649=1,VLOOKUP($A2648,$AQ$11:$AU$150,5),E2648)</f>
        <v>7276.54</v>
      </c>
      <c r="F2649" s="160" t="e">
        <f>IF($K2649=1,VLOOKUP($A2648,$AQ$11:$AU$135,6),F2648)</f>
        <v>#REF!</v>
      </c>
      <c r="G2649" s="114">
        <f t="shared" si="1246"/>
        <v>4.3006716003852752E-3</v>
      </c>
      <c r="H2649" s="115">
        <f t="shared" si="1247"/>
        <v>46930</v>
      </c>
      <c r="I2649" s="115">
        <f t="shared" si="1248"/>
        <v>46930</v>
      </c>
      <c r="J2649" s="116">
        <f t="shared" si="1249"/>
        <v>21</v>
      </c>
      <c r="K2649" s="116">
        <f t="shared" si="1250"/>
        <v>14</v>
      </c>
      <c r="L2649" s="8">
        <f t="shared" si="1251"/>
        <v>1.00286506</v>
      </c>
      <c r="M2649" s="117">
        <v>1</v>
      </c>
      <c r="N2649" s="117">
        <f t="shared" si="1252"/>
        <v>1</v>
      </c>
      <c r="O2649" s="110">
        <f t="shared" si="1253"/>
        <v>1.00286506</v>
      </c>
      <c r="P2649" s="110">
        <f t="shared" si="1254"/>
        <v>257.41606720999999</v>
      </c>
      <c r="Q2649" s="148">
        <f t="shared" si="1255"/>
        <v>0</v>
      </c>
      <c r="R2649" s="170">
        <f t="shared" si="1256"/>
        <v>0</v>
      </c>
      <c r="S2649" s="110">
        <f t="shared" si="1257"/>
        <v>0</v>
      </c>
      <c r="T2649" s="92">
        <f t="shared" si="1266"/>
        <v>0</v>
      </c>
      <c r="U2649" s="181">
        <f t="shared" si="1267"/>
        <v>0</v>
      </c>
      <c r="V2649" s="120">
        <f t="shared" si="1263"/>
        <v>7.8E-2</v>
      </c>
      <c r="W2649" s="118">
        <f t="shared" si="1258"/>
        <v>14</v>
      </c>
      <c r="X2649" s="118">
        <v>252</v>
      </c>
      <c r="Y2649" s="117">
        <f t="shared" si="1259"/>
        <v>1.0041813550000001</v>
      </c>
      <c r="Z2649" s="110">
        <f t="shared" si="1260"/>
        <v>1.0763479499999999</v>
      </c>
      <c r="AA2649" s="110">
        <f t="shared" si="1261"/>
        <v>0</v>
      </c>
      <c r="AB2649" s="121" t="str">
        <f t="shared" si="1264"/>
        <v>A+J=</v>
      </c>
      <c r="AC2649" s="115">
        <f t="shared" si="1265"/>
        <v>46930</v>
      </c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9">
        <f t="shared" si="1262"/>
        <v>46919</v>
      </c>
      <c r="B2650" s="110">
        <f t="shared" si="1244"/>
        <v>258.62231406000001</v>
      </c>
      <c r="C2650" s="184">
        <f t="shared" si="1243"/>
        <v>256.68066171696</v>
      </c>
      <c r="D2650" s="111">
        <f t="shared" si="1245"/>
        <v>7245.38</v>
      </c>
      <c r="E2650" s="111">
        <f>IF($K2650=1,VLOOKUP($A2649,$AQ$11:$AU$150,5),E2649)</f>
        <v>7276.54</v>
      </c>
      <c r="F2650" s="160" t="e">
        <f>IF($K2650=1,VLOOKUP($A2649,$AQ$11:$AU$135,6),F2649)</f>
        <v>#REF!</v>
      </c>
      <c r="G2650" s="114">
        <f t="shared" si="1246"/>
        <v>4.3006716003852752E-3</v>
      </c>
      <c r="H2650" s="115">
        <f t="shared" si="1247"/>
        <v>46930</v>
      </c>
      <c r="I2650" s="115">
        <f t="shared" si="1248"/>
        <v>46930</v>
      </c>
      <c r="J2650" s="116">
        <f t="shared" si="1249"/>
        <v>21</v>
      </c>
      <c r="K2650" s="116">
        <f t="shared" si="1250"/>
        <v>15</v>
      </c>
      <c r="L2650" s="8">
        <f t="shared" si="1251"/>
        <v>1.00307002</v>
      </c>
      <c r="M2650" s="117">
        <v>1</v>
      </c>
      <c r="N2650" s="117">
        <f t="shared" si="1252"/>
        <v>1</v>
      </c>
      <c r="O2650" s="110">
        <f t="shared" si="1253"/>
        <v>1.00307002</v>
      </c>
      <c r="P2650" s="110">
        <f t="shared" si="1254"/>
        <v>257.46867648</v>
      </c>
      <c r="Q2650" s="148">
        <f t="shared" si="1255"/>
        <v>0</v>
      </c>
      <c r="R2650" s="170">
        <f t="shared" si="1256"/>
        <v>0</v>
      </c>
      <c r="S2650" s="110">
        <f t="shared" si="1257"/>
        <v>0</v>
      </c>
      <c r="T2650" s="92">
        <f t="shared" si="1266"/>
        <v>0</v>
      </c>
      <c r="U2650" s="181">
        <f t="shared" si="1267"/>
        <v>0</v>
      </c>
      <c r="V2650" s="120">
        <f t="shared" si="1263"/>
        <v>7.8E-2</v>
      </c>
      <c r="W2650" s="118">
        <f t="shared" si="1258"/>
        <v>15</v>
      </c>
      <c r="X2650" s="118">
        <v>252</v>
      </c>
      <c r="Y2650" s="117">
        <f t="shared" si="1259"/>
        <v>1.0044806909999999</v>
      </c>
      <c r="Z2650" s="110">
        <f t="shared" si="1260"/>
        <v>1.1536375800000001</v>
      </c>
      <c r="AA2650" s="110">
        <f t="shared" si="1261"/>
        <v>0</v>
      </c>
      <c r="AB2650" s="121" t="str">
        <f t="shared" si="1264"/>
        <v>A+J=</v>
      </c>
      <c r="AC2650" s="115">
        <f t="shared" si="1265"/>
        <v>46930</v>
      </c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9">
        <f t="shared" si="1262"/>
        <v>46920</v>
      </c>
      <c r="B2651" s="110">
        <f t="shared" si="1244"/>
        <v>258.62231406000001</v>
      </c>
      <c r="C2651" s="184">
        <f t="shared" si="1243"/>
        <v>256.68066171696</v>
      </c>
      <c r="D2651" s="111">
        <f t="shared" si="1245"/>
        <v>7245.38</v>
      </c>
      <c r="E2651" s="111">
        <f>IF($K2651=1,VLOOKUP($A2650,$AQ$11:$AU$150,5),E2650)</f>
        <v>7276.54</v>
      </c>
      <c r="F2651" s="160" t="e">
        <f>IF($K2651=1,VLOOKUP($A2650,$AQ$11:$AU$135,6),F2650)</f>
        <v>#REF!</v>
      </c>
      <c r="G2651" s="114">
        <f t="shared" si="1246"/>
        <v>4.3006716003852752E-3</v>
      </c>
      <c r="H2651" s="115">
        <f t="shared" si="1247"/>
        <v>46930</v>
      </c>
      <c r="I2651" s="115">
        <f t="shared" si="1248"/>
        <v>46930</v>
      </c>
      <c r="J2651" s="116">
        <f t="shared" si="1249"/>
        <v>21</v>
      </c>
      <c r="K2651" s="116">
        <f t="shared" si="1250"/>
        <v>15</v>
      </c>
      <c r="L2651" s="8">
        <f t="shared" si="1251"/>
        <v>1.00307002</v>
      </c>
      <c r="M2651" s="117">
        <v>1</v>
      </c>
      <c r="N2651" s="117">
        <f t="shared" si="1252"/>
        <v>1</v>
      </c>
      <c r="O2651" s="110">
        <f t="shared" si="1253"/>
        <v>1.00307002</v>
      </c>
      <c r="P2651" s="110">
        <f t="shared" si="1254"/>
        <v>257.46867648</v>
      </c>
      <c r="Q2651" s="148">
        <f t="shared" si="1255"/>
        <v>0</v>
      </c>
      <c r="R2651" s="170">
        <f t="shared" si="1256"/>
        <v>0</v>
      </c>
      <c r="S2651" s="110">
        <f t="shared" si="1257"/>
        <v>0</v>
      </c>
      <c r="T2651" s="92">
        <f t="shared" si="1266"/>
        <v>0</v>
      </c>
      <c r="U2651" s="181">
        <f t="shared" si="1267"/>
        <v>0</v>
      </c>
      <c r="V2651" s="120">
        <f t="shared" si="1263"/>
        <v>7.8E-2</v>
      </c>
      <c r="W2651" s="118">
        <f t="shared" si="1258"/>
        <v>15</v>
      </c>
      <c r="X2651" s="118">
        <v>252</v>
      </c>
      <c r="Y2651" s="117">
        <f t="shared" si="1259"/>
        <v>1.0044806909999999</v>
      </c>
      <c r="Z2651" s="110">
        <f t="shared" si="1260"/>
        <v>1.1536375800000001</v>
      </c>
      <c r="AA2651" s="110">
        <f t="shared" si="1261"/>
        <v>0</v>
      </c>
      <c r="AB2651" s="121" t="str">
        <f t="shared" si="1264"/>
        <v>A+J=</v>
      </c>
      <c r="AC2651" s="115">
        <f t="shared" si="1265"/>
        <v>46930</v>
      </c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9">
        <f t="shared" si="1262"/>
        <v>46921</v>
      </c>
      <c r="B2652" s="110">
        <f t="shared" si="1244"/>
        <v>258.75227792999999</v>
      </c>
      <c r="C2652" s="184">
        <f t="shared" si="1243"/>
        <v>256.68066171696</v>
      </c>
      <c r="D2652" s="111">
        <f t="shared" si="1245"/>
        <v>7245.38</v>
      </c>
      <c r="E2652" s="111">
        <f>IF($K2652=1,VLOOKUP($A2651,$AQ$11:$AU$150,5),E2651)</f>
        <v>7276.54</v>
      </c>
      <c r="F2652" s="160" t="e">
        <f>IF($K2652=1,VLOOKUP($A2651,$AQ$11:$AU$135,6),F2651)</f>
        <v>#REF!</v>
      </c>
      <c r="G2652" s="114">
        <f t="shared" si="1246"/>
        <v>4.3006716003852752E-3</v>
      </c>
      <c r="H2652" s="115">
        <f t="shared" si="1247"/>
        <v>46930</v>
      </c>
      <c r="I2652" s="115">
        <f t="shared" si="1248"/>
        <v>46930</v>
      </c>
      <c r="J2652" s="116">
        <f t="shared" si="1249"/>
        <v>21</v>
      </c>
      <c r="K2652" s="116">
        <f t="shared" si="1250"/>
        <v>16</v>
      </c>
      <c r="L2652" s="8">
        <f t="shared" si="1251"/>
        <v>1.00327502</v>
      </c>
      <c r="M2652" s="117">
        <v>1</v>
      </c>
      <c r="N2652" s="117">
        <f t="shared" si="1252"/>
        <v>1</v>
      </c>
      <c r="O2652" s="110">
        <f t="shared" si="1253"/>
        <v>1.00327502</v>
      </c>
      <c r="P2652" s="110">
        <f t="shared" si="1254"/>
        <v>257.52129601000001</v>
      </c>
      <c r="Q2652" s="148">
        <f t="shared" si="1255"/>
        <v>0</v>
      </c>
      <c r="R2652" s="170">
        <f t="shared" si="1256"/>
        <v>0</v>
      </c>
      <c r="S2652" s="110">
        <f t="shared" si="1257"/>
        <v>0</v>
      </c>
      <c r="T2652" s="92">
        <f t="shared" si="1266"/>
        <v>0</v>
      </c>
      <c r="U2652" s="181">
        <f t="shared" si="1267"/>
        <v>0</v>
      </c>
      <c r="V2652" s="120">
        <f t="shared" si="1263"/>
        <v>7.8E-2</v>
      </c>
      <c r="W2652" s="118">
        <f t="shared" si="1258"/>
        <v>16</v>
      </c>
      <c r="X2652" s="118">
        <v>252</v>
      </c>
      <c r="Y2652" s="117">
        <f t="shared" si="1259"/>
        <v>1.0047801169999999</v>
      </c>
      <c r="Z2652" s="110">
        <f t="shared" si="1260"/>
        <v>1.2309819200000001</v>
      </c>
      <c r="AA2652" s="110">
        <f t="shared" si="1261"/>
        <v>0</v>
      </c>
      <c r="AB2652" s="121" t="str">
        <f t="shared" si="1264"/>
        <v>A+J=</v>
      </c>
      <c r="AC2652" s="115">
        <f t="shared" si="1265"/>
        <v>46930</v>
      </c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9">
        <f t="shared" si="1262"/>
        <v>46922</v>
      </c>
      <c r="B2653" s="110">
        <f t="shared" si="1244"/>
        <v>258.75227792999999</v>
      </c>
      <c r="C2653" s="184">
        <f t="shared" si="1243"/>
        <v>256.68066171696</v>
      </c>
      <c r="D2653" s="111">
        <f t="shared" si="1245"/>
        <v>7245.38</v>
      </c>
      <c r="E2653" s="111">
        <f>IF($K2653=1,VLOOKUP($A2652,$AQ$11:$AU$150,5),E2652)</f>
        <v>7276.54</v>
      </c>
      <c r="F2653" s="160" t="e">
        <f>IF($K2653=1,VLOOKUP($A2652,$AQ$11:$AU$135,6),F2652)</f>
        <v>#REF!</v>
      </c>
      <c r="G2653" s="114">
        <f t="shared" si="1246"/>
        <v>4.3006716003852752E-3</v>
      </c>
      <c r="H2653" s="115">
        <f t="shared" si="1247"/>
        <v>46930</v>
      </c>
      <c r="I2653" s="115">
        <f t="shared" si="1248"/>
        <v>46930</v>
      </c>
      <c r="J2653" s="116">
        <f t="shared" si="1249"/>
        <v>21</v>
      </c>
      <c r="K2653" s="116">
        <f t="shared" si="1250"/>
        <v>16</v>
      </c>
      <c r="L2653" s="8">
        <f t="shared" si="1251"/>
        <v>1.00327502</v>
      </c>
      <c r="M2653" s="117">
        <v>1</v>
      </c>
      <c r="N2653" s="117">
        <f t="shared" si="1252"/>
        <v>1</v>
      </c>
      <c r="O2653" s="110">
        <f t="shared" si="1253"/>
        <v>1.00327502</v>
      </c>
      <c r="P2653" s="110">
        <f t="shared" si="1254"/>
        <v>257.52129601000001</v>
      </c>
      <c r="Q2653" s="148">
        <f t="shared" si="1255"/>
        <v>0</v>
      </c>
      <c r="R2653" s="170">
        <f t="shared" si="1256"/>
        <v>0</v>
      </c>
      <c r="S2653" s="110">
        <f t="shared" si="1257"/>
        <v>0</v>
      </c>
      <c r="T2653" s="92">
        <f t="shared" si="1266"/>
        <v>0</v>
      </c>
      <c r="U2653" s="181">
        <f t="shared" si="1267"/>
        <v>0</v>
      </c>
      <c r="V2653" s="120">
        <f t="shared" si="1263"/>
        <v>7.8E-2</v>
      </c>
      <c r="W2653" s="118">
        <f t="shared" si="1258"/>
        <v>16</v>
      </c>
      <c r="X2653" s="118">
        <v>252</v>
      </c>
      <c r="Y2653" s="117">
        <f t="shared" si="1259"/>
        <v>1.0047801169999999</v>
      </c>
      <c r="Z2653" s="110">
        <f t="shared" si="1260"/>
        <v>1.2309819200000001</v>
      </c>
      <c r="AA2653" s="110">
        <f t="shared" si="1261"/>
        <v>0</v>
      </c>
      <c r="AB2653" s="121" t="str">
        <f t="shared" si="1264"/>
        <v>A+J=</v>
      </c>
      <c r="AC2653" s="115">
        <f t="shared" si="1265"/>
        <v>46930</v>
      </c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9">
        <f t="shared" si="1262"/>
        <v>46923</v>
      </c>
      <c r="B2654" s="110">
        <f t="shared" si="1244"/>
        <v>258.75227792999999</v>
      </c>
      <c r="C2654" s="184">
        <f t="shared" si="1243"/>
        <v>256.68066171696</v>
      </c>
      <c r="D2654" s="111">
        <f t="shared" si="1245"/>
        <v>7245.38</v>
      </c>
      <c r="E2654" s="111">
        <f>IF($K2654=1,VLOOKUP($A2653,$AQ$11:$AU$150,5),E2653)</f>
        <v>7276.54</v>
      </c>
      <c r="F2654" s="160" t="e">
        <f>IF($K2654=1,VLOOKUP($A2653,$AQ$11:$AU$135,6),F2653)</f>
        <v>#REF!</v>
      </c>
      <c r="G2654" s="114">
        <f t="shared" si="1246"/>
        <v>4.3006716003852752E-3</v>
      </c>
      <c r="H2654" s="115">
        <f t="shared" si="1247"/>
        <v>46930</v>
      </c>
      <c r="I2654" s="115">
        <f t="shared" si="1248"/>
        <v>46930</v>
      </c>
      <c r="J2654" s="116">
        <f t="shared" si="1249"/>
        <v>21</v>
      </c>
      <c r="K2654" s="116">
        <f t="shared" si="1250"/>
        <v>16</v>
      </c>
      <c r="L2654" s="8">
        <f t="shared" si="1251"/>
        <v>1.00327502</v>
      </c>
      <c r="M2654" s="117">
        <v>1</v>
      </c>
      <c r="N2654" s="117">
        <f t="shared" si="1252"/>
        <v>1</v>
      </c>
      <c r="O2654" s="110">
        <f t="shared" si="1253"/>
        <v>1.00327502</v>
      </c>
      <c r="P2654" s="110">
        <f t="shared" si="1254"/>
        <v>257.52129601000001</v>
      </c>
      <c r="Q2654" s="148">
        <f t="shared" si="1255"/>
        <v>0</v>
      </c>
      <c r="R2654" s="170">
        <f t="shared" si="1256"/>
        <v>0</v>
      </c>
      <c r="S2654" s="110">
        <f t="shared" si="1257"/>
        <v>0</v>
      </c>
      <c r="T2654" s="92">
        <f t="shared" si="1266"/>
        <v>0</v>
      </c>
      <c r="U2654" s="181">
        <f t="shared" si="1267"/>
        <v>0</v>
      </c>
      <c r="V2654" s="120">
        <f t="shared" si="1263"/>
        <v>7.8E-2</v>
      </c>
      <c r="W2654" s="118">
        <f t="shared" si="1258"/>
        <v>16</v>
      </c>
      <c r="X2654" s="118">
        <v>252</v>
      </c>
      <c r="Y2654" s="117">
        <f t="shared" si="1259"/>
        <v>1.0047801169999999</v>
      </c>
      <c r="Z2654" s="110">
        <f t="shared" si="1260"/>
        <v>1.2309819200000001</v>
      </c>
      <c r="AA2654" s="110">
        <f t="shared" si="1261"/>
        <v>0</v>
      </c>
      <c r="AB2654" s="121" t="str">
        <f t="shared" si="1264"/>
        <v>A+J=</v>
      </c>
      <c r="AC2654" s="115">
        <f t="shared" si="1265"/>
        <v>46930</v>
      </c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9">
        <f t="shared" si="1262"/>
        <v>46924</v>
      </c>
      <c r="B2655" s="110">
        <f t="shared" si="1244"/>
        <v>258.88230913999996</v>
      </c>
      <c r="C2655" s="184">
        <f t="shared" si="1243"/>
        <v>256.68066171696</v>
      </c>
      <c r="D2655" s="111">
        <f t="shared" si="1245"/>
        <v>7245.38</v>
      </c>
      <c r="E2655" s="111">
        <f>IF($K2655=1,VLOOKUP($A2654,$AQ$11:$AU$150,5),E2654)</f>
        <v>7276.54</v>
      </c>
      <c r="F2655" s="160" t="e">
        <f>IF($K2655=1,VLOOKUP($A2654,$AQ$11:$AU$135,6),F2654)</f>
        <v>#REF!</v>
      </c>
      <c r="G2655" s="114">
        <f t="shared" si="1246"/>
        <v>4.3006716003852752E-3</v>
      </c>
      <c r="H2655" s="115">
        <f t="shared" si="1247"/>
        <v>46930</v>
      </c>
      <c r="I2655" s="115">
        <f t="shared" si="1248"/>
        <v>46930</v>
      </c>
      <c r="J2655" s="116">
        <f t="shared" si="1249"/>
        <v>21</v>
      </c>
      <c r="K2655" s="116">
        <f t="shared" si="1250"/>
        <v>17</v>
      </c>
      <c r="L2655" s="8">
        <f t="shared" si="1251"/>
        <v>1.0034800699999999</v>
      </c>
      <c r="M2655" s="117">
        <v>1</v>
      </c>
      <c r="N2655" s="117">
        <f t="shared" si="1252"/>
        <v>1</v>
      </c>
      <c r="O2655" s="110">
        <f t="shared" si="1253"/>
        <v>1.0034800699999999</v>
      </c>
      <c r="P2655" s="110">
        <f t="shared" si="1254"/>
        <v>257.57392837999998</v>
      </c>
      <c r="Q2655" s="148">
        <f t="shared" si="1255"/>
        <v>0</v>
      </c>
      <c r="R2655" s="170">
        <f t="shared" si="1256"/>
        <v>0</v>
      </c>
      <c r="S2655" s="110">
        <f t="shared" si="1257"/>
        <v>0</v>
      </c>
      <c r="T2655" s="92">
        <f t="shared" si="1266"/>
        <v>0</v>
      </c>
      <c r="U2655" s="181">
        <f t="shared" si="1267"/>
        <v>0</v>
      </c>
      <c r="V2655" s="120">
        <f t="shared" si="1263"/>
        <v>7.8E-2</v>
      </c>
      <c r="W2655" s="118">
        <f t="shared" si="1258"/>
        <v>17</v>
      </c>
      <c r="X2655" s="118">
        <v>252</v>
      </c>
      <c r="Y2655" s="117">
        <f t="shared" si="1259"/>
        <v>1.0050796319999999</v>
      </c>
      <c r="Z2655" s="110">
        <f t="shared" si="1260"/>
        <v>1.3083807599999999</v>
      </c>
      <c r="AA2655" s="110">
        <f t="shared" si="1261"/>
        <v>0</v>
      </c>
      <c r="AB2655" s="121" t="str">
        <f t="shared" si="1264"/>
        <v>A+J=</v>
      </c>
      <c r="AC2655" s="115">
        <f t="shared" si="1265"/>
        <v>46930</v>
      </c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9">
        <f t="shared" si="1262"/>
        <v>46925</v>
      </c>
      <c r="B2656" s="110">
        <f t="shared" si="1244"/>
        <v>259.01240256</v>
      </c>
      <c r="C2656" s="184">
        <f t="shared" si="1243"/>
        <v>256.68066171696</v>
      </c>
      <c r="D2656" s="111">
        <f t="shared" si="1245"/>
        <v>7245.38</v>
      </c>
      <c r="E2656" s="111">
        <f>IF($K2656=1,VLOOKUP($A2655,$AQ$11:$AU$150,5),E2655)</f>
        <v>7276.54</v>
      </c>
      <c r="F2656" s="160" t="e">
        <f>IF($K2656=1,VLOOKUP($A2655,$AQ$11:$AU$135,6),F2655)</f>
        <v>#REF!</v>
      </c>
      <c r="G2656" s="114">
        <f t="shared" si="1246"/>
        <v>4.3006716003852752E-3</v>
      </c>
      <c r="H2656" s="115">
        <f t="shared" si="1247"/>
        <v>46930</v>
      </c>
      <c r="I2656" s="115">
        <f t="shared" si="1248"/>
        <v>46930</v>
      </c>
      <c r="J2656" s="116">
        <f t="shared" si="1249"/>
        <v>21</v>
      </c>
      <c r="K2656" s="116">
        <f t="shared" si="1250"/>
        <v>18</v>
      </c>
      <c r="L2656" s="8">
        <f t="shared" si="1251"/>
        <v>1.0036851499999999</v>
      </c>
      <c r="M2656" s="117">
        <v>1</v>
      </c>
      <c r="N2656" s="117">
        <f t="shared" si="1252"/>
        <v>1</v>
      </c>
      <c r="O2656" s="110">
        <f t="shared" si="1253"/>
        <v>1.0036851499999999</v>
      </c>
      <c r="P2656" s="110">
        <f t="shared" si="1254"/>
        <v>257.62656844999998</v>
      </c>
      <c r="Q2656" s="148">
        <f t="shared" si="1255"/>
        <v>0</v>
      </c>
      <c r="R2656" s="170">
        <f t="shared" si="1256"/>
        <v>0</v>
      </c>
      <c r="S2656" s="110">
        <f t="shared" si="1257"/>
        <v>0</v>
      </c>
      <c r="T2656" s="92">
        <f t="shared" si="1266"/>
        <v>0</v>
      </c>
      <c r="U2656" s="181">
        <f t="shared" si="1267"/>
        <v>0</v>
      </c>
      <c r="V2656" s="120">
        <f t="shared" si="1263"/>
        <v>7.8E-2</v>
      </c>
      <c r="W2656" s="118">
        <f t="shared" si="1258"/>
        <v>18</v>
      </c>
      <c r="X2656" s="118">
        <v>252</v>
      </c>
      <c r="Y2656" s="117">
        <f t="shared" si="1259"/>
        <v>1.005379236</v>
      </c>
      <c r="Z2656" s="110">
        <f t="shared" si="1260"/>
        <v>1.38583411</v>
      </c>
      <c r="AA2656" s="110">
        <f t="shared" si="1261"/>
        <v>0</v>
      </c>
      <c r="AB2656" s="121" t="str">
        <f t="shared" si="1264"/>
        <v>A+J=</v>
      </c>
      <c r="AC2656" s="115">
        <f t="shared" si="1265"/>
        <v>46930</v>
      </c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9">
        <f t="shared" si="1262"/>
        <v>46926</v>
      </c>
      <c r="B2657" s="110">
        <f t="shared" si="1244"/>
        <v>259.14256336</v>
      </c>
      <c r="C2657" s="184">
        <f t="shared" si="1243"/>
        <v>256.68066171696</v>
      </c>
      <c r="D2657" s="111">
        <f t="shared" si="1245"/>
        <v>7245.38</v>
      </c>
      <c r="E2657" s="111">
        <f>IF($K2657=1,VLOOKUP($A2656,$AQ$11:$AU$150,5),E2656)</f>
        <v>7276.54</v>
      </c>
      <c r="F2657" s="160" t="e">
        <f>IF($K2657=1,VLOOKUP($A2656,$AQ$11:$AU$135,6),F2656)</f>
        <v>#REF!</v>
      </c>
      <c r="G2657" s="114">
        <f t="shared" si="1246"/>
        <v>4.3006716003852752E-3</v>
      </c>
      <c r="H2657" s="115">
        <f t="shared" si="1247"/>
        <v>46930</v>
      </c>
      <c r="I2657" s="115">
        <f t="shared" si="1248"/>
        <v>46930</v>
      </c>
      <c r="J2657" s="116">
        <f t="shared" si="1249"/>
        <v>21</v>
      </c>
      <c r="K2657" s="116">
        <f t="shared" si="1250"/>
        <v>19</v>
      </c>
      <c r="L2657" s="8">
        <f t="shared" si="1251"/>
        <v>1.00389028</v>
      </c>
      <c r="M2657" s="117">
        <v>1</v>
      </c>
      <c r="N2657" s="117">
        <f t="shared" si="1252"/>
        <v>1</v>
      </c>
      <c r="O2657" s="110">
        <f t="shared" si="1253"/>
        <v>1.00389028</v>
      </c>
      <c r="P2657" s="110">
        <f t="shared" si="1254"/>
        <v>257.67922135999999</v>
      </c>
      <c r="Q2657" s="148">
        <f t="shared" si="1255"/>
        <v>0</v>
      </c>
      <c r="R2657" s="170">
        <f t="shared" si="1256"/>
        <v>0</v>
      </c>
      <c r="S2657" s="110">
        <f t="shared" si="1257"/>
        <v>0</v>
      </c>
      <c r="T2657" s="92">
        <f t="shared" si="1266"/>
        <v>0</v>
      </c>
      <c r="U2657" s="181">
        <f t="shared" si="1267"/>
        <v>0</v>
      </c>
      <c r="V2657" s="120">
        <f t="shared" si="1263"/>
        <v>7.8E-2</v>
      </c>
      <c r="W2657" s="118">
        <f t="shared" si="1258"/>
        <v>19</v>
      </c>
      <c r="X2657" s="118">
        <v>252</v>
      </c>
      <c r="Y2657" s="117">
        <f t="shared" si="1259"/>
        <v>1.0056789290000001</v>
      </c>
      <c r="Z2657" s="110">
        <f t="shared" si="1260"/>
        <v>1.4633419999999999</v>
      </c>
      <c r="AA2657" s="110">
        <f t="shared" si="1261"/>
        <v>0</v>
      </c>
      <c r="AB2657" s="121" t="str">
        <f t="shared" si="1264"/>
        <v>A+J=</v>
      </c>
      <c r="AC2657" s="115">
        <f t="shared" si="1265"/>
        <v>46930</v>
      </c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9">
        <f t="shared" si="1262"/>
        <v>46927</v>
      </c>
      <c r="B2658" s="110">
        <f t="shared" si="1244"/>
        <v>259.27278924000001</v>
      </c>
      <c r="C2658" s="184">
        <f t="shared" si="1243"/>
        <v>256.68066171696</v>
      </c>
      <c r="D2658" s="111">
        <f t="shared" si="1245"/>
        <v>7245.38</v>
      </c>
      <c r="E2658" s="111">
        <f>IF($K2658=1,VLOOKUP($A2657,$AQ$11:$AU$150,5),E2657)</f>
        <v>7276.54</v>
      </c>
      <c r="F2658" s="160" t="e">
        <f>IF($K2658=1,VLOOKUP($A2657,$AQ$11:$AU$135,6),F2657)</f>
        <v>#REF!</v>
      </c>
      <c r="G2658" s="114">
        <f t="shared" si="1246"/>
        <v>4.3006716003852752E-3</v>
      </c>
      <c r="H2658" s="115">
        <f t="shared" si="1247"/>
        <v>46930</v>
      </c>
      <c r="I2658" s="115">
        <f t="shared" si="1248"/>
        <v>46930</v>
      </c>
      <c r="J2658" s="116">
        <f t="shared" si="1249"/>
        <v>21</v>
      </c>
      <c r="K2658" s="116">
        <f t="shared" si="1250"/>
        <v>20</v>
      </c>
      <c r="L2658" s="8">
        <f t="shared" si="1251"/>
        <v>1.0040954499999999</v>
      </c>
      <c r="M2658" s="117">
        <v>1</v>
      </c>
      <c r="N2658" s="117">
        <f t="shared" si="1252"/>
        <v>1</v>
      </c>
      <c r="O2658" s="110">
        <f t="shared" si="1253"/>
        <v>1.0040954499999999</v>
      </c>
      <c r="P2658" s="110">
        <f t="shared" si="1254"/>
        <v>257.73188453</v>
      </c>
      <c r="Q2658" s="148">
        <f t="shared" si="1255"/>
        <v>0</v>
      </c>
      <c r="R2658" s="170">
        <f t="shared" si="1256"/>
        <v>0</v>
      </c>
      <c r="S2658" s="110">
        <f t="shared" si="1257"/>
        <v>0</v>
      </c>
      <c r="T2658" s="92">
        <f t="shared" si="1266"/>
        <v>0</v>
      </c>
      <c r="U2658" s="181">
        <f t="shared" si="1267"/>
        <v>0</v>
      </c>
      <c r="V2658" s="120">
        <f t="shared" si="1263"/>
        <v>7.8E-2</v>
      </c>
      <c r="W2658" s="118">
        <f t="shared" si="1258"/>
        <v>20</v>
      </c>
      <c r="X2658" s="118">
        <v>252</v>
      </c>
      <c r="Y2658" s="117">
        <f t="shared" si="1259"/>
        <v>1.0059787120000001</v>
      </c>
      <c r="Z2658" s="110">
        <f t="shared" si="1260"/>
        <v>1.54090471</v>
      </c>
      <c r="AA2658" s="110">
        <f t="shared" si="1261"/>
        <v>0</v>
      </c>
      <c r="AB2658" s="121" t="str">
        <f t="shared" si="1264"/>
        <v>A+J=</v>
      </c>
      <c r="AC2658" s="115">
        <f t="shared" si="1265"/>
        <v>46930</v>
      </c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9">
        <f t="shared" si="1262"/>
        <v>46928</v>
      </c>
      <c r="B2659" s="110">
        <f t="shared" si="1244"/>
        <v>259.40308254000001</v>
      </c>
      <c r="C2659" s="184">
        <f t="shared" si="1243"/>
        <v>256.68066171696</v>
      </c>
      <c r="D2659" s="111">
        <f t="shared" si="1245"/>
        <v>7245.38</v>
      </c>
      <c r="E2659" s="111">
        <f>IF($K2659=1,VLOOKUP($A2658,$AQ$11:$AU$150,5),E2658)</f>
        <v>7276.54</v>
      </c>
      <c r="F2659" s="160" t="e">
        <f>IF($K2659=1,VLOOKUP($A2658,$AQ$11:$AU$135,6),F2658)</f>
        <v>#REF!</v>
      </c>
      <c r="G2659" s="114">
        <f t="shared" si="1246"/>
        <v>4.3006716003852752E-3</v>
      </c>
      <c r="H2659" s="115">
        <f t="shared" si="1247"/>
        <v>46930</v>
      </c>
      <c r="I2659" s="115">
        <f t="shared" si="1248"/>
        <v>46930</v>
      </c>
      <c r="J2659" s="116">
        <f t="shared" si="1249"/>
        <v>21</v>
      </c>
      <c r="K2659" s="116">
        <f t="shared" si="1250"/>
        <v>21</v>
      </c>
      <c r="L2659" s="8">
        <f t="shared" si="1251"/>
        <v>1.0043006699999999</v>
      </c>
      <c r="M2659" s="117">
        <v>1</v>
      </c>
      <c r="N2659" s="117">
        <f t="shared" si="1252"/>
        <v>1</v>
      </c>
      <c r="O2659" s="110">
        <f t="shared" si="1253"/>
        <v>1.0043006699999999</v>
      </c>
      <c r="P2659" s="110">
        <f t="shared" si="1254"/>
        <v>257.78456053000002</v>
      </c>
      <c r="Q2659" s="148">
        <f t="shared" si="1255"/>
        <v>0</v>
      </c>
      <c r="R2659" s="170">
        <f t="shared" si="1256"/>
        <v>0</v>
      </c>
      <c r="S2659" s="110">
        <f t="shared" si="1257"/>
        <v>0</v>
      </c>
      <c r="T2659" s="92">
        <f t="shared" si="1266"/>
        <v>0</v>
      </c>
      <c r="U2659" s="181">
        <f t="shared" si="1267"/>
        <v>0</v>
      </c>
      <c r="V2659" s="120">
        <f t="shared" si="1263"/>
        <v>7.8E-2</v>
      </c>
      <c r="W2659" s="118">
        <f t="shared" si="1258"/>
        <v>21</v>
      </c>
      <c r="X2659" s="118">
        <v>252</v>
      </c>
      <c r="Y2659" s="117">
        <f t="shared" si="1259"/>
        <v>1.0062785839999999</v>
      </c>
      <c r="Z2659" s="110">
        <f t="shared" si="1260"/>
        <v>1.61852201</v>
      </c>
      <c r="AA2659" s="110">
        <f t="shared" si="1261"/>
        <v>0</v>
      </c>
      <c r="AB2659" s="121" t="str">
        <f t="shared" si="1264"/>
        <v>A+J=</v>
      </c>
      <c r="AC2659" s="115">
        <f t="shared" si="1265"/>
        <v>46930</v>
      </c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9">
        <f t="shared" si="1262"/>
        <v>46929</v>
      </c>
      <c r="B2660" s="110">
        <f t="shared" si="1244"/>
        <v>259.40308254000001</v>
      </c>
      <c r="C2660" s="184">
        <f t="shared" si="1243"/>
        <v>256.68066171696</v>
      </c>
      <c r="D2660" s="111">
        <f t="shared" si="1245"/>
        <v>7245.38</v>
      </c>
      <c r="E2660" s="111">
        <f>IF($K2660=1,VLOOKUP($A2659,$AQ$11:$AU$150,5),E2659)</f>
        <v>7276.54</v>
      </c>
      <c r="F2660" s="160" t="e">
        <f>IF($K2660=1,VLOOKUP($A2659,$AQ$11:$AU$135,6),F2659)</f>
        <v>#REF!</v>
      </c>
      <c r="G2660" s="114">
        <f t="shared" si="1246"/>
        <v>4.3006716003852752E-3</v>
      </c>
      <c r="H2660" s="115">
        <f t="shared" si="1247"/>
        <v>46930</v>
      </c>
      <c r="I2660" s="115">
        <f t="shared" si="1248"/>
        <v>46930</v>
      </c>
      <c r="J2660" s="116">
        <f t="shared" si="1249"/>
        <v>21</v>
      </c>
      <c r="K2660" s="116">
        <f t="shared" si="1250"/>
        <v>21</v>
      </c>
      <c r="L2660" s="8">
        <f t="shared" si="1251"/>
        <v>1.0043006699999999</v>
      </c>
      <c r="M2660" s="117">
        <v>1</v>
      </c>
      <c r="N2660" s="117">
        <f t="shared" si="1252"/>
        <v>1</v>
      </c>
      <c r="O2660" s="110">
        <f t="shared" si="1253"/>
        <v>1.0043006699999999</v>
      </c>
      <c r="P2660" s="110">
        <f t="shared" si="1254"/>
        <v>257.78456053000002</v>
      </c>
      <c r="Q2660" s="148">
        <f t="shared" si="1255"/>
        <v>0</v>
      </c>
      <c r="R2660" s="170">
        <f t="shared" si="1256"/>
        <v>0</v>
      </c>
      <c r="S2660" s="110">
        <f t="shared" si="1257"/>
        <v>0</v>
      </c>
      <c r="T2660" s="92">
        <f t="shared" si="1266"/>
        <v>0</v>
      </c>
      <c r="U2660" s="181">
        <f t="shared" si="1267"/>
        <v>0</v>
      </c>
      <c r="V2660" s="120">
        <f t="shared" si="1263"/>
        <v>7.8E-2</v>
      </c>
      <c r="W2660" s="118">
        <f t="shared" si="1258"/>
        <v>21</v>
      </c>
      <c r="X2660" s="118">
        <v>252</v>
      </c>
      <c r="Y2660" s="117">
        <f t="shared" si="1259"/>
        <v>1.0062785839999999</v>
      </c>
      <c r="Z2660" s="110">
        <f t="shared" si="1260"/>
        <v>1.61852201</v>
      </c>
      <c r="AA2660" s="110">
        <f t="shared" si="1261"/>
        <v>0</v>
      </c>
      <c r="AB2660" s="121" t="str">
        <f t="shared" si="1264"/>
        <v>A+J=</v>
      </c>
      <c r="AC2660" s="115">
        <f t="shared" si="1265"/>
        <v>46930</v>
      </c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9">
        <f t="shared" si="1262"/>
        <v>46930</v>
      </c>
      <c r="B2661" s="110">
        <f t="shared" si="1244"/>
        <v>259.40308254000001</v>
      </c>
      <c r="C2661" s="184">
        <f t="shared" si="1243"/>
        <v>256.68066171696</v>
      </c>
      <c r="D2661" s="111">
        <f t="shared" si="1245"/>
        <v>7245.38</v>
      </c>
      <c r="E2661" s="111">
        <f>IF($K2661=1,VLOOKUP($A2660,$AQ$11:$AU$150,5),E2660)</f>
        <v>7276.54</v>
      </c>
      <c r="F2661" s="160" t="e">
        <f>IF($K2661=1,VLOOKUP($A2660,$AQ$11:$AU$135,6),F2660)</f>
        <v>#REF!</v>
      </c>
      <c r="G2661" s="114">
        <f t="shared" si="1246"/>
        <v>4.3006716003852752E-3</v>
      </c>
      <c r="H2661" s="115">
        <f t="shared" si="1247"/>
        <v>46930</v>
      </c>
      <c r="I2661" s="115">
        <f t="shared" si="1248"/>
        <v>46930</v>
      </c>
      <c r="J2661" s="116">
        <f t="shared" si="1249"/>
        <v>21</v>
      </c>
      <c r="K2661" s="116">
        <f t="shared" si="1250"/>
        <v>21</v>
      </c>
      <c r="L2661" s="8">
        <f t="shared" si="1251"/>
        <v>1.0043006699999999</v>
      </c>
      <c r="M2661" s="117">
        <v>1</v>
      </c>
      <c r="N2661" s="117">
        <f t="shared" si="1252"/>
        <v>1</v>
      </c>
      <c r="O2661" s="110">
        <f t="shared" si="1253"/>
        <v>1.0043006699999999</v>
      </c>
      <c r="P2661" s="110">
        <f t="shared" si="1254"/>
        <v>257.78456053000002</v>
      </c>
      <c r="Q2661" s="148">
        <f t="shared" si="1255"/>
        <v>87</v>
      </c>
      <c r="R2661" s="170">
        <f t="shared" si="1256"/>
        <v>4.5455000000000002E-2</v>
      </c>
      <c r="S2661" s="110">
        <f t="shared" si="1257"/>
        <v>11.717597189999999</v>
      </c>
      <c r="T2661" s="92">
        <f t="shared" si="1266"/>
        <v>1.1038988214262515</v>
      </c>
      <c r="U2661" s="181">
        <f t="shared" si="1267"/>
        <v>4.9737253406742073E-2</v>
      </c>
      <c r="V2661" s="120">
        <f t="shared" si="1263"/>
        <v>7.8E-2</v>
      </c>
      <c r="W2661" s="118">
        <f t="shared" si="1258"/>
        <v>21</v>
      </c>
      <c r="X2661" s="118">
        <v>252</v>
      </c>
      <c r="Y2661" s="117">
        <f t="shared" si="1259"/>
        <v>1.0062785839999999</v>
      </c>
      <c r="Z2661" s="110">
        <f t="shared" si="1260"/>
        <v>1.61852201</v>
      </c>
      <c r="AA2661" s="110">
        <f t="shared" si="1261"/>
        <v>13.336119199999999</v>
      </c>
      <c r="AB2661" s="121" t="str">
        <f t="shared" si="1264"/>
        <v>A+J=</v>
      </c>
      <c r="AC2661" s="115">
        <f t="shared" si="1265"/>
        <v>46930</v>
      </c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9">
        <f t="shared" si="1262"/>
        <v>46931</v>
      </c>
      <c r="B2662" s="110">
        <f t="shared" si="1244"/>
        <v>245.08616358</v>
      </c>
      <c r="C2662" s="184">
        <f t="shared" si="1243"/>
        <v>244.96306451857379</v>
      </c>
      <c r="D2662" s="111">
        <f t="shared" si="1245"/>
        <v>7245.38</v>
      </c>
      <c r="E2662" s="111">
        <f>IF($K2662=1,VLOOKUP($A2661,$AQ$11:$AU$150,5),E2661)</f>
        <v>7276.54</v>
      </c>
      <c r="F2662" s="160" t="e">
        <f>IF($K2662=1,VLOOKUP($A2661,$AQ$11:$AU$135,6),F2661)</f>
        <v>#REF!</v>
      </c>
      <c r="G2662" s="114">
        <f t="shared" si="1246"/>
        <v>4.3006716003852752E-3</v>
      </c>
      <c r="H2662" s="115">
        <f t="shared" si="1247"/>
        <v>46959</v>
      </c>
      <c r="I2662" s="115">
        <f t="shared" si="1248"/>
        <v>46959</v>
      </c>
      <c r="J2662" s="116">
        <f t="shared" si="1249"/>
        <v>21</v>
      </c>
      <c r="K2662" s="116">
        <f t="shared" si="1250"/>
        <v>1</v>
      </c>
      <c r="L2662" s="8">
        <f t="shared" si="1251"/>
        <v>1.0002043700000001</v>
      </c>
      <c r="M2662" s="117">
        <v>1</v>
      </c>
      <c r="N2662" s="117">
        <f t="shared" si="1252"/>
        <v>1</v>
      </c>
      <c r="O2662" s="110">
        <f t="shared" si="1253"/>
        <v>1.0002043700000001</v>
      </c>
      <c r="P2662" s="110">
        <f t="shared" si="1254"/>
        <v>245.01312762000001</v>
      </c>
      <c r="Q2662" s="148">
        <f t="shared" si="1255"/>
        <v>0</v>
      </c>
      <c r="R2662" s="170">
        <f t="shared" si="1256"/>
        <v>0</v>
      </c>
      <c r="S2662" s="110">
        <f t="shared" si="1257"/>
        <v>0</v>
      </c>
      <c r="T2662" s="92">
        <f t="shared" si="1266"/>
        <v>0</v>
      </c>
      <c r="U2662" s="181">
        <f t="shared" si="1267"/>
        <v>0</v>
      </c>
      <c r="V2662" s="120">
        <f t="shared" si="1263"/>
        <v>7.8E-2</v>
      </c>
      <c r="W2662" s="118">
        <f t="shared" si="1258"/>
        <v>1</v>
      </c>
      <c r="X2662" s="118">
        <v>252</v>
      </c>
      <c r="Y2662" s="117">
        <f t="shared" si="1259"/>
        <v>1.00029809</v>
      </c>
      <c r="Z2662" s="110">
        <f t="shared" si="1260"/>
        <v>7.3035959999999997E-2</v>
      </c>
      <c r="AA2662" s="110">
        <f t="shared" si="1261"/>
        <v>0</v>
      </c>
      <c r="AB2662" s="121" t="str">
        <f t="shared" si="1264"/>
        <v>A+J=</v>
      </c>
      <c r="AC2662" s="115">
        <f t="shared" si="1265"/>
        <v>46959</v>
      </c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9">
        <f t="shared" si="1262"/>
        <v>46932</v>
      </c>
      <c r="B2663" s="110">
        <f t="shared" si="1244"/>
        <v>245.20932655000001</v>
      </c>
      <c r="C2663" s="184">
        <f t="shared" si="1243"/>
        <v>244.96306451857379</v>
      </c>
      <c r="D2663" s="111">
        <f t="shared" si="1245"/>
        <v>7245.38</v>
      </c>
      <c r="E2663" s="111">
        <f>IF($K2663=1,VLOOKUP($A2662,$AQ$11:$AU$150,5),E2662)</f>
        <v>7276.54</v>
      </c>
      <c r="F2663" s="160" t="e">
        <f>IF($K2663=1,VLOOKUP($A2662,$AQ$11:$AU$135,6),F2662)</f>
        <v>#REF!</v>
      </c>
      <c r="G2663" s="114">
        <f t="shared" si="1246"/>
        <v>4.3006716003852752E-3</v>
      </c>
      <c r="H2663" s="115">
        <f t="shared" si="1247"/>
        <v>46959</v>
      </c>
      <c r="I2663" s="115">
        <f t="shared" si="1248"/>
        <v>46959</v>
      </c>
      <c r="J2663" s="116">
        <f t="shared" si="1249"/>
        <v>21</v>
      </c>
      <c r="K2663" s="116">
        <f t="shared" si="1250"/>
        <v>2</v>
      </c>
      <c r="L2663" s="8">
        <f t="shared" si="1251"/>
        <v>1.00040879</v>
      </c>
      <c r="M2663" s="117">
        <v>1</v>
      </c>
      <c r="N2663" s="117">
        <f t="shared" si="1252"/>
        <v>1</v>
      </c>
      <c r="O2663" s="110">
        <f t="shared" si="1253"/>
        <v>1.00040879</v>
      </c>
      <c r="P2663" s="110">
        <f t="shared" si="1254"/>
        <v>245.06320296000001</v>
      </c>
      <c r="Q2663" s="148">
        <f t="shared" si="1255"/>
        <v>0</v>
      </c>
      <c r="R2663" s="170">
        <f t="shared" si="1256"/>
        <v>0</v>
      </c>
      <c r="S2663" s="110">
        <f t="shared" si="1257"/>
        <v>0</v>
      </c>
      <c r="T2663" s="92">
        <f t="shared" si="1266"/>
        <v>0</v>
      </c>
      <c r="U2663" s="181">
        <f t="shared" si="1267"/>
        <v>0</v>
      </c>
      <c r="V2663" s="120">
        <f t="shared" si="1263"/>
        <v>7.8E-2</v>
      </c>
      <c r="W2663" s="118">
        <f t="shared" si="1258"/>
        <v>2</v>
      </c>
      <c r="X2663" s="118">
        <v>252</v>
      </c>
      <c r="Y2663" s="117">
        <f t="shared" si="1259"/>
        <v>1.0005962690000001</v>
      </c>
      <c r="Z2663" s="110">
        <f t="shared" si="1260"/>
        <v>0.14612359</v>
      </c>
      <c r="AA2663" s="110">
        <f t="shared" si="1261"/>
        <v>0</v>
      </c>
      <c r="AB2663" s="121" t="str">
        <f t="shared" si="1264"/>
        <v>A+J=</v>
      </c>
      <c r="AC2663" s="115">
        <f t="shared" si="1265"/>
        <v>46959</v>
      </c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9">
        <f t="shared" si="1262"/>
        <v>46933</v>
      </c>
      <c r="B2664" s="110">
        <f t="shared" si="1244"/>
        <v>245.33255077000001</v>
      </c>
      <c r="C2664" s="184">
        <f t="shared" si="1243"/>
        <v>244.96306451857379</v>
      </c>
      <c r="D2664" s="111">
        <f t="shared" si="1245"/>
        <v>7245.38</v>
      </c>
      <c r="E2664" s="111">
        <f>IF($K2664=1,VLOOKUP($A2663,$AQ$11:$AU$150,5),E2663)</f>
        <v>7276.54</v>
      </c>
      <c r="F2664" s="160" t="e">
        <f>IF($K2664=1,VLOOKUP($A2663,$AQ$11:$AU$135,6),F2663)</f>
        <v>#REF!</v>
      </c>
      <c r="G2664" s="114">
        <f t="shared" si="1246"/>
        <v>4.3006716003852752E-3</v>
      </c>
      <c r="H2664" s="115">
        <f t="shared" si="1247"/>
        <v>46959</v>
      </c>
      <c r="I2664" s="115">
        <f t="shared" si="1248"/>
        <v>46959</v>
      </c>
      <c r="J2664" s="116">
        <f t="shared" si="1249"/>
        <v>21</v>
      </c>
      <c r="K2664" s="116">
        <f t="shared" si="1250"/>
        <v>3</v>
      </c>
      <c r="L2664" s="8">
        <f t="shared" si="1251"/>
        <v>1.00061325</v>
      </c>
      <c r="M2664" s="117">
        <v>1</v>
      </c>
      <c r="N2664" s="117">
        <f t="shared" si="1252"/>
        <v>1</v>
      </c>
      <c r="O2664" s="110">
        <f t="shared" si="1253"/>
        <v>1.00061325</v>
      </c>
      <c r="P2664" s="110">
        <f t="shared" si="1254"/>
        <v>245.11328811000001</v>
      </c>
      <c r="Q2664" s="148">
        <f t="shared" si="1255"/>
        <v>0</v>
      </c>
      <c r="R2664" s="170">
        <f t="shared" si="1256"/>
        <v>0</v>
      </c>
      <c r="S2664" s="110">
        <f t="shared" si="1257"/>
        <v>0</v>
      </c>
      <c r="T2664" s="92">
        <f t="shared" si="1266"/>
        <v>0</v>
      </c>
      <c r="U2664" s="181">
        <f t="shared" si="1267"/>
        <v>0</v>
      </c>
      <c r="V2664" s="120">
        <f t="shared" si="1263"/>
        <v>7.8E-2</v>
      </c>
      <c r="W2664" s="118">
        <f t="shared" si="1258"/>
        <v>3</v>
      </c>
      <c r="X2664" s="118">
        <v>252</v>
      </c>
      <c r="Y2664" s="117">
        <f t="shared" si="1259"/>
        <v>1.0008945359999999</v>
      </c>
      <c r="Z2664" s="110">
        <f t="shared" si="1260"/>
        <v>0.21926266</v>
      </c>
      <c r="AA2664" s="110">
        <f t="shared" si="1261"/>
        <v>0</v>
      </c>
      <c r="AB2664" s="121" t="str">
        <f t="shared" si="1264"/>
        <v>A+J=</v>
      </c>
      <c r="AC2664" s="115">
        <f t="shared" si="1265"/>
        <v>46959</v>
      </c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9">
        <f t="shared" si="1262"/>
        <v>46934</v>
      </c>
      <c r="B2665" s="110">
        <f t="shared" si="1244"/>
        <v>245.45583674</v>
      </c>
      <c r="C2665" s="184">
        <f t="shared" si="1243"/>
        <v>244.96306451857379</v>
      </c>
      <c r="D2665" s="111">
        <f t="shared" si="1245"/>
        <v>7245.38</v>
      </c>
      <c r="E2665" s="111">
        <f>IF($K2665=1,VLOOKUP($A2664,$AQ$11:$AU$150,5),E2664)</f>
        <v>7276.54</v>
      </c>
      <c r="F2665" s="160" t="e">
        <f>IF($K2665=1,VLOOKUP($A2664,$AQ$11:$AU$135,6),F2664)</f>
        <v>#REF!</v>
      </c>
      <c r="G2665" s="114">
        <f t="shared" si="1246"/>
        <v>4.3006716003852752E-3</v>
      </c>
      <c r="H2665" s="115">
        <f t="shared" si="1247"/>
        <v>46959</v>
      </c>
      <c r="I2665" s="115">
        <f t="shared" si="1248"/>
        <v>46959</v>
      </c>
      <c r="J2665" s="116">
        <f t="shared" si="1249"/>
        <v>21</v>
      </c>
      <c r="K2665" s="116">
        <f t="shared" si="1250"/>
        <v>4</v>
      </c>
      <c r="L2665" s="8">
        <f t="shared" si="1251"/>
        <v>1.00081775</v>
      </c>
      <c r="M2665" s="117">
        <v>1</v>
      </c>
      <c r="N2665" s="117">
        <f t="shared" si="1252"/>
        <v>1</v>
      </c>
      <c r="O2665" s="110">
        <f t="shared" si="1253"/>
        <v>1.00081775</v>
      </c>
      <c r="P2665" s="110">
        <f t="shared" si="1254"/>
        <v>245.16338306</v>
      </c>
      <c r="Q2665" s="148">
        <f t="shared" si="1255"/>
        <v>0</v>
      </c>
      <c r="R2665" s="170">
        <f t="shared" si="1256"/>
        <v>0</v>
      </c>
      <c r="S2665" s="110">
        <f t="shared" si="1257"/>
        <v>0</v>
      </c>
      <c r="T2665" s="92">
        <f t="shared" si="1266"/>
        <v>0</v>
      </c>
      <c r="U2665" s="181">
        <f t="shared" si="1267"/>
        <v>0</v>
      </c>
      <c r="V2665" s="120">
        <f t="shared" si="1263"/>
        <v>7.8E-2</v>
      </c>
      <c r="W2665" s="118">
        <f t="shared" si="1258"/>
        <v>4</v>
      </c>
      <c r="X2665" s="118">
        <v>252</v>
      </c>
      <c r="Y2665" s="117">
        <f t="shared" si="1259"/>
        <v>1.001192893</v>
      </c>
      <c r="Z2665" s="110">
        <f t="shared" si="1260"/>
        <v>0.29245367999999999</v>
      </c>
      <c r="AA2665" s="110">
        <f t="shared" si="1261"/>
        <v>0</v>
      </c>
      <c r="AB2665" s="121" t="str">
        <f t="shared" si="1264"/>
        <v>A+J=</v>
      </c>
      <c r="AC2665" s="115">
        <f t="shared" si="1265"/>
        <v>46959</v>
      </c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9">
        <f t="shared" si="1262"/>
        <v>46935</v>
      </c>
      <c r="B2666" s="110">
        <f t="shared" si="1244"/>
        <v>245.57918423000001</v>
      </c>
      <c r="C2666" s="184">
        <f t="shared" si="1243"/>
        <v>244.96306451857379</v>
      </c>
      <c r="D2666" s="111">
        <f t="shared" si="1245"/>
        <v>7245.38</v>
      </c>
      <c r="E2666" s="111">
        <f>IF($K2666=1,VLOOKUP($A2665,$AQ$11:$AU$150,5),E2665)</f>
        <v>7276.54</v>
      </c>
      <c r="F2666" s="160" t="e">
        <f>IF($K2666=1,VLOOKUP($A2665,$AQ$11:$AU$135,6),F2665)</f>
        <v>#REF!</v>
      </c>
      <c r="G2666" s="114">
        <f t="shared" si="1246"/>
        <v>4.3006716003852752E-3</v>
      </c>
      <c r="H2666" s="115">
        <f t="shared" si="1247"/>
        <v>46959</v>
      </c>
      <c r="I2666" s="115">
        <f t="shared" si="1248"/>
        <v>46959</v>
      </c>
      <c r="J2666" s="116">
        <f t="shared" si="1249"/>
        <v>21</v>
      </c>
      <c r="K2666" s="116">
        <f t="shared" si="1250"/>
        <v>5</v>
      </c>
      <c r="L2666" s="8">
        <f t="shared" si="1251"/>
        <v>1.0010222900000001</v>
      </c>
      <c r="M2666" s="117">
        <v>1</v>
      </c>
      <c r="N2666" s="117">
        <f t="shared" si="1252"/>
        <v>1</v>
      </c>
      <c r="O2666" s="110">
        <f t="shared" si="1253"/>
        <v>1.0010222900000001</v>
      </c>
      <c r="P2666" s="110">
        <f t="shared" si="1254"/>
        <v>245.2134878</v>
      </c>
      <c r="Q2666" s="148">
        <f t="shared" si="1255"/>
        <v>0</v>
      </c>
      <c r="R2666" s="170">
        <f t="shared" si="1256"/>
        <v>0</v>
      </c>
      <c r="S2666" s="110">
        <f t="shared" si="1257"/>
        <v>0</v>
      </c>
      <c r="T2666" s="92">
        <f t="shared" si="1266"/>
        <v>0</v>
      </c>
      <c r="U2666" s="181">
        <f t="shared" si="1267"/>
        <v>0</v>
      </c>
      <c r="V2666" s="120">
        <f t="shared" si="1263"/>
        <v>7.8E-2</v>
      </c>
      <c r="W2666" s="118">
        <f t="shared" si="1258"/>
        <v>5</v>
      </c>
      <c r="X2666" s="118">
        <v>252</v>
      </c>
      <c r="Y2666" s="117">
        <f t="shared" si="1259"/>
        <v>1.001491339</v>
      </c>
      <c r="Z2666" s="110">
        <f t="shared" si="1260"/>
        <v>0.36569643000000002</v>
      </c>
      <c r="AA2666" s="110">
        <f t="shared" si="1261"/>
        <v>0</v>
      </c>
      <c r="AB2666" s="121" t="str">
        <f t="shared" si="1264"/>
        <v>A+J=</v>
      </c>
      <c r="AC2666" s="115">
        <f t="shared" si="1265"/>
        <v>46959</v>
      </c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9">
        <f t="shared" si="1262"/>
        <v>46936</v>
      </c>
      <c r="B2667" s="110">
        <f t="shared" si="1244"/>
        <v>245.57918423000001</v>
      </c>
      <c r="C2667" s="184">
        <f t="shared" si="1243"/>
        <v>244.96306451857379</v>
      </c>
      <c r="D2667" s="111">
        <f t="shared" si="1245"/>
        <v>7245.38</v>
      </c>
      <c r="E2667" s="111">
        <f>IF($K2667=1,VLOOKUP($A2666,$AQ$11:$AU$150,5),E2666)</f>
        <v>7276.54</v>
      </c>
      <c r="F2667" s="160" t="e">
        <f>IF($K2667=1,VLOOKUP($A2666,$AQ$11:$AU$135,6),F2666)</f>
        <v>#REF!</v>
      </c>
      <c r="G2667" s="114">
        <f t="shared" si="1246"/>
        <v>4.3006716003852752E-3</v>
      </c>
      <c r="H2667" s="115">
        <f t="shared" si="1247"/>
        <v>46959</v>
      </c>
      <c r="I2667" s="115">
        <f t="shared" si="1248"/>
        <v>46959</v>
      </c>
      <c r="J2667" s="116">
        <f t="shared" si="1249"/>
        <v>21</v>
      </c>
      <c r="K2667" s="116">
        <f t="shared" si="1250"/>
        <v>5</v>
      </c>
      <c r="L2667" s="8">
        <f t="shared" si="1251"/>
        <v>1.0010222900000001</v>
      </c>
      <c r="M2667" s="117">
        <v>1</v>
      </c>
      <c r="N2667" s="117">
        <f t="shared" si="1252"/>
        <v>1</v>
      </c>
      <c r="O2667" s="110">
        <f t="shared" si="1253"/>
        <v>1.0010222900000001</v>
      </c>
      <c r="P2667" s="110">
        <f t="shared" si="1254"/>
        <v>245.2134878</v>
      </c>
      <c r="Q2667" s="148">
        <f t="shared" si="1255"/>
        <v>0</v>
      </c>
      <c r="R2667" s="170">
        <f t="shared" si="1256"/>
        <v>0</v>
      </c>
      <c r="S2667" s="110">
        <f t="shared" si="1257"/>
        <v>0</v>
      </c>
      <c r="T2667" s="92">
        <f t="shared" si="1266"/>
        <v>0</v>
      </c>
      <c r="U2667" s="181">
        <f t="shared" si="1267"/>
        <v>0</v>
      </c>
      <c r="V2667" s="120">
        <f t="shared" si="1263"/>
        <v>7.8E-2</v>
      </c>
      <c r="W2667" s="118">
        <f t="shared" si="1258"/>
        <v>5</v>
      </c>
      <c r="X2667" s="118">
        <v>252</v>
      </c>
      <c r="Y2667" s="117">
        <f t="shared" si="1259"/>
        <v>1.001491339</v>
      </c>
      <c r="Z2667" s="110">
        <f t="shared" si="1260"/>
        <v>0.36569643000000002</v>
      </c>
      <c r="AA2667" s="110">
        <f t="shared" si="1261"/>
        <v>0</v>
      </c>
      <c r="AB2667" s="121" t="str">
        <f t="shared" si="1264"/>
        <v>A+J=</v>
      </c>
      <c r="AC2667" s="115">
        <f t="shared" si="1265"/>
        <v>46959</v>
      </c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9">
        <f t="shared" si="1262"/>
        <v>46937</v>
      </c>
      <c r="B2668" s="110">
        <f t="shared" si="1244"/>
        <v>245.57918423000001</v>
      </c>
      <c r="C2668" s="184">
        <f t="shared" si="1243"/>
        <v>244.96306451857379</v>
      </c>
      <c r="D2668" s="111">
        <f t="shared" si="1245"/>
        <v>7245.38</v>
      </c>
      <c r="E2668" s="111">
        <f>IF($K2668=1,VLOOKUP($A2667,$AQ$11:$AU$150,5),E2667)</f>
        <v>7276.54</v>
      </c>
      <c r="F2668" s="160" t="e">
        <f>IF($K2668=1,VLOOKUP($A2667,$AQ$11:$AU$135,6),F2667)</f>
        <v>#REF!</v>
      </c>
      <c r="G2668" s="114">
        <f t="shared" si="1246"/>
        <v>4.3006716003852752E-3</v>
      </c>
      <c r="H2668" s="115">
        <f t="shared" si="1247"/>
        <v>46959</v>
      </c>
      <c r="I2668" s="115">
        <f t="shared" si="1248"/>
        <v>46959</v>
      </c>
      <c r="J2668" s="116">
        <f t="shared" si="1249"/>
        <v>21</v>
      </c>
      <c r="K2668" s="116">
        <f t="shared" si="1250"/>
        <v>5</v>
      </c>
      <c r="L2668" s="8">
        <f t="shared" si="1251"/>
        <v>1.0010222900000001</v>
      </c>
      <c r="M2668" s="117">
        <v>1</v>
      </c>
      <c r="N2668" s="117">
        <f t="shared" si="1252"/>
        <v>1</v>
      </c>
      <c r="O2668" s="110">
        <f t="shared" si="1253"/>
        <v>1.0010222900000001</v>
      </c>
      <c r="P2668" s="110">
        <f t="shared" si="1254"/>
        <v>245.2134878</v>
      </c>
      <c r="Q2668" s="148">
        <f t="shared" si="1255"/>
        <v>0</v>
      </c>
      <c r="R2668" s="170">
        <f t="shared" si="1256"/>
        <v>0</v>
      </c>
      <c r="S2668" s="110">
        <f t="shared" si="1257"/>
        <v>0</v>
      </c>
      <c r="T2668" s="92">
        <f t="shared" si="1266"/>
        <v>0</v>
      </c>
      <c r="U2668" s="181">
        <f t="shared" si="1267"/>
        <v>0</v>
      </c>
      <c r="V2668" s="120">
        <f t="shared" si="1263"/>
        <v>7.8E-2</v>
      </c>
      <c r="W2668" s="118">
        <f t="shared" si="1258"/>
        <v>5</v>
      </c>
      <c r="X2668" s="118">
        <v>252</v>
      </c>
      <c r="Y2668" s="117">
        <f t="shared" si="1259"/>
        <v>1.001491339</v>
      </c>
      <c r="Z2668" s="110">
        <f t="shared" si="1260"/>
        <v>0.36569643000000002</v>
      </c>
      <c r="AA2668" s="110">
        <f t="shared" si="1261"/>
        <v>0</v>
      </c>
      <c r="AB2668" s="121" t="str">
        <f t="shared" si="1264"/>
        <v>A+J=</v>
      </c>
      <c r="AC2668" s="115">
        <f t="shared" si="1265"/>
        <v>46959</v>
      </c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9">
        <f t="shared" si="1262"/>
        <v>46938</v>
      </c>
      <c r="B2669" s="110">
        <f t="shared" si="1244"/>
        <v>245.7025955</v>
      </c>
      <c r="C2669" s="184">
        <f t="shared" ref="C2669:C2732" si="1268">IF(Q2668&gt;0,P2668-S2668-T2668,C2668)</f>
        <v>244.96306451857379</v>
      </c>
      <c r="D2669" s="111">
        <f t="shared" si="1245"/>
        <v>7245.38</v>
      </c>
      <c r="E2669" s="111">
        <f>IF($K2669=1,VLOOKUP($A2668,$AQ$11:$AU$150,5),E2668)</f>
        <v>7276.54</v>
      </c>
      <c r="F2669" s="160" t="e">
        <f>IF($K2669=1,VLOOKUP($A2668,$AQ$11:$AU$135,6),F2668)</f>
        <v>#REF!</v>
      </c>
      <c r="G2669" s="114">
        <f t="shared" si="1246"/>
        <v>4.3006716003852752E-3</v>
      </c>
      <c r="H2669" s="115">
        <f t="shared" si="1247"/>
        <v>46959</v>
      </c>
      <c r="I2669" s="115">
        <f t="shared" si="1248"/>
        <v>46959</v>
      </c>
      <c r="J2669" s="116">
        <f t="shared" si="1249"/>
        <v>21</v>
      </c>
      <c r="K2669" s="116">
        <f t="shared" si="1250"/>
        <v>6</v>
      </c>
      <c r="L2669" s="8">
        <f t="shared" si="1251"/>
        <v>1.0012268799999999</v>
      </c>
      <c r="M2669" s="117">
        <v>1</v>
      </c>
      <c r="N2669" s="117">
        <f t="shared" si="1252"/>
        <v>1</v>
      </c>
      <c r="O2669" s="110">
        <f t="shared" si="1253"/>
        <v>1.0012268799999999</v>
      </c>
      <c r="P2669" s="110">
        <f t="shared" si="1254"/>
        <v>245.2636048</v>
      </c>
      <c r="Q2669" s="148">
        <f t="shared" si="1255"/>
        <v>0</v>
      </c>
      <c r="R2669" s="170">
        <f t="shared" si="1256"/>
        <v>0</v>
      </c>
      <c r="S2669" s="110">
        <f t="shared" si="1257"/>
        <v>0</v>
      </c>
      <c r="T2669" s="92">
        <f t="shared" si="1266"/>
        <v>0</v>
      </c>
      <c r="U2669" s="181">
        <f t="shared" si="1267"/>
        <v>0</v>
      </c>
      <c r="V2669" s="120">
        <f t="shared" si="1263"/>
        <v>7.8E-2</v>
      </c>
      <c r="W2669" s="118">
        <f t="shared" si="1258"/>
        <v>6</v>
      </c>
      <c r="X2669" s="118">
        <v>252</v>
      </c>
      <c r="Y2669" s="117">
        <f t="shared" si="1259"/>
        <v>1.0017898730000001</v>
      </c>
      <c r="Z2669" s="110">
        <f t="shared" si="1260"/>
        <v>0.43899070000000001</v>
      </c>
      <c r="AA2669" s="110">
        <f t="shared" si="1261"/>
        <v>0</v>
      </c>
      <c r="AB2669" s="121" t="str">
        <f t="shared" si="1264"/>
        <v>A+J=</v>
      </c>
      <c r="AC2669" s="115">
        <f t="shared" si="1265"/>
        <v>46959</v>
      </c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9">
        <f t="shared" si="1262"/>
        <v>46939</v>
      </c>
      <c r="B2670" s="110">
        <f t="shared" si="1244"/>
        <v>245.82606587999999</v>
      </c>
      <c r="C2670" s="184">
        <f t="shared" si="1268"/>
        <v>244.96306451857379</v>
      </c>
      <c r="D2670" s="111">
        <f t="shared" si="1245"/>
        <v>7245.38</v>
      </c>
      <c r="E2670" s="111">
        <f>IF($K2670=1,VLOOKUP($A2669,$AQ$11:$AU$150,5),E2669)</f>
        <v>7276.54</v>
      </c>
      <c r="F2670" s="160" t="e">
        <f>IF($K2670=1,VLOOKUP($A2669,$AQ$11:$AU$135,6),F2669)</f>
        <v>#REF!</v>
      </c>
      <c r="G2670" s="114">
        <f t="shared" si="1246"/>
        <v>4.3006716003852752E-3</v>
      </c>
      <c r="H2670" s="115">
        <f t="shared" si="1247"/>
        <v>46959</v>
      </c>
      <c r="I2670" s="115">
        <f t="shared" si="1248"/>
        <v>46959</v>
      </c>
      <c r="J2670" s="116">
        <f t="shared" si="1249"/>
        <v>21</v>
      </c>
      <c r="K2670" s="116">
        <f t="shared" si="1250"/>
        <v>7</v>
      </c>
      <c r="L2670" s="8">
        <f t="shared" si="1251"/>
        <v>1.0014315</v>
      </c>
      <c r="M2670" s="117">
        <v>1</v>
      </c>
      <c r="N2670" s="117">
        <f t="shared" si="1252"/>
        <v>1</v>
      </c>
      <c r="O2670" s="110">
        <f t="shared" si="1253"/>
        <v>1.0014315</v>
      </c>
      <c r="P2670" s="110">
        <f t="shared" si="1254"/>
        <v>245.31372913999999</v>
      </c>
      <c r="Q2670" s="148">
        <f t="shared" si="1255"/>
        <v>0</v>
      </c>
      <c r="R2670" s="170">
        <f t="shared" si="1256"/>
        <v>0</v>
      </c>
      <c r="S2670" s="110">
        <f t="shared" si="1257"/>
        <v>0</v>
      </c>
      <c r="T2670" s="92">
        <f t="shared" si="1266"/>
        <v>0</v>
      </c>
      <c r="U2670" s="181">
        <f t="shared" si="1267"/>
        <v>0</v>
      </c>
      <c r="V2670" s="120">
        <f t="shared" si="1263"/>
        <v>7.8E-2</v>
      </c>
      <c r="W2670" s="118">
        <f t="shared" si="1258"/>
        <v>7</v>
      </c>
      <c r="X2670" s="118">
        <v>252</v>
      </c>
      <c r="Y2670" s="117">
        <f t="shared" si="1259"/>
        <v>1.0020884960000001</v>
      </c>
      <c r="Z2670" s="110">
        <f t="shared" si="1260"/>
        <v>0.51233673999999996</v>
      </c>
      <c r="AA2670" s="110">
        <f t="shared" si="1261"/>
        <v>0</v>
      </c>
      <c r="AB2670" s="121" t="str">
        <f t="shared" si="1264"/>
        <v>A+J=</v>
      </c>
      <c r="AC2670" s="115">
        <f t="shared" si="1265"/>
        <v>46959</v>
      </c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9">
        <f t="shared" si="1262"/>
        <v>46940</v>
      </c>
      <c r="B2671" s="110">
        <f t="shared" si="1244"/>
        <v>245.94960054999999</v>
      </c>
      <c r="C2671" s="184">
        <f t="shared" si="1268"/>
        <v>244.96306451857379</v>
      </c>
      <c r="D2671" s="111">
        <f t="shared" si="1245"/>
        <v>7245.38</v>
      </c>
      <c r="E2671" s="111">
        <f>IF($K2671=1,VLOOKUP($A2670,$AQ$11:$AU$150,5),E2670)</f>
        <v>7276.54</v>
      </c>
      <c r="F2671" s="160" t="e">
        <f>IF($K2671=1,VLOOKUP($A2670,$AQ$11:$AU$135,6),F2670)</f>
        <v>#REF!</v>
      </c>
      <c r="G2671" s="114">
        <f t="shared" si="1246"/>
        <v>4.3006716003852752E-3</v>
      </c>
      <c r="H2671" s="115">
        <f t="shared" si="1247"/>
        <v>46959</v>
      </c>
      <c r="I2671" s="115">
        <f t="shared" si="1248"/>
        <v>46959</v>
      </c>
      <c r="J2671" s="116">
        <f t="shared" si="1249"/>
        <v>21</v>
      </c>
      <c r="K2671" s="116">
        <f t="shared" si="1250"/>
        <v>8</v>
      </c>
      <c r="L2671" s="8">
        <f t="shared" si="1251"/>
        <v>1.00163617</v>
      </c>
      <c r="M2671" s="117">
        <v>1</v>
      </c>
      <c r="N2671" s="117">
        <f t="shared" si="1252"/>
        <v>1</v>
      </c>
      <c r="O2671" s="110">
        <f t="shared" si="1253"/>
        <v>1.00163617</v>
      </c>
      <c r="P2671" s="110">
        <f t="shared" si="1254"/>
        <v>245.36386572999999</v>
      </c>
      <c r="Q2671" s="148">
        <f t="shared" si="1255"/>
        <v>0</v>
      </c>
      <c r="R2671" s="170">
        <f t="shared" si="1256"/>
        <v>0</v>
      </c>
      <c r="S2671" s="110">
        <f t="shared" si="1257"/>
        <v>0</v>
      </c>
      <c r="T2671" s="92">
        <f t="shared" si="1266"/>
        <v>0</v>
      </c>
      <c r="U2671" s="181">
        <f t="shared" si="1267"/>
        <v>0</v>
      </c>
      <c r="V2671" s="120">
        <f t="shared" si="1263"/>
        <v>7.8E-2</v>
      </c>
      <c r="W2671" s="118">
        <f t="shared" si="1258"/>
        <v>8</v>
      </c>
      <c r="X2671" s="118">
        <v>252</v>
      </c>
      <c r="Y2671" s="117">
        <f t="shared" si="1259"/>
        <v>1.0023872089999999</v>
      </c>
      <c r="Z2671" s="110">
        <f t="shared" si="1260"/>
        <v>0.58573481999999999</v>
      </c>
      <c r="AA2671" s="110">
        <f t="shared" si="1261"/>
        <v>0</v>
      </c>
      <c r="AB2671" s="121" t="str">
        <f t="shared" si="1264"/>
        <v>A+J=</v>
      </c>
      <c r="AC2671" s="115">
        <f t="shared" si="1265"/>
        <v>46959</v>
      </c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9">
        <f t="shared" si="1262"/>
        <v>46941</v>
      </c>
      <c r="B2672" s="110">
        <f t="shared" si="1244"/>
        <v>246.07319684999999</v>
      </c>
      <c r="C2672" s="184">
        <f t="shared" si="1268"/>
        <v>244.96306451857379</v>
      </c>
      <c r="D2672" s="111">
        <f t="shared" si="1245"/>
        <v>7245.38</v>
      </c>
      <c r="E2672" s="111">
        <f>IF($K2672=1,VLOOKUP($A2671,$AQ$11:$AU$150,5),E2671)</f>
        <v>7276.54</v>
      </c>
      <c r="F2672" s="160" t="e">
        <f>IF($K2672=1,VLOOKUP($A2671,$AQ$11:$AU$135,6),F2671)</f>
        <v>#REF!</v>
      </c>
      <c r="G2672" s="114">
        <f t="shared" si="1246"/>
        <v>4.3006716003852752E-3</v>
      </c>
      <c r="H2672" s="115">
        <f t="shared" si="1247"/>
        <v>46959</v>
      </c>
      <c r="I2672" s="115">
        <f t="shared" si="1248"/>
        <v>46959</v>
      </c>
      <c r="J2672" s="116">
        <f t="shared" si="1249"/>
        <v>21</v>
      </c>
      <c r="K2672" s="116">
        <f t="shared" si="1250"/>
        <v>9</v>
      </c>
      <c r="L2672" s="8">
        <f t="shared" si="1251"/>
        <v>1.00184088</v>
      </c>
      <c r="M2672" s="117">
        <v>1</v>
      </c>
      <c r="N2672" s="117">
        <f t="shared" si="1252"/>
        <v>1</v>
      </c>
      <c r="O2672" s="110">
        <f t="shared" si="1253"/>
        <v>1.00184088</v>
      </c>
      <c r="P2672" s="110">
        <f t="shared" si="1254"/>
        <v>245.41401212</v>
      </c>
      <c r="Q2672" s="148">
        <f t="shared" si="1255"/>
        <v>0</v>
      </c>
      <c r="R2672" s="170">
        <f t="shared" si="1256"/>
        <v>0</v>
      </c>
      <c r="S2672" s="110">
        <f t="shared" si="1257"/>
        <v>0</v>
      </c>
      <c r="T2672" s="92">
        <f t="shared" si="1266"/>
        <v>0</v>
      </c>
      <c r="U2672" s="181">
        <f t="shared" si="1267"/>
        <v>0</v>
      </c>
      <c r="V2672" s="120">
        <f t="shared" si="1263"/>
        <v>7.8E-2</v>
      </c>
      <c r="W2672" s="118">
        <f t="shared" si="1258"/>
        <v>9</v>
      </c>
      <c r="X2672" s="118">
        <v>252</v>
      </c>
      <c r="Y2672" s="117">
        <f t="shared" si="1259"/>
        <v>1.002686011</v>
      </c>
      <c r="Z2672" s="110">
        <f t="shared" si="1260"/>
        <v>0.65918473</v>
      </c>
      <c r="AA2672" s="110">
        <f t="shared" si="1261"/>
        <v>0</v>
      </c>
      <c r="AB2672" s="121" t="str">
        <f t="shared" si="1264"/>
        <v>A+J=</v>
      </c>
      <c r="AC2672" s="115">
        <f t="shared" si="1265"/>
        <v>46959</v>
      </c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9">
        <f t="shared" si="1262"/>
        <v>46942</v>
      </c>
      <c r="B2673" s="110">
        <f t="shared" si="1244"/>
        <v>246.19685454999998</v>
      </c>
      <c r="C2673" s="184">
        <f t="shared" si="1268"/>
        <v>244.96306451857379</v>
      </c>
      <c r="D2673" s="111">
        <f t="shared" si="1245"/>
        <v>7245.38</v>
      </c>
      <c r="E2673" s="111">
        <f>IF($K2673=1,VLOOKUP($A2672,$AQ$11:$AU$150,5),E2672)</f>
        <v>7276.54</v>
      </c>
      <c r="F2673" s="160" t="e">
        <f>IF($K2673=1,VLOOKUP($A2672,$AQ$11:$AU$135,6),F2672)</f>
        <v>#REF!</v>
      </c>
      <c r="G2673" s="114">
        <f t="shared" si="1246"/>
        <v>4.3006716003852752E-3</v>
      </c>
      <c r="H2673" s="115">
        <f t="shared" si="1247"/>
        <v>46959</v>
      </c>
      <c r="I2673" s="115">
        <f t="shared" si="1248"/>
        <v>46959</v>
      </c>
      <c r="J2673" s="116">
        <f t="shared" si="1249"/>
        <v>21</v>
      </c>
      <c r="K2673" s="116">
        <f t="shared" si="1250"/>
        <v>10</v>
      </c>
      <c r="L2673" s="8">
        <f t="shared" si="1251"/>
        <v>1.00204563</v>
      </c>
      <c r="M2673" s="117">
        <v>1</v>
      </c>
      <c r="N2673" s="117">
        <f t="shared" si="1252"/>
        <v>1</v>
      </c>
      <c r="O2673" s="110">
        <f t="shared" si="1253"/>
        <v>1.00204563</v>
      </c>
      <c r="P2673" s="110">
        <f t="shared" si="1254"/>
        <v>245.46416830999999</v>
      </c>
      <c r="Q2673" s="148">
        <f t="shared" si="1255"/>
        <v>0</v>
      </c>
      <c r="R2673" s="170">
        <f t="shared" si="1256"/>
        <v>0</v>
      </c>
      <c r="S2673" s="110">
        <f t="shared" si="1257"/>
        <v>0</v>
      </c>
      <c r="T2673" s="92">
        <f t="shared" si="1266"/>
        <v>0</v>
      </c>
      <c r="U2673" s="181">
        <f t="shared" si="1267"/>
        <v>0</v>
      </c>
      <c r="V2673" s="120">
        <f t="shared" si="1263"/>
        <v>7.8E-2</v>
      </c>
      <c r="W2673" s="118">
        <f t="shared" si="1258"/>
        <v>10</v>
      </c>
      <c r="X2673" s="118">
        <v>252</v>
      </c>
      <c r="Y2673" s="117">
        <f t="shared" si="1259"/>
        <v>1.002984901</v>
      </c>
      <c r="Z2673" s="110">
        <f t="shared" si="1260"/>
        <v>0.73268624000000004</v>
      </c>
      <c r="AA2673" s="110">
        <f t="shared" si="1261"/>
        <v>0</v>
      </c>
      <c r="AB2673" s="121" t="str">
        <f t="shared" si="1264"/>
        <v>A+J=</v>
      </c>
      <c r="AC2673" s="115">
        <f t="shared" si="1265"/>
        <v>46959</v>
      </c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9">
        <f t="shared" si="1262"/>
        <v>46943</v>
      </c>
      <c r="B2674" s="110">
        <f t="shared" si="1244"/>
        <v>246.19685454999998</v>
      </c>
      <c r="C2674" s="184">
        <f t="shared" si="1268"/>
        <v>244.96306451857379</v>
      </c>
      <c r="D2674" s="111">
        <f t="shared" si="1245"/>
        <v>7245.38</v>
      </c>
      <c r="E2674" s="111">
        <f>IF($K2674=1,VLOOKUP($A2673,$AQ$11:$AU$150,5),E2673)</f>
        <v>7276.54</v>
      </c>
      <c r="F2674" s="160" t="e">
        <f>IF($K2674=1,VLOOKUP($A2673,$AQ$11:$AU$135,6),F2673)</f>
        <v>#REF!</v>
      </c>
      <c r="G2674" s="114">
        <f t="shared" si="1246"/>
        <v>4.3006716003852752E-3</v>
      </c>
      <c r="H2674" s="115">
        <f t="shared" si="1247"/>
        <v>46959</v>
      </c>
      <c r="I2674" s="115">
        <f t="shared" si="1248"/>
        <v>46959</v>
      </c>
      <c r="J2674" s="116">
        <f t="shared" si="1249"/>
        <v>21</v>
      </c>
      <c r="K2674" s="116">
        <f t="shared" si="1250"/>
        <v>10</v>
      </c>
      <c r="L2674" s="8">
        <f t="shared" si="1251"/>
        <v>1.00204563</v>
      </c>
      <c r="M2674" s="117">
        <v>1</v>
      </c>
      <c r="N2674" s="117">
        <f t="shared" si="1252"/>
        <v>1</v>
      </c>
      <c r="O2674" s="110">
        <f t="shared" si="1253"/>
        <v>1.00204563</v>
      </c>
      <c r="P2674" s="110">
        <f t="shared" si="1254"/>
        <v>245.46416830999999</v>
      </c>
      <c r="Q2674" s="148">
        <f t="shared" si="1255"/>
        <v>0</v>
      </c>
      <c r="R2674" s="170">
        <f t="shared" si="1256"/>
        <v>0</v>
      </c>
      <c r="S2674" s="110">
        <f t="shared" si="1257"/>
        <v>0</v>
      </c>
      <c r="T2674" s="92">
        <f t="shared" si="1266"/>
        <v>0</v>
      </c>
      <c r="U2674" s="181">
        <f t="shared" si="1267"/>
        <v>0</v>
      </c>
      <c r="V2674" s="120">
        <f t="shared" si="1263"/>
        <v>7.8E-2</v>
      </c>
      <c r="W2674" s="118">
        <f t="shared" si="1258"/>
        <v>10</v>
      </c>
      <c r="X2674" s="118">
        <v>252</v>
      </c>
      <c r="Y2674" s="117">
        <f t="shared" si="1259"/>
        <v>1.002984901</v>
      </c>
      <c r="Z2674" s="110">
        <f t="shared" si="1260"/>
        <v>0.73268624000000004</v>
      </c>
      <c r="AA2674" s="110">
        <f t="shared" si="1261"/>
        <v>0</v>
      </c>
      <c r="AB2674" s="121" t="str">
        <f t="shared" si="1264"/>
        <v>A+J=</v>
      </c>
      <c r="AC2674" s="115">
        <f t="shared" si="1265"/>
        <v>46959</v>
      </c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9">
        <f t="shared" si="1262"/>
        <v>46944</v>
      </c>
      <c r="B2675" s="110">
        <f t="shared" si="1244"/>
        <v>246.19685454999998</v>
      </c>
      <c r="C2675" s="184">
        <f t="shared" si="1268"/>
        <v>244.96306451857379</v>
      </c>
      <c r="D2675" s="111">
        <f t="shared" si="1245"/>
        <v>7245.38</v>
      </c>
      <c r="E2675" s="111">
        <f>IF($K2675=1,VLOOKUP($A2674,$AQ$11:$AU$150,5),E2674)</f>
        <v>7276.54</v>
      </c>
      <c r="F2675" s="160" t="e">
        <f>IF($K2675=1,VLOOKUP($A2674,$AQ$11:$AU$135,6),F2674)</f>
        <v>#REF!</v>
      </c>
      <c r="G2675" s="114">
        <f t="shared" si="1246"/>
        <v>4.3006716003852752E-3</v>
      </c>
      <c r="H2675" s="115">
        <f t="shared" si="1247"/>
        <v>46959</v>
      </c>
      <c r="I2675" s="115">
        <f t="shared" si="1248"/>
        <v>46959</v>
      </c>
      <c r="J2675" s="116">
        <f t="shared" si="1249"/>
        <v>21</v>
      </c>
      <c r="K2675" s="116">
        <f t="shared" si="1250"/>
        <v>10</v>
      </c>
      <c r="L2675" s="8">
        <f t="shared" si="1251"/>
        <v>1.00204563</v>
      </c>
      <c r="M2675" s="117">
        <v>1</v>
      </c>
      <c r="N2675" s="117">
        <f t="shared" si="1252"/>
        <v>1</v>
      </c>
      <c r="O2675" s="110">
        <f t="shared" si="1253"/>
        <v>1.00204563</v>
      </c>
      <c r="P2675" s="110">
        <f t="shared" si="1254"/>
        <v>245.46416830999999</v>
      </c>
      <c r="Q2675" s="148">
        <f t="shared" si="1255"/>
        <v>0</v>
      </c>
      <c r="R2675" s="170">
        <f t="shared" si="1256"/>
        <v>0</v>
      </c>
      <c r="S2675" s="110">
        <f t="shared" si="1257"/>
        <v>0</v>
      </c>
      <c r="T2675" s="92">
        <f t="shared" si="1266"/>
        <v>0</v>
      </c>
      <c r="U2675" s="181">
        <f t="shared" si="1267"/>
        <v>0</v>
      </c>
      <c r="V2675" s="120">
        <f t="shared" si="1263"/>
        <v>7.8E-2</v>
      </c>
      <c r="W2675" s="118">
        <f t="shared" si="1258"/>
        <v>10</v>
      </c>
      <c r="X2675" s="118">
        <v>252</v>
      </c>
      <c r="Y2675" s="117">
        <f t="shared" si="1259"/>
        <v>1.002984901</v>
      </c>
      <c r="Z2675" s="110">
        <f t="shared" si="1260"/>
        <v>0.73268624000000004</v>
      </c>
      <c r="AA2675" s="110">
        <f t="shared" si="1261"/>
        <v>0</v>
      </c>
      <c r="AB2675" s="121" t="str">
        <f t="shared" si="1264"/>
        <v>A+J=</v>
      </c>
      <c r="AC2675" s="115">
        <f t="shared" si="1265"/>
        <v>46959</v>
      </c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9">
        <f t="shared" si="1262"/>
        <v>46945</v>
      </c>
      <c r="B2676" s="110">
        <f t="shared" si="1244"/>
        <v>246.32057660000001</v>
      </c>
      <c r="C2676" s="184">
        <f t="shared" si="1268"/>
        <v>244.96306451857379</v>
      </c>
      <c r="D2676" s="111">
        <f t="shared" si="1245"/>
        <v>7245.38</v>
      </c>
      <c r="E2676" s="111">
        <f>IF($K2676=1,VLOOKUP($A2675,$AQ$11:$AU$150,5),E2675)</f>
        <v>7276.54</v>
      </c>
      <c r="F2676" s="160" t="e">
        <f>IF($K2676=1,VLOOKUP($A2675,$AQ$11:$AU$135,6),F2675)</f>
        <v>#REF!</v>
      </c>
      <c r="G2676" s="114">
        <f t="shared" si="1246"/>
        <v>4.3006716003852752E-3</v>
      </c>
      <c r="H2676" s="115">
        <f t="shared" si="1247"/>
        <v>46959</v>
      </c>
      <c r="I2676" s="115">
        <f t="shared" si="1248"/>
        <v>46959</v>
      </c>
      <c r="J2676" s="116">
        <f t="shared" si="1249"/>
        <v>21</v>
      </c>
      <c r="K2676" s="116">
        <f t="shared" si="1250"/>
        <v>11</v>
      </c>
      <c r="L2676" s="8">
        <f t="shared" si="1251"/>
        <v>1.0022504299999999</v>
      </c>
      <c r="M2676" s="117">
        <v>1</v>
      </c>
      <c r="N2676" s="117">
        <f t="shared" si="1252"/>
        <v>1</v>
      </c>
      <c r="O2676" s="110">
        <f t="shared" si="1253"/>
        <v>1.0022504299999999</v>
      </c>
      <c r="P2676" s="110">
        <f t="shared" si="1254"/>
        <v>245.51433674</v>
      </c>
      <c r="Q2676" s="148">
        <f t="shared" si="1255"/>
        <v>0</v>
      </c>
      <c r="R2676" s="170">
        <f t="shared" si="1256"/>
        <v>0</v>
      </c>
      <c r="S2676" s="110">
        <f t="shared" si="1257"/>
        <v>0</v>
      </c>
      <c r="T2676" s="92">
        <f t="shared" si="1266"/>
        <v>0</v>
      </c>
      <c r="U2676" s="181">
        <f t="shared" si="1267"/>
        <v>0</v>
      </c>
      <c r="V2676" s="120">
        <f t="shared" si="1263"/>
        <v>7.8E-2</v>
      </c>
      <c r="W2676" s="118">
        <f t="shared" si="1258"/>
        <v>11</v>
      </c>
      <c r="X2676" s="118">
        <v>252</v>
      </c>
      <c r="Y2676" s="117">
        <f t="shared" si="1259"/>
        <v>1.003283881</v>
      </c>
      <c r="Z2676" s="110">
        <f t="shared" si="1260"/>
        <v>0.80623986000000003</v>
      </c>
      <c r="AA2676" s="110">
        <f t="shared" si="1261"/>
        <v>0</v>
      </c>
      <c r="AB2676" s="121" t="str">
        <f t="shared" si="1264"/>
        <v>A+J=</v>
      </c>
      <c r="AC2676" s="115">
        <f t="shared" si="1265"/>
        <v>46959</v>
      </c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9">
        <f t="shared" si="1262"/>
        <v>46946</v>
      </c>
      <c r="B2677" s="110">
        <f t="shared" si="1244"/>
        <v>246.4443579</v>
      </c>
      <c r="C2677" s="184">
        <f t="shared" si="1268"/>
        <v>244.96306451857379</v>
      </c>
      <c r="D2677" s="111">
        <f t="shared" si="1245"/>
        <v>7245.38</v>
      </c>
      <c r="E2677" s="111">
        <f>IF($K2677=1,VLOOKUP($A2676,$AQ$11:$AU$150,5),E2676)</f>
        <v>7276.54</v>
      </c>
      <c r="F2677" s="160" t="e">
        <f>IF($K2677=1,VLOOKUP($A2676,$AQ$11:$AU$135,6),F2676)</f>
        <v>#REF!</v>
      </c>
      <c r="G2677" s="114">
        <f t="shared" si="1246"/>
        <v>4.3006716003852752E-3</v>
      </c>
      <c r="H2677" s="115">
        <f t="shared" si="1247"/>
        <v>46959</v>
      </c>
      <c r="I2677" s="115">
        <f t="shared" si="1248"/>
        <v>46959</v>
      </c>
      <c r="J2677" s="116">
        <f t="shared" si="1249"/>
        <v>21</v>
      </c>
      <c r="K2677" s="116">
        <f t="shared" si="1250"/>
        <v>12</v>
      </c>
      <c r="L2677" s="8">
        <f t="shared" si="1251"/>
        <v>1.0024552600000001</v>
      </c>
      <c r="M2677" s="117">
        <v>1</v>
      </c>
      <c r="N2677" s="117">
        <f t="shared" si="1252"/>
        <v>1</v>
      </c>
      <c r="O2677" s="110">
        <f t="shared" si="1253"/>
        <v>1.0024552600000001</v>
      </c>
      <c r="P2677" s="110">
        <f t="shared" si="1254"/>
        <v>245.56451253</v>
      </c>
      <c r="Q2677" s="148">
        <f t="shared" si="1255"/>
        <v>0</v>
      </c>
      <c r="R2677" s="170">
        <f t="shared" si="1256"/>
        <v>0</v>
      </c>
      <c r="S2677" s="110">
        <f t="shared" si="1257"/>
        <v>0</v>
      </c>
      <c r="T2677" s="92">
        <f t="shared" si="1266"/>
        <v>0</v>
      </c>
      <c r="U2677" s="181">
        <f t="shared" si="1267"/>
        <v>0</v>
      </c>
      <c r="V2677" s="120">
        <f t="shared" si="1263"/>
        <v>7.8E-2</v>
      </c>
      <c r="W2677" s="118">
        <f t="shared" si="1258"/>
        <v>12</v>
      </c>
      <c r="X2677" s="118">
        <v>252</v>
      </c>
      <c r="Y2677" s="117">
        <f t="shared" si="1259"/>
        <v>1.00358295</v>
      </c>
      <c r="Z2677" s="110">
        <f t="shared" si="1260"/>
        <v>0.87984536999999996</v>
      </c>
      <c r="AA2677" s="110">
        <f t="shared" si="1261"/>
        <v>0</v>
      </c>
      <c r="AB2677" s="121" t="str">
        <f t="shared" si="1264"/>
        <v>A+J=</v>
      </c>
      <c r="AC2677" s="115">
        <f t="shared" si="1265"/>
        <v>46959</v>
      </c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9">
        <f t="shared" si="1262"/>
        <v>46947</v>
      </c>
      <c r="B2678" s="110">
        <f t="shared" si="1244"/>
        <v>246.56820334999998</v>
      </c>
      <c r="C2678" s="184">
        <f t="shared" si="1268"/>
        <v>244.96306451857379</v>
      </c>
      <c r="D2678" s="111">
        <f t="shared" si="1245"/>
        <v>7245.38</v>
      </c>
      <c r="E2678" s="111">
        <f>IF($K2678=1,VLOOKUP($A2677,$AQ$11:$AU$150,5),E2677)</f>
        <v>7276.54</v>
      </c>
      <c r="F2678" s="160" t="e">
        <f>IF($K2678=1,VLOOKUP($A2677,$AQ$11:$AU$135,6),F2677)</f>
        <v>#REF!</v>
      </c>
      <c r="G2678" s="114">
        <f t="shared" si="1246"/>
        <v>4.3006716003852752E-3</v>
      </c>
      <c r="H2678" s="115">
        <f t="shared" si="1247"/>
        <v>46959</v>
      </c>
      <c r="I2678" s="115">
        <f t="shared" si="1248"/>
        <v>46959</v>
      </c>
      <c r="J2678" s="116">
        <f t="shared" si="1249"/>
        <v>21</v>
      </c>
      <c r="K2678" s="116">
        <f t="shared" si="1250"/>
        <v>13</v>
      </c>
      <c r="L2678" s="8">
        <f t="shared" si="1251"/>
        <v>1.0026601399999999</v>
      </c>
      <c r="M2678" s="117">
        <v>1</v>
      </c>
      <c r="N2678" s="117">
        <f t="shared" si="1252"/>
        <v>1</v>
      </c>
      <c r="O2678" s="110">
        <f t="shared" si="1253"/>
        <v>1.0026601399999999</v>
      </c>
      <c r="P2678" s="110">
        <f t="shared" si="1254"/>
        <v>245.61470055999999</v>
      </c>
      <c r="Q2678" s="148">
        <f t="shared" si="1255"/>
        <v>0</v>
      </c>
      <c r="R2678" s="170">
        <f t="shared" si="1256"/>
        <v>0</v>
      </c>
      <c r="S2678" s="110">
        <f t="shared" si="1257"/>
        <v>0</v>
      </c>
      <c r="T2678" s="92">
        <f t="shared" si="1266"/>
        <v>0</v>
      </c>
      <c r="U2678" s="181">
        <f t="shared" si="1267"/>
        <v>0</v>
      </c>
      <c r="V2678" s="120">
        <f t="shared" si="1263"/>
        <v>7.8E-2</v>
      </c>
      <c r="W2678" s="118">
        <f t="shared" si="1258"/>
        <v>13</v>
      </c>
      <c r="X2678" s="118">
        <v>252</v>
      </c>
      <c r="Y2678" s="117">
        <f t="shared" si="1259"/>
        <v>1.003882108</v>
      </c>
      <c r="Z2678" s="110">
        <f t="shared" si="1260"/>
        <v>0.95350279000000004</v>
      </c>
      <c r="AA2678" s="110">
        <f t="shared" si="1261"/>
        <v>0</v>
      </c>
      <c r="AB2678" s="121" t="str">
        <f t="shared" si="1264"/>
        <v>A+J=</v>
      </c>
      <c r="AC2678" s="115">
        <f t="shared" si="1265"/>
        <v>46959</v>
      </c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9">
        <f t="shared" si="1262"/>
        <v>46948</v>
      </c>
      <c r="B2679" s="110">
        <f t="shared" si="1244"/>
        <v>246.69211053999999</v>
      </c>
      <c r="C2679" s="184">
        <f t="shared" si="1268"/>
        <v>244.96306451857379</v>
      </c>
      <c r="D2679" s="111">
        <f t="shared" si="1245"/>
        <v>7245.38</v>
      </c>
      <c r="E2679" s="111">
        <f>IF($K2679=1,VLOOKUP($A2678,$AQ$11:$AU$150,5),E2678)</f>
        <v>7276.54</v>
      </c>
      <c r="F2679" s="160" t="e">
        <f>IF($K2679=1,VLOOKUP($A2678,$AQ$11:$AU$135,6),F2678)</f>
        <v>#REF!</v>
      </c>
      <c r="G2679" s="114">
        <f t="shared" si="1246"/>
        <v>4.3006716003852752E-3</v>
      </c>
      <c r="H2679" s="115">
        <f t="shared" si="1247"/>
        <v>46959</v>
      </c>
      <c r="I2679" s="115">
        <f t="shared" si="1248"/>
        <v>46959</v>
      </c>
      <c r="J2679" s="116">
        <f t="shared" si="1249"/>
        <v>21</v>
      </c>
      <c r="K2679" s="116">
        <f t="shared" si="1250"/>
        <v>14</v>
      </c>
      <c r="L2679" s="8">
        <f t="shared" si="1251"/>
        <v>1.00286506</v>
      </c>
      <c r="M2679" s="117">
        <v>1</v>
      </c>
      <c r="N2679" s="117">
        <f t="shared" si="1252"/>
        <v>1</v>
      </c>
      <c r="O2679" s="110">
        <f t="shared" si="1253"/>
        <v>1.00286506</v>
      </c>
      <c r="P2679" s="110">
        <f t="shared" si="1254"/>
        <v>245.66489838999999</v>
      </c>
      <c r="Q2679" s="148">
        <f t="shared" si="1255"/>
        <v>0</v>
      </c>
      <c r="R2679" s="170">
        <f t="shared" si="1256"/>
        <v>0</v>
      </c>
      <c r="S2679" s="110">
        <f t="shared" si="1257"/>
        <v>0</v>
      </c>
      <c r="T2679" s="92">
        <f t="shared" si="1266"/>
        <v>0</v>
      </c>
      <c r="U2679" s="181">
        <f t="shared" si="1267"/>
        <v>0</v>
      </c>
      <c r="V2679" s="120">
        <f t="shared" si="1263"/>
        <v>7.8E-2</v>
      </c>
      <c r="W2679" s="118">
        <f t="shared" si="1258"/>
        <v>14</v>
      </c>
      <c r="X2679" s="118">
        <v>252</v>
      </c>
      <c r="Y2679" s="117">
        <f t="shared" si="1259"/>
        <v>1.0041813550000001</v>
      </c>
      <c r="Z2679" s="110">
        <f t="shared" si="1260"/>
        <v>1.02721215</v>
      </c>
      <c r="AA2679" s="110">
        <f t="shared" si="1261"/>
        <v>0</v>
      </c>
      <c r="AB2679" s="121" t="str">
        <f t="shared" si="1264"/>
        <v>A+J=</v>
      </c>
      <c r="AC2679" s="115">
        <f t="shared" si="1265"/>
        <v>46959</v>
      </c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9">
        <f t="shared" si="1262"/>
        <v>46949</v>
      </c>
      <c r="B2680" s="110">
        <f t="shared" si="1244"/>
        <v>246.81607948000001</v>
      </c>
      <c r="C2680" s="184">
        <f t="shared" si="1268"/>
        <v>244.96306451857379</v>
      </c>
      <c r="D2680" s="111">
        <f t="shared" si="1245"/>
        <v>7245.38</v>
      </c>
      <c r="E2680" s="111">
        <f>IF($K2680=1,VLOOKUP($A2679,$AQ$11:$AU$150,5),E2679)</f>
        <v>7276.54</v>
      </c>
      <c r="F2680" s="160" t="e">
        <f>IF($K2680=1,VLOOKUP($A2679,$AQ$11:$AU$135,6),F2679)</f>
        <v>#REF!</v>
      </c>
      <c r="G2680" s="114">
        <f t="shared" si="1246"/>
        <v>4.3006716003852752E-3</v>
      </c>
      <c r="H2680" s="115">
        <f t="shared" si="1247"/>
        <v>46959</v>
      </c>
      <c r="I2680" s="115">
        <f t="shared" si="1248"/>
        <v>46959</v>
      </c>
      <c r="J2680" s="116">
        <f t="shared" si="1249"/>
        <v>21</v>
      </c>
      <c r="K2680" s="116">
        <f t="shared" si="1250"/>
        <v>15</v>
      </c>
      <c r="L2680" s="8">
        <f t="shared" si="1251"/>
        <v>1.00307002</v>
      </c>
      <c r="M2680" s="117">
        <v>1</v>
      </c>
      <c r="N2680" s="117">
        <f t="shared" si="1252"/>
        <v>1</v>
      </c>
      <c r="O2680" s="110">
        <f t="shared" si="1253"/>
        <v>1.00307002</v>
      </c>
      <c r="P2680" s="110">
        <f t="shared" si="1254"/>
        <v>245.71510602000001</v>
      </c>
      <c r="Q2680" s="148">
        <f t="shared" si="1255"/>
        <v>0</v>
      </c>
      <c r="R2680" s="170">
        <f t="shared" si="1256"/>
        <v>0</v>
      </c>
      <c r="S2680" s="110">
        <f t="shared" si="1257"/>
        <v>0</v>
      </c>
      <c r="T2680" s="92">
        <f t="shared" si="1266"/>
        <v>0</v>
      </c>
      <c r="U2680" s="181">
        <f t="shared" si="1267"/>
        <v>0</v>
      </c>
      <c r="V2680" s="120">
        <f t="shared" si="1263"/>
        <v>7.8E-2</v>
      </c>
      <c r="W2680" s="118">
        <f t="shared" si="1258"/>
        <v>15</v>
      </c>
      <c r="X2680" s="118">
        <v>252</v>
      </c>
      <c r="Y2680" s="117">
        <f t="shared" si="1259"/>
        <v>1.0044806909999999</v>
      </c>
      <c r="Z2680" s="110">
        <f t="shared" si="1260"/>
        <v>1.1009734600000001</v>
      </c>
      <c r="AA2680" s="110">
        <f t="shared" si="1261"/>
        <v>0</v>
      </c>
      <c r="AB2680" s="121" t="str">
        <f t="shared" si="1264"/>
        <v>A+J=</v>
      </c>
      <c r="AC2680" s="115">
        <f t="shared" si="1265"/>
        <v>46959</v>
      </c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9">
        <f t="shared" si="1262"/>
        <v>46950</v>
      </c>
      <c r="B2681" s="110">
        <f t="shared" si="1244"/>
        <v>246.81607948000001</v>
      </c>
      <c r="C2681" s="184">
        <f t="shared" si="1268"/>
        <v>244.96306451857379</v>
      </c>
      <c r="D2681" s="111">
        <f t="shared" si="1245"/>
        <v>7245.38</v>
      </c>
      <c r="E2681" s="111">
        <f>IF($K2681=1,VLOOKUP($A2680,$AQ$11:$AU$150,5),E2680)</f>
        <v>7276.54</v>
      </c>
      <c r="F2681" s="160" t="e">
        <f>IF($K2681=1,VLOOKUP($A2680,$AQ$11:$AU$135,6),F2680)</f>
        <v>#REF!</v>
      </c>
      <c r="G2681" s="114">
        <f t="shared" si="1246"/>
        <v>4.3006716003852752E-3</v>
      </c>
      <c r="H2681" s="115">
        <f t="shared" si="1247"/>
        <v>46959</v>
      </c>
      <c r="I2681" s="115">
        <f t="shared" si="1248"/>
        <v>46959</v>
      </c>
      <c r="J2681" s="116">
        <f t="shared" si="1249"/>
        <v>21</v>
      </c>
      <c r="K2681" s="116">
        <f t="shared" si="1250"/>
        <v>15</v>
      </c>
      <c r="L2681" s="8">
        <f t="shared" si="1251"/>
        <v>1.00307002</v>
      </c>
      <c r="M2681" s="117">
        <v>1</v>
      </c>
      <c r="N2681" s="117">
        <f t="shared" si="1252"/>
        <v>1</v>
      </c>
      <c r="O2681" s="110">
        <f t="shared" si="1253"/>
        <v>1.00307002</v>
      </c>
      <c r="P2681" s="110">
        <f t="shared" si="1254"/>
        <v>245.71510602000001</v>
      </c>
      <c r="Q2681" s="148">
        <f t="shared" si="1255"/>
        <v>0</v>
      </c>
      <c r="R2681" s="170">
        <f t="shared" si="1256"/>
        <v>0</v>
      </c>
      <c r="S2681" s="110">
        <f t="shared" si="1257"/>
        <v>0</v>
      </c>
      <c r="T2681" s="92">
        <f t="shared" si="1266"/>
        <v>0</v>
      </c>
      <c r="U2681" s="181">
        <f t="shared" si="1267"/>
        <v>0</v>
      </c>
      <c r="V2681" s="120">
        <f t="shared" si="1263"/>
        <v>7.8E-2</v>
      </c>
      <c r="W2681" s="118">
        <f t="shared" si="1258"/>
        <v>15</v>
      </c>
      <c r="X2681" s="118">
        <v>252</v>
      </c>
      <c r="Y2681" s="117">
        <f t="shared" si="1259"/>
        <v>1.0044806909999999</v>
      </c>
      <c r="Z2681" s="110">
        <f t="shared" si="1260"/>
        <v>1.1009734600000001</v>
      </c>
      <c r="AA2681" s="110">
        <f t="shared" si="1261"/>
        <v>0</v>
      </c>
      <c r="AB2681" s="121" t="str">
        <f t="shared" si="1264"/>
        <v>A+J=</v>
      </c>
      <c r="AC2681" s="115">
        <f t="shared" si="1265"/>
        <v>46959</v>
      </c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9">
        <f t="shared" si="1262"/>
        <v>46951</v>
      </c>
      <c r="B2682" s="110">
        <f t="shared" si="1244"/>
        <v>246.81607948000001</v>
      </c>
      <c r="C2682" s="184">
        <f t="shared" si="1268"/>
        <v>244.96306451857379</v>
      </c>
      <c r="D2682" s="111">
        <f t="shared" si="1245"/>
        <v>7245.38</v>
      </c>
      <c r="E2682" s="111">
        <f>IF($K2682=1,VLOOKUP($A2681,$AQ$11:$AU$150,5),E2681)</f>
        <v>7276.54</v>
      </c>
      <c r="F2682" s="160" t="e">
        <f>IF($K2682=1,VLOOKUP($A2681,$AQ$11:$AU$135,6),F2681)</f>
        <v>#REF!</v>
      </c>
      <c r="G2682" s="114">
        <f t="shared" si="1246"/>
        <v>4.3006716003852752E-3</v>
      </c>
      <c r="H2682" s="115">
        <f t="shared" si="1247"/>
        <v>46959</v>
      </c>
      <c r="I2682" s="115">
        <f t="shared" si="1248"/>
        <v>46959</v>
      </c>
      <c r="J2682" s="116">
        <f t="shared" si="1249"/>
        <v>21</v>
      </c>
      <c r="K2682" s="116">
        <f t="shared" si="1250"/>
        <v>15</v>
      </c>
      <c r="L2682" s="8">
        <f t="shared" si="1251"/>
        <v>1.00307002</v>
      </c>
      <c r="M2682" s="117">
        <v>1</v>
      </c>
      <c r="N2682" s="117">
        <f t="shared" si="1252"/>
        <v>1</v>
      </c>
      <c r="O2682" s="110">
        <f t="shared" si="1253"/>
        <v>1.00307002</v>
      </c>
      <c r="P2682" s="110">
        <f t="shared" si="1254"/>
        <v>245.71510602000001</v>
      </c>
      <c r="Q2682" s="148">
        <f t="shared" si="1255"/>
        <v>0</v>
      </c>
      <c r="R2682" s="170">
        <f t="shared" si="1256"/>
        <v>0</v>
      </c>
      <c r="S2682" s="110">
        <f t="shared" si="1257"/>
        <v>0</v>
      </c>
      <c r="T2682" s="92">
        <f t="shared" si="1266"/>
        <v>0</v>
      </c>
      <c r="U2682" s="181">
        <f t="shared" si="1267"/>
        <v>0</v>
      </c>
      <c r="V2682" s="120">
        <f t="shared" si="1263"/>
        <v>7.8E-2</v>
      </c>
      <c r="W2682" s="118">
        <f t="shared" si="1258"/>
        <v>15</v>
      </c>
      <c r="X2682" s="118">
        <v>252</v>
      </c>
      <c r="Y2682" s="117">
        <f t="shared" si="1259"/>
        <v>1.0044806909999999</v>
      </c>
      <c r="Z2682" s="110">
        <f t="shared" si="1260"/>
        <v>1.1009734600000001</v>
      </c>
      <c r="AA2682" s="110">
        <f t="shared" si="1261"/>
        <v>0</v>
      </c>
      <c r="AB2682" s="121" t="str">
        <f t="shared" si="1264"/>
        <v>A+J=</v>
      </c>
      <c r="AC2682" s="115">
        <f t="shared" si="1265"/>
        <v>46959</v>
      </c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9">
        <f t="shared" si="1262"/>
        <v>46952</v>
      </c>
      <c r="B2683" s="110">
        <f t="shared" si="1244"/>
        <v>246.94011045000002</v>
      </c>
      <c r="C2683" s="184">
        <f t="shared" si="1268"/>
        <v>244.96306451857379</v>
      </c>
      <c r="D2683" s="111">
        <f t="shared" si="1245"/>
        <v>7245.38</v>
      </c>
      <c r="E2683" s="111">
        <f>IF($K2683=1,VLOOKUP($A2682,$AQ$11:$AU$150,5),E2682)</f>
        <v>7276.54</v>
      </c>
      <c r="F2683" s="160" t="e">
        <f>IF($K2683=1,VLOOKUP($A2682,$AQ$11:$AU$135,6),F2682)</f>
        <v>#REF!</v>
      </c>
      <c r="G2683" s="114">
        <f t="shared" si="1246"/>
        <v>4.3006716003852752E-3</v>
      </c>
      <c r="H2683" s="115">
        <f t="shared" si="1247"/>
        <v>46959</v>
      </c>
      <c r="I2683" s="115">
        <f t="shared" si="1248"/>
        <v>46959</v>
      </c>
      <c r="J2683" s="116">
        <f t="shared" si="1249"/>
        <v>21</v>
      </c>
      <c r="K2683" s="116">
        <f t="shared" si="1250"/>
        <v>16</v>
      </c>
      <c r="L2683" s="8">
        <f t="shared" si="1251"/>
        <v>1.00327502</v>
      </c>
      <c r="M2683" s="117">
        <v>1</v>
      </c>
      <c r="N2683" s="117">
        <f t="shared" si="1252"/>
        <v>1</v>
      </c>
      <c r="O2683" s="110">
        <f t="shared" si="1253"/>
        <v>1.00327502</v>
      </c>
      <c r="P2683" s="110">
        <f t="shared" si="1254"/>
        <v>245.76532345000001</v>
      </c>
      <c r="Q2683" s="148">
        <f t="shared" si="1255"/>
        <v>0</v>
      </c>
      <c r="R2683" s="170">
        <f t="shared" si="1256"/>
        <v>0</v>
      </c>
      <c r="S2683" s="110">
        <f t="shared" si="1257"/>
        <v>0</v>
      </c>
      <c r="T2683" s="92">
        <f t="shared" si="1266"/>
        <v>0</v>
      </c>
      <c r="U2683" s="181">
        <f t="shared" si="1267"/>
        <v>0</v>
      </c>
      <c r="V2683" s="120">
        <f t="shared" si="1263"/>
        <v>7.8E-2</v>
      </c>
      <c r="W2683" s="118">
        <f t="shared" si="1258"/>
        <v>16</v>
      </c>
      <c r="X2683" s="118">
        <v>252</v>
      </c>
      <c r="Y2683" s="117">
        <f t="shared" si="1259"/>
        <v>1.0047801169999999</v>
      </c>
      <c r="Z2683" s="110">
        <f t="shared" si="1260"/>
        <v>1.174787</v>
      </c>
      <c r="AA2683" s="110">
        <f t="shared" si="1261"/>
        <v>0</v>
      </c>
      <c r="AB2683" s="121" t="str">
        <f t="shared" si="1264"/>
        <v>A+J=</v>
      </c>
      <c r="AC2683" s="115">
        <f t="shared" si="1265"/>
        <v>46959</v>
      </c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9">
        <f t="shared" si="1262"/>
        <v>46953</v>
      </c>
      <c r="B2684" s="110">
        <f t="shared" si="1244"/>
        <v>247.06420567000001</v>
      </c>
      <c r="C2684" s="184">
        <f t="shared" si="1268"/>
        <v>244.96306451857379</v>
      </c>
      <c r="D2684" s="111">
        <f t="shared" si="1245"/>
        <v>7245.38</v>
      </c>
      <c r="E2684" s="111">
        <f>IF($K2684=1,VLOOKUP($A2683,$AQ$11:$AU$150,5),E2683)</f>
        <v>7276.54</v>
      </c>
      <c r="F2684" s="160" t="e">
        <f>IF($K2684=1,VLOOKUP($A2683,$AQ$11:$AU$135,6),F2683)</f>
        <v>#REF!</v>
      </c>
      <c r="G2684" s="114">
        <f t="shared" si="1246"/>
        <v>4.3006716003852752E-3</v>
      </c>
      <c r="H2684" s="115">
        <f t="shared" si="1247"/>
        <v>46959</v>
      </c>
      <c r="I2684" s="115">
        <f t="shared" si="1248"/>
        <v>46959</v>
      </c>
      <c r="J2684" s="116">
        <f t="shared" si="1249"/>
        <v>21</v>
      </c>
      <c r="K2684" s="116">
        <f t="shared" si="1250"/>
        <v>17</v>
      </c>
      <c r="L2684" s="8">
        <f t="shared" si="1251"/>
        <v>1.0034800699999999</v>
      </c>
      <c r="M2684" s="117">
        <v>1</v>
      </c>
      <c r="N2684" s="117">
        <f t="shared" si="1252"/>
        <v>1</v>
      </c>
      <c r="O2684" s="110">
        <f t="shared" si="1253"/>
        <v>1.0034800699999999</v>
      </c>
      <c r="P2684" s="110">
        <f t="shared" si="1254"/>
        <v>245.81555313000001</v>
      </c>
      <c r="Q2684" s="148">
        <f t="shared" si="1255"/>
        <v>0</v>
      </c>
      <c r="R2684" s="170">
        <f t="shared" si="1256"/>
        <v>0</v>
      </c>
      <c r="S2684" s="110">
        <f t="shared" si="1257"/>
        <v>0</v>
      </c>
      <c r="T2684" s="92">
        <f t="shared" si="1266"/>
        <v>0</v>
      </c>
      <c r="U2684" s="181">
        <f t="shared" si="1267"/>
        <v>0</v>
      </c>
      <c r="V2684" s="120">
        <f t="shared" si="1263"/>
        <v>7.8E-2</v>
      </c>
      <c r="W2684" s="118">
        <f t="shared" si="1258"/>
        <v>17</v>
      </c>
      <c r="X2684" s="118">
        <v>252</v>
      </c>
      <c r="Y2684" s="117">
        <f t="shared" si="1259"/>
        <v>1.0050796319999999</v>
      </c>
      <c r="Z2684" s="110">
        <f t="shared" si="1260"/>
        <v>1.2486525399999999</v>
      </c>
      <c r="AA2684" s="110">
        <f t="shared" si="1261"/>
        <v>0</v>
      </c>
      <c r="AB2684" s="121" t="str">
        <f t="shared" si="1264"/>
        <v>A+J=</v>
      </c>
      <c r="AC2684" s="115">
        <f t="shared" si="1265"/>
        <v>46959</v>
      </c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9">
        <f t="shared" si="1262"/>
        <v>46954</v>
      </c>
      <c r="B2685" s="110">
        <f t="shared" si="1244"/>
        <v>247.18836025000002</v>
      </c>
      <c r="C2685" s="184">
        <f t="shared" si="1268"/>
        <v>244.96306451857379</v>
      </c>
      <c r="D2685" s="111">
        <f t="shared" si="1245"/>
        <v>7245.38</v>
      </c>
      <c r="E2685" s="111">
        <f>IF($K2685=1,VLOOKUP($A2684,$AQ$11:$AU$150,5),E2684)</f>
        <v>7276.54</v>
      </c>
      <c r="F2685" s="160" t="e">
        <f>IF($K2685=1,VLOOKUP($A2684,$AQ$11:$AU$135,6),F2684)</f>
        <v>#REF!</v>
      </c>
      <c r="G2685" s="114">
        <f t="shared" si="1246"/>
        <v>4.3006716003852752E-3</v>
      </c>
      <c r="H2685" s="115">
        <f t="shared" si="1247"/>
        <v>46959</v>
      </c>
      <c r="I2685" s="115">
        <f t="shared" si="1248"/>
        <v>46959</v>
      </c>
      <c r="J2685" s="116">
        <f t="shared" si="1249"/>
        <v>21</v>
      </c>
      <c r="K2685" s="116">
        <f t="shared" si="1250"/>
        <v>18</v>
      </c>
      <c r="L2685" s="8">
        <f t="shared" si="1251"/>
        <v>1.0036851499999999</v>
      </c>
      <c r="M2685" s="117">
        <v>1</v>
      </c>
      <c r="N2685" s="117">
        <f t="shared" si="1252"/>
        <v>1</v>
      </c>
      <c r="O2685" s="110">
        <f t="shared" si="1253"/>
        <v>1.0036851499999999</v>
      </c>
      <c r="P2685" s="110">
        <f t="shared" si="1254"/>
        <v>245.86579015000001</v>
      </c>
      <c r="Q2685" s="148">
        <f t="shared" si="1255"/>
        <v>0</v>
      </c>
      <c r="R2685" s="170">
        <f t="shared" si="1256"/>
        <v>0</v>
      </c>
      <c r="S2685" s="110">
        <f t="shared" si="1257"/>
        <v>0</v>
      </c>
      <c r="T2685" s="92">
        <f t="shared" si="1266"/>
        <v>0</v>
      </c>
      <c r="U2685" s="181">
        <f t="shared" si="1267"/>
        <v>0</v>
      </c>
      <c r="V2685" s="120">
        <f t="shared" si="1263"/>
        <v>7.8E-2</v>
      </c>
      <c r="W2685" s="118">
        <f t="shared" si="1258"/>
        <v>18</v>
      </c>
      <c r="X2685" s="118">
        <v>252</v>
      </c>
      <c r="Y2685" s="117">
        <f t="shared" si="1259"/>
        <v>1.005379236</v>
      </c>
      <c r="Z2685" s="110">
        <f t="shared" si="1260"/>
        <v>1.3225701000000001</v>
      </c>
      <c r="AA2685" s="110">
        <f t="shared" si="1261"/>
        <v>0</v>
      </c>
      <c r="AB2685" s="121" t="str">
        <f t="shared" si="1264"/>
        <v>A+J=</v>
      </c>
      <c r="AC2685" s="115">
        <f t="shared" si="1265"/>
        <v>46959</v>
      </c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9">
        <f t="shared" si="1262"/>
        <v>46955</v>
      </c>
      <c r="B2686" s="110">
        <f t="shared" si="1244"/>
        <v>247.31257914</v>
      </c>
      <c r="C2686" s="184">
        <f t="shared" si="1268"/>
        <v>244.96306451857379</v>
      </c>
      <c r="D2686" s="111">
        <f t="shared" si="1245"/>
        <v>7245.38</v>
      </c>
      <c r="E2686" s="111">
        <f>IF($K2686=1,VLOOKUP($A2685,$AQ$11:$AU$150,5),E2685)</f>
        <v>7276.54</v>
      </c>
      <c r="F2686" s="160" t="e">
        <f>IF($K2686=1,VLOOKUP($A2685,$AQ$11:$AU$135,6),F2685)</f>
        <v>#REF!</v>
      </c>
      <c r="G2686" s="114">
        <f t="shared" si="1246"/>
        <v>4.3006716003852752E-3</v>
      </c>
      <c r="H2686" s="115">
        <f t="shared" si="1247"/>
        <v>46959</v>
      </c>
      <c r="I2686" s="115">
        <f t="shared" si="1248"/>
        <v>46959</v>
      </c>
      <c r="J2686" s="116">
        <f t="shared" si="1249"/>
        <v>21</v>
      </c>
      <c r="K2686" s="116">
        <f t="shared" si="1250"/>
        <v>19</v>
      </c>
      <c r="L2686" s="8">
        <f t="shared" si="1251"/>
        <v>1.00389028</v>
      </c>
      <c r="M2686" s="117">
        <v>1</v>
      </c>
      <c r="N2686" s="117">
        <f t="shared" si="1252"/>
        <v>1</v>
      </c>
      <c r="O2686" s="110">
        <f t="shared" si="1253"/>
        <v>1.00389028</v>
      </c>
      <c r="P2686" s="110">
        <f t="shared" si="1254"/>
        <v>245.91603942</v>
      </c>
      <c r="Q2686" s="148">
        <f t="shared" si="1255"/>
        <v>0</v>
      </c>
      <c r="R2686" s="170">
        <f t="shared" si="1256"/>
        <v>0</v>
      </c>
      <c r="S2686" s="110">
        <f t="shared" si="1257"/>
        <v>0</v>
      </c>
      <c r="T2686" s="92">
        <f t="shared" si="1266"/>
        <v>0</v>
      </c>
      <c r="U2686" s="181">
        <f t="shared" si="1267"/>
        <v>0</v>
      </c>
      <c r="V2686" s="120">
        <f t="shared" si="1263"/>
        <v>7.8E-2</v>
      </c>
      <c r="W2686" s="118">
        <f t="shared" si="1258"/>
        <v>19</v>
      </c>
      <c r="X2686" s="118">
        <v>252</v>
      </c>
      <c r="Y2686" s="117">
        <f t="shared" si="1259"/>
        <v>1.0056789290000001</v>
      </c>
      <c r="Z2686" s="110">
        <f t="shared" si="1260"/>
        <v>1.39653972</v>
      </c>
      <c r="AA2686" s="110">
        <f t="shared" si="1261"/>
        <v>0</v>
      </c>
      <c r="AB2686" s="121" t="str">
        <f t="shared" si="1264"/>
        <v>A+J=</v>
      </c>
      <c r="AC2686" s="115">
        <f t="shared" si="1265"/>
        <v>46959</v>
      </c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9">
        <f t="shared" si="1262"/>
        <v>46956</v>
      </c>
      <c r="B2687" s="110">
        <f t="shared" si="1244"/>
        <v>247.43686015999998</v>
      </c>
      <c r="C2687" s="184">
        <f t="shared" si="1268"/>
        <v>244.96306451857379</v>
      </c>
      <c r="D2687" s="111">
        <f t="shared" si="1245"/>
        <v>7245.38</v>
      </c>
      <c r="E2687" s="111">
        <f>IF($K2687=1,VLOOKUP($A2686,$AQ$11:$AU$150,5),E2686)</f>
        <v>7276.54</v>
      </c>
      <c r="F2687" s="160" t="e">
        <f>IF($K2687=1,VLOOKUP($A2686,$AQ$11:$AU$135,6),F2686)</f>
        <v>#REF!</v>
      </c>
      <c r="G2687" s="114">
        <f t="shared" si="1246"/>
        <v>4.3006716003852752E-3</v>
      </c>
      <c r="H2687" s="115">
        <f t="shared" si="1247"/>
        <v>46959</v>
      </c>
      <c r="I2687" s="115">
        <f t="shared" si="1248"/>
        <v>46959</v>
      </c>
      <c r="J2687" s="116">
        <f t="shared" si="1249"/>
        <v>21</v>
      </c>
      <c r="K2687" s="116">
        <f t="shared" si="1250"/>
        <v>20</v>
      </c>
      <c r="L2687" s="8">
        <f t="shared" si="1251"/>
        <v>1.0040954499999999</v>
      </c>
      <c r="M2687" s="117">
        <v>1</v>
      </c>
      <c r="N2687" s="117">
        <f t="shared" si="1252"/>
        <v>1</v>
      </c>
      <c r="O2687" s="110">
        <f t="shared" si="1253"/>
        <v>1.0040954499999999</v>
      </c>
      <c r="P2687" s="110">
        <f t="shared" si="1254"/>
        <v>245.96629849999999</v>
      </c>
      <c r="Q2687" s="148">
        <f t="shared" si="1255"/>
        <v>0</v>
      </c>
      <c r="R2687" s="170">
        <f t="shared" si="1256"/>
        <v>0</v>
      </c>
      <c r="S2687" s="110">
        <f t="shared" si="1257"/>
        <v>0</v>
      </c>
      <c r="T2687" s="92">
        <f t="shared" si="1266"/>
        <v>0</v>
      </c>
      <c r="U2687" s="181">
        <f t="shared" si="1267"/>
        <v>0</v>
      </c>
      <c r="V2687" s="120">
        <f t="shared" si="1263"/>
        <v>7.8E-2</v>
      </c>
      <c r="W2687" s="118">
        <f t="shared" si="1258"/>
        <v>20</v>
      </c>
      <c r="X2687" s="118">
        <v>252</v>
      </c>
      <c r="Y2687" s="117">
        <f t="shared" si="1259"/>
        <v>1.0059787120000001</v>
      </c>
      <c r="Z2687" s="110">
        <f t="shared" si="1260"/>
        <v>1.47056166</v>
      </c>
      <c r="AA2687" s="110">
        <f t="shared" si="1261"/>
        <v>0</v>
      </c>
      <c r="AB2687" s="121" t="str">
        <f t="shared" si="1264"/>
        <v>A+J=</v>
      </c>
      <c r="AC2687" s="115">
        <f t="shared" si="1265"/>
        <v>46959</v>
      </c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9">
        <f t="shared" si="1262"/>
        <v>46957</v>
      </c>
      <c r="B2688" s="110">
        <f t="shared" si="1244"/>
        <v>247.43686015999998</v>
      </c>
      <c r="C2688" s="184">
        <f t="shared" si="1268"/>
        <v>244.96306451857379</v>
      </c>
      <c r="D2688" s="111">
        <f t="shared" si="1245"/>
        <v>7245.38</v>
      </c>
      <c r="E2688" s="111">
        <f>IF($K2688=1,VLOOKUP($A2687,$AQ$11:$AU$150,5),E2687)</f>
        <v>7276.54</v>
      </c>
      <c r="F2688" s="160" t="e">
        <f>IF($K2688=1,VLOOKUP($A2687,$AQ$11:$AU$135,6),F2687)</f>
        <v>#REF!</v>
      </c>
      <c r="G2688" s="114">
        <f t="shared" si="1246"/>
        <v>4.3006716003852752E-3</v>
      </c>
      <c r="H2688" s="115">
        <f t="shared" si="1247"/>
        <v>46959</v>
      </c>
      <c r="I2688" s="115">
        <f t="shared" si="1248"/>
        <v>46959</v>
      </c>
      <c r="J2688" s="116">
        <f t="shared" si="1249"/>
        <v>21</v>
      </c>
      <c r="K2688" s="116">
        <f t="shared" si="1250"/>
        <v>20</v>
      </c>
      <c r="L2688" s="8">
        <f t="shared" si="1251"/>
        <v>1.0040954499999999</v>
      </c>
      <c r="M2688" s="117">
        <v>1</v>
      </c>
      <c r="N2688" s="117">
        <f t="shared" si="1252"/>
        <v>1</v>
      </c>
      <c r="O2688" s="110">
        <f t="shared" si="1253"/>
        <v>1.0040954499999999</v>
      </c>
      <c r="P2688" s="110">
        <f t="shared" si="1254"/>
        <v>245.96629849999999</v>
      </c>
      <c r="Q2688" s="148">
        <f t="shared" si="1255"/>
        <v>0</v>
      </c>
      <c r="R2688" s="170">
        <f t="shared" si="1256"/>
        <v>0</v>
      </c>
      <c r="S2688" s="110">
        <f t="shared" si="1257"/>
        <v>0</v>
      </c>
      <c r="T2688" s="92">
        <f t="shared" si="1266"/>
        <v>0</v>
      </c>
      <c r="U2688" s="181">
        <f t="shared" si="1267"/>
        <v>0</v>
      </c>
      <c r="V2688" s="120">
        <f t="shared" si="1263"/>
        <v>7.8E-2</v>
      </c>
      <c r="W2688" s="118">
        <f t="shared" si="1258"/>
        <v>20</v>
      </c>
      <c r="X2688" s="118">
        <v>252</v>
      </c>
      <c r="Y2688" s="117">
        <f t="shared" si="1259"/>
        <v>1.0059787120000001</v>
      </c>
      <c r="Z2688" s="110">
        <f t="shared" si="1260"/>
        <v>1.47056166</v>
      </c>
      <c r="AA2688" s="110">
        <f t="shared" si="1261"/>
        <v>0</v>
      </c>
      <c r="AB2688" s="121" t="str">
        <f t="shared" si="1264"/>
        <v>A+J=</v>
      </c>
      <c r="AC2688" s="115">
        <f t="shared" si="1265"/>
        <v>46959</v>
      </c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9">
        <f t="shared" si="1262"/>
        <v>46958</v>
      </c>
      <c r="B2689" s="110">
        <f t="shared" si="1244"/>
        <v>247.43686015999998</v>
      </c>
      <c r="C2689" s="184">
        <f t="shared" si="1268"/>
        <v>244.96306451857379</v>
      </c>
      <c r="D2689" s="111">
        <f t="shared" si="1245"/>
        <v>7245.38</v>
      </c>
      <c r="E2689" s="111">
        <f>IF($K2689=1,VLOOKUP($A2688,$AQ$11:$AU$150,5),E2688)</f>
        <v>7276.54</v>
      </c>
      <c r="F2689" s="160" t="e">
        <f>IF($K2689=1,VLOOKUP($A2688,$AQ$11:$AU$135,6),F2688)</f>
        <v>#REF!</v>
      </c>
      <c r="G2689" s="114">
        <f t="shared" si="1246"/>
        <v>4.3006716003852752E-3</v>
      </c>
      <c r="H2689" s="115">
        <f t="shared" si="1247"/>
        <v>46959</v>
      </c>
      <c r="I2689" s="115">
        <f t="shared" si="1248"/>
        <v>46959</v>
      </c>
      <c r="J2689" s="116">
        <f t="shared" si="1249"/>
        <v>21</v>
      </c>
      <c r="K2689" s="116">
        <f t="shared" si="1250"/>
        <v>20</v>
      </c>
      <c r="L2689" s="8">
        <f t="shared" si="1251"/>
        <v>1.0040954499999999</v>
      </c>
      <c r="M2689" s="117">
        <v>1</v>
      </c>
      <c r="N2689" s="117">
        <f t="shared" si="1252"/>
        <v>1</v>
      </c>
      <c r="O2689" s="110">
        <f t="shared" si="1253"/>
        <v>1.0040954499999999</v>
      </c>
      <c r="P2689" s="110">
        <f t="shared" si="1254"/>
        <v>245.96629849999999</v>
      </c>
      <c r="Q2689" s="148">
        <f t="shared" si="1255"/>
        <v>0</v>
      </c>
      <c r="R2689" s="170">
        <f t="shared" si="1256"/>
        <v>0</v>
      </c>
      <c r="S2689" s="110">
        <f t="shared" si="1257"/>
        <v>0</v>
      </c>
      <c r="T2689" s="92">
        <f t="shared" si="1266"/>
        <v>0</v>
      </c>
      <c r="U2689" s="181">
        <f t="shared" si="1267"/>
        <v>0</v>
      </c>
      <c r="V2689" s="120">
        <f t="shared" si="1263"/>
        <v>7.8E-2</v>
      </c>
      <c r="W2689" s="118">
        <f t="shared" si="1258"/>
        <v>20</v>
      </c>
      <c r="X2689" s="118">
        <v>252</v>
      </c>
      <c r="Y2689" s="117">
        <f t="shared" si="1259"/>
        <v>1.0059787120000001</v>
      </c>
      <c r="Z2689" s="110">
        <f t="shared" si="1260"/>
        <v>1.47056166</v>
      </c>
      <c r="AA2689" s="110">
        <f t="shared" si="1261"/>
        <v>0</v>
      </c>
      <c r="AB2689" s="121" t="str">
        <f t="shared" si="1264"/>
        <v>A+J=</v>
      </c>
      <c r="AC2689" s="115">
        <f t="shared" si="1265"/>
        <v>46959</v>
      </c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9">
        <f t="shared" si="1262"/>
        <v>46959</v>
      </c>
      <c r="B2690" s="110">
        <f t="shared" si="1244"/>
        <v>247.56120551000001</v>
      </c>
      <c r="C2690" s="184">
        <f t="shared" si="1268"/>
        <v>244.96306451857379</v>
      </c>
      <c r="D2690" s="111">
        <f t="shared" si="1245"/>
        <v>7245.38</v>
      </c>
      <c r="E2690" s="111">
        <f>IF($K2690=1,VLOOKUP($A2689,$AQ$11:$AU$150,5),E2689)</f>
        <v>7276.54</v>
      </c>
      <c r="F2690" s="160" t="e">
        <f>IF($K2690=1,VLOOKUP($A2689,$AQ$11:$AU$135,6),F2689)</f>
        <v>#REF!</v>
      </c>
      <c r="G2690" s="114">
        <f t="shared" si="1246"/>
        <v>4.3006716003852752E-3</v>
      </c>
      <c r="H2690" s="115">
        <f t="shared" si="1247"/>
        <v>46959</v>
      </c>
      <c r="I2690" s="115">
        <f t="shared" si="1248"/>
        <v>46959</v>
      </c>
      <c r="J2690" s="116">
        <f t="shared" si="1249"/>
        <v>21</v>
      </c>
      <c r="K2690" s="116">
        <f t="shared" si="1250"/>
        <v>21</v>
      </c>
      <c r="L2690" s="8">
        <f t="shared" si="1251"/>
        <v>1.0043006699999999</v>
      </c>
      <c r="M2690" s="117">
        <v>1</v>
      </c>
      <c r="N2690" s="117">
        <f t="shared" si="1252"/>
        <v>1</v>
      </c>
      <c r="O2690" s="110">
        <f t="shared" si="1253"/>
        <v>1.0043006699999999</v>
      </c>
      <c r="P2690" s="110">
        <f t="shared" si="1254"/>
        <v>246.01656982</v>
      </c>
      <c r="Q2690" s="148">
        <f t="shared" si="1255"/>
        <v>88</v>
      </c>
      <c r="R2690" s="170">
        <f t="shared" si="1256"/>
        <v>4.7619000000000002E-2</v>
      </c>
      <c r="S2690" s="110">
        <f t="shared" si="1257"/>
        <v>11.71506303</v>
      </c>
      <c r="T2690" s="92">
        <f t="shared" si="1266"/>
        <v>1.0535053026830692</v>
      </c>
      <c r="U2690" s="181">
        <f t="shared" si="1267"/>
        <v>5.1901253407546061E-2</v>
      </c>
      <c r="V2690" s="120">
        <f t="shared" si="1263"/>
        <v>7.8E-2</v>
      </c>
      <c r="W2690" s="118">
        <f t="shared" si="1258"/>
        <v>21</v>
      </c>
      <c r="X2690" s="118">
        <v>252</v>
      </c>
      <c r="Y2690" s="117">
        <f t="shared" si="1259"/>
        <v>1.0062785839999999</v>
      </c>
      <c r="Z2690" s="110">
        <f t="shared" si="1260"/>
        <v>1.54463569</v>
      </c>
      <c r="AA2690" s="110">
        <f t="shared" si="1261"/>
        <v>13.259698719999999</v>
      </c>
      <c r="AB2690" s="121" t="str">
        <f t="shared" si="1264"/>
        <v>A+J=</v>
      </c>
      <c r="AC2690" s="115">
        <f t="shared" si="1265"/>
        <v>46959</v>
      </c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9">
        <f t="shared" si="1262"/>
        <v>46960</v>
      </c>
      <c r="B2691" s="110">
        <f t="shared" si="1244"/>
        <v>233.36106742999999</v>
      </c>
      <c r="C2691" s="184">
        <f t="shared" si="1268"/>
        <v>233.24800148731691</v>
      </c>
      <c r="D2691" s="111">
        <f t="shared" si="1245"/>
        <v>7245.38</v>
      </c>
      <c r="E2691" s="111">
        <f>IF($K2691=1,VLOOKUP($A2690,$AQ$11:$AU$150,5),E2690)</f>
        <v>7276.54</v>
      </c>
      <c r="F2691" s="160" t="e">
        <f>IF($K2691=1,VLOOKUP($A2690,$AQ$11:$AU$135,6),F2690)</f>
        <v>#REF!</v>
      </c>
      <c r="G2691" s="114">
        <f t="shared" si="1246"/>
        <v>4.3006716003852752E-3</v>
      </c>
      <c r="H2691" s="115">
        <f t="shared" si="1247"/>
        <v>46990</v>
      </c>
      <c r="I2691" s="115">
        <f t="shared" si="1248"/>
        <v>46990</v>
      </c>
      <c r="J2691" s="116">
        <f t="shared" si="1249"/>
        <v>23</v>
      </c>
      <c r="K2691" s="116">
        <f t="shared" si="1250"/>
        <v>1</v>
      </c>
      <c r="L2691" s="8">
        <f t="shared" si="1251"/>
        <v>1.0001865999999999</v>
      </c>
      <c r="M2691" s="117">
        <v>1</v>
      </c>
      <c r="N2691" s="117">
        <f t="shared" si="1252"/>
        <v>1</v>
      </c>
      <c r="O2691" s="110">
        <f t="shared" si="1253"/>
        <v>1.0001865999999999</v>
      </c>
      <c r="P2691" s="110">
        <f t="shared" si="1254"/>
        <v>233.29152556</v>
      </c>
      <c r="Q2691" s="148">
        <f t="shared" si="1255"/>
        <v>0</v>
      </c>
      <c r="R2691" s="170">
        <f t="shared" si="1256"/>
        <v>0</v>
      </c>
      <c r="S2691" s="110">
        <f t="shared" si="1257"/>
        <v>0</v>
      </c>
      <c r="T2691" s="92">
        <f t="shared" si="1266"/>
        <v>0</v>
      </c>
      <c r="U2691" s="181">
        <f t="shared" si="1267"/>
        <v>0</v>
      </c>
      <c r="V2691" s="120">
        <f t="shared" si="1263"/>
        <v>7.8E-2</v>
      </c>
      <c r="W2691" s="118">
        <f t="shared" si="1258"/>
        <v>1</v>
      </c>
      <c r="X2691" s="118">
        <v>252</v>
      </c>
      <c r="Y2691" s="117">
        <f t="shared" si="1259"/>
        <v>1.00029809</v>
      </c>
      <c r="Z2691" s="110">
        <f t="shared" si="1260"/>
        <v>6.9541870000000006E-2</v>
      </c>
      <c r="AA2691" s="110">
        <f t="shared" si="1261"/>
        <v>0</v>
      </c>
      <c r="AB2691" s="121" t="str">
        <f t="shared" si="1264"/>
        <v>A+J=</v>
      </c>
      <c r="AC2691" s="115">
        <f t="shared" si="1265"/>
        <v>46990</v>
      </c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9">
        <f t="shared" si="1262"/>
        <v>46961</v>
      </c>
      <c r="B2692" s="110">
        <f t="shared" si="1244"/>
        <v>233.47418708999999</v>
      </c>
      <c r="C2692" s="184">
        <f t="shared" si="1268"/>
        <v>233.24800148731691</v>
      </c>
      <c r="D2692" s="111">
        <f t="shared" si="1245"/>
        <v>7245.38</v>
      </c>
      <c r="E2692" s="111">
        <f>IF($K2692=1,VLOOKUP($A2691,$AQ$11:$AU$150,5),E2691)</f>
        <v>7276.54</v>
      </c>
      <c r="F2692" s="160" t="e">
        <f>IF($K2692=1,VLOOKUP($A2691,$AQ$11:$AU$135,6),F2691)</f>
        <v>#REF!</v>
      </c>
      <c r="G2692" s="114">
        <f t="shared" si="1246"/>
        <v>4.3006716003852752E-3</v>
      </c>
      <c r="H2692" s="115">
        <f t="shared" si="1247"/>
        <v>46990</v>
      </c>
      <c r="I2692" s="115">
        <f t="shared" si="1248"/>
        <v>46990</v>
      </c>
      <c r="J2692" s="116">
        <f t="shared" si="1249"/>
        <v>23</v>
      </c>
      <c r="K2692" s="116">
        <f t="shared" si="1250"/>
        <v>2</v>
      </c>
      <c r="L2692" s="8">
        <f t="shared" si="1251"/>
        <v>1.0003732299999999</v>
      </c>
      <c r="M2692" s="117">
        <v>1</v>
      </c>
      <c r="N2692" s="117">
        <f t="shared" si="1252"/>
        <v>1</v>
      </c>
      <c r="O2692" s="110">
        <f t="shared" si="1253"/>
        <v>1.0003732299999999</v>
      </c>
      <c r="P2692" s="110">
        <f t="shared" si="1254"/>
        <v>233.33505663</v>
      </c>
      <c r="Q2692" s="148">
        <f t="shared" si="1255"/>
        <v>0</v>
      </c>
      <c r="R2692" s="170">
        <f t="shared" si="1256"/>
        <v>0</v>
      </c>
      <c r="S2692" s="110">
        <f t="shared" si="1257"/>
        <v>0</v>
      </c>
      <c r="T2692" s="92">
        <f t="shared" si="1266"/>
        <v>0</v>
      </c>
      <c r="U2692" s="181">
        <f t="shared" si="1267"/>
        <v>0</v>
      </c>
      <c r="V2692" s="120">
        <f t="shared" si="1263"/>
        <v>7.8E-2</v>
      </c>
      <c r="W2692" s="118">
        <f t="shared" si="1258"/>
        <v>2</v>
      </c>
      <c r="X2692" s="118">
        <v>252</v>
      </c>
      <c r="Y2692" s="117">
        <f t="shared" si="1259"/>
        <v>1.0005962690000001</v>
      </c>
      <c r="Z2692" s="110">
        <f t="shared" si="1260"/>
        <v>0.13913046000000001</v>
      </c>
      <c r="AA2692" s="110">
        <f t="shared" si="1261"/>
        <v>0</v>
      </c>
      <c r="AB2692" s="121" t="str">
        <f t="shared" si="1264"/>
        <v>A+J=</v>
      </c>
      <c r="AC2692" s="115">
        <f t="shared" si="1265"/>
        <v>46990</v>
      </c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9">
        <f t="shared" si="1262"/>
        <v>46962</v>
      </c>
      <c r="B2693" s="110">
        <f t="shared" si="1244"/>
        <v>233.58736492</v>
      </c>
      <c r="C2693" s="184">
        <f t="shared" si="1268"/>
        <v>233.24800148731691</v>
      </c>
      <c r="D2693" s="111">
        <f t="shared" si="1245"/>
        <v>7245.38</v>
      </c>
      <c r="E2693" s="111">
        <f>IF($K2693=1,VLOOKUP($A2692,$AQ$11:$AU$150,5),E2692)</f>
        <v>7276.54</v>
      </c>
      <c r="F2693" s="160" t="e">
        <f>IF($K2693=1,VLOOKUP($A2692,$AQ$11:$AU$135,6),F2692)</f>
        <v>#REF!</v>
      </c>
      <c r="G2693" s="114">
        <f t="shared" si="1246"/>
        <v>4.3006716003852752E-3</v>
      </c>
      <c r="H2693" s="115">
        <f t="shared" si="1247"/>
        <v>46990</v>
      </c>
      <c r="I2693" s="115">
        <f t="shared" si="1248"/>
        <v>46990</v>
      </c>
      <c r="J2693" s="116">
        <f t="shared" si="1249"/>
        <v>23</v>
      </c>
      <c r="K2693" s="116">
        <f t="shared" si="1250"/>
        <v>3</v>
      </c>
      <c r="L2693" s="8">
        <f t="shared" si="1251"/>
        <v>1.00055991</v>
      </c>
      <c r="M2693" s="117">
        <v>1</v>
      </c>
      <c r="N2693" s="117">
        <f t="shared" si="1252"/>
        <v>1</v>
      </c>
      <c r="O2693" s="110">
        <f t="shared" si="1253"/>
        <v>1.00055991</v>
      </c>
      <c r="P2693" s="110">
        <f t="shared" si="1254"/>
        <v>233.37859936999999</v>
      </c>
      <c r="Q2693" s="148">
        <f t="shared" si="1255"/>
        <v>0</v>
      </c>
      <c r="R2693" s="170">
        <f t="shared" si="1256"/>
        <v>0</v>
      </c>
      <c r="S2693" s="110">
        <f t="shared" si="1257"/>
        <v>0</v>
      </c>
      <c r="T2693" s="92">
        <f t="shared" si="1266"/>
        <v>0</v>
      </c>
      <c r="U2693" s="181">
        <f t="shared" si="1267"/>
        <v>0</v>
      </c>
      <c r="V2693" s="120">
        <f t="shared" si="1263"/>
        <v>7.8E-2</v>
      </c>
      <c r="W2693" s="118">
        <f t="shared" si="1258"/>
        <v>3</v>
      </c>
      <c r="X2693" s="118">
        <v>252</v>
      </c>
      <c r="Y2693" s="117">
        <f t="shared" si="1259"/>
        <v>1.0008945359999999</v>
      </c>
      <c r="Z2693" s="110">
        <f t="shared" si="1260"/>
        <v>0.20876554999999999</v>
      </c>
      <c r="AA2693" s="110">
        <f t="shared" si="1261"/>
        <v>0</v>
      </c>
      <c r="AB2693" s="121" t="str">
        <f t="shared" si="1264"/>
        <v>A+J=</v>
      </c>
      <c r="AC2693" s="115">
        <f t="shared" si="1265"/>
        <v>46990</v>
      </c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9">
        <f t="shared" si="1262"/>
        <v>46963</v>
      </c>
      <c r="B2694" s="110">
        <f t="shared" si="1244"/>
        <v>233.70059441000001</v>
      </c>
      <c r="C2694" s="184">
        <f t="shared" si="1268"/>
        <v>233.24800148731691</v>
      </c>
      <c r="D2694" s="111">
        <f t="shared" si="1245"/>
        <v>7245.38</v>
      </c>
      <c r="E2694" s="111">
        <f>IF($K2694=1,VLOOKUP($A2693,$AQ$11:$AU$150,5),E2693)</f>
        <v>7276.54</v>
      </c>
      <c r="F2694" s="160" t="e">
        <f>IF($K2694=1,VLOOKUP($A2693,$AQ$11:$AU$135,6),F2693)</f>
        <v>#REF!</v>
      </c>
      <c r="G2694" s="114">
        <f t="shared" si="1246"/>
        <v>4.3006716003852752E-3</v>
      </c>
      <c r="H2694" s="115">
        <f t="shared" si="1247"/>
        <v>46990</v>
      </c>
      <c r="I2694" s="115">
        <f t="shared" si="1248"/>
        <v>46990</v>
      </c>
      <c r="J2694" s="116">
        <f t="shared" si="1249"/>
        <v>23</v>
      </c>
      <c r="K2694" s="116">
        <f t="shared" si="1250"/>
        <v>4</v>
      </c>
      <c r="L2694" s="8">
        <f t="shared" si="1251"/>
        <v>1.00074661</v>
      </c>
      <c r="M2694" s="117">
        <v>1</v>
      </c>
      <c r="N2694" s="117">
        <f t="shared" si="1252"/>
        <v>1</v>
      </c>
      <c r="O2694" s="110">
        <f t="shared" si="1253"/>
        <v>1.00074661</v>
      </c>
      <c r="P2694" s="110">
        <f t="shared" si="1254"/>
        <v>233.42214677000001</v>
      </c>
      <c r="Q2694" s="148">
        <f t="shared" si="1255"/>
        <v>0</v>
      </c>
      <c r="R2694" s="170">
        <f t="shared" si="1256"/>
        <v>0</v>
      </c>
      <c r="S2694" s="110">
        <f t="shared" si="1257"/>
        <v>0</v>
      </c>
      <c r="T2694" s="92">
        <f t="shared" si="1266"/>
        <v>0</v>
      </c>
      <c r="U2694" s="181">
        <f t="shared" si="1267"/>
        <v>0</v>
      </c>
      <c r="V2694" s="120">
        <f t="shared" si="1263"/>
        <v>7.8E-2</v>
      </c>
      <c r="W2694" s="118">
        <f t="shared" si="1258"/>
        <v>4</v>
      </c>
      <c r="X2694" s="118">
        <v>252</v>
      </c>
      <c r="Y2694" s="117">
        <f t="shared" si="1259"/>
        <v>1.001192893</v>
      </c>
      <c r="Z2694" s="110">
        <f t="shared" si="1260"/>
        <v>0.27844764</v>
      </c>
      <c r="AA2694" s="110">
        <f t="shared" si="1261"/>
        <v>0</v>
      </c>
      <c r="AB2694" s="121" t="str">
        <f t="shared" si="1264"/>
        <v>A+J=</v>
      </c>
      <c r="AC2694" s="115">
        <f t="shared" si="1265"/>
        <v>46990</v>
      </c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9">
        <f t="shared" si="1262"/>
        <v>46964</v>
      </c>
      <c r="B2695" s="110">
        <f t="shared" si="1244"/>
        <v>233.70059441000001</v>
      </c>
      <c r="C2695" s="184">
        <f t="shared" si="1268"/>
        <v>233.24800148731691</v>
      </c>
      <c r="D2695" s="111">
        <f t="shared" si="1245"/>
        <v>7245.38</v>
      </c>
      <c r="E2695" s="111">
        <f>IF($K2695=1,VLOOKUP($A2694,$AQ$11:$AU$150,5),E2694)</f>
        <v>7276.54</v>
      </c>
      <c r="F2695" s="160" t="e">
        <f>IF($K2695=1,VLOOKUP($A2694,$AQ$11:$AU$135,6),F2694)</f>
        <v>#REF!</v>
      </c>
      <c r="G2695" s="114">
        <f t="shared" si="1246"/>
        <v>4.3006716003852752E-3</v>
      </c>
      <c r="H2695" s="115">
        <f t="shared" si="1247"/>
        <v>46990</v>
      </c>
      <c r="I2695" s="115">
        <f t="shared" si="1248"/>
        <v>46990</v>
      </c>
      <c r="J2695" s="116">
        <f t="shared" si="1249"/>
        <v>23</v>
      </c>
      <c r="K2695" s="116">
        <f t="shared" si="1250"/>
        <v>4</v>
      </c>
      <c r="L2695" s="8">
        <f t="shared" si="1251"/>
        <v>1.00074661</v>
      </c>
      <c r="M2695" s="117">
        <v>1</v>
      </c>
      <c r="N2695" s="117">
        <f t="shared" si="1252"/>
        <v>1</v>
      </c>
      <c r="O2695" s="110">
        <f t="shared" si="1253"/>
        <v>1.00074661</v>
      </c>
      <c r="P2695" s="110">
        <f t="shared" si="1254"/>
        <v>233.42214677000001</v>
      </c>
      <c r="Q2695" s="148">
        <f t="shared" si="1255"/>
        <v>0</v>
      </c>
      <c r="R2695" s="170">
        <f t="shared" si="1256"/>
        <v>0</v>
      </c>
      <c r="S2695" s="110">
        <f t="shared" si="1257"/>
        <v>0</v>
      </c>
      <c r="T2695" s="92">
        <f t="shared" si="1266"/>
        <v>0</v>
      </c>
      <c r="U2695" s="181">
        <f t="shared" si="1267"/>
        <v>0</v>
      </c>
      <c r="V2695" s="120">
        <f t="shared" si="1263"/>
        <v>7.8E-2</v>
      </c>
      <c r="W2695" s="118">
        <f t="shared" si="1258"/>
        <v>4</v>
      </c>
      <c r="X2695" s="118">
        <v>252</v>
      </c>
      <c r="Y2695" s="117">
        <f t="shared" si="1259"/>
        <v>1.001192893</v>
      </c>
      <c r="Z2695" s="110">
        <f t="shared" si="1260"/>
        <v>0.27844764</v>
      </c>
      <c r="AA2695" s="110">
        <f t="shared" si="1261"/>
        <v>0</v>
      </c>
      <c r="AB2695" s="121" t="str">
        <f t="shared" si="1264"/>
        <v>A+J=</v>
      </c>
      <c r="AC2695" s="115">
        <f t="shared" si="1265"/>
        <v>46990</v>
      </c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9">
        <f t="shared" si="1262"/>
        <v>46965</v>
      </c>
      <c r="B2696" s="110">
        <f t="shared" si="1244"/>
        <v>233.70059441000001</v>
      </c>
      <c r="C2696" s="184">
        <f t="shared" si="1268"/>
        <v>233.24800148731691</v>
      </c>
      <c r="D2696" s="111">
        <f t="shared" si="1245"/>
        <v>7245.38</v>
      </c>
      <c r="E2696" s="111">
        <f>IF($K2696=1,VLOOKUP($A2695,$AQ$11:$AU$150,5),E2695)</f>
        <v>7276.54</v>
      </c>
      <c r="F2696" s="160" t="e">
        <f>IF($K2696=1,VLOOKUP($A2695,$AQ$11:$AU$135,6),F2695)</f>
        <v>#REF!</v>
      </c>
      <c r="G2696" s="114">
        <f t="shared" si="1246"/>
        <v>4.3006716003852752E-3</v>
      </c>
      <c r="H2696" s="115">
        <f t="shared" si="1247"/>
        <v>46990</v>
      </c>
      <c r="I2696" s="115">
        <f t="shared" si="1248"/>
        <v>46990</v>
      </c>
      <c r="J2696" s="116">
        <f t="shared" si="1249"/>
        <v>23</v>
      </c>
      <c r="K2696" s="116">
        <f t="shared" si="1250"/>
        <v>4</v>
      </c>
      <c r="L2696" s="8">
        <f t="shared" si="1251"/>
        <v>1.00074661</v>
      </c>
      <c r="M2696" s="117">
        <v>1</v>
      </c>
      <c r="N2696" s="117">
        <f t="shared" si="1252"/>
        <v>1</v>
      </c>
      <c r="O2696" s="110">
        <f t="shared" si="1253"/>
        <v>1.00074661</v>
      </c>
      <c r="P2696" s="110">
        <f t="shared" si="1254"/>
        <v>233.42214677000001</v>
      </c>
      <c r="Q2696" s="148">
        <f t="shared" si="1255"/>
        <v>0</v>
      </c>
      <c r="R2696" s="170">
        <f t="shared" si="1256"/>
        <v>0</v>
      </c>
      <c r="S2696" s="110">
        <f t="shared" si="1257"/>
        <v>0</v>
      </c>
      <c r="T2696" s="92">
        <f t="shared" si="1266"/>
        <v>0</v>
      </c>
      <c r="U2696" s="181">
        <f t="shared" si="1267"/>
        <v>0</v>
      </c>
      <c r="V2696" s="120">
        <f t="shared" si="1263"/>
        <v>7.8E-2</v>
      </c>
      <c r="W2696" s="118">
        <f t="shared" si="1258"/>
        <v>4</v>
      </c>
      <c r="X2696" s="118">
        <v>252</v>
      </c>
      <c r="Y2696" s="117">
        <f t="shared" si="1259"/>
        <v>1.001192893</v>
      </c>
      <c r="Z2696" s="110">
        <f t="shared" si="1260"/>
        <v>0.27844764</v>
      </c>
      <c r="AA2696" s="110">
        <f t="shared" si="1261"/>
        <v>0</v>
      </c>
      <c r="AB2696" s="121" t="str">
        <f t="shared" si="1264"/>
        <v>A+J=</v>
      </c>
      <c r="AC2696" s="115">
        <f t="shared" si="1265"/>
        <v>46990</v>
      </c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9">
        <f t="shared" si="1262"/>
        <v>46966</v>
      </c>
      <c r="B2697" s="110">
        <f t="shared" ref="B2697:B2760" si="1269">(P2697+Z2697)</f>
        <v>233.81387999999998</v>
      </c>
      <c r="C2697" s="184">
        <f t="shared" si="1268"/>
        <v>233.24800148731691</v>
      </c>
      <c r="D2697" s="111">
        <f t="shared" ref="D2697:D2760" si="1270">IF(E2697=E2696,D2696,E2696)</f>
        <v>7245.38</v>
      </c>
      <c r="E2697" s="111">
        <f>IF($K2697=1,VLOOKUP($A2696,$AQ$11:$AU$150,5),E2696)</f>
        <v>7276.54</v>
      </c>
      <c r="F2697" s="160" t="e">
        <f>IF($K2697=1,VLOOKUP($A2696,$AQ$11:$AU$135,6),F2696)</f>
        <v>#REF!</v>
      </c>
      <c r="G2697" s="114">
        <f t="shared" ref="G2697:G2760" si="1271">(E2697/D2697)-1</f>
        <v>4.3006716003852752E-3</v>
      </c>
      <c r="H2697" s="115">
        <f t="shared" ref="H2697:H2760" si="1272">IF(Q2696&gt;0,VLOOKUP(A2697,AJ$119:AP$451,4),H2696)</f>
        <v>46990</v>
      </c>
      <c r="I2697" s="115">
        <f t="shared" ref="I2697:I2760" si="1273">IF(A2697&gt;I2696,H2697,I2696)</f>
        <v>46990</v>
      </c>
      <c r="J2697" s="116">
        <f t="shared" ref="J2697:J2760" si="1274">IF(I2697=I2696,J2696,NETWORKDAYS(I2696,I2697,$AF$149:$AF$503)-1)</f>
        <v>23</v>
      </c>
      <c r="K2697" s="116">
        <f t="shared" ref="K2697:K2760" si="1275">(J2697-(NETWORKDAYS(A2697,I2697,AF$149:AF$503)-1))</f>
        <v>5</v>
      </c>
      <c r="L2697" s="8">
        <f t="shared" ref="L2697:L2760" si="1276">TRUNC((E2697/D2697)^TRUNC((K2697/J2697),9),8)</f>
        <v>1.0009333499999999</v>
      </c>
      <c r="M2697" s="117">
        <v>1</v>
      </c>
      <c r="N2697" s="117">
        <f t="shared" ref="N2697:N2760" si="1277">IF(I2697&gt;I2696,N2696*M2697,N2696)</f>
        <v>1</v>
      </c>
      <c r="O2697" s="110">
        <f t="shared" ref="O2697:O2760" si="1278">TRUNC(TRUNC((L2697*N2697),15),8)</f>
        <v>1.0009333499999999</v>
      </c>
      <c r="P2697" s="110">
        <f t="shared" ref="P2697:P2760" si="1279">TRUNC(C2697*O2697,8)</f>
        <v>233.46570349999999</v>
      </c>
      <c r="Q2697" s="148">
        <f t="shared" ref="Q2697:Q2760" si="1280">IF(VLOOKUP(A2697,AF$11:AM$141,8)=VLOOKUP(A2696,AF$11:AM$141,8),0,VLOOKUP(A2697,AF$11:AM$141,8))</f>
        <v>0</v>
      </c>
      <c r="R2697" s="170">
        <f t="shared" ref="R2697:R2760" si="1281">IF(Q2697&gt;0,VLOOKUP($A2697,$AF$11:$AK$141,6),0)</f>
        <v>0</v>
      </c>
      <c r="S2697" s="110">
        <f t="shared" ref="S2697:S2760" si="1282">IF(R2697&gt;0,TRUNC(R2697*P2697,8),0)</f>
        <v>0</v>
      </c>
      <c r="T2697" s="92">
        <f t="shared" si="1266"/>
        <v>0</v>
      </c>
      <c r="U2697" s="181">
        <f t="shared" si="1267"/>
        <v>0</v>
      </c>
      <c r="V2697" s="120">
        <f t="shared" si="1263"/>
        <v>7.8E-2</v>
      </c>
      <c r="W2697" s="118">
        <f t="shared" ref="W2697:W2760" si="1283">IF(A2696&lt;K$2,0,IF(Q2696&gt;0,1,IF(K2697=K2696,W2696,W2696+1)))</f>
        <v>5</v>
      </c>
      <c r="X2697" s="118">
        <v>252</v>
      </c>
      <c r="Y2697" s="117">
        <f t="shared" ref="Y2697:Y2760" si="1284">ROUND((1+V2697)^TRUNC((W2697/X2697),9),9)</f>
        <v>1.001491339</v>
      </c>
      <c r="Z2697" s="110">
        <f t="shared" ref="Z2697:Z2760" si="1285">TRUNC((P2697*(Y2697-1)),8)</f>
        <v>0.3481765</v>
      </c>
      <c r="AA2697" s="110">
        <f t="shared" ref="AA2697:AA2760" si="1286">IF(Q2697&gt;0,S2697+Z2697,0)</f>
        <v>0</v>
      </c>
      <c r="AB2697" s="121" t="str">
        <f t="shared" si="1264"/>
        <v>A+J=</v>
      </c>
      <c r="AC2697" s="115">
        <f t="shared" si="1265"/>
        <v>46990</v>
      </c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9">
        <f t="shared" si="1262"/>
        <v>46967</v>
      </c>
      <c r="B2698" s="110">
        <f t="shared" si="1269"/>
        <v>233.92722149999997</v>
      </c>
      <c r="C2698" s="184">
        <f t="shared" si="1268"/>
        <v>233.24800148731691</v>
      </c>
      <c r="D2698" s="111">
        <f t="shared" si="1270"/>
        <v>7245.38</v>
      </c>
      <c r="E2698" s="111">
        <f>IF($K2698=1,VLOOKUP($A2697,$AQ$11:$AU$150,5),E2697)</f>
        <v>7276.54</v>
      </c>
      <c r="F2698" s="160" t="e">
        <f>IF($K2698=1,VLOOKUP($A2697,$AQ$11:$AU$135,6),F2697)</f>
        <v>#REF!</v>
      </c>
      <c r="G2698" s="114">
        <f t="shared" si="1271"/>
        <v>4.3006716003852752E-3</v>
      </c>
      <c r="H2698" s="115">
        <f t="shared" si="1272"/>
        <v>46990</v>
      </c>
      <c r="I2698" s="115">
        <f t="shared" si="1273"/>
        <v>46990</v>
      </c>
      <c r="J2698" s="116">
        <f t="shared" si="1274"/>
        <v>23</v>
      </c>
      <c r="K2698" s="116">
        <f t="shared" si="1275"/>
        <v>6</v>
      </c>
      <c r="L2698" s="8">
        <f t="shared" si="1276"/>
        <v>1.0011201300000001</v>
      </c>
      <c r="M2698" s="117">
        <v>1</v>
      </c>
      <c r="N2698" s="117">
        <f t="shared" si="1277"/>
        <v>1</v>
      </c>
      <c r="O2698" s="110">
        <f t="shared" si="1278"/>
        <v>1.0011201300000001</v>
      </c>
      <c r="P2698" s="110">
        <f t="shared" si="1279"/>
        <v>233.50926956999999</v>
      </c>
      <c r="Q2698" s="148">
        <f t="shared" si="1280"/>
        <v>0</v>
      </c>
      <c r="R2698" s="170">
        <f t="shared" si="1281"/>
        <v>0</v>
      </c>
      <c r="S2698" s="110">
        <f t="shared" si="1282"/>
        <v>0</v>
      </c>
      <c r="T2698" s="92">
        <f t="shared" si="1266"/>
        <v>0</v>
      </c>
      <c r="U2698" s="181">
        <f t="shared" si="1267"/>
        <v>0</v>
      </c>
      <c r="V2698" s="120">
        <f t="shared" si="1263"/>
        <v>7.8E-2</v>
      </c>
      <c r="W2698" s="118">
        <f t="shared" si="1283"/>
        <v>6</v>
      </c>
      <c r="X2698" s="118">
        <v>252</v>
      </c>
      <c r="Y2698" s="117">
        <f t="shared" si="1284"/>
        <v>1.0017898730000001</v>
      </c>
      <c r="Z2698" s="110">
        <f t="shared" si="1285"/>
        <v>0.41795193000000003</v>
      </c>
      <c r="AA2698" s="110">
        <f t="shared" si="1286"/>
        <v>0</v>
      </c>
      <c r="AB2698" s="121" t="str">
        <f t="shared" si="1264"/>
        <v>A+J=</v>
      </c>
      <c r="AC2698" s="115">
        <f t="shared" si="1265"/>
        <v>46990</v>
      </c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9">
        <f t="shared" si="1262"/>
        <v>46968</v>
      </c>
      <c r="B2699" s="110">
        <f t="shared" si="1269"/>
        <v>234.04061679999998</v>
      </c>
      <c r="C2699" s="184">
        <f t="shared" si="1268"/>
        <v>233.24800148731691</v>
      </c>
      <c r="D2699" s="111">
        <f t="shared" si="1270"/>
        <v>7245.38</v>
      </c>
      <c r="E2699" s="111">
        <f>IF($K2699=1,VLOOKUP($A2698,$AQ$11:$AU$150,5),E2698)</f>
        <v>7276.54</v>
      </c>
      <c r="F2699" s="160" t="e">
        <f>IF($K2699=1,VLOOKUP($A2698,$AQ$11:$AU$135,6),F2698)</f>
        <v>#REF!</v>
      </c>
      <c r="G2699" s="114">
        <f t="shared" si="1271"/>
        <v>4.3006716003852752E-3</v>
      </c>
      <c r="H2699" s="115">
        <f t="shared" si="1272"/>
        <v>46990</v>
      </c>
      <c r="I2699" s="115">
        <f t="shared" si="1273"/>
        <v>46990</v>
      </c>
      <c r="J2699" s="116">
        <f t="shared" si="1274"/>
        <v>23</v>
      </c>
      <c r="K2699" s="116">
        <f t="shared" si="1275"/>
        <v>7</v>
      </c>
      <c r="L2699" s="8">
        <f t="shared" si="1276"/>
        <v>1.0013069400000001</v>
      </c>
      <c r="M2699" s="117">
        <v>1</v>
      </c>
      <c r="N2699" s="117">
        <f t="shared" si="1277"/>
        <v>1</v>
      </c>
      <c r="O2699" s="110">
        <f t="shared" si="1278"/>
        <v>1.0013069400000001</v>
      </c>
      <c r="P2699" s="110">
        <f t="shared" si="1279"/>
        <v>233.55284262999999</v>
      </c>
      <c r="Q2699" s="148">
        <f t="shared" si="1280"/>
        <v>0</v>
      </c>
      <c r="R2699" s="170">
        <f t="shared" si="1281"/>
        <v>0</v>
      </c>
      <c r="S2699" s="110">
        <f t="shared" si="1282"/>
        <v>0</v>
      </c>
      <c r="T2699" s="92">
        <f t="shared" si="1266"/>
        <v>0</v>
      </c>
      <c r="U2699" s="181">
        <f t="shared" si="1267"/>
        <v>0</v>
      </c>
      <c r="V2699" s="120">
        <f t="shared" si="1263"/>
        <v>7.8E-2</v>
      </c>
      <c r="W2699" s="118">
        <f t="shared" si="1283"/>
        <v>7</v>
      </c>
      <c r="X2699" s="118">
        <v>252</v>
      </c>
      <c r="Y2699" s="117">
        <f t="shared" si="1284"/>
        <v>1.0020884960000001</v>
      </c>
      <c r="Z2699" s="110">
        <f t="shared" si="1285"/>
        <v>0.48777417000000001</v>
      </c>
      <c r="AA2699" s="110">
        <f t="shared" si="1286"/>
        <v>0</v>
      </c>
      <c r="AB2699" s="121" t="str">
        <f t="shared" si="1264"/>
        <v>A+J=</v>
      </c>
      <c r="AC2699" s="115">
        <f t="shared" si="1265"/>
        <v>46990</v>
      </c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9">
        <f t="shared" ref="A2700:A2763" si="1287">(A2699+1)</f>
        <v>46969</v>
      </c>
      <c r="B2700" s="110">
        <f t="shared" si="1269"/>
        <v>234.15406848999999</v>
      </c>
      <c r="C2700" s="184">
        <f t="shared" si="1268"/>
        <v>233.24800148731691</v>
      </c>
      <c r="D2700" s="111">
        <f t="shared" si="1270"/>
        <v>7245.38</v>
      </c>
      <c r="E2700" s="111">
        <f>IF($K2700=1,VLOOKUP($A2699,$AQ$11:$AU$150,5),E2699)</f>
        <v>7276.54</v>
      </c>
      <c r="F2700" s="160" t="e">
        <f>IF($K2700=1,VLOOKUP($A2699,$AQ$11:$AU$135,6),F2699)</f>
        <v>#REF!</v>
      </c>
      <c r="G2700" s="114">
        <f t="shared" si="1271"/>
        <v>4.3006716003852752E-3</v>
      </c>
      <c r="H2700" s="115">
        <f t="shared" si="1272"/>
        <v>46990</v>
      </c>
      <c r="I2700" s="115">
        <f t="shared" si="1273"/>
        <v>46990</v>
      </c>
      <c r="J2700" s="116">
        <f t="shared" si="1274"/>
        <v>23</v>
      </c>
      <c r="K2700" s="116">
        <f t="shared" si="1275"/>
        <v>8</v>
      </c>
      <c r="L2700" s="8">
        <f t="shared" si="1276"/>
        <v>1.0014937900000001</v>
      </c>
      <c r="M2700" s="117">
        <v>1</v>
      </c>
      <c r="N2700" s="117">
        <f t="shared" si="1277"/>
        <v>1</v>
      </c>
      <c r="O2700" s="110">
        <f t="shared" si="1278"/>
        <v>1.0014937900000001</v>
      </c>
      <c r="P2700" s="110">
        <f t="shared" si="1279"/>
        <v>233.59642500999999</v>
      </c>
      <c r="Q2700" s="148">
        <f t="shared" si="1280"/>
        <v>0</v>
      </c>
      <c r="R2700" s="170">
        <f t="shared" si="1281"/>
        <v>0</v>
      </c>
      <c r="S2700" s="110">
        <f t="shared" si="1282"/>
        <v>0</v>
      </c>
      <c r="T2700" s="92">
        <f t="shared" si="1266"/>
        <v>0</v>
      </c>
      <c r="U2700" s="181">
        <f t="shared" si="1267"/>
        <v>0</v>
      </c>
      <c r="V2700" s="120">
        <f t="shared" ref="V2700:V2763" si="1288">(V2699)</f>
        <v>7.8E-2</v>
      </c>
      <c r="W2700" s="118">
        <f t="shared" si="1283"/>
        <v>8</v>
      </c>
      <c r="X2700" s="118">
        <v>252</v>
      </c>
      <c r="Y2700" s="117">
        <f t="shared" si="1284"/>
        <v>1.0023872089999999</v>
      </c>
      <c r="Z2700" s="110">
        <f t="shared" si="1285"/>
        <v>0.55764347999999997</v>
      </c>
      <c r="AA2700" s="110">
        <f t="shared" si="1286"/>
        <v>0</v>
      </c>
      <c r="AB2700" s="121" t="str">
        <f t="shared" si="1264"/>
        <v>A+J=</v>
      </c>
      <c r="AC2700" s="115">
        <f t="shared" si="1265"/>
        <v>46990</v>
      </c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9">
        <f t="shared" si="1287"/>
        <v>46970</v>
      </c>
      <c r="B2701" s="110">
        <f t="shared" si="1269"/>
        <v>234.26757404</v>
      </c>
      <c r="C2701" s="184">
        <f t="shared" si="1268"/>
        <v>233.24800148731691</v>
      </c>
      <c r="D2701" s="111">
        <f t="shared" si="1270"/>
        <v>7245.38</v>
      </c>
      <c r="E2701" s="111">
        <f>IF($K2701=1,VLOOKUP($A2700,$AQ$11:$AU$150,5),E2700)</f>
        <v>7276.54</v>
      </c>
      <c r="F2701" s="160" t="e">
        <f>IF($K2701=1,VLOOKUP($A2700,$AQ$11:$AU$135,6),F2700)</f>
        <v>#REF!</v>
      </c>
      <c r="G2701" s="114">
        <f t="shared" si="1271"/>
        <v>4.3006716003852752E-3</v>
      </c>
      <c r="H2701" s="115">
        <f t="shared" si="1272"/>
        <v>46990</v>
      </c>
      <c r="I2701" s="115">
        <f t="shared" si="1273"/>
        <v>46990</v>
      </c>
      <c r="J2701" s="116">
        <f t="shared" si="1274"/>
        <v>23</v>
      </c>
      <c r="K2701" s="116">
        <f t="shared" si="1275"/>
        <v>9</v>
      </c>
      <c r="L2701" s="8">
        <f t="shared" si="1276"/>
        <v>1.0016806700000001</v>
      </c>
      <c r="M2701" s="117">
        <v>1</v>
      </c>
      <c r="N2701" s="117">
        <f t="shared" si="1277"/>
        <v>1</v>
      </c>
      <c r="O2701" s="110">
        <f t="shared" si="1278"/>
        <v>1.0016806700000001</v>
      </c>
      <c r="P2701" s="110">
        <f t="shared" si="1279"/>
        <v>233.64001440000001</v>
      </c>
      <c r="Q2701" s="148">
        <f t="shared" si="1280"/>
        <v>0</v>
      </c>
      <c r="R2701" s="170">
        <f t="shared" si="1281"/>
        <v>0</v>
      </c>
      <c r="S2701" s="110">
        <f t="shared" si="1282"/>
        <v>0</v>
      </c>
      <c r="T2701" s="92">
        <f t="shared" si="1266"/>
        <v>0</v>
      </c>
      <c r="U2701" s="181">
        <f t="shared" si="1267"/>
        <v>0</v>
      </c>
      <c r="V2701" s="120">
        <f t="shared" si="1288"/>
        <v>7.8E-2</v>
      </c>
      <c r="W2701" s="118">
        <f t="shared" si="1283"/>
        <v>9</v>
      </c>
      <c r="X2701" s="118">
        <v>252</v>
      </c>
      <c r="Y2701" s="117">
        <f t="shared" si="1284"/>
        <v>1.002686011</v>
      </c>
      <c r="Z2701" s="110">
        <f t="shared" si="1285"/>
        <v>0.62755963999999997</v>
      </c>
      <c r="AA2701" s="110">
        <f t="shared" si="1286"/>
        <v>0</v>
      </c>
      <c r="AB2701" s="121" t="str">
        <f t="shared" ref="AB2701:AB2764" si="1289">IF($Q2700&gt;0,VLOOKUP($A2700,$AF$11:$AO$141,9),AB2700)</f>
        <v>A+J=</v>
      </c>
      <c r="AC2701" s="115">
        <f t="shared" ref="AC2701:AC2764" si="1290">IF($Q2700&gt;0,VLOOKUP($A2700,$AF$11:$AO$141,10),AC2700)</f>
        <v>46990</v>
      </c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9">
        <f t="shared" si="1287"/>
        <v>46971</v>
      </c>
      <c r="B2702" s="110">
        <f t="shared" si="1269"/>
        <v>234.26757404</v>
      </c>
      <c r="C2702" s="184">
        <f t="shared" si="1268"/>
        <v>233.24800148731691</v>
      </c>
      <c r="D2702" s="111">
        <f t="shared" si="1270"/>
        <v>7245.38</v>
      </c>
      <c r="E2702" s="111">
        <f>IF($K2702=1,VLOOKUP($A2701,$AQ$11:$AU$150,5),E2701)</f>
        <v>7276.54</v>
      </c>
      <c r="F2702" s="160" t="e">
        <f>IF($K2702=1,VLOOKUP($A2701,$AQ$11:$AU$135,6),F2701)</f>
        <v>#REF!</v>
      </c>
      <c r="G2702" s="114">
        <f t="shared" si="1271"/>
        <v>4.3006716003852752E-3</v>
      </c>
      <c r="H2702" s="115">
        <f t="shared" si="1272"/>
        <v>46990</v>
      </c>
      <c r="I2702" s="115">
        <f t="shared" si="1273"/>
        <v>46990</v>
      </c>
      <c r="J2702" s="116">
        <f t="shared" si="1274"/>
        <v>23</v>
      </c>
      <c r="K2702" s="116">
        <f t="shared" si="1275"/>
        <v>9</v>
      </c>
      <c r="L2702" s="8">
        <f t="shared" si="1276"/>
        <v>1.0016806700000001</v>
      </c>
      <c r="M2702" s="117">
        <v>1</v>
      </c>
      <c r="N2702" s="117">
        <f t="shared" si="1277"/>
        <v>1</v>
      </c>
      <c r="O2702" s="110">
        <f t="shared" si="1278"/>
        <v>1.0016806700000001</v>
      </c>
      <c r="P2702" s="110">
        <f t="shared" si="1279"/>
        <v>233.64001440000001</v>
      </c>
      <c r="Q2702" s="148">
        <f t="shared" si="1280"/>
        <v>0</v>
      </c>
      <c r="R2702" s="170">
        <f t="shared" si="1281"/>
        <v>0</v>
      </c>
      <c r="S2702" s="110">
        <f t="shared" si="1282"/>
        <v>0</v>
      </c>
      <c r="T2702" s="92">
        <f t="shared" si="1266"/>
        <v>0</v>
      </c>
      <c r="U2702" s="181">
        <f t="shared" si="1267"/>
        <v>0</v>
      </c>
      <c r="V2702" s="120">
        <f t="shared" si="1288"/>
        <v>7.8E-2</v>
      </c>
      <c r="W2702" s="118">
        <f t="shared" si="1283"/>
        <v>9</v>
      </c>
      <c r="X2702" s="118">
        <v>252</v>
      </c>
      <c r="Y2702" s="117">
        <f t="shared" si="1284"/>
        <v>1.002686011</v>
      </c>
      <c r="Z2702" s="110">
        <f t="shared" si="1285"/>
        <v>0.62755963999999997</v>
      </c>
      <c r="AA2702" s="110">
        <f t="shared" si="1286"/>
        <v>0</v>
      </c>
      <c r="AB2702" s="121" t="str">
        <f t="shared" si="1289"/>
        <v>A+J=</v>
      </c>
      <c r="AC2702" s="115">
        <f t="shared" si="1290"/>
        <v>46990</v>
      </c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9">
        <f t="shared" si="1287"/>
        <v>46972</v>
      </c>
      <c r="B2703" s="110">
        <f t="shared" si="1269"/>
        <v>234.26757404</v>
      </c>
      <c r="C2703" s="184">
        <f t="shared" si="1268"/>
        <v>233.24800148731691</v>
      </c>
      <c r="D2703" s="111">
        <f t="shared" si="1270"/>
        <v>7245.38</v>
      </c>
      <c r="E2703" s="111">
        <f>IF($K2703=1,VLOOKUP($A2702,$AQ$11:$AU$150,5),E2702)</f>
        <v>7276.54</v>
      </c>
      <c r="F2703" s="160" t="e">
        <f>IF($K2703=1,VLOOKUP($A2702,$AQ$11:$AU$135,6),F2702)</f>
        <v>#REF!</v>
      </c>
      <c r="G2703" s="114">
        <f t="shared" si="1271"/>
        <v>4.3006716003852752E-3</v>
      </c>
      <c r="H2703" s="115">
        <f t="shared" si="1272"/>
        <v>46990</v>
      </c>
      <c r="I2703" s="115">
        <f t="shared" si="1273"/>
        <v>46990</v>
      </c>
      <c r="J2703" s="116">
        <f t="shared" si="1274"/>
        <v>23</v>
      </c>
      <c r="K2703" s="116">
        <f t="shared" si="1275"/>
        <v>9</v>
      </c>
      <c r="L2703" s="8">
        <f t="shared" si="1276"/>
        <v>1.0016806700000001</v>
      </c>
      <c r="M2703" s="117">
        <v>1</v>
      </c>
      <c r="N2703" s="117">
        <f t="shared" si="1277"/>
        <v>1</v>
      </c>
      <c r="O2703" s="110">
        <f t="shared" si="1278"/>
        <v>1.0016806700000001</v>
      </c>
      <c r="P2703" s="110">
        <f t="shared" si="1279"/>
        <v>233.64001440000001</v>
      </c>
      <c r="Q2703" s="148">
        <f t="shared" si="1280"/>
        <v>0</v>
      </c>
      <c r="R2703" s="170">
        <f t="shared" si="1281"/>
        <v>0</v>
      </c>
      <c r="S2703" s="110">
        <f t="shared" si="1282"/>
        <v>0</v>
      </c>
      <c r="T2703" s="92">
        <f t="shared" si="1266"/>
        <v>0</v>
      </c>
      <c r="U2703" s="181">
        <f t="shared" si="1267"/>
        <v>0</v>
      </c>
      <c r="V2703" s="120">
        <f t="shared" si="1288"/>
        <v>7.8E-2</v>
      </c>
      <c r="W2703" s="118">
        <f t="shared" si="1283"/>
        <v>9</v>
      </c>
      <c r="X2703" s="118">
        <v>252</v>
      </c>
      <c r="Y2703" s="117">
        <f t="shared" si="1284"/>
        <v>1.002686011</v>
      </c>
      <c r="Z2703" s="110">
        <f t="shared" si="1285"/>
        <v>0.62755963999999997</v>
      </c>
      <c r="AA2703" s="110">
        <f t="shared" si="1286"/>
        <v>0</v>
      </c>
      <c r="AB2703" s="121" t="str">
        <f t="shared" si="1289"/>
        <v>A+J=</v>
      </c>
      <c r="AC2703" s="115">
        <f t="shared" si="1290"/>
        <v>46990</v>
      </c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9">
        <f t="shared" si="1287"/>
        <v>46973</v>
      </c>
      <c r="B2704" s="110">
        <f t="shared" si="1269"/>
        <v>234.38113322000001</v>
      </c>
      <c r="C2704" s="184">
        <f t="shared" si="1268"/>
        <v>233.24800148731691</v>
      </c>
      <c r="D2704" s="111">
        <f t="shared" si="1270"/>
        <v>7245.38</v>
      </c>
      <c r="E2704" s="111">
        <f>IF($K2704=1,VLOOKUP($A2703,$AQ$11:$AU$150,5),E2703)</f>
        <v>7276.54</v>
      </c>
      <c r="F2704" s="160" t="e">
        <f>IF($K2704=1,VLOOKUP($A2703,$AQ$11:$AU$135,6),F2703)</f>
        <v>#REF!</v>
      </c>
      <c r="G2704" s="114">
        <f t="shared" si="1271"/>
        <v>4.3006716003852752E-3</v>
      </c>
      <c r="H2704" s="115">
        <f t="shared" si="1272"/>
        <v>46990</v>
      </c>
      <c r="I2704" s="115">
        <f t="shared" si="1273"/>
        <v>46990</v>
      </c>
      <c r="J2704" s="116">
        <f t="shared" si="1274"/>
        <v>23</v>
      </c>
      <c r="K2704" s="116">
        <f t="shared" si="1275"/>
        <v>10</v>
      </c>
      <c r="L2704" s="8">
        <f t="shared" si="1276"/>
        <v>1.0018675800000001</v>
      </c>
      <c r="M2704" s="117">
        <v>1</v>
      </c>
      <c r="N2704" s="117">
        <f t="shared" si="1277"/>
        <v>1</v>
      </c>
      <c r="O2704" s="110">
        <f t="shared" si="1278"/>
        <v>1.0018675800000001</v>
      </c>
      <c r="P2704" s="110">
        <f t="shared" si="1279"/>
        <v>233.68361078000001</v>
      </c>
      <c r="Q2704" s="148">
        <f t="shared" si="1280"/>
        <v>0</v>
      </c>
      <c r="R2704" s="170">
        <f t="shared" si="1281"/>
        <v>0</v>
      </c>
      <c r="S2704" s="110">
        <f t="shared" si="1282"/>
        <v>0</v>
      </c>
      <c r="T2704" s="92">
        <f t="shared" ref="T2704:T2767" si="1291">IF(AND(Q2704&gt;0,L2704&gt;1),(L2704-1)*C2704,0)</f>
        <v>0</v>
      </c>
      <c r="U2704" s="181">
        <f t="shared" ref="U2704:U2767" si="1292">IF(Q2704&gt;0,(S2704+T2704)/P2704,0)</f>
        <v>0</v>
      </c>
      <c r="V2704" s="120">
        <f t="shared" si="1288"/>
        <v>7.8E-2</v>
      </c>
      <c r="W2704" s="118">
        <f t="shared" si="1283"/>
        <v>10</v>
      </c>
      <c r="X2704" s="118">
        <v>252</v>
      </c>
      <c r="Y2704" s="117">
        <f t="shared" si="1284"/>
        <v>1.002984901</v>
      </c>
      <c r="Z2704" s="110">
        <f t="shared" si="1285"/>
        <v>0.69752243999999997</v>
      </c>
      <c r="AA2704" s="110">
        <f t="shared" si="1286"/>
        <v>0</v>
      </c>
      <c r="AB2704" s="121" t="str">
        <f t="shared" si="1289"/>
        <v>A+J=</v>
      </c>
      <c r="AC2704" s="115">
        <f t="shared" si="1290"/>
        <v>46990</v>
      </c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9">
        <f t="shared" si="1287"/>
        <v>46974</v>
      </c>
      <c r="B2705" s="110">
        <f t="shared" si="1269"/>
        <v>234.4947512</v>
      </c>
      <c r="C2705" s="184">
        <f t="shared" si="1268"/>
        <v>233.24800148731691</v>
      </c>
      <c r="D2705" s="111">
        <f t="shared" si="1270"/>
        <v>7245.38</v>
      </c>
      <c r="E2705" s="111">
        <f>IF($K2705=1,VLOOKUP($A2704,$AQ$11:$AU$150,5),E2704)</f>
        <v>7276.54</v>
      </c>
      <c r="F2705" s="160" t="e">
        <f>IF($K2705=1,VLOOKUP($A2704,$AQ$11:$AU$135,6),F2704)</f>
        <v>#REF!</v>
      </c>
      <c r="G2705" s="114">
        <f t="shared" si="1271"/>
        <v>4.3006716003852752E-3</v>
      </c>
      <c r="H2705" s="115">
        <f t="shared" si="1272"/>
        <v>46990</v>
      </c>
      <c r="I2705" s="115">
        <f t="shared" si="1273"/>
        <v>46990</v>
      </c>
      <c r="J2705" s="116">
        <f t="shared" si="1274"/>
        <v>23</v>
      </c>
      <c r="K2705" s="116">
        <f t="shared" si="1275"/>
        <v>11</v>
      </c>
      <c r="L2705" s="8">
        <f t="shared" si="1276"/>
        <v>1.00205454</v>
      </c>
      <c r="M2705" s="117">
        <v>1</v>
      </c>
      <c r="N2705" s="117">
        <f t="shared" si="1277"/>
        <v>1</v>
      </c>
      <c r="O2705" s="110">
        <f t="shared" si="1278"/>
        <v>1.00205454</v>
      </c>
      <c r="P2705" s="110">
        <f t="shared" si="1279"/>
        <v>233.72721883</v>
      </c>
      <c r="Q2705" s="148">
        <f t="shared" si="1280"/>
        <v>0</v>
      </c>
      <c r="R2705" s="170">
        <f t="shared" si="1281"/>
        <v>0</v>
      </c>
      <c r="S2705" s="110">
        <f t="shared" si="1282"/>
        <v>0</v>
      </c>
      <c r="T2705" s="92">
        <f t="shared" si="1291"/>
        <v>0</v>
      </c>
      <c r="U2705" s="181">
        <f t="shared" si="1292"/>
        <v>0</v>
      </c>
      <c r="V2705" s="120">
        <f t="shared" si="1288"/>
        <v>7.8E-2</v>
      </c>
      <c r="W2705" s="118">
        <f t="shared" si="1283"/>
        <v>11</v>
      </c>
      <c r="X2705" s="118">
        <v>252</v>
      </c>
      <c r="Y2705" s="117">
        <f t="shared" si="1284"/>
        <v>1.003283881</v>
      </c>
      <c r="Z2705" s="110">
        <f t="shared" si="1285"/>
        <v>0.76753236999999996</v>
      </c>
      <c r="AA2705" s="110">
        <f t="shared" si="1286"/>
        <v>0</v>
      </c>
      <c r="AB2705" s="121" t="str">
        <f t="shared" si="1289"/>
        <v>A+J=</v>
      </c>
      <c r="AC2705" s="115">
        <f t="shared" si="1290"/>
        <v>46990</v>
      </c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9">
        <f t="shared" si="1287"/>
        <v>46975</v>
      </c>
      <c r="B2706" s="110">
        <f t="shared" si="1269"/>
        <v>234.60842073999999</v>
      </c>
      <c r="C2706" s="184">
        <f t="shared" si="1268"/>
        <v>233.24800148731691</v>
      </c>
      <c r="D2706" s="111">
        <f t="shared" si="1270"/>
        <v>7245.38</v>
      </c>
      <c r="E2706" s="111">
        <f>IF($K2706=1,VLOOKUP($A2705,$AQ$11:$AU$150,5),E2705)</f>
        <v>7276.54</v>
      </c>
      <c r="F2706" s="160" t="e">
        <f>IF($K2706=1,VLOOKUP($A2705,$AQ$11:$AU$135,6),F2705)</f>
        <v>#REF!</v>
      </c>
      <c r="G2706" s="114">
        <f t="shared" si="1271"/>
        <v>4.3006716003852752E-3</v>
      </c>
      <c r="H2706" s="115">
        <f t="shared" si="1272"/>
        <v>46990</v>
      </c>
      <c r="I2706" s="115">
        <f t="shared" si="1273"/>
        <v>46990</v>
      </c>
      <c r="J2706" s="116">
        <f t="shared" si="1274"/>
        <v>23</v>
      </c>
      <c r="K2706" s="116">
        <f t="shared" si="1275"/>
        <v>12</v>
      </c>
      <c r="L2706" s="8">
        <f t="shared" si="1276"/>
        <v>1.0022415200000001</v>
      </c>
      <c r="M2706" s="117">
        <v>1</v>
      </c>
      <c r="N2706" s="117">
        <f t="shared" si="1277"/>
        <v>1</v>
      </c>
      <c r="O2706" s="110">
        <f t="shared" si="1278"/>
        <v>1.0022415200000001</v>
      </c>
      <c r="P2706" s="110">
        <f t="shared" si="1279"/>
        <v>233.77083153999999</v>
      </c>
      <c r="Q2706" s="148">
        <f t="shared" si="1280"/>
        <v>0</v>
      </c>
      <c r="R2706" s="170">
        <f t="shared" si="1281"/>
        <v>0</v>
      </c>
      <c r="S2706" s="110">
        <f t="shared" si="1282"/>
        <v>0</v>
      </c>
      <c r="T2706" s="92">
        <f t="shared" si="1291"/>
        <v>0</v>
      </c>
      <c r="U2706" s="181">
        <f t="shared" si="1292"/>
        <v>0</v>
      </c>
      <c r="V2706" s="120">
        <f t="shared" si="1288"/>
        <v>7.8E-2</v>
      </c>
      <c r="W2706" s="118">
        <f t="shared" si="1283"/>
        <v>12</v>
      </c>
      <c r="X2706" s="118">
        <v>252</v>
      </c>
      <c r="Y2706" s="117">
        <f t="shared" si="1284"/>
        <v>1.00358295</v>
      </c>
      <c r="Z2706" s="110">
        <f t="shared" si="1285"/>
        <v>0.83758920000000003</v>
      </c>
      <c r="AA2706" s="110">
        <f t="shared" si="1286"/>
        <v>0</v>
      </c>
      <c r="AB2706" s="121" t="str">
        <f t="shared" si="1289"/>
        <v>A+J=</v>
      </c>
      <c r="AC2706" s="115">
        <f t="shared" si="1290"/>
        <v>46990</v>
      </c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9">
        <f t="shared" si="1287"/>
        <v>46976</v>
      </c>
      <c r="B2707" s="110">
        <f t="shared" si="1269"/>
        <v>234.72214653999998</v>
      </c>
      <c r="C2707" s="184">
        <f t="shared" si="1268"/>
        <v>233.24800148731691</v>
      </c>
      <c r="D2707" s="111">
        <f t="shared" si="1270"/>
        <v>7245.38</v>
      </c>
      <c r="E2707" s="111">
        <f>IF($K2707=1,VLOOKUP($A2706,$AQ$11:$AU$150,5),E2706)</f>
        <v>7276.54</v>
      </c>
      <c r="F2707" s="160" t="e">
        <f>IF($K2707=1,VLOOKUP($A2706,$AQ$11:$AU$135,6),F2706)</f>
        <v>#REF!</v>
      </c>
      <c r="G2707" s="114">
        <f t="shared" si="1271"/>
        <v>4.3006716003852752E-3</v>
      </c>
      <c r="H2707" s="115">
        <f t="shared" si="1272"/>
        <v>46990</v>
      </c>
      <c r="I2707" s="115">
        <f t="shared" si="1273"/>
        <v>46990</v>
      </c>
      <c r="J2707" s="116">
        <f t="shared" si="1274"/>
        <v>23</v>
      </c>
      <c r="K2707" s="116">
        <f t="shared" si="1275"/>
        <v>13</v>
      </c>
      <c r="L2707" s="8">
        <f t="shared" si="1276"/>
        <v>1.0024285399999999</v>
      </c>
      <c r="M2707" s="117">
        <v>1</v>
      </c>
      <c r="N2707" s="117">
        <f t="shared" si="1277"/>
        <v>1</v>
      </c>
      <c r="O2707" s="110">
        <f t="shared" si="1278"/>
        <v>1.0024285399999999</v>
      </c>
      <c r="P2707" s="110">
        <f t="shared" si="1279"/>
        <v>233.81445357999999</v>
      </c>
      <c r="Q2707" s="148">
        <f t="shared" si="1280"/>
        <v>0</v>
      </c>
      <c r="R2707" s="170">
        <f t="shared" si="1281"/>
        <v>0</v>
      </c>
      <c r="S2707" s="110">
        <f t="shared" si="1282"/>
        <v>0</v>
      </c>
      <c r="T2707" s="92">
        <f t="shared" si="1291"/>
        <v>0</v>
      </c>
      <c r="U2707" s="181">
        <f t="shared" si="1292"/>
        <v>0</v>
      </c>
      <c r="V2707" s="120">
        <f t="shared" si="1288"/>
        <v>7.8E-2</v>
      </c>
      <c r="W2707" s="118">
        <f t="shared" si="1283"/>
        <v>13</v>
      </c>
      <c r="X2707" s="118">
        <v>252</v>
      </c>
      <c r="Y2707" s="117">
        <f t="shared" si="1284"/>
        <v>1.003882108</v>
      </c>
      <c r="Z2707" s="110">
        <f t="shared" si="1285"/>
        <v>0.90769295999999999</v>
      </c>
      <c r="AA2707" s="110">
        <f t="shared" si="1286"/>
        <v>0</v>
      </c>
      <c r="AB2707" s="121" t="str">
        <f t="shared" si="1289"/>
        <v>A+J=</v>
      </c>
      <c r="AC2707" s="115">
        <f t="shared" si="1290"/>
        <v>46990</v>
      </c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9">
        <f t="shared" si="1287"/>
        <v>46977</v>
      </c>
      <c r="B2708" s="110">
        <f t="shared" si="1269"/>
        <v>234.83592863000001</v>
      </c>
      <c r="C2708" s="184">
        <f t="shared" si="1268"/>
        <v>233.24800148731691</v>
      </c>
      <c r="D2708" s="111">
        <f t="shared" si="1270"/>
        <v>7245.38</v>
      </c>
      <c r="E2708" s="111">
        <f>IF($K2708=1,VLOOKUP($A2707,$AQ$11:$AU$150,5),E2707)</f>
        <v>7276.54</v>
      </c>
      <c r="F2708" s="160" t="e">
        <f>IF($K2708=1,VLOOKUP($A2707,$AQ$11:$AU$135,6),F2707)</f>
        <v>#REF!</v>
      </c>
      <c r="G2708" s="114">
        <f t="shared" si="1271"/>
        <v>4.3006716003852752E-3</v>
      </c>
      <c r="H2708" s="115">
        <f t="shared" si="1272"/>
        <v>46990</v>
      </c>
      <c r="I2708" s="115">
        <f t="shared" si="1273"/>
        <v>46990</v>
      </c>
      <c r="J2708" s="116">
        <f t="shared" si="1274"/>
        <v>23</v>
      </c>
      <c r="K2708" s="116">
        <f t="shared" si="1275"/>
        <v>14</v>
      </c>
      <c r="L2708" s="8">
        <f t="shared" si="1276"/>
        <v>1.0026155999999999</v>
      </c>
      <c r="M2708" s="117">
        <v>1</v>
      </c>
      <c r="N2708" s="117">
        <f t="shared" si="1277"/>
        <v>1</v>
      </c>
      <c r="O2708" s="110">
        <f t="shared" si="1278"/>
        <v>1.0026155999999999</v>
      </c>
      <c r="P2708" s="110">
        <f t="shared" si="1279"/>
        <v>233.85808496000001</v>
      </c>
      <c r="Q2708" s="148">
        <f t="shared" si="1280"/>
        <v>0</v>
      </c>
      <c r="R2708" s="170">
        <f t="shared" si="1281"/>
        <v>0</v>
      </c>
      <c r="S2708" s="110">
        <f t="shared" si="1282"/>
        <v>0</v>
      </c>
      <c r="T2708" s="92">
        <f t="shared" si="1291"/>
        <v>0</v>
      </c>
      <c r="U2708" s="181">
        <f t="shared" si="1292"/>
        <v>0</v>
      </c>
      <c r="V2708" s="120">
        <f t="shared" si="1288"/>
        <v>7.8E-2</v>
      </c>
      <c r="W2708" s="118">
        <f t="shared" si="1283"/>
        <v>14</v>
      </c>
      <c r="X2708" s="118">
        <v>252</v>
      </c>
      <c r="Y2708" s="117">
        <f t="shared" si="1284"/>
        <v>1.0041813550000001</v>
      </c>
      <c r="Z2708" s="110">
        <f t="shared" si="1285"/>
        <v>0.97784367000000005</v>
      </c>
      <c r="AA2708" s="110">
        <f t="shared" si="1286"/>
        <v>0</v>
      </c>
      <c r="AB2708" s="121" t="str">
        <f t="shared" si="1289"/>
        <v>A+J=</v>
      </c>
      <c r="AC2708" s="115">
        <f t="shared" si="1290"/>
        <v>46990</v>
      </c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9">
        <f t="shared" si="1287"/>
        <v>46978</v>
      </c>
      <c r="B2709" s="110">
        <f t="shared" si="1269"/>
        <v>234.83592863000001</v>
      </c>
      <c r="C2709" s="184">
        <f t="shared" si="1268"/>
        <v>233.24800148731691</v>
      </c>
      <c r="D2709" s="111">
        <f t="shared" si="1270"/>
        <v>7245.38</v>
      </c>
      <c r="E2709" s="111">
        <f>IF($K2709=1,VLOOKUP($A2708,$AQ$11:$AU$150,5),E2708)</f>
        <v>7276.54</v>
      </c>
      <c r="F2709" s="160" t="e">
        <f>IF($K2709=1,VLOOKUP($A2708,$AQ$11:$AU$135,6),F2708)</f>
        <v>#REF!</v>
      </c>
      <c r="G2709" s="114">
        <f t="shared" si="1271"/>
        <v>4.3006716003852752E-3</v>
      </c>
      <c r="H2709" s="115">
        <f t="shared" si="1272"/>
        <v>46990</v>
      </c>
      <c r="I2709" s="115">
        <f t="shared" si="1273"/>
        <v>46990</v>
      </c>
      <c r="J2709" s="116">
        <f t="shared" si="1274"/>
        <v>23</v>
      </c>
      <c r="K2709" s="116">
        <f t="shared" si="1275"/>
        <v>14</v>
      </c>
      <c r="L2709" s="8">
        <f t="shared" si="1276"/>
        <v>1.0026155999999999</v>
      </c>
      <c r="M2709" s="117">
        <v>1</v>
      </c>
      <c r="N2709" s="117">
        <f t="shared" si="1277"/>
        <v>1</v>
      </c>
      <c r="O2709" s="110">
        <f t="shared" si="1278"/>
        <v>1.0026155999999999</v>
      </c>
      <c r="P2709" s="110">
        <f t="shared" si="1279"/>
        <v>233.85808496000001</v>
      </c>
      <c r="Q2709" s="148">
        <f t="shared" si="1280"/>
        <v>0</v>
      </c>
      <c r="R2709" s="170">
        <f t="shared" si="1281"/>
        <v>0</v>
      </c>
      <c r="S2709" s="110">
        <f t="shared" si="1282"/>
        <v>0</v>
      </c>
      <c r="T2709" s="92">
        <f t="shared" si="1291"/>
        <v>0</v>
      </c>
      <c r="U2709" s="181">
        <f t="shared" si="1292"/>
        <v>0</v>
      </c>
      <c r="V2709" s="120">
        <f t="shared" si="1288"/>
        <v>7.8E-2</v>
      </c>
      <c r="W2709" s="118">
        <f t="shared" si="1283"/>
        <v>14</v>
      </c>
      <c r="X2709" s="118">
        <v>252</v>
      </c>
      <c r="Y2709" s="117">
        <f t="shared" si="1284"/>
        <v>1.0041813550000001</v>
      </c>
      <c r="Z2709" s="110">
        <f t="shared" si="1285"/>
        <v>0.97784367000000005</v>
      </c>
      <c r="AA2709" s="110">
        <f t="shared" si="1286"/>
        <v>0</v>
      </c>
      <c r="AB2709" s="121" t="str">
        <f t="shared" si="1289"/>
        <v>A+J=</v>
      </c>
      <c r="AC2709" s="115">
        <f t="shared" si="1290"/>
        <v>46990</v>
      </c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9">
        <f t="shared" si="1287"/>
        <v>46979</v>
      </c>
      <c r="B2710" s="110">
        <f t="shared" si="1269"/>
        <v>234.83592863000001</v>
      </c>
      <c r="C2710" s="184">
        <f t="shared" si="1268"/>
        <v>233.24800148731691</v>
      </c>
      <c r="D2710" s="111">
        <f t="shared" si="1270"/>
        <v>7245.38</v>
      </c>
      <c r="E2710" s="111">
        <f>IF($K2710=1,VLOOKUP($A2709,$AQ$11:$AU$150,5),E2709)</f>
        <v>7276.54</v>
      </c>
      <c r="F2710" s="160" t="e">
        <f>IF($K2710=1,VLOOKUP($A2709,$AQ$11:$AU$135,6),F2709)</f>
        <v>#REF!</v>
      </c>
      <c r="G2710" s="114">
        <f t="shared" si="1271"/>
        <v>4.3006716003852752E-3</v>
      </c>
      <c r="H2710" s="115">
        <f t="shared" si="1272"/>
        <v>46990</v>
      </c>
      <c r="I2710" s="115">
        <f t="shared" si="1273"/>
        <v>46990</v>
      </c>
      <c r="J2710" s="116">
        <f t="shared" si="1274"/>
        <v>23</v>
      </c>
      <c r="K2710" s="116">
        <f t="shared" si="1275"/>
        <v>14</v>
      </c>
      <c r="L2710" s="8">
        <f t="shared" si="1276"/>
        <v>1.0026155999999999</v>
      </c>
      <c r="M2710" s="117">
        <v>1</v>
      </c>
      <c r="N2710" s="117">
        <f t="shared" si="1277"/>
        <v>1</v>
      </c>
      <c r="O2710" s="110">
        <f t="shared" si="1278"/>
        <v>1.0026155999999999</v>
      </c>
      <c r="P2710" s="110">
        <f t="shared" si="1279"/>
        <v>233.85808496000001</v>
      </c>
      <c r="Q2710" s="148">
        <f t="shared" si="1280"/>
        <v>0</v>
      </c>
      <c r="R2710" s="170">
        <f t="shared" si="1281"/>
        <v>0</v>
      </c>
      <c r="S2710" s="110">
        <f t="shared" si="1282"/>
        <v>0</v>
      </c>
      <c r="T2710" s="92">
        <f t="shared" si="1291"/>
        <v>0</v>
      </c>
      <c r="U2710" s="181">
        <f t="shared" si="1292"/>
        <v>0</v>
      </c>
      <c r="V2710" s="120">
        <f t="shared" si="1288"/>
        <v>7.8E-2</v>
      </c>
      <c r="W2710" s="118">
        <f t="shared" si="1283"/>
        <v>14</v>
      </c>
      <c r="X2710" s="118">
        <v>252</v>
      </c>
      <c r="Y2710" s="117">
        <f t="shared" si="1284"/>
        <v>1.0041813550000001</v>
      </c>
      <c r="Z2710" s="110">
        <f t="shared" si="1285"/>
        <v>0.97784367000000005</v>
      </c>
      <c r="AA2710" s="110">
        <f t="shared" si="1286"/>
        <v>0</v>
      </c>
      <c r="AB2710" s="121" t="str">
        <f t="shared" si="1289"/>
        <v>A+J=</v>
      </c>
      <c r="AC2710" s="115">
        <f t="shared" si="1290"/>
        <v>46990</v>
      </c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9">
        <f t="shared" si="1287"/>
        <v>46980</v>
      </c>
      <c r="B2711" s="110">
        <f t="shared" si="1269"/>
        <v>234.94976466</v>
      </c>
      <c r="C2711" s="184">
        <f t="shared" si="1268"/>
        <v>233.24800148731691</v>
      </c>
      <c r="D2711" s="111">
        <f t="shared" si="1270"/>
        <v>7245.38</v>
      </c>
      <c r="E2711" s="111">
        <f>IF($K2711=1,VLOOKUP($A2710,$AQ$11:$AU$150,5),E2710)</f>
        <v>7276.54</v>
      </c>
      <c r="F2711" s="160" t="e">
        <f>IF($K2711=1,VLOOKUP($A2710,$AQ$11:$AU$135,6),F2710)</f>
        <v>#REF!</v>
      </c>
      <c r="G2711" s="114">
        <f t="shared" si="1271"/>
        <v>4.3006716003852752E-3</v>
      </c>
      <c r="H2711" s="115">
        <f t="shared" si="1272"/>
        <v>46990</v>
      </c>
      <c r="I2711" s="115">
        <f t="shared" si="1273"/>
        <v>46990</v>
      </c>
      <c r="J2711" s="116">
        <f t="shared" si="1274"/>
        <v>23</v>
      </c>
      <c r="K2711" s="116">
        <f t="shared" si="1275"/>
        <v>15</v>
      </c>
      <c r="L2711" s="8">
        <f t="shared" si="1276"/>
        <v>1.00280269</v>
      </c>
      <c r="M2711" s="117">
        <v>1</v>
      </c>
      <c r="N2711" s="117">
        <f t="shared" si="1277"/>
        <v>1</v>
      </c>
      <c r="O2711" s="110">
        <f t="shared" si="1278"/>
        <v>1.00280269</v>
      </c>
      <c r="P2711" s="110">
        <f t="shared" si="1279"/>
        <v>233.90172332</v>
      </c>
      <c r="Q2711" s="148">
        <f t="shared" si="1280"/>
        <v>0</v>
      </c>
      <c r="R2711" s="170">
        <f t="shared" si="1281"/>
        <v>0</v>
      </c>
      <c r="S2711" s="110">
        <f t="shared" si="1282"/>
        <v>0</v>
      </c>
      <c r="T2711" s="92">
        <f t="shared" si="1291"/>
        <v>0</v>
      </c>
      <c r="U2711" s="181">
        <f t="shared" si="1292"/>
        <v>0</v>
      </c>
      <c r="V2711" s="120">
        <f t="shared" si="1288"/>
        <v>7.8E-2</v>
      </c>
      <c r="W2711" s="118">
        <f t="shared" si="1283"/>
        <v>15</v>
      </c>
      <c r="X2711" s="118">
        <v>252</v>
      </c>
      <c r="Y2711" s="117">
        <f t="shared" si="1284"/>
        <v>1.0044806909999999</v>
      </c>
      <c r="Z2711" s="110">
        <f t="shared" si="1285"/>
        <v>1.0480413399999999</v>
      </c>
      <c r="AA2711" s="110">
        <f t="shared" si="1286"/>
        <v>0</v>
      </c>
      <c r="AB2711" s="121" t="str">
        <f t="shared" si="1289"/>
        <v>A+J=</v>
      </c>
      <c r="AC2711" s="115">
        <f t="shared" si="1290"/>
        <v>46990</v>
      </c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9">
        <f t="shared" si="1287"/>
        <v>46981</v>
      </c>
      <c r="B2712" s="110">
        <f t="shared" si="1269"/>
        <v>235.06365492</v>
      </c>
      <c r="C2712" s="184">
        <f t="shared" si="1268"/>
        <v>233.24800148731691</v>
      </c>
      <c r="D2712" s="111">
        <f t="shared" si="1270"/>
        <v>7245.38</v>
      </c>
      <c r="E2712" s="111">
        <f>IF($K2712=1,VLOOKUP($A2711,$AQ$11:$AU$150,5),E2711)</f>
        <v>7276.54</v>
      </c>
      <c r="F2712" s="160" t="e">
        <f>IF($K2712=1,VLOOKUP($A2711,$AQ$11:$AU$135,6),F2711)</f>
        <v>#REF!</v>
      </c>
      <c r="G2712" s="114">
        <f t="shared" si="1271"/>
        <v>4.3006716003852752E-3</v>
      </c>
      <c r="H2712" s="115">
        <f t="shared" si="1272"/>
        <v>46990</v>
      </c>
      <c r="I2712" s="115">
        <f t="shared" si="1273"/>
        <v>46990</v>
      </c>
      <c r="J2712" s="116">
        <f t="shared" si="1274"/>
        <v>23</v>
      </c>
      <c r="K2712" s="116">
        <f t="shared" si="1275"/>
        <v>16</v>
      </c>
      <c r="L2712" s="8">
        <f t="shared" si="1276"/>
        <v>1.0029898100000001</v>
      </c>
      <c r="M2712" s="117">
        <v>1</v>
      </c>
      <c r="N2712" s="117">
        <f t="shared" si="1277"/>
        <v>1</v>
      </c>
      <c r="O2712" s="110">
        <f t="shared" si="1278"/>
        <v>1.0029898100000001</v>
      </c>
      <c r="P2712" s="110">
        <f t="shared" si="1279"/>
        <v>233.94536869000001</v>
      </c>
      <c r="Q2712" s="148">
        <f t="shared" si="1280"/>
        <v>0</v>
      </c>
      <c r="R2712" s="170">
        <f t="shared" si="1281"/>
        <v>0</v>
      </c>
      <c r="S2712" s="110">
        <f t="shared" si="1282"/>
        <v>0</v>
      </c>
      <c r="T2712" s="92">
        <f t="shared" si="1291"/>
        <v>0</v>
      </c>
      <c r="U2712" s="181">
        <f t="shared" si="1292"/>
        <v>0</v>
      </c>
      <c r="V2712" s="120">
        <f t="shared" si="1288"/>
        <v>7.8E-2</v>
      </c>
      <c r="W2712" s="118">
        <f t="shared" si="1283"/>
        <v>16</v>
      </c>
      <c r="X2712" s="118">
        <v>252</v>
      </c>
      <c r="Y2712" s="117">
        <f t="shared" si="1284"/>
        <v>1.0047801169999999</v>
      </c>
      <c r="Z2712" s="110">
        <f t="shared" si="1285"/>
        <v>1.11828623</v>
      </c>
      <c r="AA2712" s="110">
        <f t="shared" si="1286"/>
        <v>0</v>
      </c>
      <c r="AB2712" s="121" t="str">
        <f t="shared" si="1289"/>
        <v>A+J=</v>
      </c>
      <c r="AC2712" s="115">
        <f t="shared" si="1290"/>
        <v>46990</v>
      </c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9">
        <f t="shared" si="1287"/>
        <v>46982</v>
      </c>
      <c r="B2713" s="110">
        <f t="shared" si="1269"/>
        <v>235.17760152</v>
      </c>
      <c r="C2713" s="184">
        <f t="shared" si="1268"/>
        <v>233.24800148731691</v>
      </c>
      <c r="D2713" s="111">
        <f t="shared" si="1270"/>
        <v>7245.38</v>
      </c>
      <c r="E2713" s="111">
        <f>IF($K2713=1,VLOOKUP($A2712,$AQ$11:$AU$150,5),E2712)</f>
        <v>7276.54</v>
      </c>
      <c r="F2713" s="160" t="e">
        <f>IF($K2713=1,VLOOKUP($A2712,$AQ$11:$AU$135,6),F2712)</f>
        <v>#REF!</v>
      </c>
      <c r="G2713" s="114">
        <f t="shared" si="1271"/>
        <v>4.3006716003852752E-3</v>
      </c>
      <c r="H2713" s="115">
        <f t="shared" si="1272"/>
        <v>46990</v>
      </c>
      <c r="I2713" s="115">
        <f t="shared" si="1273"/>
        <v>46990</v>
      </c>
      <c r="J2713" s="116">
        <f t="shared" si="1274"/>
        <v>23</v>
      </c>
      <c r="K2713" s="116">
        <f t="shared" si="1275"/>
        <v>17</v>
      </c>
      <c r="L2713" s="8">
        <f t="shared" si="1276"/>
        <v>1.0031769699999999</v>
      </c>
      <c r="M2713" s="117">
        <v>1</v>
      </c>
      <c r="N2713" s="117">
        <f t="shared" si="1277"/>
        <v>1</v>
      </c>
      <c r="O2713" s="110">
        <f t="shared" si="1278"/>
        <v>1.0031769699999999</v>
      </c>
      <c r="P2713" s="110">
        <f t="shared" si="1279"/>
        <v>233.98902339</v>
      </c>
      <c r="Q2713" s="148">
        <f t="shared" si="1280"/>
        <v>0</v>
      </c>
      <c r="R2713" s="170">
        <f t="shared" si="1281"/>
        <v>0</v>
      </c>
      <c r="S2713" s="110">
        <f t="shared" si="1282"/>
        <v>0</v>
      </c>
      <c r="T2713" s="92">
        <f t="shared" si="1291"/>
        <v>0</v>
      </c>
      <c r="U2713" s="181">
        <f t="shared" si="1292"/>
        <v>0</v>
      </c>
      <c r="V2713" s="120">
        <f t="shared" si="1288"/>
        <v>7.8E-2</v>
      </c>
      <c r="W2713" s="118">
        <f t="shared" si="1283"/>
        <v>17</v>
      </c>
      <c r="X2713" s="118">
        <v>252</v>
      </c>
      <c r="Y2713" s="117">
        <f t="shared" si="1284"/>
        <v>1.0050796319999999</v>
      </c>
      <c r="Z2713" s="110">
        <f t="shared" si="1285"/>
        <v>1.18857813</v>
      </c>
      <c r="AA2713" s="110">
        <f t="shared" si="1286"/>
        <v>0</v>
      </c>
      <c r="AB2713" s="121" t="str">
        <f t="shared" si="1289"/>
        <v>A+J=</v>
      </c>
      <c r="AC2713" s="115">
        <f t="shared" si="1290"/>
        <v>46990</v>
      </c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9">
        <f t="shared" si="1287"/>
        <v>46983</v>
      </c>
      <c r="B2714" s="110">
        <f t="shared" si="1269"/>
        <v>235.29160446</v>
      </c>
      <c r="C2714" s="184">
        <f t="shared" si="1268"/>
        <v>233.24800148731691</v>
      </c>
      <c r="D2714" s="111">
        <f t="shared" si="1270"/>
        <v>7245.38</v>
      </c>
      <c r="E2714" s="111">
        <f>IF($K2714=1,VLOOKUP($A2713,$AQ$11:$AU$150,5),E2713)</f>
        <v>7276.54</v>
      </c>
      <c r="F2714" s="160" t="e">
        <f>IF($K2714=1,VLOOKUP($A2713,$AQ$11:$AU$135,6),F2713)</f>
        <v>#REF!</v>
      </c>
      <c r="G2714" s="114">
        <f t="shared" si="1271"/>
        <v>4.3006716003852752E-3</v>
      </c>
      <c r="H2714" s="115">
        <f t="shared" si="1272"/>
        <v>46990</v>
      </c>
      <c r="I2714" s="115">
        <f t="shared" si="1273"/>
        <v>46990</v>
      </c>
      <c r="J2714" s="116">
        <f t="shared" si="1274"/>
        <v>23</v>
      </c>
      <c r="K2714" s="116">
        <f t="shared" si="1275"/>
        <v>18</v>
      </c>
      <c r="L2714" s="8">
        <f t="shared" si="1276"/>
        <v>1.00336417</v>
      </c>
      <c r="M2714" s="117">
        <v>1</v>
      </c>
      <c r="N2714" s="117">
        <f t="shared" si="1277"/>
        <v>1</v>
      </c>
      <c r="O2714" s="110">
        <f t="shared" si="1278"/>
        <v>1.00336417</v>
      </c>
      <c r="P2714" s="110">
        <f t="shared" si="1279"/>
        <v>234.03268740999999</v>
      </c>
      <c r="Q2714" s="148">
        <f t="shared" si="1280"/>
        <v>0</v>
      </c>
      <c r="R2714" s="170">
        <f t="shared" si="1281"/>
        <v>0</v>
      </c>
      <c r="S2714" s="110">
        <f t="shared" si="1282"/>
        <v>0</v>
      </c>
      <c r="T2714" s="92">
        <f t="shared" si="1291"/>
        <v>0</v>
      </c>
      <c r="U2714" s="181">
        <f t="shared" si="1292"/>
        <v>0</v>
      </c>
      <c r="V2714" s="120">
        <f t="shared" si="1288"/>
        <v>7.8E-2</v>
      </c>
      <c r="W2714" s="118">
        <f t="shared" si="1283"/>
        <v>18</v>
      </c>
      <c r="X2714" s="118">
        <v>252</v>
      </c>
      <c r="Y2714" s="117">
        <f t="shared" si="1284"/>
        <v>1.005379236</v>
      </c>
      <c r="Z2714" s="110">
        <f t="shared" si="1285"/>
        <v>1.25891705</v>
      </c>
      <c r="AA2714" s="110">
        <f t="shared" si="1286"/>
        <v>0</v>
      </c>
      <c r="AB2714" s="121" t="str">
        <f t="shared" si="1289"/>
        <v>A+J=</v>
      </c>
      <c r="AC2714" s="115">
        <f t="shared" si="1290"/>
        <v>46990</v>
      </c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9">
        <f t="shared" si="1287"/>
        <v>46984</v>
      </c>
      <c r="B2715" s="110">
        <f t="shared" si="1269"/>
        <v>235.40566145</v>
      </c>
      <c r="C2715" s="184">
        <f t="shared" si="1268"/>
        <v>233.24800148731691</v>
      </c>
      <c r="D2715" s="111">
        <f t="shared" si="1270"/>
        <v>7245.38</v>
      </c>
      <c r="E2715" s="111">
        <f>IF($K2715=1,VLOOKUP($A2714,$AQ$11:$AU$150,5),E2714)</f>
        <v>7276.54</v>
      </c>
      <c r="F2715" s="160" t="e">
        <f>IF($K2715=1,VLOOKUP($A2714,$AQ$11:$AU$135,6),F2714)</f>
        <v>#REF!</v>
      </c>
      <c r="G2715" s="114">
        <f t="shared" si="1271"/>
        <v>4.3006716003852752E-3</v>
      </c>
      <c r="H2715" s="115">
        <f t="shared" si="1272"/>
        <v>46990</v>
      </c>
      <c r="I2715" s="115">
        <f t="shared" si="1273"/>
        <v>46990</v>
      </c>
      <c r="J2715" s="116">
        <f t="shared" si="1274"/>
        <v>23</v>
      </c>
      <c r="K2715" s="116">
        <f t="shared" si="1275"/>
        <v>19</v>
      </c>
      <c r="L2715" s="8">
        <f t="shared" si="1276"/>
        <v>1.0035514000000001</v>
      </c>
      <c r="M2715" s="117">
        <v>1</v>
      </c>
      <c r="N2715" s="117">
        <f t="shared" si="1277"/>
        <v>1</v>
      </c>
      <c r="O2715" s="110">
        <f t="shared" si="1278"/>
        <v>1.0035514000000001</v>
      </c>
      <c r="P2715" s="110">
        <f t="shared" si="1279"/>
        <v>234.07635843</v>
      </c>
      <c r="Q2715" s="148">
        <f t="shared" si="1280"/>
        <v>0</v>
      </c>
      <c r="R2715" s="170">
        <f t="shared" si="1281"/>
        <v>0</v>
      </c>
      <c r="S2715" s="110">
        <f t="shared" si="1282"/>
        <v>0</v>
      </c>
      <c r="T2715" s="92">
        <f t="shared" si="1291"/>
        <v>0</v>
      </c>
      <c r="U2715" s="181">
        <f t="shared" si="1292"/>
        <v>0</v>
      </c>
      <c r="V2715" s="120">
        <f t="shared" si="1288"/>
        <v>7.8E-2</v>
      </c>
      <c r="W2715" s="118">
        <f t="shared" si="1283"/>
        <v>19</v>
      </c>
      <c r="X2715" s="118">
        <v>252</v>
      </c>
      <c r="Y2715" s="117">
        <f t="shared" si="1284"/>
        <v>1.0056789290000001</v>
      </c>
      <c r="Z2715" s="110">
        <f t="shared" si="1285"/>
        <v>1.32930302</v>
      </c>
      <c r="AA2715" s="110">
        <f t="shared" si="1286"/>
        <v>0</v>
      </c>
      <c r="AB2715" s="121" t="str">
        <f t="shared" si="1289"/>
        <v>A+J=</v>
      </c>
      <c r="AC2715" s="115">
        <f t="shared" si="1290"/>
        <v>46990</v>
      </c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9">
        <f t="shared" si="1287"/>
        <v>46985</v>
      </c>
      <c r="B2716" s="110">
        <f t="shared" si="1269"/>
        <v>235.40566145</v>
      </c>
      <c r="C2716" s="184">
        <f t="shared" si="1268"/>
        <v>233.24800148731691</v>
      </c>
      <c r="D2716" s="111">
        <f t="shared" si="1270"/>
        <v>7245.38</v>
      </c>
      <c r="E2716" s="111">
        <f>IF($K2716=1,VLOOKUP($A2715,$AQ$11:$AU$150,5),E2715)</f>
        <v>7276.54</v>
      </c>
      <c r="F2716" s="160" t="e">
        <f>IF($K2716=1,VLOOKUP($A2715,$AQ$11:$AU$135,6),F2715)</f>
        <v>#REF!</v>
      </c>
      <c r="G2716" s="114">
        <f t="shared" si="1271"/>
        <v>4.3006716003852752E-3</v>
      </c>
      <c r="H2716" s="115">
        <f t="shared" si="1272"/>
        <v>46990</v>
      </c>
      <c r="I2716" s="115">
        <f t="shared" si="1273"/>
        <v>46990</v>
      </c>
      <c r="J2716" s="116">
        <f t="shared" si="1274"/>
        <v>23</v>
      </c>
      <c r="K2716" s="116">
        <f t="shared" si="1275"/>
        <v>19</v>
      </c>
      <c r="L2716" s="8">
        <f t="shared" si="1276"/>
        <v>1.0035514000000001</v>
      </c>
      <c r="M2716" s="117">
        <v>1</v>
      </c>
      <c r="N2716" s="117">
        <f t="shared" si="1277"/>
        <v>1</v>
      </c>
      <c r="O2716" s="110">
        <f t="shared" si="1278"/>
        <v>1.0035514000000001</v>
      </c>
      <c r="P2716" s="110">
        <f t="shared" si="1279"/>
        <v>234.07635843</v>
      </c>
      <c r="Q2716" s="148">
        <f t="shared" si="1280"/>
        <v>0</v>
      </c>
      <c r="R2716" s="170">
        <f t="shared" si="1281"/>
        <v>0</v>
      </c>
      <c r="S2716" s="110">
        <f t="shared" si="1282"/>
        <v>0</v>
      </c>
      <c r="T2716" s="92">
        <f t="shared" si="1291"/>
        <v>0</v>
      </c>
      <c r="U2716" s="181">
        <f t="shared" si="1292"/>
        <v>0</v>
      </c>
      <c r="V2716" s="120">
        <f t="shared" si="1288"/>
        <v>7.8E-2</v>
      </c>
      <c r="W2716" s="118">
        <f t="shared" si="1283"/>
        <v>19</v>
      </c>
      <c r="X2716" s="118">
        <v>252</v>
      </c>
      <c r="Y2716" s="117">
        <f t="shared" si="1284"/>
        <v>1.0056789290000001</v>
      </c>
      <c r="Z2716" s="110">
        <f t="shared" si="1285"/>
        <v>1.32930302</v>
      </c>
      <c r="AA2716" s="110">
        <f t="shared" si="1286"/>
        <v>0</v>
      </c>
      <c r="AB2716" s="121" t="str">
        <f t="shared" si="1289"/>
        <v>A+J=</v>
      </c>
      <c r="AC2716" s="115">
        <f t="shared" si="1290"/>
        <v>46990</v>
      </c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9">
        <f t="shared" si="1287"/>
        <v>46986</v>
      </c>
      <c r="B2717" s="110">
        <f t="shared" si="1269"/>
        <v>235.40566145</v>
      </c>
      <c r="C2717" s="184">
        <f t="shared" si="1268"/>
        <v>233.24800148731691</v>
      </c>
      <c r="D2717" s="111">
        <f t="shared" si="1270"/>
        <v>7245.38</v>
      </c>
      <c r="E2717" s="111">
        <f>IF($K2717=1,VLOOKUP($A2716,$AQ$11:$AU$150,5),E2716)</f>
        <v>7276.54</v>
      </c>
      <c r="F2717" s="160" t="e">
        <f>IF($K2717=1,VLOOKUP($A2716,$AQ$11:$AU$135,6),F2716)</f>
        <v>#REF!</v>
      </c>
      <c r="G2717" s="114">
        <f t="shared" si="1271"/>
        <v>4.3006716003852752E-3</v>
      </c>
      <c r="H2717" s="115">
        <f t="shared" si="1272"/>
        <v>46990</v>
      </c>
      <c r="I2717" s="115">
        <f t="shared" si="1273"/>
        <v>46990</v>
      </c>
      <c r="J2717" s="116">
        <f t="shared" si="1274"/>
        <v>23</v>
      </c>
      <c r="K2717" s="116">
        <f t="shared" si="1275"/>
        <v>19</v>
      </c>
      <c r="L2717" s="8">
        <f t="shared" si="1276"/>
        <v>1.0035514000000001</v>
      </c>
      <c r="M2717" s="117">
        <v>1</v>
      </c>
      <c r="N2717" s="117">
        <f t="shared" si="1277"/>
        <v>1</v>
      </c>
      <c r="O2717" s="110">
        <f t="shared" si="1278"/>
        <v>1.0035514000000001</v>
      </c>
      <c r="P2717" s="110">
        <f t="shared" si="1279"/>
        <v>234.07635843</v>
      </c>
      <c r="Q2717" s="148">
        <f t="shared" si="1280"/>
        <v>0</v>
      </c>
      <c r="R2717" s="170">
        <f t="shared" si="1281"/>
        <v>0</v>
      </c>
      <c r="S2717" s="110">
        <f t="shared" si="1282"/>
        <v>0</v>
      </c>
      <c r="T2717" s="92">
        <f t="shared" si="1291"/>
        <v>0</v>
      </c>
      <c r="U2717" s="181">
        <f t="shared" si="1292"/>
        <v>0</v>
      </c>
      <c r="V2717" s="120">
        <f t="shared" si="1288"/>
        <v>7.8E-2</v>
      </c>
      <c r="W2717" s="118">
        <f t="shared" si="1283"/>
        <v>19</v>
      </c>
      <c r="X2717" s="118">
        <v>252</v>
      </c>
      <c r="Y2717" s="117">
        <f t="shared" si="1284"/>
        <v>1.0056789290000001</v>
      </c>
      <c r="Z2717" s="110">
        <f t="shared" si="1285"/>
        <v>1.32930302</v>
      </c>
      <c r="AA2717" s="110">
        <f t="shared" si="1286"/>
        <v>0</v>
      </c>
      <c r="AB2717" s="121" t="str">
        <f t="shared" si="1289"/>
        <v>A+J=</v>
      </c>
      <c r="AC2717" s="115">
        <f t="shared" si="1290"/>
        <v>46990</v>
      </c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9">
        <f t="shared" si="1287"/>
        <v>46987</v>
      </c>
      <c r="B2718" s="110">
        <f t="shared" si="1269"/>
        <v>235.51977273</v>
      </c>
      <c r="C2718" s="184">
        <f t="shared" si="1268"/>
        <v>233.24800148731691</v>
      </c>
      <c r="D2718" s="111">
        <f t="shared" si="1270"/>
        <v>7245.38</v>
      </c>
      <c r="E2718" s="111">
        <f>IF($K2718=1,VLOOKUP($A2717,$AQ$11:$AU$150,5),E2717)</f>
        <v>7276.54</v>
      </c>
      <c r="F2718" s="160" t="e">
        <f>IF($K2718=1,VLOOKUP($A2717,$AQ$11:$AU$135,6),F2717)</f>
        <v>#REF!</v>
      </c>
      <c r="G2718" s="114">
        <f t="shared" si="1271"/>
        <v>4.3006716003852752E-3</v>
      </c>
      <c r="H2718" s="115">
        <f t="shared" si="1272"/>
        <v>46990</v>
      </c>
      <c r="I2718" s="115">
        <f t="shared" si="1273"/>
        <v>46990</v>
      </c>
      <c r="J2718" s="116">
        <f t="shared" si="1274"/>
        <v>23</v>
      </c>
      <c r="K2718" s="116">
        <f t="shared" si="1275"/>
        <v>20</v>
      </c>
      <c r="L2718" s="8">
        <f t="shared" si="1276"/>
        <v>1.00373866</v>
      </c>
      <c r="M2718" s="117">
        <v>1</v>
      </c>
      <c r="N2718" s="117">
        <f t="shared" si="1277"/>
        <v>1</v>
      </c>
      <c r="O2718" s="110">
        <f t="shared" si="1278"/>
        <v>1.00373866</v>
      </c>
      <c r="P2718" s="110">
        <f t="shared" si="1279"/>
        <v>234.12003645999999</v>
      </c>
      <c r="Q2718" s="148">
        <f t="shared" si="1280"/>
        <v>0</v>
      </c>
      <c r="R2718" s="170">
        <f t="shared" si="1281"/>
        <v>0</v>
      </c>
      <c r="S2718" s="110">
        <f t="shared" si="1282"/>
        <v>0</v>
      </c>
      <c r="T2718" s="92">
        <f t="shared" si="1291"/>
        <v>0</v>
      </c>
      <c r="U2718" s="181">
        <f t="shared" si="1292"/>
        <v>0</v>
      </c>
      <c r="V2718" s="120">
        <f t="shared" si="1288"/>
        <v>7.8E-2</v>
      </c>
      <c r="W2718" s="118">
        <f t="shared" si="1283"/>
        <v>20</v>
      </c>
      <c r="X2718" s="118">
        <v>252</v>
      </c>
      <c r="Y2718" s="117">
        <f t="shared" si="1284"/>
        <v>1.0059787120000001</v>
      </c>
      <c r="Z2718" s="110">
        <f t="shared" si="1285"/>
        <v>1.39973627</v>
      </c>
      <c r="AA2718" s="110">
        <f t="shared" si="1286"/>
        <v>0</v>
      </c>
      <c r="AB2718" s="121" t="str">
        <f t="shared" si="1289"/>
        <v>A+J=</v>
      </c>
      <c r="AC2718" s="115">
        <f t="shared" si="1290"/>
        <v>46990</v>
      </c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9">
        <f t="shared" si="1287"/>
        <v>46988</v>
      </c>
      <c r="B2719" s="110">
        <f t="shared" si="1269"/>
        <v>235.63394040999998</v>
      </c>
      <c r="C2719" s="184">
        <f t="shared" si="1268"/>
        <v>233.24800148731691</v>
      </c>
      <c r="D2719" s="111">
        <f t="shared" si="1270"/>
        <v>7245.38</v>
      </c>
      <c r="E2719" s="111">
        <f>IF($K2719=1,VLOOKUP($A2718,$AQ$11:$AU$150,5),E2718)</f>
        <v>7276.54</v>
      </c>
      <c r="F2719" s="160" t="e">
        <f>IF($K2719=1,VLOOKUP($A2718,$AQ$11:$AU$135,6),F2718)</f>
        <v>#REF!</v>
      </c>
      <c r="G2719" s="114">
        <f t="shared" si="1271"/>
        <v>4.3006716003852752E-3</v>
      </c>
      <c r="H2719" s="115">
        <f t="shared" si="1272"/>
        <v>46990</v>
      </c>
      <c r="I2719" s="115">
        <f t="shared" si="1273"/>
        <v>46990</v>
      </c>
      <c r="J2719" s="116">
        <f t="shared" si="1274"/>
        <v>23</v>
      </c>
      <c r="K2719" s="116">
        <f t="shared" si="1275"/>
        <v>21</v>
      </c>
      <c r="L2719" s="8">
        <f t="shared" si="1276"/>
        <v>1.0039259599999999</v>
      </c>
      <c r="M2719" s="117">
        <v>1</v>
      </c>
      <c r="N2719" s="117">
        <f t="shared" si="1277"/>
        <v>1</v>
      </c>
      <c r="O2719" s="110">
        <f t="shared" si="1278"/>
        <v>1.0039259599999999</v>
      </c>
      <c r="P2719" s="110">
        <f t="shared" si="1279"/>
        <v>234.16372380999999</v>
      </c>
      <c r="Q2719" s="148">
        <f t="shared" si="1280"/>
        <v>0</v>
      </c>
      <c r="R2719" s="170">
        <f t="shared" si="1281"/>
        <v>0</v>
      </c>
      <c r="S2719" s="110">
        <f t="shared" si="1282"/>
        <v>0</v>
      </c>
      <c r="T2719" s="92">
        <f t="shared" si="1291"/>
        <v>0</v>
      </c>
      <c r="U2719" s="181">
        <f t="shared" si="1292"/>
        <v>0</v>
      </c>
      <c r="V2719" s="120">
        <f t="shared" si="1288"/>
        <v>7.8E-2</v>
      </c>
      <c r="W2719" s="118">
        <f t="shared" si="1283"/>
        <v>21</v>
      </c>
      <c r="X2719" s="118">
        <v>252</v>
      </c>
      <c r="Y2719" s="117">
        <f t="shared" si="1284"/>
        <v>1.0062785839999999</v>
      </c>
      <c r="Z2719" s="110">
        <f t="shared" si="1285"/>
        <v>1.4702166000000001</v>
      </c>
      <c r="AA2719" s="110">
        <f t="shared" si="1286"/>
        <v>0</v>
      </c>
      <c r="AB2719" s="121" t="str">
        <f t="shared" si="1289"/>
        <v>A+J=</v>
      </c>
      <c r="AC2719" s="115">
        <f t="shared" si="1290"/>
        <v>46990</v>
      </c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9">
        <f t="shared" si="1287"/>
        <v>46989</v>
      </c>
      <c r="B2720" s="110">
        <f t="shared" si="1269"/>
        <v>235.74816477000002</v>
      </c>
      <c r="C2720" s="184">
        <f t="shared" si="1268"/>
        <v>233.24800148731691</v>
      </c>
      <c r="D2720" s="111">
        <f t="shared" si="1270"/>
        <v>7245.38</v>
      </c>
      <c r="E2720" s="111">
        <f>IF($K2720=1,VLOOKUP($A2719,$AQ$11:$AU$150,5),E2719)</f>
        <v>7276.54</v>
      </c>
      <c r="F2720" s="160" t="e">
        <f>IF($K2720=1,VLOOKUP($A2719,$AQ$11:$AU$135,6),F2719)</f>
        <v>#REF!</v>
      </c>
      <c r="G2720" s="114">
        <f t="shared" si="1271"/>
        <v>4.3006716003852752E-3</v>
      </c>
      <c r="H2720" s="115">
        <f t="shared" si="1272"/>
        <v>46990</v>
      </c>
      <c r="I2720" s="115">
        <f t="shared" si="1273"/>
        <v>46990</v>
      </c>
      <c r="J2720" s="116">
        <f t="shared" si="1274"/>
        <v>23</v>
      </c>
      <c r="K2720" s="116">
        <f t="shared" si="1275"/>
        <v>22</v>
      </c>
      <c r="L2720" s="8">
        <f t="shared" si="1276"/>
        <v>1.0041133</v>
      </c>
      <c r="M2720" s="117">
        <v>1</v>
      </c>
      <c r="N2720" s="117">
        <f t="shared" si="1277"/>
        <v>1</v>
      </c>
      <c r="O2720" s="110">
        <f t="shared" si="1278"/>
        <v>1.0041133</v>
      </c>
      <c r="P2720" s="110">
        <f t="shared" si="1279"/>
        <v>234.20742049</v>
      </c>
      <c r="Q2720" s="148">
        <f t="shared" si="1280"/>
        <v>0</v>
      </c>
      <c r="R2720" s="170">
        <f t="shared" si="1281"/>
        <v>0</v>
      </c>
      <c r="S2720" s="110">
        <f t="shared" si="1282"/>
        <v>0</v>
      </c>
      <c r="T2720" s="92">
        <f t="shared" si="1291"/>
        <v>0</v>
      </c>
      <c r="U2720" s="181">
        <f t="shared" si="1292"/>
        <v>0</v>
      </c>
      <c r="V2720" s="120">
        <f t="shared" si="1288"/>
        <v>7.8E-2</v>
      </c>
      <c r="W2720" s="118">
        <f t="shared" si="1283"/>
        <v>22</v>
      </c>
      <c r="X2720" s="118">
        <v>252</v>
      </c>
      <c r="Y2720" s="117">
        <f t="shared" si="1284"/>
        <v>1.0065785460000001</v>
      </c>
      <c r="Z2720" s="110">
        <f t="shared" si="1285"/>
        <v>1.54074428</v>
      </c>
      <c r="AA2720" s="110">
        <f t="shared" si="1286"/>
        <v>0</v>
      </c>
      <c r="AB2720" s="121" t="str">
        <f t="shared" si="1289"/>
        <v>A+J=</v>
      </c>
      <c r="AC2720" s="115">
        <f t="shared" si="1290"/>
        <v>46990</v>
      </c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9">
        <f t="shared" si="1287"/>
        <v>46990</v>
      </c>
      <c r="B2721" s="110">
        <f t="shared" si="1269"/>
        <v>235.86244323</v>
      </c>
      <c r="C2721" s="184">
        <f t="shared" si="1268"/>
        <v>233.24800148731691</v>
      </c>
      <c r="D2721" s="111">
        <f t="shared" si="1270"/>
        <v>7245.38</v>
      </c>
      <c r="E2721" s="111">
        <f>IF($K2721=1,VLOOKUP($A2720,$AQ$11:$AU$150,5),E2720)</f>
        <v>7276.54</v>
      </c>
      <c r="F2721" s="160" t="e">
        <f>IF($K2721=1,VLOOKUP($A2720,$AQ$11:$AU$135,6),F2720)</f>
        <v>#REF!</v>
      </c>
      <c r="G2721" s="114">
        <f t="shared" si="1271"/>
        <v>4.3006716003852752E-3</v>
      </c>
      <c r="H2721" s="115">
        <f t="shared" si="1272"/>
        <v>46990</v>
      </c>
      <c r="I2721" s="115">
        <f t="shared" si="1273"/>
        <v>46990</v>
      </c>
      <c r="J2721" s="116">
        <f t="shared" si="1274"/>
        <v>23</v>
      </c>
      <c r="K2721" s="116">
        <f t="shared" si="1275"/>
        <v>23</v>
      </c>
      <c r="L2721" s="8">
        <f t="shared" si="1276"/>
        <v>1.0043006699999999</v>
      </c>
      <c r="M2721" s="117">
        <v>1</v>
      </c>
      <c r="N2721" s="117">
        <f t="shared" si="1277"/>
        <v>1</v>
      </c>
      <c r="O2721" s="110">
        <f t="shared" si="1278"/>
        <v>1.0043006699999999</v>
      </c>
      <c r="P2721" s="110">
        <f t="shared" si="1279"/>
        <v>234.25112415999999</v>
      </c>
      <c r="Q2721" s="148">
        <f t="shared" si="1280"/>
        <v>89</v>
      </c>
      <c r="R2721" s="170">
        <f t="shared" si="1281"/>
        <v>0.05</v>
      </c>
      <c r="S2721" s="110">
        <f t="shared" si="1282"/>
        <v>11.7125562</v>
      </c>
      <c r="T2721" s="92">
        <f t="shared" si="1291"/>
        <v>1.0031226825564348</v>
      </c>
      <c r="U2721" s="181">
        <f t="shared" si="1292"/>
        <v>5.4282253407122505E-2</v>
      </c>
      <c r="V2721" s="120">
        <f t="shared" si="1288"/>
        <v>7.8E-2</v>
      </c>
      <c r="W2721" s="118">
        <f t="shared" si="1283"/>
        <v>23</v>
      </c>
      <c r="X2721" s="118">
        <v>252</v>
      </c>
      <c r="Y2721" s="117">
        <f t="shared" si="1284"/>
        <v>1.006878597</v>
      </c>
      <c r="Z2721" s="110">
        <f t="shared" si="1285"/>
        <v>1.61131907</v>
      </c>
      <c r="AA2721" s="110">
        <f t="shared" si="1286"/>
        <v>13.32387527</v>
      </c>
      <c r="AB2721" s="121" t="str">
        <f t="shared" si="1289"/>
        <v>A+J=</v>
      </c>
      <c r="AC2721" s="115">
        <f t="shared" si="1290"/>
        <v>46990</v>
      </c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9">
        <f t="shared" si="1287"/>
        <v>46991</v>
      </c>
      <c r="B2722" s="110">
        <f t="shared" si="1269"/>
        <v>221.64903623000001</v>
      </c>
      <c r="C2722" s="184">
        <f t="shared" si="1268"/>
        <v>221.53544527744356</v>
      </c>
      <c r="D2722" s="111">
        <f t="shared" si="1270"/>
        <v>7245.38</v>
      </c>
      <c r="E2722" s="111">
        <f>IF($K2722=1,VLOOKUP($A2721,$AQ$11:$AU$150,5),E2721)</f>
        <v>7276.54</v>
      </c>
      <c r="F2722" s="160" t="e">
        <f>IF($K2722=1,VLOOKUP($A2721,$AQ$11:$AU$135,6),F2721)</f>
        <v>#REF!</v>
      </c>
      <c r="G2722" s="114">
        <f t="shared" si="1271"/>
        <v>4.3006716003852752E-3</v>
      </c>
      <c r="H2722" s="115">
        <f t="shared" si="1272"/>
        <v>47021</v>
      </c>
      <c r="I2722" s="115">
        <f t="shared" si="1273"/>
        <v>47021</v>
      </c>
      <c r="J2722" s="116">
        <f t="shared" si="1274"/>
        <v>20</v>
      </c>
      <c r="K2722" s="116">
        <f t="shared" si="1275"/>
        <v>1</v>
      </c>
      <c r="L2722" s="8">
        <f t="shared" si="1276"/>
        <v>1.0002145899999999</v>
      </c>
      <c r="M2722" s="117">
        <v>1</v>
      </c>
      <c r="N2722" s="117">
        <f t="shared" si="1277"/>
        <v>1</v>
      </c>
      <c r="O2722" s="110">
        <f t="shared" si="1278"/>
        <v>1.0002145899999999</v>
      </c>
      <c r="P2722" s="110">
        <f t="shared" si="1279"/>
        <v>221.58298456</v>
      </c>
      <c r="Q2722" s="148">
        <f t="shared" si="1280"/>
        <v>0</v>
      </c>
      <c r="R2722" s="170">
        <f t="shared" si="1281"/>
        <v>0</v>
      </c>
      <c r="S2722" s="110">
        <f t="shared" si="1282"/>
        <v>0</v>
      </c>
      <c r="T2722" s="92">
        <f t="shared" si="1291"/>
        <v>0</v>
      </c>
      <c r="U2722" s="181">
        <f t="shared" si="1292"/>
        <v>0</v>
      </c>
      <c r="V2722" s="120">
        <f t="shared" si="1288"/>
        <v>7.8E-2</v>
      </c>
      <c r="W2722" s="118">
        <f t="shared" si="1283"/>
        <v>1</v>
      </c>
      <c r="X2722" s="118">
        <v>252</v>
      </c>
      <c r="Y2722" s="117">
        <f t="shared" si="1284"/>
        <v>1.00029809</v>
      </c>
      <c r="Z2722" s="110">
        <f t="shared" si="1285"/>
        <v>6.6051670000000007E-2</v>
      </c>
      <c r="AA2722" s="110">
        <f t="shared" si="1286"/>
        <v>0</v>
      </c>
      <c r="AB2722" s="121" t="str">
        <f t="shared" si="1289"/>
        <v>A+J=</v>
      </c>
      <c r="AC2722" s="115">
        <f t="shared" si="1290"/>
        <v>47021</v>
      </c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9">
        <f t="shared" si="1287"/>
        <v>46992</v>
      </c>
      <c r="B2723" s="110">
        <f t="shared" si="1269"/>
        <v>221.64903623000001</v>
      </c>
      <c r="C2723" s="184">
        <f t="shared" si="1268"/>
        <v>221.53544527744356</v>
      </c>
      <c r="D2723" s="111">
        <f t="shared" si="1270"/>
        <v>7245.38</v>
      </c>
      <c r="E2723" s="111">
        <f>IF($K2723=1,VLOOKUP($A2722,$AQ$11:$AU$150,5),E2722)</f>
        <v>7276.54</v>
      </c>
      <c r="F2723" s="160" t="e">
        <f>IF($K2723=1,VLOOKUP($A2722,$AQ$11:$AU$135,6),F2722)</f>
        <v>#REF!</v>
      </c>
      <c r="G2723" s="114">
        <f t="shared" si="1271"/>
        <v>4.3006716003852752E-3</v>
      </c>
      <c r="H2723" s="115">
        <f t="shared" si="1272"/>
        <v>47021</v>
      </c>
      <c r="I2723" s="115">
        <f t="shared" si="1273"/>
        <v>47021</v>
      </c>
      <c r="J2723" s="116">
        <f t="shared" si="1274"/>
        <v>20</v>
      </c>
      <c r="K2723" s="116">
        <f t="shared" si="1275"/>
        <v>1</v>
      </c>
      <c r="L2723" s="8">
        <f t="shared" si="1276"/>
        <v>1.0002145899999999</v>
      </c>
      <c r="M2723" s="117">
        <v>1</v>
      </c>
      <c r="N2723" s="117">
        <f t="shared" si="1277"/>
        <v>1</v>
      </c>
      <c r="O2723" s="110">
        <f t="shared" si="1278"/>
        <v>1.0002145899999999</v>
      </c>
      <c r="P2723" s="110">
        <f t="shared" si="1279"/>
        <v>221.58298456</v>
      </c>
      <c r="Q2723" s="148">
        <f t="shared" si="1280"/>
        <v>0</v>
      </c>
      <c r="R2723" s="170">
        <f t="shared" si="1281"/>
        <v>0</v>
      </c>
      <c r="S2723" s="110">
        <f t="shared" si="1282"/>
        <v>0</v>
      </c>
      <c r="T2723" s="92">
        <f t="shared" si="1291"/>
        <v>0</v>
      </c>
      <c r="U2723" s="181">
        <f t="shared" si="1292"/>
        <v>0</v>
      </c>
      <c r="V2723" s="120">
        <f t="shared" si="1288"/>
        <v>7.8E-2</v>
      </c>
      <c r="W2723" s="118">
        <f t="shared" si="1283"/>
        <v>1</v>
      </c>
      <c r="X2723" s="118">
        <v>252</v>
      </c>
      <c r="Y2723" s="117">
        <f t="shared" si="1284"/>
        <v>1.00029809</v>
      </c>
      <c r="Z2723" s="110">
        <f t="shared" si="1285"/>
        <v>6.6051670000000007E-2</v>
      </c>
      <c r="AA2723" s="110">
        <f t="shared" si="1286"/>
        <v>0</v>
      </c>
      <c r="AB2723" s="121" t="str">
        <f t="shared" si="1289"/>
        <v>A+J=</v>
      </c>
      <c r="AC2723" s="115">
        <f t="shared" si="1290"/>
        <v>47021</v>
      </c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9">
        <f t="shared" si="1287"/>
        <v>46993</v>
      </c>
      <c r="B2724" s="110">
        <f t="shared" si="1269"/>
        <v>221.64903623000001</v>
      </c>
      <c r="C2724" s="184">
        <f t="shared" si="1268"/>
        <v>221.53544527744356</v>
      </c>
      <c r="D2724" s="111">
        <f t="shared" si="1270"/>
        <v>7245.38</v>
      </c>
      <c r="E2724" s="111">
        <f>IF($K2724=1,VLOOKUP($A2723,$AQ$11:$AU$150,5),E2723)</f>
        <v>7276.54</v>
      </c>
      <c r="F2724" s="160" t="e">
        <f>IF($K2724=1,VLOOKUP($A2723,$AQ$11:$AU$135,6),F2723)</f>
        <v>#REF!</v>
      </c>
      <c r="G2724" s="114">
        <f t="shared" si="1271"/>
        <v>4.3006716003852752E-3</v>
      </c>
      <c r="H2724" s="115">
        <f t="shared" si="1272"/>
        <v>47021</v>
      </c>
      <c r="I2724" s="115">
        <f t="shared" si="1273"/>
        <v>47021</v>
      </c>
      <c r="J2724" s="116">
        <f t="shared" si="1274"/>
        <v>20</v>
      </c>
      <c r="K2724" s="116">
        <f t="shared" si="1275"/>
        <v>1</v>
      </c>
      <c r="L2724" s="8">
        <f t="shared" si="1276"/>
        <v>1.0002145899999999</v>
      </c>
      <c r="M2724" s="117">
        <v>1</v>
      </c>
      <c r="N2724" s="117">
        <f t="shared" si="1277"/>
        <v>1</v>
      </c>
      <c r="O2724" s="110">
        <f t="shared" si="1278"/>
        <v>1.0002145899999999</v>
      </c>
      <c r="P2724" s="110">
        <f t="shared" si="1279"/>
        <v>221.58298456</v>
      </c>
      <c r="Q2724" s="148">
        <f t="shared" si="1280"/>
        <v>0</v>
      </c>
      <c r="R2724" s="170">
        <f t="shared" si="1281"/>
        <v>0</v>
      </c>
      <c r="S2724" s="110">
        <f t="shared" si="1282"/>
        <v>0</v>
      </c>
      <c r="T2724" s="92">
        <f t="shared" si="1291"/>
        <v>0</v>
      </c>
      <c r="U2724" s="181">
        <f t="shared" si="1292"/>
        <v>0</v>
      </c>
      <c r="V2724" s="120">
        <f t="shared" si="1288"/>
        <v>7.8E-2</v>
      </c>
      <c r="W2724" s="118">
        <f t="shared" si="1283"/>
        <v>1</v>
      </c>
      <c r="X2724" s="118">
        <v>252</v>
      </c>
      <c r="Y2724" s="117">
        <f t="shared" si="1284"/>
        <v>1.00029809</v>
      </c>
      <c r="Z2724" s="110">
        <f t="shared" si="1285"/>
        <v>6.6051670000000007E-2</v>
      </c>
      <c r="AA2724" s="110">
        <f t="shared" si="1286"/>
        <v>0</v>
      </c>
      <c r="AB2724" s="121" t="str">
        <f t="shared" si="1289"/>
        <v>A+J=</v>
      </c>
      <c r="AC2724" s="115">
        <f t="shared" si="1290"/>
        <v>47021</v>
      </c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9">
        <f t="shared" si="1287"/>
        <v>46994</v>
      </c>
      <c r="B2725" s="110">
        <f t="shared" si="1269"/>
        <v>221.76268634000002</v>
      </c>
      <c r="C2725" s="184">
        <f t="shared" si="1268"/>
        <v>221.53544527744356</v>
      </c>
      <c r="D2725" s="111">
        <f t="shared" si="1270"/>
        <v>7245.38</v>
      </c>
      <c r="E2725" s="111">
        <f>IF($K2725=1,VLOOKUP($A2724,$AQ$11:$AU$150,5),E2724)</f>
        <v>7276.54</v>
      </c>
      <c r="F2725" s="160" t="e">
        <f>IF($K2725=1,VLOOKUP($A2724,$AQ$11:$AU$135,6),F2724)</f>
        <v>#REF!</v>
      </c>
      <c r="G2725" s="114">
        <f t="shared" si="1271"/>
        <v>4.3006716003852752E-3</v>
      </c>
      <c r="H2725" s="115">
        <f t="shared" si="1272"/>
        <v>47021</v>
      </c>
      <c r="I2725" s="115">
        <f t="shared" si="1273"/>
        <v>47021</v>
      </c>
      <c r="J2725" s="116">
        <f t="shared" si="1274"/>
        <v>20</v>
      </c>
      <c r="K2725" s="116">
        <f t="shared" si="1275"/>
        <v>2</v>
      </c>
      <c r="L2725" s="8">
        <f t="shared" si="1276"/>
        <v>1.0004292299999999</v>
      </c>
      <c r="M2725" s="117">
        <v>1</v>
      </c>
      <c r="N2725" s="117">
        <f t="shared" si="1277"/>
        <v>1</v>
      </c>
      <c r="O2725" s="110">
        <f t="shared" si="1278"/>
        <v>1.0004292299999999</v>
      </c>
      <c r="P2725" s="110">
        <f t="shared" si="1279"/>
        <v>221.63053493000001</v>
      </c>
      <c r="Q2725" s="148">
        <f t="shared" si="1280"/>
        <v>0</v>
      </c>
      <c r="R2725" s="170">
        <f t="shared" si="1281"/>
        <v>0</v>
      </c>
      <c r="S2725" s="110">
        <f t="shared" si="1282"/>
        <v>0</v>
      </c>
      <c r="T2725" s="92">
        <f t="shared" si="1291"/>
        <v>0</v>
      </c>
      <c r="U2725" s="181">
        <f t="shared" si="1292"/>
        <v>0</v>
      </c>
      <c r="V2725" s="120">
        <f t="shared" si="1288"/>
        <v>7.8E-2</v>
      </c>
      <c r="W2725" s="118">
        <f t="shared" si="1283"/>
        <v>2</v>
      </c>
      <c r="X2725" s="118">
        <v>252</v>
      </c>
      <c r="Y2725" s="117">
        <f t="shared" si="1284"/>
        <v>1.0005962690000001</v>
      </c>
      <c r="Z2725" s="110">
        <f t="shared" si="1285"/>
        <v>0.13215141</v>
      </c>
      <c r="AA2725" s="110">
        <f t="shared" si="1286"/>
        <v>0</v>
      </c>
      <c r="AB2725" s="121" t="str">
        <f t="shared" si="1289"/>
        <v>A+J=</v>
      </c>
      <c r="AC2725" s="115">
        <f t="shared" si="1290"/>
        <v>47021</v>
      </c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9">
        <f t="shared" si="1287"/>
        <v>46995</v>
      </c>
      <c r="B2726" s="110">
        <f t="shared" si="1269"/>
        <v>221.87639540999999</v>
      </c>
      <c r="C2726" s="184">
        <f t="shared" si="1268"/>
        <v>221.53544527744356</v>
      </c>
      <c r="D2726" s="111">
        <f t="shared" si="1270"/>
        <v>7245.38</v>
      </c>
      <c r="E2726" s="111">
        <f>IF($K2726=1,VLOOKUP($A2725,$AQ$11:$AU$150,5),E2725)</f>
        <v>7276.54</v>
      </c>
      <c r="F2726" s="160" t="e">
        <f>IF($K2726=1,VLOOKUP($A2725,$AQ$11:$AU$135,6),F2725)</f>
        <v>#REF!</v>
      </c>
      <c r="G2726" s="114">
        <f t="shared" si="1271"/>
        <v>4.3006716003852752E-3</v>
      </c>
      <c r="H2726" s="115">
        <f t="shared" si="1272"/>
        <v>47021</v>
      </c>
      <c r="I2726" s="115">
        <f t="shared" si="1273"/>
        <v>47021</v>
      </c>
      <c r="J2726" s="116">
        <f t="shared" si="1274"/>
        <v>20</v>
      </c>
      <c r="K2726" s="116">
        <f t="shared" si="1275"/>
        <v>3</v>
      </c>
      <c r="L2726" s="8">
        <f t="shared" si="1276"/>
        <v>1.0006439199999999</v>
      </c>
      <c r="M2726" s="117">
        <v>1</v>
      </c>
      <c r="N2726" s="117">
        <f t="shared" si="1277"/>
        <v>1</v>
      </c>
      <c r="O2726" s="110">
        <f t="shared" si="1278"/>
        <v>1.0006439199999999</v>
      </c>
      <c r="P2726" s="110">
        <f t="shared" si="1279"/>
        <v>221.67809638</v>
      </c>
      <c r="Q2726" s="148">
        <f t="shared" si="1280"/>
        <v>0</v>
      </c>
      <c r="R2726" s="170">
        <f t="shared" si="1281"/>
        <v>0</v>
      </c>
      <c r="S2726" s="110">
        <f t="shared" si="1282"/>
        <v>0</v>
      </c>
      <c r="T2726" s="92">
        <f t="shared" si="1291"/>
        <v>0</v>
      </c>
      <c r="U2726" s="181">
        <f t="shared" si="1292"/>
        <v>0</v>
      </c>
      <c r="V2726" s="120">
        <f t="shared" si="1288"/>
        <v>7.8E-2</v>
      </c>
      <c r="W2726" s="118">
        <f t="shared" si="1283"/>
        <v>3</v>
      </c>
      <c r="X2726" s="118">
        <v>252</v>
      </c>
      <c r="Y2726" s="117">
        <f t="shared" si="1284"/>
        <v>1.0008945359999999</v>
      </c>
      <c r="Z2726" s="110">
        <f t="shared" si="1285"/>
        <v>0.19829902999999999</v>
      </c>
      <c r="AA2726" s="110">
        <f t="shared" si="1286"/>
        <v>0</v>
      </c>
      <c r="AB2726" s="121" t="str">
        <f t="shared" si="1289"/>
        <v>A+J=</v>
      </c>
      <c r="AC2726" s="115">
        <f t="shared" si="1290"/>
        <v>47021</v>
      </c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9">
        <f t="shared" si="1287"/>
        <v>46996</v>
      </c>
      <c r="B2727" s="110">
        <f t="shared" si="1269"/>
        <v>221.99016166999999</v>
      </c>
      <c r="C2727" s="184">
        <f t="shared" si="1268"/>
        <v>221.53544527744356</v>
      </c>
      <c r="D2727" s="111">
        <f t="shared" si="1270"/>
        <v>7245.38</v>
      </c>
      <c r="E2727" s="111">
        <f>IF($K2727=1,VLOOKUP($A2726,$AQ$11:$AU$150,5),E2726)</f>
        <v>7276.54</v>
      </c>
      <c r="F2727" s="160" t="e">
        <f>IF($K2727=1,VLOOKUP($A2726,$AQ$11:$AU$135,6),F2726)</f>
        <v>#REF!</v>
      </c>
      <c r="G2727" s="114">
        <f t="shared" si="1271"/>
        <v>4.3006716003852752E-3</v>
      </c>
      <c r="H2727" s="115">
        <f t="shared" si="1272"/>
        <v>47021</v>
      </c>
      <c r="I2727" s="115">
        <f t="shared" si="1273"/>
        <v>47021</v>
      </c>
      <c r="J2727" s="116">
        <f t="shared" si="1274"/>
        <v>20</v>
      </c>
      <c r="K2727" s="116">
        <f t="shared" si="1275"/>
        <v>4</v>
      </c>
      <c r="L2727" s="8">
        <f t="shared" si="1276"/>
        <v>1.0008586500000001</v>
      </c>
      <c r="M2727" s="117">
        <v>1</v>
      </c>
      <c r="N2727" s="117">
        <f t="shared" si="1277"/>
        <v>1</v>
      </c>
      <c r="O2727" s="110">
        <f t="shared" si="1278"/>
        <v>1.0008586500000001</v>
      </c>
      <c r="P2727" s="110">
        <f t="shared" si="1279"/>
        <v>221.72566667999999</v>
      </c>
      <c r="Q2727" s="148">
        <f t="shared" si="1280"/>
        <v>0</v>
      </c>
      <c r="R2727" s="170">
        <f t="shared" si="1281"/>
        <v>0</v>
      </c>
      <c r="S2727" s="110">
        <f t="shared" si="1282"/>
        <v>0</v>
      </c>
      <c r="T2727" s="92">
        <f t="shared" si="1291"/>
        <v>0</v>
      </c>
      <c r="U2727" s="181">
        <f t="shared" si="1292"/>
        <v>0</v>
      </c>
      <c r="V2727" s="120">
        <f t="shared" si="1288"/>
        <v>7.8E-2</v>
      </c>
      <c r="W2727" s="118">
        <f t="shared" si="1283"/>
        <v>4</v>
      </c>
      <c r="X2727" s="118">
        <v>252</v>
      </c>
      <c r="Y2727" s="117">
        <f t="shared" si="1284"/>
        <v>1.001192893</v>
      </c>
      <c r="Z2727" s="110">
        <f t="shared" si="1285"/>
        <v>0.26449498999999999</v>
      </c>
      <c r="AA2727" s="110">
        <f t="shared" si="1286"/>
        <v>0</v>
      </c>
      <c r="AB2727" s="121" t="str">
        <f t="shared" si="1289"/>
        <v>A+J=</v>
      </c>
      <c r="AC2727" s="115">
        <f t="shared" si="1290"/>
        <v>47021</v>
      </c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9">
        <f t="shared" si="1287"/>
        <v>46997</v>
      </c>
      <c r="B2728" s="110">
        <f t="shared" si="1269"/>
        <v>222.10398716</v>
      </c>
      <c r="C2728" s="184">
        <f t="shared" si="1268"/>
        <v>221.53544527744356</v>
      </c>
      <c r="D2728" s="111">
        <f t="shared" si="1270"/>
        <v>7245.38</v>
      </c>
      <c r="E2728" s="111">
        <f>IF($K2728=1,VLOOKUP($A2727,$AQ$11:$AU$150,5),E2727)</f>
        <v>7276.54</v>
      </c>
      <c r="F2728" s="160" t="e">
        <f>IF($K2728=1,VLOOKUP($A2727,$AQ$11:$AU$135,6),F2727)</f>
        <v>#REF!</v>
      </c>
      <c r="G2728" s="114">
        <f t="shared" si="1271"/>
        <v>4.3006716003852752E-3</v>
      </c>
      <c r="H2728" s="115">
        <f t="shared" si="1272"/>
        <v>47021</v>
      </c>
      <c r="I2728" s="115">
        <f t="shared" si="1273"/>
        <v>47021</v>
      </c>
      <c r="J2728" s="116">
        <f t="shared" si="1274"/>
        <v>20</v>
      </c>
      <c r="K2728" s="116">
        <f t="shared" si="1275"/>
        <v>5</v>
      </c>
      <c r="L2728" s="8">
        <f t="shared" si="1276"/>
        <v>1.0010734299999999</v>
      </c>
      <c r="M2728" s="117">
        <v>1</v>
      </c>
      <c r="N2728" s="117">
        <f t="shared" si="1277"/>
        <v>1</v>
      </c>
      <c r="O2728" s="110">
        <f t="shared" si="1278"/>
        <v>1.0010734299999999</v>
      </c>
      <c r="P2728" s="110">
        <f t="shared" si="1279"/>
        <v>221.77324806999999</v>
      </c>
      <c r="Q2728" s="148">
        <f t="shared" si="1280"/>
        <v>0</v>
      </c>
      <c r="R2728" s="170">
        <f t="shared" si="1281"/>
        <v>0</v>
      </c>
      <c r="S2728" s="110">
        <f t="shared" si="1282"/>
        <v>0</v>
      </c>
      <c r="T2728" s="92">
        <f t="shared" si="1291"/>
        <v>0</v>
      </c>
      <c r="U2728" s="181">
        <f t="shared" si="1292"/>
        <v>0</v>
      </c>
      <c r="V2728" s="120">
        <f t="shared" si="1288"/>
        <v>7.8E-2</v>
      </c>
      <c r="W2728" s="118">
        <f t="shared" si="1283"/>
        <v>5</v>
      </c>
      <c r="X2728" s="118">
        <v>252</v>
      </c>
      <c r="Y2728" s="117">
        <f t="shared" si="1284"/>
        <v>1.001491339</v>
      </c>
      <c r="Z2728" s="110">
        <f t="shared" si="1285"/>
        <v>0.33073909000000001</v>
      </c>
      <c r="AA2728" s="110">
        <f t="shared" si="1286"/>
        <v>0</v>
      </c>
      <c r="AB2728" s="121" t="str">
        <f t="shared" si="1289"/>
        <v>A+J=</v>
      </c>
      <c r="AC2728" s="115">
        <f t="shared" si="1290"/>
        <v>47021</v>
      </c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9">
        <f t="shared" si="1287"/>
        <v>46998</v>
      </c>
      <c r="B2729" s="110">
        <f t="shared" si="1269"/>
        <v>222.21787165999999</v>
      </c>
      <c r="C2729" s="184">
        <f t="shared" si="1268"/>
        <v>221.53544527744356</v>
      </c>
      <c r="D2729" s="111">
        <f t="shared" si="1270"/>
        <v>7245.38</v>
      </c>
      <c r="E2729" s="111">
        <f>IF($K2729=1,VLOOKUP($A2728,$AQ$11:$AU$150,5),E2728)</f>
        <v>7276.54</v>
      </c>
      <c r="F2729" s="160" t="e">
        <f>IF($K2729=1,VLOOKUP($A2728,$AQ$11:$AU$135,6),F2728)</f>
        <v>#REF!</v>
      </c>
      <c r="G2729" s="114">
        <f t="shared" si="1271"/>
        <v>4.3006716003852752E-3</v>
      </c>
      <c r="H2729" s="115">
        <f t="shared" si="1272"/>
        <v>47021</v>
      </c>
      <c r="I2729" s="115">
        <f t="shared" si="1273"/>
        <v>47021</v>
      </c>
      <c r="J2729" s="116">
        <f t="shared" si="1274"/>
        <v>20</v>
      </c>
      <c r="K2729" s="116">
        <f t="shared" si="1275"/>
        <v>6</v>
      </c>
      <c r="L2729" s="8">
        <f t="shared" si="1276"/>
        <v>1.0012882599999999</v>
      </c>
      <c r="M2729" s="117">
        <v>1</v>
      </c>
      <c r="N2729" s="117">
        <f t="shared" si="1277"/>
        <v>1</v>
      </c>
      <c r="O2729" s="110">
        <f t="shared" si="1278"/>
        <v>1.0012882599999999</v>
      </c>
      <c r="P2729" s="110">
        <f t="shared" si="1279"/>
        <v>221.82084053</v>
      </c>
      <c r="Q2729" s="148">
        <f t="shared" si="1280"/>
        <v>0</v>
      </c>
      <c r="R2729" s="170">
        <f t="shared" si="1281"/>
        <v>0</v>
      </c>
      <c r="S2729" s="110">
        <f t="shared" si="1282"/>
        <v>0</v>
      </c>
      <c r="T2729" s="92">
        <f t="shared" si="1291"/>
        <v>0</v>
      </c>
      <c r="U2729" s="181">
        <f t="shared" si="1292"/>
        <v>0</v>
      </c>
      <c r="V2729" s="120">
        <f t="shared" si="1288"/>
        <v>7.8E-2</v>
      </c>
      <c r="W2729" s="118">
        <f t="shared" si="1283"/>
        <v>6</v>
      </c>
      <c r="X2729" s="118">
        <v>252</v>
      </c>
      <c r="Y2729" s="117">
        <f t="shared" si="1284"/>
        <v>1.0017898730000001</v>
      </c>
      <c r="Z2729" s="110">
        <f t="shared" si="1285"/>
        <v>0.39703113000000001</v>
      </c>
      <c r="AA2729" s="110">
        <f t="shared" si="1286"/>
        <v>0</v>
      </c>
      <c r="AB2729" s="121" t="str">
        <f t="shared" si="1289"/>
        <v>A+J=</v>
      </c>
      <c r="AC2729" s="115">
        <f t="shared" si="1290"/>
        <v>47021</v>
      </c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9">
        <f t="shared" si="1287"/>
        <v>46999</v>
      </c>
      <c r="B2730" s="110">
        <f t="shared" si="1269"/>
        <v>222.21787165999999</v>
      </c>
      <c r="C2730" s="184">
        <f t="shared" si="1268"/>
        <v>221.53544527744356</v>
      </c>
      <c r="D2730" s="111">
        <f t="shared" si="1270"/>
        <v>7245.38</v>
      </c>
      <c r="E2730" s="111">
        <f>IF($K2730=1,VLOOKUP($A2729,$AQ$11:$AU$150,5),E2729)</f>
        <v>7276.54</v>
      </c>
      <c r="F2730" s="160" t="e">
        <f>IF($K2730=1,VLOOKUP($A2729,$AQ$11:$AU$135,6),F2729)</f>
        <v>#REF!</v>
      </c>
      <c r="G2730" s="114">
        <f t="shared" si="1271"/>
        <v>4.3006716003852752E-3</v>
      </c>
      <c r="H2730" s="115">
        <f t="shared" si="1272"/>
        <v>47021</v>
      </c>
      <c r="I2730" s="115">
        <f t="shared" si="1273"/>
        <v>47021</v>
      </c>
      <c r="J2730" s="116">
        <f t="shared" si="1274"/>
        <v>20</v>
      </c>
      <c r="K2730" s="116">
        <f t="shared" si="1275"/>
        <v>6</v>
      </c>
      <c r="L2730" s="8">
        <f t="shared" si="1276"/>
        <v>1.0012882599999999</v>
      </c>
      <c r="M2730" s="117">
        <v>1</v>
      </c>
      <c r="N2730" s="117">
        <f t="shared" si="1277"/>
        <v>1</v>
      </c>
      <c r="O2730" s="110">
        <f t="shared" si="1278"/>
        <v>1.0012882599999999</v>
      </c>
      <c r="P2730" s="110">
        <f t="shared" si="1279"/>
        <v>221.82084053</v>
      </c>
      <c r="Q2730" s="148">
        <f t="shared" si="1280"/>
        <v>0</v>
      </c>
      <c r="R2730" s="170">
        <f t="shared" si="1281"/>
        <v>0</v>
      </c>
      <c r="S2730" s="110">
        <f t="shared" si="1282"/>
        <v>0</v>
      </c>
      <c r="T2730" s="92">
        <f t="shared" si="1291"/>
        <v>0</v>
      </c>
      <c r="U2730" s="181">
        <f t="shared" si="1292"/>
        <v>0</v>
      </c>
      <c r="V2730" s="120">
        <f t="shared" si="1288"/>
        <v>7.8E-2</v>
      </c>
      <c r="W2730" s="118">
        <f t="shared" si="1283"/>
        <v>6</v>
      </c>
      <c r="X2730" s="118">
        <v>252</v>
      </c>
      <c r="Y2730" s="117">
        <f t="shared" si="1284"/>
        <v>1.0017898730000001</v>
      </c>
      <c r="Z2730" s="110">
        <f t="shared" si="1285"/>
        <v>0.39703113000000001</v>
      </c>
      <c r="AA2730" s="110">
        <f t="shared" si="1286"/>
        <v>0</v>
      </c>
      <c r="AB2730" s="121" t="str">
        <f t="shared" si="1289"/>
        <v>A+J=</v>
      </c>
      <c r="AC2730" s="115">
        <f t="shared" si="1290"/>
        <v>47021</v>
      </c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9">
        <f t="shared" si="1287"/>
        <v>47000</v>
      </c>
      <c r="B2731" s="110">
        <f t="shared" si="1269"/>
        <v>222.21787165999999</v>
      </c>
      <c r="C2731" s="184">
        <f t="shared" si="1268"/>
        <v>221.53544527744356</v>
      </c>
      <c r="D2731" s="111">
        <f t="shared" si="1270"/>
        <v>7245.38</v>
      </c>
      <c r="E2731" s="111">
        <f>IF($K2731=1,VLOOKUP($A2730,$AQ$11:$AU$150,5),E2730)</f>
        <v>7276.54</v>
      </c>
      <c r="F2731" s="160" t="e">
        <f>IF($K2731=1,VLOOKUP($A2730,$AQ$11:$AU$135,6),F2730)</f>
        <v>#REF!</v>
      </c>
      <c r="G2731" s="114">
        <f t="shared" si="1271"/>
        <v>4.3006716003852752E-3</v>
      </c>
      <c r="H2731" s="115">
        <f t="shared" si="1272"/>
        <v>47021</v>
      </c>
      <c r="I2731" s="115">
        <f t="shared" si="1273"/>
        <v>47021</v>
      </c>
      <c r="J2731" s="116">
        <f t="shared" si="1274"/>
        <v>20</v>
      </c>
      <c r="K2731" s="116">
        <f t="shared" si="1275"/>
        <v>6</v>
      </c>
      <c r="L2731" s="8">
        <f t="shared" si="1276"/>
        <v>1.0012882599999999</v>
      </c>
      <c r="M2731" s="117">
        <v>1</v>
      </c>
      <c r="N2731" s="117">
        <f t="shared" si="1277"/>
        <v>1</v>
      </c>
      <c r="O2731" s="110">
        <f t="shared" si="1278"/>
        <v>1.0012882599999999</v>
      </c>
      <c r="P2731" s="110">
        <f t="shared" si="1279"/>
        <v>221.82084053</v>
      </c>
      <c r="Q2731" s="148">
        <f t="shared" si="1280"/>
        <v>0</v>
      </c>
      <c r="R2731" s="170">
        <f t="shared" si="1281"/>
        <v>0</v>
      </c>
      <c r="S2731" s="110">
        <f t="shared" si="1282"/>
        <v>0</v>
      </c>
      <c r="T2731" s="92">
        <f t="shared" si="1291"/>
        <v>0</v>
      </c>
      <c r="U2731" s="181">
        <f t="shared" si="1292"/>
        <v>0</v>
      </c>
      <c r="V2731" s="120">
        <f t="shared" si="1288"/>
        <v>7.8E-2</v>
      </c>
      <c r="W2731" s="118">
        <f t="shared" si="1283"/>
        <v>6</v>
      </c>
      <c r="X2731" s="118">
        <v>252</v>
      </c>
      <c r="Y2731" s="117">
        <f t="shared" si="1284"/>
        <v>1.0017898730000001</v>
      </c>
      <c r="Z2731" s="110">
        <f t="shared" si="1285"/>
        <v>0.39703113000000001</v>
      </c>
      <c r="AA2731" s="110">
        <f t="shared" si="1286"/>
        <v>0</v>
      </c>
      <c r="AB2731" s="121" t="str">
        <f t="shared" si="1289"/>
        <v>A+J=</v>
      </c>
      <c r="AC2731" s="115">
        <f t="shared" si="1290"/>
        <v>47021</v>
      </c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9">
        <f t="shared" si="1287"/>
        <v>47001</v>
      </c>
      <c r="B2732" s="110">
        <f t="shared" si="1269"/>
        <v>222.3318132</v>
      </c>
      <c r="C2732" s="184">
        <f t="shared" si="1268"/>
        <v>221.53544527744356</v>
      </c>
      <c r="D2732" s="111">
        <f t="shared" si="1270"/>
        <v>7245.38</v>
      </c>
      <c r="E2732" s="111">
        <f>IF($K2732=1,VLOOKUP($A2731,$AQ$11:$AU$150,5),E2731)</f>
        <v>7276.54</v>
      </c>
      <c r="F2732" s="160" t="e">
        <f>IF($K2732=1,VLOOKUP($A2731,$AQ$11:$AU$135,6),F2731)</f>
        <v>#REF!</v>
      </c>
      <c r="G2732" s="114">
        <f t="shared" si="1271"/>
        <v>4.3006716003852752E-3</v>
      </c>
      <c r="H2732" s="115">
        <f t="shared" si="1272"/>
        <v>47021</v>
      </c>
      <c r="I2732" s="115">
        <f t="shared" si="1273"/>
        <v>47021</v>
      </c>
      <c r="J2732" s="116">
        <f t="shared" si="1274"/>
        <v>20</v>
      </c>
      <c r="K2732" s="116">
        <f t="shared" si="1275"/>
        <v>7</v>
      </c>
      <c r="L2732" s="8">
        <f t="shared" si="1276"/>
        <v>1.0015031299999999</v>
      </c>
      <c r="M2732" s="117">
        <v>1</v>
      </c>
      <c r="N2732" s="117">
        <f t="shared" si="1277"/>
        <v>1</v>
      </c>
      <c r="O2732" s="110">
        <f t="shared" si="1278"/>
        <v>1.0015031299999999</v>
      </c>
      <c r="P2732" s="110">
        <f t="shared" si="1279"/>
        <v>221.86844185000001</v>
      </c>
      <c r="Q2732" s="148">
        <f t="shared" si="1280"/>
        <v>0</v>
      </c>
      <c r="R2732" s="170">
        <f t="shared" si="1281"/>
        <v>0</v>
      </c>
      <c r="S2732" s="110">
        <f t="shared" si="1282"/>
        <v>0</v>
      </c>
      <c r="T2732" s="92">
        <f t="shared" si="1291"/>
        <v>0</v>
      </c>
      <c r="U2732" s="181">
        <f t="shared" si="1292"/>
        <v>0</v>
      </c>
      <c r="V2732" s="120">
        <f t="shared" si="1288"/>
        <v>7.8E-2</v>
      </c>
      <c r="W2732" s="118">
        <f t="shared" si="1283"/>
        <v>7</v>
      </c>
      <c r="X2732" s="118">
        <v>252</v>
      </c>
      <c r="Y2732" s="117">
        <f t="shared" si="1284"/>
        <v>1.0020884960000001</v>
      </c>
      <c r="Z2732" s="110">
        <f t="shared" si="1285"/>
        <v>0.46337135000000002</v>
      </c>
      <c r="AA2732" s="110">
        <f t="shared" si="1286"/>
        <v>0</v>
      </c>
      <c r="AB2732" s="121" t="str">
        <f t="shared" si="1289"/>
        <v>A+J=</v>
      </c>
      <c r="AC2732" s="115">
        <f t="shared" si="1290"/>
        <v>47021</v>
      </c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9">
        <f t="shared" si="1287"/>
        <v>47002</v>
      </c>
      <c r="B2733" s="110">
        <f t="shared" si="1269"/>
        <v>222.44581424</v>
      </c>
      <c r="C2733" s="184">
        <f t="shared" ref="C2733:C2796" si="1293">IF(Q2732&gt;0,P2732-S2732-T2732,C2732)</f>
        <v>221.53544527744356</v>
      </c>
      <c r="D2733" s="111">
        <f t="shared" si="1270"/>
        <v>7245.38</v>
      </c>
      <c r="E2733" s="111">
        <f>IF($K2733=1,VLOOKUP($A2732,$AQ$11:$AU$150,5),E2732)</f>
        <v>7276.54</v>
      </c>
      <c r="F2733" s="160" t="e">
        <f>IF($K2733=1,VLOOKUP($A2732,$AQ$11:$AU$135,6),F2732)</f>
        <v>#REF!</v>
      </c>
      <c r="G2733" s="114">
        <f t="shared" si="1271"/>
        <v>4.3006716003852752E-3</v>
      </c>
      <c r="H2733" s="115">
        <f t="shared" si="1272"/>
        <v>47021</v>
      </c>
      <c r="I2733" s="115">
        <f t="shared" si="1273"/>
        <v>47021</v>
      </c>
      <c r="J2733" s="116">
        <f t="shared" si="1274"/>
        <v>20</v>
      </c>
      <c r="K2733" s="116">
        <f t="shared" si="1275"/>
        <v>8</v>
      </c>
      <c r="L2733" s="8">
        <f t="shared" si="1276"/>
        <v>1.00171805</v>
      </c>
      <c r="M2733" s="117">
        <v>1</v>
      </c>
      <c r="N2733" s="117">
        <f t="shared" si="1277"/>
        <v>1</v>
      </c>
      <c r="O2733" s="110">
        <f t="shared" si="1278"/>
        <v>1.00171805</v>
      </c>
      <c r="P2733" s="110">
        <f t="shared" si="1279"/>
        <v>221.91605423999999</v>
      </c>
      <c r="Q2733" s="148">
        <f t="shared" si="1280"/>
        <v>0</v>
      </c>
      <c r="R2733" s="170">
        <f t="shared" si="1281"/>
        <v>0</v>
      </c>
      <c r="S2733" s="110">
        <f t="shared" si="1282"/>
        <v>0</v>
      </c>
      <c r="T2733" s="92">
        <f t="shared" si="1291"/>
        <v>0</v>
      </c>
      <c r="U2733" s="181">
        <f t="shared" si="1292"/>
        <v>0</v>
      </c>
      <c r="V2733" s="120">
        <f t="shared" si="1288"/>
        <v>7.8E-2</v>
      </c>
      <c r="W2733" s="118">
        <f t="shared" si="1283"/>
        <v>8</v>
      </c>
      <c r="X2733" s="118">
        <v>252</v>
      </c>
      <c r="Y2733" s="117">
        <f t="shared" si="1284"/>
        <v>1.0023872089999999</v>
      </c>
      <c r="Z2733" s="110">
        <f t="shared" si="1285"/>
        <v>0.52976000000000001</v>
      </c>
      <c r="AA2733" s="110">
        <f t="shared" si="1286"/>
        <v>0</v>
      </c>
      <c r="AB2733" s="121" t="str">
        <f t="shared" si="1289"/>
        <v>A+J=</v>
      </c>
      <c r="AC2733" s="115">
        <f t="shared" si="1290"/>
        <v>47021</v>
      </c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9">
        <f t="shared" si="1287"/>
        <v>47003</v>
      </c>
      <c r="B2734" s="110">
        <f t="shared" si="1269"/>
        <v>222.55987236999999</v>
      </c>
      <c r="C2734" s="184">
        <f t="shared" si="1293"/>
        <v>221.53544527744356</v>
      </c>
      <c r="D2734" s="111">
        <f t="shared" si="1270"/>
        <v>7245.38</v>
      </c>
      <c r="E2734" s="111">
        <f>IF($K2734=1,VLOOKUP($A2733,$AQ$11:$AU$150,5),E2733)</f>
        <v>7276.54</v>
      </c>
      <c r="F2734" s="160" t="e">
        <f>IF($K2734=1,VLOOKUP($A2733,$AQ$11:$AU$135,6),F2733)</f>
        <v>#REF!</v>
      </c>
      <c r="G2734" s="114">
        <f t="shared" si="1271"/>
        <v>4.3006716003852752E-3</v>
      </c>
      <c r="H2734" s="115">
        <f t="shared" si="1272"/>
        <v>47021</v>
      </c>
      <c r="I2734" s="115">
        <f t="shared" si="1273"/>
        <v>47021</v>
      </c>
      <c r="J2734" s="116">
        <f t="shared" si="1274"/>
        <v>20</v>
      </c>
      <c r="K2734" s="116">
        <f t="shared" si="1275"/>
        <v>9</v>
      </c>
      <c r="L2734" s="8">
        <f t="shared" si="1276"/>
        <v>1.0019330099999999</v>
      </c>
      <c r="M2734" s="117">
        <v>1</v>
      </c>
      <c r="N2734" s="117">
        <f t="shared" si="1277"/>
        <v>1</v>
      </c>
      <c r="O2734" s="110">
        <f t="shared" si="1278"/>
        <v>1.0019330099999999</v>
      </c>
      <c r="P2734" s="110">
        <f t="shared" si="1279"/>
        <v>221.96367549999999</v>
      </c>
      <c r="Q2734" s="148">
        <f t="shared" si="1280"/>
        <v>0</v>
      </c>
      <c r="R2734" s="170">
        <f t="shared" si="1281"/>
        <v>0</v>
      </c>
      <c r="S2734" s="110">
        <f t="shared" si="1282"/>
        <v>0</v>
      </c>
      <c r="T2734" s="92">
        <f t="shared" si="1291"/>
        <v>0</v>
      </c>
      <c r="U2734" s="181">
        <f t="shared" si="1292"/>
        <v>0</v>
      </c>
      <c r="V2734" s="120">
        <f t="shared" si="1288"/>
        <v>7.8E-2</v>
      </c>
      <c r="W2734" s="118">
        <f t="shared" si="1283"/>
        <v>9</v>
      </c>
      <c r="X2734" s="118">
        <v>252</v>
      </c>
      <c r="Y2734" s="117">
        <f t="shared" si="1284"/>
        <v>1.002686011</v>
      </c>
      <c r="Z2734" s="110">
        <f t="shared" si="1285"/>
        <v>0.59619686999999999</v>
      </c>
      <c r="AA2734" s="110">
        <f t="shared" si="1286"/>
        <v>0</v>
      </c>
      <c r="AB2734" s="121" t="str">
        <f t="shared" si="1289"/>
        <v>A+J=</v>
      </c>
      <c r="AC2734" s="115">
        <f t="shared" si="1290"/>
        <v>47021</v>
      </c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9">
        <f t="shared" si="1287"/>
        <v>47004</v>
      </c>
      <c r="B2735" s="110">
        <f t="shared" si="1269"/>
        <v>222.55987236999999</v>
      </c>
      <c r="C2735" s="184">
        <f t="shared" si="1293"/>
        <v>221.53544527744356</v>
      </c>
      <c r="D2735" s="111">
        <f t="shared" si="1270"/>
        <v>7245.38</v>
      </c>
      <c r="E2735" s="111">
        <f>IF($K2735=1,VLOOKUP($A2734,$AQ$11:$AU$150,5),E2734)</f>
        <v>7276.54</v>
      </c>
      <c r="F2735" s="160" t="e">
        <f>IF($K2735=1,VLOOKUP($A2734,$AQ$11:$AU$135,6),F2734)</f>
        <v>#REF!</v>
      </c>
      <c r="G2735" s="114">
        <f t="shared" si="1271"/>
        <v>4.3006716003852752E-3</v>
      </c>
      <c r="H2735" s="115">
        <f t="shared" si="1272"/>
        <v>47021</v>
      </c>
      <c r="I2735" s="115">
        <f t="shared" si="1273"/>
        <v>47021</v>
      </c>
      <c r="J2735" s="116">
        <f t="shared" si="1274"/>
        <v>20</v>
      </c>
      <c r="K2735" s="116">
        <f t="shared" si="1275"/>
        <v>9</v>
      </c>
      <c r="L2735" s="8">
        <f t="shared" si="1276"/>
        <v>1.0019330099999999</v>
      </c>
      <c r="M2735" s="117">
        <v>1</v>
      </c>
      <c r="N2735" s="117">
        <f t="shared" si="1277"/>
        <v>1</v>
      </c>
      <c r="O2735" s="110">
        <f t="shared" si="1278"/>
        <v>1.0019330099999999</v>
      </c>
      <c r="P2735" s="110">
        <f t="shared" si="1279"/>
        <v>221.96367549999999</v>
      </c>
      <c r="Q2735" s="148">
        <f t="shared" si="1280"/>
        <v>0</v>
      </c>
      <c r="R2735" s="170">
        <f t="shared" si="1281"/>
        <v>0</v>
      </c>
      <c r="S2735" s="110">
        <f t="shared" si="1282"/>
        <v>0</v>
      </c>
      <c r="T2735" s="92">
        <f t="shared" si="1291"/>
        <v>0</v>
      </c>
      <c r="U2735" s="181">
        <f t="shared" si="1292"/>
        <v>0</v>
      </c>
      <c r="V2735" s="120">
        <f t="shared" si="1288"/>
        <v>7.8E-2</v>
      </c>
      <c r="W2735" s="118">
        <f t="shared" si="1283"/>
        <v>9</v>
      </c>
      <c r="X2735" s="118">
        <v>252</v>
      </c>
      <c r="Y2735" s="117">
        <f t="shared" si="1284"/>
        <v>1.002686011</v>
      </c>
      <c r="Z2735" s="110">
        <f t="shared" si="1285"/>
        <v>0.59619686999999999</v>
      </c>
      <c r="AA2735" s="110">
        <f t="shared" si="1286"/>
        <v>0</v>
      </c>
      <c r="AB2735" s="121" t="str">
        <f t="shared" si="1289"/>
        <v>A+J=</v>
      </c>
      <c r="AC2735" s="115">
        <f t="shared" si="1290"/>
        <v>47021</v>
      </c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9">
        <f t="shared" si="1287"/>
        <v>47005</v>
      </c>
      <c r="B2736" s="110">
        <f t="shared" si="1269"/>
        <v>222.67398961000001</v>
      </c>
      <c r="C2736" s="184">
        <f t="shared" si="1293"/>
        <v>221.53544527744356</v>
      </c>
      <c r="D2736" s="111">
        <f t="shared" si="1270"/>
        <v>7245.38</v>
      </c>
      <c r="E2736" s="111">
        <f>IF($K2736=1,VLOOKUP($A2735,$AQ$11:$AU$150,5),E2735)</f>
        <v>7276.54</v>
      </c>
      <c r="F2736" s="160" t="e">
        <f>IF($K2736=1,VLOOKUP($A2735,$AQ$11:$AU$135,6),F2735)</f>
        <v>#REF!</v>
      </c>
      <c r="G2736" s="114">
        <f t="shared" si="1271"/>
        <v>4.3006716003852752E-3</v>
      </c>
      <c r="H2736" s="115">
        <f t="shared" si="1272"/>
        <v>47021</v>
      </c>
      <c r="I2736" s="115">
        <f t="shared" si="1273"/>
        <v>47021</v>
      </c>
      <c r="J2736" s="116">
        <f t="shared" si="1274"/>
        <v>20</v>
      </c>
      <c r="K2736" s="116">
        <f t="shared" si="1275"/>
        <v>10</v>
      </c>
      <c r="L2736" s="8">
        <f t="shared" si="1276"/>
        <v>1.0021480199999999</v>
      </c>
      <c r="M2736" s="117">
        <v>1</v>
      </c>
      <c r="N2736" s="117">
        <f t="shared" si="1277"/>
        <v>1</v>
      </c>
      <c r="O2736" s="110">
        <f t="shared" si="1278"/>
        <v>1.0021480199999999</v>
      </c>
      <c r="P2736" s="110">
        <f t="shared" si="1279"/>
        <v>222.01130784</v>
      </c>
      <c r="Q2736" s="148">
        <f t="shared" si="1280"/>
        <v>0</v>
      </c>
      <c r="R2736" s="170">
        <f t="shared" si="1281"/>
        <v>0</v>
      </c>
      <c r="S2736" s="110">
        <f t="shared" si="1282"/>
        <v>0</v>
      </c>
      <c r="T2736" s="92">
        <f t="shared" si="1291"/>
        <v>0</v>
      </c>
      <c r="U2736" s="181">
        <f t="shared" si="1292"/>
        <v>0</v>
      </c>
      <c r="V2736" s="120">
        <f t="shared" si="1288"/>
        <v>7.8E-2</v>
      </c>
      <c r="W2736" s="118">
        <f t="shared" si="1283"/>
        <v>10</v>
      </c>
      <c r="X2736" s="118">
        <v>252</v>
      </c>
      <c r="Y2736" s="117">
        <f t="shared" si="1284"/>
        <v>1.002984901</v>
      </c>
      <c r="Z2736" s="110">
        <f t="shared" si="1285"/>
        <v>0.66268176999999995</v>
      </c>
      <c r="AA2736" s="110">
        <f t="shared" si="1286"/>
        <v>0</v>
      </c>
      <c r="AB2736" s="121" t="str">
        <f t="shared" si="1289"/>
        <v>A+J=</v>
      </c>
      <c r="AC2736" s="115">
        <f t="shared" si="1290"/>
        <v>47021</v>
      </c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9">
        <f t="shared" si="1287"/>
        <v>47006</v>
      </c>
      <c r="B2737" s="110">
        <f t="shared" si="1269"/>
        <v>222.67398961000001</v>
      </c>
      <c r="C2737" s="184">
        <f t="shared" si="1293"/>
        <v>221.53544527744356</v>
      </c>
      <c r="D2737" s="111">
        <f t="shared" si="1270"/>
        <v>7245.38</v>
      </c>
      <c r="E2737" s="111">
        <f>IF($K2737=1,VLOOKUP($A2736,$AQ$11:$AU$150,5),E2736)</f>
        <v>7276.54</v>
      </c>
      <c r="F2737" s="160" t="e">
        <f>IF($K2737=1,VLOOKUP($A2736,$AQ$11:$AU$135,6),F2736)</f>
        <v>#REF!</v>
      </c>
      <c r="G2737" s="114">
        <f t="shared" si="1271"/>
        <v>4.3006716003852752E-3</v>
      </c>
      <c r="H2737" s="115">
        <f t="shared" si="1272"/>
        <v>47021</v>
      </c>
      <c r="I2737" s="115">
        <f t="shared" si="1273"/>
        <v>47021</v>
      </c>
      <c r="J2737" s="116">
        <f t="shared" si="1274"/>
        <v>20</v>
      </c>
      <c r="K2737" s="116">
        <f t="shared" si="1275"/>
        <v>10</v>
      </c>
      <c r="L2737" s="8">
        <f t="shared" si="1276"/>
        <v>1.0021480199999999</v>
      </c>
      <c r="M2737" s="117">
        <v>1</v>
      </c>
      <c r="N2737" s="117">
        <f t="shared" si="1277"/>
        <v>1</v>
      </c>
      <c r="O2737" s="110">
        <f t="shared" si="1278"/>
        <v>1.0021480199999999</v>
      </c>
      <c r="P2737" s="110">
        <f t="shared" si="1279"/>
        <v>222.01130784</v>
      </c>
      <c r="Q2737" s="148">
        <f t="shared" si="1280"/>
        <v>0</v>
      </c>
      <c r="R2737" s="170">
        <f t="shared" si="1281"/>
        <v>0</v>
      </c>
      <c r="S2737" s="110">
        <f t="shared" si="1282"/>
        <v>0</v>
      </c>
      <c r="T2737" s="92">
        <f t="shared" si="1291"/>
        <v>0</v>
      </c>
      <c r="U2737" s="181">
        <f t="shared" si="1292"/>
        <v>0</v>
      </c>
      <c r="V2737" s="120">
        <f t="shared" si="1288"/>
        <v>7.8E-2</v>
      </c>
      <c r="W2737" s="118">
        <f t="shared" si="1283"/>
        <v>10</v>
      </c>
      <c r="X2737" s="118">
        <v>252</v>
      </c>
      <c r="Y2737" s="117">
        <f t="shared" si="1284"/>
        <v>1.002984901</v>
      </c>
      <c r="Z2737" s="110">
        <f t="shared" si="1285"/>
        <v>0.66268176999999995</v>
      </c>
      <c r="AA2737" s="110">
        <f t="shared" si="1286"/>
        <v>0</v>
      </c>
      <c r="AB2737" s="121" t="str">
        <f t="shared" si="1289"/>
        <v>A+J=</v>
      </c>
      <c r="AC2737" s="115">
        <f t="shared" si="1290"/>
        <v>47021</v>
      </c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9">
        <f t="shared" si="1287"/>
        <v>47007</v>
      </c>
      <c r="B2738" s="110">
        <f t="shared" si="1269"/>
        <v>222.67398961000001</v>
      </c>
      <c r="C2738" s="184">
        <f t="shared" si="1293"/>
        <v>221.53544527744356</v>
      </c>
      <c r="D2738" s="111">
        <f t="shared" si="1270"/>
        <v>7245.38</v>
      </c>
      <c r="E2738" s="111">
        <f>IF($K2738=1,VLOOKUP($A2737,$AQ$11:$AU$150,5),E2737)</f>
        <v>7276.54</v>
      </c>
      <c r="F2738" s="160" t="e">
        <f>IF($K2738=1,VLOOKUP($A2737,$AQ$11:$AU$135,6),F2737)</f>
        <v>#REF!</v>
      </c>
      <c r="G2738" s="114">
        <f t="shared" si="1271"/>
        <v>4.3006716003852752E-3</v>
      </c>
      <c r="H2738" s="115">
        <f t="shared" si="1272"/>
        <v>47021</v>
      </c>
      <c r="I2738" s="115">
        <f t="shared" si="1273"/>
        <v>47021</v>
      </c>
      <c r="J2738" s="116">
        <f t="shared" si="1274"/>
        <v>20</v>
      </c>
      <c r="K2738" s="116">
        <f t="shared" si="1275"/>
        <v>10</v>
      </c>
      <c r="L2738" s="8">
        <f t="shared" si="1276"/>
        <v>1.0021480199999999</v>
      </c>
      <c r="M2738" s="117">
        <v>1</v>
      </c>
      <c r="N2738" s="117">
        <f t="shared" si="1277"/>
        <v>1</v>
      </c>
      <c r="O2738" s="110">
        <f t="shared" si="1278"/>
        <v>1.0021480199999999</v>
      </c>
      <c r="P2738" s="110">
        <f t="shared" si="1279"/>
        <v>222.01130784</v>
      </c>
      <c r="Q2738" s="148">
        <f t="shared" si="1280"/>
        <v>0</v>
      </c>
      <c r="R2738" s="170">
        <f t="shared" si="1281"/>
        <v>0</v>
      </c>
      <c r="S2738" s="110">
        <f t="shared" si="1282"/>
        <v>0</v>
      </c>
      <c r="T2738" s="92">
        <f t="shared" si="1291"/>
        <v>0</v>
      </c>
      <c r="U2738" s="181">
        <f t="shared" si="1292"/>
        <v>0</v>
      </c>
      <c r="V2738" s="120">
        <f t="shared" si="1288"/>
        <v>7.8E-2</v>
      </c>
      <c r="W2738" s="118">
        <f t="shared" si="1283"/>
        <v>10</v>
      </c>
      <c r="X2738" s="118">
        <v>252</v>
      </c>
      <c r="Y2738" s="117">
        <f t="shared" si="1284"/>
        <v>1.002984901</v>
      </c>
      <c r="Z2738" s="110">
        <f t="shared" si="1285"/>
        <v>0.66268176999999995</v>
      </c>
      <c r="AA2738" s="110">
        <f t="shared" si="1286"/>
        <v>0</v>
      </c>
      <c r="AB2738" s="121" t="str">
        <f t="shared" si="1289"/>
        <v>A+J=</v>
      </c>
      <c r="AC2738" s="115">
        <f t="shared" si="1290"/>
        <v>47021</v>
      </c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9">
        <f t="shared" si="1287"/>
        <v>47008</v>
      </c>
      <c r="B2739" s="110">
        <f t="shared" si="1269"/>
        <v>222.78816642000001</v>
      </c>
      <c r="C2739" s="184">
        <f t="shared" si="1293"/>
        <v>221.53544527744356</v>
      </c>
      <c r="D2739" s="111">
        <f t="shared" si="1270"/>
        <v>7245.38</v>
      </c>
      <c r="E2739" s="111">
        <f>IF($K2739=1,VLOOKUP($A2738,$AQ$11:$AU$150,5),E2738)</f>
        <v>7276.54</v>
      </c>
      <c r="F2739" s="160" t="e">
        <f>IF($K2739=1,VLOOKUP($A2738,$AQ$11:$AU$135,6),F2738)</f>
        <v>#REF!</v>
      </c>
      <c r="G2739" s="114">
        <f t="shared" si="1271"/>
        <v>4.3006716003852752E-3</v>
      </c>
      <c r="H2739" s="115">
        <f t="shared" si="1272"/>
        <v>47021</v>
      </c>
      <c r="I2739" s="115">
        <f t="shared" si="1273"/>
        <v>47021</v>
      </c>
      <c r="J2739" s="116">
        <f t="shared" si="1274"/>
        <v>20</v>
      </c>
      <c r="K2739" s="116">
        <f t="shared" si="1275"/>
        <v>11</v>
      </c>
      <c r="L2739" s="8">
        <f t="shared" si="1276"/>
        <v>1.0023630800000001</v>
      </c>
      <c r="M2739" s="117">
        <v>1</v>
      </c>
      <c r="N2739" s="117">
        <f t="shared" si="1277"/>
        <v>1</v>
      </c>
      <c r="O2739" s="110">
        <f t="shared" si="1278"/>
        <v>1.0023630800000001</v>
      </c>
      <c r="P2739" s="110">
        <f t="shared" si="1279"/>
        <v>222.05895125000001</v>
      </c>
      <c r="Q2739" s="148">
        <f t="shared" si="1280"/>
        <v>0</v>
      </c>
      <c r="R2739" s="170">
        <f t="shared" si="1281"/>
        <v>0</v>
      </c>
      <c r="S2739" s="110">
        <f t="shared" si="1282"/>
        <v>0</v>
      </c>
      <c r="T2739" s="92">
        <f t="shared" si="1291"/>
        <v>0</v>
      </c>
      <c r="U2739" s="181">
        <f t="shared" si="1292"/>
        <v>0</v>
      </c>
      <c r="V2739" s="120">
        <f t="shared" si="1288"/>
        <v>7.8E-2</v>
      </c>
      <c r="W2739" s="118">
        <f t="shared" si="1283"/>
        <v>11</v>
      </c>
      <c r="X2739" s="118">
        <v>252</v>
      </c>
      <c r="Y2739" s="117">
        <f t="shared" si="1284"/>
        <v>1.003283881</v>
      </c>
      <c r="Z2739" s="110">
        <f t="shared" si="1285"/>
        <v>0.72921517000000002</v>
      </c>
      <c r="AA2739" s="110">
        <f t="shared" si="1286"/>
        <v>0</v>
      </c>
      <c r="AB2739" s="121" t="str">
        <f t="shared" si="1289"/>
        <v>A+J=</v>
      </c>
      <c r="AC2739" s="115">
        <f t="shared" si="1290"/>
        <v>47021</v>
      </c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9">
        <f t="shared" si="1287"/>
        <v>47009</v>
      </c>
      <c r="B2740" s="110">
        <f t="shared" si="1269"/>
        <v>222.90240037999999</v>
      </c>
      <c r="C2740" s="184">
        <f t="shared" si="1293"/>
        <v>221.53544527744356</v>
      </c>
      <c r="D2740" s="111">
        <f t="shared" si="1270"/>
        <v>7245.38</v>
      </c>
      <c r="E2740" s="111">
        <f>IF($K2740=1,VLOOKUP($A2739,$AQ$11:$AU$150,5),E2739)</f>
        <v>7276.54</v>
      </c>
      <c r="F2740" s="160" t="e">
        <f>IF($K2740=1,VLOOKUP($A2739,$AQ$11:$AU$135,6),F2739)</f>
        <v>#REF!</v>
      </c>
      <c r="G2740" s="114">
        <f t="shared" si="1271"/>
        <v>4.3006716003852752E-3</v>
      </c>
      <c r="H2740" s="115">
        <f t="shared" si="1272"/>
        <v>47021</v>
      </c>
      <c r="I2740" s="115">
        <f t="shared" si="1273"/>
        <v>47021</v>
      </c>
      <c r="J2740" s="116">
        <f t="shared" si="1274"/>
        <v>20</v>
      </c>
      <c r="K2740" s="116">
        <f t="shared" si="1275"/>
        <v>12</v>
      </c>
      <c r="L2740" s="8">
        <f t="shared" si="1276"/>
        <v>1.00257818</v>
      </c>
      <c r="M2740" s="117">
        <v>1</v>
      </c>
      <c r="N2740" s="117">
        <f t="shared" si="1277"/>
        <v>1</v>
      </c>
      <c r="O2740" s="110">
        <f t="shared" si="1278"/>
        <v>1.00257818</v>
      </c>
      <c r="P2740" s="110">
        <f t="shared" si="1279"/>
        <v>222.10660353</v>
      </c>
      <c r="Q2740" s="148">
        <f t="shared" si="1280"/>
        <v>0</v>
      </c>
      <c r="R2740" s="170">
        <f t="shared" si="1281"/>
        <v>0</v>
      </c>
      <c r="S2740" s="110">
        <f t="shared" si="1282"/>
        <v>0</v>
      </c>
      <c r="T2740" s="92">
        <f t="shared" si="1291"/>
        <v>0</v>
      </c>
      <c r="U2740" s="181">
        <f t="shared" si="1292"/>
        <v>0</v>
      </c>
      <c r="V2740" s="120">
        <f t="shared" si="1288"/>
        <v>7.8E-2</v>
      </c>
      <c r="W2740" s="118">
        <f t="shared" si="1283"/>
        <v>12</v>
      </c>
      <c r="X2740" s="118">
        <v>252</v>
      </c>
      <c r="Y2740" s="117">
        <f t="shared" si="1284"/>
        <v>1.00358295</v>
      </c>
      <c r="Z2740" s="110">
        <f t="shared" si="1285"/>
        <v>0.79579685</v>
      </c>
      <c r="AA2740" s="110">
        <f t="shared" si="1286"/>
        <v>0</v>
      </c>
      <c r="AB2740" s="121" t="str">
        <f t="shared" si="1289"/>
        <v>A+J=</v>
      </c>
      <c r="AC2740" s="115">
        <f t="shared" si="1290"/>
        <v>47021</v>
      </c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9">
        <f t="shared" si="1287"/>
        <v>47010</v>
      </c>
      <c r="B2741" s="110">
        <f t="shared" si="1269"/>
        <v>223.01669372999999</v>
      </c>
      <c r="C2741" s="184">
        <f t="shared" si="1293"/>
        <v>221.53544527744356</v>
      </c>
      <c r="D2741" s="111">
        <f t="shared" si="1270"/>
        <v>7245.38</v>
      </c>
      <c r="E2741" s="111">
        <f>IF($K2741=1,VLOOKUP($A2740,$AQ$11:$AU$150,5),E2740)</f>
        <v>7276.54</v>
      </c>
      <c r="F2741" s="160" t="e">
        <f>IF($K2741=1,VLOOKUP($A2740,$AQ$11:$AU$135,6),F2740)</f>
        <v>#REF!</v>
      </c>
      <c r="G2741" s="114">
        <f t="shared" si="1271"/>
        <v>4.3006716003852752E-3</v>
      </c>
      <c r="H2741" s="115">
        <f t="shared" si="1272"/>
        <v>47021</v>
      </c>
      <c r="I2741" s="115">
        <f t="shared" si="1273"/>
        <v>47021</v>
      </c>
      <c r="J2741" s="116">
        <f t="shared" si="1274"/>
        <v>20</v>
      </c>
      <c r="K2741" s="116">
        <f t="shared" si="1275"/>
        <v>13</v>
      </c>
      <c r="L2741" s="8">
        <f t="shared" si="1276"/>
        <v>1.00279333</v>
      </c>
      <c r="M2741" s="117">
        <v>1</v>
      </c>
      <c r="N2741" s="117">
        <f t="shared" si="1277"/>
        <v>1</v>
      </c>
      <c r="O2741" s="110">
        <f t="shared" si="1278"/>
        <v>1.00279333</v>
      </c>
      <c r="P2741" s="110">
        <f t="shared" si="1279"/>
        <v>222.15426687999999</v>
      </c>
      <c r="Q2741" s="148">
        <f t="shared" si="1280"/>
        <v>0</v>
      </c>
      <c r="R2741" s="170">
        <f t="shared" si="1281"/>
        <v>0</v>
      </c>
      <c r="S2741" s="110">
        <f t="shared" si="1282"/>
        <v>0</v>
      </c>
      <c r="T2741" s="92">
        <f t="shared" si="1291"/>
        <v>0</v>
      </c>
      <c r="U2741" s="181">
        <f t="shared" si="1292"/>
        <v>0</v>
      </c>
      <c r="V2741" s="120">
        <f t="shared" si="1288"/>
        <v>7.8E-2</v>
      </c>
      <c r="W2741" s="118">
        <f t="shared" si="1283"/>
        <v>13</v>
      </c>
      <c r="X2741" s="118">
        <v>252</v>
      </c>
      <c r="Y2741" s="117">
        <f t="shared" si="1284"/>
        <v>1.003882108</v>
      </c>
      <c r="Z2741" s="110">
        <f t="shared" si="1285"/>
        <v>0.86242684999999997</v>
      </c>
      <c r="AA2741" s="110">
        <f t="shared" si="1286"/>
        <v>0</v>
      </c>
      <c r="AB2741" s="121" t="str">
        <f t="shared" si="1289"/>
        <v>A+J=</v>
      </c>
      <c r="AC2741" s="115">
        <f t="shared" si="1290"/>
        <v>47021</v>
      </c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9">
        <f t="shared" si="1287"/>
        <v>47011</v>
      </c>
      <c r="B2742" s="110">
        <f t="shared" si="1269"/>
        <v>223.1310465</v>
      </c>
      <c r="C2742" s="184">
        <f t="shared" si="1293"/>
        <v>221.53544527744356</v>
      </c>
      <c r="D2742" s="111">
        <f t="shared" si="1270"/>
        <v>7245.38</v>
      </c>
      <c r="E2742" s="111">
        <f>IF($K2742=1,VLOOKUP($A2741,$AQ$11:$AU$150,5),E2741)</f>
        <v>7276.54</v>
      </c>
      <c r="F2742" s="160" t="e">
        <f>IF($K2742=1,VLOOKUP($A2741,$AQ$11:$AU$135,6),F2741)</f>
        <v>#REF!</v>
      </c>
      <c r="G2742" s="114">
        <f t="shared" si="1271"/>
        <v>4.3006716003852752E-3</v>
      </c>
      <c r="H2742" s="115">
        <f t="shared" si="1272"/>
        <v>47021</v>
      </c>
      <c r="I2742" s="115">
        <f t="shared" si="1273"/>
        <v>47021</v>
      </c>
      <c r="J2742" s="116">
        <f t="shared" si="1274"/>
        <v>20</v>
      </c>
      <c r="K2742" s="116">
        <f t="shared" si="1275"/>
        <v>14</v>
      </c>
      <c r="L2742" s="8">
        <f t="shared" si="1276"/>
        <v>1.00300853</v>
      </c>
      <c r="M2742" s="117">
        <v>1</v>
      </c>
      <c r="N2742" s="117">
        <f t="shared" si="1277"/>
        <v>1</v>
      </c>
      <c r="O2742" s="110">
        <f t="shared" si="1278"/>
        <v>1.00300853</v>
      </c>
      <c r="P2742" s="110">
        <f t="shared" si="1279"/>
        <v>222.20194131</v>
      </c>
      <c r="Q2742" s="148">
        <f t="shared" si="1280"/>
        <v>0</v>
      </c>
      <c r="R2742" s="170">
        <f t="shared" si="1281"/>
        <v>0</v>
      </c>
      <c r="S2742" s="110">
        <f t="shared" si="1282"/>
        <v>0</v>
      </c>
      <c r="T2742" s="92">
        <f t="shared" si="1291"/>
        <v>0</v>
      </c>
      <c r="U2742" s="181">
        <f t="shared" si="1292"/>
        <v>0</v>
      </c>
      <c r="V2742" s="120">
        <f t="shared" si="1288"/>
        <v>7.8E-2</v>
      </c>
      <c r="W2742" s="118">
        <f t="shared" si="1283"/>
        <v>14</v>
      </c>
      <c r="X2742" s="118">
        <v>252</v>
      </c>
      <c r="Y2742" s="117">
        <f t="shared" si="1284"/>
        <v>1.0041813550000001</v>
      </c>
      <c r="Z2742" s="110">
        <f t="shared" si="1285"/>
        <v>0.92910519000000003</v>
      </c>
      <c r="AA2742" s="110">
        <f t="shared" si="1286"/>
        <v>0</v>
      </c>
      <c r="AB2742" s="121" t="str">
        <f t="shared" si="1289"/>
        <v>A+J=</v>
      </c>
      <c r="AC2742" s="115">
        <f t="shared" si="1290"/>
        <v>47021</v>
      </c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9">
        <f t="shared" si="1287"/>
        <v>47012</v>
      </c>
      <c r="B2743" s="110">
        <f t="shared" si="1269"/>
        <v>223.24545648</v>
      </c>
      <c r="C2743" s="184">
        <f t="shared" si="1293"/>
        <v>221.53544527744356</v>
      </c>
      <c r="D2743" s="111">
        <f t="shared" si="1270"/>
        <v>7245.38</v>
      </c>
      <c r="E2743" s="111">
        <f>IF($K2743=1,VLOOKUP($A2742,$AQ$11:$AU$150,5),E2742)</f>
        <v>7276.54</v>
      </c>
      <c r="F2743" s="160" t="e">
        <f>IF($K2743=1,VLOOKUP($A2742,$AQ$11:$AU$135,6),F2742)</f>
        <v>#REF!</v>
      </c>
      <c r="G2743" s="114">
        <f t="shared" si="1271"/>
        <v>4.3006716003852752E-3</v>
      </c>
      <c r="H2743" s="115">
        <f t="shared" si="1272"/>
        <v>47021</v>
      </c>
      <c r="I2743" s="115">
        <f t="shared" si="1273"/>
        <v>47021</v>
      </c>
      <c r="J2743" s="116">
        <f t="shared" si="1274"/>
        <v>20</v>
      </c>
      <c r="K2743" s="116">
        <f t="shared" si="1275"/>
        <v>15</v>
      </c>
      <c r="L2743" s="8">
        <f t="shared" si="1276"/>
        <v>1.00322377</v>
      </c>
      <c r="M2743" s="117">
        <v>1</v>
      </c>
      <c r="N2743" s="117">
        <f t="shared" si="1277"/>
        <v>1</v>
      </c>
      <c r="O2743" s="110">
        <f t="shared" si="1278"/>
        <v>1.00322377</v>
      </c>
      <c r="P2743" s="110">
        <f t="shared" si="1279"/>
        <v>222.24962459</v>
      </c>
      <c r="Q2743" s="148">
        <f t="shared" si="1280"/>
        <v>0</v>
      </c>
      <c r="R2743" s="170">
        <f t="shared" si="1281"/>
        <v>0</v>
      </c>
      <c r="S2743" s="110">
        <f t="shared" si="1282"/>
        <v>0</v>
      </c>
      <c r="T2743" s="92">
        <f t="shared" si="1291"/>
        <v>0</v>
      </c>
      <c r="U2743" s="181">
        <f t="shared" si="1292"/>
        <v>0</v>
      </c>
      <c r="V2743" s="120">
        <f t="shared" si="1288"/>
        <v>7.8E-2</v>
      </c>
      <c r="W2743" s="118">
        <f t="shared" si="1283"/>
        <v>15</v>
      </c>
      <c r="X2743" s="118">
        <v>252</v>
      </c>
      <c r="Y2743" s="117">
        <f t="shared" si="1284"/>
        <v>1.0044806909999999</v>
      </c>
      <c r="Z2743" s="110">
        <f t="shared" si="1285"/>
        <v>0.99583189000000005</v>
      </c>
      <c r="AA2743" s="110">
        <f t="shared" si="1286"/>
        <v>0</v>
      </c>
      <c r="AB2743" s="121" t="str">
        <f t="shared" si="1289"/>
        <v>A+J=</v>
      </c>
      <c r="AC2743" s="115">
        <f t="shared" si="1290"/>
        <v>47021</v>
      </c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9">
        <f t="shared" si="1287"/>
        <v>47013</v>
      </c>
      <c r="B2744" s="110">
        <f t="shared" si="1269"/>
        <v>223.24545648</v>
      </c>
      <c r="C2744" s="184">
        <f t="shared" si="1293"/>
        <v>221.53544527744356</v>
      </c>
      <c r="D2744" s="111">
        <f t="shared" si="1270"/>
        <v>7245.38</v>
      </c>
      <c r="E2744" s="111">
        <f>IF($K2744=1,VLOOKUP($A2743,$AQ$11:$AU$150,5),E2743)</f>
        <v>7276.54</v>
      </c>
      <c r="F2744" s="160" t="e">
        <f>IF($K2744=1,VLOOKUP($A2743,$AQ$11:$AU$135,6),F2743)</f>
        <v>#REF!</v>
      </c>
      <c r="G2744" s="114">
        <f t="shared" si="1271"/>
        <v>4.3006716003852752E-3</v>
      </c>
      <c r="H2744" s="115">
        <f t="shared" si="1272"/>
        <v>47021</v>
      </c>
      <c r="I2744" s="115">
        <f t="shared" si="1273"/>
        <v>47021</v>
      </c>
      <c r="J2744" s="116">
        <f t="shared" si="1274"/>
        <v>20</v>
      </c>
      <c r="K2744" s="116">
        <f t="shared" si="1275"/>
        <v>15</v>
      </c>
      <c r="L2744" s="8">
        <f t="shared" si="1276"/>
        <v>1.00322377</v>
      </c>
      <c r="M2744" s="117">
        <v>1</v>
      </c>
      <c r="N2744" s="117">
        <f t="shared" si="1277"/>
        <v>1</v>
      </c>
      <c r="O2744" s="110">
        <f t="shared" si="1278"/>
        <v>1.00322377</v>
      </c>
      <c r="P2744" s="110">
        <f t="shared" si="1279"/>
        <v>222.24962459</v>
      </c>
      <c r="Q2744" s="148">
        <f t="shared" si="1280"/>
        <v>0</v>
      </c>
      <c r="R2744" s="170">
        <f t="shared" si="1281"/>
        <v>0</v>
      </c>
      <c r="S2744" s="110">
        <f t="shared" si="1282"/>
        <v>0</v>
      </c>
      <c r="T2744" s="92">
        <f t="shared" si="1291"/>
        <v>0</v>
      </c>
      <c r="U2744" s="181">
        <f t="shared" si="1292"/>
        <v>0</v>
      </c>
      <c r="V2744" s="120">
        <f t="shared" si="1288"/>
        <v>7.8E-2</v>
      </c>
      <c r="W2744" s="118">
        <f t="shared" si="1283"/>
        <v>15</v>
      </c>
      <c r="X2744" s="118">
        <v>252</v>
      </c>
      <c r="Y2744" s="117">
        <f t="shared" si="1284"/>
        <v>1.0044806909999999</v>
      </c>
      <c r="Z2744" s="110">
        <f t="shared" si="1285"/>
        <v>0.99583189000000005</v>
      </c>
      <c r="AA2744" s="110">
        <f t="shared" si="1286"/>
        <v>0</v>
      </c>
      <c r="AB2744" s="121" t="str">
        <f t="shared" si="1289"/>
        <v>A+J=</v>
      </c>
      <c r="AC2744" s="115">
        <f t="shared" si="1290"/>
        <v>47021</v>
      </c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9">
        <f t="shared" si="1287"/>
        <v>47014</v>
      </c>
      <c r="B2745" s="110">
        <f t="shared" si="1269"/>
        <v>223.24545648</v>
      </c>
      <c r="C2745" s="184">
        <f t="shared" si="1293"/>
        <v>221.53544527744356</v>
      </c>
      <c r="D2745" s="111">
        <f t="shared" si="1270"/>
        <v>7245.38</v>
      </c>
      <c r="E2745" s="111">
        <f>IF($K2745=1,VLOOKUP($A2744,$AQ$11:$AU$150,5),E2744)</f>
        <v>7276.54</v>
      </c>
      <c r="F2745" s="160" t="e">
        <f>IF($K2745=1,VLOOKUP($A2744,$AQ$11:$AU$135,6),F2744)</f>
        <v>#REF!</v>
      </c>
      <c r="G2745" s="114">
        <f t="shared" si="1271"/>
        <v>4.3006716003852752E-3</v>
      </c>
      <c r="H2745" s="115">
        <f t="shared" si="1272"/>
        <v>47021</v>
      </c>
      <c r="I2745" s="115">
        <f t="shared" si="1273"/>
        <v>47021</v>
      </c>
      <c r="J2745" s="116">
        <f t="shared" si="1274"/>
        <v>20</v>
      </c>
      <c r="K2745" s="116">
        <f t="shared" si="1275"/>
        <v>15</v>
      </c>
      <c r="L2745" s="8">
        <f t="shared" si="1276"/>
        <v>1.00322377</v>
      </c>
      <c r="M2745" s="117">
        <v>1</v>
      </c>
      <c r="N2745" s="117">
        <f t="shared" si="1277"/>
        <v>1</v>
      </c>
      <c r="O2745" s="110">
        <f t="shared" si="1278"/>
        <v>1.00322377</v>
      </c>
      <c r="P2745" s="110">
        <f t="shared" si="1279"/>
        <v>222.24962459</v>
      </c>
      <c r="Q2745" s="148">
        <f t="shared" si="1280"/>
        <v>0</v>
      </c>
      <c r="R2745" s="170">
        <f t="shared" si="1281"/>
        <v>0</v>
      </c>
      <c r="S2745" s="110">
        <f t="shared" si="1282"/>
        <v>0</v>
      </c>
      <c r="T2745" s="92">
        <f t="shared" si="1291"/>
        <v>0</v>
      </c>
      <c r="U2745" s="181">
        <f t="shared" si="1292"/>
        <v>0</v>
      </c>
      <c r="V2745" s="120">
        <f t="shared" si="1288"/>
        <v>7.8E-2</v>
      </c>
      <c r="W2745" s="118">
        <f t="shared" si="1283"/>
        <v>15</v>
      </c>
      <c r="X2745" s="118">
        <v>252</v>
      </c>
      <c r="Y2745" s="117">
        <f t="shared" si="1284"/>
        <v>1.0044806909999999</v>
      </c>
      <c r="Z2745" s="110">
        <f t="shared" si="1285"/>
        <v>0.99583189000000005</v>
      </c>
      <c r="AA2745" s="110">
        <f t="shared" si="1286"/>
        <v>0</v>
      </c>
      <c r="AB2745" s="121" t="str">
        <f t="shared" si="1289"/>
        <v>A+J=</v>
      </c>
      <c r="AC2745" s="115">
        <f t="shared" si="1290"/>
        <v>47021</v>
      </c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9">
        <f t="shared" si="1287"/>
        <v>47015</v>
      </c>
      <c r="B2746" s="110">
        <f t="shared" si="1269"/>
        <v>223.35992615000001</v>
      </c>
      <c r="C2746" s="184">
        <f t="shared" si="1293"/>
        <v>221.53544527744356</v>
      </c>
      <c r="D2746" s="111">
        <f t="shared" si="1270"/>
        <v>7245.38</v>
      </c>
      <c r="E2746" s="111">
        <f>IF($K2746=1,VLOOKUP($A2745,$AQ$11:$AU$150,5),E2745)</f>
        <v>7276.54</v>
      </c>
      <c r="F2746" s="160" t="e">
        <f>IF($K2746=1,VLOOKUP($A2745,$AQ$11:$AU$135,6),F2745)</f>
        <v>#REF!</v>
      </c>
      <c r="G2746" s="114">
        <f t="shared" si="1271"/>
        <v>4.3006716003852752E-3</v>
      </c>
      <c r="H2746" s="115">
        <f t="shared" si="1272"/>
        <v>47021</v>
      </c>
      <c r="I2746" s="115">
        <f t="shared" si="1273"/>
        <v>47021</v>
      </c>
      <c r="J2746" s="116">
        <f t="shared" si="1274"/>
        <v>20</v>
      </c>
      <c r="K2746" s="116">
        <f t="shared" si="1275"/>
        <v>16</v>
      </c>
      <c r="L2746" s="8">
        <f t="shared" si="1276"/>
        <v>1.00343906</v>
      </c>
      <c r="M2746" s="117">
        <v>1</v>
      </c>
      <c r="N2746" s="117">
        <f t="shared" si="1277"/>
        <v>1</v>
      </c>
      <c r="O2746" s="110">
        <f t="shared" si="1278"/>
        <v>1.00343906</v>
      </c>
      <c r="P2746" s="110">
        <f t="shared" si="1279"/>
        <v>222.29731896000001</v>
      </c>
      <c r="Q2746" s="148">
        <f t="shared" si="1280"/>
        <v>0</v>
      </c>
      <c r="R2746" s="170">
        <f t="shared" si="1281"/>
        <v>0</v>
      </c>
      <c r="S2746" s="110">
        <f t="shared" si="1282"/>
        <v>0</v>
      </c>
      <c r="T2746" s="92">
        <f t="shared" si="1291"/>
        <v>0</v>
      </c>
      <c r="U2746" s="181">
        <f t="shared" si="1292"/>
        <v>0</v>
      </c>
      <c r="V2746" s="120">
        <f t="shared" si="1288"/>
        <v>7.8E-2</v>
      </c>
      <c r="W2746" s="118">
        <f t="shared" si="1283"/>
        <v>16</v>
      </c>
      <c r="X2746" s="118">
        <v>252</v>
      </c>
      <c r="Y2746" s="117">
        <f t="shared" si="1284"/>
        <v>1.0047801169999999</v>
      </c>
      <c r="Z2746" s="110">
        <f t="shared" si="1285"/>
        <v>1.06260719</v>
      </c>
      <c r="AA2746" s="110">
        <f t="shared" si="1286"/>
        <v>0</v>
      </c>
      <c r="AB2746" s="121" t="str">
        <f t="shared" si="1289"/>
        <v>A+J=</v>
      </c>
      <c r="AC2746" s="115">
        <f t="shared" si="1290"/>
        <v>47021</v>
      </c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9">
        <f t="shared" si="1287"/>
        <v>47016</v>
      </c>
      <c r="B2747" s="110">
        <f t="shared" si="1269"/>
        <v>223.47445307000001</v>
      </c>
      <c r="C2747" s="184">
        <f t="shared" si="1293"/>
        <v>221.53544527744356</v>
      </c>
      <c r="D2747" s="111">
        <f t="shared" si="1270"/>
        <v>7245.38</v>
      </c>
      <c r="E2747" s="111">
        <f>IF($K2747=1,VLOOKUP($A2746,$AQ$11:$AU$150,5),E2746)</f>
        <v>7276.54</v>
      </c>
      <c r="F2747" s="160" t="e">
        <f>IF($K2747=1,VLOOKUP($A2746,$AQ$11:$AU$135,6),F2746)</f>
        <v>#REF!</v>
      </c>
      <c r="G2747" s="114">
        <f t="shared" si="1271"/>
        <v>4.3006716003852752E-3</v>
      </c>
      <c r="H2747" s="115">
        <f t="shared" si="1272"/>
        <v>47021</v>
      </c>
      <c r="I2747" s="115">
        <f t="shared" si="1273"/>
        <v>47021</v>
      </c>
      <c r="J2747" s="116">
        <f t="shared" si="1274"/>
        <v>20</v>
      </c>
      <c r="K2747" s="116">
        <f t="shared" si="1275"/>
        <v>17</v>
      </c>
      <c r="L2747" s="8">
        <f t="shared" si="1276"/>
        <v>1.0036543899999999</v>
      </c>
      <c r="M2747" s="117">
        <v>1</v>
      </c>
      <c r="N2747" s="117">
        <f t="shared" si="1277"/>
        <v>1</v>
      </c>
      <c r="O2747" s="110">
        <f t="shared" si="1278"/>
        <v>1.0036543899999999</v>
      </c>
      <c r="P2747" s="110">
        <f t="shared" si="1279"/>
        <v>222.34502219000001</v>
      </c>
      <c r="Q2747" s="148">
        <f t="shared" si="1280"/>
        <v>0</v>
      </c>
      <c r="R2747" s="170">
        <f t="shared" si="1281"/>
        <v>0</v>
      </c>
      <c r="S2747" s="110">
        <f t="shared" si="1282"/>
        <v>0</v>
      </c>
      <c r="T2747" s="92">
        <f t="shared" si="1291"/>
        <v>0</v>
      </c>
      <c r="U2747" s="181">
        <f t="shared" si="1292"/>
        <v>0</v>
      </c>
      <c r="V2747" s="120">
        <f t="shared" si="1288"/>
        <v>7.8E-2</v>
      </c>
      <c r="W2747" s="118">
        <f t="shared" si="1283"/>
        <v>17</v>
      </c>
      <c r="X2747" s="118">
        <v>252</v>
      </c>
      <c r="Y2747" s="117">
        <f t="shared" si="1284"/>
        <v>1.0050796319999999</v>
      </c>
      <c r="Z2747" s="110">
        <f t="shared" si="1285"/>
        <v>1.1294308799999999</v>
      </c>
      <c r="AA2747" s="110">
        <f t="shared" si="1286"/>
        <v>0</v>
      </c>
      <c r="AB2747" s="121" t="str">
        <f t="shared" si="1289"/>
        <v>A+J=</v>
      </c>
      <c r="AC2747" s="115">
        <f t="shared" si="1290"/>
        <v>47021</v>
      </c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9">
        <f t="shared" si="1287"/>
        <v>47017</v>
      </c>
      <c r="B2748" s="110">
        <f t="shared" si="1269"/>
        <v>223.58903950000001</v>
      </c>
      <c r="C2748" s="184">
        <f t="shared" si="1293"/>
        <v>221.53544527744356</v>
      </c>
      <c r="D2748" s="111">
        <f t="shared" si="1270"/>
        <v>7245.38</v>
      </c>
      <c r="E2748" s="111">
        <f>IF($K2748=1,VLOOKUP($A2747,$AQ$11:$AU$150,5),E2747)</f>
        <v>7276.54</v>
      </c>
      <c r="F2748" s="160" t="e">
        <f>IF($K2748=1,VLOOKUP($A2747,$AQ$11:$AU$135,6),F2747)</f>
        <v>#REF!</v>
      </c>
      <c r="G2748" s="114">
        <f t="shared" si="1271"/>
        <v>4.3006716003852752E-3</v>
      </c>
      <c r="H2748" s="115">
        <f t="shared" si="1272"/>
        <v>47021</v>
      </c>
      <c r="I2748" s="115">
        <f t="shared" si="1273"/>
        <v>47021</v>
      </c>
      <c r="J2748" s="116">
        <f t="shared" si="1274"/>
        <v>20</v>
      </c>
      <c r="K2748" s="116">
        <f t="shared" si="1275"/>
        <v>18</v>
      </c>
      <c r="L2748" s="8">
        <f t="shared" si="1276"/>
        <v>1.0038697700000001</v>
      </c>
      <c r="M2748" s="117">
        <v>1</v>
      </c>
      <c r="N2748" s="117">
        <f t="shared" si="1277"/>
        <v>1</v>
      </c>
      <c r="O2748" s="110">
        <f t="shared" si="1278"/>
        <v>1.0038697700000001</v>
      </c>
      <c r="P2748" s="110">
        <f t="shared" si="1279"/>
        <v>222.39273649</v>
      </c>
      <c r="Q2748" s="148">
        <f t="shared" si="1280"/>
        <v>0</v>
      </c>
      <c r="R2748" s="170">
        <f t="shared" si="1281"/>
        <v>0</v>
      </c>
      <c r="S2748" s="110">
        <f t="shared" si="1282"/>
        <v>0</v>
      </c>
      <c r="T2748" s="92">
        <f t="shared" si="1291"/>
        <v>0</v>
      </c>
      <c r="U2748" s="181">
        <f t="shared" si="1292"/>
        <v>0</v>
      </c>
      <c r="V2748" s="120">
        <f t="shared" si="1288"/>
        <v>7.8E-2</v>
      </c>
      <c r="W2748" s="118">
        <f t="shared" si="1283"/>
        <v>18</v>
      </c>
      <c r="X2748" s="118">
        <v>252</v>
      </c>
      <c r="Y2748" s="117">
        <f t="shared" si="1284"/>
        <v>1.005379236</v>
      </c>
      <c r="Z2748" s="110">
        <f t="shared" si="1285"/>
        <v>1.1963030100000001</v>
      </c>
      <c r="AA2748" s="110">
        <f t="shared" si="1286"/>
        <v>0</v>
      </c>
      <c r="AB2748" s="121" t="str">
        <f t="shared" si="1289"/>
        <v>A+J=</v>
      </c>
      <c r="AC2748" s="115">
        <f t="shared" si="1290"/>
        <v>47021</v>
      </c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9">
        <f t="shared" si="1287"/>
        <v>47018</v>
      </c>
      <c r="B2749" s="110">
        <f t="shared" si="1269"/>
        <v>223.70368323</v>
      </c>
      <c r="C2749" s="184">
        <f t="shared" si="1293"/>
        <v>221.53544527744356</v>
      </c>
      <c r="D2749" s="111">
        <f t="shared" si="1270"/>
        <v>7245.38</v>
      </c>
      <c r="E2749" s="111">
        <f>IF($K2749=1,VLOOKUP($A2748,$AQ$11:$AU$150,5),E2748)</f>
        <v>7276.54</v>
      </c>
      <c r="F2749" s="160" t="e">
        <f>IF($K2749=1,VLOOKUP($A2748,$AQ$11:$AU$135,6),F2748)</f>
        <v>#REF!</v>
      </c>
      <c r="G2749" s="114">
        <f t="shared" si="1271"/>
        <v>4.3006716003852752E-3</v>
      </c>
      <c r="H2749" s="115">
        <f t="shared" si="1272"/>
        <v>47021</v>
      </c>
      <c r="I2749" s="115">
        <f t="shared" si="1273"/>
        <v>47021</v>
      </c>
      <c r="J2749" s="116">
        <f t="shared" si="1274"/>
        <v>20</v>
      </c>
      <c r="K2749" s="116">
        <f t="shared" si="1275"/>
        <v>19</v>
      </c>
      <c r="L2749" s="8">
        <f t="shared" si="1276"/>
        <v>1.0040851900000001</v>
      </c>
      <c r="M2749" s="117">
        <v>1</v>
      </c>
      <c r="N2749" s="117">
        <f t="shared" si="1277"/>
        <v>1</v>
      </c>
      <c r="O2749" s="110">
        <f t="shared" si="1278"/>
        <v>1.0040851900000001</v>
      </c>
      <c r="P2749" s="110">
        <f t="shared" si="1279"/>
        <v>222.44045965999999</v>
      </c>
      <c r="Q2749" s="148">
        <f t="shared" si="1280"/>
        <v>0</v>
      </c>
      <c r="R2749" s="170">
        <f t="shared" si="1281"/>
        <v>0</v>
      </c>
      <c r="S2749" s="110">
        <f t="shared" si="1282"/>
        <v>0</v>
      </c>
      <c r="T2749" s="92">
        <f t="shared" si="1291"/>
        <v>0</v>
      </c>
      <c r="U2749" s="181">
        <f t="shared" si="1292"/>
        <v>0</v>
      </c>
      <c r="V2749" s="120">
        <f t="shared" si="1288"/>
        <v>7.8E-2</v>
      </c>
      <c r="W2749" s="118">
        <f t="shared" si="1283"/>
        <v>19</v>
      </c>
      <c r="X2749" s="118">
        <v>252</v>
      </c>
      <c r="Y2749" s="117">
        <f t="shared" si="1284"/>
        <v>1.0056789290000001</v>
      </c>
      <c r="Z2749" s="110">
        <f t="shared" si="1285"/>
        <v>1.2632235700000001</v>
      </c>
      <c r="AA2749" s="110">
        <f t="shared" si="1286"/>
        <v>0</v>
      </c>
      <c r="AB2749" s="121" t="str">
        <f t="shared" si="1289"/>
        <v>A+J=</v>
      </c>
      <c r="AC2749" s="115">
        <f t="shared" si="1290"/>
        <v>47021</v>
      </c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9">
        <f t="shared" si="1287"/>
        <v>47019</v>
      </c>
      <c r="B2750" s="110">
        <f t="shared" si="1269"/>
        <v>223.81838895999999</v>
      </c>
      <c r="C2750" s="184">
        <f t="shared" si="1293"/>
        <v>221.53544527744356</v>
      </c>
      <c r="D2750" s="111">
        <f t="shared" si="1270"/>
        <v>7245.38</v>
      </c>
      <c r="E2750" s="111">
        <f>IF($K2750=1,VLOOKUP($A2749,$AQ$11:$AU$150,5),E2749)</f>
        <v>7276.54</v>
      </c>
      <c r="F2750" s="160" t="e">
        <f>IF($K2750=1,VLOOKUP($A2749,$AQ$11:$AU$135,6),F2749)</f>
        <v>#REF!</v>
      </c>
      <c r="G2750" s="114">
        <f t="shared" si="1271"/>
        <v>4.3006716003852752E-3</v>
      </c>
      <c r="H2750" s="115">
        <f t="shared" si="1272"/>
        <v>47021</v>
      </c>
      <c r="I2750" s="115">
        <f t="shared" si="1273"/>
        <v>47021</v>
      </c>
      <c r="J2750" s="116">
        <f t="shared" si="1274"/>
        <v>20</v>
      </c>
      <c r="K2750" s="116">
        <f t="shared" si="1275"/>
        <v>20</v>
      </c>
      <c r="L2750" s="8">
        <f t="shared" si="1276"/>
        <v>1.0043006699999999</v>
      </c>
      <c r="M2750" s="117">
        <v>1</v>
      </c>
      <c r="N2750" s="117">
        <f t="shared" si="1277"/>
        <v>1</v>
      </c>
      <c r="O2750" s="110">
        <f t="shared" si="1278"/>
        <v>1.0043006699999999</v>
      </c>
      <c r="P2750" s="110">
        <f t="shared" si="1279"/>
        <v>222.48819612</v>
      </c>
      <c r="Q2750" s="148">
        <f t="shared" si="1280"/>
        <v>0</v>
      </c>
      <c r="R2750" s="170">
        <f t="shared" si="1281"/>
        <v>0</v>
      </c>
      <c r="S2750" s="110">
        <f t="shared" si="1282"/>
        <v>0</v>
      </c>
      <c r="T2750" s="92">
        <f t="shared" si="1291"/>
        <v>0</v>
      </c>
      <c r="U2750" s="181">
        <f t="shared" si="1292"/>
        <v>0</v>
      </c>
      <c r="V2750" s="120">
        <f t="shared" si="1288"/>
        <v>7.8E-2</v>
      </c>
      <c r="W2750" s="118">
        <f t="shared" si="1283"/>
        <v>20</v>
      </c>
      <c r="X2750" s="118">
        <v>252</v>
      </c>
      <c r="Y2750" s="117">
        <f t="shared" si="1284"/>
        <v>1.0059787120000001</v>
      </c>
      <c r="Z2750" s="110">
        <f t="shared" si="1285"/>
        <v>1.33019284</v>
      </c>
      <c r="AA2750" s="110">
        <f t="shared" si="1286"/>
        <v>0</v>
      </c>
      <c r="AB2750" s="121" t="str">
        <f t="shared" si="1289"/>
        <v>A+J=</v>
      </c>
      <c r="AC2750" s="115">
        <f t="shared" si="1290"/>
        <v>47021</v>
      </c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9">
        <f t="shared" si="1287"/>
        <v>47020</v>
      </c>
      <c r="B2751" s="110">
        <f t="shared" si="1269"/>
        <v>223.81838895999999</v>
      </c>
      <c r="C2751" s="184">
        <f t="shared" si="1293"/>
        <v>221.53544527744356</v>
      </c>
      <c r="D2751" s="111">
        <f t="shared" si="1270"/>
        <v>7245.38</v>
      </c>
      <c r="E2751" s="111">
        <f>IF($K2751=1,VLOOKUP($A2750,$AQ$11:$AU$150,5),E2750)</f>
        <v>7276.54</v>
      </c>
      <c r="F2751" s="160" t="e">
        <f>IF($K2751=1,VLOOKUP($A2750,$AQ$11:$AU$135,6),F2750)</f>
        <v>#REF!</v>
      </c>
      <c r="G2751" s="114">
        <f t="shared" si="1271"/>
        <v>4.3006716003852752E-3</v>
      </c>
      <c r="H2751" s="115">
        <f t="shared" si="1272"/>
        <v>47021</v>
      </c>
      <c r="I2751" s="115">
        <f t="shared" si="1273"/>
        <v>47021</v>
      </c>
      <c r="J2751" s="116">
        <f t="shared" si="1274"/>
        <v>20</v>
      </c>
      <c r="K2751" s="116">
        <f t="shared" si="1275"/>
        <v>20</v>
      </c>
      <c r="L2751" s="8">
        <f t="shared" si="1276"/>
        <v>1.0043006699999999</v>
      </c>
      <c r="M2751" s="117">
        <v>1</v>
      </c>
      <c r="N2751" s="117">
        <f t="shared" si="1277"/>
        <v>1</v>
      </c>
      <c r="O2751" s="110">
        <f t="shared" si="1278"/>
        <v>1.0043006699999999</v>
      </c>
      <c r="P2751" s="110">
        <f t="shared" si="1279"/>
        <v>222.48819612</v>
      </c>
      <c r="Q2751" s="148">
        <f t="shared" si="1280"/>
        <v>0</v>
      </c>
      <c r="R2751" s="170">
        <f t="shared" si="1281"/>
        <v>0</v>
      </c>
      <c r="S2751" s="110">
        <f t="shared" si="1282"/>
        <v>0</v>
      </c>
      <c r="T2751" s="92">
        <f t="shared" si="1291"/>
        <v>0</v>
      </c>
      <c r="U2751" s="181">
        <f t="shared" si="1292"/>
        <v>0</v>
      </c>
      <c r="V2751" s="120">
        <f t="shared" si="1288"/>
        <v>7.8E-2</v>
      </c>
      <c r="W2751" s="118">
        <f t="shared" si="1283"/>
        <v>20</v>
      </c>
      <c r="X2751" s="118">
        <v>252</v>
      </c>
      <c r="Y2751" s="117">
        <f t="shared" si="1284"/>
        <v>1.0059787120000001</v>
      </c>
      <c r="Z2751" s="110">
        <f t="shared" si="1285"/>
        <v>1.33019284</v>
      </c>
      <c r="AA2751" s="110">
        <f t="shared" si="1286"/>
        <v>0</v>
      </c>
      <c r="AB2751" s="121" t="str">
        <f t="shared" si="1289"/>
        <v>A+J=</v>
      </c>
      <c r="AC2751" s="115">
        <f t="shared" si="1290"/>
        <v>47021</v>
      </c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9">
        <f t="shared" si="1287"/>
        <v>47021</v>
      </c>
      <c r="B2752" s="110">
        <f t="shared" si="1269"/>
        <v>223.81838895999999</v>
      </c>
      <c r="C2752" s="184">
        <f t="shared" si="1293"/>
        <v>221.53544527744356</v>
      </c>
      <c r="D2752" s="111">
        <f t="shared" si="1270"/>
        <v>7245.38</v>
      </c>
      <c r="E2752" s="111">
        <f>IF($K2752=1,VLOOKUP($A2751,$AQ$11:$AU$150,5),E2751)</f>
        <v>7276.54</v>
      </c>
      <c r="F2752" s="160" t="e">
        <f>IF($K2752=1,VLOOKUP($A2751,$AQ$11:$AU$135,6),F2751)</f>
        <v>#REF!</v>
      </c>
      <c r="G2752" s="114">
        <f t="shared" si="1271"/>
        <v>4.3006716003852752E-3</v>
      </c>
      <c r="H2752" s="115">
        <f t="shared" si="1272"/>
        <v>47021</v>
      </c>
      <c r="I2752" s="115">
        <f t="shared" si="1273"/>
        <v>47021</v>
      </c>
      <c r="J2752" s="116">
        <f t="shared" si="1274"/>
        <v>20</v>
      </c>
      <c r="K2752" s="116">
        <f t="shared" si="1275"/>
        <v>20</v>
      </c>
      <c r="L2752" s="8">
        <f t="shared" si="1276"/>
        <v>1.0043006699999999</v>
      </c>
      <c r="M2752" s="117">
        <v>1</v>
      </c>
      <c r="N2752" s="117">
        <f t="shared" si="1277"/>
        <v>1</v>
      </c>
      <c r="O2752" s="110">
        <f t="shared" si="1278"/>
        <v>1.0043006699999999</v>
      </c>
      <c r="P2752" s="110">
        <f t="shared" si="1279"/>
        <v>222.48819612</v>
      </c>
      <c r="Q2752" s="148">
        <f t="shared" si="1280"/>
        <v>90</v>
      </c>
      <c r="R2752" s="170">
        <f t="shared" si="1281"/>
        <v>5.2631999999999998E-2</v>
      </c>
      <c r="S2752" s="110">
        <f t="shared" si="1282"/>
        <v>11.709998730000001</v>
      </c>
      <c r="T2752" s="92">
        <f t="shared" si="1291"/>
        <v>0.95275084344131999</v>
      </c>
      <c r="U2752" s="181">
        <f t="shared" si="1292"/>
        <v>5.6914253404309188E-2</v>
      </c>
      <c r="V2752" s="120">
        <f t="shared" si="1288"/>
        <v>7.8E-2</v>
      </c>
      <c r="W2752" s="118">
        <f t="shared" si="1283"/>
        <v>20</v>
      </c>
      <c r="X2752" s="118">
        <v>252</v>
      </c>
      <c r="Y2752" s="117">
        <f t="shared" si="1284"/>
        <v>1.0059787120000001</v>
      </c>
      <c r="Z2752" s="110">
        <f t="shared" si="1285"/>
        <v>1.33019284</v>
      </c>
      <c r="AA2752" s="110">
        <f t="shared" si="1286"/>
        <v>13.040191570000001</v>
      </c>
      <c r="AB2752" s="121" t="str">
        <f t="shared" si="1289"/>
        <v>A+J=</v>
      </c>
      <c r="AC2752" s="115">
        <f t="shared" si="1290"/>
        <v>47021</v>
      </c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9">
        <f t="shared" si="1287"/>
        <v>47022</v>
      </c>
      <c r="B2753" s="110">
        <f t="shared" si="1269"/>
        <v>209.93088821999999</v>
      </c>
      <c r="C2753" s="184">
        <f t="shared" si="1293"/>
        <v>209.82544654655868</v>
      </c>
      <c r="D2753" s="111">
        <f t="shared" si="1270"/>
        <v>7245.38</v>
      </c>
      <c r="E2753" s="111">
        <f>IF($K2753=1,VLOOKUP($A2752,$AQ$11:$AU$150,5),E2752)</f>
        <v>7276.54</v>
      </c>
      <c r="F2753" s="160" t="e">
        <f>IF($K2753=1,VLOOKUP($A2752,$AQ$11:$AU$135,6),F2752)</f>
        <v>#REF!</v>
      </c>
      <c r="G2753" s="114">
        <f t="shared" si="1271"/>
        <v>4.3006716003852752E-3</v>
      </c>
      <c r="H2753" s="115">
        <f t="shared" si="1272"/>
        <v>47051</v>
      </c>
      <c r="I2753" s="115">
        <f t="shared" si="1273"/>
        <v>47051</v>
      </c>
      <c r="J2753" s="116">
        <f t="shared" si="1274"/>
        <v>21</v>
      </c>
      <c r="K2753" s="116">
        <f t="shared" si="1275"/>
        <v>1</v>
      </c>
      <c r="L2753" s="8">
        <f t="shared" si="1276"/>
        <v>1.0002043700000001</v>
      </c>
      <c r="M2753" s="117">
        <v>1</v>
      </c>
      <c r="N2753" s="117">
        <f t="shared" si="1277"/>
        <v>1</v>
      </c>
      <c r="O2753" s="110">
        <f t="shared" si="1278"/>
        <v>1.0002043700000001</v>
      </c>
      <c r="P2753" s="110">
        <f t="shared" si="1279"/>
        <v>209.86832856999999</v>
      </c>
      <c r="Q2753" s="148">
        <f t="shared" si="1280"/>
        <v>0</v>
      </c>
      <c r="R2753" s="170">
        <f t="shared" si="1281"/>
        <v>0</v>
      </c>
      <c r="S2753" s="110">
        <f t="shared" si="1282"/>
        <v>0</v>
      </c>
      <c r="T2753" s="92">
        <f t="shared" si="1291"/>
        <v>0</v>
      </c>
      <c r="U2753" s="181">
        <f t="shared" si="1292"/>
        <v>0</v>
      </c>
      <c r="V2753" s="120">
        <f t="shared" si="1288"/>
        <v>7.8E-2</v>
      </c>
      <c r="W2753" s="118">
        <f t="shared" si="1283"/>
        <v>1</v>
      </c>
      <c r="X2753" s="118">
        <v>252</v>
      </c>
      <c r="Y2753" s="117">
        <f t="shared" si="1284"/>
        <v>1.00029809</v>
      </c>
      <c r="Z2753" s="110">
        <f t="shared" si="1285"/>
        <v>6.2559649999999994E-2</v>
      </c>
      <c r="AA2753" s="110">
        <f t="shared" si="1286"/>
        <v>0</v>
      </c>
      <c r="AB2753" s="121" t="str">
        <f t="shared" si="1289"/>
        <v>A+J=</v>
      </c>
      <c r="AC2753" s="115">
        <f t="shared" si="1290"/>
        <v>47051</v>
      </c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9">
        <f t="shared" si="1287"/>
        <v>47023</v>
      </c>
      <c r="B2754" s="110">
        <f t="shared" si="1269"/>
        <v>210.03638463999999</v>
      </c>
      <c r="C2754" s="184">
        <f t="shared" si="1293"/>
        <v>209.82544654655868</v>
      </c>
      <c r="D2754" s="111">
        <f t="shared" si="1270"/>
        <v>7245.38</v>
      </c>
      <c r="E2754" s="111">
        <f>IF($K2754=1,VLOOKUP($A2753,$AQ$11:$AU$150,5),E2753)</f>
        <v>7276.54</v>
      </c>
      <c r="F2754" s="160" t="e">
        <f>IF($K2754=1,VLOOKUP($A2753,$AQ$11:$AU$135,6),F2753)</f>
        <v>#REF!</v>
      </c>
      <c r="G2754" s="114">
        <f t="shared" si="1271"/>
        <v>4.3006716003852752E-3</v>
      </c>
      <c r="H2754" s="115">
        <f t="shared" si="1272"/>
        <v>47051</v>
      </c>
      <c r="I2754" s="115">
        <f t="shared" si="1273"/>
        <v>47051</v>
      </c>
      <c r="J2754" s="116">
        <f t="shared" si="1274"/>
        <v>21</v>
      </c>
      <c r="K2754" s="116">
        <f t="shared" si="1275"/>
        <v>2</v>
      </c>
      <c r="L2754" s="8">
        <f t="shared" si="1276"/>
        <v>1.00040879</v>
      </c>
      <c r="M2754" s="117">
        <v>1</v>
      </c>
      <c r="N2754" s="117">
        <f t="shared" si="1277"/>
        <v>1</v>
      </c>
      <c r="O2754" s="110">
        <f t="shared" si="1278"/>
        <v>1.00040879</v>
      </c>
      <c r="P2754" s="110">
        <f t="shared" si="1279"/>
        <v>209.91122109</v>
      </c>
      <c r="Q2754" s="148">
        <f t="shared" si="1280"/>
        <v>0</v>
      </c>
      <c r="R2754" s="170">
        <f t="shared" si="1281"/>
        <v>0</v>
      </c>
      <c r="S2754" s="110">
        <f t="shared" si="1282"/>
        <v>0</v>
      </c>
      <c r="T2754" s="92">
        <f t="shared" si="1291"/>
        <v>0</v>
      </c>
      <c r="U2754" s="181">
        <f t="shared" si="1292"/>
        <v>0</v>
      </c>
      <c r="V2754" s="120">
        <f t="shared" si="1288"/>
        <v>7.8E-2</v>
      </c>
      <c r="W2754" s="118">
        <f t="shared" si="1283"/>
        <v>2</v>
      </c>
      <c r="X2754" s="118">
        <v>252</v>
      </c>
      <c r="Y2754" s="117">
        <f t="shared" si="1284"/>
        <v>1.0005962690000001</v>
      </c>
      <c r="Z2754" s="110">
        <f t="shared" si="1285"/>
        <v>0.12516355000000001</v>
      </c>
      <c r="AA2754" s="110">
        <f t="shared" si="1286"/>
        <v>0</v>
      </c>
      <c r="AB2754" s="121" t="str">
        <f t="shared" si="1289"/>
        <v>A+J=</v>
      </c>
      <c r="AC2754" s="115">
        <f t="shared" si="1290"/>
        <v>47051</v>
      </c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9">
        <f t="shared" si="1287"/>
        <v>47024</v>
      </c>
      <c r="B2755" s="110">
        <f t="shared" si="1269"/>
        <v>210.14193352000001</v>
      </c>
      <c r="C2755" s="184">
        <f t="shared" si="1293"/>
        <v>209.82544654655868</v>
      </c>
      <c r="D2755" s="111">
        <f t="shared" si="1270"/>
        <v>7245.38</v>
      </c>
      <c r="E2755" s="111">
        <f>IF($K2755=1,VLOOKUP($A2754,$AQ$11:$AU$150,5),E2754)</f>
        <v>7276.54</v>
      </c>
      <c r="F2755" s="160" t="e">
        <f>IF($K2755=1,VLOOKUP($A2754,$AQ$11:$AU$135,6),F2754)</f>
        <v>#REF!</v>
      </c>
      <c r="G2755" s="114">
        <f t="shared" si="1271"/>
        <v>4.3006716003852752E-3</v>
      </c>
      <c r="H2755" s="115">
        <f t="shared" si="1272"/>
        <v>47051</v>
      </c>
      <c r="I2755" s="115">
        <f t="shared" si="1273"/>
        <v>47051</v>
      </c>
      <c r="J2755" s="116">
        <f t="shared" si="1274"/>
        <v>21</v>
      </c>
      <c r="K2755" s="116">
        <f t="shared" si="1275"/>
        <v>3</v>
      </c>
      <c r="L2755" s="8">
        <f t="shared" si="1276"/>
        <v>1.00061325</v>
      </c>
      <c r="M2755" s="117">
        <v>1</v>
      </c>
      <c r="N2755" s="117">
        <f t="shared" si="1277"/>
        <v>1</v>
      </c>
      <c r="O2755" s="110">
        <f t="shared" si="1278"/>
        <v>1.00061325</v>
      </c>
      <c r="P2755" s="110">
        <f t="shared" si="1279"/>
        <v>209.95412200000001</v>
      </c>
      <c r="Q2755" s="148">
        <f t="shared" si="1280"/>
        <v>0</v>
      </c>
      <c r="R2755" s="170">
        <f t="shared" si="1281"/>
        <v>0</v>
      </c>
      <c r="S2755" s="110">
        <f t="shared" si="1282"/>
        <v>0</v>
      </c>
      <c r="T2755" s="92">
        <f t="shared" si="1291"/>
        <v>0</v>
      </c>
      <c r="U2755" s="181">
        <f t="shared" si="1292"/>
        <v>0</v>
      </c>
      <c r="V2755" s="120">
        <f t="shared" si="1288"/>
        <v>7.8E-2</v>
      </c>
      <c r="W2755" s="118">
        <f t="shared" si="1283"/>
        <v>3</v>
      </c>
      <c r="X2755" s="118">
        <v>252</v>
      </c>
      <c r="Y2755" s="117">
        <f t="shared" si="1284"/>
        <v>1.0008945359999999</v>
      </c>
      <c r="Z2755" s="110">
        <f t="shared" si="1285"/>
        <v>0.18781152000000001</v>
      </c>
      <c r="AA2755" s="110">
        <f t="shared" si="1286"/>
        <v>0</v>
      </c>
      <c r="AB2755" s="121" t="str">
        <f t="shared" si="1289"/>
        <v>A+J=</v>
      </c>
      <c r="AC2755" s="115">
        <f t="shared" si="1290"/>
        <v>47051</v>
      </c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9">
        <f t="shared" si="1287"/>
        <v>47025</v>
      </c>
      <c r="B2756" s="110">
        <f t="shared" si="1269"/>
        <v>210.24753527999999</v>
      </c>
      <c r="C2756" s="184">
        <f t="shared" si="1293"/>
        <v>209.82544654655868</v>
      </c>
      <c r="D2756" s="111">
        <f t="shared" si="1270"/>
        <v>7245.38</v>
      </c>
      <c r="E2756" s="111">
        <f>IF($K2756=1,VLOOKUP($A2755,$AQ$11:$AU$150,5),E2755)</f>
        <v>7276.54</v>
      </c>
      <c r="F2756" s="160" t="e">
        <f>IF($K2756=1,VLOOKUP($A2755,$AQ$11:$AU$135,6),F2755)</f>
        <v>#REF!</v>
      </c>
      <c r="G2756" s="114">
        <f t="shared" si="1271"/>
        <v>4.3006716003852752E-3</v>
      </c>
      <c r="H2756" s="115">
        <f t="shared" si="1272"/>
        <v>47051</v>
      </c>
      <c r="I2756" s="115">
        <f t="shared" si="1273"/>
        <v>47051</v>
      </c>
      <c r="J2756" s="116">
        <f t="shared" si="1274"/>
        <v>21</v>
      </c>
      <c r="K2756" s="116">
        <f t="shared" si="1275"/>
        <v>4</v>
      </c>
      <c r="L2756" s="8">
        <f t="shared" si="1276"/>
        <v>1.00081775</v>
      </c>
      <c r="M2756" s="117">
        <v>1</v>
      </c>
      <c r="N2756" s="117">
        <f t="shared" si="1277"/>
        <v>1</v>
      </c>
      <c r="O2756" s="110">
        <f t="shared" si="1278"/>
        <v>1.00081775</v>
      </c>
      <c r="P2756" s="110">
        <f t="shared" si="1279"/>
        <v>209.9970313</v>
      </c>
      <c r="Q2756" s="148">
        <f t="shared" si="1280"/>
        <v>0</v>
      </c>
      <c r="R2756" s="170">
        <f t="shared" si="1281"/>
        <v>0</v>
      </c>
      <c r="S2756" s="110">
        <f t="shared" si="1282"/>
        <v>0</v>
      </c>
      <c r="T2756" s="92">
        <f t="shared" si="1291"/>
        <v>0</v>
      </c>
      <c r="U2756" s="181">
        <f t="shared" si="1292"/>
        <v>0</v>
      </c>
      <c r="V2756" s="120">
        <f t="shared" si="1288"/>
        <v>7.8E-2</v>
      </c>
      <c r="W2756" s="118">
        <f t="shared" si="1283"/>
        <v>4</v>
      </c>
      <c r="X2756" s="118">
        <v>252</v>
      </c>
      <c r="Y2756" s="117">
        <f t="shared" si="1284"/>
        <v>1.001192893</v>
      </c>
      <c r="Z2756" s="110">
        <f t="shared" si="1285"/>
        <v>0.25050398000000001</v>
      </c>
      <c r="AA2756" s="110">
        <f t="shared" si="1286"/>
        <v>0</v>
      </c>
      <c r="AB2756" s="121" t="str">
        <f t="shared" si="1289"/>
        <v>A+J=</v>
      </c>
      <c r="AC2756" s="115">
        <f t="shared" si="1290"/>
        <v>47051</v>
      </c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9">
        <f t="shared" si="1287"/>
        <v>47026</v>
      </c>
      <c r="B2757" s="110">
        <f t="shared" si="1269"/>
        <v>210.35318976000002</v>
      </c>
      <c r="C2757" s="184">
        <f t="shared" si="1293"/>
        <v>209.82544654655868</v>
      </c>
      <c r="D2757" s="111">
        <f t="shared" si="1270"/>
        <v>7245.38</v>
      </c>
      <c r="E2757" s="111">
        <f>IF($K2757=1,VLOOKUP($A2756,$AQ$11:$AU$150,5),E2756)</f>
        <v>7276.54</v>
      </c>
      <c r="F2757" s="160" t="e">
        <f>IF($K2757=1,VLOOKUP($A2756,$AQ$11:$AU$135,6),F2756)</f>
        <v>#REF!</v>
      </c>
      <c r="G2757" s="114">
        <f t="shared" si="1271"/>
        <v>4.3006716003852752E-3</v>
      </c>
      <c r="H2757" s="115">
        <f t="shared" si="1272"/>
        <v>47051</v>
      </c>
      <c r="I2757" s="115">
        <f t="shared" si="1273"/>
        <v>47051</v>
      </c>
      <c r="J2757" s="116">
        <f t="shared" si="1274"/>
        <v>21</v>
      </c>
      <c r="K2757" s="116">
        <f t="shared" si="1275"/>
        <v>5</v>
      </c>
      <c r="L2757" s="8">
        <f t="shared" si="1276"/>
        <v>1.0010222900000001</v>
      </c>
      <c r="M2757" s="117">
        <v>1</v>
      </c>
      <c r="N2757" s="117">
        <f t="shared" si="1277"/>
        <v>1</v>
      </c>
      <c r="O2757" s="110">
        <f t="shared" si="1278"/>
        <v>1.0010222900000001</v>
      </c>
      <c r="P2757" s="110">
        <f t="shared" si="1279"/>
        <v>210.03994900000001</v>
      </c>
      <c r="Q2757" s="148">
        <f t="shared" si="1280"/>
        <v>0</v>
      </c>
      <c r="R2757" s="170">
        <f t="shared" si="1281"/>
        <v>0</v>
      </c>
      <c r="S2757" s="110">
        <f t="shared" si="1282"/>
        <v>0</v>
      </c>
      <c r="T2757" s="92">
        <f t="shared" si="1291"/>
        <v>0</v>
      </c>
      <c r="U2757" s="181">
        <f t="shared" si="1292"/>
        <v>0</v>
      </c>
      <c r="V2757" s="120">
        <f t="shared" si="1288"/>
        <v>7.8E-2</v>
      </c>
      <c r="W2757" s="118">
        <f t="shared" si="1283"/>
        <v>5</v>
      </c>
      <c r="X2757" s="118">
        <v>252</v>
      </c>
      <c r="Y2757" s="117">
        <f t="shared" si="1284"/>
        <v>1.001491339</v>
      </c>
      <c r="Z2757" s="110">
        <f t="shared" si="1285"/>
        <v>0.31324076000000001</v>
      </c>
      <c r="AA2757" s="110">
        <f t="shared" si="1286"/>
        <v>0</v>
      </c>
      <c r="AB2757" s="121" t="str">
        <f t="shared" si="1289"/>
        <v>A+J=</v>
      </c>
      <c r="AC2757" s="115">
        <f t="shared" si="1290"/>
        <v>47051</v>
      </c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9">
        <f t="shared" si="1287"/>
        <v>47027</v>
      </c>
      <c r="B2758" s="110">
        <f t="shared" si="1269"/>
        <v>210.35318976000002</v>
      </c>
      <c r="C2758" s="184">
        <f t="shared" si="1293"/>
        <v>209.82544654655868</v>
      </c>
      <c r="D2758" s="111">
        <f t="shared" si="1270"/>
        <v>7245.38</v>
      </c>
      <c r="E2758" s="111">
        <f>IF($K2758=1,VLOOKUP($A2757,$AQ$11:$AU$150,5),E2757)</f>
        <v>7276.54</v>
      </c>
      <c r="F2758" s="160" t="e">
        <f>IF($K2758=1,VLOOKUP($A2757,$AQ$11:$AU$135,6),F2757)</f>
        <v>#REF!</v>
      </c>
      <c r="G2758" s="114">
        <f t="shared" si="1271"/>
        <v>4.3006716003852752E-3</v>
      </c>
      <c r="H2758" s="115">
        <f t="shared" si="1272"/>
        <v>47051</v>
      </c>
      <c r="I2758" s="115">
        <f t="shared" si="1273"/>
        <v>47051</v>
      </c>
      <c r="J2758" s="116">
        <f t="shared" si="1274"/>
        <v>21</v>
      </c>
      <c r="K2758" s="116">
        <f t="shared" si="1275"/>
        <v>5</v>
      </c>
      <c r="L2758" s="8">
        <f t="shared" si="1276"/>
        <v>1.0010222900000001</v>
      </c>
      <c r="M2758" s="117">
        <v>1</v>
      </c>
      <c r="N2758" s="117">
        <f t="shared" si="1277"/>
        <v>1</v>
      </c>
      <c r="O2758" s="110">
        <f t="shared" si="1278"/>
        <v>1.0010222900000001</v>
      </c>
      <c r="P2758" s="110">
        <f t="shared" si="1279"/>
        <v>210.03994900000001</v>
      </c>
      <c r="Q2758" s="148">
        <f t="shared" si="1280"/>
        <v>0</v>
      </c>
      <c r="R2758" s="170">
        <f t="shared" si="1281"/>
        <v>0</v>
      </c>
      <c r="S2758" s="110">
        <f t="shared" si="1282"/>
        <v>0</v>
      </c>
      <c r="T2758" s="92">
        <f t="shared" si="1291"/>
        <v>0</v>
      </c>
      <c r="U2758" s="181">
        <f t="shared" si="1292"/>
        <v>0</v>
      </c>
      <c r="V2758" s="120">
        <f t="shared" si="1288"/>
        <v>7.8E-2</v>
      </c>
      <c r="W2758" s="118">
        <f t="shared" si="1283"/>
        <v>5</v>
      </c>
      <c r="X2758" s="118">
        <v>252</v>
      </c>
      <c r="Y2758" s="117">
        <f t="shared" si="1284"/>
        <v>1.001491339</v>
      </c>
      <c r="Z2758" s="110">
        <f t="shared" si="1285"/>
        <v>0.31324076000000001</v>
      </c>
      <c r="AA2758" s="110">
        <f t="shared" si="1286"/>
        <v>0</v>
      </c>
      <c r="AB2758" s="121" t="str">
        <f t="shared" si="1289"/>
        <v>A+J=</v>
      </c>
      <c r="AC2758" s="115">
        <f t="shared" si="1290"/>
        <v>47051</v>
      </c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9">
        <f t="shared" si="1287"/>
        <v>47028</v>
      </c>
      <c r="B2759" s="110">
        <f t="shared" si="1269"/>
        <v>210.35318976000002</v>
      </c>
      <c r="C2759" s="184">
        <f t="shared" si="1293"/>
        <v>209.82544654655868</v>
      </c>
      <c r="D2759" s="111">
        <f t="shared" si="1270"/>
        <v>7245.38</v>
      </c>
      <c r="E2759" s="111">
        <f>IF($K2759=1,VLOOKUP($A2758,$AQ$11:$AU$150,5),E2758)</f>
        <v>7276.54</v>
      </c>
      <c r="F2759" s="160" t="e">
        <f>IF($K2759=1,VLOOKUP($A2758,$AQ$11:$AU$135,6),F2758)</f>
        <v>#REF!</v>
      </c>
      <c r="G2759" s="114">
        <f t="shared" si="1271"/>
        <v>4.3006716003852752E-3</v>
      </c>
      <c r="H2759" s="115">
        <f t="shared" si="1272"/>
        <v>47051</v>
      </c>
      <c r="I2759" s="115">
        <f t="shared" si="1273"/>
        <v>47051</v>
      </c>
      <c r="J2759" s="116">
        <f t="shared" si="1274"/>
        <v>21</v>
      </c>
      <c r="K2759" s="116">
        <f t="shared" si="1275"/>
        <v>5</v>
      </c>
      <c r="L2759" s="8">
        <f t="shared" si="1276"/>
        <v>1.0010222900000001</v>
      </c>
      <c r="M2759" s="117">
        <v>1</v>
      </c>
      <c r="N2759" s="117">
        <f t="shared" si="1277"/>
        <v>1</v>
      </c>
      <c r="O2759" s="110">
        <f t="shared" si="1278"/>
        <v>1.0010222900000001</v>
      </c>
      <c r="P2759" s="110">
        <f t="shared" si="1279"/>
        <v>210.03994900000001</v>
      </c>
      <c r="Q2759" s="148">
        <f t="shared" si="1280"/>
        <v>0</v>
      </c>
      <c r="R2759" s="170">
        <f t="shared" si="1281"/>
        <v>0</v>
      </c>
      <c r="S2759" s="110">
        <f t="shared" si="1282"/>
        <v>0</v>
      </c>
      <c r="T2759" s="92">
        <f t="shared" si="1291"/>
        <v>0</v>
      </c>
      <c r="U2759" s="181">
        <f t="shared" si="1292"/>
        <v>0</v>
      </c>
      <c r="V2759" s="120">
        <f t="shared" si="1288"/>
        <v>7.8E-2</v>
      </c>
      <c r="W2759" s="118">
        <f t="shared" si="1283"/>
        <v>5</v>
      </c>
      <c r="X2759" s="118">
        <v>252</v>
      </c>
      <c r="Y2759" s="117">
        <f t="shared" si="1284"/>
        <v>1.001491339</v>
      </c>
      <c r="Z2759" s="110">
        <f t="shared" si="1285"/>
        <v>0.31324076000000001</v>
      </c>
      <c r="AA2759" s="110">
        <f t="shared" si="1286"/>
        <v>0</v>
      </c>
      <c r="AB2759" s="121" t="str">
        <f t="shared" si="1289"/>
        <v>A+J=</v>
      </c>
      <c r="AC2759" s="115">
        <f t="shared" si="1290"/>
        <v>47051</v>
      </c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9">
        <f t="shared" si="1287"/>
        <v>47029</v>
      </c>
      <c r="B2760" s="110">
        <f t="shared" si="1269"/>
        <v>210.45889885</v>
      </c>
      <c r="C2760" s="184">
        <f t="shared" si="1293"/>
        <v>209.82544654655868</v>
      </c>
      <c r="D2760" s="111">
        <f t="shared" si="1270"/>
        <v>7245.38</v>
      </c>
      <c r="E2760" s="111">
        <f>IF($K2760=1,VLOOKUP($A2759,$AQ$11:$AU$150,5),E2759)</f>
        <v>7276.54</v>
      </c>
      <c r="F2760" s="160" t="e">
        <f>IF($K2760=1,VLOOKUP($A2759,$AQ$11:$AU$135,6),F2759)</f>
        <v>#REF!</v>
      </c>
      <c r="G2760" s="114">
        <f t="shared" si="1271"/>
        <v>4.3006716003852752E-3</v>
      </c>
      <c r="H2760" s="115">
        <f t="shared" si="1272"/>
        <v>47051</v>
      </c>
      <c r="I2760" s="115">
        <f t="shared" si="1273"/>
        <v>47051</v>
      </c>
      <c r="J2760" s="116">
        <f t="shared" si="1274"/>
        <v>21</v>
      </c>
      <c r="K2760" s="116">
        <f t="shared" si="1275"/>
        <v>6</v>
      </c>
      <c r="L2760" s="8">
        <f t="shared" si="1276"/>
        <v>1.0012268799999999</v>
      </c>
      <c r="M2760" s="117">
        <v>1</v>
      </c>
      <c r="N2760" s="117">
        <f t="shared" si="1277"/>
        <v>1</v>
      </c>
      <c r="O2760" s="110">
        <f t="shared" si="1278"/>
        <v>1.0012268799999999</v>
      </c>
      <c r="P2760" s="110">
        <f t="shared" si="1279"/>
        <v>210.08287719</v>
      </c>
      <c r="Q2760" s="148">
        <f t="shared" si="1280"/>
        <v>0</v>
      </c>
      <c r="R2760" s="170">
        <f t="shared" si="1281"/>
        <v>0</v>
      </c>
      <c r="S2760" s="110">
        <f t="shared" si="1282"/>
        <v>0</v>
      </c>
      <c r="T2760" s="92">
        <f t="shared" si="1291"/>
        <v>0</v>
      </c>
      <c r="U2760" s="181">
        <f t="shared" si="1292"/>
        <v>0</v>
      </c>
      <c r="V2760" s="120">
        <f t="shared" si="1288"/>
        <v>7.8E-2</v>
      </c>
      <c r="W2760" s="118">
        <f t="shared" si="1283"/>
        <v>6</v>
      </c>
      <c r="X2760" s="118">
        <v>252</v>
      </c>
      <c r="Y2760" s="117">
        <f t="shared" si="1284"/>
        <v>1.0017898730000001</v>
      </c>
      <c r="Z2760" s="110">
        <f t="shared" si="1285"/>
        <v>0.37602165999999998</v>
      </c>
      <c r="AA2760" s="110">
        <f t="shared" si="1286"/>
        <v>0</v>
      </c>
      <c r="AB2760" s="121" t="str">
        <f t="shared" si="1289"/>
        <v>A+J=</v>
      </c>
      <c r="AC2760" s="115">
        <f t="shared" si="1290"/>
        <v>47051</v>
      </c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9">
        <f t="shared" si="1287"/>
        <v>47030</v>
      </c>
      <c r="B2761" s="110">
        <f t="shared" ref="B2761:B2824" si="1294">(P2761+Z2761)</f>
        <v>210.56465857999999</v>
      </c>
      <c r="C2761" s="184">
        <f t="shared" si="1293"/>
        <v>209.82544654655868</v>
      </c>
      <c r="D2761" s="111">
        <f t="shared" ref="D2761:D2824" si="1295">IF(E2761=E2760,D2760,E2760)</f>
        <v>7245.38</v>
      </c>
      <c r="E2761" s="111">
        <f>IF($K2761=1,VLOOKUP($A2760,$AQ$11:$AU$150,5),E2760)</f>
        <v>7276.54</v>
      </c>
      <c r="F2761" s="160" t="e">
        <f>IF($K2761=1,VLOOKUP($A2760,$AQ$11:$AU$135,6),F2760)</f>
        <v>#REF!</v>
      </c>
      <c r="G2761" s="114">
        <f t="shared" ref="G2761:G2824" si="1296">(E2761/D2761)-1</f>
        <v>4.3006716003852752E-3</v>
      </c>
      <c r="H2761" s="115">
        <f t="shared" ref="H2761:H2824" si="1297">IF(Q2760&gt;0,VLOOKUP(A2761,AJ$119:AP$451,4),H2760)</f>
        <v>47051</v>
      </c>
      <c r="I2761" s="115">
        <f t="shared" ref="I2761:I2824" si="1298">IF(A2761&gt;I2760,H2761,I2760)</f>
        <v>47051</v>
      </c>
      <c r="J2761" s="116">
        <f t="shared" ref="J2761:J2824" si="1299">IF(I2761=I2760,J2760,NETWORKDAYS(I2760,I2761,$AF$149:$AF$503)-1)</f>
        <v>21</v>
      </c>
      <c r="K2761" s="116">
        <f t="shared" ref="K2761:K2824" si="1300">(J2761-(NETWORKDAYS(A2761,I2761,AF$149:AF$503)-1))</f>
        <v>7</v>
      </c>
      <c r="L2761" s="8">
        <f t="shared" ref="L2761:L2824" si="1301">TRUNC((E2761/D2761)^TRUNC((K2761/J2761),9),8)</f>
        <v>1.0014315</v>
      </c>
      <c r="M2761" s="117">
        <v>1</v>
      </c>
      <c r="N2761" s="117">
        <f t="shared" ref="N2761:N2824" si="1302">IF(I2761&gt;I2760,N2760*M2761,N2760)</f>
        <v>1</v>
      </c>
      <c r="O2761" s="110">
        <f t="shared" ref="O2761:O2824" si="1303">TRUNC(TRUNC((L2761*N2761),15),8)</f>
        <v>1.0014315</v>
      </c>
      <c r="P2761" s="110">
        <f t="shared" ref="P2761:P2824" si="1304">TRUNC(C2761*O2761,8)</f>
        <v>210.12581166999999</v>
      </c>
      <c r="Q2761" s="148">
        <f t="shared" ref="Q2761:Q2824" si="1305">IF(VLOOKUP(A2761,AF$11:AM$141,8)=VLOOKUP(A2760,AF$11:AM$141,8),0,VLOOKUP(A2761,AF$11:AM$141,8))</f>
        <v>0</v>
      </c>
      <c r="R2761" s="170">
        <f t="shared" ref="R2761:R2824" si="1306">IF(Q2761&gt;0,VLOOKUP($A2761,$AF$11:$AK$141,6),0)</f>
        <v>0</v>
      </c>
      <c r="S2761" s="110">
        <f t="shared" ref="S2761:S2824" si="1307">IF(R2761&gt;0,TRUNC(R2761*P2761,8),0)</f>
        <v>0</v>
      </c>
      <c r="T2761" s="92">
        <f t="shared" si="1291"/>
        <v>0</v>
      </c>
      <c r="U2761" s="181">
        <f t="shared" si="1292"/>
        <v>0</v>
      </c>
      <c r="V2761" s="120">
        <f t="shared" si="1288"/>
        <v>7.8E-2</v>
      </c>
      <c r="W2761" s="118">
        <f t="shared" ref="W2761:W2824" si="1308">IF(A2760&lt;K$2,0,IF(Q2760&gt;0,1,IF(K2761=K2760,W2760,W2760+1)))</f>
        <v>7</v>
      </c>
      <c r="X2761" s="118">
        <v>252</v>
      </c>
      <c r="Y2761" s="117">
        <f t="shared" ref="Y2761:Y2824" si="1309">ROUND((1+V2761)^TRUNC((W2761/X2761),9),9)</f>
        <v>1.0020884960000001</v>
      </c>
      <c r="Z2761" s="110">
        <f t="shared" ref="Z2761:Z2824" si="1310">TRUNC((P2761*(Y2761-1)),8)</f>
        <v>0.43884690999999998</v>
      </c>
      <c r="AA2761" s="110">
        <f t="shared" ref="AA2761:AA2824" si="1311">IF(Q2761&gt;0,S2761+Z2761,0)</f>
        <v>0</v>
      </c>
      <c r="AB2761" s="121" t="str">
        <f t="shared" si="1289"/>
        <v>A+J=</v>
      </c>
      <c r="AC2761" s="115">
        <f t="shared" si="1290"/>
        <v>47051</v>
      </c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9">
        <f t="shared" si="1287"/>
        <v>47031</v>
      </c>
      <c r="B2762" s="110">
        <f t="shared" si="1294"/>
        <v>210.67047338</v>
      </c>
      <c r="C2762" s="184">
        <f t="shared" si="1293"/>
        <v>209.82544654655868</v>
      </c>
      <c r="D2762" s="111">
        <f t="shared" si="1295"/>
        <v>7245.38</v>
      </c>
      <c r="E2762" s="111">
        <f>IF($K2762=1,VLOOKUP($A2761,$AQ$11:$AU$150,5),E2761)</f>
        <v>7276.54</v>
      </c>
      <c r="F2762" s="160" t="e">
        <f>IF($K2762=1,VLOOKUP($A2761,$AQ$11:$AU$135,6),F2761)</f>
        <v>#REF!</v>
      </c>
      <c r="G2762" s="114">
        <f t="shared" si="1296"/>
        <v>4.3006716003852752E-3</v>
      </c>
      <c r="H2762" s="115">
        <f t="shared" si="1297"/>
        <v>47051</v>
      </c>
      <c r="I2762" s="115">
        <f t="shared" si="1298"/>
        <v>47051</v>
      </c>
      <c r="J2762" s="116">
        <f t="shared" si="1299"/>
        <v>21</v>
      </c>
      <c r="K2762" s="116">
        <f t="shared" si="1300"/>
        <v>8</v>
      </c>
      <c r="L2762" s="8">
        <f t="shared" si="1301"/>
        <v>1.00163617</v>
      </c>
      <c r="M2762" s="117">
        <v>1</v>
      </c>
      <c r="N2762" s="117">
        <f t="shared" si="1302"/>
        <v>1</v>
      </c>
      <c r="O2762" s="110">
        <f t="shared" si="1303"/>
        <v>1.00163617</v>
      </c>
      <c r="P2762" s="110">
        <f t="shared" si="1304"/>
        <v>210.16875664</v>
      </c>
      <c r="Q2762" s="148">
        <f t="shared" si="1305"/>
        <v>0</v>
      </c>
      <c r="R2762" s="170">
        <f t="shared" si="1306"/>
        <v>0</v>
      </c>
      <c r="S2762" s="110">
        <f t="shared" si="1307"/>
        <v>0</v>
      </c>
      <c r="T2762" s="92">
        <f t="shared" si="1291"/>
        <v>0</v>
      </c>
      <c r="U2762" s="181">
        <f t="shared" si="1292"/>
        <v>0</v>
      </c>
      <c r="V2762" s="120">
        <f t="shared" si="1288"/>
        <v>7.8E-2</v>
      </c>
      <c r="W2762" s="118">
        <f t="shared" si="1308"/>
        <v>8</v>
      </c>
      <c r="X2762" s="118">
        <v>252</v>
      </c>
      <c r="Y2762" s="117">
        <f t="shared" si="1309"/>
        <v>1.0023872089999999</v>
      </c>
      <c r="Z2762" s="110">
        <f t="shared" si="1310"/>
        <v>0.50171673999999999</v>
      </c>
      <c r="AA2762" s="110">
        <f t="shared" si="1311"/>
        <v>0</v>
      </c>
      <c r="AB2762" s="121" t="str">
        <f t="shared" si="1289"/>
        <v>A+J=</v>
      </c>
      <c r="AC2762" s="115">
        <f t="shared" si="1290"/>
        <v>47051</v>
      </c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9">
        <f t="shared" si="1287"/>
        <v>47032</v>
      </c>
      <c r="B2763" s="110">
        <f t="shared" si="1294"/>
        <v>210.77634096999998</v>
      </c>
      <c r="C2763" s="184">
        <f t="shared" si="1293"/>
        <v>209.82544654655868</v>
      </c>
      <c r="D2763" s="111">
        <f t="shared" si="1295"/>
        <v>7245.38</v>
      </c>
      <c r="E2763" s="111">
        <f>IF($K2763=1,VLOOKUP($A2762,$AQ$11:$AU$150,5),E2762)</f>
        <v>7276.54</v>
      </c>
      <c r="F2763" s="160" t="e">
        <f>IF($K2763=1,VLOOKUP($A2762,$AQ$11:$AU$135,6),F2762)</f>
        <v>#REF!</v>
      </c>
      <c r="G2763" s="114">
        <f t="shared" si="1296"/>
        <v>4.3006716003852752E-3</v>
      </c>
      <c r="H2763" s="115">
        <f t="shared" si="1297"/>
        <v>47051</v>
      </c>
      <c r="I2763" s="115">
        <f t="shared" si="1298"/>
        <v>47051</v>
      </c>
      <c r="J2763" s="116">
        <f t="shared" si="1299"/>
        <v>21</v>
      </c>
      <c r="K2763" s="116">
        <f t="shared" si="1300"/>
        <v>9</v>
      </c>
      <c r="L2763" s="8">
        <f t="shared" si="1301"/>
        <v>1.00184088</v>
      </c>
      <c r="M2763" s="117">
        <v>1</v>
      </c>
      <c r="N2763" s="117">
        <f t="shared" si="1302"/>
        <v>1</v>
      </c>
      <c r="O2763" s="110">
        <f t="shared" si="1303"/>
        <v>1.00184088</v>
      </c>
      <c r="P2763" s="110">
        <f t="shared" si="1304"/>
        <v>210.21171000999999</v>
      </c>
      <c r="Q2763" s="148">
        <f t="shared" si="1305"/>
        <v>0</v>
      </c>
      <c r="R2763" s="170">
        <f t="shared" si="1306"/>
        <v>0</v>
      </c>
      <c r="S2763" s="110">
        <f t="shared" si="1307"/>
        <v>0</v>
      </c>
      <c r="T2763" s="92">
        <f t="shared" si="1291"/>
        <v>0</v>
      </c>
      <c r="U2763" s="181">
        <f t="shared" si="1292"/>
        <v>0</v>
      </c>
      <c r="V2763" s="120">
        <f t="shared" si="1288"/>
        <v>7.8E-2</v>
      </c>
      <c r="W2763" s="118">
        <f t="shared" si="1308"/>
        <v>9</v>
      </c>
      <c r="X2763" s="118">
        <v>252</v>
      </c>
      <c r="Y2763" s="117">
        <f t="shared" si="1309"/>
        <v>1.002686011</v>
      </c>
      <c r="Z2763" s="110">
        <f t="shared" si="1310"/>
        <v>0.56463096000000002</v>
      </c>
      <c r="AA2763" s="110">
        <f t="shared" si="1311"/>
        <v>0</v>
      </c>
      <c r="AB2763" s="121" t="str">
        <f t="shared" si="1289"/>
        <v>A+J=</v>
      </c>
      <c r="AC2763" s="115">
        <f t="shared" si="1290"/>
        <v>47051</v>
      </c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9">
        <f t="shared" ref="A2764:A2827" si="1312">(A2763+1)</f>
        <v>47033</v>
      </c>
      <c r="B2764" s="110">
        <f t="shared" si="1294"/>
        <v>210.88226114999998</v>
      </c>
      <c r="C2764" s="184">
        <f t="shared" si="1293"/>
        <v>209.82544654655868</v>
      </c>
      <c r="D2764" s="111">
        <f t="shared" si="1295"/>
        <v>7245.38</v>
      </c>
      <c r="E2764" s="111">
        <f>IF($K2764=1,VLOOKUP($A2763,$AQ$11:$AU$150,5),E2763)</f>
        <v>7276.54</v>
      </c>
      <c r="F2764" s="160" t="e">
        <f>IF($K2764=1,VLOOKUP($A2763,$AQ$11:$AU$135,6),F2763)</f>
        <v>#REF!</v>
      </c>
      <c r="G2764" s="114">
        <f t="shared" si="1296"/>
        <v>4.3006716003852752E-3</v>
      </c>
      <c r="H2764" s="115">
        <f t="shared" si="1297"/>
        <v>47051</v>
      </c>
      <c r="I2764" s="115">
        <f t="shared" si="1298"/>
        <v>47051</v>
      </c>
      <c r="J2764" s="116">
        <f t="shared" si="1299"/>
        <v>21</v>
      </c>
      <c r="K2764" s="116">
        <f t="shared" si="1300"/>
        <v>10</v>
      </c>
      <c r="L2764" s="8">
        <f t="shared" si="1301"/>
        <v>1.00204563</v>
      </c>
      <c r="M2764" s="117">
        <v>1</v>
      </c>
      <c r="N2764" s="117">
        <f t="shared" si="1302"/>
        <v>1</v>
      </c>
      <c r="O2764" s="110">
        <f t="shared" si="1303"/>
        <v>1.00204563</v>
      </c>
      <c r="P2764" s="110">
        <f t="shared" si="1304"/>
        <v>210.25467176999999</v>
      </c>
      <c r="Q2764" s="148">
        <f t="shared" si="1305"/>
        <v>0</v>
      </c>
      <c r="R2764" s="170">
        <f t="shared" si="1306"/>
        <v>0</v>
      </c>
      <c r="S2764" s="110">
        <f t="shared" si="1307"/>
        <v>0</v>
      </c>
      <c r="T2764" s="92">
        <f t="shared" si="1291"/>
        <v>0</v>
      </c>
      <c r="U2764" s="181">
        <f t="shared" si="1292"/>
        <v>0</v>
      </c>
      <c r="V2764" s="120">
        <f t="shared" ref="V2764:V2827" si="1313">(V2763)</f>
        <v>7.8E-2</v>
      </c>
      <c r="W2764" s="118">
        <f t="shared" si="1308"/>
        <v>10</v>
      </c>
      <c r="X2764" s="118">
        <v>252</v>
      </c>
      <c r="Y2764" s="117">
        <f t="shared" si="1309"/>
        <v>1.002984901</v>
      </c>
      <c r="Z2764" s="110">
        <f t="shared" si="1310"/>
        <v>0.62758937999999997</v>
      </c>
      <c r="AA2764" s="110">
        <f t="shared" si="1311"/>
        <v>0</v>
      </c>
      <c r="AB2764" s="121" t="str">
        <f t="shared" si="1289"/>
        <v>A+J=</v>
      </c>
      <c r="AC2764" s="115">
        <f t="shared" si="1290"/>
        <v>47051</v>
      </c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9">
        <f t="shared" si="1312"/>
        <v>47034</v>
      </c>
      <c r="B2765" s="110">
        <f t="shared" si="1294"/>
        <v>210.88226114999998</v>
      </c>
      <c r="C2765" s="184">
        <f t="shared" si="1293"/>
        <v>209.82544654655868</v>
      </c>
      <c r="D2765" s="111">
        <f t="shared" si="1295"/>
        <v>7245.38</v>
      </c>
      <c r="E2765" s="111">
        <f>IF($K2765=1,VLOOKUP($A2764,$AQ$11:$AU$150,5),E2764)</f>
        <v>7276.54</v>
      </c>
      <c r="F2765" s="160" t="e">
        <f>IF($K2765=1,VLOOKUP($A2764,$AQ$11:$AU$135,6),F2764)</f>
        <v>#REF!</v>
      </c>
      <c r="G2765" s="114">
        <f t="shared" si="1296"/>
        <v>4.3006716003852752E-3</v>
      </c>
      <c r="H2765" s="115">
        <f t="shared" si="1297"/>
        <v>47051</v>
      </c>
      <c r="I2765" s="115">
        <f t="shared" si="1298"/>
        <v>47051</v>
      </c>
      <c r="J2765" s="116">
        <f t="shared" si="1299"/>
        <v>21</v>
      </c>
      <c r="K2765" s="116">
        <f t="shared" si="1300"/>
        <v>10</v>
      </c>
      <c r="L2765" s="8">
        <f t="shared" si="1301"/>
        <v>1.00204563</v>
      </c>
      <c r="M2765" s="117">
        <v>1</v>
      </c>
      <c r="N2765" s="117">
        <f t="shared" si="1302"/>
        <v>1</v>
      </c>
      <c r="O2765" s="110">
        <f t="shared" si="1303"/>
        <v>1.00204563</v>
      </c>
      <c r="P2765" s="110">
        <f t="shared" si="1304"/>
        <v>210.25467176999999</v>
      </c>
      <c r="Q2765" s="148">
        <f t="shared" si="1305"/>
        <v>0</v>
      </c>
      <c r="R2765" s="170">
        <f t="shared" si="1306"/>
        <v>0</v>
      </c>
      <c r="S2765" s="110">
        <f t="shared" si="1307"/>
        <v>0</v>
      </c>
      <c r="T2765" s="92">
        <f t="shared" si="1291"/>
        <v>0</v>
      </c>
      <c r="U2765" s="181">
        <f t="shared" si="1292"/>
        <v>0</v>
      </c>
      <c r="V2765" s="120">
        <f t="shared" si="1313"/>
        <v>7.8E-2</v>
      </c>
      <c r="W2765" s="118">
        <f t="shared" si="1308"/>
        <v>10</v>
      </c>
      <c r="X2765" s="118">
        <v>252</v>
      </c>
      <c r="Y2765" s="117">
        <f t="shared" si="1309"/>
        <v>1.002984901</v>
      </c>
      <c r="Z2765" s="110">
        <f t="shared" si="1310"/>
        <v>0.62758937999999997</v>
      </c>
      <c r="AA2765" s="110">
        <f t="shared" si="1311"/>
        <v>0</v>
      </c>
      <c r="AB2765" s="121" t="str">
        <f t="shared" ref="AB2765:AB2828" si="1314">IF($Q2764&gt;0,VLOOKUP($A2764,$AF$11:$AO$141,9),AB2764)</f>
        <v>A+J=</v>
      </c>
      <c r="AC2765" s="115">
        <f t="shared" ref="AC2765:AC2828" si="1315">IF($Q2764&gt;0,VLOOKUP($A2764,$AF$11:$AO$141,10),AC2764)</f>
        <v>47051</v>
      </c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9">
        <f t="shared" si="1312"/>
        <v>47035</v>
      </c>
      <c r="B2766" s="110">
        <f t="shared" si="1294"/>
        <v>210.88226114999998</v>
      </c>
      <c r="C2766" s="184">
        <f t="shared" si="1293"/>
        <v>209.82544654655868</v>
      </c>
      <c r="D2766" s="111">
        <f t="shared" si="1295"/>
        <v>7245.38</v>
      </c>
      <c r="E2766" s="111">
        <f>IF($K2766=1,VLOOKUP($A2765,$AQ$11:$AU$150,5),E2765)</f>
        <v>7276.54</v>
      </c>
      <c r="F2766" s="160" t="e">
        <f>IF($K2766=1,VLOOKUP($A2765,$AQ$11:$AU$135,6),F2765)</f>
        <v>#REF!</v>
      </c>
      <c r="G2766" s="114">
        <f t="shared" si="1296"/>
        <v>4.3006716003852752E-3</v>
      </c>
      <c r="H2766" s="115">
        <f t="shared" si="1297"/>
        <v>47051</v>
      </c>
      <c r="I2766" s="115">
        <f t="shared" si="1298"/>
        <v>47051</v>
      </c>
      <c r="J2766" s="116">
        <f t="shared" si="1299"/>
        <v>21</v>
      </c>
      <c r="K2766" s="116">
        <f t="shared" si="1300"/>
        <v>10</v>
      </c>
      <c r="L2766" s="8">
        <f t="shared" si="1301"/>
        <v>1.00204563</v>
      </c>
      <c r="M2766" s="117">
        <v>1</v>
      </c>
      <c r="N2766" s="117">
        <f t="shared" si="1302"/>
        <v>1</v>
      </c>
      <c r="O2766" s="110">
        <f t="shared" si="1303"/>
        <v>1.00204563</v>
      </c>
      <c r="P2766" s="110">
        <f t="shared" si="1304"/>
        <v>210.25467176999999</v>
      </c>
      <c r="Q2766" s="148">
        <f t="shared" si="1305"/>
        <v>0</v>
      </c>
      <c r="R2766" s="170">
        <f t="shared" si="1306"/>
        <v>0</v>
      </c>
      <c r="S2766" s="110">
        <f t="shared" si="1307"/>
        <v>0</v>
      </c>
      <c r="T2766" s="92">
        <f t="shared" si="1291"/>
        <v>0</v>
      </c>
      <c r="U2766" s="181">
        <f t="shared" si="1292"/>
        <v>0</v>
      </c>
      <c r="V2766" s="120">
        <f t="shared" si="1313"/>
        <v>7.8E-2</v>
      </c>
      <c r="W2766" s="118">
        <f t="shared" si="1308"/>
        <v>10</v>
      </c>
      <c r="X2766" s="118">
        <v>252</v>
      </c>
      <c r="Y2766" s="117">
        <f t="shared" si="1309"/>
        <v>1.002984901</v>
      </c>
      <c r="Z2766" s="110">
        <f t="shared" si="1310"/>
        <v>0.62758937999999997</v>
      </c>
      <c r="AA2766" s="110">
        <f t="shared" si="1311"/>
        <v>0</v>
      </c>
      <c r="AB2766" s="121" t="str">
        <f t="shared" si="1314"/>
        <v>A+J=</v>
      </c>
      <c r="AC2766" s="115">
        <f t="shared" si="1315"/>
        <v>47051</v>
      </c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9">
        <f t="shared" si="1312"/>
        <v>47036</v>
      </c>
      <c r="B2767" s="110">
        <f t="shared" si="1294"/>
        <v>210.98823645000002</v>
      </c>
      <c r="C2767" s="184">
        <f t="shared" si="1293"/>
        <v>209.82544654655868</v>
      </c>
      <c r="D2767" s="111">
        <f t="shared" si="1295"/>
        <v>7245.38</v>
      </c>
      <c r="E2767" s="111">
        <f>IF($K2767=1,VLOOKUP($A2766,$AQ$11:$AU$150,5),E2766)</f>
        <v>7276.54</v>
      </c>
      <c r="F2767" s="160" t="e">
        <f>IF($K2767=1,VLOOKUP($A2766,$AQ$11:$AU$135,6),F2766)</f>
        <v>#REF!</v>
      </c>
      <c r="G2767" s="114">
        <f t="shared" si="1296"/>
        <v>4.3006716003852752E-3</v>
      </c>
      <c r="H2767" s="115">
        <f t="shared" si="1297"/>
        <v>47051</v>
      </c>
      <c r="I2767" s="115">
        <f t="shared" si="1298"/>
        <v>47051</v>
      </c>
      <c r="J2767" s="116">
        <f t="shared" si="1299"/>
        <v>21</v>
      </c>
      <c r="K2767" s="116">
        <f t="shared" si="1300"/>
        <v>11</v>
      </c>
      <c r="L2767" s="8">
        <f t="shared" si="1301"/>
        <v>1.0022504299999999</v>
      </c>
      <c r="M2767" s="117">
        <v>1</v>
      </c>
      <c r="N2767" s="117">
        <f t="shared" si="1302"/>
        <v>1</v>
      </c>
      <c r="O2767" s="110">
        <f t="shared" si="1303"/>
        <v>1.0022504299999999</v>
      </c>
      <c r="P2767" s="110">
        <f t="shared" si="1304"/>
        <v>210.29764402000001</v>
      </c>
      <c r="Q2767" s="148">
        <f t="shared" si="1305"/>
        <v>0</v>
      </c>
      <c r="R2767" s="170">
        <f t="shared" si="1306"/>
        <v>0</v>
      </c>
      <c r="S2767" s="110">
        <f t="shared" si="1307"/>
        <v>0</v>
      </c>
      <c r="T2767" s="92">
        <f t="shared" si="1291"/>
        <v>0</v>
      </c>
      <c r="U2767" s="181">
        <f t="shared" si="1292"/>
        <v>0</v>
      </c>
      <c r="V2767" s="120">
        <f t="shared" si="1313"/>
        <v>7.8E-2</v>
      </c>
      <c r="W2767" s="118">
        <f t="shared" si="1308"/>
        <v>11</v>
      </c>
      <c r="X2767" s="118">
        <v>252</v>
      </c>
      <c r="Y2767" s="117">
        <f t="shared" si="1309"/>
        <v>1.003283881</v>
      </c>
      <c r="Z2767" s="110">
        <f t="shared" si="1310"/>
        <v>0.69059243000000003</v>
      </c>
      <c r="AA2767" s="110">
        <f t="shared" si="1311"/>
        <v>0</v>
      </c>
      <c r="AB2767" s="121" t="str">
        <f t="shared" si="1314"/>
        <v>A+J=</v>
      </c>
      <c r="AC2767" s="115">
        <f t="shared" si="1315"/>
        <v>47051</v>
      </c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9">
        <f t="shared" si="1312"/>
        <v>47037</v>
      </c>
      <c r="B2768" s="110">
        <f t="shared" si="1294"/>
        <v>211.09426249999999</v>
      </c>
      <c r="C2768" s="184">
        <f t="shared" si="1293"/>
        <v>209.82544654655868</v>
      </c>
      <c r="D2768" s="111">
        <f t="shared" si="1295"/>
        <v>7245.38</v>
      </c>
      <c r="E2768" s="111">
        <f>IF($K2768=1,VLOOKUP($A2767,$AQ$11:$AU$150,5),E2767)</f>
        <v>7276.54</v>
      </c>
      <c r="F2768" s="160" t="e">
        <f>IF($K2768=1,VLOOKUP($A2767,$AQ$11:$AU$135,6),F2767)</f>
        <v>#REF!</v>
      </c>
      <c r="G2768" s="114">
        <f t="shared" si="1296"/>
        <v>4.3006716003852752E-3</v>
      </c>
      <c r="H2768" s="115">
        <f t="shared" si="1297"/>
        <v>47051</v>
      </c>
      <c r="I2768" s="115">
        <f t="shared" si="1298"/>
        <v>47051</v>
      </c>
      <c r="J2768" s="116">
        <f t="shared" si="1299"/>
        <v>21</v>
      </c>
      <c r="K2768" s="116">
        <f t="shared" si="1300"/>
        <v>12</v>
      </c>
      <c r="L2768" s="8">
        <f t="shared" si="1301"/>
        <v>1.0024552600000001</v>
      </c>
      <c r="M2768" s="117">
        <v>1</v>
      </c>
      <c r="N2768" s="117">
        <f t="shared" si="1302"/>
        <v>1</v>
      </c>
      <c r="O2768" s="110">
        <f t="shared" si="1303"/>
        <v>1.0024552600000001</v>
      </c>
      <c r="P2768" s="110">
        <f t="shared" si="1304"/>
        <v>210.34062256999999</v>
      </c>
      <c r="Q2768" s="148">
        <f t="shared" si="1305"/>
        <v>0</v>
      </c>
      <c r="R2768" s="170">
        <f t="shared" si="1306"/>
        <v>0</v>
      </c>
      <c r="S2768" s="110">
        <f t="shared" si="1307"/>
        <v>0</v>
      </c>
      <c r="T2768" s="92">
        <f t="shared" ref="T2768:T2831" si="1316">IF(AND(Q2768&gt;0,L2768&gt;1),(L2768-1)*C2768,0)</f>
        <v>0</v>
      </c>
      <c r="U2768" s="181">
        <f t="shared" ref="U2768:U2831" si="1317">IF(Q2768&gt;0,(S2768+T2768)/P2768,0)</f>
        <v>0</v>
      </c>
      <c r="V2768" s="120">
        <f t="shared" si="1313"/>
        <v>7.8E-2</v>
      </c>
      <c r="W2768" s="118">
        <f t="shared" si="1308"/>
        <v>12</v>
      </c>
      <c r="X2768" s="118">
        <v>252</v>
      </c>
      <c r="Y2768" s="117">
        <f t="shared" si="1309"/>
        <v>1.00358295</v>
      </c>
      <c r="Z2768" s="110">
        <f t="shared" si="1310"/>
        <v>0.75363992999999996</v>
      </c>
      <c r="AA2768" s="110">
        <f t="shared" si="1311"/>
        <v>0</v>
      </c>
      <c r="AB2768" s="121" t="str">
        <f t="shared" si="1314"/>
        <v>A+J=</v>
      </c>
      <c r="AC2768" s="115">
        <f t="shared" si="1315"/>
        <v>47051</v>
      </c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9">
        <f t="shared" si="1312"/>
        <v>47038</v>
      </c>
      <c r="B2769" s="110">
        <f t="shared" si="1294"/>
        <v>211.2003435</v>
      </c>
      <c r="C2769" s="184">
        <f t="shared" si="1293"/>
        <v>209.82544654655868</v>
      </c>
      <c r="D2769" s="111">
        <f t="shared" si="1295"/>
        <v>7245.38</v>
      </c>
      <c r="E2769" s="111">
        <f>IF($K2769=1,VLOOKUP($A2768,$AQ$11:$AU$150,5),E2768)</f>
        <v>7276.54</v>
      </c>
      <c r="F2769" s="160" t="e">
        <f>IF($K2769=1,VLOOKUP($A2768,$AQ$11:$AU$135,6),F2768)</f>
        <v>#REF!</v>
      </c>
      <c r="G2769" s="114">
        <f t="shared" si="1296"/>
        <v>4.3006716003852752E-3</v>
      </c>
      <c r="H2769" s="115">
        <f t="shared" si="1297"/>
        <v>47051</v>
      </c>
      <c r="I2769" s="115">
        <f t="shared" si="1298"/>
        <v>47051</v>
      </c>
      <c r="J2769" s="116">
        <f t="shared" si="1299"/>
        <v>21</v>
      </c>
      <c r="K2769" s="116">
        <f t="shared" si="1300"/>
        <v>13</v>
      </c>
      <c r="L2769" s="8">
        <f t="shared" si="1301"/>
        <v>1.0026601399999999</v>
      </c>
      <c r="M2769" s="117">
        <v>1</v>
      </c>
      <c r="N2769" s="117">
        <f t="shared" si="1302"/>
        <v>1</v>
      </c>
      <c r="O2769" s="110">
        <f t="shared" si="1303"/>
        <v>1.0026601399999999</v>
      </c>
      <c r="P2769" s="110">
        <f t="shared" si="1304"/>
        <v>210.38361159999999</v>
      </c>
      <c r="Q2769" s="148">
        <f t="shared" si="1305"/>
        <v>0</v>
      </c>
      <c r="R2769" s="170">
        <f t="shared" si="1306"/>
        <v>0</v>
      </c>
      <c r="S2769" s="110">
        <f t="shared" si="1307"/>
        <v>0</v>
      </c>
      <c r="T2769" s="92">
        <f t="shared" si="1316"/>
        <v>0</v>
      </c>
      <c r="U2769" s="181">
        <f t="shared" si="1317"/>
        <v>0</v>
      </c>
      <c r="V2769" s="120">
        <f t="shared" si="1313"/>
        <v>7.8E-2</v>
      </c>
      <c r="W2769" s="118">
        <f t="shared" si="1308"/>
        <v>13</v>
      </c>
      <c r="X2769" s="118">
        <v>252</v>
      </c>
      <c r="Y2769" s="117">
        <f t="shared" si="1309"/>
        <v>1.003882108</v>
      </c>
      <c r="Z2769" s="110">
        <f t="shared" si="1310"/>
        <v>0.81673189999999996</v>
      </c>
      <c r="AA2769" s="110">
        <f t="shared" si="1311"/>
        <v>0</v>
      </c>
      <c r="AB2769" s="121" t="str">
        <f t="shared" si="1314"/>
        <v>A+J=</v>
      </c>
      <c r="AC2769" s="115">
        <f t="shared" si="1315"/>
        <v>47051</v>
      </c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9">
        <f t="shared" si="1312"/>
        <v>47039</v>
      </c>
      <c r="B2770" s="110">
        <f t="shared" si="1294"/>
        <v>211.2003435</v>
      </c>
      <c r="C2770" s="184">
        <f t="shared" si="1293"/>
        <v>209.82544654655868</v>
      </c>
      <c r="D2770" s="111">
        <f t="shared" si="1295"/>
        <v>7245.38</v>
      </c>
      <c r="E2770" s="111">
        <f>IF($K2770=1,VLOOKUP($A2769,$AQ$11:$AU$150,5),E2769)</f>
        <v>7276.54</v>
      </c>
      <c r="F2770" s="160" t="e">
        <f>IF($K2770=1,VLOOKUP($A2769,$AQ$11:$AU$135,6),F2769)</f>
        <v>#REF!</v>
      </c>
      <c r="G2770" s="114">
        <f t="shared" si="1296"/>
        <v>4.3006716003852752E-3</v>
      </c>
      <c r="H2770" s="115">
        <f t="shared" si="1297"/>
        <v>47051</v>
      </c>
      <c r="I2770" s="115">
        <f t="shared" si="1298"/>
        <v>47051</v>
      </c>
      <c r="J2770" s="116">
        <f t="shared" si="1299"/>
        <v>21</v>
      </c>
      <c r="K2770" s="116">
        <f t="shared" si="1300"/>
        <v>13</v>
      </c>
      <c r="L2770" s="8">
        <f t="shared" si="1301"/>
        <v>1.0026601399999999</v>
      </c>
      <c r="M2770" s="117">
        <v>1</v>
      </c>
      <c r="N2770" s="117">
        <f t="shared" si="1302"/>
        <v>1</v>
      </c>
      <c r="O2770" s="110">
        <f t="shared" si="1303"/>
        <v>1.0026601399999999</v>
      </c>
      <c r="P2770" s="110">
        <f t="shared" si="1304"/>
        <v>210.38361159999999</v>
      </c>
      <c r="Q2770" s="148">
        <f t="shared" si="1305"/>
        <v>0</v>
      </c>
      <c r="R2770" s="170">
        <f t="shared" si="1306"/>
        <v>0</v>
      </c>
      <c r="S2770" s="110">
        <f t="shared" si="1307"/>
        <v>0</v>
      </c>
      <c r="T2770" s="92">
        <f t="shared" si="1316"/>
        <v>0</v>
      </c>
      <c r="U2770" s="181">
        <f t="shared" si="1317"/>
        <v>0</v>
      </c>
      <c r="V2770" s="120">
        <f t="shared" si="1313"/>
        <v>7.8E-2</v>
      </c>
      <c r="W2770" s="118">
        <f t="shared" si="1308"/>
        <v>13</v>
      </c>
      <c r="X2770" s="118">
        <v>252</v>
      </c>
      <c r="Y2770" s="117">
        <f t="shared" si="1309"/>
        <v>1.003882108</v>
      </c>
      <c r="Z2770" s="110">
        <f t="shared" si="1310"/>
        <v>0.81673189999999996</v>
      </c>
      <c r="AA2770" s="110">
        <f t="shared" si="1311"/>
        <v>0</v>
      </c>
      <c r="AB2770" s="121" t="str">
        <f t="shared" si="1314"/>
        <v>A+J=</v>
      </c>
      <c r="AC2770" s="115">
        <f t="shared" si="1315"/>
        <v>47051</v>
      </c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9">
        <f t="shared" si="1312"/>
        <v>47040</v>
      </c>
      <c r="B2771" s="110">
        <f t="shared" si="1294"/>
        <v>211.30647739</v>
      </c>
      <c r="C2771" s="184">
        <f t="shared" si="1293"/>
        <v>209.82544654655868</v>
      </c>
      <c r="D2771" s="111">
        <f t="shared" si="1295"/>
        <v>7245.38</v>
      </c>
      <c r="E2771" s="111">
        <f>IF($K2771=1,VLOOKUP($A2770,$AQ$11:$AU$150,5),E2770)</f>
        <v>7276.54</v>
      </c>
      <c r="F2771" s="160" t="e">
        <f>IF($K2771=1,VLOOKUP($A2770,$AQ$11:$AU$135,6),F2770)</f>
        <v>#REF!</v>
      </c>
      <c r="G2771" s="114">
        <f t="shared" si="1296"/>
        <v>4.3006716003852752E-3</v>
      </c>
      <c r="H2771" s="115">
        <f t="shared" si="1297"/>
        <v>47051</v>
      </c>
      <c r="I2771" s="115">
        <f t="shared" si="1298"/>
        <v>47051</v>
      </c>
      <c r="J2771" s="116">
        <f t="shared" si="1299"/>
        <v>21</v>
      </c>
      <c r="K2771" s="116">
        <f t="shared" si="1300"/>
        <v>14</v>
      </c>
      <c r="L2771" s="8">
        <f t="shared" si="1301"/>
        <v>1.00286506</v>
      </c>
      <c r="M2771" s="117">
        <v>1</v>
      </c>
      <c r="N2771" s="117">
        <f t="shared" si="1302"/>
        <v>1</v>
      </c>
      <c r="O2771" s="110">
        <f t="shared" si="1303"/>
        <v>1.00286506</v>
      </c>
      <c r="P2771" s="110">
        <f t="shared" si="1304"/>
        <v>210.42660903999999</v>
      </c>
      <c r="Q2771" s="148">
        <f t="shared" si="1305"/>
        <v>0</v>
      </c>
      <c r="R2771" s="170">
        <f t="shared" si="1306"/>
        <v>0</v>
      </c>
      <c r="S2771" s="110">
        <f t="shared" si="1307"/>
        <v>0</v>
      </c>
      <c r="T2771" s="92">
        <f t="shared" si="1316"/>
        <v>0</v>
      </c>
      <c r="U2771" s="181">
        <f t="shared" si="1317"/>
        <v>0</v>
      </c>
      <c r="V2771" s="120">
        <f t="shared" si="1313"/>
        <v>7.8E-2</v>
      </c>
      <c r="W2771" s="118">
        <f t="shared" si="1308"/>
        <v>14</v>
      </c>
      <c r="X2771" s="118">
        <v>252</v>
      </c>
      <c r="Y2771" s="117">
        <f t="shared" si="1309"/>
        <v>1.0041813550000001</v>
      </c>
      <c r="Z2771" s="110">
        <f t="shared" si="1310"/>
        <v>0.87986834999999997</v>
      </c>
      <c r="AA2771" s="110">
        <f t="shared" si="1311"/>
        <v>0</v>
      </c>
      <c r="AB2771" s="121" t="str">
        <f t="shared" si="1314"/>
        <v>A+J=</v>
      </c>
      <c r="AC2771" s="115">
        <f t="shared" si="1315"/>
        <v>47051</v>
      </c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9">
        <f t="shared" si="1312"/>
        <v>47041</v>
      </c>
      <c r="B2772" s="110">
        <f t="shared" si="1294"/>
        <v>211.30647739</v>
      </c>
      <c r="C2772" s="184">
        <f t="shared" si="1293"/>
        <v>209.82544654655868</v>
      </c>
      <c r="D2772" s="111">
        <f t="shared" si="1295"/>
        <v>7245.38</v>
      </c>
      <c r="E2772" s="111">
        <f>IF($K2772=1,VLOOKUP($A2771,$AQ$11:$AU$150,5),E2771)</f>
        <v>7276.54</v>
      </c>
      <c r="F2772" s="160" t="e">
        <f>IF($K2772=1,VLOOKUP($A2771,$AQ$11:$AU$135,6),F2771)</f>
        <v>#REF!</v>
      </c>
      <c r="G2772" s="114">
        <f t="shared" si="1296"/>
        <v>4.3006716003852752E-3</v>
      </c>
      <c r="H2772" s="115">
        <f t="shared" si="1297"/>
        <v>47051</v>
      </c>
      <c r="I2772" s="115">
        <f t="shared" si="1298"/>
        <v>47051</v>
      </c>
      <c r="J2772" s="116">
        <f t="shared" si="1299"/>
        <v>21</v>
      </c>
      <c r="K2772" s="116">
        <f t="shared" si="1300"/>
        <v>14</v>
      </c>
      <c r="L2772" s="8">
        <f t="shared" si="1301"/>
        <v>1.00286506</v>
      </c>
      <c r="M2772" s="117">
        <v>1</v>
      </c>
      <c r="N2772" s="117">
        <f t="shared" si="1302"/>
        <v>1</v>
      </c>
      <c r="O2772" s="110">
        <f t="shared" si="1303"/>
        <v>1.00286506</v>
      </c>
      <c r="P2772" s="110">
        <f t="shared" si="1304"/>
        <v>210.42660903999999</v>
      </c>
      <c r="Q2772" s="148">
        <f t="shared" si="1305"/>
        <v>0</v>
      </c>
      <c r="R2772" s="170">
        <f t="shared" si="1306"/>
        <v>0</v>
      </c>
      <c r="S2772" s="110">
        <f t="shared" si="1307"/>
        <v>0</v>
      </c>
      <c r="T2772" s="92">
        <f t="shared" si="1316"/>
        <v>0</v>
      </c>
      <c r="U2772" s="181">
        <f t="shared" si="1317"/>
        <v>0</v>
      </c>
      <c r="V2772" s="120">
        <f t="shared" si="1313"/>
        <v>7.8E-2</v>
      </c>
      <c r="W2772" s="118">
        <f t="shared" si="1308"/>
        <v>14</v>
      </c>
      <c r="X2772" s="118">
        <v>252</v>
      </c>
      <c r="Y2772" s="117">
        <f t="shared" si="1309"/>
        <v>1.0041813550000001</v>
      </c>
      <c r="Z2772" s="110">
        <f t="shared" si="1310"/>
        <v>0.87986834999999997</v>
      </c>
      <c r="AA2772" s="110">
        <f t="shared" si="1311"/>
        <v>0</v>
      </c>
      <c r="AB2772" s="121" t="str">
        <f t="shared" si="1314"/>
        <v>A+J=</v>
      </c>
      <c r="AC2772" s="115">
        <f t="shared" si="1315"/>
        <v>47051</v>
      </c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9">
        <f t="shared" si="1312"/>
        <v>47042</v>
      </c>
      <c r="B2773" s="110">
        <f t="shared" si="1294"/>
        <v>211.30647739</v>
      </c>
      <c r="C2773" s="184">
        <f t="shared" si="1293"/>
        <v>209.82544654655868</v>
      </c>
      <c r="D2773" s="111">
        <f t="shared" si="1295"/>
        <v>7245.38</v>
      </c>
      <c r="E2773" s="111">
        <f>IF($K2773=1,VLOOKUP($A2772,$AQ$11:$AU$150,5),E2772)</f>
        <v>7276.54</v>
      </c>
      <c r="F2773" s="160" t="e">
        <f>IF($K2773=1,VLOOKUP($A2772,$AQ$11:$AU$135,6),F2772)</f>
        <v>#REF!</v>
      </c>
      <c r="G2773" s="114">
        <f t="shared" si="1296"/>
        <v>4.3006716003852752E-3</v>
      </c>
      <c r="H2773" s="115">
        <f t="shared" si="1297"/>
        <v>47051</v>
      </c>
      <c r="I2773" s="115">
        <f t="shared" si="1298"/>
        <v>47051</v>
      </c>
      <c r="J2773" s="116">
        <f t="shared" si="1299"/>
        <v>21</v>
      </c>
      <c r="K2773" s="116">
        <f t="shared" si="1300"/>
        <v>14</v>
      </c>
      <c r="L2773" s="8">
        <f t="shared" si="1301"/>
        <v>1.00286506</v>
      </c>
      <c r="M2773" s="117">
        <v>1</v>
      </c>
      <c r="N2773" s="117">
        <f t="shared" si="1302"/>
        <v>1</v>
      </c>
      <c r="O2773" s="110">
        <f t="shared" si="1303"/>
        <v>1.00286506</v>
      </c>
      <c r="P2773" s="110">
        <f t="shared" si="1304"/>
        <v>210.42660903999999</v>
      </c>
      <c r="Q2773" s="148">
        <f t="shared" si="1305"/>
        <v>0</v>
      </c>
      <c r="R2773" s="170">
        <f t="shared" si="1306"/>
        <v>0</v>
      </c>
      <c r="S2773" s="110">
        <f t="shared" si="1307"/>
        <v>0</v>
      </c>
      <c r="T2773" s="92">
        <f t="shared" si="1316"/>
        <v>0</v>
      </c>
      <c r="U2773" s="181">
        <f t="shared" si="1317"/>
        <v>0</v>
      </c>
      <c r="V2773" s="120">
        <f t="shared" si="1313"/>
        <v>7.8E-2</v>
      </c>
      <c r="W2773" s="118">
        <f t="shared" si="1308"/>
        <v>14</v>
      </c>
      <c r="X2773" s="118">
        <v>252</v>
      </c>
      <c r="Y2773" s="117">
        <f t="shared" si="1309"/>
        <v>1.0041813550000001</v>
      </c>
      <c r="Z2773" s="110">
        <f t="shared" si="1310"/>
        <v>0.87986834999999997</v>
      </c>
      <c r="AA2773" s="110">
        <f t="shared" si="1311"/>
        <v>0</v>
      </c>
      <c r="AB2773" s="121" t="str">
        <f t="shared" si="1314"/>
        <v>A+J=</v>
      </c>
      <c r="AC2773" s="115">
        <f t="shared" si="1315"/>
        <v>47051</v>
      </c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9">
        <f t="shared" si="1312"/>
        <v>47043</v>
      </c>
      <c r="B2774" s="110">
        <f t="shared" si="1294"/>
        <v>211.41266416000002</v>
      </c>
      <c r="C2774" s="184">
        <f t="shared" si="1293"/>
        <v>209.82544654655868</v>
      </c>
      <c r="D2774" s="111">
        <f t="shared" si="1295"/>
        <v>7245.38</v>
      </c>
      <c r="E2774" s="111">
        <f>IF($K2774=1,VLOOKUP($A2773,$AQ$11:$AU$150,5),E2773)</f>
        <v>7276.54</v>
      </c>
      <c r="F2774" s="160" t="e">
        <f>IF($K2774=1,VLOOKUP($A2773,$AQ$11:$AU$135,6),F2773)</f>
        <v>#REF!</v>
      </c>
      <c r="G2774" s="114">
        <f t="shared" si="1296"/>
        <v>4.3006716003852752E-3</v>
      </c>
      <c r="H2774" s="115">
        <f t="shared" si="1297"/>
        <v>47051</v>
      </c>
      <c r="I2774" s="115">
        <f t="shared" si="1298"/>
        <v>47051</v>
      </c>
      <c r="J2774" s="116">
        <f t="shared" si="1299"/>
        <v>21</v>
      </c>
      <c r="K2774" s="116">
        <f t="shared" si="1300"/>
        <v>15</v>
      </c>
      <c r="L2774" s="8">
        <f t="shared" si="1301"/>
        <v>1.00307002</v>
      </c>
      <c r="M2774" s="117">
        <v>1</v>
      </c>
      <c r="N2774" s="117">
        <f t="shared" si="1302"/>
        <v>1</v>
      </c>
      <c r="O2774" s="110">
        <f t="shared" si="1303"/>
        <v>1.00307002</v>
      </c>
      <c r="P2774" s="110">
        <f t="shared" si="1304"/>
        <v>210.46961486000001</v>
      </c>
      <c r="Q2774" s="148">
        <f t="shared" si="1305"/>
        <v>0</v>
      </c>
      <c r="R2774" s="170">
        <f t="shared" si="1306"/>
        <v>0</v>
      </c>
      <c r="S2774" s="110">
        <f t="shared" si="1307"/>
        <v>0</v>
      </c>
      <c r="T2774" s="92">
        <f t="shared" si="1316"/>
        <v>0</v>
      </c>
      <c r="U2774" s="181">
        <f t="shared" si="1317"/>
        <v>0</v>
      </c>
      <c r="V2774" s="120">
        <f t="shared" si="1313"/>
        <v>7.8E-2</v>
      </c>
      <c r="W2774" s="118">
        <f t="shared" si="1308"/>
        <v>15</v>
      </c>
      <c r="X2774" s="118">
        <v>252</v>
      </c>
      <c r="Y2774" s="117">
        <f t="shared" si="1309"/>
        <v>1.0044806909999999</v>
      </c>
      <c r="Z2774" s="110">
        <f t="shared" si="1310"/>
        <v>0.94304929999999998</v>
      </c>
      <c r="AA2774" s="110">
        <f t="shared" si="1311"/>
        <v>0</v>
      </c>
      <c r="AB2774" s="121" t="str">
        <f t="shared" si="1314"/>
        <v>A+J=</v>
      </c>
      <c r="AC2774" s="115">
        <f t="shared" si="1315"/>
        <v>47051</v>
      </c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9">
        <f t="shared" si="1312"/>
        <v>47044</v>
      </c>
      <c r="B2775" s="110">
        <f t="shared" si="1294"/>
        <v>211.51890407000002</v>
      </c>
      <c r="C2775" s="184">
        <f t="shared" si="1293"/>
        <v>209.82544654655868</v>
      </c>
      <c r="D2775" s="111">
        <f t="shared" si="1295"/>
        <v>7245.38</v>
      </c>
      <c r="E2775" s="111">
        <f>IF($K2775=1,VLOOKUP($A2774,$AQ$11:$AU$150,5),E2774)</f>
        <v>7276.54</v>
      </c>
      <c r="F2775" s="160" t="e">
        <f>IF($K2775=1,VLOOKUP($A2774,$AQ$11:$AU$135,6),F2774)</f>
        <v>#REF!</v>
      </c>
      <c r="G2775" s="114">
        <f t="shared" si="1296"/>
        <v>4.3006716003852752E-3</v>
      </c>
      <c r="H2775" s="115">
        <f t="shared" si="1297"/>
        <v>47051</v>
      </c>
      <c r="I2775" s="115">
        <f t="shared" si="1298"/>
        <v>47051</v>
      </c>
      <c r="J2775" s="116">
        <f t="shared" si="1299"/>
        <v>21</v>
      </c>
      <c r="K2775" s="116">
        <f t="shared" si="1300"/>
        <v>16</v>
      </c>
      <c r="L2775" s="8">
        <f t="shared" si="1301"/>
        <v>1.00327502</v>
      </c>
      <c r="M2775" s="117">
        <v>1</v>
      </c>
      <c r="N2775" s="117">
        <f t="shared" si="1302"/>
        <v>1</v>
      </c>
      <c r="O2775" s="110">
        <f t="shared" si="1303"/>
        <v>1.00327502</v>
      </c>
      <c r="P2775" s="110">
        <f t="shared" si="1304"/>
        <v>210.51262908000001</v>
      </c>
      <c r="Q2775" s="148">
        <f t="shared" si="1305"/>
        <v>0</v>
      </c>
      <c r="R2775" s="170">
        <f t="shared" si="1306"/>
        <v>0</v>
      </c>
      <c r="S2775" s="110">
        <f t="shared" si="1307"/>
        <v>0</v>
      </c>
      <c r="T2775" s="92">
        <f t="shared" si="1316"/>
        <v>0</v>
      </c>
      <c r="U2775" s="181">
        <f t="shared" si="1317"/>
        <v>0</v>
      </c>
      <c r="V2775" s="120">
        <f t="shared" si="1313"/>
        <v>7.8E-2</v>
      </c>
      <c r="W2775" s="118">
        <f t="shared" si="1308"/>
        <v>16</v>
      </c>
      <c r="X2775" s="118">
        <v>252</v>
      </c>
      <c r="Y2775" s="117">
        <f t="shared" si="1309"/>
        <v>1.0047801169999999</v>
      </c>
      <c r="Z2775" s="110">
        <f t="shared" si="1310"/>
        <v>1.0062749900000001</v>
      </c>
      <c r="AA2775" s="110">
        <f t="shared" si="1311"/>
        <v>0</v>
      </c>
      <c r="AB2775" s="121" t="str">
        <f t="shared" si="1314"/>
        <v>A+J=</v>
      </c>
      <c r="AC2775" s="115">
        <f t="shared" si="1315"/>
        <v>47051</v>
      </c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9">
        <f t="shared" si="1312"/>
        <v>47045</v>
      </c>
      <c r="B2776" s="110">
        <f t="shared" si="1294"/>
        <v>211.62519900999999</v>
      </c>
      <c r="C2776" s="184">
        <f t="shared" si="1293"/>
        <v>209.82544654655868</v>
      </c>
      <c r="D2776" s="111">
        <f t="shared" si="1295"/>
        <v>7245.38</v>
      </c>
      <c r="E2776" s="111">
        <f>IF($K2776=1,VLOOKUP($A2775,$AQ$11:$AU$150,5),E2775)</f>
        <v>7276.54</v>
      </c>
      <c r="F2776" s="160" t="e">
        <f>IF($K2776=1,VLOOKUP($A2775,$AQ$11:$AU$135,6),F2775)</f>
        <v>#REF!</v>
      </c>
      <c r="G2776" s="114">
        <f t="shared" si="1296"/>
        <v>4.3006716003852752E-3</v>
      </c>
      <c r="H2776" s="115">
        <f t="shared" si="1297"/>
        <v>47051</v>
      </c>
      <c r="I2776" s="115">
        <f t="shared" si="1298"/>
        <v>47051</v>
      </c>
      <c r="J2776" s="116">
        <f t="shared" si="1299"/>
        <v>21</v>
      </c>
      <c r="K2776" s="116">
        <f t="shared" si="1300"/>
        <v>17</v>
      </c>
      <c r="L2776" s="8">
        <f t="shared" si="1301"/>
        <v>1.0034800699999999</v>
      </c>
      <c r="M2776" s="117">
        <v>1</v>
      </c>
      <c r="N2776" s="117">
        <f t="shared" si="1302"/>
        <v>1</v>
      </c>
      <c r="O2776" s="110">
        <f t="shared" si="1303"/>
        <v>1.0034800699999999</v>
      </c>
      <c r="P2776" s="110">
        <f t="shared" si="1304"/>
        <v>210.55565378</v>
      </c>
      <c r="Q2776" s="148">
        <f t="shared" si="1305"/>
        <v>0</v>
      </c>
      <c r="R2776" s="170">
        <f t="shared" si="1306"/>
        <v>0</v>
      </c>
      <c r="S2776" s="110">
        <f t="shared" si="1307"/>
        <v>0</v>
      </c>
      <c r="T2776" s="92">
        <f t="shared" si="1316"/>
        <v>0</v>
      </c>
      <c r="U2776" s="181">
        <f t="shared" si="1317"/>
        <v>0</v>
      </c>
      <c r="V2776" s="120">
        <f t="shared" si="1313"/>
        <v>7.8E-2</v>
      </c>
      <c r="W2776" s="118">
        <f t="shared" si="1308"/>
        <v>17</v>
      </c>
      <c r="X2776" s="118">
        <v>252</v>
      </c>
      <c r="Y2776" s="117">
        <f t="shared" si="1309"/>
        <v>1.0050796319999999</v>
      </c>
      <c r="Z2776" s="110">
        <f t="shared" si="1310"/>
        <v>1.0695452299999999</v>
      </c>
      <c r="AA2776" s="110">
        <f t="shared" si="1311"/>
        <v>0</v>
      </c>
      <c r="AB2776" s="121" t="str">
        <f t="shared" si="1314"/>
        <v>A+J=</v>
      </c>
      <c r="AC2776" s="115">
        <f t="shared" si="1315"/>
        <v>47051</v>
      </c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9">
        <f t="shared" si="1312"/>
        <v>47046</v>
      </c>
      <c r="B2777" s="110">
        <f t="shared" si="1294"/>
        <v>211.73154481</v>
      </c>
      <c r="C2777" s="184">
        <f t="shared" si="1293"/>
        <v>209.82544654655868</v>
      </c>
      <c r="D2777" s="111">
        <f t="shared" si="1295"/>
        <v>7245.38</v>
      </c>
      <c r="E2777" s="111">
        <f>IF($K2777=1,VLOOKUP($A2776,$AQ$11:$AU$150,5),E2776)</f>
        <v>7276.54</v>
      </c>
      <c r="F2777" s="160" t="e">
        <f>IF($K2777=1,VLOOKUP($A2776,$AQ$11:$AU$135,6),F2776)</f>
        <v>#REF!</v>
      </c>
      <c r="G2777" s="114">
        <f t="shared" si="1296"/>
        <v>4.3006716003852752E-3</v>
      </c>
      <c r="H2777" s="115">
        <f t="shared" si="1297"/>
        <v>47051</v>
      </c>
      <c r="I2777" s="115">
        <f t="shared" si="1298"/>
        <v>47051</v>
      </c>
      <c r="J2777" s="116">
        <f t="shared" si="1299"/>
        <v>21</v>
      </c>
      <c r="K2777" s="116">
        <f t="shared" si="1300"/>
        <v>18</v>
      </c>
      <c r="L2777" s="8">
        <f t="shared" si="1301"/>
        <v>1.0036851499999999</v>
      </c>
      <c r="M2777" s="117">
        <v>1</v>
      </c>
      <c r="N2777" s="117">
        <f t="shared" si="1302"/>
        <v>1</v>
      </c>
      <c r="O2777" s="110">
        <f t="shared" si="1303"/>
        <v>1.0036851499999999</v>
      </c>
      <c r="P2777" s="110">
        <f t="shared" si="1304"/>
        <v>210.59868478999999</v>
      </c>
      <c r="Q2777" s="148">
        <f t="shared" si="1305"/>
        <v>0</v>
      </c>
      <c r="R2777" s="170">
        <f t="shared" si="1306"/>
        <v>0</v>
      </c>
      <c r="S2777" s="110">
        <f t="shared" si="1307"/>
        <v>0</v>
      </c>
      <c r="T2777" s="92">
        <f t="shared" si="1316"/>
        <v>0</v>
      </c>
      <c r="U2777" s="181">
        <f t="shared" si="1317"/>
        <v>0</v>
      </c>
      <c r="V2777" s="120">
        <f t="shared" si="1313"/>
        <v>7.8E-2</v>
      </c>
      <c r="W2777" s="118">
        <f t="shared" si="1308"/>
        <v>18</v>
      </c>
      <c r="X2777" s="118">
        <v>252</v>
      </c>
      <c r="Y2777" s="117">
        <f t="shared" si="1309"/>
        <v>1.005379236</v>
      </c>
      <c r="Z2777" s="110">
        <f t="shared" si="1310"/>
        <v>1.1328600200000001</v>
      </c>
      <c r="AA2777" s="110">
        <f t="shared" si="1311"/>
        <v>0</v>
      </c>
      <c r="AB2777" s="121" t="str">
        <f t="shared" si="1314"/>
        <v>A+J=</v>
      </c>
      <c r="AC2777" s="115">
        <f t="shared" si="1315"/>
        <v>47051</v>
      </c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9">
        <f t="shared" si="1312"/>
        <v>47047</v>
      </c>
      <c r="B2778" s="110">
        <f t="shared" si="1294"/>
        <v>211.83794567999999</v>
      </c>
      <c r="C2778" s="184">
        <f t="shared" si="1293"/>
        <v>209.82544654655868</v>
      </c>
      <c r="D2778" s="111">
        <f t="shared" si="1295"/>
        <v>7245.38</v>
      </c>
      <c r="E2778" s="111">
        <f>IF($K2778=1,VLOOKUP($A2777,$AQ$11:$AU$150,5),E2777)</f>
        <v>7276.54</v>
      </c>
      <c r="F2778" s="160" t="e">
        <f>IF($K2778=1,VLOOKUP($A2777,$AQ$11:$AU$135,6),F2777)</f>
        <v>#REF!</v>
      </c>
      <c r="G2778" s="114">
        <f t="shared" si="1296"/>
        <v>4.3006716003852752E-3</v>
      </c>
      <c r="H2778" s="115">
        <f t="shared" si="1297"/>
        <v>47051</v>
      </c>
      <c r="I2778" s="115">
        <f t="shared" si="1298"/>
        <v>47051</v>
      </c>
      <c r="J2778" s="116">
        <f t="shared" si="1299"/>
        <v>21</v>
      </c>
      <c r="K2778" s="116">
        <f t="shared" si="1300"/>
        <v>19</v>
      </c>
      <c r="L2778" s="8">
        <f t="shared" si="1301"/>
        <v>1.00389028</v>
      </c>
      <c r="M2778" s="117">
        <v>1</v>
      </c>
      <c r="N2778" s="117">
        <f t="shared" si="1302"/>
        <v>1</v>
      </c>
      <c r="O2778" s="110">
        <f t="shared" si="1303"/>
        <v>1.00389028</v>
      </c>
      <c r="P2778" s="110">
        <f t="shared" si="1304"/>
        <v>210.64172628</v>
      </c>
      <c r="Q2778" s="148">
        <f t="shared" si="1305"/>
        <v>0</v>
      </c>
      <c r="R2778" s="170">
        <f t="shared" si="1306"/>
        <v>0</v>
      </c>
      <c r="S2778" s="110">
        <f t="shared" si="1307"/>
        <v>0</v>
      </c>
      <c r="T2778" s="92">
        <f t="shared" si="1316"/>
        <v>0</v>
      </c>
      <c r="U2778" s="181">
        <f t="shared" si="1317"/>
        <v>0</v>
      </c>
      <c r="V2778" s="120">
        <f t="shared" si="1313"/>
        <v>7.8E-2</v>
      </c>
      <c r="W2778" s="118">
        <f t="shared" si="1308"/>
        <v>19</v>
      </c>
      <c r="X2778" s="118">
        <v>252</v>
      </c>
      <c r="Y2778" s="117">
        <f t="shared" si="1309"/>
        <v>1.0056789290000001</v>
      </c>
      <c r="Z2778" s="110">
        <f t="shared" si="1310"/>
        <v>1.1962193999999999</v>
      </c>
      <c r="AA2778" s="110">
        <f t="shared" si="1311"/>
        <v>0</v>
      </c>
      <c r="AB2778" s="121" t="str">
        <f t="shared" si="1314"/>
        <v>A+J=</v>
      </c>
      <c r="AC2778" s="115">
        <f t="shared" si="1315"/>
        <v>47051</v>
      </c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9">
        <f t="shared" si="1312"/>
        <v>47048</v>
      </c>
      <c r="B2779" s="110">
        <f t="shared" si="1294"/>
        <v>211.83794567999999</v>
      </c>
      <c r="C2779" s="184">
        <f t="shared" si="1293"/>
        <v>209.82544654655868</v>
      </c>
      <c r="D2779" s="111">
        <f t="shared" si="1295"/>
        <v>7245.38</v>
      </c>
      <c r="E2779" s="111">
        <f>IF($K2779=1,VLOOKUP($A2778,$AQ$11:$AU$150,5),E2778)</f>
        <v>7276.54</v>
      </c>
      <c r="F2779" s="160" t="e">
        <f>IF($K2779=1,VLOOKUP($A2778,$AQ$11:$AU$135,6),F2778)</f>
        <v>#REF!</v>
      </c>
      <c r="G2779" s="114">
        <f t="shared" si="1296"/>
        <v>4.3006716003852752E-3</v>
      </c>
      <c r="H2779" s="115">
        <f t="shared" si="1297"/>
        <v>47051</v>
      </c>
      <c r="I2779" s="115">
        <f t="shared" si="1298"/>
        <v>47051</v>
      </c>
      <c r="J2779" s="116">
        <f t="shared" si="1299"/>
        <v>21</v>
      </c>
      <c r="K2779" s="116">
        <f t="shared" si="1300"/>
        <v>19</v>
      </c>
      <c r="L2779" s="8">
        <f t="shared" si="1301"/>
        <v>1.00389028</v>
      </c>
      <c r="M2779" s="117">
        <v>1</v>
      </c>
      <c r="N2779" s="117">
        <f t="shared" si="1302"/>
        <v>1</v>
      </c>
      <c r="O2779" s="110">
        <f t="shared" si="1303"/>
        <v>1.00389028</v>
      </c>
      <c r="P2779" s="110">
        <f t="shared" si="1304"/>
        <v>210.64172628</v>
      </c>
      <c r="Q2779" s="148">
        <f t="shared" si="1305"/>
        <v>0</v>
      </c>
      <c r="R2779" s="170">
        <f t="shared" si="1306"/>
        <v>0</v>
      </c>
      <c r="S2779" s="110">
        <f t="shared" si="1307"/>
        <v>0</v>
      </c>
      <c r="T2779" s="92">
        <f t="shared" si="1316"/>
        <v>0</v>
      </c>
      <c r="U2779" s="181">
        <f t="shared" si="1317"/>
        <v>0</v>
      </c>
      <c r="V2779" s="120">
        <f t="shared" si="1313"/>
        <v>7.8E-2</v>
      </c>
      <c r="W2779" s="118">
        <f t="shared" si="1308"/>
        <v>19</v>
      </c>
      <c r="X2779" s="118">
        <v>252</v>
      </c>
      <c r="Y2779" s="117">
        <f t="shared" si="1309"/>
        <v>1.0056789290000001</v>
      </c>
      <c r="Z2779" s="110">
        <f t="shared" si="1310"/>
        <v>1.1962193999999999</v>
      </c>
      <c r="AA2779" s="110">
        <f t="shared" si="1311"/>
        <v>0</v>
      </c>
      <c r="AB2779" s="121" t="str">
        <f t="shared" si="1314"/>
        <v>A+J=</v>
      </c>
      <c r="AC2779" s="115">
        <f t="shared" si="1315"/>
        <v>47051</v>
      </c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9">
        <f t="shared" si="1312"/>
        <v>47049</v>
      </c>
      <c r="B2780" s="110">
        <f t="shared" si="1294"/>
        <v>211.83794567999999</v>
      </c>
      <c r="C2780" s="184">
        <f t="shared" si="1293"/>
        <v>209.82544654655868</v>
      </c>
      <c r="D2780" s="111">
        <f t="shared" si="1295"/>
        <v>7245.38</v>
      </c>
      <c r="E2780" s="111">
        <f>IF($K2780=1,VLOOKUP($A2779,$AQ$11:$AU$150,5),E2779)</f>
        <v>7276.54</v>
      </c>
      <c r="F2780" s="160" t="e">
        <f>IF($K2780=1,VLOOKUP($A2779,$AQ$11:$AU$135,6),F2779)</f>
        <v>#REF!</v>
      </c>
      <c r="G2780" s="114">
        <f t="shared" si="1296"/>
        <v>4.3006716003852752E-3</v>
      </c>
      <c r="H2780" s="115">
        <f t="shared" si="1297"/>
        <v>47051</v>
      </c>
      <c r="I2780" s="115">
        <f t="shared" si="1298"/>
        <v>47051</v>
      </c>
      <c r="J2780" s="116">
        <f t="shared" si="1299"/>
        <v>21</v>
      </c>
      <c r="K2780" s="116">
        <f t="shared" si="1300"/>
        <v>19</v>
      </c>
      <c r="L2780" s="8">
        <f t="shared" si="1301"/>
        <v>1.00389028</v>
      </c>
      <c r="M2780" s="117">
        <v>1</v>
      </c>
      <c r="N2780" s="117">
        <f t="shared" si="1302"/>
        <v>1</v>
      </c>
      <c r="O2780" s="110">
        <f t="shared" si="1303"/>
        <v>1.00389028</v>
      </c>
      <c r="P2780" s="110">
        <f t="shared" si="1304"/>
        <v>210.64172628</v>
      </c>
      <c r="Q2780" s="148">
        <f t="shared" si="1305"/>
        <v>0</v>
      </c>
      <c r="R2780" s="170">
        <f t="shared" si="1306"/>
        <v>0</v>
      </c>
      <c r="S2780" s="110">
        <f t="shared" si="1307"/>
        <v>0</v>
      </c>
      <c r="T2780" s="92">
        <f t="shared" si="1316"/>
        <v>0</v>
      </c>
      <c r="U2780" s="181">
        <f t="shared" si="1317"/>
        <v>0</v>
      </c>
      <c r="V2780" s="120">
        <f t="shared" si="1313"/>
        <v>7.8E-2</v>
      </c>
      <c r="W2780" s="118">
        <f t="shared" si="1308"/>
        <v>19</v>
      </c>
      <c r="X2780" s="118">
        <v>252</v>
      </c>
      <c r="Y2780" s="117">
        <f t="shared" si="1309"/>
        <v>1.0056789290000001</v>
      </c>
      <c r="Z2780" s="110">
        <f t="shared" si="1310"/>
        <v>1.1962193999999999</v>
      </c>
      <c r="AA2780" s="110">
        <f t="shared" si="1311"/>
        <v>0</v>
      </c>
      <c r="AB2780" s="121" t="str">
        <f t="shared" si="1314"/>
        <v>A+J=</v>
      </c>
      <c r="AC2780" s="115">
        <f t="shared" si="1315"/>
        <v>47051</v>
      </c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9">
        <f t="shared" si="1312"/>
        <v>47050</v>
      </c>
      <c r="B2781" s="110">
        <f t="shared" si="1294"/>
        <v>211.94439975999998</v>
      </c>
      <c r="C2781" s="184">
        <f t="shared" si="1293"/>
        <v>209.82544654655868</v>
      </c>
      <c r="D2781" s="111">
        <f t="shared" si="1295"/>
        <v>7245.38</v>
      </c>
      <c r="E2781" s="111">
        <f>IF($K2781=1,VLOOKUP($A2780,$AQ$11:$AU$150,5),E2780)</f>
        <v>7276.54</v>
      </c>
      <c r="F2781" s="160" t="e">
        <f>IF($K2781=1,VLOOKUP($A2780,$AQ$11:$AU$135,6),F2780)</f>
        <v>#REF!</v>
      </c>
      <c r="G2781" s="114">
        <f t="shared" si="1296"/>
        <v>4.3006716003852752E-3</v>
      </c>
      <c r="H2781" s="115">
        <f t="shared" si="1297"/>
        <v>47051</v>
      </c>
      <c r="I2781" s="115">
        <f t="shared" si="1298"/>
        <v>47051</v>
      </c>
      <c r="J2781" s="116">
        <f t="shared" si="1299"/>
        <v>21</v>
      </c>
      <c r="K2781" s="116">
        <f t="shared" si="1300"/>
        <v>20</v>
      </c>
      <c r="L2781" s="8">
        <f t="shared" si="1301"/>
        <v>1.0040954499999999</v>
      </c>
      <c r="M2781" s="117">
        <v>1</v>
      </c>
      <c r="N2781" s="117">
        <f t="shared" si="1302"/>
        <v>1</v>
      </c>
      <c r="O2781" s="110">
        <f t="shared" si="1303"/>
        <v>1.0040954499999999</v>
      </c>
      <c r="P2781" s="110">
        <f t="shared" si="1304"/>
        <v>210.68477616999999</v>
      </c>
      <c r="Q2781" s="148">
        <f t="shared" si="1305"/>
        <v>0</v>
      </c>
      <c r="R2781" s="170">
        <f t="shared" si="1306"/>
        <v>0</v>
      </c>
      <c r="S2781" s="110">
        <f t="shared" si="1307"/>
        <v>0</v>
      </c>
      <c r="T2781" s="92">
        <f t="shared" si="1316"/>
        <v>0</v>
      </c>
      <c r="U2781" s="181">
        <f t="shared" si="1317"/>
        <v>0</v>
      </c>
      <c r="V2781" s="120">
        <f t="shared" si="1313"/>
        <v>7.8E-2</v>
      </c>
      <c r="W2781" s="118">
        <f t="shared" si="1308"/>
        <v>20</v>
      </c>
      <c r="X2781" s="118">
        <v>252</v>
      </c>
      <c r="Y2781" s="117">
        <f t="shared" si="1309"/>
        <v>1.0059787120000001</v>
      </c>
      <c r="Z2781" s="110">
        <f t="shared" si="1310"/>
        <v>1.2596235899999999</v>
      </c>
      <c r="AA2781" s="110">
        <f t="shared" si="1311"/>
        <v>0</v>
      </c>
      <c r="AB2781" s="121" t="str">
        <f t="shared" si="1314"/>
        <v>A+J=</v>
      </c>
      <c r="AC2781" s="115">
        <f t="shared" si="1315"/>
        <v>47051</v>
      </c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9">
        <f t="shared" si="1312"/>
        <v>47051</v>
      </c>
      <c r="B2782" s="110">
        <f t="shared" si="1294"/>
        <v>212.05090895999999</v>
      </c>
      <c r="C2782" s="184">
        <f t="shared" si="1293"/>
        <v>209.82544654655868</v>
      </c>
      <c r="D2782" s="111">
        <f t="shared" si="1295"/>
        <v>7245.38</v>
      </c>
      <c r="E2782" s="111">
        <f>IF($K2782=1,VLOOKUP($A2781,$AQ$11:$AU$150,5),E2781)</f>
        <v>7276.54</v>
      </c>
      <c r="F2782" s="160" t="e">
        <f>IF($K2782=1,VLOOKUP($A2781,$AQ$11:$AU$135,6),F2781)</f>
        <v>#REF!</v>
      </c>
      <c r="G2782" s="114">
        <f t="shared" si="1296"/>
        <v>4.3006716003852752E-3</v>
      </c>
      <c r="H2782" s="115">
        <f t="shared" si="1297"/>
        <v>47051</v>
      </c>
      <c r="I2782" s="115">
        <f t="shared" si="1298"/>
        <v>47051</v>
      </c>
      <c r="J2782" s="116">
        <f t="shared" si="1299"/>
        <v>21</v>
      </c>
      <c r="K2782" s="116">
        <f t="shared" si="1300"/>
        <v>21</v>
      </c>
      <c r="L2782" s="8">
        <f t="shared" si="1301"/>
        <v>1.0043006699999999</v>
      </c>
      <c r="M2782" s="117">
        <v>1</v>
      </c>
      <c r="N2782" s="117">
        <f t="shared" si="1302"/>
        <v>1</v>
      </c>
      <c r="O2782" s="110">
        <f t="shared" si="1303"/>
        <v>1.0043006699999999</v>
      </c>
      <c r="P2782" s="110">
        <f t="shared" si="1304"/>
        <v>210.72783654</v>
      </c>
      <c r="Q2782" s="148">
        <f t="shared" si="1305"/>
        <v>91</v>
      </c>
      <c r="R2782" s="170">
        <f t="shared" si="1306"/>
        <v>5.5556000000000001E-2</v>
      </c>
      <c r="S2782" s="110">
        <f t="shared" si="1307"/>
        <v>11.70719568</v>
      </c>
      <c r="T2782" s="92">
        <f t="shared" si="1316"/>
        <v>0.90239000319936657</v>
      </c>
      <c r="U2782" s="181">
        <f t="shared" si="1317"/>
        <v>5.9838253408945503E-2</v>
      </c>
      <c r="V2782" s="120">
        <f t="shared" si="1313"/>
        <v>7.8E-2</v>
      </c>
      <c r="W2782" s="118">
        <f t="shared" si="1308"/>
        <v>21</v>
      </c>
      <c r="X2782" s="118">
        <v>252</v>
      </c>
      <c r="Y2782" s="117">
        <f t="shared" si="1309"/>
        <v>1.0062785839999999</v>
      </c>
      <c r="Z2782" s="110">
        <f t="shared" si="1310"/>
        <v>1.3230724199999999</v>
      </c>
      <c r="AA2782" s="110">
        <f t="shared" si="1311"/>
        <v>13.030268100000001</v>
      </c>
      <c r="AB2782" s="121" t="str">
        <f t="shared" si="1314"/>
        <v>A+J=</v>
      </c>
      <c r="AC2782" s="115">
        <f t="shared" si="1315"/>
        <v>47051</v>
      </c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9">
        <f t="shared" si="1312"/>
        <v>47052</v>
      </c>
      <c r="B2783" s="110">
        <f t="shared" si="1294"/>
        <v>198.21983479000002</v>
      </c>
      <c r="C2783" s="184">
        <f t="shared" si="1293"/>
        <v>198.11825085680061</v>
      </c>
      <c r="D2783" s="111">
        <f t="shared" si="1295"/>
        <v>7245.38</v>
      </c>
      <c r="E2783" s="111">
        <f>IF($K2783=1,VLOOKUP($A2782,$AQ$11:$AU$150,5),E2782)</f>
        <v>7276.54</v>
      </c>
      <c r="F2783" s="160" t="e">
        <f>IF($K2783=1,VLOOKUP($A2782,$AQ$11:$AU$135,6),F2782)</f>
        <v>#REF!</v>
      </c>
      <c r="G2783" s="114">
        <f t="shared" si="1296"/>
        <v>4.3006716003852752E-3</v>
      </c>
      <c r="H2783" s="115">
        <f t="shared" si="1297"/>
        <v>47084</v>
      </c>
      <c r="I2783" s="115">
        <f t="shared" si="1298"/>
        <v>47084</v>
      </c>
      <c r="J2783" s="116">
        <f t="shared" si="1299"/>
        <v>20</v>
      </c>
      <c r="K2783" s="116">
        <f t="shared" si="1300"/>
        <v>1</v>
      </c>
      <c r="L2783" s="8">
        <f t="shared" si="1301"/>
        <v>1.0002145899999999</v>
      </c>
      <c r="M2783" s="117">
        <v>1</v>
      </c>
      <c r="N2783" s="117">
        <f t="shared" si="1302"/>
        <v>1</v>
      </c>
      <c r="O2783" s="110">
        <f t="shared" si="1303"/>
        <v>1.0002145899999999</v>
      </c>
      <c r="P2783" s="110">
        <f t="shared" si="1304"/>
        <v>198.16076505000001</v>
      </c>
      <c r="Q2783" s="148">
        <f t="shared" si="1305"/>
        <v>0</v>
      </c>
      <c r="R2783" s="170">
        <f t="shared" si="1306"/>
        <v>0</v>
      </c>
      <c r="S2783" s="110">
        <f t="shared" si="1307"/>
        <v>0</v>
      </c>
      <c r="T2783" s="92">
        <f t="shared" si="1316"/>
        <v>0</v>
      </c>
      <c r="U2783" s="181">
        <f t="shared" si="1317"/>
        <v>0</v>
      </c>
      <c r="V2783" s="120">
        <f t="shared" si="1313"/>
        <v>7.8E-2</v>
      </c>
      <c r="W2783" s="118">
        <f t="shared" si="1308"/>
        <v>1</v>
      </c>
      <c r="X2783" s="118">
        <v>252</v>
      </c>
      <c r="Y2783" s="117">
        <f t="shared" si="1309"/>
        <v>1.00029809</v>
      </c>
      <c r="Z2783" s="110">
        <f t="shared" si="1310"/>
        <v>5.9069740000000003E-2</v>
      </c>
      <c r="AA2783" s="110">
        <f t="shared" si="1311"/>
        <v>0</v>
      </c>
      <c r="AB2783" s="121" t="str">
        <f t="shared" si="1314"/>
        <v>A+J=</v>
      </c>
      <c r="AC2783" s="115">
        <f t="shared" si="1315"/>
        <v>47084</v>
      </c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9">
        <f t="shared" si="1312"/>
        <v>47053</v>
      </c>
      <c r="B2784" s="110">
        <f t="shared" si="1294"/>
        <v>198.32147161999998</v>
      </c>
      <c r="C2784" s="184">
        <f t="shared" si="1293"/>
        <v>198.11825085680061</v>
      </c>
      <c r="D2784" s="111">
        <f t="shared" si="1295"/>
        <v>7245.38</v>
      </c>
      <c r="E2784" s="111">
        <f>IF($K2784=1,VLOOKUP($A2783,$AQ$11:$AU$150,5),E2783)</f>
        <v>7276.54</v>
      </c>
      <c r="F2784" s="160" t="e">
        <f>IF($K2784=1,VLOOKUP($A2783,$AQ$11:$AU$135,6),F2783)</f>
        <v>#REF!</v>
      </c>
      <c r="G2784" s="114">
        <f t="shared" si="1296"/>
        <v>4.3006716003852752E-3</v>
      </c>
      <c r="H2784" s="115">
        <f t="shared" si="1297"/>
        <v>47084</v>
      </c>
      <c r="I2784" s="115">
        <f t="shared" si="1298"/>
        <v>47084</v>
      </c>
      <c r="J2784" s="116">
        <f t="shared" si="1299"/>
        <v>20</v>
      </c>
      <c r="K2784" s="116">
        <f t="shared" si="1300"/>
        <v>2</v>
      </c>
      <c r="L2784" s="8">
        <f t="shared" si="1301"/>
        <v>1.0004292299999999</v>
      </c>
      <c r="M2784" s="117">
        <v>1</v>
      </c>
      <c r="N2784" s="117">
        <f t="shared" si="1302"/>
        <v>1</v>
      </c>
      <c r="O2784" s="110">
        <f t="shared" si="1303"/>
        <v>1.0004292299999999</v>
      </c>
      <c r="P2784" s="110">
        <f t="shared" si="1304"/>
        <v>198.20328914999999</v>
      </c>
      <c r="Q2784" s="148">
        <f t="shared" si="1305"/>
        <v>0</v>
      </c>
      <c r="R2784" s="170">
        <f t="shared" si="1306"/>
        <v>0</v>
      </c>
      <c r="S2784" s="110">
        <f t="shared" si="1307"/>
        <v>0</v>
      </c>
      <c r="T2784" s="92">
        <f t="shared" si="1316"/>
        <v>0</v>
      </c>
      <c r="U2784" s="181">
        <f t="shared" si="1317"/>
        <v>0</v>
      </c>
      <c r="V2784" s="120">
        <f t="shared" si="1313"/>
        <v>7.8E-2</v>
      </c>
      <c r="W2784" s="118">
        <f t="shared" si="1308"/>
        <v>2</v>
      </c>
      <c r="X2784" s="118">
        <v>252</v>
      </c>
      <c r="Y2784" s="117">
        <f t="shared" si="1309"/>
        <v>1.0005962690000001</v>
      </c>
      <c r="Z2784" s="110">
        <f t="shared" si="1310"/>
        <v>0.11818247</v>
      </c>
      <c r="AA2784" s="110">
        <f t="shared" si="1311"/>
        <v>0</v>
      </c>
      <c r="AB2784" s="121" t="str">
        <f t="shared" si="1314"/>
        <v>A+J=</v>
      </c>
      <c r="AC2784" s="115">
        <f t="shared" si="1315"/>
        <v>47084</v>
      </c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9">
        <f t="shared" si="1312"/>
        <v>47054</v>
      </c>
      <c r="B2785" s="110">
        <f t="shared" si="1294"/>
        <v>198.42316117999999</v>
      </c>
      <c r="C2785" s="184">
        <f t="shared" si="1293"/>
        <v>198.11825085680061</v>
      </c>
      <c r="D2785" s="111">
        <f t="shared" si="1295"/>
        <v>7245.38</v>
      </c>
      <c r="E2785" s="111">
        <f>IF($K2785=1,VLOOKUP($A2784,$AQ$11:$AU$150,5),E2784)</f>
        <v>7276.54</v>
      </c>
      <c r="F2785" s="160" t="e">
        <f>IF($K2785=1,VLOOKUP($A2784,$AQ$11:$AU$135,6),F2784)</f>
        <v>#REF!</v>
      </c>
      <c r="G2785" s="114">
        <f t="shared" si="1296"/>
        <v>4.3006716003852752E-3</v>
      </c>
      <c r="H2785" s="115">
        <f t="shared" si="1297"/>
        <v>47084</v>
      </c>
      <c r="I2785" s="115">
        <f t="shared" si="1298"/>
        <v>47084</v>
      </c>
      <c r="J2785" s="116">
        <f t="shared" si="1299"/>
        <v>20</v>
      </c>
      <c r="K2785" s="116">
        <f t="shared" si="1300"/>
        <v>3</v>
      </c>
      <c r="L2785" s="8">
        <f t="shared" si="1301"/>
        <v>1.0006439199999999</v>
      </c>
      <c r="M2785" s="117">
        <v>1</v>
      </c>
      <c r="N2785" s="117">
        <f t="shared" si="1302"/>
        <v>1</v>
      </c>
      <c r="O2785" s="110">
        <f t="shared" si="1303"/>
        <v>1.0006439199999999</v>
      </c>
      <c r="P2785" s="110">
        <f t="shared" si="1304"/>
        <v>198.24582315999999</v>
      </c>
      <c r="Q2785" s="148">
        <f t="shared" si="1305"/>
        <v>0</v>
      </c>
      <c r="R2785" s="170">
        <f t="shared" si="1306"/>
        <v>0</v>
      </c>
      <c r="S2785" s="110">
        <f t="shared" si="1307"/>
        <v>0</v>
      </c>
      <c r="T2785" s="92">
        <f t="shared" si="1316"/>
        <v>0</v>
      </c>
      <c r="U2785" s="181">
        <f t="shared" si="1317"/>
        <v>0</v>
      </c>
      <c r="V2785" s="120">
        <f t="shared" si="1313"/>
        <v>7.8E-2</v>
      </c>
      <c r="W2785" s="118">
        <f t="shared" si="1308"/>
        <v>3</v>
      </c>
      <c r="X2785" s="118">
        <v>252</v>
      </c>
      <c r="Y2785" s="117">
        <f t="shared" si="1309"/>
        <v>1.0008945359999999</v>
      </c>
      <c r="Z2785" s="110">
        <f t="shared" si="1310"/>
        <v>0.17733802000000001</v>
      </c>
      <c r="AA2785" s="110">
        <f t="shared" si="1311"/>
        <v>0</v>
      </c>
      <c r="AB2785" s="121" t="str">
        <f t="shared" si="1314"/>
        <v>A+J=</v>
      </c>
      <c r="AC2785" s="115">
        <f t="shared" si="1315"/>
        <v>47084</v>
      </c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9">
        <f t="shared" si="1312"/>
        <v>47055</v>
      </c>
      <c r="B2786" s="110">
        <f t="shared" si="1294"/>
        <v>198.42316117999999</v>
      </c>
      <c r="C2786" s="184">
        <f t="shared" si="1293"/>
        <v>198.11825085680061</v>
      </c>
      <c r="D2786" s="111">
        <f t="shared" si="1295"/>
        <v>7245.38</v>
      </c>
      <c r="E2786" s="111">
        <f>IF($K2786=1,VLOOKUP($A2785,$AQ$11:$AU$150,5),E2785)</f>
        <v>7276.54</v>
      </c>
      <c r="F2786" s="160" t="e">
        <f>IF($K2786=1,VLOOKUP($A2785,$AQ$11:$AU$135,6),F2785)</f>
        <v>#REF!</v>
      </c>
      <c r="G2786" s="114">
        <f t="shared" si="1296"/>
        <v>4.3006716003852752E-3</v>
      </c>
      <c r="H2786" s="115">
        <f t="shared" si="1297"/>
        <v>47084</v>
      </c>
      <c r="I2786" s="115">
        <f t="shared" si="1298"/>
        <v>47084</v>
      </c>
      <c r="J2786" s="116">
        <f t="shared" si="1299"/>
        <v>20</v>
      </c>
      <c r="K2786" s="116">
        <f t="shared" si="1300"/>
        <v>3</v>
      </c>
      <c r="L2786" s="8">
        <f t="shared" si="1301"/>
        <v>1.0006439199999999</v>
      </c>
      <c r="M2786" s="117">
        <v>1</v>
      </c>
      <c r="N2786" s="117">
        <f t="shared" si="1302"/>
        <v>1</v>
      </c>
      <c r="O2786" s="110">
        <f t="shared" si="1303"/>
        <v>1.0006439199999999</v>
      </c>
      <c r="P2786" s="110">
        <f t="shared" si="1304"/>
        <v>198.24582315999999</v>
      </c>
      <c r="Q2786" s="148">
        <f t="shared" si="1305"/>
        <v>0</v>
      </c>
      <c r="R2786" s="170">
        <f t="shared" si="1306"/>
        <v>0</v>
      </c>
      <c r="S2786" s="110">
        <f t="shared" si="1307"/>
        <v>0</v>
      </c>
      <c r="T2786" s="92">
        <f t="shared" si="1316"/>
        <v>0</v>
      </c>
      <c r="U2786" s="181">
        <f t="shared" si="1317"/>
        <v>0</v>
      </c>
      <c r="V2786" s="120">
        <f t="shared" si="1313"/>
        <v>7.8E-2</v>
      </c>
      <c r="W2786" s="118">
        <f t="shared" si="1308"/>
        <v>3</v>
      </c>
      <c r="X2786" s="118">
        <v>252</v>
      </c>
      <c r="Y2786" s="117">
        <f t="shared" si="1309"/>
        <v>1.0008945359999999</v>
      </c>
      <c r="Z2786" s="110">
        <f t="shared" si="1310"/>
        <v>0.17733802000000001</v>
      </c>
      <c r="AA2786" s="110">
        <f t="shared" si="1311"/>
        <v>0</v>
      </c>
      <c r="AB2786" s="121" t="str">
        <f t="shared" si="1314"/>
        <v>A+J=</v>
      </c>
      <c r="AC2786" s="115">
        <f t="shared" si="1315"/>
        <v>47084</v>
      </c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9">
        <f t="shared" si="1312"/>
        <v>47056</v>
      </c>
      <c r="B2787" s="110">
        <f t="shared" si="1294"/>
        <v>198.42316117999999</v>
      </c>
      <c r="C2787" s="184">
        <f t="shared" si="1293"/>
        <v>198.11825085680061</v>
      </c>
      <c r="D2787" s="111">
        <f t="shared" si="1295"/>
        <v>7245.38</v>
      </c>
      <c r="E2787" s="111">
        <f>IF($K2787=1,VLOOKUP($A2786,$AQ$11:$AU$150,5),E2786)</f>
        <v>7276.54</v>
      </c>
      <c r="F2787" s="160" t="e">
        <f>IF($K2787=1,VLOOKUP($A2786,$AQ$11:$AU$135,6),F2786)</f>
        <v>#REF!</v>
      </c>
      <c r="G2787" s="114">
        <f t="shared" si="1296"/>
        <v>4.3006716003852752E-3</v>
      </c>
      <c r="H2787" s="115">
        <f t="shared" si="1297"/>
        <v>47084</v>
      </c>
      <c r="I2787" s="115">
        <f t="shared" si="1298"/>
        <v>47084</v>
      </c>
      <c r="J2787" s="116">
        <f t="shared" si="1299"/>
        <v>20</v>
      </c>
      <c r="K2787" s="116">
        <f t="shared" si="1300"/>
        <v>3</v>
      </c>
      <c r="L2787" s="8">
        <f t="shared" si="1301"/>
        <v>1.0006439199999999</v>
      </c>
      <c r="M2787" s="117">
        <v>1</v>
      </c>
      <c r="N2787" s="117">
        <f t="shared" si="1302"/>
        <v>1</v>
      </c>
      <c r="O2787" s="110">
        <f t="shared" si="1303"/>
        <v>1.0006439199999999</v>
      </c>
      <c r="P2787" s="110">
        <f t="shared" si="1304"/>
        <v>198.24582315999999</v>
      </c>
      <c r="Q2787" s="148">
        <f t="shared" si="1305"/>
        <v>0</v>
      </c>
      <c r="R2787" s="170">
        <f t="shared" si="1306"/>
        <v>0</v>
      </c>
      <c r="S2787" s="110">
        <f t="shared" si="1307"/>
        <v>0</v>
      </c>
      <c r="T2787" s="92">
        <f t="shared" si="1316"/>
        <v>0</v>
      </c>
      <c r="U2787" s="181">
        <f t="shared" si="1317"/>
        <v>0</v>
      </c>
      <c r="V2787" s="120">
        <f t="shared" si="1313"/>
        <v>7.8E-2</v>
      </c>
      <c r="W2787" s="118">
        <f t="shared" si="1308"/>
        <v>3</v>
      </c>
      <c r="X2787" s="118">
        <v>252</v>
      </c>
      <c r="Y2787" s="117">
        <f t="shared" si="1309"/>
        <v>1.0008945359999999</v>
      </c>
      <c r="Z2787" s="110">
        <f t="shared" si="1310"/>
        <v>0.17733802000000001</v>
      </c>
      <c r="AA2787" s="110">
        <f t="shared" si="1311"/>
        <v>0</v>
      </c>
      <c r="AB2787" s="121" t="str">
        <f t="shared" si="1314"/>
        <v>A+J=</v>
      </c>
      <c r="AC2787" s="115">
        <f t="shared" si="1315"/>
        <v>47084</v>
      </c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9">
        <f t="shared" si="1312"/>
        <v>47057</v>
      </c>
      <c r="B2788" s="110">
        <f t="shared" si="1294"/>
        <v>198.52490189000002</v>
      </c>
      <c r="C2788" s="184">
        <f t="shared" si="1293"/>
        <v>198.11825085680061</v>
      </c>
      <c r="D2788" s="111">
        <f t="shared" si="1295"/>
        <v>7245.38</v>
      </c>
      <c r="E2788" s="111">
        <f>IF($K2788=1,VLOOKUP($A2787,$AQ$11:$AU$150,5),E2787)</f>
        <v>7276.54</v>
      </c>
      <c r="F2788" s="160" t="e">
        <f>IF($K2788=1,VLOOKUP($A2787,$AQ$11:$AU$135,6),F2787)</f>
        <v>#REF!</v>
      </c>
      <c r="G2788" s="114">
        <f t="shared" si="1296"/>
        <v>4.3006716003852752E-3</v>
      </c>
      <c r="H2788" s="115">
        <f t="shared" si="1297"/>
        <v>47084</v>
      </c>
      <c r="I2788" s="115">
        <f t="shared" si="1298"/>
        <v>47084</v>
      </c>
      <c r="J2788" s="116">
        <f t="shared" si="1299"/>
        <v>20</v>
      </c>
      <c r="K2788" s="116">
        <f t="shared" si="1300"/>
        <v>4</v>
      </c>
      <c r="L2788" s="8">
        <f t="shared" si="1301"/>
        <v>1.0008586500000001</v>
      </c>
      <c r="M2788" s="117">
        <v>1</v>
      </c>
      <c r="N2788" s="117">
        <f t="shared" si="1302"/>
        <v>1</v>
      </c>
      <c r="O2788" s="110">
        <f t="shared" si="1303"/>
        <v>1.0008586500000001</v>
      </c>
      <c r="P2788" s="110">
        <f t="shared" si="1304"/>
        <v>198.28836509000001</v>
      </c>
      <c r="Q2788" s="148">
        <f t="shared" si="1305"/>
        <v>0</v>
      </c>
      <c r="R2788" s="170">
        <f t="shared" si="1306"/>
        <v>0</v>
      </c>
      <c r="S2788" s="110">
        <f t="shared" si="1307"/>
        <v>0</v>
      </c>
      <c r="T2788" s="92">
        <f t="shared" si="1316"/>
        <v>0</v>
      </c>
      <c r="U2788" s="181">
        <f t="shared" si="1317"/>
        <v>0</v>
      </c>
      <c r="V2788" s="120">
        <f t="shared" si="1313"/>
        <v>7.8E-2</v>
      </c>
      <c r="W2788" s="118">
        <f t="shared" si="1308"/>
        <v>4</v>
      </c>
      <c r="X2788" s="118">
        <v>252</v>
      </c>
      <c r="Y2788" s="117">
        <f t="shared" si="1309"/>
        <v>1.001192893</v>
      </c>
      <c r="Z2788" s="110">
        <f t="shared" si="1310"/>
        <v>0.23653679999999999</v>
      </c>
      <c r="AA2788" s="110">
        <f t="shared" si="1311"/>
        <v>0</v>
      </c>
      <c r="AB2788" s="121" t="str">
        <f t="shared" si="1314"/>
        <v>A+J=</v>
      </c>
      <c r="AC2788" s="115">
        <f t="shared" si="1315"/>
        <v>47084</v>
      </c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9">
        <f t="shared" si="1312"/>
        <v>47058</v>
      </c>
      <c r="B2789" s="110">
        <f t="shared" si="1294"/>
        <v>198.62669556</v>
      </c>
      <c r="C2789" s="184">
        <f t="shared" si="1293"/>
        <v>198.11825085680061</v>
      </c>
      <c r="D2789" s="111">
        <f t="shared" si="1295"/>
        <v>7245.38</v>
      </c>
      <c r="E2789" s="111">
        <f>IF($K2789=1,VLOOKUP($A2788,$AQ$11:$AU$150,5),E2788)</f>
        <v>7276.54</v>
      </c>
      <c r="F2789" s="160" t="e">
        <f>IF($K2789=1,VLOOKUP($A2788,$AQ$11:$AU$135,6),F2788)</f>
        <v>#REF!</v>
      </c>
      <c r="G2789" s="114">
        <f t="shared" si="1296"/>
        <v>4.3006716003852752E-3</v>
      </c>
      <c r="H2789" s="115">
        <f t="shared" si="1297"/>
        <v>47084</v>
      </c>
      <c r="I2789" s="115">
        <f t="shared" si="1298"/>
        <v>47084</v>
      </c>
      <c r="J2789" s="116">
        <f t="shared" si="1299"/>
        <v>20</v>
      </c>
      <c r="K2789" s="116">
        <f t="shared" si="1300"/>
        <v>5</v>
      </c>
      <c r="L2789" s="8">
        <f t="shared" si="1301"/>
        <v>1.0010734299999999</v>
      </c>
      <c r="M2789" s="117">
        <v>1</v>
      </c>
      <c r="N2789" s="117">
        <f t="shared" si="1302"/>
        <v>1</v>
      </c>
      <c r="O2789" s="110">
        <f t="shared" si="1303"/>
        <v>1.0010734299999999</v>
      </c>
      <c r="P2789" s="110">
        <f t="shared" si="1304"/>
        <v>198.33091693</v>
      </c>
      <c r="Q2789" s="148">
        <f t="shared" si="1305"/>
        <v>0</v>
      </c>
      <c r="R2789" s="170">
        <f t="shared" si="1306"/>
        <v>0</v>
      </c>
      <c r="S2789" s="110">
        <f t="shared" si="1307"/>
        <v>0</v>
      </c>
      <c r="T2789" s="92">
        <f t="shared" si="1316"/>
        <v>0</v>
      </c>
      <c r="U2789" s="181">
        <f t="shared" si="1317"/>
        <v>0</v>
      </c>
      <c r="V2789" s="120">
        <f t="shared" si="1313"/>
        <v>7.8E-2</v>
      </c>
      <c r="W2789" s="118">
        <f t="shared" si="1308"/>
        <v>5</v>
      </c>
      <c r="X2789" s="118">
        <v>252</v>
      </c>
      <c r="Y2789" s="117">
        <f t="shared" si="1309"/>
        <v>1.001491339</v>
      </c>
      <c r="Z2789" s="110">
        <f t="shared" si="1310"/>
        <v>0.29577862999999999</v>
      </c>
      <c r="AA2789" s="110">
        <f t="shared" si="1311"/>
        <v>0</v>
      </c>
      <c r="AB2789" s="121" t="str">
        <f t="shared" si="1314"/>
        <v>A+J=</v>
      </c>
      <c r="AC2789" s="115">
        <f t="shared" si="1315"/>
        <v>47084</v>
      </c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9">
        <f t="shared" si="1312"/>
        <v>47059</v>
      </c>
      <c r="B2790" s="110">
        <f t="shared" si="1294"/>
        <v>198.728542</v>
      </c>
      <c r="C2790" s="184">
        <f t="shared" si="1293"/>
        <v>198.11825085680061</v>
      </c>
      <c r="D2790" s="111">
        <f t="shared" si="1295"/>
        <v>7245.38</v>
      </c>
      <c r="E2790" s="111">
        <f>IF($K2790=1,VLOOKUP($A2789,$AQ$11:$AU$150,5),E2789)</f>
        <v>7276.54</v>
      </c>
      <c r="F2790" s="160" t="e">
        <f>IF($K2790=1,VLOOKUP($A2789,$AQ$11:$AU$135,6),F2789)</f>
        <v>#REF!</v>
      </c>
      <c r="G2790" s="114">
        <f t="shared" si="1296"/>
        <v>4.3006716003852752E-3</v>
      </c>
      <c r="H2790" s="115">
        <f t="shared" si="1297"/>
        <v>47084</v>
      </c>
      <c r="I2790" s="115">
        <f t="shared" si="1298"/>
        <v>47084</v>
      </c>
      <c r="J2790" s="116">
        <f t="shared" si="1299"/>
        <v>20</v>
      </c>
      <c r="K2790" s="116">
        <f t="shared" si="1300"/>
        <v>6</v>
      </c>
      <c r="L2790" s="8">
        <f t="shared" si="1301"/>
        <v>1.0012882599999999</v>
      </c>
      <c r="M2790" s="117">
        <v>1</v>
      </c>
      <c r="N2790" s="117">
        <f t="shared" si="1302"/>
        <v>1</v>
      </c>
      <c r="O2790" s="110">
        <f t="shared" si="1303"/>
        <v>1.0012882599999999</v>
      </c>
      <c r="P2790" s="110">
        <f t="shared" si="1304"/>
        <v>198.37347867</v>
      </c>
      <c r="Q2790" s="148">
        <f t="shared" si="1305"/>
        <v>0</v>
      </c>
      <c r="R2790" s="170">
        <f t="shared" si="1306"/>
        <v>0</v>
      </c>
      <c r="S2790" s="110">
        <f t="shared" si="1307"/>
        <v>0</v>
      </c>
      <c r="T2790" s="92">
        <f t="shared" si="1316"/>
        <v>0</v>
      </c>
      <c r="U2790" s="181">
        <f t="shared" si="1317"/>
        <v>0</v>
      </c>
      <c r="V2790" s="120">
        <f t="shared" si="1313"/>
        <v>7.8E-2</v>
      </c>
      <c r="W2790" s="118">
        <f t="shared" si="1308"/>
        <v>6</v>
      </c>
      <c r="X2790" s="118">
        <v>252</v>
      </c>
      <c r="Y2790" s="117">
        <f t="shared" si="1309"/>
        <v>1.0017898730000001</v>
      </c>
      <c r="Z2790" s="110">
        <f t="shared" si="1310"/>
        <v>0.35506333000000001</v>
      </c>
      <c r="AA2790" s="110">
        <f t="shared" si="1311"/>
        <v>0</v>
      </c>
      <c r="AB2790" s="121" t="str">
        <f t="shared" si="1314"/>
        <v>A+J=</v>
      </c>
      <c r="AC2790" s="115">
        <f t="shared" si="1315"/>
        <v>47084</v>
      </c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9">
        <f t="shared" si="1312"/>
        <v>47060</v>
      </c>
      <c r="B2791" s="110">
        <f t="shared" si="1294"/>
        <v>198.728542</v>
      </c>
      <c r="C2791" s="184">
        <f t="shared" si="1293"/>
        <v>198.11825085680061</v>
      </c>
      <c r="D2791" s="111">
        <f t="shared" si="1295"/>
        <v>7245.38</v>
      </c>
      <c r="E2791" s="111">
        <f>IF($K2791=1,VLOOKUP($A2790,$AQ$11:$AU$150,5),E2790)</f>
        <v>7276.54</v>
      </c>
      <c r="F2791" s="160" t="e">
        <f>IF($K2791=1,VLOOKUP($A2790,$AQ$11:$AU$135,6),F2790)</f>
        <v>#REF!</v>
      </c>
      <c r="G2791" s="114">
        <f t="shared" si="1296"/>
        <v>4.3006716003852752E-3</v>
      </c>
      <c r="H2791" s="115">
        <f t="shared" si="1297"/>
        <v>47084</v>
      </c>
      <c r="I2791" s="115">
        <f t="shared" si="1298"/>
        <v>47084</v>
      </c>
      <c r="J2791" s="116">
        <f t="shared" si="1299"/>
        <v>20</v>
      </c>
      <c r="K2791" s="116">
        <f t="shared" si="1300"/>
        <v>6</v>
      </c>
      <c r="L2791" s="8">
        <f t="shared" si="1301"/>
        <v>1.0012882599999999</v>
      </c>
      <c r="M2791" s="117">
        <v>1</v>
      </c>
      <c r="N2791" s="117">
        <f t="shared" si="1302"/>
        <v>1</v>
      </c>
      <c r="O2791" s="110">
        <f t="shared" si="1303"/>
        <v>1.0012882599999999</v>
      </c>
      <c r="P2791" s="110">
        <f t="shared" si="1304"/>
        <v>198.37347867</v>
      </c>
      <c r="Q2791" s="148">
        <f t="shared" si="1305"/>
        <v>0</v>
      </c>
      <c r="R2791" s="170">
        <f t="shared" si="1306"/>
        <v>0</v>
      </c>
      <c r="S2791" s="110">
        <f t="shared" si="1307"/>
        <v>0</v>
      </c>
      <c r="T2791" s="92">
        <f t="shared" si="1316"/>
        <v>0</v>
      </c>
      <c r="U2791" s="181">
        <f t="shared" si="1317"/>
        <v>0</v>
      </c>
      <c r="V2791" s="120">
        <f t="shared" si="1313"/>
        <v>7.8E-2</v>
      </c>
      <c r="W2791" s="118">
        <f t="shared" si="1308"/>
        <v>6</v>
      </c>
      <c r="X2791" s="118">
        <v>252</v>
      </c>
      <c r="Y2791" s="117">
        <f t="shared" si="1309"/>
        <v>1.0017898730000001</v>
      </c>
      <c r="Z2791" s="110">
        <f t="shared" si="1310"/>
        <v>0.35506333000000001</v>
      </c>
      <c r="AA2791" s="110">
        <f t="shared" si="1311"/>
        <v>0</v>
      </c>
      <c r="AB2791" s="121" t="str">
        <f t="shared" si="1314"/>
        <v>A+J=</v>
      </c>
      <c r="AC2791" s="115">
        <f t="shared" si="1315"/>
        <v>47084</v>
      </c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9">
        <f t="shared" si="1312"/>
        <v>47061</v>
      </c>
      <c r="B2792" s="110">
        <f t="shared" si="1294"/>
        <v>198.83043946000001</v>
      </c>
      <c r="C2792" s="184">
        <f t="shared" si="1293"/>
        <v>198.11825085680061</v>
      </c>
      <c r="D2792" s="111">
        <f t="shared" si="1295"/>
        <v>7245.38</v>
      </c>
      <c r="E2792" s="111">
        <f>IF($K2792=1,VLOOKUP($A2791,$AQ$11:$AU$150,5),E2791)</f>
        <v>7276.54</v>
      </c>
      <c r="F2792" s="160" t="e">
        <f>IF($K2792=1,VLOOKUP($A2791,$AQ$11:$AU$135,6),F2791)</f>
        <v>#REF!</v>
      </c>
      <c r="G2792" s="114">
        <f t="shared" si="1296"/>
        <v>4.3006716003852752E-3</v>
      </c>
      <c r="H2792" s="115">
        <f t="shared" si="1297"/>
        <v>47084</v>
      </c>
      <c r="I2792" s="115">
        <f t="shared" si="1298"/>
        <v>47084</v>
      </c>
      <c r="J2792" s="116">
        <f t="shared" si="1299"/>
        <v>20</v>
      </c>
      <c r="K2792" s="116">
        <f t="shared" si="1300"/>
        <v>7</v>
      </c>
      <c r="L2792" s="8">
        <f t="shared" si="1301"/>
        <v>1.0015031299999999</v>
      </c>
      <c r="M2792" s="117">
        <v>1</v>
      </c>
      <c r="N2792" s="117">
        <f t="shared" si="1302"/>
        <v>1</v>
      </c>
      <c r="O2792" s="110">
        <f t="shared" si="1303"/>
        <v>1.0015031299999999</v>
      </c>
      <c r="P2792" s="110">
        <f t="shared" si="1304"/>
        <v>198.41604834</v>
      </c>
      <c r="Q2792" s="148">
        <f t="shared" si="1305"/>
        <v>0</v>
      </c>
      <c r="R2792" s="170">
        <f t="shared" si="1306"/>
        <v>0</v>
      </c>
      <c r="S2792" s="110">
        <f t="shared" si="1307"/>
        <v>0</v>
      </c>
      <c r="T2792" s="92">
        <f t="shared" si="1316"/>
        <v>0</v>
      </c>
      <c r="U2792" s="181">
        <f t="shared" si="1317"/>
        <v>0</v>
      </c>
      <c r="V2792" s="120">
        <f t="shared" si="1313"/>
        <v>7.8E-2</v>
      </c>
      <c r="W2792" s="118">
        <f t="shared" si="1308"/>
        <v>7</v>
      </c>
      <c r="X2792" s="118">
        <v>252</v>
      </c>
      <c r="Y2792" s="117">
        <f t="shared" si="1309"/>
        <v>1.0020884960000001</v>
      </c>
      <c r="Z2792" s="110">
        <f t="shared" si="1310"/>
        <v>0.41439112</v>
      </c>
      <c r="AA2792" s="110">
        <f t="shared" si="1311"/>
        <v>0</v>
      </c>
      <c r="AB2792" s="121" t="str">
        <f t="shared" si="1314"/>
        <v>A+J=</v>
      </c>
      <c r="AC2792" s="115">
        <f t="shared" si="1315"/>
        <v>47084</v>
      </c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9">
        <f t="shared" si="1312"/>
        <v>47062</v>
      </c>
      <c r="B2793" s="110">
        <f t="shared" si="1294"/>
        <v>198.83043946000001</v>
      </c>
      <c r="C2793" s="184">
        <f t="shared" si="1293"/>
        <v>198.11825085680061</v>
      </c>
      <c r="D2793" s="111">
        <f t="shared" si="1295"/>
        <v>7245.38</v>
      </c>
      <c r="E2793" s="111">
        <f>IF($K2793=1,VLOOKUP($A2792,$AQ$11:$AU$150,5),E2792)</f>
        <v>7276.54</v>
      </c>
      <c r="F2793" s="160" t="e">
        <f>IF($K2793=1,VLOOKUP($A2792,$AQ$11:$AU$135,6),F2792)</f>
        <v>#REF!</v>
      </c>
      <c r="G2793" s="114">
        <f t="shared" si="1296"/>
        <v>4.3006716003852752E-3</v>
      </c>
      <c r="H2793" s="115">
        <f t="shared" si="1297"/>
        <v>47084</v>
      </c>
      <c r="I2793" s="115">
        <f t="shared" si="1298"/>
        <v>47084</v>
      </c>
      <c r="J2793" s="116">
        <f t="shared" si="1299"/>
        <v>20</v>
      </c>
      <c r="K2793" s="116">
        <f t="shared" si="1300"/>
        <v>7</v>
      </c>
      <c r="L2793" s="8">
        <f t="shared" si="1301"/>
        <v>1.0015031299999999</v>
      </c>
      <c r="M2793" s="117">
        <v>1</v>
      </c>
      <c r="N2793" s="117">
        <f t="shared" si="1302"/>
        <v>1</v>
      </c>
      <c r="O2793" s="110">
        <f t="shared" si="1303"/>
        <v>1.0015031299999999</v>
      </c>
      <c r="P2793" s="110">
        <f t="shared" si="1304"/>
        <v>198.41604834</v>
      </c>
      <c r="Q2793" s="148">
        <f t="shared" si="1305"/>
        <v>0</v>
      </c>
      <c r="R2793" s="170">
        <f t="shared" si="1306"/>
        <v>0</v>
      </c>
      <c r="S2793" s="110">
        <f t="shared" si="1307"/>
        <v>0</v>
      </c>
      <c r="T2793" s="92">
        <f t="shared" si="1316"/>
        <v>0</v>
      </c>
      <c r="U2793" s="181">
        <f t="shared" si="1317"/>
        <v>0</v>
      </c>
      <c r="V2793" s="120">
        <f t="shared" si="1313"/>
        <v>7.8E-2</v>
      </c>
      <c r="W2793" s="118">
        <f t="shared" si="1308"/>
        <v>7</v>
      </c>
      <c r="X2793" s="118">
        <v>252</v>
      </c>
      <c r="Y2793" s="117">
        <f t="shared" si="1309"/>
        <v>1.0020884960000001</v>
      </c>
      <c r="Z2793" s="110">
        <f t="shared" si="1310"/>
        <v>0.41439112</v>
      </c>
      <c r="AA2793" s="110">
        <f t="shared" si="1311"/>
        <v>0</v>
      </c>
      <c r="AB2793" s="121" t="str">
        <f t="shared" si="1314"/>
        <v>A+J=</v>
      </c>
      <c r="AC2793" s="115">
        <f t="shared" si="1315"/>
        <v>47084</v>
      </c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9">
        <f t="shared" si="1312"/>
        <v>47063</v>
      </c>
      <c r="B2794" s="110">
        <f t="shared" si="1294"/>
        <v>198.83043946000001</v>
      </c>
      <c r="C2794" s="184">
        <f t="shared" si="1293"/>
        <v>198.11825085680061</v>
      </c>
      <c r="D2794" s="111">
        <f t="shared" si="1295"/>
        <v>7245.38</v>
      </c>
      <c r="E2794" s="111">
        <f>IF($K2794=1,VLOOKUP($A2793,$AQ$11:$AU$150,5),E2793)</f>
        <v>7276.54</v>
      </c>
      <c r="F2794" s="160" t="e">
        <f>IF($K2794=1,VLOOKUP($A2793,$AQ$11:$AU$135,6),F2793)</f>
        <v>#REF!</v>
      </c>
      <c r="G2794" s="114">
        <f t="shared" si="1296"/>
        <v>4.3006716003852752E-3</v>
      </c>
      <c r="H2794" s="115">
        <f t="shared" si="1297"/>
        <v>47084</v>
      </c>
      <c r="I2794" s="115">
        <f t="shared" si="1298"/>
        <v>47084</v>
      </c>
      <c r="J2794" s="116">
        <f t="shared" si="1299"/>
        <v>20</v>
      </c>
      <c r="K2794" s="116">
        <f t="shared" si="1300"/>
        <v>7</v>
      </c>
      <c r="L2794" s="8">
        <f t="shared" si="1301"/>
        <v>1.0015031299999999</v>
      </c>
      <c r="M2794" s="117">
        <v>1</v>
      </c>
      <c r="N2794" s="117">
        <f t="shared" si="1302"/>
        <v>1</v>
      </c>
      <c r="O2794" s="110">
        <f t="shared" si="1303"/>
        <v>1.0015031299999999</v>
      </c>
      <c r="P2794" s="110">
        <f t="shared" si="1304"/>
        <v>198.41604834</v>
      </c>
      <c r="Q2794" s="148">
        <f t="shared" si="1305"/>
        <v>0</v>
      </c>
      <c r="R2794" s="170">
        <f t="shared" si="1306"/>
        <v>0</v>
      </c>
      <c r="S2794" s="110">
        <f t="shared" si="1307"/>
        <v>0</v>
      </c>
      <c r="T2794" s="92">
        <f t="shared" si="1316"/>
        <v>0</v>
      </c>
      <c r="U2794" s="181">
        <f t="shared" si="1317"/>
        <v>0</v>
      </c>
      <c r="V2794" s="120">
        <f t="shared" si="1313"/>
        <v>7.8E-2</v>
      </c>
      <c r="W2794" s="118">
        <f t="shared" si="1308"/>
        <v>7</v>
      </c>
      <c r="X2794" s="118">
        <v>252</v>
      </c>
      <c r="Y2794" s="117">
        <f t="shared" si="1309"/>
        <v>1.0020884960000001</v>
      </c>
      <c r="Z2794" s="110">
        <f t="shared" si="1310"/>
        <v>0.41439112</v>
      </c>
      <c r="AA2794" s="110">
        <f t="shared" si="1311"/>
        <v>0</v>
      </c>
      <c r="AB2794" s="121" t="str">
        <f t="shared" si="1314"/>
        <v>A+J=</v>
      </c>
      <c r="AC2794" s="115">
        <f t="shared" si="1315"/>
        <v>47084</v>
      </c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9">
        <f t="shared" si="1312"/>
        <v>47064</v>
      </c>
      <c r="B2795" s="110">
        <f t="shared" si="1294"/>
        <v>198.93239012999999</v>
      </c>
      <c r="C2795" s="184">
        <f t="shared" si="1293"/>
        <v>198.11825085680061</v>
      </c>
      <c r="D2795" s="111">
        <f t="shared" si="1295"/>
        <v>7245.38</v>
      </c>
      <c r="E2795" s="111">
        <f>IF($K2795=1,VLOOKUP($A2794,$AQ$11:$AU$150,5),E2794)</f>
        <v>7276.54</v>
      </c>
      <c r="F2795" s="160" t="e">
        <f>IF($K2795=1,VLOOKUP($A2794,$AQ$11:$AU$135,6),F2794)</f>
        <v>#REF!</v>
      </c>
      <c r="G2795" s="114">
        <f t="shared" si="1296"/>
        <v>4.3006716003852752E-3</v>
      </c>
      <c r="H2795" s="115">
        <f t="shared" si="1297"/>
        <v>47084</v>
      </c>
      <c r="I2795" s="115">
        <f t="shared" si="1298"/>
        <v>47084</v>
      </c>
      <c r="J2795" s="116">
        <f t="shared" si="1299"/>
        <v>20</v>
      </c>
      <c r="K2795" s="116">
        <f t="shared" si="1300"/>
        <v>8</v>
      </c>
      <c r="L2795" s="8">
        <f t="shared" si="1301"/>
        <v>1.00171805</v>
      </c>
      <c r="M2795" s="117">
        <v>1</v>
      </c>
      <c r="N2795" s="117">
        <f t="shared" si="1302"/>
        <v>1</v>
      </c>
      <c r="O2795" s="110">
        <f t="shared" si="1303"/>
        <v>1.00171805</v>
      </c>
      <c r="P2795" s="110">
        <f t="shared" si="1304"/>
        <v>198.45862790999999</v>
      </c>
      <c r="Q2795" s="148">
        <f t="shared" si="1305"/>
        <v>0</v>
      </c>
      <c r="R2795" s="170">
        <f t="shared" si="1306"/>
        <v>0</v>
      </c>
      <c r="S2795" s="110">
        <f t="shared" si="1307"/>
        <v>0</v>
      </c>
      <c r="T2795" s="92">
        <f t="shared" si="1316"/>
        <v>0</v>
      </c>
      <c r="U2795" s="181">
        <f t="shared" si="1317"/>
        <v>0</v>
      </c>
      <c r="V2795" s="120">
        <f t="shared" si="1313"/>
        <v>7.8E-2</v>
      </c>
      <c r="W2795" s="118">
        <f t="shared" si="1308"/>
        <v>8</v>
      </c>
      <c r="X2795" s="118">
        <v>252</v>
      </c>
      <c r="Y2795" s="117">
        <f t="shared" si="1309"/>
        <v>1.0023872089999999</v>
      </c>
      <c r="Z2795" s="110">
        <f t="shared" si="1310"/>
        <v>0.47376222000000001</v>
      </c>
      <c r="AA2795" s="110">
        <f t="shared" si="1311"/>
        <v>0</v>
      </c>
      <c r="AB2795" s="121" t="str">
        <f t="shared" si="1314"/>
        <v>A+J=</v>
      </c>
      <c r="AC2795" s="115">
        <f t="shared" si="1315"/>
        <v>47084</v>
      </c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9">
        <f t="shared" si="1312"/>
        <v>47065</v>
      </c>
      <c r="B2796" s="110">
        <f t="shared" si="1294"/>
        <v>199.03439184999999</v>
      </c>
      <c r="C2796" s="184">
        <f t="shared" si="1293"/>
        <v>198.11825085680061</v>
      </c>
      <c r="D2796" s="111">
        <f t="shared" si="1295"/>
        <v>7245.38</v>
      </c>
      <c r="E2796" s="111">
        <f>IF($K2796=1,VLOOKUP($A2795,$AQ$11:$AU$150,5),E2795)</f>
        <v>7276.54</v>
      </c>
      <c r="F2796" s="160" t="e">
        <f>IF($K2796=1,VLOOKUP($A2795,$AQ$11:$AU$135,6),F2795)</f>
        <v>#REF!</v>
      </c>
      <c r="G2796" s="114">
        <f t="shared" si="1296"/>
        <v>4.3006716003852752E-3</v>
      </c>
      <c r="H2796" s="115">
        <f t="shared" si="1297"/>
        <v>47084</v>
      </c>
      <c r="I2796" s="115">
        <f t="shared" si="1298"/>
        <v>47084</v>
      </c>
      <c r="J2796" s="116">
        <f t="shared" si="1299"/>
        <v>20</v>
      </c>
      <c r="K2796" s="116">
        <f t="shared" si="1300"/>
        <v>9</v>
      </c>
      <c r="L2796" s="8">
        <f t="shared" si="1301"/>
        <v>1.0019330099999999</v>
      </c>
      <c r="M2796" s="117">
        <v>1</v>
      </c>
      <c r="N2796" s="117">
        <f t="shared" si="1302"/>
        <v>1</v>
      </c>
      <c r="O2796" s="110">
        <f t="shared" si="1303"/>
        <v>1.0019330099999999</v>
      </c>
      <c r="P2796" s="110">
        <f t="shared" si="1304"/>
        <v>198.50121540999999</v>
      </c>
      <c r="Q2796" s="148">
        <f t="shared" si="1305"/>
        <v>0</v>
      </c>
      <c r="R2796" s="170">
        <f t="shared" si="1306"/>
        <v>0</v>
      </c>
      <c r="S2796" s="110">
        <f t="shared" si="1307"/>
        <v>0</v>
      </c>
      <c r="T2796" s="92">
        <f t="shared" si="1316"/>
        <v>0</v>
      </c>
      <c r="U2796" s="181">
        <f t="shared" si="1317"/>
        <v>0</v>
      </c>
      <c r="V2796" s="120">
        <f t="shared" si="1313"/>
        <v>7.8E-2</v>
      </c>
      <c r="W2796" s="118">
        <f t="shared" si="1308"/>
        <v>9</v>
      </c>
      <c r="X2796" s="118">
        <v>252</v>
      </c>
      <c r="Y2796" s="117">
        <f t="shared" si="1309"/>
        <v>1.002686011</v>
      </c>
      <c r="Z2796" s="110">
        <f t="shared" si="1310"/>
        <v>0.53317643999999997</v>
      </c>
      <c r="AA2796" s="110">
        <f t="shared" si="1311"/>
        <v>0</v>
      </c>
      <c r="AB2796" s="121" t="str">
        <f t="shared" si="1314"/>
        <v>A+J=</v>
      </c>
      <c r="AC2796" s="115">
        <f t="shared" si="1315"/>
        <v>47084</v>
      </c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9">
        <f t="shared" si="1312"/>
        <v>47066</v>
      </c>
      <c r="B2797" s="110">
        <f t="shared" si="1294"/>
        <v>199.13644643999999</v>
      </c>
      <c r="C2797" s="184">
        <f t="shared" ref="C2797:C2860" si="1318">IF(Q2796&gt;0,P2796-S2796-T2796,C2796)</f>
        <v>198.11825085680061</v>
      </c>
      <c r="D2797" s="111">
        <f t="shared" si="1295"/>
        <v>7245.38</v>
      </c>
      <c r="E2797" s="111">
        <f>IF($K2797=1,VLOOKUP($A2796,$AQ$11:$AU$150,5),E2796)</f>
        <v>7276.54</v>
      </c>
      <c r="F2797" s="160" t="e">
        <f>IF($K2797=1,VLOOKUP($A2796,$AQ$11:$AU$135,6),F2796)</f>
        <v>#REF!</v>
      </c>
      <c r="G2797" s="114">
        <f t="shared" si="1296"/>
        <v>4.3006716003852752E-3</v>
      </c>
      <c r="H2797" s="115">
        <f t="shared" si="1297"/>
        <v>47084</v>
      </c>
      <c r="I2797" s="115">
        <f t="shared" si="1298"/>
        <v>47084</v>
      </c>
      <c r="J2797" s="116">
        <f t="shared" si="1299"/>
        <v>20</v>
      </c>
      <c r="K2797" s="116">
        <f t="shared" si="1300"/>
        <v>10</v>
      </c>
      <c r="L2797" s="8">
        <f t="shared" si="1301"/>
        <v>1.0021480199999999</v>
      </c>
      <c r="M2797" s="117">
        <v>1</v>
      </c>
      <c r="N2797" s="117">
        <f t="shared" si="1302"/>
        <v>1</v>
      </c>
      <c r="O2797" s="110">
        <f t="shared" si="1303"/>
        <v>1.0021480199999999</v>
      </c>
      <c r="P2797" s="110">
        <f t="shared" si="1304"/>
        <v>198.54381282</v>
      </c>
      <c r="Q2797" s="148">
        <f t="shared" si="1305"/>
        <v>0</v>
      </c>
      <c r="R2797" s="170">
        <f t="shared" si="1306"/>
        <v>0</v>
      </c>
      <c r="S2797" s="110">
        <f t="shared" si="1307"/>
        <v>0</v>
      </c>
      <c r="T2797" s="92">
        <f t="shared" si="1316"/>
        <v>0</v>
      </c>
      <c r="U2797" s="181">
        <f t="shared" si="1317"/>
        <v>0</v>
      </c>
      <c r="V2797" s="120">
        <f t="shared" si="1313"/>
        <v>7.8E-2</v>
      </c>
      <c r="W2797" s="118">
        <f t="shared" si="1308"/>
        <v>10</v>
      </c>
      <c r="X2797" s="118">
        <v>252</v>
      </c>
      <c r="Y2797" s="117">
        <f t="shared" si="1309"/>
        <v>1.002984901</v>
      </c>
      <c r="Z2797" s="110">
        <f t="shared" si="1310"/>
        <v>0.59263361999999997</v>
      </c>
      <c r="AA2797" s="110">
        <f t="shared" si="1311"/>
        <v>0</v>
      </c>
      <c r="AB2797" s="121" t="str">
        <f t="shared" si="1314"/>
        <v>A+J=</v>
      </c>
      <c r="AC2797" s="115">
        <f t="shared" si="1315"/>
        <v>47084</v>
      </c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9">
        <f t="shared" si="1312"/>
        <v>47067</v>
      </c>
      <c r="B2798" s="110">
        <f t="shared" si="1294"/>
        <v>199.2385543</v>
      </c>
      <c r="C2798" s="184">
        <f t="shared" si="1318"/>
        <v>198.11825085680061</v>
      </c>
      <c r="D2798" s="111">
        <f t="shared" si="1295"/>
        <v>7245.38</v>
      </c>
      <c r="E2798" s="111">
        <f>IF($K2798=1,VLOOKUP($A2797,$AQ$11:$AU$150,5),E2797)</f>
        <v>7276.54</v>
      </c>
      <c r="F2798" s="160" t="e">
        <f>IF($K2798=1,VLOOKUP($A2797,$AQ$11:$AU$135,6),F2797)</f>
        <v>#REF!</v>
      </c>
      <c r="G2798" s="114">
        <f t="shared" si="1296"/>
        <v>4.3006716003852752E-3</v>
      </c>
      <c r="H2798" s="115">
        <f t="shared" si="1297"/>
        <v>47084</v>
      </c>
      <c r="I2798" s="115">
        <f t="shared" si="1298"/>
        <v>47084</v>
      </c>
      <c r="J2798" s="116">
        <f t="shared" si="1299"/>
        <v>20</v>
      </c>
      <c r="K2798" s="116">
        <f t="shared" si="1300"/>
        <v>11</v>
      </c>
      <c r="L2798" s="8">
        <f t="shared" si="1301"/>
        <v>1.0023630800000001</v>
      </c>
      <c r="M2798" s="117">
        <v>1</v>
      </c>
      <c r="N2798" s="117">
        <f t="shared" si="1302"/>
        <v>1</v>
      </c>
      <c r="O2798" s="110">
        <f t="shared" si="1303"/>
        <v>1.0023630800000001</v>
      </c>
      <c r="P2798" s="110">
        <f t="shared" si="1304"/>
        <v>198.58642012999999</v>
      </c>
      <c r="Q2798" s="148">
        <f t="shared" si="1305"/>
        <v>0</v>
      </c>
      <c r="R2798" s="170">
        <f t="shared" si="1306"/>
        <v>0</v>
      </c>
      <c r="S2798" s="110">
        <f t="shared" si="1307"/>
        <v>0</v>
      </c>
      <c r="T2798" s="92">
        <f t="shared" si="1316"/>
        <v>0</v>
      </c>
      <c r="U2798" s="181">
        <f t="shared" si="1317"/>
        <v>0</v>
      </c>
      <c r="V2798" s="120">
        <f t="shared" si="1313"/>
        <v>7.8E-2</v>
      </c>
      <c r="W2798" s="118">
        <f t="shared" si="1308"/>
        <v>11</v>
      </c>
      <c r="X2798" s="118">
        <v>252</v>
      </c>
      <c r="Y2798" s="117">
        <f t="shared" si="1309"/>
        <v>1.003283881</v>
      </c>
      <c r="Z2798" s="110">
        <f t="shared" si="1310"/>
        <v>0.65213416999999996</v>
      </c>
      <c r="AA2798" s="110">
        <f t="shared" si="1311"/>
        <v>0</v>
      </c>
      <c r="AB2798" s="121" t="str">
        <f t="shared" si="1314"/>
        <v>A+J=</v>
      </c>
      <c r="AC2798" s="115">
        <f t="shared" si="1315"/>
        <v>47084</v>
      </c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9">
        <f t="shared" si="1312"/>
        <v>47068</v>
      </c>
      <c r="B2799" s="110">
        <f t="shared" si="1294"/>
        <v>199.34071326</v>
      </c>
      <c r="C2799" s="184">
        <f t="shared" si="1318"/>
        <v>198.11825085680061</v>
      </c>
      <c r="D2799" s="111">
        <f t="shared" si="1295"/>
        <v>7245.38</v>
      </c>
      <c r="E2799" s="111">
        <f>IF($K2799=1,VLOOKUP($A2798,$AQ$11:$AU$150,5),E2798)</f>
        <v>7276.54</v>
      </c>
      <c r="F2799" s="160" t="e">
        <f>IF($K2799=1,VLOOKUP($A2798,$AQ$11:$AU$135,6),F2798)</f>
        <v>#REF!</v>
      </c>
      <c r="G2799" s="114">
        <f t="shared" si="1296"/>
        <v>4.3006716003852752E-3</v>
      </c>
      <c r="H2799" s="115">
        <f t="shared" si="1297"/>
        <v>47084</v>
      </c>
      <c r="I2799" s="115">
        <f t="shared" si="1298"/>
        <v>47084</v>
      </c>
      <c r="J2799" s="116">
        <f t="shared" si="1299"/>
        <v>20</v>
      </c>
      <c r="K2799" s="116">
        <f t="shared" si="1300"/>
        <v>12</v>
      </c>
      <c r="L2799" s="8">
        <f t="shared" si="1301"/>
        <v>1.00257818</v>
      </c>
      <c r="M2799" s="117">
        <v>1</v>
      </c>
      <c r="N2799" s="117">
        <f t="shared" si="1302"/>
        <v>1</v>
      </c>
      <c r="O2799" s="110">
        <f t="shared" si="1303"/>
        <v>1.00257818</v>
      </c>
      <c r="P2799" s="110">
        <f t="shared" si="1304"/>
        <v>198.62903535999999</v>
      </c>
      <c r="Q2799" s="148">
        <f t="shared" si="1305"/>
        <v>0</v>
      </c>
      <c r="R2799" s="170">
        <f t="shared" si="1306"/>
        <v>0</v>
      </c>
      <c r="S2799" s="110">
        <f t="shared" si="1307"/>
        <v>0</v>
      </c>
      <c r="T2799" s="92">
        <f t="shared" si="1316"/>
        <v>0</v>
      </c>
      <c r="U2799" s="181">
        <f t="shared" si="1317"/>
        <v>0</v>
      </c>
      <c r="V2799" s="120">
        <f t="shared" si="1313"/>
        <v>7.8E-2</v>
      </c>
      <c r="W2799" s="118">
        <f t="shared" si="1308"/>
        <v>12</v>
      </c>
      <c r="X2799" s="118">
        <v>252</v>
      </c>
      <c r="Y2799" s="117">
        <f t="shared" si="1309"/>
        <v>1.00358295</v>
      </c>
      <c r="Z2799" s="110">
        <f t="shared" si="1310"/>
        <v>0.71167789999999997</v>
      </c>
      <c r="AA2799" s="110">
        <f t="shared" si="1311"/>
        <v>0</v>
      </c>
      <c r="AB2799" s="121" t="str">
        <f t="shared" si="1314"/>
        <v>A+J=</v>
      </c>
      <c r="AC2799" s="115">
        <f t="shared" si="1315"/>
        <v>47084</v>
      </c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9">
        <f t="shared" si="1312"/>
        <v>47069</v>
      </c>
      <c r="B2800" s="110">
        <f t="shared" si="1294"/>
        <v>199.34071326</v>
      </c>
      <c r="C2800" s="184">
        <f t="shared" si="1318"/>
        <v>198.11825085680061</v>
      </c>
      <c r="D2800" s="111">
        <f t="shared" si="1295"/>
        <v>7245.38</v>
      </c>
      <c r="E2800" s="111">
        <f>IF($K2800=1,VLOOKUP($A2799,$AQ$11:$AU$150,5),E2799)</f>
        <v>7276.54</v>
      </c>
      <c r="F2800" s="160" t="e">
        <f>IF($K2800=1,VLOOKUP($A2799,$AQ$11:$AU$135,6),F2799)</f>
        <v>#REF!</v>
      </c>
      <c r="G2800" s="114">
        <f t="shared" si="1296"/>
        <v>4.3006716003852752E-3</v>
      </c>
      <c r="H2800" s="115">
        <f t="shared" si="1297"/>
        <v>47084</v>
      </c>
      <c r="I2800" s="115">
        <f t="shared" si="1298"/>
        <v>47084</v>
      </c>
      <c r="J2800" s="116">
        <f t="shared" si="1299"/>
        <v>20</v>
      </c>
      <c r="K2800" s="116">
        <f t="shared" si="1300"/>
        <v>12</v>
      </c>
      <c r="L2800" s="8">
        <f t="shared" si="1301"/>
        <v>1.00257818</v>
      </c>
      <c r="M2800" s="117">
        <v>1</v>
      </c>
      <c r="N2800" s="117">
        <f t="shared" si="1302"/>
        <v>1</v>
      </c>
      <c r="O2800" s="110">
        <f t="shared" si="1303"/>
        <v>1.00257818</v>
      </c>
      <c r="P2800" s="110">
        <f t="shared" si="1304"/>
        <v>198.62903535999999</v>
      </c>
      <c r="Q2800" s="148">
        <f t="shared" si="1305"/>
        <v>0</v>
      </c>
      <c r="R2800" s="170">
        <f t="shared" si="1306"/>
        <v>0</v>
      </c>
      <c r="S2800" s="110">
        <f t="shared" si="1307"/>
        <v>0</v>
      </c>
      <c r="T2800" s="92">
        <f t="shared" si="1316"/>
        <v>0</v>
      </c>
      <c r="U2800" s="181">
        <f t="shared" si="1317"/>
        <v>0</v>
      </c>
      <c r="V2800" s="120">
        <f t="shared" si="1313"/>
        <v>7.8E-2</v>
      </c>
      <c r="W2800" s="118">
        <f t="shared" si="1308"/>
        <v>12</v>
      </c>
      <c r="X2800" s="118">
        <v>252</v>
      </c>
      <c r="Y2800" s="117">
        <f t="shared" si="1309"/>
        <v>1.00358295</v>
      </c>
      <c r="Z2800" s="110">
        <f t="shared" si="1310"/>
        <v>0.71167789999999997</v>
      </c>
      <c r="AA2800" s="110">
        <f t="shared" si="1311"/>
        <v>0</v>
      </c>
      <c r="AB2800" s="121" t="str">
        <f t="shared" si="1314"/>
        <v>A+J=</v>
      </c>
      <c r="AC2800" s="115">
        <f t="shared" si="1315"/>
        <v>47084</v>
      </c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9">
        <f t="shared" si="1312"/>
        <v>47070</v>
      </c>
      <c r="B2801" s="110">
        <f t="shared" si="1294"/>
        <v>199.34071326</v>
      </c>
      <c r="C2801" s="184">
        <f t="shared" si="1318"/>
        <v>198.11825085680061</v>
      </c>
      <c r="D2801" s="111">
        <f t="shared" si="1295"/>
        <v>7245.38</v>
      </c>
      <c r="E2801" s="111">
        <f>IF($K2801=1,VLOOKUP($A2800,$AQ$11:$AU$150,5),E2800)</f>
        <v>7276.54</v>
      </c>
      <c r="F2801" s="160" t="e">
        <f>IF($K2801=1,VLOOKUP($A2800,$AQ$11:$AU$135,6),F2800)</f>
        <v>#REF!</v>
      </c>
      <c r="G2801" s="114">
        <f t="shared" si="1296"/>
        <v>4.3006716003852752E-3</v>
      </c>
      <c r="H2801" s="115">
        <f t="shared" si="1297"/>
        <v>47084</v>
      </c>
      <c r="I2801" s="115">
        <f t="shared" si="1298"/>
        <v>47084</v>
      </c>
      <c r="J2801" s="116">
        <f t="shared" si="1299"/>
        <v>20</v>
      </c>
      <c r="K2801" s="116">
        <f t="shared" si="1300"/>
        <v>12</v>
      </c>
      <c r="L2801" s="8">
        <f t="shared" si="1301"/>
        <v>1.00257818</v>
      </c>
      <c r="M2801" s="117">
        <v>1</v>
      </c>
      <c r="N2801" s="117">
        <f t="shared" si="1302"/>
        <v>1</v>
      </c>
      <c r="O2801" s="110">
        <f t="shared" si="1303"/>
        <v>1.00257818</v>
      </c>
      <c r="P2801" s="110">
        <f t="shared" si="1304"/>
        <v>198.62903535999999</v>
      </c>
      <c r="Q2801" s="148">
        <f t="shared" si="1305"/>
        <v>0</v>
      </c>
      <c r="R2801" s="170">
        <f t="shared" si="1306"/>
        <v>0</v>
      </c>
      <c r="S2801" s="110">
        <f t="shared" si="1307"/>
        <v>0</v>
      </c>
      <c r="T2801" s="92">
        <f t="shared" si="1316"/>
        <v>0</v>
      </c>
      <c r="U2801" s="181">
        <f t="shared" si="1317"/>
        <v>0</v>
      </c>
      <c r="V2801" s="120">
        <f t="shared" si="1313"/>
        <v>7.8E-2</v>
      </c>
      <c r="W2801" s="118">
        <f t="shared" si="1308"/>
        <v>12</v>
      </c>
      <c r="X2801" s="118">
        <v>252</v>
      </c>
      <c r="Y2801" s="117">
        <f t="shared" si="1309"/>
        <v>1.00358295</v>
      </c>
      <c r="Z2801" s="110">
        <f t="shared" si="1310"/>
        <v>0.71167789999999997</v>
      </c>
      <c r="AA2801" s="110">
        <f t="shared" si="1311"/>
        <v>0</v>
      </c>
      <c r="AB2801" s="121" t="str">
        <f t="shared" si="1314"/>
        <v>A+J=</v>
      </c>
      <c r="AC2801" s="115">
        <f t="shared" si="1315"/>
        <v>47084</v>
      </c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9">
        <f t="shared" si="1312"/>
        <v>47071</v>
      </c>
      <c r="B2802" s="110">
        <f t="shared" si="1294"/>
        <v>199.44292535</v>
      </c>
      <c r="C2802" s="184">
        <f t="shared" si="1318"/>
        <v>198.11825085680061</v>
      </c>
      <c r="D2802" s="111">
        <f t="shared" si="1295"/>
        <v>7245.38</v>
      </c>
      <c r="E2802" s="111">
        <f>IF($K2802=1,VLOOKUP($A2801,$AQ$11:$AU$150,5),E2801)</f>
        <v>7276.54</v>
      </c>
      <c r="F2802" s="160" t="e">
        <f>IF($K2802=1,VLOOKUP($A2801,$AQ$11:$AU$135,6),F2801)</f>
        <v>#REF!</v>
      </c>
      <c r="G2802" s="114">
        <f t="shared" si="1296"/>
        <v>4.3006716003852752E-3</v>
      </c>
      <c r="H2802" s="115">
        <f t="shared" si="1297"/>
        <v>47084</v>
      </c>
      <c r="I2802" s="115">
        <f t="shared" si="1298"/>
        <v>47084</v>
      </c>
      <c r="J2802" s="116">
        <f t="shared" si="1299"/>
        <v>20</v>
      </c>
      <c r="K2802" s="116">
        <f t="shared" si="1300"/>
        <v>13</v>
      </c>
      <c r="L2802" s="8">
        <f t="shared" si="1301"/>
        <v>1.00279333</v>
      </c>
      <c r="M2802" s="117">
        <v>1</v>
      </c>
      <c r="N2802" s="117">
        <f t="shared" si="1302"/>
        <v>1</v>
      </c>
      <c r="O2802" s="110">
        <f t="shared" si="1303"/>
        <v>1.00279333</v>
      </c>
      <c r="P2802" s="110">
        <f t="shared" si="1304"/>
        <v>198.67166051000001</v>
      </c>
      <c r="Q2802" s="148">
        <f t="shared" si="1305"/>
        <v>0</v>
      </c>
      <c r="R2802" s="170">
        <f t="shared" si="1306"/>
        <v>0</v>
      </c>
      <c r="S2802" s="110">
        <f t="shared" si="1307"/>
        <v>0</v>
      </c>
      <c r="T2802" s="92">
        <f t="shared" si="1316"/>
        <v>0</v>
      </c>
      <c r="U2802" s="181">
        <f t="shared" si="1317"/>
        <v>0</v>
      </c>
      <c r="V2802" s="120">
        <f t="shared" si="1313"/>
        <v>7.8E-2</v>
      </c>
      <c r="W2802" s="118">
        <f t="shared" si="1308"/>
        <v>13</v>
      </c>
      <c r="X2802" s="118">
        <v>252</v>
      </c>
      <c r="Y2802" s="117">
        <f t="shared" si="1309"/>
        <v>1.003882108</v>
      </c>
      <c r="Z2802" s="110">
        <f t="shared" si="1310"/>
        <v>0.77126483999999995</v>
      </c>
      <c r="AA2802" s="110">
        <f t="shared" si="1311"/>
        <v>0</v>
      </c>
      <c r="AB2802" s="121" t="str">
        <f t="shared" si="1314"/>
        <v>A+J=</v>
      </c>
      <c r="AC2802" s="115">
        <f t="shared" si="1315"/>
        <v>47084</v>
      </c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9">
        <f t="shared" si="1312"/>
        <v>47072</v>
      </c>
      <c r="B2803" s="110">
        <f t="shared" si="1294"/>
        <v>199.54519056000001</v>
      </c>
      <c r="C2803" s="184">
        <f t="shared" si="1318"/>
        <v>198.11825085680061</v>
      </c>
      <c r="D2803" s="111">
        <f t="shared" si="1295"/>
        <v>7245.38</v>
      </c>
      <c r="E2803" s="111">
        <f>IF($K2803=1,VLOOKUP($A2802,$AQ$11:$AU$150,5),E2802)</f>
        <v>7276.54</v>
      </c>
      <c r="F2803" s="160" t="e">
        <f>IF($K2803=1,VLOOKUP($A2802,$AQ$11:$AU$135,6),F2802)</f>
        <v>#REF!</v>
      </c>
      <c r="G2803" s="114">
        <f t="shared" si="1296"/>
        <v>4.3006716003852752E-3</v>
      </c>
      <c r="H2803" s="115">
        <f t="shared" si="1297"/>
        <v>47084</v>
      </c>
      <c r="I2803" s="115">
        <f t="shared" si="1298"/>
        <v>47084</v>
      </c>
      <c r="J2803" s="116">
        <f t="shared" si="1299"/>
        <v>20</v>
      </c>
      <c r="K2803" s="116">
        <f t="shared" si="1300"/>
        <v>14</v>
      </c>
      <c r="L2803" s="8">
        <f t="shared" si="1301"/>
        <v>1.00300853</v>
      </c>
      <c r="M2803" s="117">
        <v>1</v>
      </c>
      <c r="N2803" s="117">
        <f t="shared" si="1302"/>
        <v>1</v>
      </c>
      <c r="O2803" s="110">
        <f t="shared" si="1303"/>
        <v>1.00300853</v>
      </c>
      <c r="P2803" s="110">
        <f t="shared" si="1304"/>
        <v>198.71429555</v>
      </c>
      <c r="Q2803" s="148">
        <f t="shared" si="1305"/>
        <v>0</v>
      </c>
      <c r="R2803" s="170">
        <f t="shared" si="1306"/>
        <v>0</v>
      </c>
      <c r="S2803" s="110">
        <f t="shared" si="1307"/>
        <v>0</v>
      </c>
      <c r="T2803" s="92">
        <f t="shared" si="1316"/>
        <v>0</v>
      </c>
      <c r="U2803" s="181">
        <f t="shared" si="1317"/>
        <v>0</v>
      </c>
      <c r="V2803" s="120">
        <f t="shared" si="1313"/>
        <v>7.8E-2</v>
      </c>
      <c r="W2803" s="118">
        <f t="shared" si="1308"/>
        <v>14</v>
      </c>
      <c r="X2803" s="118">
        <v>252</v>
      </c>
      <c r="Y2803" s="117">
        <f t="shared" si="1309"/>
        <v>1.0041813550000001</v>
      </c>
      <c r="Z2803" s="110">
        <f t="shared" si="1310"/>
        <v>0.83089500999999999</v>
      </c>
      <c r="AA2803" s="110">
        <f t="shared" si="1311"/>
        <v>0</v>
      </c>
      <c r="AB2803" s="121" t="str">
        <f t="shared" si="1314"/>
        <v>A+J=</v>
      </c>
      <c r="AC2803" s="115">
        <f t="shared" si="1315"/>
        <v>47084</v>
      </c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9">
        <f t="shared" si="1312"/>
        <v>47073</v>
      </c>
      <c r="B2804" s="110">
        <f t="shared" si="1294"/>
        <v>199.54519056000001</v>
      </c>
      <c r="C2804" s="184">
        <f t="shared" si="1318"/>
        <v>198.11825085680061</v>
      </c>
      <c r="D2804" s="111">
        <f t="shared" si="1295"/>
        <v>7245.38</v>
      </c>
      <c r="E2804" s="111">
        <f>IF($K2804=1,VLOOKUP($A2803,$AQ$11:$AU$150,5),E2803)</f>
        <v>7276.54</v>
      </c>
      <c r="F2804" s="160" t="e">
        <f>IF($K2804=1,VLOOKUP($A2803,$AQ$11:$AU$135,6),F2803)</f>
        <v>#REF!</v>
      </c>
      <c r="G2804" s="114">
        <f t="shared" si="1296"/>
        <v>4.3006716003852752E-3</v>
      </c>
      <c r="H2804" s="115">
        <f t="shared" si="1297"/>
        <v>47084</v>
      </c>
      <c r="I2804" s="115">
        <f t="shared" si="1298"/>
        <v>47084</v>
      </c>
      <c r="J2804" s="116">
        <f t="shared" si="1299"/>
        <v>20</v>
      </c>
      <c r="K2804" s="116">
        <f t="shared" si="1300"/>
        <v>14</v>
      </c>
      <c r="L2804" s="8">
        <f t="shared" si="1301"/>
        <v>1.00300853</v>
      </c>
      <c r="M2804" s="117">
        <v>1</v>
      </c>
      <c r="N2804" s="117">
        <f t="shared" si="1302"/>
        <v>1</v>
      </c>
      <c r="O2804" s="110">
        <f t="shared" si="1303"/>
        <v>1.00300853</v>
      </c>
      <c r="P2804" s="110">
        <f t="shared" si="1304"/>
        <v>198.71429555</v>
      </c>
      <c r="Q2804" s="148">
        <f t="shared" si="1305"/>
        <v>0</v>
      </c>
      <c r="R2804" s="170">
        <f t="shared" si="1306"/>
        <v>0</v>
      </c>
      <c r="S2804" s="110">
        <f t="shared" si="1307"/>
        <v>0</v>
      </c>
      <c r="T2804" s="92">
        <f t="shared" si="1316"/>
        <v>0</v>
      </c>
      <c r="U2804" s="181">
        <f t="shared" si="1317"/>
        <v>0</v>
      </c>
      <c r="V2804" s="120">
        <f t="shared" si="1313"/>
        <v>7.8E-2</v>
      </c>
      <c r="W2804" s="118">
        <f t="shared" si="1308"/>
        <v>14</v>
      </c>
      <c r="X2804" s="118">
        <v>252</v>
      </c>
      <c r="Y2804" s="117">
        <f t="shared" si="1309"/>
        <v>1.0041813550000001</v>
      </c>
      <c r="Z2804" s="110">
        <f t="shared" si="1310"/>
        <v>0.83089500999999999</v>
      </c>
      <c r="AA2804" s="110">
        <f t="shared" si="1311"/>
        <v>0</v>
      </c>
      <c r="AB2804" s="121" t="str">
        <f t="shared" si="1314"/>
        <v>A+J=</v>
      </c>
      <c r="AC2804" s="115">
        <f t="shared" si="1315"/>
        <v>47084</v>
      </c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9">
        <f t="shared" si="1312"/>
        <v>47074</v>
      </c>
      <c r="B2805" s="110">
        <f t="shared" si="1294"/>
        <v>199.64750695000001</v>
      </c>
      <c r="C2805" s="184">
        <f t="shared" si="1318"/>
        <v>198.11825085680061</v>
      </c>
      <c r="D2805" s="111">
        <f t="shared" si="1295"/>
        <v>7245.38</v>
      </c>
      <c r="E2805" s="111">
        <f>IF($K2805=1,VLOOKUP($A2804,$AQ$11:$AU$150,5),E2804)</f>
        <v>7276.54</v>
      </c>
      <c r="F2805" s="160" t="e">
        <f>IF($K2805=1,VLOOKUP($A2804,$AQ$11:$AU$135,6),F2804)</f>
        <v>#REF!</v>
      </c>
      <c r="G2805" s="114">
        <f t="shared" si="1296"/>
        <v>4.3006716003852752E-3</v>
      </c>
      <c r="H2805" s="115">
        <f t="shared" si="1297"/>
        <v>47084</v>
      </c>
      <c r="I2805" s="115">
        <f t="shared" si="1298"/>
        <v>47084</v>
      </c>
      <c r="J2805" s="116">
        <f t="shared" si="1299"/>
        <v>20</v>
      </c>
      <c r="K2805" s="116">
        <f t="shared" si="1300"/>
        <v>15</v>
      </c>
      <c r="L2805" s="8">
        <f t="shared" si="1301"/>
        <v>1.00322377</v>
      </c>
      <c r="M2805" s="117">
        <v>1</v>
      </c>
      <c r="N2805" s="117">
        <f t="shared" si="1302"/>
        <v>1</v>
      </c>
      <c r="O2805" s="110">
        <f t="shared" si="1303"/>
        <v>1.00322377</v>
      </c>
      <c r="P2805" s="110">
        <f t="shared" si="1304"/>
        <v>198.75693853000001</v>
      </c>
      <c r="Q2805" s="148">
        <f t="shared" si="1305"/>
        <v>0</v>
      </c>
      <c r="R2805" s="170">
        <f t="shared" si="1306"/>
        <v>0</v>
      </c>
      <c r="S2805" s="110">
        <f t="shared" si="1307"/>
        <v>0</v>
      </c>
      <c r="T2805" s="92">
        <f t="shared" si="1316"/>
        <v>0</v>
      </c>
      <c r="U2805" s="181">
        <f t="shared" si="1317"/>
        <v>0</v>
      </c>
      <c r="V2805" s="120">
        <f t="shared" si="1313"/>
        <v>7.8E-2</v>
      </c>
      <c r="W2805" s="118">
        <f t="shared" si="1308"/>
        <v>15</v>
      </c>
      <c r="X2805" s="118">
        <v>252</v>
      </c>
      <c r="Y2805" s="117">
        <f t="shared" si="1309"/>
        <v>1.0044806909999999</v>
      </c>
      <c r="Z2805" s="110">
        <f t="shared" si="1310"/>
        <v>0.89056842000000003</v>
      </c>
      <c r="AA2805" s="110">
        <f t="shared" si="1311"/>
        <v>0</v>
      </c>
      <c r="AB2805" s="121" t="str">
        <f t="shared" si="1314"/>
        <v>A+J=</v>
      </c>
      <c r="AC2805" s="115">
        <f t="shared" si="1315"/>
        <v>47084</v>
      </c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9">
        <f t="shared" si="1312"/>
        <v>47075</v>
      </c>
      <c r="B2806" s="110">
        <f t="shared" si="1294"/>
        <v>199.74987669999999</v>
      </c>
      <c r="C2806" s="184">
        <f t="shared" si="1318"/>
        <v>198.11825085680061</v>
      </c>
      <c r="D2806" s="111">
        <f t="shared" si="1295"/>
        <v>7245.38</v>
      </c>
      <c r="E2806" s="111">
        <f>IF($K2806=1,VLOOKUP($A2805,$AQ$11:$AU$150,5),E2805)</f>
        <v>7276.54</v>
      </c>
      <c r="F2806" s="160" t="e">
        <f>IF($K2806=1,VLOOKUP($A2805,$AQ$11:$AU$135,6),F2805)</f>
        <v>#REF!</v>
      </c>
      <c r="G2806" s="114">
        <f t="shared" si="1296"/>
        <v>4.3006716003852752E-3</v>
      </c>
      <c r="H2806" s="115">
        <f t="shared" si="1297"/>
        <v>47084</v>
      </c>
      <c r="I2806" s="115">
        <f t="shared" si="1298"/>
        <v>47084</v>
      </c>
      <c r="J2806" s="116">
        <f t="shared" si="1299"/>
        <v>20</v>
      </c>
      <c r="K2806" s="116">
        <f t="shared" si="1300"/>
        <v>16</v>
      </c>
      <c r="L2806" s="8">
        <f t="shared" si="1301"/>
        <v>1.00343906</v>
      </c>
      <c r="M2806" s="117">
        <v>1</v>
      </c>
      <c r="N2806" s="117">
        <f t="shared" si="1302"/>
        <v>1</v>
      </c>
      <c r="O2806" s="110">
        <f t="shared" si="1303"/>
        <v>1.00343906</v>
      </c>
      <c r="P2806" s="110">
        <f t="shared" si="1304"/>
        <v>198.7995914</v>
      </c>
      <c r="Q2806" s="148">
        <f t="shared" si="1305"/>
        <v>0</v>
      </c>
      <c r="R2806" s="170">
        <f t="shared" si="1306"/>
        <v>0</v>
      </c>
      <c r="S2806" s="110">
        <f t="shared" si="1307"/>
        <v>0</v>
      </c>
      <c r="T2806" s="92">
        <f t="shared" si="1316"/>
        <v>0</v>
      </c>
      <c r="U2806" s="181">
        <f t="shared" si="1317"/>
        <v>0</v>
      </c>
      <c r="V2806" s="120">
        <f t="shared" si="1313"/>
        <v>7.8E-2</v>
      </c>
      <c r="W2806" s="118">
        <f t="shared" si="1308"/>
        <v>16</v>
      </c>
      <c r="X2806" s="118">
        <v>252</v>
      </c>
      <c r="Y2806" s="117">
        <f t="shared" si="1309"/>
        <v>1.0047801169999999</v>
      </c>
      <c r="Z2806" s="110">
        <f t="shared" si="1310"/>
        <v>0.9502853</v>
      </c>
      <c r="AA2806" s="110">
        <f t="shared" si="1311"/>
        <v>0</v>
      </c>
      <c r="AB2806" s="121" t="str">
        <f t="shared" si="1314"/>
        <v>A+J=</v>
      </c>
      <c r="AC2806" s="115">
        <f t="shared" si="1315"/>
        <v>47084</v>
      </c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9">
        <f t="shared" si="1312"/>
        <v>47076</v>
      </c>
      <c r="B2807" s="110">
        <f t="shared" si="1294"/>
        <v>199.74987669999999</v>
      </c>
      <c r="C2807" s="184">
        <f t="shared" si="1318"/>
        <v>198.11825085680061</v>
      </c>
      <c r="D2807" s="111">
        <f t="shared" si="1295"/>
        <v>7245.38</v>
      </c>
      <c r="E2807" s="111">
        <f>IF($K2807=1,VLOOKUP($A2806,$AQ$11:$AU$150,5),E2806)</f>
        <v>7276.54</v>
      </c>
      <c r="F2807" s="160" t="e">
        <f>IF($K2807=1,VLOOKUP($A2806,$AQ$11:$AU$135,6),F2806)</f>
        <v>#REF!</v>
      </c>
      <c r="G2807" s="114">
        <f t="shared" si="1296"/>
        <v>4.3006716003852752E-3</v>
      </c>
      <c r="H2807" s="115">
        <f t="shared" si="1297"/>
        <v>47084</v>
      </c>
      <c r="I2807" s="115">
        <f t="shared" si="1298"/>
        <v>47084</v>
      </c>
      <c r="J2807" s="116">
        <f t="shared" si="1299"/>
        <v>20</v>
      </c>
      <c r="K2807" s="116">
        <f t="shared" si="1300"/>
        <v>16</v>
      </c>
      <c r="L2807" s="8">
        <f t="shared" si="1301"/>
        <v>1.00343906</v>
      </c>
      <c r="M2807" s="117">
        <v>1</v>
      </c>
      <c r="N2807" s="117">
        <f t="shared" si="1302"/>
        <v>1</v>
      </c>
      <c r="O2807" s="110">
        <f t="shared" si="1303"/>
        <v>1.00343906</v>
      </c>
      <c r="P2807" s="110">
        <f t="shared" si="1304"/>
        <v>198.7995914</v>
      </c>
      <c r="Q2807" s="148">
        <f t="shared" si="1305"/>
        <v>0</v>
      </c>
      <c r="R2807" s="170">
        <f t="shared" si="1306"/>
        <v>0</v>
      </c>
      <c r="S2807" s="110">
        <f t="shared" si="1307"/>
        <v>0</v>
      </c>
      <c r="T2807" s="92">
        <f t="shared" si="1316"/>
        <v>0</v>
      </c>
      <c r="U2807" s="181">
        <f t="shared" si="1317"/>
        <v>0</v>
      </c>
      <c r="V2807" s="120">
        <f t="shared" si="1313"/>
        <v>7.8E-2</v>
      </c>
      <c r="W2807" s="118">
        <f t="shared" si="1308"/>
        <v>16</v>
      </c>
      <c r="X2807" s="118">
        <v>252</v>
      </c>
      <c r="Y2807" s="117">
        <f t="shared" si="1309"/>
        <v>1.0047801169999999</v>
      </c>
      <c r="Z2807" s="110">
        <f t="shared" si="1310"/>
        <v>0.9502853</v>
      </c>
      <c r="AA2807" s="110">
        <f t="shared" si="1311"/>
        <v>0</v>
      </c>
      <c r="AB2807" s="121" t="str">
        <f t="shared" si="1314"/>
        <v>A+J=</v>
      </c>
      <c r="AC2807" s="115">
        <f t="shared" si="1315"/>
        <v>47084</v>
      </c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9">
        <f t="shared" si="1312"/>
        <v>47077</v>
      </c>
      <c r="B2808" s="110">
        <f t="shared" si="1294"/>
        <v>199.74987669999999</v>
      </c>
      <c r="C2808" s="184">
        <f t="shared" si="1318"/>
        <v>198.11825085680061</v>
      </c>
      <c r="D2808" s="111">
        <f t="shared" si="1295"/>
        <v>7245.38</v>
      </c>
      <c r="E2808" s="111">
        <f>IF($K2808=1,VLOOKUP($A2807,$AQ$11:$AU$150,5),E2807)</f>
        <v>7276.54</v>
      </c>
      <c r="F2808" s="160" t="e">
        <f>IF($K2808=1,VLOOKUP($A2807,$AQ$11:$AU$135,6),F2807)</f>
        <v>#REF!</v>
      </c>
      <c r="G2808" s="114">
        <f t="shared" si="1296"/>
        <v>4.3006716003852752E-3</v>
      </c>
      <c r="H2808" s="115">
        <f t="shared" si="1297"/>
        <v>47084</v>
      </c>
      <c r="I2808" s="115">
        <f t="shared" si="1298"/>
        <v>47084</v>
      </c>
      <c r="J2808" s="116">
        <f t="shared" si="1299"/>
        <v>20</v>
      </c>
      <c r="K2808" s="116">
        <f t="shared" si="1300"/>
        <v>16</v>
      </c>
      <c r="L2808" s="8">
        <f t="shared" si="1301"/>
        <v>1.00343906</v>
      </c>
      <c r="M2808" s="117">
        <v>1</v>
      </c>
      <c r="N2808" s="117">
        <f t="shared" si="1302"/>
        <v>1</v>
      </c>
      <c r="O2808" s="110">
        <f t="shared" si="1303"/>
        <v>1.00343906</v>
      </c>
      <c r="P2808" s="110">
        <f t="shared" si="1304"/>
        <v>198.7995914</v>
      </c>
      <c r="Q2808" s="148">
        <f t="shared" si="1305"/>
        <v>0</v>
      </c>
      <c r="R2808" s="170">
        <f t="shared" si="1306"/>
        <v>0</v>
      </c>
      <c r="S2808" s="110">
        <f t="shared" si="1307"/>
        <v>0</v>
      </c>
      <c r="T2808" s="92">
        <f t="shared" si="1316"/>
        <v>0</v>
      </c>
      <c r="U2808" s="181">
        <f t="shared" si="1317"/>
        <v>0</v>
      </c>
      <c r="V2808" s="120">
        <f t="shared" si="1313"/>
        <v>7.8E-2</v>
      </c>
      <c r="W2808" s="118">
        <f t="shared" si="1308"/>
        <v>16</v>
      </c>
      <c r="X2808" s="118">
        <v>252</v>
      </c>
      <c r="Y2808" s="117">
        <f t="shared" si="1309"/>
        <v>1.0047801169999999</v>
      </c>
      <c r="Z2808" s="110">
        <f t="shared" si="1310"/>
        <v>0.9502853</v>
      </c>
      <c r="AA2808" s="110">
        <f t="shared" si="1311"/>
        <v>0</v>
      </c>
      <c r="AB2808" s="121" t="str">
        <f t="shared" si="1314"/>
        <v>A+J=</v>
      </c>
      <c r="AC2808" s="115">
        <f t="shared" si="1315"/>
        <v>47084</v>
      </c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9">
        <f t="shared" si="1312"/>
        <v>47078</v>
      </c>
      <c r="B2809" s="110">
        <f t="shared" si="1294"/>
        <v>199.74987669999999</v>
      </c>
      <c r="C2809" s="184">
        <f t="shared" si="1318"/>
        <v>198.11825085680061</v>
      </c>
      <c r="D2809" s="111">
        <f t="shared" si="1295"/>
        <v>7245.38</v>
      </c>
      <c r="E2809" s="111">
        <f>IF($K2809=1,VLOOKUP($A2808,$AQ$11:$AU$150,5),E2808)</f>
        <v>7276.54</v>
      </c>
      <c r="F2809" s="160" t="e">
        <f>IF($K2809=1,VLOOKUP($A2808,$AQ$11:$AU$135,6),F2808)</f>
        <v>#REF!</v>
      </c>
      <c r="G2809" s="114">
        <f t="shared" si="1296"/>
        <v>4.3006716003852752E-3</v>
      </c>
      <c r="H2809" s="115">
        <f t="shared" si="1297"/>
        <v>47084</v>
      </c>
      <c r="I2809" s="115">
        <f t="shared" si="1298"/>
        <v>47084</v>
      </c>
      <c r="J2809" s="116">
        <f t="shared" si="1299"/>
        <v>20</v>
      </c>
      <c r="K2809" s="116">
        <f t="shared" si="1300"/>
        <v>16</v>
      </c>
      <c r="L2809" s="8">
        <f t="shared" si="1301"/>
        <v>1.00343906</v>
      </c>
      <c r="M2809" s="117">
        <v>1</v>
      </c>
      <c r="N2809" s="117">
        <f t="shared" si="1302"/>
        <v>1</v>
      </c>
      <c r="O2809" s="110">
        <f t="shared" si="1303"/>
        <v>1.00343906</v>
      </c>
      <c r="P2809" s="110">
        <f t="shared" si="1304"/>
        <v>198.7995914</v>
      </c>
      <c r="Q2809" s="148">
        <f t="shared" si="1305"/>
        <v>0</v>
      </c>
      <c r="R2809" s="170">
        <f t="shared" si="1306"/>
        <v>0</v>
      </c>
      <c r="S2809" s="110">
        <f t="shared" si="1307"/>
        <v>0</v>
      </c>
      <c r="T2809" s="92">
        <f t="shared" si="1316"/>
        <v>0</v>
      </c>
      <c r="U2809" s="181">
        <f t="shared" si="1317"/>
        <v>0</v>
      </c>
      <c r="V2809" s="120">
        <f t="shared" si="1313"/>
        <v>7.8E-2</v>
      </c>
      <c r="W2809" s="118">
        <f t="shared" si="1308"/>
        <v>16</v>
      </c>
      <c r="X2809" s="118">
        <v>252</v>
      </c>
      <c r="Y2809" s="117">
        <f t="shared" si="1309"/>
        <v>1.0047801169999999</v>
      </c>
      <c r="Z2809" s="110">
        <f t="shared" si="1310"/>
        <v>0.9502853</v>
      </c>
      <c r="AA2809" s="110">
        <f t="shared" si="1311"/>
        <v>0</v>
      </c>
      <c r="AB2809" s="121" t="str">
        <f t="shared" si="1314"/>
        <v>A+J=</v>
      </c>
      <c r="AC2809" s="115">
        <f t="shared" si="1315"/>
        <v>47084</v>
      </c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9">
        <f t="shared" si="1312"/>
        <v>47079</v>
      </c>
      <c r="B2810" s="110">
        <f t="shared" si="1294"/>
        <v>199.85229766999998</v>
      </c>
      <c r="C2810" s="184">
        <f t="shared" si="1318"/>
        <v>198.11825085680061</v>
      </c>
      <c r="D2810" s="111">
        <f t="shared" si="1295"/>
        <v>7245.38</v>
      </c>
      <c r="E2810" s="111">
        <f>IF($K2810=1,VLOOKUP($A2809,$AQ$11:$AU$150,5),E2809)</f>
        <v>7276.54</v>
      </c>
      <c r="F2810" s="160" t="e">
        <f>IF($K2810=1,VLOOKUP($A2809,$AQ$11:$AU$135,6),F2809)</f>
        <v>#REF!</v>
      </c>
      <c r="G2810" s="114">
        <f t="shared" si="1296"/>
        <v>4.3006716003852752E-3</v>
      </c>
      <c r="H2810" s="115">
        <f t="shared" si="1297"/>
        <v>47084</v>
      </c>
      <c r="I2810" s="115">
        <f t="shared" si="1298"/>
        <v>47084</v>
      </c>
      <c r="J2810" s="116">
        <f t="shared" si="1299"/>
        <v>20</v>
      </c>
      <c r="K2810" s="116">
        <f t="shared" si="1300"/>
        <v>17</v>
      </c>
      <c r="L2810" s="8">
        <f t="shared" si="1301"/>
        <v>1.0036543899999999</v>
      </c>
      <c r="M2810" s="117">
        <v>1</v>
      </c>
      <c r="N2810" s="117">
        <f t="shared" si="1302"/>
        <v>1</v>
      </c>
      <c r="O2810" s="110">
        <f t="shared" si="1303"/>
        <v>1.0036543899999999</v>
      </c>
      <c r="P2810" s="110">
        <f t="shared" si="1304"/>
        <v>198.84225221</v>
      </c>
      <c r="Q2810" s="148">
        <f t="shared" si="1305"/>
        <v>0</v>
      </c>
      <c r="R2810" s="170">
        <f t="shared" si="1306"/>
        <v>0</v>
      </c>
      <c r="S2810" s="110">
        <f t="shared" si="1307"/>
        <v>0</v>
      </c>
      <c r="T2810" s="92">
        <f t="shared" si="1316"/>
        <v>0</v>
      </c>
      <c r="U2810" s="181">
        <f t="shared" si="1317"/>
        <v>0</v>
      </c>
      <c r="V2810" s="120">
        <f t="shared" si="1313"/>
        <v>7.8E-2</v>
      </c>
      <c r="W2810" s="118">
        <f t="shared" si="1308"/>
        <v>17</v>
      </c>
      <c r="X2810" s="118">
        <v>252</v>
      </c>
      <c r="Y2810" s="117">
        <f t="shared" si="1309"/>
        <v>1.0050796319999999</v>
      </c>
      <c r="Z2810" s="110">
        <f t="shared" si="1310"/>
        <v>1.01004546</v>
      </c>
      <c r="AA2810" s="110">
        <f t="shared" si="1311"/>
        <v>0</v>
      </c>
      <c r="AB2810" s="121" t="str">
        <f t="shared" si="1314"/>
        <v>A+J=</v>
      </c>
      <c r="AC2810" s="115">
        <f t="shared" si="1315"/>
        <v>47084</v>
      </c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9">
        <f t="shared" si="1312"/>
        <v>47080</v>
      </c>
      <c r="B2811" s="110">
        <f t="shared" si="1294"/>
        <v>199.95477185000001</v>
      </c>
      <c r="C2811" s="184">
        <f t="shared" si="1318"/>
        <v>198.11825085680061</v>
      </c>
      <c r="D2811" s="111">
        <f t="shared" si="1295"/>
        <v>7245.38</v>
      </c>
      <c r="E2811" s="111">
        <f>IF($K2811=1,VLOOKUP($A2810,$AQ$11:$AU$150,5),E2810)</f>
        <v>7276.54</v>
      </c>
      <c r="F2811" s="160" t="e">
        <f>IF($K2811=1,VLOOKUP($A2810,$AQ$11:$AU$135,6),F2810)</f>
        <v>#REF!</v>
      </c>
      <c r="G2811" s="114">
        <f t="shared" si="1296"/>
        <v>4.3006716003852752E-3</v>
      </c>
      <c r="H2811" s="115">
        <f t="shared" si="1297"/>
        <v>47084</v>
      </c>
      <c r="I2811" s="115">
        <f t="shared" si="1298"/>
        <v>47084</v>
      </c>
      <c r="J2811" s="116">
        <f t="shared" si="1299"/>
        <v>20</v>
      </c>
      <c r="K2811" s="116">
        <f t="shared" si="1300"/>
        <v>18</v>
      </c>
      <c r="L2811" s="8">
        <f t="shared" si="1301"/>
        <v>1.0038697700000001</v>
      </c>
      <c r="M2811" s="117">
        <v>1</v>
      </c>
      <c r="N2811" s="117">
        <f t="shared" si="1302"/>
        <v>1</v>
      </c>
      <c r="O2811" s="110">
        <f t="shared" si="1303"/>
        <v>1.0038697700000001</v>
      </c>
      <c r="P2811" s="110">
        <f t="shared" si="1304"/>
        <v>198.88492292000001</v>
      </c>
      <c r="Q2811" s="148">
        <f t="shared" si="1305"/>
        <v>0</v>
      </c>
      <c r="R2811" s="170">
        <f t="shared" si="1306"/>
        <v>0</v>
      </c>
      <c r="S2811" s="110">
        <f t="shared" si="1307"/>
        <v>0</v>
      </c>
      <c r="T2811" s="92">
        <f t="shared" si="1316"/>
        <v>0</v>
      </c>
      <c r="U2811" s="181">
        <f t="shared" si="1317"/>
        <v>0</v>
      </c>
      <c r="V2811" s="120">
        <f t="shared" si="1313"/>
        <v>7.8E-2</v>
      </c>
      <c r="W2811" s="118">
        <f t="shared" si="1308"/>
        <v>18</v>
      </c>
      <c r="X2811" s="118">
        <v>252</v>
      </c>
      <c r="Y2811" s="117">
        <f t="shared" si="1309"/>
        <v>1.005379236</v>
      </c>
      <c r="Z2811" s="110">
        <f t="shared" si="1310"/>
        <v>1.06984893</v>
      </c>
      <c r="AA2811" s="110">
        <f t="shared" si="1311"/>
        <v>0</v>
      </c>
      <c r="AB2811" s="121" t="str">
        <f t="shared" si="1314"/>
        <v>A+J=</v>
      </c>
      <c r="AC2811" s="115">
        <f t="shared" si="1315"/>
        <v>47084</v>
      </c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9">
        <f t="shared" si="1312"/>
        <v>47081</v>
      </c>
      <c r="B2812" s="110">
        <f t="shared" si="1294"/>
        <v>200.05729726999999</v>
      </c>
      <c r="C2812" s="184">
        <f t="shared" si="1318"/>
        <v>198.11825085680061</v>
      </c>
      <c r="D2812" s="111">
        <f t="shared" si="1295"/>
        <v>7245.38</v>
      </c>
      <c r="E2812" s="111">
        <f>IF($K2812=1,VLOOKUP($A2811,$AQ$11:$AU$150,5),E2811)</f>
        <v>7276.54</v>
      </c>
      <c r="F2812" s="160" t="e">
        <f>IF($K2812=1,VLOOKUP($A2811,$AQ$11:$AU$135,6),F2811)</f>
        <v>#REF!</v>
      </c>
      <c r="G2812" s="114">
        <f t="shared" si="1296"/>
        <v>4.3006716003852752E-3</v>
      </c>
      <c r="H2812" s="115">
        <f t="shared" si="1297"/>
        <v>47084</v>
      </c>
      <c r="I2812" s="115">
        <f t="shared" si="1298"/>
        <v>47084</v>
      </c>
      <c r="J2812" s="116">
        <f t="shared" si="1299"/>
        <v>20</v>
      </c>
      <c r="K2812" s="116">
        <f t="shared" si="1300"/>
        <v>19</v>
      </c>
      <c r="L2812" s="8">
        <f t="shared" si="1301"/>
        <v>1.0040851900000001</v>
      </c>
      <c r="M2812" s="117">
        <v>1</v>
      </c>
      <c r="N2812" s="117">
        <f t="shared" si="1302"/>
        <v>1</v>
      </c>
      <c r="O2812" s="110">
        <f t="shared" si="1303"/>
        <v>1.0040851900000001</v>
      </c>
      <c r="P2812" s="110">
        <f t="shared" si="1304"/>
        <v>198.92760154999999</v>
      </c>
      <c r="Q2812" s="148">
        <f t="shared" si="1305"/>
        <v>0</v>
      </c>
      <c r="R2812" s="170">
        <f t="shared" si="1306"/>
        <v>0</v>
      </c>
      <c r="S2812" s="110">
        <f t="shared" si="1307"/>
        <v>0</v>
      </c>
      <c r="T2812" s="92">
        <f t="shared" si="1316"/>
        <v>0</v>
      </c>
      <c r="U2812" s="181">
        <f t="shared" si="1317"/>
        <v>0</v>
      </c>
      <c r="V2812" s="120">
        <f t="shared" si="1313"/>
        <v>7.8E-2</v>
      </c>
      <c r="W2812" s="118">
        <f t="shared" si="1308"/>
        <v>19</v>
      </c>
      <c r="X2812" s="118">
        <v>252</v>
      </c>
      <c r="Y2812" s="117">
        <f t="shared" si="1309"/>
        <v>1.0056789290000001</v>
      </c>
      <c r="Z2812" s="110">
        <f t="shared" si="1310"/>
        <v>1.12969572</v>
      </c>
      <c r="AA2812" s="110">
        <f t="shared" si="1311"/>
        <v>0</v>
      </c>
      <c r="AB2812" s="121" t="str">
        <f t="shared" si="1314"/>
        <v>A+J=</v>
      </c>
      <c r="AC2812" s="115">
        <f t="shared" si="1315"/>
        <v>47084</v>
      </c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9">
        <f t="shared" si="1312"/>
        <v>47082</v>
      </c>
      <c r="B2813" s="110">
        <f t="shared" si="1294"/>
        <v>200.15987813999999</v>
      </c>
      <c r="C2813" s="184">
        <f t="shared" si="1318"/>
        <v>198.11825085680061</v>
      </c>
      <c r="D2813" s="111">
        <f t="shared" si="1295"/>
        <v>7245.38</v>
      </c>
      <c r="E2813" s="111">
        <f>IF($K2813=1,VLOOKUP($A2812,$AQ$11:$AU$150,5),E2812)</f>
        <v>7276.54</v>
      </c>
      <c r="F2813" s="160" t="e">
        <f>IF($K2813=1,VLOOKUP($A2812,$AQ$11:$AU$135,6),F2812)</f>
        <v>#REF!</v>
      </c>
      <c r="G2813" s="114">
        <f t="shared" si="1296"/>
        <v>4.3006716003852752E-3</v>
      </c>
      <c r="H2813" s="115">
        <f t="shared" si="1297"/>
        <v>47084</v>
      </c>
      <c r="I2813" s="115">
        <f t="shared" si="1298"/>
        <v>47084</v>
      </c>
      <c r="J2813" s="116">
        <f t="shared" si="1299"/>
        <v>20</v>
      </c>
      <c r="K2813" s="116">
        <f t="shared" si="1300"/>
        <v>20</v>
      </c>
      <c r="L2813" s="8">
        <f t="shared" si="1301"/>
        <v>1.0043006699999999</v>
      </c>
      <c r="M2813" s="117">
        <v>1</v>
      </c>
      <c r="N2813" s="117">
        <f t="shared" si="1302"/>
        <v>1</v>
      </c>
      <c r="O2813" s="110">
        <f t="shared" si="1303"/>
        <v>1.0043006699999999</v>
      </c>
      <c r="P2813" s="110">
        <f t="shared" si="1304"/>
        <v>198.97029207</v>
      </c>
      <c r="Q2813" s="148">
        <f t="shared" si="1305"/>
        <v>0</v>
      </c>
      <c r="R2813" s="170">
        <f t="shared" si="1306"/>
        <v>0</v>
      </c>
      <c r="S2813" s="110">
        <f t="shared" si="1307"/>
        <v>0</v>
      </c>
      <c r="T2813" s="92">
        <f t="shared" si="1316"/>
        <v>0</v>
      </c>
      <c r="U2813" s="181">
        <f t="shared" si="1317"/>
        <v>0</v>
      </c>
      <c r="V2813" s="120">
        <f t="shared" si="1313"/>
        <v>7.8E-2</v>
      </c>
      <c r="W2813" s="118">
        <f t="shared" si="1308"/>
        <v>20</v>
      </c>
      <c r="X2813" s="118">
        <v>252</v>
      </c>
      <c r="Y2813" s="117">
        <f t="shared" si="1309"/>
        <v>1.0059787120000001</v>
      </c>
      <c r="Z2813" s="110">
        <f t="shared" si="1310"/>
        <v>1.1895860700000001</v>
      </c>
      <c r="AA2813" s="110">
        <f t="shared" si="1311"/>
        <v>0</v>
      </c>
      <c r="AB2813" s="121" t="str">
        <f t="shared" si="1314"/>
        <v>A+J=</v>
      </c>
      <c r="AC2813" s="115">
        <f t="shared" si="1315"/>
        <v>47084</v>
      </c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9">
        <f t="shared" si="1312"/>
        <v>47083</v>
      </c>
      <c r="B2814" s="110">
        <f t="shared" si="1294"/>
        <v>200.15987813999999</v>
      </c>
      <c r="C2814" s="184">
        <f t="shared" si="1318"/>
        <v>198.11825085680061</v>
      </c>
      <c r="D2814" s="111">
        <f t="shared" si="1295"/>
        <v>7245.38</v>
      </c>
      <c r="E2814" s="111">
        <f>IF($K2814=1,VLOOKUP($A2813,$AQ$11:$AU$150,5),E2813)</f>
        <v>7276.54</v>
      </c>
      <c r="F2814" s="160" t="e">
        <f>IF($K2814=1,VLOOKUP($A2813,$AQ$11:$AU$135,6),F2813)</f>
        <v>#REF!</v>
      </c>
      <c r="G2814" s="114">
        <f t="shared" si="1296"/>
        <v>4.3006716003852752E-3</v>
      </c>
      <c r="H2814" s="115">
        <f t="shared" si="1297"/>
        <v>47084</v>
      </c>
      <c r="I2814" s="115">
        <f t="shared" si="1298"/>
        <v>47084</v>
      </c>
      <c r="J2814" s="116">
        <f t="shared" si="1299"/>
        <v>20</v>
      </c>
      <c r="K2814" s="116">
        <f t="shared" si="1300"/>
        <v>20</v>
      </c>
      <c r="L2814" s="8">
        <f t="shared" si="1301"/>
        <v>1.0043006699999999</v>
      </c>
      <c r="M2814" s="117">
        <v>1</v>
      </c>
      <c r="N2814" s="117">
        <f t="shared" si="1302"/>
        <v>1</v>
      </c>
      <c r="O2814" s="110">
        <f t="shared" si="1303"/>
        <v>1.0043006699999999</v>
      </c>
      <c r="P2814" s="110">
        <f t="shared" si="1304"/>
        <v>198.97029207</v>
      </c>
      <c r="Q2814" s="148">
        <f t="shared" si="1305"/>
        <v>0</v>
      </c>
      <c r="R2814" s="170">
        <f t="shared" si="1306"/>
        <v>0</v>
      </c>
      <c r="S2814" s="110">
        <f t="shared" si="1307"/>
        <v>0</v>
      </c>
      <c r="T2814" s="92">
        <f t="shared" si="1316"/>
        <v>0</v>
      </c>
      <c r="U2814" s="181">
        <f t="shared" si="1317"/>
        <v>0</v>
      </c>
      <c r="V2814" s="120">
        <f t="shared" si="1313"/>
        <v>7.8E-2</v>
      </c>
      <c r="W2814" s="118">
        <f t="shared" si="1308"/>
        <v>20</v>
      </c>
      <c r="X2814" s="118">
        <v>252</v>
      </c>
      <c r="Y2814" s="117">
        <f t="shared" si="1309"/>
        <v>1.0059787120000001</v>
      </c>
      <c r="Z2814" s="110">
        <f t="shared" si="1310"/>
        <v>1.1895860700000001</v>
      </c>
      <c r="AA2814" s="110">
        <f t="shared" si="1311"/>
        <v>0</v>
      </c>
      <c r="AB2814" s="121" t="str">
        <f t="shared" si="1314"/>
        <v>A+J=</v>
      </c>
      <c r="AC2814" s="115">
        <f t="shared" si="1315"/>
        <v>47084</v>
      </c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9">
        <f t="shared" si="1312"/>
        <v>47084</v>
      </c>
      <c r="B2815" s="110">
        <f t="shared" si="1294"/>
        <v>200.15987813999999</v>
      </c>
      <c r="C2815" s="184">
        <f t="shared" si="1318"/>
        <v>198.11825085680061</v>
      </c>
      <c r="D2815" s="111">
        <f t="shared" si="1295"/>
        <v>7245.38</v>
      </c>
      <c r="E2815" s="111">
        <f>IF($K2815=1,VLOOKUP($A2814,$AQ$11:$AU$150,5),E2814)</f>
        <v>7276.54</v>
      </c>
      <c r="F2815" s="160" t="e">
        <f>IF($K2815=1,VLOOKUP($A2814,$AQ$11:$AU$135,6),F2814)</f>
        <v>#REF!</v>
      </c>
      <c r="G2815" s="114">
        <f t="shared" si="1296"/>
        <v>4.3006716003852752E-3</v>
      </c>
      <c r="H2815" s="115">
        <f t="shared" si="1297"/>
        <v>47084</v>
      </c>
      <c r="I2815" s="115">
        <f t="shared" si="1298"/>
        <v>47084</v>
      </c>
      <c r="J2815" s="116">
        <f t="shared" si="1299"/>
        <v>20</v>
      </c>
      <c r="K2815" s="116">
        <f t="shared" si="1300"/>
        <v>20</v>
      </c>
      <c r="L2815" s="8">
        <f t="shared" si="1301"/>
        <v>1.0043006699999999</v>
      </c>
      <c r="M2815" s="117">
        <v>1</v>
      </c>
      <c r="N2815" s="117">
        <f t="shared" si="1302"/>
        <v>1</v>
      </c>
      <c r="O2815" s="110">
        <f t="shared" si="1303"/>
        <v>1.0043006699999999</v>
      </c>
      <c r="P2815" s="110">
        <f t="shared" si="1304"/>
        <v>198.97029207</v>
      </c>
      <c r="Q2815" s="148">
        <f t="shared" si="1305"/>
        <v>92</v>
      </c>
      <c r="R2815" s="170">
        <f t="shared" si="1306"/>
        <v>5.8824000000000001E-2</v>
      </c>
      <c r="S2815" s="110">
        <f t="shared" si="1307"/>
        <v>11.70422846</v>
      </c>
      <c r="T2815" s="92">
        <f t="shared" si="1316"/>
        <v>0.85204121791229592</v>
      </c>
      <c r="U2815" s="181">
        <f t="shared" si="1317"/>
        <v>6.3106253437547638E-2</v>
      </c>
      <c r="V2815" s="120">
        <f t="shared" si="1313"/>
        <v>7.8E-2</v>
      </c>
      <c r="W2815" s="118">
        <f t="shared" si="1308"/>
        <v>20</v>
      </c>
      <c r="X2815" s="118">
        <v>252</v>
      </c>
      <c r="Y2815" s="117">
        <f t="shared" si="1309"/>
        <v>1.0059787120000001</v>
      </c>
      <c r="Z2815" s="110">
        <f t="shared" si="1310"/>
        <v>1.1895860700000001</v>
      </c>
      <c r="AA2815" s="110">
        <f t="shared" si="1311"/>
        <v>12.89381453</v>
      </c>
      <c r="AB2815" s="121" t="str">
        <f t="shared" si="1314"/>
        <v>A+J=</v>
      </c>
      <c r="AC2815" s="115">
        <f t="shared" si="1315"/>
        <v>47084</v>
      </c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9">
        <f t="shared" si="1312"/>
        <v>47085</v>
      </c>
      <c r="B2816" s="110">
        <f t="shared" si="1294"/>
        <v>186.50960505</v>
      </c>
      <c r="C2816" s="184">
        <f t="shared" si="1318"/>
        <v>186.4140223920877</v>
      </c>
      <c r="D2816" s="111">
        <f t="shared" si="1295"/>
        <v>7245.38</v>
      </c>
      <c r="E2816" s="111">
        <f>IF($K2816=1,VLOOKUP($A2815,$AQ$11:$AU$150,5),E2815)</f>
        <v>7276.54</v>
      </c>
      <c r="F2816" s="160" t="e">
        <f>IF($K2816=1,VLOOKUP($A2815,$AQ$11:$AU$135,6),F2815)</f>
        <v>#REF!</v>
      </c>
      <c r="G2816" s="114">
        <f t="shared" si="1296"/>
        <v>4.3006716003852752E-3</v>
      </c>
      <c r="H2816" s="115">
        <f t="shared" si="1297"/>
        <v>47113</v>
      </c>
      <c r="I2816" s="115">
        <f t="shared" si="1298"/>
        <v>47113</v>
      </c>
      <c r="J2816" s="116">
        <f t="shared" si="1299"/>
        <v>20</v>
      </c>
      <c r="K2816" s="116">
        <f t="shared" si="1300"/>
        <v>1</v>
      </c>
      <c r="L2816" s="8">
        <f t="shared" si="1301"/>
        <v>1.0002145899999999</v>
      </c>
      <c r="M2816" s="117">
        <v>1</v>
      </c>
      <c r="N2816" s="117">
        <f t="shared" si="1302"/>
        <v>1</v>
      </c>
      <c r="O2816" s="110">
        <f t="shared" si="1303"/>
        <v>1.0002145899999999</v>
      </c>
      <c r="P2816" s="110">
        <f t="shared" si="1304"/>
        <v>186.45402497000001</v>
      </c>
      <c r="Q2816" s="148">
        <f t="shared" si="1305"/>
        <v>0</v>
      </c>
      <c r="R2816" s="170">
        <f t="shared" si="1306"/>
        <v>0</v>
      </c>
      <c r="S2816" s="110">
        <f t="shared" si="1307"/>
        <v>0</v>
      </c>
      <c r="T2816" s="92">
        <f t="shared" si="1316"/>
        <v>0</v>
      </c>
      <c r="U2816" s="181">
        <f t="shared" si="1317"/>
        <v>0</v>
      </c>
      <c r="V2816" s="120">
        <f t="shared" si="1313"/>
        <v>7.8E-2</v>
      </c>
      <c r="W2816" s="118">
        <f t="shared" si="1308"/>
        <v>1</v>
      </c>
      <c r="X2816" s="118">
        <v>252</v>
      </c>
      <c r="Y2816" s="117">
        <f t="shared" si="1309"/>
        <v>1.00029809</v>
      </c>
      <c r="Z2816" s="110">
        <f t="shared" si="1310"/>
        <v>5.5580079999999997E-2</v>
      </c>
      <c r="AA2816" s="110">
        <f t="shared" si="1311"/>
        <v>0</v>
      </c>
      <c r="AB2816" s="121" t="str">
        <f t="shared" si="1314"/>
        <v>A+J=</v>
      </c>
      <c r="AC2816" s="115">
        <f t="shared" si="1315"/>
        <v>47113</v>
      </c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9">
        <f t="shared" si="1312"/>
        <v>47086</v>
      </c>
      <c r="B2817" s="110">
        <f t="shared" si="1294"/>
        <v>186.60523749000001</v>
      </c>
      <c r="C2817" s="184">
        <f t="shared" si="1318"/>
        <v>186.4140223920877</v>
      </c>
      <c r="D2817" s="111">
        <f t="shared" si="1295"/>
        <v>7245.38</v>
      </c>
      <c r="E2817" s="111">
        <f>IF($K2817=1,VLOOKUP($A2816,$AQ$11:$AU$150,5),E2816)</f>
        <v>7276.54</v>
      </c>
      <c r="F2817" s="160" t="e">
        <f>IF($K2817=1,VLOOKUP($A2816,$AQ$11:$AU$135,6),F2816)</f>
        <v>#REF!</v>
      </c>
      <c r="G2817" s="114">
        <f t="shared" si="1296"/>
        <v>4.3006716003852752E-3</v>
      </c>
      <c r="H2817" s="115">
        <f t="shared" si="1297"/>
        <v>47113</v>
      </c>
      <c r="I2817" s="115">
        <f t="shared" si="1298"/>
        <v>47113</v>
      </c>
      <c r="J2817" s="116">
        <f t="shared" si="1299"/>
        <v>20</v>
      </c>
      <c r="K2817" s="116">
        <f t="shared" si="1300"/>
        <v>2</v>
      </c>
      <c r="L2817" s="8">
        <f t="shared" si="1301"/>
        <v>1.0004292299999999</v>
      </c>
      <c r="M2817" s="117">
        <v>1</v>
      </c>
      <c r="N2817" s="117">
        <f t="shared" si="1302"/>
        <v>1</v>
      </c>
      <c r="O2817" s="110">
        <f t="shared" si="1303"/>
        <v>1.0004292299999999</v>
      </c>
      <c r="P2817" s="110">
        <f t="shared" si="1304"/>
        <v>186.49403688000001</v>
      </c>
      <c r="Q2817" s="148">
        <f t="shared" si="1305"/>
        <v>0</v>
      </c>
      <c r="R2817" s="170">
        <f t="shared" si="1306"/>
        <v>0</v>
      </c>
      <c r="S2817" s="110">
        <f t="shared" si="1307"/>
        <v>0</v>
      </c>
      <c r="T2817" s="92">
        <f t="shared" si="1316"/>
        <v>0</v>
      </c>
      <c r="U2817" s="181">
        <f t="shared" si="1317"/>
        <v>0</v>
      </c>
      <c r="V2817" s="120">
        <f t="shared" si="1313"/>
        <v>7.8E-2</v>
      </c>
      <c r="W2817" s="118">
        <f t="shared" si="1308"/>
        <v>2</v>
      </c>
      <c r="X2817" s="118">
        <v>252</v>
      </c>
      <c r="Y2817" s="117">
        <f t="shared" si="1309"/>
        <v>1.0005962690000001</v>
      </c>
      <c r="Z2817" s="110">
        <f t="shared" si="1310"/>
        <v>0.11120061000000001</v>
      </c>
      <c r="AA2817" s="110">
        <f t="shared" si="1311"/>
        <v>0</v>
      </c>
      <c r="AB2817" s="121" t="str">
        <f t="shared" si="1314"/>
        <v>A+J=</v>
      </c>
      <c r="AC2817" s="115">
        <f t="shared" si="1315"/>
        <v>47113</v>
      </c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9">
        <f t="shared" si="1312"/>
        <v>47087</v>
      </c>
      <c r="B2818" s="110">
        <f t="shared" si="1294"/>
        <v>186.70091953000002</v>
      </c>
      <c r="C2818" s="184">
        <f t="shared" si="1318"/>
        <v>186.4140223920877</v>
      </c>
      <c r="D2818" s="111">
        <f t="shared" si="1295"/>
        <v>7245.38</v>
      </c>
      <c r="E2818" s="111">
        <f>IF($K2818=1,VLOOKUP($A2817,$AQ$11:$AU$150,5),E2817)</f>
        <v>7276.54</v>
      </c>
      <c r="F2818" s="160" t="e">
        <f>IF($K2818=1,VLOOKUP($A2817,$AQ$11:$AU$135,6),F2817)</f>
        <v>#REF!</v>
      </c>
      <c r="G2818" s="114">
        <f t="shared" si="1296"/>
        <v>4.3006716003852752E-3</v>
      </c>
      <c r="H2818" s="115">
        <f t="shared" si="1297"/>
        <v>47113</v>
      </c>
      <c r="I2818" s="115">
        <f t="shared" si="1298"/>
        <v>47113</v>
      </c>
      <c r="J2818" s="116">
        <f t="shared" si="1299"/>
        <v>20</v>
      </c>
      <c r="K2818" s="116">
        <f t="shared" si="1300"/>
        <v>3</v>
      </c>
      <c r="L2818" s="8">
        <f t="shared" si="1301"/>
        <v>1.0006439199999999</v>
      </c>
      <c r="M2818" s="117">
        <v>1</v>
      </c>
      <c r="N2818" s="117">
        <f t="shared" si="1302"/>
        <v>1</v>
      </c>
      <c r="O2818" s="110">
        <f t="shared" si="1303"/>
        <v>1.0006439199999999</v>
      </c>
      <c r="P2818" s="110">
        <f t="shared" si="1304"/>
        <v>186.53405810000001</v>
      </c>
      <c r="Q2818" s="148">
        <f t="shared" si="1305"/>
        <v>0</v>
      </c>
      <c r="R2818" s="170">
        <f t="shared" si="1306"/>
        <v>0</v>
      </c>
      <c r="S2818" s="110">
        <f t="shared" si="1307"/>
        <v>0</v>
      </c>
      <c r="T2818" s="92">
        <f t="shared" si="1316"/>
        <v>0</v>
      </c>
      <c r="U2818" s="181">
        <f t="shared" si="1317"/>
        <v>0</v>
      </c>
      <c r="V2818" s="120">
        <f t="shared" si="1313"/>
        <v>7.8E-2</v>
      </c>
      <c r="W2818" s="118">
        <f t="shared" si="1308"/>
        <v>3</v>
      </c>
      <c r="X2818" s="118">
        <v>252</v>
      </c>
      <c r="Y2818" s="117">
        <f t="shared" si="1309"/>
        <v>1.0008945359999999</v>
      </c>
      <c r="Z2818" s="110">
        <f t="shared" si="1310"/>
        <v>0.16686143000000001</v>
      </c>
      <c r="AA2818" s="110">
        <f t="shared" si="1311"/>
        <v>0</v>
      </c>
      <c r="AB2818" s="121" t="str">
        <f t="shared" si="1314"/>
        <v>A+J=</v>
      </c>
      <c r="AC2818" s="115">
        <f t="shared" si="1315"/>
        <v>47113</v>
      </c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9">
        <f t="shared" si="1312"/>
        <v>47088</v>
      </c>
      <c r="B2819" s="110">
        <f t="shared" si="1294"/>
        <v>186.79664971</v>
      </c>
      <c r="C2819" s="184">
        <f t="shared" si="1318"/>
        <v>186.4140223920877</v>
      </c>
      <c r="D2819" s="111">
        <f t="shared" si="1295"/>
        <v>7245.38</v>
      </c>
      <c r="E2819" s="111">
        <f>IF($K2819=1,VLOOKUP($A2818,$AQ$11:$AU$150,5),E2818)</f>
        <v>7276.54</v>
      </c>
      <c r="F2819" s="160" t="e">
        <f>IF($K2819=1,VLOOKUP($A2818,$AQ$11:$AU$135,6),F2818)</f>
        <v>#REF!</v>
      </c>
      <c r="G2819" s="114">
        <f t="shared" si="1296"/>
        <v>4.3006716003852752E-3</v>
      </c>
      <c r="H2819" s="115">
        <f t="shared" si="1297"/>
        <v>47113</v>
      </c>
      <c r="I2819" s="115">
        <f t="shared" si="1298"/>
        <v>47113</v>
      </c>
      <c r="J2819" s="116">
        <f t="shared" si="1299"/>
        <v>20</v>
      </c>
      <c r="K2819" s="116">
        <f t="shared" si="1300"/>
        <v>4</v>
      </c>
      <c r="L2819" s="8">
        <f t="shared" si="1301"/>
        <v>1.0008586500000001</v>
      </c>
      <c r="M2819" s="117">
        <v>1</v>
      </c>
      <c r="N2819" s="117">
        <f t="shared" si="1302"/>
        <v>1</v>
      </c>
      <c r="O2819" s="110">
        <f t="shared" si="1303"/>
        <v>1.0008586500000001</v>
      </c>
      <c r="P2819" s="110">
        <f t="shared" si="1304"/>
        <v>186.57408679</v>
      </c>
      <c r="Q2819" s="148">
        <f t="shared" si="1305"/>
        <v>0</v>
      </c>
      <c r="R2819" s="170">
        <f t="shared" si="1306"/>
        <v>0</v>
      </c>
      <c r="S2819" s="110">
        <f t="shared" si="1307"/>
        <v>0</v>
      </c>
      <c r="T2819" s="92">
        <f t="shared" si="1316"/>
        <v>0</v>
      </c>
      <c r="U2819" s="181">
        <f t="shared" si="1317"/>
        <v>0</v>
      </c>
      <c r="V2819" s="120">
        <f t="shared" si="1313"/>
        <v>7.8E-2</v>
      </c>
      <c r="W2819" s="118">
        <f t="shared" si="1308"/>
        <v>4</v>
      </c>
      <c r="X2819" s="118">
        <v>252</v>
      </c>
      <c r="Y2819" s="117">
        <f t="shared" si="1309"/>
        <v>1.001192893</v>
      </c>
      <c r="Z2819" s="110">
        <f t="shared" si="1310"/>
        <v>0.22256292</v>
      </c>
      <c r="AA2819" s="110">
        <f t="shared" si="1311"/>
        <v>0</v>
      </c>
      <c r="AB2819" s="121" t="str">
        <f t="shared" si="1314"/>
        <v>A+J=</v>
      </c>
      <c r="AC2819" s="115">
        <f t="shared" si="1315"/>
        <v>47113</v>
      </c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9">
        <f t="shared" si="1312"/>
        <v>47089</v>
      </c>
      <c r="B2820" s="110">
        <f t="shared" si="1294"/>
        <v>186.89242971000002</v>
      </c>
      <c r="C2820" s="184">
        <f t="shared" si="1318"/>
        <v>186.4140223920877</v>
      </c>
      <c r="D2820" s="111">
        <f t="shared" si="1295"/>
        <v>7245.38</v>
      </c>
      <c r="E2820" s="111">
        <f>IF($K2820=1,VLOOKUP($A2819,$AQ$11:$AU$150,5),E2819)</f>
        <v>7276.54</v>
      </c>
      <c r="F2820" s="160" t="e">
        <f>IF($K2820=1,VLOOKUP($A2819,$AQ$11:$AU$135,6),F2819)</f>
        <v>#REF!</v>
      </c>
      <c r="G2820" s="114">
        <f t="shared" si="1296"/>
        <v>4.3006716003852752E-3</v>
      </c>
      <c r="H2820" s="115">
        <f t="shared" si="1297"/>
        <v>47113</v>
      </c>
      <c r="I2820" s="115">
        <f t="shared" si="1298"/>
        <v>47113</v>
      </c>
      <c r="J2820" s="116">
        <f t="shared" si="1299"/>
        <v>20</v>
      </c>
      <c r="K2820" s="116">
        <f t="shared" si="1300"/>
        <v>5</v>
      </c>
      <c r="L2820" s="8">
        <f t="shared" si="1301"/>
        <v>1.0010734299999999</v>
      </c>
      <c r="M2820" s="117">
        <v>1</v>
      </c>
      <c r="N2820" s="117">
        <f t="shared" si="1302"/>
        <v>1</v>
      </c>
      <c r="O2820" s="110">
        <f t="shared" si="1303"/>
        <v>1.0010734299999999</v>
      </c>
      <c r="P2820" s="110">
        <f t="shared" si="1304"/>
        <v>186.61412479000001</v>
      </c>
      <c r="Q2820" s="148">
        <f t="shared" si="1305"/>
        <v>0</v>
      </c>
      <c r="R2820" s="170">
        <f t="shared" si="1306"/>
        <v>0</v>
      </c>
      <c r="S2820" s="110">
        <f t="shared" si="1307"/>
        <v>0</v>
      </c>
      <c r="T2820" s="92">
        <f t="shared" si="1316"/>
        <v>0</v>
      </c>
      <c r="U2820" s="181">
        <f t="shared" si="1317"/>
        <v>0</v>
      </c>
      <c r="V2820" s="120">
        <f t="shared" si="1313"/>
        <v>7.8E-2</v>
      </c>
      <c r="W2820" s="118">
        <f t="shared" si="1308"/>
        <v>5</v>
      </c>
      <c r="X2820" s="118">
        <v>252</v>
      </c>
      <c r="Y2820" s="117">
        <f t="shared" si="1309"/>
        <v>1.001491339</v>
      </c>
      <c r="Z2820" s="110">
        <f t="shared" si="1310"/>
        <v>0.27830492000000001</v>
      </c>
      <c r="AA2820" s="110">
        <f t="shared" si="1311"/>
        <v>0</v>
      </c>
      <c r="AB2820" s="121" t="str">
        <f t="shared" si="1314"/>
        <v>A+J=</v>
      </c>
      <c r="AC2820" s="115">
        <f t="shared" si="1315"/>
        <v>47113</v>
      </c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9">
        <f t="shared" si="1312"/>
        <v>47090</v>
      </c>
      <c r="B2821" s="110">
        <f t="shared" si="1294"/>
        <v>186.89242971000002</v>
      </c>
      <c r="C2821" s="184">
        <f t="shared" si="1318"/>
        <v>186.4140223920877</v>
      </c>
      <c r="D2821" s="111">
        <f t="shared" si="1295"/>
        <v>7245.38</v>
      </c>
      <c r="E2821" s="111">
        <f>IF($K2821=1,VLOOKUP($A2820,$AQ$11:$AU$150,5),E2820)</f>
        <v>7276.54</v>
      </c>
      <c r="F2821" s="160" t="e">
        <f>IF($K2821=1,VLOOKUP($A2820,$AQ$11:$AU$135,6),F2820)</f>
        <v>#REF!</v>
      </c>
      <c r="G2821" s="114">
        <f t="shared" si="1296"/>
        <v>4.3006716003852752E-3</v>
      </c>
      <c r="H2821" s="115">
        <f t="shared" si="1297"/>
        <v>47113</v>
      </c>
      <c r="I2821" s="115">
        <f t="shared" si="1298"/>
        <v>47113</v>
      </c>
      <c r="J2821" s="116">
        <f t="shared" si="1299"/>
        <v>20</v>
      </c>
      <c r="K2821" s="116">
        <f t="shared" si="1300"/>
        <v>5</v>
      </c>
      <c r="L2821" s="8">
        <f t="shared" si="1301"/>
        <v>1.0010734299999999</v>
      </c>
      <c r="M2821" s="117">
        <v>1</v>
      </c>
      <c r="N2821" s="117">
        <f t="shared" si="1302"/>
        <v>1</v>
      </c>
      <c r="O2821" s="110">
        <f t="shared" si="1303"/>
        <v>1.0010734299999999</v>
      </c>
      <c r="P2821" s="110">
        <f t="shared" si="1304"/>
        <v>186.61412479000001</v>
      </c>
      <c r="Q2821" s="148">
        <f t="shared" si="1305"/>
        <v>0</v>
      </c>
      <c r="R2821" s="170">
        <f t="shared" si="1306"/>
        <v>0</v>
      </c>
      <c r="S2821" s="110">
        <f t="shared" si="1307"/>
        <v>0</v>
      </c>
      <c r="T2821" s="92">
        <f t="shared" si="1316"/>
        <v>0</v>
      </c>
      <c r="U2821" s="181">
        <f t="shared" si="1317"/>
        <v>0</v>
      </c>
      <c r="V2821" s="120">
        <f t="shared" si="1313"/>
        <v>7.8E-2</v>
      </c>
      <c r="W2821" s="118">
        <f t="shared" si="1308"/>
        <v>5</v>
      </c>
      <c r="X2821" s="118">
        <v>252</v>
      </c>
      <c r="Y2821" s="117">
        <f t="shared" si="1309"/>
        <v>1.001491339</v>
      </c>
      <c r="Z2821" s="110">
        <f t="shared" si="1310"/>
        <v>0.27830492000000001</v>
      </c>
      <c r="AA2821" s="110">
        <f t="shared" si="1311"/>
        <v>0</v>
      </c>
      <c r="AB2821" s="121" t="str">
        <f t="shared" si="1314"/>
        <v>A+J=</v>
      </c>
      <c r="AC2821" s="115">
        <f t="shared" si="1315"/>
        <v>47113</v>
      </c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9">
        <f t="shared" si="1312"/>
        <v>47091</v>
      </c>
      <c r="B2822" s="110">
        <f t="shared" si="1294"/>
        <v>186.89242971000002</v>
      </c>
      <c r="C2822" s="184">
        <f t="shared" si="1318"/>
        <v>186.4140223920877</v>
      </c>
      <c r="D2822" s="111">
        <f t="shared" si="1295"/>
        <v>7245.38</v>
      </c>
      <c r="E2822" s="111">
        <f>IF($K2822=1,VLOOKUP($A2821,$AQ$11:$AU$150,5),E2821)</f>
        <v>7276.54</v>
      </c>
      <c r="F2822" s="160" t="e">
        <f>IF($K2822=1,VLOOKUP($A2821,$AQ$11:$AU$135,6),F2821)</f>
        <v>#REF!</v>
      </c>
      <c r="G2822" s="114">
        <f t="shared" si="1296"/>
        <v>4.3006716003852752E-3</v>
      </c>
      <c r="H2822" s="115">
        <f t="shared" si="1297"/>
        <v>47113</v>
      </c>
      <c r="I2822" s="115">
        <f t="shared" si="1298"/>
        <v>47113</v>
      </c>
      <c r="J2822" s="116">
        <f t="shared" si="1299"/>
        <v>20</v>
      </c>
      <c r="K2822" s="116">
        <f t="shared" si="1300"/>
        <v>5</v>
      </c>
      <c r="L2822" s="8">
        <f t="shared" si="1301"/>
        <v>1.0010734299999999</v>
      </c>
      <c r="M2822" s="117">
        <v>1</v>
      </c>
      <c r="N2822" s="117">
        <f t="shared" si="1302"/>
        <v>1</v>
      </c>
      <c r="O2822" s="110">
        <f t="shared" si="1303"/>
        <v>1.0010734299999999</v>
      </c>
      <c r="P2822" s="110">
        <f t="shared" si="1304"/>
        <v>186.61412479000001</v>
      </c>
      <c r="Q2822" s="148">
        <f t="shared" si="1305"/>
        <v>0</v>
      </c>
      <c r="R2822" s="170">
        <f t="shared" si="1306"/>
        <v>0</v>
      </c>
      <c r="S2822" s="110">
        <f t="shared" si="1307"/>
        <v>0</v>
      </c>
      <c r="T2822" s="92">
        <f t="shared" si="1316"/>
        <v>0</v>
      </c>
      <c r="U2822" s="181">
        <f t="shared" si="1317"/>
        <v>0</v>
      </c>
      <c r="V2822" s="120">
        <f t="shared" si="1313"/>
        <v>7.8E-2</v>
      </c>
      <c r="W2822" s="118">
        <f t="shared" si="1308"/>
        <v>5</v>
      </c>
      <c r="X2822" s="118">
        <v>252</v>
      </c>
      <c r="Y2822" s="117">
        <f t="shared" si="1309"/>
        <v>1.001491339</v>
      </c>
      <c r="Z2822" s="110">
        <f t="shared" si="1310"/>
        <v>0.27830492000000001</v>
      </c>
      <c r="AA2822" s="110">
        <f t="shared" si="1311"/>
        <v>0</v>
      </c>
      <c r="AB2822" s="121" t="str">
        <f t="shared" si="1314"/>
        <v>A+J=</v>
      </c>
      <c r="AC2822" s="115">
        <f t="shared" si="1315"/>
        <v>47113</v>
      </c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9">
        <f t="shared" si="1312"/>
        <v>47092</v>
      </c>
      <c r="B2823" s="110">
        <f t="shared" si="1294"/>
        <v>186.98825937999999</v>
      </c>
      <c r="C2823" s="184">
        <f t="shared" si="1318"/>
        <v>186.4140223920877</v>
      </c>
      <c r="D2823" s="111">
        <f t="shared" si="1295"/>
        <v>7245.38</v>
      </c>
      <c r="E2823" s="111">
        <f>IF($K2823=1,VLOOKUP($A2822,$AQ$11:$AU$150,5),E2822)</f>
        <v>7276.54</v>
      </c>
      <c r="F2823" s="160" t="e">
        <f>IF($K2823=1,VLOOKUP($A2822,$AQ$11:$AU$135,6),F2822)</f>
        <v>#REF!</v>
      </c>
      <c r="G2823" s="114">
        <f t="shared" si="1296"/>
        <v>4.3006716003852752E-3</v>
      </c>
      <c r="H2823" s="115">
        <f t="shared" si="1297"/>
        <v>47113</v>
      </c>
      <c r="I2823" s="115">
        <f t="shared" si="1298"/>
        <v>47113</v>
      </c>
      <c r="J2823" s="116">
        <f t="shared" si="1299"/>
        <v>20</v>
      </c>
      <c r="K2823" s="116">
        <f t="shared" si="1300"/>
        <v>6</v>
      </c>
      <c r="L2823" s="8">
        <f t="shared" si="1301"/>
        <v>1.0012882599999999</v>
      </c>
      <c r="M2823" s="117">
        <v>1</v>
      </c>
      <c r="N2823" s="117">
        <f t="shared" si="1302"/>
        <v>1</v>
      </c>
      <c r="O2823" s="110">
        <f t="shared" si="1303"/>
        <v>1.0012882599999999</v>
      </c>
      <c r="P2823" s="110">
        <f t="shared" si="1304"/>
        <v>186.65417212</v>
      </c>
      <c r="Q2823" s="148">
        <f t="shared" si="1305"/>
        <v>0</v>
      </c>
      <c r="R2823" s="170">
        <f t="shared" si="1306"/>
        <v>0</v>
      </c>
      <c r="S2823" s="110">
        <f t="shared" si="1307"/>
        <v>0</v>
      </c>
      <c r="T2823" s="92">
        <f t="shared" si="1316"/>
        <v>0</v>
      </c>
      <c r="U2823" s="181">
        <f t="shared" si="1317"/>
        <v>0</v>
      </c>
      <c r="V2823" s="120">
        <f t="shared" si="1313"/>
        <v>7.8E-2</v>
      </c>
      <c r="W2823" s="118">
        <f t="shared" si="1308"/>
        <v>6</v>
      </c>
      <c r="X2823" s="118">
        <v>252</v>
      </c>
      <c r="Y2823" s="117">
        <f t="shared" si="1309"/>
        <v>1.0017898730000001</v>
      </c>
      <c r="Z2823" s="110">
        <f t="shared" si="1310"/>
        <v>0.33408726</v>
      </c>
      <c r="AA2823" s="110">
        <f t="shared" si="1311"/>
        <v>0</v>
      </c>
      <c r="AB2823" s="121" t="str">
        <f t="shared" si="1314"/>
        <v>A+J=</v>
      </c>
      <c r="AC2823" s="115">
        <f t="shared" si="1315"/>
        <v>47113</v>
      </c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9">
        <f t="shared" si="1312"/>
        <v>47093</v>
      </c>
      <c r="B2824" s="110">
        <f t="shared" si="1294"/>
        <v>187.08413704</v>
      </c>
      <c r="C2824" s="184">
        <f t="shared" si="1318"/>
        <v>186.4140223920877</v>
      </c>
      <c r="D2824" s="111">
        <f t="shared" si="1295"/>
        <v>7245.38</v>
      </c>
      <c r="E2824" s="111">
        <f>IF($K2824=1,VLOOKUP($A2823,$AQ$11:$AU$150,5),E2823)</f>
        <v>7276.54</v>
      </c>
      <c r="F2824" s="160" t="e">
        <f>IF($K2824=1,VLOOKUP($A2823,$AQ$11:$AU$135,6),F2823)</f>
        <v>#REF!</v>
      </c>
      <c r="G2824" s="114">
        <f t="shared" si="1296"/>
        <v>4.3006716003852752E-3</v>
      </c>
      <c r="H2824" s="115">
        <f t="shared" si="1297"/>
        <v>47113</v>
      </c>
      <c r="I2824" s="115">
        <f t="shared" si="1298"/>
        <v>47113</v>
      </c>
      <c r="J2824" s="116">
        <f t="shared" si="1299"/>
        <v>20</v>
      </c>
      <c r="K2824" s="116">
        <f t="shared" si="1300"/>
        <v>7</v>
      </c>
      <c r="L2824" s="8">
        <f t="shared" si="1301"/>
        <v>1.0015031299999999</v>
      </c>
      <c r="M2824" s="117">
        <v>1</v>
      </c>
      <c r="N2824" s="117">
        <f t="shared" si="1302"/>
        <v>1</v>
      </c>
      <c r="O2824" s="110">
        <f t="shared" si="1303"/>
        <v>1.0015031299999999</v>
      </c>
      <c r="P2824" s="110">
        <f t="shared" si="1304"/>
        <v>186.69422689999999</v>
      </c>
      <c r="Q2824" s="148">
        <f t="shared" si="1305"/>
        <v>0</v>
      </c>
      <c r="R2824" s="170">
        <f t="shared" si="1306"/>
        <v>0</v>
      </c>
      <c r="S2824" s="110">
        <f t="shared" si="1307"/>
        <v>0</v>
      </c>
      <c r="T2824" s="92">
        <f t="shared" si="1316"/>
        <v>0</v>
      </c>
      <c r="U2824" s="181">
        <f t="shared" si="1317"/>
        <v>0</v>
      </c>
      <c r="V2824" s="120">
        <f t="shared" si="1313"/>
        <v>7.8E-2</v>
      </c>
      <c r="W2824" s="118">
        <f t="shared" si="1308"/>
        <v>7</v>
      </c>
      <c r="X2824" s="118">
        <v>252</v>
      </c>
      <c r="Y2824" s="117">
        <f t="shared" si="1309"/>
        <v>1.0020884960000001</v>
      </c>
      <c r="Z2824" s="110">
        <f t="shared" si="1310"/>
        <v>0.38991014000000002</v>
      </c>
      <c r="AA2824" s="110">
        <f t="shared" si="1311"/>
        <v>0</v>
      </c>
      <c r="AB2824" s="121" t="str">
        <f t="shared" si="1314"/>
        <v>A+J=</v>
      </c>
      <c r="AC2824" s="115">
        <f t="shared" si="1315"/>
        <v>47113</v>
      </c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9">
        <f t="shared" si="1312"/>
        <v>47094</v>
      </c>
      <c r="B2825" s="110">
        <f t="shared" ref="B2825:B2888" si="1319">(P2825+Z2825)</f>
        <v>187.18006478000001</v>
      </c>
      <c r="C2825" s="184">
        <f t="shared" si="1318"/>
        <v>186.4140223920877</v>
      </c>
      <c r="D2825" s="111">
        <f t="shared" ref="D2825:D2888" si="1320">IF(E2825=E2824,D2824,E2824)</f>
        <v>7245.38</v>
      </c>
      <c r="E2825" s="111">
        <f>IF($K2825=1,VLOOKUP($A2824,$AQ$11:$AU$150,5),E2824)</f>
        <v>7276.54</v>
      </c>
      <c r="F2825" s="160" t="e">
        <f>IF($K2825=1,VLOOKUP($A2824,$AQ$11:$AU$135,6),F2824)</f>
        <v>#REF!</v>
      </c>
      <c r="G2825" s="114">
        <f t="shared" ref="G2825:G2888" si="1321">(E2825/D2825)-1</f>
        <v>4.3006716003852752E-3</v>
      </c>
      <c r="H2825" s="115">
        <f t="shared" ref="H2825:H2888" si="1322">IF(Q2824&gt;0,VLOOKUP(A2825,AJ$119:AP$451,4),H2824)</f>
        <v>47113</v>
      </c>
      <c r="I2825" s="115">
        <f t="shared" ref="I2825:I2888" si="1323">IF(A2825&gt;I2824,H2825,I2824)</f>
        <v>47113</v>
      </c>
      <c r="J2825" s="116">
        <f t="shared" ref="J2825:J2888" si="1324">IF(I2825=I2824,J2824,NETWORKDAYS(I2824,I2825,$AF$149:$AF$503)-1)</f>
        <v>20</v>
      </c>
      <c r="K2825" s="116">
        <f t="shared" ref="K2825:K2888" si="1325">(J2825-(NETWORKDAYS(A2825,I2825,AF$149:AF$503)-1))</f>
        <v>8</v>
      </c>
      <c r="L2825" s="8">
        <f t="shared" ref="L2825:L2888" si="1326">TRUNC((E2825/D2825)^TRUNC((K2825/J2825),9),8)</f>
        <v>1.00171805</v>
      </c>
      <c r="M2825" s="117">
        <v>1</v>
      </c>
      <c r="N2825" s="117">
        <f t="shared" ref="N2825:N2888" si="1327">IF(I2825&gt;I2824,N2824*M2825,N2824)</f>
        <v>1</v>
      </c>
      <c r="O2825" s="110">
        <f t="shared" ref="O2825:O2888" si="1328">TRUNC(TRUNC((L2825*N2825),15),8)</f>
        <v>1.00171805</v>
      </c>
      <c r="P2825" s="110">
        <f t="shared" ref="P2825:P2888" si="1329">TRUNC(C2825*O2825,8)</f>
        <v>186.73429100000001</v>
      </c>
      <c r="Q2825" s="148">
        <f t="shared" ref="Q2825:Q2888" si="1330">IF(VLOOKUP(A2825,AF$11:AM$141,8)=VLOOKUP(A2824,AF$11:AM$141,8),0,VLOOKUP(A2825,AF$11:AM$141,8))</f>
        <v>0</v>
      </c>
      <c r="R2825" s="170">
        <f t="shared" ref="R2825:R2888" si="1331">IF(Q2825&gt;0,VLOOKUP($A2825,$AF$11:$AK$141,6),0)</f>
        <v>0</v>
      </c>
      <c r="S2825" s="110">
        <f t="shared" ref="S2825:S2888" si="1332">IF(R2825&gt;0,TRUNC(R2825*P2825,8),0)</f>
        <v>0</v>
      </c>
      <c r="T2825" s="92">
        <f t="shared" si="1316"/>
        <v>0</v>
      </c>
      <c r="U2825" s="181">
        <f t="shared" si="1317"/>
        <v>0</v>
      </c>
      <c r="V2825" s="120">
        <f t="shared" si="1313"/>
        <v>7.8E-2</v>
      </c>
      <c r="W2825" s="118">
        <f t="shared" ref="W2825:W2888" si="1333">IF(A2824&lt;K$2,0,IF(Q2824&gt;0,1,IF(K2825=K2824,W2824,W2824+1)))</f>
        <v>8</v>
      </c>
      <c r="X2825" s="118">
        <v>252</v>
      </c>
      <c r="Y2825" s="117">
        <f t="shared" ref="Y2825:Y2888" si="1334">ROUND((1+V2825)^TRUNC((W2825/X2825),9),9)</f>
        <v>1.0023872089999999</v>
      </c>
      <c r="Z2825" s="110">
        <f t="shared" ref="Z2825:Z2888" si="1335">TRUNC((P2825*(Y2825-1)),8)</f>
        <v>0.44577378000000001</v>
      </c>
      <c r="AA2825" s="110">
        <f t="shared" ref="AA2825:AA2888" si="1336">IF(Q2825&gt;0,S2825+Z2825,0)</f>
        <v>0</v>
      </c>
      <c r="AB2825" s="121" t="str">
        <f t="shared" si="1314"/>
        <v>A+J=</v>
      </c>
      <c r="AC2825" s="115">
        <f t="shared" si="1315"/>
        <v>47113</v>
      </c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9">
        <f t="shared" si="1312"/>
        <v>47095</v>
      </c>
      <c r="B2826" s="110">
        <f t="shared" si="1319"/>
        <v>187.27604054999998</v>
      </c>
      <c r="C2826" s="184">
        <f t="shared" si="1318"/>
        <v>186.4140223920877</v>
      </c>
      <c r="D2826" s="111">
        <f t="shared" si="1320"/>
        <v>7245.38</v>
      </c>
      <c r="E2826" s="111">
        <f>IF($K2826=1,VLOOKUP($A2825,$AQ$11:$AU$150,5),E2825)</f>
        <v>7276.54</v>
      </c>
      <c r="F2826" s="160" t="e">
        <f>IF($K2826=1,VLOOKUP($A2825,$AQ$11:$AU$135,6),F2825)</f>
        <v>#REF!</v>
      </c>
      <c r="G2826" s="114">
        <f t="shared" si="1321"/>
        <v>4.3006716003852752E-3</v>
      </c>
      <c r="H2826" s="115">
        <f t="shared" si="1322"/>
        <v>47113</v>
      </c>
      <c r="I2826" s="115">
        <f t="shared" si="1323"/>
        <v>47113</v>
      </c>
      <c r="J2826" s="116">
        <f t="shared" si="1324"/>
        <v>20</v>
      </c>
      <c r="K2826" s="116">
        <f t="shared" si="1325"/>
        <v>9</v>
      </c>
      <c r="L2826" s="8">
        <f t="shared" si="1326"/>
        <v>1.0019330099999999</v>
      </c>
      <c r="M2826" s="117">
        <v>1</v>
      </c>
      <c r="N2826" s="117">
        <f t="shared" si="1327"/>
        <v>1</v>
      </c>
      <c r="O2826" s="110">
        <f t="shared" si="1328"/>
        <v>1.0019330099999999</v>
      </c>
      <c r="P2826" s="110">
        <f t="shared" si="1329"/>
        <v>186.77436255999999</v>
      </c>
      <c r="Q2826" s="148">
        <f t="shared" si="1330"/>
        <v>0</v>
      </c>
      <c r="R2826" s="170">
        <f t="shared" si="1331"/>
        <v>0</v>
      </c>
      <c r="S2826" s="110">
        <f t="shared" si="1332"/>
        <v>0</v>
      </c>
      <c r="T2826" s="92">
        <f t="shared" si="1316"/>
        <v>0</v>
      </c>
      <c r="U2826" s="181">
        <f t="shared" si="1317"/>
        <v>0</v>
      </c>
      <c r="V2826" s="120">
        <f t="shared" si="1313"/>
        <v>7.8E-2</v>
      </c>
      <c r="W2826" s="118">
        <f t="shared" si="1333"/>
        <v>9</v>
      </c>
      <c r="X2826" s="118">
        <v>252</v>
      </c>
      <c r="Y2826" s="117">
        <f t="shared" si="1334"/>
        <v>1.002686011</v>
      </c>
      <c r="Z2826" s="110">
        <f t="shared" si="1335"/>
        <v>0.50167799000000002</v>
      </c>
      <c r="AA2826" s="110">
        <f t="shared" si="1336"/>
        <v>0</v>
      </c>
      <c r="AB2826" s="121" t="str">
        <f t="shared" si="1314"/>
        <v>A+J=</v>
      </c>
      <c r="AC2826" s="115">
        <f t="shared" si="1315"/>
        <v>47113</v>
      </c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9">
        <f t="shared" si="1312"/>
        <v>47096</v>
      </c>
      <c r="B2827" s="110">
        <f t="shared" si="1319"/>
        <v>187.37206605</v>
      </c>
      <c r="C2827" s="184">
        <f t="shared" si="1318"/>
        <v>186.4140223920877</v>
      </c>
      <c r="D2827" s="111">
        <f t="shared" si="1320"/>
        <v>7245.38</v>
      </c>
      <c r="E2827" s="111">
        <f>IF($K2827=1,VLOOKUP($A2826,$AQ$11:$AU$150,5),E2826)</f>
        <v>7276.54</v>
      </c>
      <c r="F2827" s="160" t="e">
        <f>IF($K2827=1,VLOOKUP($A2826,$AQ$11:$AU$135,6),F2826)</f>
        <v>#REF!</v>
      </c>
      <c r="G2827" s="114">
        <f t="shared" si="1321"/>
        <v>4.3006716003852752E-3</v>
      </c>
      <c r="H2827" s="115">
        <f t="shared" si="1322"/>
        <v>47113</v>
      </c>
      <c r="I2827" s="115">
        <f t="shared" si="1323"/>
        <v>47113</v>
      </c>
      <c r="J2827" s="116">
        <f t="shared" si="1324"/>
        <v>20</v>
      </c>
      <c r="K2827" s="116">
        <f t="shared" si="1325"/>
        <v>10</v>
      </c>
      <c r="L2827" s="8">
        <f t="shared" si="1326"/>
        <v>1.0021480199999999</v>
      </c>
      <c r="M2827" s="117">
        <v>1</v>
      </c>
      <c r="N2827" s="117">
        <f t="shared" si="1327"/>
        <v>1</v>
      </c>
      <c r="O2827" s="110">
        <f t="shared" si="1328"/>
        <v>1.0021480199999999</v>
      </c>
      <c r="P2827" s="110">
        <f t="shared" si="1329"/>
        <v>186.81444343999999</v>
      </c>
      <c r="Q2827" s="148">
        <f t="shared" si="1330"/>
        <v>0</v>
      </c>
      <c r="R2827" s="170">
        <f t="shared" si="1331"/>
        <v>0</v>
      </c>
      <c r="S2827" s="110">
        <f t="shared" si="1332"/>
        <v>0</v>
      </c>
      <c r="T2827" s="92">
        <f t="shared" si="1316"/>
        <v>0</v>
      </c>
      <c r="U2827" s="181">
        <f t="shared" si="1317"/>
        <v>0</v>
      </c>
      <c r="V2827" s="120">
        <f t="shared" si="1313"/>
        <v>7.8E-2</v>
      </c>
      <c r="W2827" s="118">
        <f t="shared" si="1333"/>
        <v>10</v>
      </c>
      <c r="X2827" s="118">
        <v>252</v>
      </c>
      <c r="Y2827" s="117">
        <f t="shared" si="1334"/>
        <v>1.002984901</v>
      </c>
      <c r="Z2827" s="110">
        <f t="shared" si="1335"/>
        <v>0.55762261000000002</v>
      </c>
      <c r="AA2827" s="110">
        <f t="shared" si="1336"/>
        <v>0</v>
      </c>
      <c r="AB2827" s="121" t="str">
        <f t="shared" si="1314"/>
        <v>A+J=</v>
      </c>
      <c r="AC2827" s="115">
        <f t="shared" si="1315"/>
        <v>47113</v>
      </c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9">
        <f t="shared" ref="A2828:A2891" si="1337">(A2827+1)</f>
        <v>47097</v>
      </c>
      <c r="B2828" s="110">
        <f t="shared" si="1319"/>
        <v>187.37206605</v>
      </c>
      <c r="C2828" s="184">
        <f t="shared" si="1318"/>
        <v>186.4140223920877</v>
      </c>
      <c r="D2828" s="111">
        <f t="shared" si="1320"/>
        <v>7245.38</v>
      </c>
      <c r="E2828" s="111">
        <f>IF($K2828=1,VLOOKUP($A2827,$AQ$11:$AU$150,5),E2827)</f>
        <v>7276.54</v>
      </c>
      <c r="F2828" s="160" t="e">
        <f>IF($K2828=1,VLOOKUP($A2827,$AQ$11:$AU$135,6),F2827)</f>
        <v>#REF!</v>
      </c>
      <c r="G2828" s="114">
        <f t="shared" si="1321"/>
        <v>4.3006716003852752E-3</v>
      </c>
      <c r="H2828" s="115">
        <f t="shared" si="1322"/>
        <v>47113</v>
      </c>
      <c r="I2828" s="115">
        <f t="shared" si="1323"/>
        <v>47113</v>
      </c>
      <c r="J2828" s="116">
        <f t="shared" si="1324"/>
        <v>20</v>
      </c>
      <c r="K2828" s="116">
        <f t="shared" si="1325"/>
        <v>10</v>
      </c>
      <c r="L2828" s="8">
        <f t="shared" si="1326"/>
        <v>1.0021480199999999</v>
      </c>
      <c r="M2828" s="117">
        <v>1</v>
      </c>
      <c r="N2828" s="117">
        <f t="shared" si="1327"/>
        <v>1</v>
      </c>
      <c r="O2828" s="110">
        <f t="shared" si="1328"/>
        <v>1.0021480199999999</v>
      </c>
      <c r="P2828" s="110">
        <f t="shared" si="1329"/>
        <v>186.81444343999999</v>
      </c>
      <c r="Q2828" s="148">
        <f t="shared" si="1330"/>
        <v>0</v>
      </c>
      <c r="R2828" s="170">
        <f t="shared" si="1331"/>
        <v>0</v>
      </c>
      <c r="S2828" s="110">
        <f t="shared" si="1332"/>
        <v>0</v>
      </c>
      <c r="T2828" s="92">
        <f t="shared" si="1316"/>
        <v>0</v>
      </c>
      <c r="U2828" s="181">
        <f t="shared" si="1317"/>
        <v>0</v>
      </c>
      <c r="V2828" s="120">
        <f t="shared" ref="V2828:V2891" si="1338">(V2827)</f>
        <v>7.8E-2</v>
      </c>
      <c r="W2828" s="118">
        <f t="shared" si="1333"/>
        <v>10</v>
      </c>
      <c r="X2828" s="118">
        <v>252</v>
      </c>
      <c r="Y2828" s="117">
        <f t="shared" si="1334"/>
        <v>1.002984901</v>
      </c>
      <c r="Z2828" s="110">
        <f t="shared" si="1335"/>
        <v>0.55762261000000002</v>
      </c>
      <c r="AA2828" s="110">
        <f t="shared" si="1336"/>
        <v>0</v>
      </c>
      <c r="AB2828" s="121" t="str">
        <f t="shared" si="1314"/>
        <v>A+J=</v>
      </c>
      <c r="AC2828" s="115">
        <f t="shared" si="1315"/>
        <v>47113</v>
      </c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9">
        <f t="shared" si="1337"/>
        <v>47098</v>
      </c>
      <c r="B2829" s="110">
        <f t="shared" si="1319"/>
        <v>187.37206605</v>
      </c>
      <c r="C2829" s="184">
        <f t="shared" si="1318"/>
        <v>186.4140223920877</v>
      </c>
      <c r="D2829" s="111">
        <f t="shared" si="1320"/>
        <v>7245.38</v>
      </c>
      <c r="E2829" s="111">
        <f>IF($K2829=1,VLOOKUP($A2828,$AQ$11:$AU$150,5),E2828)</f>
        <v>7276.54</v>
      </c>
      <c r="F2829" s="160" t="e">
        <f>IF($K2829=1,VLOOKUP($A2828,$AQ$11:$AU$135,6),F2828)</f>
        <v>#REF!</v>
      </c>
      <c r="G2829" s="114">
        <f t="shared" si="1321"/>
        <v>4.3006716003852752E-3</v>
      </c>
      <c r="H2829" s="115">
        <f t="shared" si="1322"/>
        <v>47113</v>
      </c>
      <c r="I2829" s="115">
        <f t="shared" si="1323"/>
        <v>47113</v>
      </c>
      <c r="J2829" s="116">
        <f t="shared" si="1324"/>
        <v>20</v>
      </c>
      <c r="K2829" s="116">
        <f t="shared" si="1325"/>
        <v>10</v>
      </c>
      <c r="L2829" s="8">
        <f t="shared" si="1326"/>
        <v>1.0021480199999999</v>
      </c>
      <c r="M2829" s="117">
        <v>1</v>
      </c>
      <c r="N2829" s="117">
        <f t="shared" si="1327"/>
        <v>1</v>
      </c>
      <c r="O2829" s="110">
        <f t="shared" si="1328"/>
        <v>1.0021480199999999</v>
      </c>
      <c r="P2829" s="110">
        <f t="shared" si="1329"/>
        <v>186.81444343999999</v>
      </c>
      <c r="Q2829" s="148">
        <f t="shared" si="1330"/>
        <v>0</v>
      </c>
      <c r="R2829" s="170">
        <f t="shared" si="1331"/>
        <v>0</v>
      </c>
      <c r="S2829" s="110">
        <f t="shared" si="1332"/>
        <v>0</v>
      </c>
      <c r="T2829" s="92">
        <f t="shared" si="1316"/>
        <v>0</v>
      </c>
      <c r="U2829" s="181">
        <f t="shared" si="1317"/>
        <v>0</v>
      </c>
      <c r="V2829" s="120">
        <f t="shared" si="1338"/>
        <v>7.8E-2</v>
      </c>
      <c r="W2829" s="118">
        <f t="shared" si="1333"/>
        <v>10</v>
      </c>
      <c r="X2829" s="118">
        <v>252</v>
      </c>
      <c r="Y2829" s="117">
        <f t="shared" si="1334"/>
        <v>1.002984901</v>
      </c>
      <c r="Z2829" s="110">
        <f t="shared" si="1335"/>
        <v>0.55762261000000002</v>
      </c>
      <c r="AA2829" s="110">
        <f t="shared" si="1336"/>
        <v>0</v>
      </c>
      <c r="AB2829" s="121" t="str">
        <f t="shared" ref="AB2829:AB2892" si="1339">IF($Q2828&gt;0,VLOOKUP($A2828,$AF$11:$AO$141,9),AB2828)</f>
        <v>A+J=</v>
      </c>
      <c r="AC2829" s="115">
        <f t="shared" ref="AC2829:AC2892" si="1340">IF($Q2828&gt;0,VLOOKUP($A2828,$AF$11:$AO$141,10),AC2828)</f>
        <v>47113</v>
      </c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9">
        <f t="shared" si="1337"/>
        <v>47099</v>
      </c>
      <c r="B2830" s="110">
        <f t="shared" si="1319"/>
        <v>187.46814169000001</v>
      </c>
      <c r="C2830" s="184">
        <f t="shared" si="1318"/>
        <v>186.4140223920877</v>
      </c>
      <c r="D2830" s="111">
        <f t="shared" si="1320"/>
        <v>7245.38</v>
      </c>
      <c r="E2830" s="111">
        <f>IF($K2830=1,VLOOKUP($A2829,$AQ$11:$AU$150,5),E2829)</f>
        <v>7276.54</v>
      </c>
      <c r="F2830" s="160" t="e">
        <f>IF($K2830=1,VLOOKUP($A2829,$AQ$11:$AU$135,6),F2829)</f>
        <v>#REF!</v>
      </c>
      <c r="G2830" s="114">
        <f t="shared" si="1321"/>
        <v>4.3006716003852752E-3</v>
      </c>
      <c r="H2830" s="115">
        <f t="shared" si="1322"/>
        <v>47113</v>
      </c>
      <c r="I2830" s="115">
        <f t="shared" si="1323"/>
        <v>47113</v>
      </c>
      <c r="J2830" s="116">
        <f t="shared" si="1324"/>
        <v>20</v>
      </c>
      <c r="K2830" s="116">
        <f t="shared" si="1325"/>
        <v>11</v>
      </c>
      <c r="L2830" s="8">
        <f t="shared" si="1326"/>
        <v>1.0023630800000001</v>
      </c>
      <c r="M2830" s="117">
        <v>1</v>
      </c>
      <c r="N2830" s="117">
        <f t="shared" si="1327"/>
        <v>1</v>
      </c>
      <c r="O2830" s="110">
        <f t="shared" si="1328"/>
        <v>1.0023630800000001</v>
      </c>
      <c r="P2830" s="110">
        <f t="shared" si="1329"/>
        <v>186.85453364</v>
      </c>
      <c r="Q2830" s="148">
        <f t="shared" si="1330"/>
        <v>0</v>
      </c>
      <c r="R2830" s="170">
        <f t="shared" si="1331"/>
        <v>0</v>
      </c>
      <c r="S2830" s="110">
        <f t="shared" si="1332"/>
        <v>0</v>
      </c>
      <c r="T2830" s="92">
        <f t="shared" si="1316"/>
        <v>0</v>
      </c>
      <c r="U2830" s="181">
        <f t="shared" si="1317"/>
        <v>0</v>
      </c>
      <c r="V2830" s="120">
        <f t="shared" si="1338"/>
        <v>7.8E-2</v>
      </c>
      <c r="W2830" s="118">
        <f t="shared" si="1333"/>
        <v>11</v>
      </c>
      <c r="X2830" s="118">
        <v>252</v>
      </c>
      <c r="Y2830" s="117">
        <f t="shared" si="1334"/>
        <v>1.003283881</v>
      </c>
      <c r="Z2830" s="110">
        <f t="shared" si="1335"/>
        <v>0.61360804999999996</v>
      </c>
      <c r="AA2830" s="110">
        <f t="shared" si="1336"/>
        <v>0</v>
      </c>
      <c r="AB2830" s="121" t="str">
        <f t="shared" si="1339"/>
        <v>A+J=</v>
      </c>
      <c r="AC2830" s="115">
        <f t="shared" si="1340"/>
        <v>47113</v>
      </c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9">
        <f t="shared" si="1337"/>
        <v>47100</v>
      </c>
      <c r="B2831" s="110">
        <f t="shared" si="1319"/>
        <v>187.56426540000001</v>
      </c>
      <c r="C2831" s="184">
        <f t="shared" si="1318"/>
        <v>186.4140223920877</v>
      </c>
      <c r="D2831" s="111">
        <f t="shared" si="1320"/>
        <v>7245.38</v>
      </c>
      <c r="E2831" s="111">
        <f>IF($K2831=1,VLOOKUP($A2830,$AQ$11:$AU$150,5),E2830)</f>
        <v>7276.54</v>
      </c>
      <c r="F2831" s="160" t="e">
        <f>IF($K2831=1,VLOOKUP($A2830,$AQ$11:$AU$135,6),F2830)</f>
        <v>#REF!</v>
      </c>
      <c r="G2831" s="114">
        <f t="shared" si="1321"/>
        <v>4.3006716003852752E-3</v>
      </c>
      <c r="H2831" s="115">
        <f t="shared" si="1322"/>
        <v>47113</v>
      </c>
      <c r="I2831" s="115">
        <f t="shared" si="1323"/>
        <v>47113</v>
      </c>
      <c r="J2831" s="116">
        <f t="shared" si="1324"/>
        <v>20</v>
      </c>
      <c r="K2831" s="116">
        <f t="shared" si="1325"/>
        <v>12</v>
      </c>
      <c r="L2831" s="8">
        <f t="shared" si="1326"/>
        <v>1.00257818</v>
      </c>
      <c r="M2831" s="117">
        <v>1</v>
      </c>
      <c r="N2831" s="117">
        <f t="shared" si="1327"/>
        <v>1</v>
      </c>
      <c r="O2831" s="110">
        <f t="shared" si="1328"/>
        <v>1.00257818</v>
      </c>
      <c r="P2831" s="110">
        <f t="shared" si="1329"/>
        <v>186.89463129000001</v>
      </c>
      <c r="Q2831" s="148">
        <f t="shared" si="1330"/>
        <v>0</v>
      </c>
      <c r="R2831" s="170">
        <f t="shared" si="1331"/>
        <v>0</v>
      </c>
      <c r="S2831" s="110">
        <f t="shared" si="1332"/>
        <v>0</v>
      </c>
      <c r="T2831" s="92">
        <f t="shared" si="1316"/>
        <v>0</v>
      </c>
      <c r="U2831" s="181">
        <f t="shared" si="1317"/>
        <v>0</v>
      </c>
      <c r="V2831" s="120">
        <f t="shared" si="1338"/>
        <v>7.8E-2</v>
      </c>
      <c r="W2831" s="118">
        <f t="shared" si="1333"/>
        <v>12</v>
      </c>
      <c r="X2831" s="118">
        <v>252</v>
      </c>
      <c r="Y2831" s="117">
        <f t="shared" si="1334"/>
        <v>1.00358295</v>
      </c>
      <c r="Z2831" s="110">
        <f t="shared" si="1335"/>
        <v>0.66963410999999995</v>
      </c>
      <c r="AA2831" s="110">
        <f t="shared" si="1336"/>
        <v>0</v>
      </c>
      <c r="AB2831" s="121" t="str">
        <f t="shared" si="1339"/>
        <v>A+J=</v>
      </c>
      <c r="AC2831" s="115">
        <f t="shared" si="1340"/>
        <v>47113</v>
      </c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9">
        <f t="shared" si="1337"/>
        <v>47101</v>
      </c>
      <c r="B2832" s="110">
        <f t="shared" si="1319"/>
        <v>187.66043911</v>
      </c>
      <c r="C2832" s="184">
        <f t="shared" si="1318"/>
        <v>186.4140223920877</v>
      </c>
      <c r="D2832" s="111">
        <f t="shared" si="1320"/>
        <v>7245.38</v>
      </c>
      <c r="E2832" s="111">
        <f>IF($K2832=1,VLOOKUP($A2831,$AQ$11:$AU$150,5),E2831)</f>
        <v>7276.54</v>
      </c>
      <c r="F2832" s="160" t="e">
        <f>IF($K2832=1,VLOOKUP($A2831,$AQ$11:$AU$135,6),F2831)</f>
        <v>#REF!</v>
      </c>
      <c r="G2832" s="114">
        <f t="shared" si="1321"/>
        <v>4.3006716003852752E-3</v>
      </c>
      <c r="H2832" s="115">
        <f t="shared" si="1322"/>
        <v>47113</v>
      </c>
      <c r="I2832" s="115">
        <f t="shared" si="1323"/>
        <v>47113</v>
      </c>
      <c r="J2832" s="116">
        <f t="shared" si="1324"/>
        <v>20</v>
      </c>
      <c r="K2832" s="116">
        <f t="shared" si="1325"/>
        <v>13</v>
      </c>
      <c r="L2832" s="8">
        <f t="shared" si="1326"/>
        <v>1.00279333</v>
      </c>
      <c r="M2832" s="117">
        <v>1</v>
      </c>
      <c r="N2832" s="117">
        <f t="shared" si="1327"/>
        <v>1</v>
      </c>
      <c r="O2832" s="110">
        <f t="shared" si="1328"/>
        <v>1.00279333</v>
      </c>
      <c r="P2832" s="110">
        <f t="shared" si="1329"/>
        <v>186.93473827</v>
      </c>
      <c r="Q2832" s="148">
        <f t="shared" si="1330"/>
        <v>0</v>
      </c>
      <c r="R2832" s="170">
        <f t="shared" si="1331"/>
        <v>0</v>
      </c>
      <c r="S2832" s="110">
        <f t="shared" si="1332"/>
        <v>0</v>
      </c>
      <c r="T2832" s="92">
        <f t="shared" ref="T2832:T2895" si="1341">IF(AND(Q2832&gt;0,L2832&gt;1),(L2832-1)*C2832,0)</f>
        <v>0</v>
      </c>
      <c r="U2832" s="181">
        <f t="shared" ref="U2832:U2895" si="1342">IF(Q2832&gt;0,(S2832+T2832)/P2832,0)</f>
        <v>0</v>
      </c>
      <c r="V2832" s="120">
        <f t="shared" si="1338"/>
        <v>7.8E-2</v>
      </c>
      <c r="W2832" s="118">
        <f t="shared" si="1333"/>
        <v>13</v>
      </c>
      <c r="X2832" s="118">
        <v>252</v>
      </c>
      <c r="Y2832" s="117">
        <f t="shared" si="1334"/>
        <v>1.003882108</v>
      </c>
      <c r="Z2832" s="110">
        <f t="shared" si="1335"/>
        <v>0.72570084000000001</v>
      </c>
      <c r="AA2832" s="110">
        <f t="shared" si="1336"/>
        <v>0</v>
      </c>
      <c r="AB2832" s="121" t="str">
        <f t="shared" si="1339"/>
        <v>A+J=</v>
      </c>
      <c r="AC2832" s="115">
        <f t="shared" si="1340"/>
        <v>47113</v>
      </c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9">
        <f t="shared" si="1337"/>
        <v>47102</v>
      </c>
      <c r="B2833" s="110">
        <f t="shared" si="1319"/>
        <v>187.75666280999999</v>
      </c>
      <c r="C2833" s="184">
        <f t="shared" si="1318"/>
        <v>186.4140223920877</v>
      </c>
      <c r="D2833" s="111">
        <f t="shared" si="1320"/>
        <v>7245.38</v>
      </c>
      <c r="E2833" s="111">
        <f>IF($K2833=1,VLOOKUP($A2832,$AQ$11:$AU$150,5),E2832)</f>
        <v>7276.54</v>
      </c>
      <c r="F2833" s="160" t="e">
        <f>IF($K2833=1,VLOOKUP($A2832,$AQ$11:$AU$135,6),F2832)</f>
        <v>#REF!</v>
      </c>
      <c r="G2833" s="114">
        <f t="shared" si="1321"/>
        <v>4.3006716003852752E-3</v>
      </c>
      <c r="H2833" s="115">
        <f t="shared" si="1322"/>
        <v>47113</v>
      </c>
      <c r="I2833" s="115">
        <f t="shared" si="1323"/>
        <v>47113</v>
      </c>
      <c r="J2833" s="116">
        <f t="shared" si="1324"/>
        <v>20</v>
      </c>
      <c r="K2833" s="116">
        <f t="shared" si="1325"/>
        <v>14</v>
      </c>
      <c r="L2833" s="8">
        <f t="shared" si="1326"/>
        <v>1.00300853</v>
      </c>
      <c r="M2833" s="117">
        <v>1</v>
      </c>
      <c r="N2833" s="117">
        <f t="shared" si="1327"/>
        <v>1</v>
      </c>
      <c r="O2833" s="110">
        <f t="shared" si="1328"/>
        <v>1.00300853</v>
      </c>
      <c r="P2833" s="110">
        <f t="shared" si="1329"/>
        <v>186.97485456999999</v>
      </c>
      <c r="Q2833" s="148">
        <f t="shared" si="1330"/>
        <v>0</v>
      </c>
      <c r="R2833" s="170">
        <f t="shared" si="1331"/>
        <v>0</v>
      </c>
      <c r="S2833" s="110">
        <f t="shared" si="1332"/>
        <v>0</v>
      </c>
      <c r="T2833" s="92">
        <f t="shared" si="1341"/>
        <v>0</v>
      </c>
      <c r="U2833" s="181">
        <f t="shared" si="1342"/>
        <v>0</v>
      </c>
      <c r="V2833" s="120">
        <f t="shared" si="1338"/>
        <v>7.8E-2</v>
      </c>
      <c r="W2833" s="118">
        <f t="shared" si="1333"/>
        <v>14</v>
      </c>
      <c r="X2833" s="118">
        <v>252</v>
      </c>
      <c r="Y2833" s="117">
        <f t="shared" si="1334"/>
        <v>1.0041813550000001</v>
      </c>
      <c r="Z2833" s="110">
        <f t="shared" si="1335"/>
        <v>0.78180824000000004</v>
      </c>
      <c r="AA2833" s="110">
        <f t="shared" si="1336"/>
        <v>0</v>
      </c>
      <c r="AB2833" s="121" t="str">
        <f t="shared" si="1339"/>
        <v>A+J=</v>
      </c>
      <c r="AC2833" s="115">
        <f t="shared" si="1340"/>
        <v>47113</v>
      </c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9">
        <f t="shared" si="1337"/>
        <v>47103</v>
      </c>
      <c r="B2834" s="110">
        <f t="shared" si="1319"/>
        <v>187.85293465000001</v>
      </c>
      <c r="C2834" s="184">
        <f t="shared" si="1318"/>
        <v>186.4140223920877</v>
      </c>
      <c r="D2834" s="111">
        <f t="shared" si="1320"/>
        <v>7245.38</v>
      </c>
      <c r="E2834" s="111">
        <f>IF($K2834=1,VLOOKUP($A2833,$AQ$11:$AU$150,5),E2833)</f>
        <v>7276.54</v>
      </c>
      <c r="F2834" s="160" t="e">
        <f>IF($K2834=1,VLOOKUP($A2833,$AQ$11:$AU$135,6),F2833)</f>
        <v>#REF!</v>
      </c>
      <c r="G2834" s="114">
        <f t="shared" si="1321"/>
        <v>4.3006716003852752E-3</v>
      </c>
      <c r="H2834" s="115">
        <f t="shared" si="1322"/>
        <v>47113</v>
      </c>
      <c r="I2834" s="115">
        <f t="shared" si="1323"/>
        <v>47113</v>
      </c>
      <c r="J2834" s="116">
        <f t="shared" si="1324"/>
        <v>20</v>
      </c>
      <c r="K2834" s="116">
        <f t="shared" si="1325"/>
        <v>15</v>
      </c>
      <c r="L2834" s="8">
        <f t="shared" si="1326"/>
        <v>1.00322377</v>
      </c>
      <c r="M2834" s="117">
        <v>1</v>
      </c>
      <c r="N2834" s="117">
        <f t="shared" si="1327"/>
        <v>1</v>
      </c>
      <c r="O2834" s="110">
        <f t="shared" si="1328"/>
        <v>1.00322377</v>
      </c>
      <c r="P2834" s="110">
        <f t="shared" si="1329"/>
        <v>187.01497832000001</v>
      </c>
      <c r="Q2834" s="148">
        <f t="shared" si="1330"/>
        <v>0</v>
      </c>
      <c r="R2834" s="170">
        <f t="shared" si="1331"/>
        <v>0</v>
      </c>
      <c r="S2834" s="110">
        <f t="shared" si="1332"/>
        <v>0</v>
      </c>
      <c r="T2834" s="92">
        <f t="shared" si="1341"/>
        <v>0</v>
      </c>
      <c r="U2834" s="181">
        <f t="shared" si="1342"/>
        <v>0</v>
      </c>
      <c r="V2834" s="120">
        <f t="shared" si="1338"/>
        <v>7.8E-2</v>
      </c>
      <c r="W2834" s="118">
        <f t="shared" si="1333"/>
        <v>15</v>
      </c>
      <c r="X2834" s="118">
        <v>252</v>
      </c>
      <c r="Y2834" s="117">
        <f t="shared" si="1334"/>
        <v>1.0044806909999999</v>
      </c>
      <c r="Z2834" s="110">
        <f t="shared" si="1335"/>
        <v>0.83795633000000003</v>
      </c>
      <c r="AA2834" s="110">
        <f t="shared" si="1336"/>
        <v>0</v>
      </c>
      <c r="AB2834" s="121" t="str">
        <f t="shared" si="1339"/>
        <v>A+J=</v>
      </c>
      <c r="AC2834" s="115">
        <f t="shared" si="1340"/>
        <v>47113</v>
      </c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9">
        <f t="shared" si="1337"/>
        <v>47104</v>
      </c>
      <c r="B2835" s="110">
        <f t="shared" si="1319"/>
        <v>187.85293465000001</v>
      </c>
      <c r="C2835" s="184">
        <f t="shared" si="1318"/>
        <v>186.4140223920877</v>
      </c>
      <c r="D2835" s="111">
        <f t="shared" si="1320"/>
        <v>7245.38</v>
      </c>
      <c r="E2835" s="111">
        <f>IF($K2835=1,VLOOKUP($A2834,$AQ$11:$AU$150,5),E2834)</f>
        <v>7276.54</v>
      </c>
      <c r="F2835" s="160" t="e">
        <f>IF($K2835=1,VLOOKUP($A2834,$AQ$11:$AU$135,6),F2834)</f>
        <v>#REF!</v>
      </c>
      <c r="G2835" s="114">
        <f t="shared" si="1321"/>
        <v>4.3006716003852752E-3</v>
      </c>
      <c r="H2835" s="115">
        <f t="shared" si="1322"/>
        <v>47113</v>
      </c>
      <c r="I2835" s="115">
        <f t="shared" si="1323"/>
        <v>47113</v>
      </c>
      <c r="J2835" s="116">
        <f t="shared" si="1324"/>
        <v>20</v>
      </c>
      <c r="K2835" s="116">
        <f t="shared" si="1325"/>
        <v>15</v>
      </c>
      <c r="L2835" s="8">
        <f t="shared" si="1326"/>
        <v>1.00322377</v>
      </c>
      <c r="M2835" s="117">
        <v>1</v>
      </c>
      <c r="N2835" s="117">
        <f t="shared" si="1327"/>
        <v>1</v>
      </c>
      <c r="O2835" s="110">
        <f t="shared" si="1328"/>
        <v>1.00322377</v>
      </c>
      <c r="P2835" s="110">
        <f t="shared" si="1329"/>
        <v>187.01497832000001</v>
      </c>
      <c r="Q2835" s="148">
        <f t="shared" si="1330"/>
        <v>0</v>
      </c>
      <c r="R2835" s="170">
        <f t="shared" si="1331"/>
        <v>0</v>
      </c>
      <c r="S2835" s="110">
        <f t="shared" si="1332"/>
        <v>0</v>
      </c>
      <c r="T2835" s="92">
        <f t="shared" si="1341"/>
        <v>0</v>
      </c>
      <c r="U2835" s="181">
        <f t="shared" si="1342"/>
        <v>0</v>
      </c>
      <c r="V2835" s="120">
        <f t="shared" si="1338"/>
        <v>7.8E-2</v>
      </c>
      <c r="W2835" s="118">
        <f t="shared" si="1333"/>
        <v>15</v>
      </c>
      <c r="X2835" s="118">
        <v>252</v>
      </c>
      <c r="Y2835" s="117">
        <f t="shared" si="1334"/>
        <v>1.0044806909999999</v>
      </c>
      <c r="Z2835" s="110">
        <f t="shared" si="1335"/>
        <v>0.83795633000000003</v>
      </c>
      <c r="AA2835" s="110">
        <f t="shared" si="1336"/>
        <v>0</v>
      </c>
      <c r="AB2835" s="121" t="str">
        <f t="shared" si="1339"/>
        <v>A+J=</v>
      </c>
      <c r="AC2835" s="115">
        <f t="shared" si="1340"/>
        <v>47113</v>
      </c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9">
        <f t="shared" si="1337"/>
        <v>47105</v>
      </c>
      <c r="B2836" s="110">
        <f t="shared" si="1319"/>
        <v>187.85293465000001</v>
      </c>
      <c r="C2836" s="184">
        <f t="shared" si="1318"/>
        <v>186.4140223920877</v>
      </c>
      <c r="D2836" s="111">
        <f t="shared" si="1320"/>
        <v>7245.38</v>
      </c>
      <c r="E2836" s="111">
        <f>IF($K2836=1,VLOOKUP($A2835,$AQ$11:$AU$150,5),E2835)</f>
        <v>7276.54</v>
      </c>
      <c r="F2836" s="160" t="e">
        <f>IF($K2836=1,VLOOKUP($A2835,$AQ$11:$AU$135,6),F2835)</f>
        <v>#REF!</v>
      </c>
      <c r="G2836" s="114">
        <f t="shared" si="1321"/>
        <v>4.3006716003852752E-3</v>
      </c>
      <c r="H2836" s="115">
        <f t="shared" si="1322"/>
        <v>47113</v>
      </c>
      <c r="I2836" s="115">
        <f t="shared" si="1323"/>
        <v>47113</v>
      </c>
      <c r="J2836" s="116">
        <f t="shared" si="1324"/>
        <v>20</v>
      </c>
      <c r="K2836" s="116">
        <f t="shared" si="1325"/>
        <v>15</v>
      </c>
      <c r="L2836" s="8">
        <f t="shared" si="1326"/>
        <v>1.00322377</v>
      </c>
      <c r="M2836" s="117">
        <v>1</v>
      </c>
      <c r="N2836" s="117">
        <f t="shared" si="1327"/>
        <v>1</v>
      </c>
      <c r="O2836" s="110">
        <f t="shared" si="1328"/>
        <v>1.00322377</v>
      </c>
      <c r="P2836" s="110">
        <f t="shared" si="1329"/>
        <v>187.01497832000001</v>
      </c>
      <c r="Q2836" s="148">
        <f t="shared" si="1330"/>
        <v>0</v>
      </c>
      <c r="R2836" s="170">
        <f t="shared" si="1331"/>
        <v>0</v>
      </c>
      <c r="S2836" s="110">
        <f t="shared" si="1332"/>
        <v>0</v>
      </c>
      <c r="T2836" s="92">
        <f t="shared" si="1341"/>
        <v>0</v>
      </c>
      <c r="U2836" s="181">
        <f t="shared" si="1342"/>
        <v>0</v>
      </c>
      <c r="V2836" s="120">
        <f t="shared" si="1338"/>
        <v>7.8E-2</v>
      </c>
      <c r="W2836" s="118">
        <f t="shared" si="1333"/>
        <v>15</v>
      </c>
      <c r="X2836" s="118">
        <v>252</v>
      </c>
      <c r="Y2836" s="117">
        <f t="shared" si="1334"/>
        <v>1.0044806909999999</v>
      </c>
      <c r="Z2836" s="110">
        <f t="shared" si="1335"/>
        <v>0.83795633000000003</v>
      </c>
      <c r="AA2836" s="110">
        <f t="shared" si="1336"/>
        <v>0</v>
      </c>
      <c r="AB2836" s="121" t="str">
        <f t="shared" si="1339"/>
        <v>A+J=</v>
      </c>
      <c r="AC2836" s="115">
        <f t="shared" si="1340"/>
        <v>47113</v>
      </c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9">
        <f t="shared" si="1337"/>
        <v>47106</v>
      </c>
      <c r="B2837" s="110">
        <f t="shared" si="1319"/>
        <v>187.94925670000001</v>
      </c>
      <c r="C2837" s="184">
        <f t="shared" si="1318"/>
        <v>186.4140223920877</v>
      </c>
      <c r="D2837" s="111">
        <f t="shared" si="1320"/>
        <v>7245.38</v>
      </c>
      <c r="E2837" s="111">
        <f>IF($K2837=1,VLOOKUP($A2836,$AQ$11:$AU$150,5),E2836)</f>
        <v>7276.54</v>
      </c>
      <c r="F2837" s="160" t="e">
        <f>IF($K2837=1,VLOOKUP($A2836,$AQ$11:$AU$135,6),F2836)</f>
        <v>#REF!</v>
      </c>
      <c r="G2837" s="114">
        <f t="shared" si="1321"/>
        <v>4.3006716003852752E-3</v>
      </c>
      <c r="H2837" s="115">
        <f t="shared" si="1322"/>
        <v>47113</v>
      </c>
      <c r="I2837" s="115">
        <f t="shared" si="1323"/>
        <v>47113</v>
      </c>
      <c r="J2837" s="116">
        <f t="shared" si="1324"/>
        <v>20</v>
      </c>
      <c r="K2837" s="116">
        <f t="shared" si="1325"/>
        <v>16</v>
      </c>
      <c r="L2837" s="8">
        <f t="shared" si="1326"/>
        <v>1.00343906</v>
      </c>
      <c r="M2837" s="117">
        <v>1</v>
      </c>
      <c r="N2837" s="117">
        <f t="shared" si="1327"/>
        <v>1</v>
      </c>
      <c r="O2837" s="110">
        <f t="shared" si="1328"/>
        <v>1.00343906</v>
      </c>
      <c r="P2837" s="110">
        <f t="shared" si="1329"/>
        <v>187.05511139000001</v>
      </c>
      <c r="Q2837" s="148">
        <f t="shared" si="1330"/>
        <v>0</v>
      </c>
      <c r="R2837" s="170">
        <f t="shared" si="1331"/>
        <v>0</v>
      </c>
      <c r="S2837" s="110">
        <f t="shared" si="1332"/>
        <v>0</v>
      </c>
      <c r="T2837" s="92">
        <f t="shared" si="1341"/>
        <v>0</v>
      </c>
      <c r="U2837" s="181">
        <f t="shared" si="1342"/>
        <v>0</v>
      </c>
      <c r="V2837" s="120">
        <f t="shared" si="1338"/>
        <v>7.8E-2</v>
      </c>
      <c r="W2837" s="118">
        <f t="shared" si="1333"/>
        <v>16</v>
      </c>
      <c r="X2837" s="118">
        <v>252</v>
      </c>
      <c r="Y2837" s="117">
        <f t="shared" si="1334"/>
        <v>1.0047801169999999</v>
      </c>
      <c r="Z2837" s="110">
        <f t="shared" si="1335"/>
        <v>0.89414530999999997</v>
      </c>
      <c r="AA2837" s="110">
        <f t="shared" si="1336"/>
        <v>0</v>
      </c>
      <c r="AB2837" s="121" t="str">
        <f t="shared" si="1339"/>
        <v>A+J=</v>
      </c>
      <c r="AC2837" s="115">
        <f t="shared" si="1340"/>
        <v>47113</v>
      </c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9">
        <f t="shared" si="1337"/>
        <v>47107</v>
      </c>
      <c r="B2838" s="110">
        <f t="shared" si="1319"/>
        <v>188.04562694999998</v>
      </c>
      <c r="C2838" s="184">
        <f t="shared" si="1318"/>
        <v>186.4140223920877</v>
      </c>
      <c r="D2838" s="111">
        <f t="shared" si="1320"/>
        <v>7245.38</v>
      </c>
      <c r="E2838" s="111">
        <f>IF($K2838=1,VLOOKUP($A2837,$AQ$11:$AU$150,5),E2837)</f>
        <v>7276.54</v>
      </c>
      <c r="F2838" s="160" t="e">
        <f>IF($K2838=1,VLOOKUP($A2837,$AQ$11:$AU$135,6),F2837)</f>
        <v>#REF!</v>
      </c>
      <c r="G2838" s="114">
        <f t="shared" si="1321"/>
        <v>4.3006716003852752E-3</v>
      </c>
      <c r="H2838" s="115">
        <f t="shared" si="1322"/>
        <v>47113</v>
      </c>
      <c r="I2838" s="115">
        <f t="shared" si="1323"/>
        <v>47113</v>
      </c>
      <c r="J2838" s="116">
        <f t="shared" si="1324"/>
        <v>20</v>
      </c>
      <c r="K2838" s="116">
        <f t="shared" si="1325"/>
        <v>17</v>
      </c>
      <c r="L2838" s="8">
        <f t="shared" si="1326"/>
        <v>1.0036543899999999</v>
      </c>
      <c r="M2838" s="117">
        <v>1</v>
      </c>
      <c r="N2838" s="117">
        <f t="shared" si="1327"/>
        <v>1</v>
      </c>
      <c r="O2838" s="110">
        <f t="shared" si="1328"/>
        <v>1.0036543899999999</v>
      </c>
      <c r="P2838" s="110">
        <f t="shared" si="1329"/>
        <v>187.09525192999999</v>
      </c>
      <c r="Q2838" s="148">
        <f t="shared" si="1330"/>
        <v>0</v>
      </c>
      <c r="R2838" s="170">
        <f t="shared" si="1331"/>
        <v>0</v>
      </c>
      <c r="S2838" s="110">
        <f t="shared" si="1332"/>
        <v>0</v>
      </c>
      <c r="T2838" s="92">
        <f t="shared" si="1341"/>
        <v>0</v>
      </c>
      <c r="U2838" s="181">
        <f t="shared" si="1342"/>
        <v>0</v>
      </c>
      <c r="V2838" s="120">
        <f t="shared" si="1338"/>
        <v>7.8E-2</v>
      </c>
      <c r="W2838" s="118">
        <f t="shared" si="1333"/>
        <v>17</v>
      </c>
      <c r="X2838" s="118">
        <v>252</v>
      </c>
      <c r="Y2838" s="117">
        <f t="shared" si="1334"/>
        <v>1.0050796319999999</v>
      </c>
      <c r="Z2838" s="110">
        <f t="shared" si="1335"/>
        <v>0.95037501999999996</v>
      </c>
      <c r="AA2838" s="110">
        <f t="shared" si="1336"/>
        <v>0</v>
      </c>
      <c r="AB2838" s="121" t="str">
        <f t="shared" si="1339"/>
        <v>A+J=</v>
      </c>
      <c r="AC2838" s="115">
        <f t="shared" si="1340"/>
        <v>47113</v>
      </c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9">
        <f t="shared" si="1337"/>
        <v>47108</v>
      </c>
      <c r="B2839" s="110">
        <f t="shared" si="1319"/>
        <v>188.14204727000001</v>
      </c>
      <c r="C2839" s="184">
        <f t="shared" si="1318"/>
        <v>186.4140223920877</v>
      </c>
      <c r="D2839" s="111">
        <f t="shared" si="1320"/>
        <v>7245.38</v>
      </c>
      <c r="E2839" s="111">
        <f>IF($K2839=1,VLOOKUP($A2838,$AQ$11:$AU$150,5),E2838)</f>
        <v>7276.54</v>
      </c>
      <c r="F2839" s="160" t="e">
        <f>IF($K2839=1,VLOOKUP($A2838,$AQ$11:$AU$135,6),F2838)</f>
        <v>#REF!</v>
      </c>
      <c r="G2839" s="114">
        <f t="shared" si="1321"/>
        <v>4.3006716003852752E-3</v>
      </c>
      <c r="H2839" s="115">
        <f t="shared" si="1322"/>
        <v>47113</v>
      </c>
      <c r="I2839" s="115">
        <f t="shared" si="1323"/>
        <v>47113</v>
      </c>
      <c r="J2839" s="116">
        <f t="shared" si="1324"/>
        <v>20</v>
      </c>
      <c r="K2839" s="116">
        <f t="shared" si="1325"/>
        <v>18</v>
      </c>
      <c r="L2839" s="8">
        <f t="shared" si="1326"/>
        <v>1.0038697700000001</v>
      </c>
      <c r="M2839" s="117">
        <v>1</v>
      </c>
      <c r="N2839" s="117">
        <f t="shared" si="1327"/>
        <v>1</v>
      </c>
      <c r="O2839" s="110">
        <f t="shared" si="1328"/>
        <v>1.0038697700000001</v>
      </c>
      <c r="P2839" s="110">
        <f t="shared" si="1329"/>
        <v>187.13540178</v>
      </c>
      <c r="Q2839" s="148">
        <f t="shared" si="1330"/>
        <v>0</v>
      </c>
      <c r="R2839" s="170">
        <f t="shared" si="1331"/>
        <v>0</v>
      </c>
      <c r="S2839" s="110">
        <f t="shared" si="1332"/>
        <v>0</v>
      </c>
      <c r="T2839" s="92">
        <f t="shared" si="1341"/>
        <v>0</v>
      </c>
      <c r="U2839" s="181">
        <f t="shared" si="1342"/>
        <v>0</v>
      </c>
      <c r="V2839" s="120">
        <f t="shared" si="1338"/>
        <v>7.8E-2</v>
      </c>
      <c r="W2839" s="118">
        <f t="shared" si="1333"/>
        <v>18</v>
      </c>
      <c r="X2839" s="118">
        <v>252</v>
      </c>
      <c r="Y2839" s="117">
        <f t="shared" si="1334"/>
        <v>1.005379236</v>
      </c>
      <c r="Z2839" s="110">
        <f t="shared" si="1335"/>
        <v>1.0066454899999999</v>
      </c>
      <c r="AA2839" s="110">
        <f t="shared" si="1336"/>
        <v>0</v>
      </c>
      <c r="AB2839" s="121" t="str">
        <f t="shared" si="1339"/>
        <v>A+J=</v>
      </c>
      <c r="AC2839" s="115">
        <f t="shared" si="1340"/>
        <v>47113</v>
      </c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9">
        <f t="shared" si="1337"/>
        <v>47109</v>
      </c>
      <c r="B2840" s="110">
        <f t="shared" si="1319"/>
        <v>188.23851580000002</v>
      </c>
      <c r="C2840" s="184">
        <f t="shared" si="1318"/>
        <v>186.4140223920877</v>
      </c>
      <c r="D2840" s="111">
        <f t="shared" si="1320"/>
        <v>7245.38</v>
      </c>
      <c r="E2840" s="111">
        <f>IF($K2840=1,VLOOKUP($A2839,$AQ$11:$AU$150,5),E2839)</f>
        <v>7276.54</v>
      </c>
      <c r="F2840" s="160" t="e">
        <f>IF($K2840=1,VLOOKUP($A2839,$AQ$11:$AU$135,6),F2839)</f>
        <v>#REF!</v>
      </c>
      <c r="G2840" s="114">
        <f t="shared" si="1321"/>
        <v>4.3006716003852752E-3</v>
      </c>
      <c r="H2840" s="115">
        <f t="shared" si="1322"/>
        <v>47113</v>
      </c>
      <c r="I2840" s="115">
        <f t="shared" si="1323"/>
        <v>47113</v>
      </c>
      <c r="J2840" s="116">
        <f t="shared" si="1324"/>
        <v>20</v>
      </c>
      <c r="K2840" s="116">
        <f t="shared" si="1325"/>
        <v>19</v>
      </c>
      <c r="L2840" s="8">
        <f t="shared" si="1326"/>
        <v>1.0040851900000001</v>
      </c>
      <c r="M2840" s="117">
        <v>1</v>
      </c>
      <c r="N2840" s="117">
        <f t="shared" si="1327"/>
        <v>1</v>
      </c>
      <c r="O2840" s="110">
        <f t="shared" si="1328"/>
        <v>1.0040851900000001</v>
      </c>
      <c r="P2840" s="110">
        <f t="shared" si="1329"/>
        <v>187.17555909000001</v>
      </c>
      <c r="Q2840" s="148">
        <f t="shared" si="1330"/>
        <v>0</v>
      </c>
      <c r="R2840" s="170">
        <f t="shared" si="1331"/>
        <v>0</v>
      </c>
      <c r="S2840" s="110">
        <f t="shared" si="1332"/>
        <v>0</v>
      </c>
      <c r="T2840" s="92">
        <f t="shared" si="1341"/>
        <v>0</v>
      </c>
      <c r="U2840" s="181">
        <f t="shared" si="1342"/>
        <v>0</v>
      </c>
      <c r="V2840" s="120">
        <f t="shared" si="1338"/>
        <v>7.8E-2</v>
      </c>
      <c r="W2840" s="118">
        <f t="shared" si="1333"/>
        <v>19</v>
      </c>
      <c r="X2840" s="118">
        <v>252</v>
      </c>
      <c r="Y2840" s="117">
        <f t="shared" si="1334"/>
        <v>1.0056789290000001</v>
      </c>
      <c r="Z2840" s="110">
        <f t="shared" si="1335"/>
        <v>1.0629567099999999</v>
      </c>
      <c r="AA2840" s="110">
        <f t="shared" si="1336"/>
        <v>0</v>
      </c>
      <c r="AB2840" s="121" t="str">
        <f t="shared" si="1339"/>
        <v>A+J=</v>
      </c>
      <c r="AC2840" s="115">
        <f t="shared" si="1340"/>
        <v>47113</v>
      </c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9">
        <f t="shared" si="1337"/>
        <v>47110</v>
      </c>
      <c r="B2841" s="110">
        <f t="shared" si="1319"/>
        <v>188.33503648999999</v>
      </c>
      <c r="C2841" s="184">
        <f t="shared" si="1318"/>
        <v>186.4140223920877</v>
      </c>
      <c r="D2841" s="111">
        <f t="shared" si="1320"/>
        <v>7245.38</v>
      </c>
      <c r="E2841" s="111">
        <f>IF($K2841=1,VLOOKUP($A2840,$AQ$11:$AU$150,5),E2840)</f>
        <v>7276.54</v>
      </c>
      <c r="F2841" s="160" t="e">
        <f>IF($K2841=1,VLOOKUP($A2840,$AQ$11:$AU$135,6),F2840)</f>
        <v>#REF!</v>
      </c>
      <c r="G2841" s="114">
        <f t="shared" si="1321"/>
        <v>4.3006716003852752E-3</v>
      </c>
      <c r="H2841" s="115">
        <f t="shared" si="1322"/>
        <v>47113</v>
      </c>
      <c r="I2841" s="115">
        <f t="shared" si="1323"/>
        <v>47113</v>
      </c>
      <c r="J2841" s="116">
        <f t="shared" si="1324"/>
        <v>20</v>
      </c>
      <c r="K2841" s="116">
        <f t="shared" si="1325"/>
        <v>20</v>
      </c>
      <c r="L2841" s="8">
        <f t="shared" si="1326"/>
        <v>1.0043006699999999</v>
      </c>
      <c r="M2841" s="117">
        <v>1</v>
      </c>
      <c r="N2841" s="117">
        <f t="shared" si="1327"/>
        <v>1</v>
      </c>
      <c r="O2841" s="110">
        <f t="shared" si="1328"/>
        <v>1.0043006699999999</v>
      </c>
      <c r="P2841" s="110">
        <f t="shared" si="1329"/>
        <v>187.21572757999999</v>
      </c>
      <c r="Q2841" s="148">
        <f t="shared" si="1330"/>
        <v>0</v>
      </c>
      <c r="R2841" s="170">
        <f t="shared" si="1331"/>
        <v>0</v>
      </c>
      <c r="S2841" s="110">
        <f t="shared" si="1332"/>
        <v>0</v>
      </c>
      <c r="T2841" s="92">
        <f t="shared" si="1341"/>
        <v>0</v>
      </c>
      <c r="U2841" s="181">
        <f t="shared" si="1342"/>
        <v>0</v>
      </c>
      <c r="V2841" s="120">
        <f t="shared" si="1338"/>
        <v>7.8E-2</v>
      </c>
      <c r="W2841" s="118">
        <f t="shared" si="1333"/>
        <v>20</v>
      </c>
      <c r="X2841" s="118">
        <v>252</v>
      </c>
      <c r="Y2841" s="117">
        <f t="shared" si="1334"/>
        <v>1.0059787120000001</v>
      </c>
      <c r="Z2841" s="110">
        <f t="shared" si="1335"/>
        <v>1.11930891</v>
      </c>
      <c r="AA2841" s="110">
        <f t="shared" si="1336"/>
        <v>0</v>
      </c>
      <c r="AB2841" s="121" t="str">
        <f t="shared" si="1339"/>
        <v>A+J=</v>
      </c>
      <c r="AC2841" s="115">
        <f t="shared" si="1340"/>
        <v>47113</v>
      </c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9">
        <f t="shared" si="1337"/>
        <v>47111</v>
      </c>
      <c r="B2842" s="110">
        <f t="shared" si="1319"/>
        <v>188.33503648999999</v>
      </c>
      <c r="C2842" s="184">
        <f t="shared" si="1318"/>
        <v>186.4140223920877</v>
      </c>
      <c r="D2842" s="111">
        <f t="shared" si="1320"/>
        <v>7245.38</v>
      </c>
      <c r="E2842" s="111">
        <f>IF($K2842=1,VLOOKUP($A2841,$AQ$11:$AU$150,5),E2841)</f>
        <v>7276.54</v>
      </c>
      <c r="F2842" s="160" t="e">
        <f>IF($K2842=1,VLOOKUP($A2841,$AQ$11:$AU$135,6),F2841)</f>
        <v>#REF!</v>
      </c>
      <c r="G2842" s="114">
        <f t="shared" si="1321"/>
        <v>4.3006716003852752E-3</v>
      </c>
      <c r="H2842" s="115">
        <f t="shared" si="1322"/>
        <v>47113</v>
      </c>
      <c r="I2842" s="115">
        <f t="shared" si="1323"/>
        <v>47113</v>
      </c>
      <c r="J2842" s="116">
        <f t="shared" si="1324"/>
        <v>20</v>
      </c>
      <c r="K2842" s="116">
        <f t="shared" si="1325"/>
        <v>20</v>
      </c>
      <c r="L2842" s="8">
        <f t="shared" si="1326"/>
        <v>1.0043006699999999</v>
      </c>
      <c r="M2842" s="117">
        <v>1</v>
      </c>
      <c r="N2842" s="117">
        <f t="shared" si="1327"/>
        <v>1</v>
      </c>
      <c r="O2842" s="110">
        <f t="shared" si="1328"/>
        <v>1.0043006699999999</v>
      </c>
      <c r="P2842" s="110">
        <f t="shared" si="1329"/>
        <v>187.21572757999999</v>
      </c>
      <c r="Q2842" s="148">
        <f t="shared" si="1330"/>
        <v>0</v>
      </c>
      <c r="R2842" s="170">
        <f t="shared" si="1331"/>
        <v>0</v>
      </c>
      <c r="S2842" s="110">
        <f t="shared" si="1332"/>
        <v>0</v>
      </c>
      <c r="T2842" s="92">
        <f t="shared" si="1341"/>
        <v>0</v>
      </c>
      <c r="U2842" s="181">
        <f t="shared" si="1342"/>
        <v>0</v>
      </c>
      <c r="V2842" s="120">
        <f t="shared" si="1338"/>
        <v>7.8E-2</v>
      </c>
      <c r="W2842" s="118">
        <f t="shared" si="1333"/>
        <v>20</v>
      </c>
      <c r="X2842" s="118">
        <v>252</v>
      </c>
      <c r="Y2842" s="117">
        <f t="shared" si="1334"/>
        <v>1.0059787120000001</v>
      </c>
      <c r="Z2842" s="110">
        <f t="shared" si="1335"/>
        <v>1.11930891</v>
      </c>
      <c r="AA2842" s="110">
        <f t="shared" si="1336"/>
        <v>0</v>
      </c>
      <c r="AB2842" s="121" t="str">
        <f t="shared" si="1339"/>
        <v>A+J=</v>
      </c>
      <c r="AC2842" s="115">
        <f t="shared" si="1340"/>
        <v>47113</v>
      </c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9">
        <f t="shared" si="1337"/>
        <v>47112</v>
      </c>
      <c r="B2843" s="110">
        <f t="shared" si="1319"/>
        <v>188.33503648999999</v>
      </c>
      <c r="C2843" s="184">
        <f t="shared" si="1318"/>
        <v>186.4140223920877</v>
      </c>
      <c r="D2843" s="111">
        <f t="shared" si="1320"/>
        <v>7245.38</v>
      </c>
      <c r="E2843" s="111">
        <f>IF($K2843=1,VLOOKUP($A2842,$AQ$11:$AU$150,5),E2842)</f>
        <v>7276.54</v>
      </c>
      <c r="F2843" s="160" t="e">
        <f>IF($K2843=1,VLOOKUP($A2842,$AQ$11:$AU$135,6),F2842)</f>
        <v>#REF!</v>
      </c>
      <c r="G2843" s="114">
        <f t="shared" si="1321"/>
        <v>4.3006716003852752E-3</v>
      </c>
      <c r="H2843" s="115">
        <f t="shared" si="1322"/>
        <v>47113</v>
      </c>
      <c r="I2843" s="115">
        <f t="shared" si="1323"/>
        <v>47113</v>
      </c>
      <c r="J2843" s="116">
        <f t="shared" si="1324"/>
        <v>20</v>
      </c>
      <c r="K2843" s="116">
        <f t="shared" si="1325"/>
        <v>20</v>
      </c>
      <c r="L2843" s="8">
        <f t="shared" si="1326"/>
        <v>1.0043006699999999</v>
      </c>
      <c r="M2843" s="117">
        <v>1</v>
      </c>
      <c r="N2843" s="117">
        <f t="shared" si="1327"/>
        <v>1</v>
      </c>
      <c r="O2843" s="110">
        <f t="shared" si="1328"/>
        <v>1.0043006699999999</v>
      </c>
      <c r="P2843" s="110">
        <f t="shared" si="1329"/>
        <v>187.21572757999999</v>
      </c>
      <c r="Q2843" s="148">
        <f t="shared" si="1330"/>
        <v>0</v>
      </c>
      <c r="R2843" s="170">
        <f t="shared" si="1331"/>
        <v>0</v>
      </c>
      <c r="S2843" s="110">
        <f t="shared" si="1332"/>
        <v>0</v>
      </c>
      <c r="T2843" s="92">
        <f t="shared" si="1341"/>
        <v>0</v>
      </c>
      <c r="U2843" s="181">
        <f t="shared" si="1342"/>
        <v>0</v>
      </c>
      <c r="V2843" s="120">
        <f t="shared" si="1338"/>
        <v>7.8E-2</v>
      </c>
      <c r="W2843" s="118">
        <f t="shared" si="1333"/>
        <v>20</v>
      </c>
      <c r="X2843" s="118">
        <v>252</v>
      </c>
      <c r="Y2843" s="117">
        <f t="shared" si="1334"/>
        <v>1.0059787120000001</v>
      </c>
      <c r="Z2843" s="110">
        <f t="shared" si="1335"/>
        <v>1.11930891</v>
      </c>
      <c r="AA2843" s="110">
        <f t="shared" si="1336"/>
        <v>0</v>
      </c>
      <c r="AB2843" s="121" t="str">
        <f t="shared" si="1339"/>
        <v>A+J=</v>
      </c>
      <c r="AC2843" s="115">
        <f t="shared" si="1340"/>
        <v>47113</v>
      </c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9">
        <f t="shared" si="1337"/>
        <v>47113</v>
      </c>
      <c r="B2844" s="110">
        <f t="shared" si="1319"/>
        <v>188.33503648999999</v>
      </c>
      <c r="C2844" s="184">
        <f t="shared" si="1318"/>
        <v>186.4140223920877</v>
      </c>
      <c r="D2844" s="111">
        <f t="shared" si="1320"/>
        <v>7245.38</v>
      </c>
      <c r="E2844" s="111">
        <f>IF($K2844=1,VLOOKUP($A2843,$AQ$11:$AU$150,5),E2843)</f>
        <v>7276.54</v>
      </c>
      <c r="F2844" s="160" t="e">
        <f>IF($K2844=1,VLOOKUP($A2843,$AQ$11:$AU$135,6),F2843)</f>
        <v>#REF!</v>
      </c>
      <c r="G2844" s="114">
        <f t="shared" si="1321"/>
        <v>4.3006716003852752E-3</v>
      </c>
      <c r="H2844" s="115">
        <f t="shared" si="1322"/>
        <v>47113</v>
      </c>
      <c r="I2844" s="115">
        <f t="shared" si="1323"/>
        <v>47113</v>
      </c>
      <c r="J2844" s="116">
        <f t="shared" si="1324"/>
        <v>20</v>
      </c>
      <c r="K2844" s="116">
        <f t="shared" si="1325"/>
        <v>20</v>
      </c>
      <c r="L2844" s="8">
        <f t="shared" si="1326"/>
        <v>1.0043006699999999</v>
      </c>
      <c r="M2844" s="117">
        <v>1</v>
      </c>
      <c r="N2844" s="117">
        <f t="shared" si="1327"/>
        <v>1</v>
      </c>
      <c r="O2844" s="110">
        <f t="shared" si="1328"/>
        <v>1.0043006699999999</v>
      </c>
      <c r="P2844" s="110">
        <f t="shared" si="1329"/>
        <v>187.21572757999999</v>
      </c>
      <c r="Q2844" s="148">
        <f t="shared" si="1330"/>
        <v>93</v>
      </c>
      <c r="R2844" s="170">
        <f t="shared" si="1331"/>
        <v>6.25E-2</v>
      </c>
      <c r="S2844" s="110">
        <f t="shared" si="1332"/>
        <v>11.70098297</v>
      </c>
      <c r="T2844" s="92">
        <f t="shared" si="1341"/>
        <v>0.80170519368096027</v>
      </c>
      <c r="U2844" s="181">
        <f t="shared" si="1342"/>
        <v>6.6782253421194981E-2</v>
      </c>
      <c r="V2844" s="120">
        <f t="shared" si="1338"/>
        <v>7.8E-2</v>
      </c>
      <c r="W2844" s="118">
        <f t="shared" si="1333"/>
        <v>20</v>
      </c>
      <c r="X2844" s="118">
        <v>252</v>
      </c>
      <c r="Y2844" s="117">
        <f t="shared" si="1334"/>
        <v>1.0059787120000001</v>
      </c>
      <c r="Z2844" s="110">
        <f t="shared" si="1335"/>
        <v>1.11930891</v>
      </c>
      <c r="AA2844" s="110">
        <f t="shared" si="1336"/>
        <v>12.820291879999999</v>
      </c>
      <c r="AB2844" s="121" t="str">
        <f t="shared" si="1339"/>
        <v>A+J=</v>
      </c>
      <c r="AC2844" s="115">
        <f t="shared" si="1340"/>
        <v>47113</v>
      </c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9">
        <f t="shared" si="1337"/>
        <v>47114</v>
      </c>
      <c r="B2845" s="110">
        <f t="shared" si="1319"/>
        <v>174.80083637000001</v>
      </c>
      <c r="C2845" s="184">
        <f t="shared" si="1318"/>
        <v>174.71303941631902</v>
      </c>
      <c r="D2845" s="111">
        <f t="shared" si="1320"/>
        <v>7245.38</v>
      </c>
      <c r="E2845" s="111">
        <f>IF($K2845=1,VLOOKUP($A2844,$AQ$11:$AU$150,5),E2844)</f>
        <v>7276.54</v>
      </c>
      <c r="F2845" s="160" t="e">
        <f>IF($K2845=1,VLOOKUP($A2844,$AQ$11:$AU$135,6),F2844)</f>
        <v>#REF!</v>
      </c>
      <c r="G2845" s="114">
        <f t="shared" si="1321"/>
        <v>4.3006716003852752E-3</v>
      </c>
      <c r="H2845" s="115">
        <f t="shared" si="1322"/>
        <v>47143</v>
      </c>
      <c r="I2845" s="115">
        <f t="shared" si="1323"/>
        <v>47143</v>
      </c>
      <c r="J2845" s="116">
        <f t="shared" si="1324"/>
        <v>21</v>
      </c>
      <c r="K2845" s="116">
        <f t="shared" si="1325"/>
        <v>1</v>
      </c>
      <c r="L2845" s="8">
        <f t="shared" si="1326"/>
        <v>1.0002043700000001</v>
      </c>
      <c r="M2845" s="117">
        <v>1</v>
      </c>
      <c r="N2845" s="117">
        <f t="shared" si="1327"/>
        <v>1</v>
      </c>
      <c r="O2845" s="110">
        <f t="shared" si="1328"/>
        <v>1.0002043700000001</v>
      </c>
      <c r="P2845" s="110">
        <f t="shared" si="1329"/>
        <v>174.74874552</v>
      </c>
      <c r="Q2845" s="148">
        <f t="shared" si="1330"/>
        <v>0</v>
      </c>
      <c r="R2845" s="170">
        <f t="shared" si="1331"/>
        <v>0</v>
      </c>
      <c r="S2845" s="110">
        <f t="shared" si="1332"/>
        <v>0</v>
      </c>
      <c r="T2845" s="92">
        <f t="shared" si="1341"/>
        <v>0</v>
      </c>
      <c r="U2845" s="181">
        <f t="shared" si="1342"/>
        <v>0</v>
      </c>
      <c r="V2845" s="120">
        <f t="shared" si="1338"/>
        <v>7.8E-2</v>
      </c>
      <c r="W2845" s="118">
        <f t="shared" si="1333"/>
        <v>1</v>
      </c>
      <c r="X2845" s="118">
        <v>252</v>
      </c>
      <c r="Y2845" s="117">
        <f t="shared" si="1334"/>
        <v>1.00029809</v>
      </c>
      <c r="Z2845" s="110">
        <f t="shared" si="1335"/>
        <v>5.2090850000000001E-2</v>
      </c>
      <c r="AA2845" s="110">
        <f t="shared" si="1336"/>
        <v>0</v>
      </c>
      <c r="AB2845" s="121" t="str">
        <f t="shared" si="1339"/>
        <v>A+J=</v>
      </c>
      <c r="AC2845" s="115">
        <f t="shared" si="1340"/>
        <v>47143</v>
      </c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9">
        <f t="shared" si="1337"/>
        <v>47115</v>
      </c>
      <c r="B2846" s="110">
        <f t="shared" si="1319"/>
        <v>174.8886789</v>
      </c>
      <c r="C2846" s="184">
        <f t="shared" si="1318"/>
        <v>174.71303941631902</v>
      </c>
      <c r="D2846" s="111">
        <f t="shared" si="1320"/>
        <v>7245.38</v>
      </c>
      <c r="E2846" s="111">
        <f>IF($K2846=1,VLOOKUP($A2845,$AQ$11:$AU$150,5),E2845)</f>
        <v>7276.54</v>
      </c>
      <c r="F2846" s="160" t="e">
        <f>IF($K2846=1,VLOOKUP($A2845,$AQ$11:$AU$135,6),F2845)</f>
        <v>#REF!</v>
      </c>
      <c r="G2846" s="114">
        <f t="shared" si="1321"/>
        <v>4.3006716003852752E-3</v>
      </c>
      <c r="H2846" s="115">
        <f t="shared" si="1322"/>
        <v>47143</v>
      </c>
      <c r="I2846" s="115">
        <f t="shared" si="1323"/>
        <v>47143</v>
      </c>
      <c r="J2846" s="116">
        <f t="shared" si="1324"/>
        <v>21</v>
      </c>
      <c r="K2846" s="116">
        <f t="shared" si="1325"/>
        <v>2</v>
      </c>
      <c r="L2846" s="8">
        <f t="shared" si="1326"/>
        <v>1.00040879</v>
      </c>
      <c r="M2846" s="117">
        <v>1</v>
      </c>
      <c r="N2846" s="117">
        <f t="shared" si="1327"/>
        <v>1</v>
      </c>
      <c r="O2846" s="110">
        <f t="shared" si="1328"/>
        <v>1.00040879</v>
      </c>
      <c r="P2846" s="110">
        <f t="shared" si="1329"/>
        <v>174.78446034999999</v>
      </c>
      <c r="Q2846" s="148">
        <f t="shared" si="1330"/>
        <v>0</v>
      </c>
      <c r="R2846" s="170">
        <f t="shared" si="1331"/>
        <v>0</v>
      </c>
      <c r="S2846" s="110">
        <f t="shared" si="1332"/>
        <v>0</v>
      </c>
      <c r="T2846" s="92">
        <f t="shared" si="1341"/>
        <v>0</v>
      </c>
      <c r="U2846" s="181">
        <f t="shared" si="1342"/>
        <v>0</v>
      </c>
      <c r="V2846" s="120">
        <f t="shared" si="1338"/>
        <v>7.8E-2</v>
      </c>
      <c r="W2846" s="118">
        <f t="shared" si="1333"/>
        <v>2</v>
      </c>
      <c r="X2846" s="118">
        <v>252</v>
      </c>
      <c r="Y2846" s="117">
        <f t="shared" si="1334"/>
        <v>1.0005962690000001</v>
      </c>
      <c r="Z2846" s="110">
        <f t="shared" si="1335"/>
        <v>0.10421854999999999</v>
      </c>
      <c r="AA2846" s="110">
        <f t="shared" si="1336"/>
        <v>0</v>
      </c>
      <c r="AB2846" s="121" t="str">
        <f t="shared" si="1339"/>
        <v>A+J=</v>
      </c>
      <c r="AC2846" s="115">
        <f t="shared" si="1340"/>
        <v>47143</v>
      </c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9">
        <f t="shared" si="1337"/>
        <v>47116</v>
      </c>
      <c r="B2847" s="110">
        <f t="shared" si="1319"/>
        <v>174.97656511999998</v>
      </c>
      <c r="C2847" s="184">
        <f t="shared" si="1318"/>
        <v>174.71303941631902</v>
      </c>
      <c r="D2847" s="111">
        <f t="shared" si="1320"/>
        <v>7245.38</v>
      </c>
      <c r="E2847" s="111">
        <f>IF($K2847=1,VLOOKUP($A2846,$AQ$11:$AU$150,5),E2846)</f>
        <v>7276.54</v>
      </c>
      <c r="F2847" s="160" t="e">
        <f>IF($K2847=1,VLOOKUP($A2846,$AQ$11:$AU$135,6),F2846)</f>
        <v>#REF!</v>
      </c>
      <c r="G2847" s="114">
        <f t="shared" si="1321"/>
        <v>4.3006716003852752E-3</v>
      </c>
      <c r="H2847" s="115">
        <f t="shared" si="1322"/>
        <v>47143</v>
      </c>
      <c r="I2847" s="115">
        <f t="shared" si="1323"/>
        <v>47143</v>
      </c>
      <c r="J2847" s="116">
        <f t="shared" si="1324"/>
        <v>21</v>
      </c>
      <c r="K2847" s="116">
        <f t="shared" si="1325"/>
        <v>3</v>
      </c>
      <c r="L2847" s="8">
        <f t="shared" si="1326"/>
        <v>1.00061325</v>
      </c>
      <c r="M2847" s="117">
        <v>1</v>
      </c>
      <c r="N2847" s="117">
        <f t="shared" si="1327"/>
        <v>1</v>
      </c>
      <c r="O2847" s="110">
        <f t="shared" si="1328"/>
        <v>1.00061325</v>
      </c>
      <c r="P2847" s="110">
        <f t="shared" si="1329"/>
        <v>174.82018217999999</v>
      </c>
      <c r="Q2847" s="148">
        <f t="shared" si="1330"/>
        <v>0</v>
      </c>
      <c r="R2847" s="170">
        <f t="shared" si="1331"/>
        <v>0</v>
      </c>
      <c r="S2847" s="110">
        <f t="shared" si="1332"/>
        <v>0</v>
      </c>
      <c r="T2847" s="92">
        <f t="shared" si="1341"/>
        <v>0</v>
      </c>
      <c r="U2847" s="181">
        <f t="shared" si="1342"/>
        <v>0</v>
      </c>
      <c r="V2847" s="120">
        <f t="shared" si="1338"/>
        <v>7.8E-2</v>
      </c>
      <c r="W2847" s="118">
        <f t="shared" si="1333"/>
        <v>3</v>
      </c>
      <c r="X2847" s="118">
        <v>252</v>
      </c>
      <c r="Y2847" s="117">
        <f t="shared" si="1334"/>
        <v>1.0008945359999999</v>
      </c>
      <c r="Z2847" s="110">
        <f t="shared" si="1335"/>
        <v>0.15638294</v>
      </c>
      <c r="AA2847" s="110">
        <f t="shared" si="1336"/>
        <v>0</v>
      </c>
      <c r="AB2847" s="121" t="str">
        <f t="shared" si="1339"/>
        <v>A+J=</v>
      </c>
      <c r="AC2847" s="115">
        <f t="shared" si="1340"/>
        <v>47143</v>
      </c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9">
        <f t="shared" si="1337"/>
        <v>47117</v>
      </c>
      <c r="B2848" s="110">
        <f t="shared" si="1319"/>
        <v>175.06449538999999</v>
      </c>
      <c r="C2848" s="184">
        <f t="shared" si="1318"/>
        <v>174.71303941631902</v>
      </c>
      <c r="D2848" s="111">
        <f t="shared" si="1320"/>
        <v>7245.38</v>
      </c>
      <c r="E2848" s="111">
        <f>IF($K2848=1,VLOOKUP($A2847,$AQ$11:$AU$150,5),E2847)</f>
        <v>7276.54</v>
      </c>
      <c r="F2848" s="160" t="e">
        <f>IF($K2848=1,VLOOKUP($A2847,$AQ$11:$AU$135,6),F2847)</f>
        <v>#REF!</v>
      </c>
      <c r="G2848" s="114">
        <f t="shared" si="1321"/>
        <v>4.3006716003852752E-3</v>
      </c>
      <c r="H2848" s="115">
        <f t="shared" si="1322"/>
        <v>47143</v>
      </c>
      <c r="I2848" s="115">
        <f t="shared" si="1323"/>
        <v>47143</v>
      </c>
      <c r="J2848" s="116">
        <f t="shared" si="1324"/>
        <v>21</v>
      </c>
      <c r="K2848" s="116">
        <f t="shared" si="1325"/>
        <v>4</v>
      </c>
      <c r="L2848" s="8">
        <f t="shared" si="1326"/>
        <v>1.00081775</v>
      </c>
      <c r="M2848" s="117">
        <v>1</v>
      </c>
      <c r="N2848" s="117">
        <f t="shared" si="1327"/>
        <v>1</v>
      </c>
      <c r="O2848" s="110">
        <f t="shared" si="1328"/>
        <v>1.00081775</v>
      </c>
      <c r="P2848" s="110">
        <f t="shared" si="1329"/>
        <v>174.85591099999999</v>
      </c>
      <c r="Q2848" s="148">
        <f t="shared" si="1330"/>
        <v>0</v>
      </c>
      <c r="R2848" s="170">
        <f t="shared" si="1331"/>
        <v>0</v>
      </c>
      <c r="S2848" s="110">
        <f t="shared" si="1332"/>
        <v>0</v>
      </c>
      <c r="T2848" s="92">
        <f t="shared" si="1341"/>
        <v>0</v>
      </c>
      <c r="U2848" s="181">
        <f t="shared" si="1342"/>
        <v>0</v>
      </c>
      <c r="V2848" s="120">
        <f t="shared" si="1338"/>
        <v>7.8E-2</v>
      </c>
      <c r="W2848" s="118">
        <f t="shared" si="1333"/>
        <v>4</v>
      </c>
      <c r="X2848" s="118">
        <v>252</v>
      </c>
      <c r="Y2848" s="117">
        <f t="shared" si="1334"/>
        <v>1.001192893</v>
      </c>
      <c r="Z2848" s="110">
        <f t="shared" si="1335"/>
        <v>0.20858439000000001</v>
      </c>
      <c r="AA2848" s="110">
        <f t="shared" si="1336"/>
        <v>0</v>
      </c>
      <c r="AB2848" s="121" t="str">
        <f t="shared" si="1339"/>
        <v>A+J=</v>
      </c>
      <c r="AC2848" s="115">
        <f t="shared" si="1340"/>
        <v>47143</v>
      </c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9">
        <f t="shared" si="1337"/>
        <v>47118</v>
      </c>
      <c r="B2849" s="110">
        <f t="shared" si="1319"/>
        <v>175.06449538999999</v>
      </c>
      <c r="C2849" s="184">
        <f t="shared" si="1318"/>
        <v>174.71303941631902</v>
      </c>
      <c r="D2849" s="111">
        <f t="shared" si="1320"/>
        <v>7245.38</v>
      </c>
      <c r="E2849" s="111">
        <f>IF($K2849=1,VLOOKUP($A2848,$AQ$11:$AU$150,5),E2848)</f>
        <v>7276.54</v>
      </c>
      <c r="F2849" s="160" t="e">
        <f>IF($K2849=1,VLOOKUP($A2848,$AQ$11:$AU$135,6),F2848)</f>
        <v>#REF!</v>
      </c>
      <c r="G2849" s="114">
        <f t="shared" si="1321"/>
        <v>4.3006716003852752E-3</v>
      </c>
      <c r="H2849" s="115">
        <f t="shared" si="1322"/>
        <v>47143</v>
      </c>
      <c r="I2849" s="115">
        <f t="shared" si="1323"/>
        <v>47143</v>
      </c>
      <c r="J2849" s="116">
        <f t="shared" si="1324"/>
        <v>21</v>
      </c>
      <c r="K2849" s="116">
        <f t="shared" si="1325"/>
        <v>4</v>
      </c>
      <c r="L2849" s="8">
        <f t="shared" si="1326"/>
        <v>1.00081775</v>
      </c>
      <c r="M2849" s="117">
        <v>1</v>
      </c>
      <c r="N2849" s="117">
        <f t="shared" si="1327"/>
        <v>1</v>
      </c>
      <c r="O2849" s="110">
        <f t="shared" si="1328"/>
        <v>1.00081775</v>
      </c>
      <c r="P2849" s="110">
        <f t="shared" si="1329"/>
        <v>174.85591099999999</v>
      </c>
      <c r="Q2849" s="148">
        <f t="shared" si="1330"/>
        <v>0</v>
      </c>
      <c r="R2849" s="170">
        <f t="shared" si="1331"/>
        <v>0</v>
      </c>
      <c r="S2849" s="110">
        <f t="shared" si="1332"/>
        <v>0</v>
      </c>
      <c r="T2849" s="92">
        <f t="shared" si="1341"/>
        <v>0</v>
      </c>
      <c r="U2849" s="181">
        <f t="shared" si="1342"/>
        <v>0</v>
      </c>
      <c r="V2849" s="120">
        <f t="shared" si="1338"/>
        <v>7.8E-2</v>
      </c>
      <c r="W2849" s="118">
        <f t="shared" si="1333"/>
        <v>4</v>
      </c>
      <c r="X2849" s="118">
        <v>252</v>
      </c>
      <c r="Y2849" s="117">
        <f t="shared" si="1334"/>
        <v>1.001192893</v>
      </c>
      <c r="Z2849" s="110">
        <f t="shared" si="1335"/>
        <v>0.20858439000000001</v>
      </c>
      <c r="AA2849" s="110">
        <f t="shared" si="1336"/>
        <v>0</v>
      </c>
      <c r="AB2849" s="121" t="str">
        <f t="shared" si="1339"/>
        <v>A+J=</v>
      </c>
      <c r="AC2849" s="115">
        <f t="shared" si="1340"/>
        <v>47143</v>
      </c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9">
        <f t="shared" si="1337"/>
        <v>47119</v>
      </c>
      <c r="B2850" s="110">
        <f t="shared" si="1319"/>
        <v>175.06449538999999</v>
      </c>
      <c r="C2850" s="184">
        <f t="shared" si="1318"/>
        <v>174.71303941631902</v>
      </c>
      <c r="D2850" s="111">
        <f t="shared" si="1320"/>
        <v>7245.38</v>
      </c>
      <c r="E2850" s="111">
        <f>IF($K2850=1,VLOOKUP($A2849,$AQ$11:$AU$150,5),E2849)</f>
        <v>7276.54</v>
      </c>
      <c r="F2850" s="160" t="e">
        <f>IF($K2850=1,VLOOKUP($A2849,$AQ$11:$AU$135,6),F2849)</f>
        <v>#REF!</v>
      </c>
      <c r="G2850" s="114">
        <f t="shared" si="1321"/>
        <v>4.3006716003852752E-3</v>
      </c>
      <c r="H2850" s="115">
        <f t="shared" si="1322"/>
        <v>47143</v>
      </c>
      <c r="I2850" s="115">
        <f t="shared" si="1323"/>
        <v>47143</v>
      </c>
      <c r="J2850" s="116">
        <f t="shared" si="1324"/>
        <v>21</v>
      </c>
      <c r="K2850" s="116">
        <f t="shared" si="1325"/>
        <v>4</v>
      </c>
      <c r="L2850" s="8">
        <f t="shared" si="1326"/>
        <v>1.00081775</v>
      </c>
      <c r="M2850" s="117">
        <v>1</v>
      </c>
      <c r="N2850" s="117">
        <f t="shared" si="1327"/>
        <v>1</v>
      </c>
      <c r="O2850" s="110">
        <f t="shared" si="1328"/>
        <v>1.00081775</v>
      </c>
      <c r="P2850" s="110">
        <f t="shared" si="1329"/>
        <v>174.85591099999999</v>
      </c>
      <c r="Q2850" s="148">
        <f t="shared" si="1330"/>
        <v>0</v>
      </c>
      <c r="R2850" s="170">
        <f t="shared" si="1331"/>
        <v>0</v>
      </c>
      <c r="S2850" s="110">
        <f t="shared" si="1332"/>
        <v>0</v>
      </c>
      <c r="T2850" s="92">
        <f t="shared" si="1341"/>
        <v>0</v>
      </c>
      <c r="U2850" s="181">
        <f t="shared" si="1342"/>
        <v>0</v>
      </c>
      <c r="V2850" s="120">
        <f t="shared" si="1338"/>
        <v>7.8E-2</v>
      </c>
      <c r="W2850" s="118">
        <f t="shared" si="1333"/>
        <v>4</v>
      </c>
      <c r="X2850" s="118">
        <v>252</v>
      </c>
      <c r="Y2850" s="117">
        <f t="shared" si="1334"/>
        <v>1.001192893</v>
      </c>
      <c r="Z2850" s="110">
        <f t="shared" si="1335"/>
        <v>0.20858439000000001</v>
      </c>
      <c r="AA2850" s="110">
        <f t="shared" si="1336"/>
        <v>0</v>
      </c>
      <c r="AB2850" s="121" t="str">
        <f t="shared" si="1339"/>
        <v>A+J=</v>
      </c>
      <c r="AC2850" s="115">
        <f t="shared" si="1340"/>
        <v>47143</v>
      </c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9">
        <f t="shared" si="1337"/>
        <v>47120</v>
      </c>
      <c r="B2851" s="110">
        <f t="shared" si="1319"/>
        <v>175.06449538999999</v>
      </c>
      <c r="C2851" s="184">
        <f t="shared" si="1318"/>
        <v>174.71303941631902</v>
      </c>
      <c r="D2851" s="111">
        <f t="shared" si="1320"/>
        <v>7245.38</v>
      </c>
      <c r="E2851" s="111">
        <f>IF($K2851=1,VLOOKUP($A2850,$AQ$11:$AU$150,5),E2850)</f>
        <v>7276.54</v>
      </c>
      <c r="F2851" s="160" t="e">
        <f>IF($K2851=1,VLOOKUP($A2850,$AQ$11:$AU$135,6),F2850)</f>
        <v>#REF!</v>
      </c>
      <c r="G2851" s="114">
        <f t="shared" si="1321"/>
        <v>4.3006716003852752E-3</v>
      </c>
      <c r="H2851" s="115">
        <f t="shared" si="1322"/>
        <v>47143</v>
      </c>
      <c r="I2851" s="115">
        <f t="shared" si="1323"/>
        <v>47143</v>
      </c>
      <c r="J2851" s="116">
        <f t="shared" si="1324"/>
        <v>21</v>
      </c>
      <c r="K2851" s="116">
        <f t="shared" si="1325"/>
        <v>4</v>
      </c>
      <c r="L2851" s="8">
        <f t="shared" si="1326"/>
        <v>1.00081775</v>
      </c>
      <c r="M2851" s="117">
        <v>1</v>
      </c>
      <c r="N2851" s="117">
        <f t="shared" si="1327"/>
        <v>1</v>
      </c>
      <c r="O2851" s="110">
        <f t="shared" si="1328"/>
        <v>1.00081775</v>
      </c>
      <c r="P2851" s="110">
        <f t="shared" si="1329"/>
        <v>174.85591099999999</v>
      </c>
      <c r="Q2851" s="148">
        <f t="shared" si="1330"/>
        <v>0</v>
      </c>
      <c r="R2851" s="170">
        <f t="shared" si="1331"/>
        <v>0</v>
      </c>
      <c r="S2851" s="110">
        <f t="shared" si="1332"/>
        <v>0</v>
      </c>
      <c r="T2851" s="92">
        <f t="shared" si="1341"/>
        <v>0</v>
      </c>
      <c r="U2851" s="181">
        <f t="shared" si="1342"/>
        <v>0</v>
      </c>
      <c r="V2851" s="120">
        <f t="shared" si="1338"/>
        <v>7.8E-2</v>
      </c>
      <c r="W2851" s="118">
        <f t="shared" si="1333"/>
        <v>4</v>
      </c>
      <c r="X2851" s="118">
        <v>252</v>
      </c>
      <c r="Y2851" s="117">
        <f t="shared" si="1334"/>
        <v>1.001192893</v>
      </c>
      <c r="Z2851" s="110">
        <f t="shared" si="1335"/>
        <v>0.20858439000000001</v>
      </c>
      <c r="AA2851" s="110">
        <f t="shared" si="1336"/>
        <v>0</v>
      </c>
      <c r="AB2851" s="121" t="str">
        <f t="shared" si="1339"/>
        <v>A+J=</v>
      </c>
      <c r="AC2851" s="115">
        <f t="shared" si="1340"/>
        <v>47143</v>
      </c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9">
        <f t="shared" si="1337"/>
        <v>47121</v>
      </c>
      <c r="B2852" s="110">
        <f t="shared" si="1319"/>
        <v>175.15246952999999</v>
      </c>
      <c r="C2852" s="184">
        <f t="shared" si="1318"/>
        <v>174.71303941631902</v>
      </c>
      <c r="D2852" s="111">
        <f t="shared" si="1320"/>
        <v>7245.38</v>
      </c>
      <c r="E2852" s="111">
        <f>IF($K2852=1,VLOOKUP($A2851,$AQ$11:$AU$150,5),E2851)</f>
        <v>7276.54</v>
      </c>
      <c r="F2852" s="160" t="e">
        <f>IF($K2852=1,VLOOKUP($A2851,$AQ$11:$AU$135,6),F2851)</f>
        <v>#REF!</v>
      </c>
      <c r="G2852" s="114">
        <f t="shared" si="1321"/>
        <v>4.3006716003852752E-3</v>
      </c>
      <c r="H2852" s="115">
        <f t="shared" si="1322"/>
        <v>47143</v>
      </c>
      <c r="I2852" s="115">
        <f t="shared" si="1323"/>
        <v>47143</v>
      </c>
      <c r="J2852" s="116">
        <f t="shared" si="1324"/>
        <v>21</v>
      </c>
      <c r="K2852" s="116">
        <f t="shared" si="1325"/>
        <v>5</v>
      </c>
      <c r="L2852" s="8">
        <f t="shared" si="1326"/>
        <v>1.0010222900000001</v>
      </c>
      <c r="M2852" s="117">
        <v>1</v>
      </c>
      <c r="N2852" s="117">
        <f t="shared" si="1327"/>
        <v>1</v>
      </c>
      <c r="O2852" s="110">
        <f t="shared" si="1328"/>
        <v>1.0010222900000001</v>
      </c>
      <c r="P2852" s="110">
        <f t="shared" si="1329"/>
        <v>174.89164679999999</v>
      </c>
      <c r="Q2852" s="148">
        <f t="shared" si="1330"/>
        <v>0</v>
      </c>
      <c r="R2852" s="170">
        <f t="shared" si="1331"/>
        <v>0</v>
      </c>
      <c r="S2852" s="110">
        <f t="shared" si="1332"/>
        <v>0</v>
      </c>
      <c r="T2852" s="92">
        <f t="shared" si="1341"/>
        <v>0</v>
      </c>
      <c r="U2852" s="181">
        <f t="shared" si="1342"/>
        <v>0</v>
      </c>
      <c r="V2852" s="120">
        <f t="shared" si="1338"/>
        <v>7.8E-2</v>
      </c>
      <c r="W2852" s="118">
        <f t="shared" si="1333"/>
        <v>5</v>
      </c>
      <c r="X2852" s="118">
        <v>252</v>
      </c>
      <c r="Y2852" s="117">
        <f t="shared" si="1334"/>
        <v>1.001491339</v>
      </c>
      <c r="Z2852" s="110">
        <f t="shared" si="1335"/>
        <v>0.26082273</v>
      </c>
      <c r="AA2852" s="110">
        <f t="shared" si="1336"/>
        <v>0</v>
      </c>
      <c r="AB2852" s="121" t="str">
        <f t="shared" si="1339"/>
        <v>A+J=</v>
      </c>
      <c r="AC2852" s="115">
        <f t="shared" si="1340"/>
        <v>47143</v>
      </c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9">
        <f t="shared" si="1337"/>
        <v>47122</v>
      </c>
      <c r="B2853" s="110">
        <f t="shared" si="1319"/>
        <v>175.24048915999998</v>
      </c>
      <c r="C2853" s="184">
        <f t="shared" si="1318"/>
        <v>174.71303941631902</v>
      </c>
      <c r="D2853" s="111">
        <f t="shared" si="1320"/>
        <v>7245.38</v>
      </c>
      <c r="E2853" s="111">
        <f>IF($K2853=1,VLOOKUP($A2852,$AQ$11:$AU$150,5),E2852)</f>
        <v>7276.54</v>
      </c>
      <c r="F2853" s="160" t="e">
        <f>IF($K2853=1,VLOOKUP($A2852,$AQ$11:$AU$135,6),F2852)</f>
        <v>#REF!</v>
      </c>
      <c r="G2853" s="114">
        <f t="shared" si="1321"/>
        <v>4.3006716003852752E-3</v>
      </c>
      <c r="H2853" s="115">
        <f t="shared" si="1322"/>
        <v>47143</v>
      </c>
      <c r="I2853" s="115">
        <f t="shared" si="1323"/>
        <v>47143</v>
      </c>
      <c r="J2853" s="116">
        <f t="shared" si="1324"/>
        <v>21</v>
      </c>
      <c r="K2853" s="116">
        <f t="shared" si="1325"/>
        <v>6</v>
      </c>
      <c r="L2853" s="8">
        <f t="shared" si="1326"/>
        <v>1.0012268799999999</v>
      </c>
      <c r="M2853" s="117">
        <v>1</v>
      </c>
      <c r="N2853" s="117">
        <f t="shared" si="1327"/>
        <v>1</v>
      </c>
      <c r="O2853" s="110">
        <f t="shared" si="1328"/>
        <v>1.0012268799999999</v>
      </c>
      <c r="P2853" s="110">
        <f t="shared" si="1329"/>
        <v>174.92739134999999</v>
      </c>
      <c r="Q2853" s="148">
        <f t="shared" si="1330"/>
        <v>0</v>
      </c>
      <c r="R2853" s="170">
        <f t="shared" si="1331"/>
        <v>0</v>
      </c>
      <c r="S2853" s="110">
        <f t="shared" si="1332"/>
        <v>0</v>
      </c>
      <c r="T2853" s="92">
        <f t="shared" si="1341"/>
        <v>0</v>
      </c>
      <c r="U2853" s="181">
        <f t="shared" si="1342"/>
        <v>0</v>
      </c>
      <c r="V2853" s="120">
        <f t="shared" si="1338"/>
        <v>7.8E-2</v>
      </c>
      <c r="W2853" s="118">
        <f t="shared" si="1333"/>
        <v>6</v>
      </c>
      <c r="X2853" s="118">
        <v>252</v>
      </c>
      <c r="Y2853" s="117">
        <f t="shared" si="1334"/>
        <v>1.0017898730000001</v>
      </c>
      <c r="Z2853" s="110">
        <f t="shared" si="1335"/>
        <v>0.31309780999999998</v>
      </c>
      <c r="AA2853" s="110">
        <f t="shared" si="1336"/>
        <v>0</v>
      </c>
      <c r="AB2853" s="121" t="str">
        <f t="shared" si="1339"/>
        <v>A+J=</v>
      </c>
      <c r="AC2853" s="115">
        <f t="shared" si="1340"/>
        <v>47143</v>
      </c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9">
        <f t="shared" si="1337"/>
        <v>47123</v>
      </c>
      <c r="B2854" s="110">
        <f t="shared" si="1319"/>
        <v>175.32855094999999</v>
      </c>
      <c r="C2854" s="184">
        <f t="shared" si="1318"/>
        <v>174.71303941631902</v>
      </c>
      <c r="D2854" s="111">
        <f t="shared" si="1320"/>
        <v>7245.38</v>
      </c>
      <c r="E2854" s="111">
        <f>IF($K2854=1,VLOOKUP($A2853,$AQ$11:$AU$150,5),E2853)</f>
        <v>7276.54</v>
      </c>
      <c r="F2854" s="160" t="e">
        <f>IF($K2854=1,VLOOKUP($A2853,$AQ$11:$AU$135,6),F2853)</f>
        <v>#REF!</v>
      </c>
      <c r="G2854" s="114">
        <f t="shared" si="1321"/>
        <v>4.3006716003852752E-3</v>
      </c>
      <c r="H2854" s="115">
        <f t="shared" si="1322"/>
        <v>47143</v>
      </c>
      <c r="I2854" s="115">
        <f t="shared" si="1323"/>
        <v>47143</v>
      </c>
      <c r="J2854" s="116">
        <f t="shared" si="1324"/>
        <v>21</v>
      </c>
      <c r="K2854" s="116">
        <f t="shared" si="1325"/>
        <v>7</v>
      </c>
      <c r="L2854" s="8">
        <f t="shared" si="1326"/>
        <v>1.0014315</v>
      </c>
      <c r="M2854" s="117">
        <v>1</v>
      </c>
      <c r="N2854" s="117">
        <f t="shared" si="1327"/>
        <v>1</v>
      </c>
      <c r="O2854" s="110">
        <f t="shared" si="1328"/>
        <v>1.0014315</v>
      </c>
      <c r="P2854" s="110">
        <f t="shared" si="1329"/>
        <v>174.96314113</v>
      </c>
      <c r="Q2854" s="148">
        <f t="shared" si="1330"/>
        <v>0</v>
      </c>
      <c r="R2854" s="170">
        <f t="shared" si="1331"/>
        <v>0</v>
      </c>
      <c r="S2854" s="110">
        <f t="shared" si="1332"/>
        <v>0</v>
      </c>
      <c r="T2854" s="92">
        <f t="shared" si="1341"/>
        <v>0</v>
      </c>
      <c r="U2854" s="181">
        <f t="shared" si="1342"/>
        <v>0</v>
      </c>
      <c r="V2854" s="120">
        <f t="shared" si="1338"/>
        <v>7.8E-2</v>
      </c>
      <c r="W2854" s="118">
        <f t="shared" si="1333"/>
        <v>7</v>
      </c>
      <c r="X2854" s="118">
        <v>252</v>
      </c>
      <c r="Y2854" s="117">
        <f t="shared" si="1334"/>
        <v>1.0020884960000001</v>
      </c>
      <c r="Z2854" s="110">
        <f t="shared" si="1335"/>
        <v>0.36540982</v>
      </c>
      <c r="AA2854" s="110">
        <f t="shared" si="1336"/>
        <v>0</v>
      </c>
      <c r="AB2854" s="121" t="str">
        <f t="shared" si="1339"/>
        <v>A+J=</v>
      </c>
      <c r="AC2854" s="115">
        <f t="shared" si="1340"/>
        <v>47143</v>
      </c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9">
        <f t="shared" si="1337"/>
        <v>47124</v>
      </c>
      <c r="B2855" s="110">
        <f t="shared" si="1319"/>
        <v>175.41665859</v>
      </c>
      <c r="C2855" s="184">
        <f t="shared" si="1318"/>
        <v>174.71303941631902</v>
      </c>
      <c r="D2855" s="111">
        <f t="shared" si="1320"/>
        <v>7245.38</v>
      </c>
      <c r="E2855" s="111">
        <f>IF($K2855=1,VLOOKUP($A2854,$AQ$11:$AU$150,5),E2854)</f>
        <v>7276.54</v>
      </c>
      <c r="F2855" s="160" t="e">
        <f>IF($K2855=1,VLOOKUP($A2854,$AQ$11:$AU$135,6),F2854)</f>
        <v>#REF!</v>
      </c>
      <c r="G2855" s="114">
        <f t="shared" si="1321"/>
        <v>4.3006716003852752E-3</v>
      </c>
      <c r="H2855" s="115">
        <f t="shared" si="1322"/>
        <v>47143</v>
      </c>
      <c r="I2855" s="115">
        <f t="shared" si="1323"/>
        <v>47143</v>
      </c>
      <c r="J2855" s="116">
        <f t="shared" si="1324"/>
        <v>21</v>
      </c>
      <c r="K2855" s="116">
        <f t="shared" si="1325"/>
        <v>8</v>
      </c>
      <c r="L2855" s="8">
        <f t="shared" si="1326"/>
        <v>1.00163617</v>
      </c>
      <c r="M2855" s="117">
        <v>1</v>
      </c>
      <c r="N2855" s="117">
        <f t="shared" si="1327"/>
        <v>1</v>
      </c>
      <c r="O2855" s="110">
        <f t="shared" si="1328"/>
        <v>1.00163617</v>
      </c>
      <c r="P2855" s="110">
        <f t="shared" si="1329"/>
        <v>174.99889965</v>
      </c>
      <c r="Q2855" s="148">
        <f t="shared" si="1330"/>
        <v>0</v>
      </c>
      <c r="R2855" s="170">
        <f t="shared" si="1331"/>
        <v>0</v>
      </c>
      <c r="S2855" s="110">
        <f t="shared" si="1332"/>
        <v>0</v>
      </c>
      <c r="T2855" s="92">
        <f t="shared" si="1341"/>
        <v>0</v>
      </c>
      <c r="U2855" s="181">
        <f t="shared" si="1342"/>
        <v>0</v>
      </c>
      <c r="V2855" s="120">
        <f t="shared" si="1338"/>
        <v>7.8E-2</v>
      </c>
      <c r="W2855" s="118">
        <f t="shared" si="1333"/>
        <v>8</v>
      </c>
      <c r="X2855" s="118">
        <v>252</v>
      </c>
      <c r="Y2855" s="117">
        <f t="shared" si="1334"/>
        <v>1.0023872089999999</v>
      </c>
      <c r="Z2855" s="110">
        <f t="shared" si="1335"/>
        <v>0.41775894000000002</v>
      </c>
      <c r="AA2855" s="110">
        <f t="shared" si="1336"/>
        <v>0</v>
      </c>
      <c r="AB2855" s="121" t="str">
        <f t="shared" si="1339"/>
        <v>A+J=</v>
      </c>
      <c r="AC2855" s="115">
        <f t="shared" si="1340"/>
        <v>47143</v>
      </c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9">
        <f t="shared" si="1337"/>
        <v>47125</v>
      </c>
      <c r="B2856" s="110">
        <f t="shared" si="1319"/>
        <v>175.41665859</v>
      </c>
      <c r="C2856" s="184">
        <f t="shared" si="1318"/>
        <v>174.71303941631902</v>
      </c>
      <c r="D2856" s="111">
        <f t="shared" si="1320"/>
        <v>7245.38</v>
      </c>
      <c r="E2856" s="111">
        <f>IF($K2856=1,VLOOKUP($A2855,$AQ$11:$AU$150,5),E2855)</f>
        <v>7276.54</v>
      </c>
      <c r="F2856" s="160" t="e">
        <f>IF($K2856=1,VLOOKUP($A2855,$AQ$11:$AU$135,6),F2855)</f>
        <v>#REF!</v>
      </c>
      <c r="G2856" s="114">
        <f t="shared" si="1321"/>
        <v>4.3006716003852752E-3</v>
      </c>
      <c r="H2856" s="115">
        <f t="shared" si="1322"/>
        <v>47143</v>
      </c>
      <c r="I2856" s="115">
        <f t="shared" si="1323"/>
        <v>47143</v>
      </c>
      <c r="J2856" s="116">
        <f t="shared" si="1324"/>
        <v>21</v>
      </c>
      <c r="K2856" s="116">
        <f t="shared" si="1325"/>
        <v>8</v>
      </c>
      <c r="L2856" s="8">
        <f t="shared" si="1326"/>
        <v>1.00163617</v>
      </c>
      <c r="M2856" s="117">
        <v>1</v>
      </c>
      <c r="N2856" s="117">
        <f t="shared" si="1327"/>
        <v>1</v>
      </c>
      <c r="O2856" s="110">
        <f t="shared" si="1328"/>
        <v>1.00163617</v>
      </c>
      <c r="P2856" s="110">
        <f t="shared" si="1329"/>
        <v>174.99889965</v>
      </c>
      <c r="Q2856" s="148">
        <f t="shared" si="1330"/>
        <v>0</v>
      </c>
      <c r="R2856" s="170">
        <f t="shared" si="1331"/>
        <v>0</v>
      </c>
      <c r="S2856" s="110">
        <f t="shared" si="1332"/>
        <v>0</v>
      </c>
      <c r="T2856" s="92">
        <f t="shared" si="1341"/>
        <v>0</v>
      </c>
      <c r="U2856" s="181">
        <f t="shared" si="1342"/>
        <v>0</v>
      </c>
      <c r="V2856" s="120">
        <f t="shared" si="1338"/>
        <v>7.8E-2</v>
      </c>
      <c r="W2856" s="118">
        <f t="shared" si="1333"/>
        <v>8</v>
      </c>
      <c r="X2856" s="118">
        <v>252</v>
      </c>
      <c r="Y2856" s="117">
        <f t="shared" si="1334"/>
        <v>1.0023872089999999</v>
      </c>
      <c r="Z2856" s="110">
        <f t="shared" si="1335"/>
        <v>0.41775894000000002</v>
      </c>
      <c r="AA2856" s="110">
        <f t="shared" si="1336"/>
        <v>0</v>
      </c>
      <c r="AB2856" s="121" t="str">
        <f t="shared" si="1339"/>
        <v>A+J=</v>
      </c>
      <c r="AC2856" s="115">
        <f t="shared" si="1340"/>
        <v>47143</v>
      </c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9">
        <f t="shared" si="1337"/>
        <v>47126</v>
      </c>
      <c r="B2857" s="110">
        <f t="shared" si="1319"/>
        <v>175.41665859</v>
      </c>
      <c r="C2857" s="184">
        <f t="shared" si="1318"/>
        <v>174.71303941631902</v>
      </c>
      <c r="D2857" s="111">
        <f t="shared" si="1320"/>
        <v>7245.38</v>
      </c>
      <c r="E2857" s="111">
        <f>IF($K2857=1,VLOOKUP($A2856,$AQ$11:$AU$150,5),E2856)</f>
        <v>7276.54</v>
      </c>
      <c r="F2857" s="160" t="e">
        <f>IF($K2857=1,VLOOKUP($A2856,$AQ$11:$AU$135,6),F2856)</f>
        <v>#REF!</v>
      </c>
      <c r="G2857" s="114">
        <f t="shared" si="1321"/>
        <v>4.3006716003852752E-3</v>
      </c>
      <c r="H2857" s="115">
        <f t="shared" si="1322"/>
        <v>47143</v>
      </c>
      <c r="I2857" s="115">
        <f t="shared" si="1323"/>
        <v>47143</v>
      </c>
      <c r="J2857" s="116">
        <f t="shared" si="1324"/>
        <v>21</v>
      </c>
      <c r="K2857" s="116">
        <f t="shared" si="1325"/>
        <v>8</v>
      </c>
      <c r="L2857" s="8">
        <f t="shared" si="1326"/>
        <v>1.00163617</v>
      </c>
      <c r="M2857" s="117">
        <v>1</v>
      </c>
      <c r="N2857" s="117">
        <f t="shared" si="1327"/>
        <v>1</v>
      </c>
      <c r="O2857" s="110">
        <f t="shared" si="1328"/>
        <v>1.00163617</v>
      </c>
      <c r="P2857" s="110">
        <f t="shared" si="1329"/>
        <v>174.99889965</v>
      </c>
      <c r="Q2857" s="148">
        <f t="shared" si="1330"/>
        <v>0</v>
      </c>
      <c r="R2857" s="170">
        <f t="shared" si="1331"/>
        <v>0</v>
      </c>
      <c r="S2857" s="110">
        <f t="shared" si="1332"/>
        <v>0</v>
      </c>
      <c r="T2857" s="92">
        <f t="shared" si="1341"/>
        <v>0</v>
      </c>
      <c r="U2857" s="181">
        <f t="shared" si="1342"/>
        <v>0</v>
      </c>
      <c r="V2857" s="120">
        <f t="shared" si="1338"/>
        <v>7.8E-2</v>
      </c>
      <c r="W2857" s="118">
        <f t="shared" si="1333"/>
        <v>8</v>
      </c>
      <c r="X2857" s="118">
        <v>252</v>
      </c>
      <c r="Y2857" s="117">
        <f t="shared" si="1334"/>
        <v>1.0023872089999999</v>
      </c>
      <c r="Z2857" s="110">
        <f t="shared" si="1335"/>
        <v>0.41775894000000002</v>
      </c>
      <c r="AA2857" s="110">
        <f t="shared" si="1336"/>
        <v>0</v>
      </c>
      <c r="AB2857" s="121" t="str">
        <f t="shared" si="1339"/>
        <v>A+J=</v>
      </c>
      <c r="AC2857" s="115">
        <f t="shared" si="1340"/>
        <v>47143</v>
      </c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9">
        <f t="shared" si="1337"/>
        <v>47127</v>
      </c>
      <c r="B2858" s="110">
        <f t="shared" si="1319"/>
        <v>175.50481017999999</v>
      </c>
      <c r="C2858" s="184">
        <f t="shared" si="1318"/>
        <v>174.71303941631902</v>
      </c>
      <c r="D2858" s="111">
        <f t="shared" si="1320"/>
        <v>7245.38</v>
      </c>
      <c r="E2858" s="111">
        <f>IF($K2858=1,VLOOKUP($A2857,$AQ$11:$AU$150,5),E2857)</f>
        <v>7276.54</v>
      </c>
      <c r="F2858" s="160" t="e">
        <f>IF($K2858=1,VLOOKUP($A2857,$AQ$11:$AU$135,6),F2857)</f>
        <v>#REF!</v>
      </c>
      <c r="G2858" s="114">
        <f t="shared" si="1321"/>
        <v>4.3006716003852752E-3</v>
      </c>
      <c r="H2858" s="115">
        <f t="shared" si="1322"/>
        <v>47143</v>
      </c>
      <c r="I2858" s="115">
        <f t="shared" si="1323"/>
        <v>47143</v>
      </c>
      <c r="J2858" s="116">
        <f t="shared" si="1324"/>
        <v>21</v>
      </c>
      <c r="K2858" s="116">
        <f t="shared" si="1325"/>
        <v>9</v>
      </c>
      <c r="L2858" s="8">
        <f t="shared" si="1326"/>
        <v>1.00184088</v>
      </c>
      <c r="M2858" s="117">
        <v>1</v>
      </c>
      <c r="N2858" s="117">
        <f t="shared" si="1327"/>
        <v>1</v>
      </c>
      <c r="O2858" s="110">
        <f t="shared" si="1328"/>
        <v>1.00184088</v>
      </c>
      <c r="P2858" s="110">
        <f t="shared" si="1329"/>
        <v>175.03466515</v>
      </c>
      <c r="Q2858" s="148">
        <f t="shared" si="1330"/>
        <v>0</v>
      </c>
      <c r="R2858" s="170">
        <f t="shared" si="1331"/>
        <v>0</v>
      </c>
      <c r="S2858" s="110">
        <f t="shared" si="1332"/>
        <v>0</v>
      </c>
      <c r="T2858" s="92">
        <f t="shared" si="1341"/>
        <v>0</v>
      </c>
      <c r="U2858" s="181">
        <f t="shared" si="1342"/>
        <v>0</v>
      </c>
      <c r="V2858" s="120">
        <f t="shared" si="1338"/>
        <v>7.8E-2</v>
      </c>
      <c r="W2858" s="118">
        <f t="shared" si="1333"/>
        <v>9</v>
      </c>
      <c r="X2858" s="118">
        <v>252</v>
      </c>
      <c r="Y2858" s="117">
        <f t="shared" si="1334"/>
        <v>1.002686011</v>
      </c>
      <c r="Z2858" s="110">
        <f t="shared" si="1335"/>
        <v>0.47014503000000002</v>
      </c>
      <c r="AA2858" s="110">
        <f t="shared" si="1336"/>
        <v>0</v>
      </c>
      <c r="AB2858" s="121" t="str">
        <f t="shared" si="1339"/>
        <v>A+J=</v>
      </c>
      <c r="AC2858" s="115">
        <f t="shared" si="1340"/>
        <v>47143</v>
      </c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9">
        <f t="shared" si="1337"/>
        <v>47128</v>
      </c>
      <c r="B2859" s="110">
        <f t="shared" si="1319"/>
        <v>175.59300557</v>
      </c>
      <c r="C2859" s="184">
        <f t="shared" si="1318"/>
        <v>174.71303941631902</v>
      </c>
      <c r="D2859" s="111">
        <f t="shared" si="1320"/>
        <v>7245.38</v>
      </c>
      <c r="E2859" s="111">
        <f>IF($K2859=1,VLOOKUP($A2858,$AQ$11:$AU$150,5),E2858)</f>
        <v>7276.54</v>
      </c>
      <c r="F2859" s="160" t="e">
        <f>IF($K2859=1,VLOOKUP($A2858,$AQ$11:$AU$135,6),F2858)</f>
        <v>#REF!</v>
      </c>
      <c r="G2859" s="114">
        <f t="shared" si="1321"/>
        <v>4.3006716003852752E-3</v>
      </c>
      <c r="H2859" s="115">
        <f t="shared" si="1322"/>
        <v>47143</v>
      </c>
      <c r="I2859" s="115">
        <f t="shared" si="1323"/>
        <v>47143</v>
      </c>
      <c r="J2859" s="116">
        <f t="shared" si="1324"/>
        <v>21</v>
      </c>
      <c r="K2859" s="116">
        <f t="shared" si="1325"/>
        <v>10</v>
      </c>
      <c r="L2859" s="8">
        <f t="shared" si="1326"/>
        <v>1.00204563</v>
      </c>
      <c r="M2859" s="117">
        <v>1</v>
      </c>
      <c r="N2859" s="117">
        <f t="shared" si="1327"/>
        <v>1</v>
      </c>
      <c r="O2859" s="110">
        <f t="shared" si="1328"/>
        <v>1.00204563</v>
      </c>
      <c r="P2859" s="110">
        <f t="shared" si="1329"/>
        <v>175.07043765</v>
      </c>
      <c r="Q2859" s="148">
        <f t="shared" si="1330"/>
        <v>0</v>
      </c>
      <c r="R2859" s="170">
        <f t="shared" si="1331"/>
        <v>0</v>
      </c>
      <c r="S2859" s="110">
        <f t="shared" si="1332"/>
        <v>0</v>
      </c>
      <c r="T2859" s="92">
        <f t="shared" si="1341"/>
        <v>0</v>
      </c>
      <c r="U2859" s="181">
        <f t="shared" si="1342"/>
        <v>0</v>
      </c>
      <c r="V2859" s="120">
        <f t="shared" si="1338"/>
        <v>7.8E-2</v>
      </c>
      <c r="W2859" s="118">
        <f t="shared" si="1333"/>
        <v>10</v>
      </c>
      <c r="X2859" s="118">
        <v>252</v>
      </c>
      <c r="Y2859" s="117">
        <f t="shared" si="1334"/>
        <v>1.002984901</v>
      </c>
      <c r="Z2859" s="110">
        <f t="shared" si="1335"/>
        <v>0.52256791999999996</v>
      </c>
      <c r="AA2859" s="110">
        <f t="shared" si="1336"/>
        <v>0</v>
      </c>
      <c r="AB2859" s="121" t="str">
        <f t="shared" si="1339"/>
        <v>A+J=</v>
      </c>
      <c r="AC2859" s="115">
        <f t="shared" si="1340"/>
        <v>47143</v>
      </c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9">
        <f t="shared" si="1337"/>
        <v>47129</v>
      </c>
      <c r="B2860" s="110">
        <f t="shared" si="1319"/>
        <v>175.68124685999999</v>
      </c>
      <c r="C2860" s="184">
        <f t="shared" si="1318"/>
        <v>174.71303941631902</v>
      </c>
      <c r="D2860" s="111">
        <f t="shared" si="1320"/>
        <v>7245.38</v>
      </c>
      <c r="E2860" s="111">
        <f>IF($K2860=1,VLOOKUP($A2859,$AQ$11:$AU$150,5),E2859)</f>
        <v>7276.54</v>
      </c>
      <c r="F2860" s="160" t="e">
        <f>IF($K2860=1,VLOOKUP($A2859,$AQ$11:$AU$135,6),F2859)</f>
        <v>#REF!</v>
      </c>
      <c r="G2860" s="114">
        <f t="shared" si="1321"/>
        <v>4.3006716003852752E-3</v>
      </c>
      <c r="H2860" s="115">
        <f t="shared" si="1322"/>
        <v>47143</v>
      </c>
      <c r="I2860" s="115">
        <f t="shared" si="1323"/>
        <v>47143</v>
      </c>
      <c r="J2860" s="116">
        <f t="shared" si="1324"/>
        <v>21</v>
      </c>
      <c r="K2860" s="116">
        <f t="shared" si="1325"/>
        <v>11</v>
      </c>
      <c r="L2860" s="8">
        <f t="shared" si="1326"/>
        <v>1.0022504299999999</v>
      </c>
      <c r="M2860" s="117">
        <v>1</v>
      </c>
      <c r="N2860" s="117">
        <f t="shared" si="1327"/>
        <v>1</v>
      </c>
      <c r="O2860" s="110">
        <f t="shared" si="1328"/>
        <v>1.0022504299999999</v>
      </c>
      <c r="P2860" s="110">
        <f t="shared" si="1329"/>
        <v>175.10621888</v>
      </c>
      <c r="Q2860" s="148">
        <f t="shared" si="1330"/>
        <v>0</v>
      </c>
      <c r="R2860" s="170">
        <f t="shared" si="1331"/>
        <v>0</v>
      </c>
      <c r="S2860" s="110">
        <f t="shared" si="1332"/>
        <v>0</v>
      </c>
      <c r="T2860" s="92">
        <f t="shared" si="1341"/>
        <v>0</v>
      </c>
      <c r="U2860" s="181">
        <f t="shared" si="1342"/>
        <v>0</v>
      </c>
      <c r="V2860" s="120">
        <f t="shared" si="1338"/>
        <v>7.8E-2</v>
      </c>
      <c r="W2860" s="118">
        <f t="shared" si="1333"/>
        <v>11</v>
      </c>
      <c r="X2860" s="118">
        <v>252</v>
      </c>
      <c r="Y2860" s="117">
        <f t="shared" si="1334"/>
        <v>1.003283881</v>
      </c>
      <c r="Z2860" s="110">
        <f t="shared" si="1335"/>
        <v>0.57502797999999999</v>
      </c>
      <c r="AA2860" s="110">
        <f t="shared" si="1336"/>
        <v>0</v>
      </c>
      <c r="AB2860" s="121" t="str">
        <f t="shared" si="1339"/>
        <v>A+J=</v>
      </c>
      <c r="AC2860" s="115">
        <f t="shared" si="1340"/>
        <v>47143</v>
      </c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9">
        <f t="shared" si="1337"/>
        <v>47130</v>
      </c>
      <c r="B2861" s="110">
        <f t="shared" si="1319"/>
        <v>175.76953039</v>
      </c>
      <c r="C2861" s="184">
        <f t="shared" ref="C2861:C2924" si="1343">IF(Q2860&gt;0,P2860-S2860-T2860,C2860)</f>
        <v>174.71303941631902</v>
      </c>
      <c r="D2861" s="111">
        <f t="shared" si="1320"/>
        <v>7245.38</v>
      </c>
      <c r="E2861" s="111">
        <f>IF($K2861=1,VLOOKUP($A2860,$AQ$11:$AU$150,5),E2860)</f>
        <v>7276.54</v>
      </c>
      <c r="F2861" s="160" t="e">
        <f>IF($K2861=1,VLOOKUP($A2860,$AQ$11:$AU$135,6),F2860)</f>
        <v>#REF!</v>
      </c>
      <c r="G2861" s="114">
        <f t="shared" si="1321"/>
        <v>4.3006716003852752E-3</v>
      </c>
      <c r="H2861" s="115">
        <f t="shared" si="1322"/>
        <v>47143</v>
      </c>
      <c r="I2861" s="115">
        <f t="shared" si="1323"/>
        <v>47143</v>
      </c>
      <c r="J2861" s="116">
        <f t="shared" si="1324"/>
        <v>21</v>
      </c>
      <c r="K2861" s="116">
        <f t="shared" si="1325"/>
        <v>12</v>
      </c>
      <c r="L2861" s="8">
        <f t="shared" si="1326"/>
        <v>1.0024552600000001</v>
      </c>
      <c r="M2861" s="117">
        <v>1</v>
      </c>
      <c r="N2861" s="117">
        <f t="shared" si="1327"/>
        <v>1</v>
      </c>
      <c r="O2861" s="110">
        <f t="shared" si="1328"/>
        <v>1.0024552600000001</v>
      </c>
      <c r="P2861" s="110">
        <f t="shared" si="1329"/>
        <v>175.14200535000001</v>
      </c>
      <c r="Q2861" s="148">
        <f t="shared" si="1330"/>
        <v>0</v>
      </c>
      <c r="R2861" s="170">
        <f t="shared" si="1331"/>
        <v>0</v>
      </c>
      <c r="S2861" s="110">
        <f t="shared" si="1332"/>
        <v>0</v>
      </c>
      <c r="T2861" s="92">
        <f t="shared" si="1341"/>
        <v>0</v>
      </c>
      <c r="U2861" s="181">
        <f t="shared" si="1342"/>
        <v>0</v>
      </c>
      <c r="V2861" s="120">
        <f t="shared" si="1338"/>
        <v>7.8E-2</v>
      </c>
      <c r="W2861" s="118">
        <f t="shared" si="1333"/>
        <v>12</v>
      </c>
      <c r="X2861" s="118">
        <v>252</v>
      </c>
      <c r="Y2861" s="117">
        <f t="shared" si="1334"/>
        <v>1.00358295</v>
      </c>
      <c r="Z2861" s="110">
        <f t="shared" si="1335"/>
        <v>0.62752503999999998</v>
      </c>
      <c r="AA2861" s="110">
        <f t="shared" si="1336"/>
        <v>0</v>
      </c>
      <c r="AB2861" s="121" t="str">
        <f t="shared" si="1339"/>
        <v>A+J=</v>
      </c>
      <c r="AC2861" s="115">
        <f t="shared" si="1340"/>
        <v>47143</v>
      </c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9">
        <f t="shared" si="1337"/>
        <v>47131</v>
      </c>
      <c r="B2862" s="110">
        <f t="shared" si="1319"/>
        <v>175.85785970000001</v>
      </c>
      <c r="C2862" s="184">
        <f t="shared" si="1343"/>
        <v>174.71303941631902</v>
      </c>
      <c r="D2862" s="111">
        <f t="shared" si="1320"/>
        <v>7245.38</v>
      </c>
      <c r="E2862" s="111">
        <f>IF($K2862=1,VLOOKUP($A2861,$AQ$11:$AU$150,5),E2861)</f>
        <v>7276.54</v>
      </c>
      <c r="F2862" s="160" t="e">
        <f>IF($K2862=1,VLOOKUP($A2861,$AQ$11:$AU$135,6),F2861)</f>
        <v>#REF!</v>
      </c>
      <c r="G2862" s="114">
        <f t="shared" si="1321"/>
        <v>4.3006716003852752E-3</v>
      </c>
      <c r="H2862" s="115">
        <f t="shared" si="1322"/>
        <v>47143</v>
      </c>
      <c r="I2862" s="115">
        <f t="shared" si="1323"/>
        <v>47143</v>
      </c>
      <c r="J2862" s="116">
        <f t="shared" si="1324"/>
        <v>21</v>
      </c>
      <c r="K2862" s="116">
        <f t="shared" si="1325"/>
        <v>13</v>
      </c>
      <c r="L2862" s="8">
        <f t="shared" si="1326"/>
        <v>1.0026601399999999</v>
      </c>
      <c r="M2862" s="117">
        <v>1</v>
      </c>
      <c r="N2862" s="117">
        <f t="shared" si="1327"/>
        <v>1</v>
      </c>
      <c r="O2862" s="110">
        <f t="shared" si="1328"/>
        <v>1.0026601399999999</v>
      </c>
      <c r="P2862" s="110">
        <f t="shared" si="1329"/>
        <v>175.17780056000001</v>
      </c>
      <c r="Q2862" s="148">
        <f t="shared" si="1330"/>
        <v>0</v>
      </c>
      <c r="R2862" s="170">
        <f t="shared" si="1331"/>
        <v>0</v>
      </c>
      <c r="S2862" s="110">
        <f t="shared" si="1332"/>
        <v>0</v>
      </c>
      <c r="T2862" s="92">
        <f t="shared" si="1341"/>
        <v>0</v>
      </c>
      <c r="U2862" s="181">
        <f t="shared" si="1342"/>
        <v>0</v>
      </c>
      <c r="V2862" s="120">
        <f t="shared" si="1338"/>
        <v>7.8E-2</v>
      </c>
      <c r="W2862" s="118">
        <f t="shared" si="1333"/>
        <v>13</v>
      </c>
      <c r="X2862" s="118">
        <v>252</v>
      </c>
      <c r="Y2862" s="117">
        <f t="shared" si="1334"/>
        <v>1.003882108</v>
      </c>
      <c r="Z2862" s="110">
        <f t="shared" si="1335"/>
        <v>0.68005914000000001</v>
      </c>
      <c r="AA2862" s="110">
        <f t="shared" si="1336"/>
        <v>0</v>
      </c>
      <c r="AB2862" s="121" t="str">
        <f t="shared" si="1339"/>
        <v>A+J=</v>
      </c>
      <c r="AC2862" s="115">
        <f t="shared" si="1340"/>
        <v>47143</v>
      </c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9">
        <f t="shared" si="1337"/>
        <v>47132</v>
      </c>
      <c r="B2863" s="110">
        <f t="shared" si="1319"/>
        <v>175.85785970000001</v>
      </c>
      <c r="C2863" s="184">
        <f t="shared" si="1343"/>
        <v>174.71303941631902</v>
      </c>
      <c r="D2863" s="111">
        <f t="shared" si="1320"/>
        <v>7245.38</v>
      </c>
      <c r="E2863" s="111">
        <f>IF($K2863=1,VLOOKUP($A2862,$AQ$11:$AU$150,5),E2862)</f>
        <v>7276.54</v>
      </c>
      <c r="F2863" s="160" t="e">
        <f>IF($K2863=1,VLOOKUP($A2862,$AQ$11:$AU$135,6),F2862)</f>
        <v>#REF!</v>
      </c>
      <c r="G2863" s="114">
        <f t="shared" si="1321"/>
        <v>4.3006716003852752E-3</v>
      </c>
      <c r="H2863" s="115">
        <f t="shared" si="1322"/>
        <v>47143</v>
      </c>
      <c r="I2863" s="115">
        <f t="shared" si="1323"/>
        <v>47143</v>
      </c>
      <c r="J2863" s="116">
        <f t="shared" si="1324"/>
        <v>21</v>
      </c>
      <c r="K2863" s="116">
        <f t="shared" si="1325"/>
        <v>13</v>
      </c>
      <c r="L2863" s="8">
        <f t="shared" si="1326"/>
        <v>1.0026601399999999</v>
      </c>
      <c r="M2863" s="117">
        <v>1</v>
      </c>
      <c r="N2863" s="117">
        <f t="shared" si="1327"/>
        <v>1</v>
      </c>
      <c r="O2863" s="110">
        <f t="shared" si="1328"/>
        <v>1.0026601399999999</v>
      </c>
      <c r="P2863" s="110">
        <f t="shared" si="1329"/>
        <v>175.17780056000001</v>
      </c>
      <c r="Q2863" s="148">
        <f t="shared" si="1330"/>
        <v>0</v>
      </c>
      <c r="R2863" s="170">
        <f t="shared" si="1331"/>
        <v>0</v>
      </c>
      <c r="S2863" s="110">
        <f t="shared" si="1332"/>
        <v>0</v>
      </c>
      <c r="T2863" s="92">
        <f t="shared" si="1341"/>
        <v>0</v>
      </c>
      <c r="U2863" s="181">
        <f t="shared" si="1342"/>
        <v>0</v>
      </c>
      <c r="V2863" s="120">
        <f t="shared" si="1338"/>
        <v>7.8E-2</v>
      </c>
      <c r="W2863" s="118">
        <f t="shared" si="1333"/>
        <v>13</v>
      </c>
      <c r="X2863" s="118">
        <v>252</v>
      </c>
      <c r="Y2863" s="117">
        <f t="shared" si="1334"/>
        <v>1.003882108</v>
      </c>
      <c r="Z2863" s="110">
        <f t="shared" si="1335"/>
        <v>0.68005914000000001</v>
      </c>
      <c r="AA2863" s="110">
        <f t="shared" si="1336"/>
        <v>0</v>
      </c>
      <c r="AB2863" s="121" t="str">
        <f t="shared" si="1339"/>
        <v>A+J=</v>
      </c>
      <c r="AC2863" s="115">
        <f t="shared" si="1340"/>
        <v>47143</v>
      </c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9">
        <f t="shared" si="1337"/>
        <v>47133</v>
      </c>
      <c r="B2864" s="110">
        <f t="shared" si="1319"/>
        <v>175.85785970000001</v>
      </c>
      <c r="C2864" s="184">
        <f t="shared" si="1343"/>
        <v>174.71303941631902</v>
      </c>
      <c r="D2864" s="111">
        <f t="shared" si="1320"/>
        <v>7245.38</v>
      </c>
      <c r="E2864" s="111">
        <f>IF($K2864=1,VLOOKUP($A2863,$AQ$11:$AU$150,5),E2863)</f>
        <v>7276.54</v>
      </c>
      <c r="F2864" s="160" t="e">
        <f>IF($K2864=1,VLOOKUP($A2863,$AQ$11:$AU$135,6),F2863)</f>
        <v>#REF!</v>
      </c>
      <c r="G2864" s="114">
        <f t="shared" si="1321"/>
        <v>4.3006716003852752E-3</v>
      </c>
      <c r="H2864" s="115">
        <f t="shared" si="1322"/>
        <v>47143</v>
      </c>
      <c r="I2864" s="115">
        <f t="shared" si="1323"/>
        <v>47143</v>
      </c>
      <c r="J2864" s="116">
        <f t="shared" si="1324"/>
        <v>21</v>
      </c>
      <c r="K2864" s="116">
        <f t="shared" si="1325"/>
        <v>13</v>
      </c>
      <c r="L2864" s="8">
        <f t="shared" si="1326"/>
        <v>1.0026601399999999</v>
      </c>
      <c r="M2864" s="117">
        <v>1</v>
      </c>
      <c r="N2864" s="117">
        <f t="shared" si="1327"/>
        <v>1</v>
      </c>
      <c r="O2864" s="110">
        <f t="shared" si="1328"/>
        <v>1.0026601399999999</v>
      </c>
      <c r="P2864" s="110">
        <f t="shared" si="1329"/>
        <v>175.17780056000001</v>
      </c>
      <c r="Q2864" s="148">
        <f t="shared" si="1330"/>
        <v>0</v>
      </c>
      <c r="R2864" s="170">
        <f t="shared" si="1331"/>
        <v>0</v>
      </c>
      <c r="S2864" s="110">
        <f t="shared" si="1332"/>
        <v>0</v>
      </c>
      <c r="T2864" s="92">
        <f t="shared" si="1341"/>
        <v>0</v>
      </c>
      <c r="U2864" s="181">
        <f t="shared" si="1342"/>
        <v>0</v>
      </c>
      <c r="V2864" s="120">
        <f t="shared" si="1338"/>
        <v>7.8E-2</v>
      </c>
      <c r="W2864" s="118">
        <f t="shared" si="1333"/>
        <v>13</v>
      </c>
      <c r="X2864" s="118">
        <v>252</v>
      </c>
      <c r="Y2864" s="117">
        <f t="shared" si="1334"/>
        <v>1.003882108</v>
      </c>
      <c r="Z2864" s="110">
        <f t="shared" si="1335"/>
        <v>0.68005914000000001</v>
      </c>
      <c r="AA2864" s="110">
        <f t="shared" si="1336"/>
        <v>0</v>
      </c>
      <c r="AB2864" s="121" t="str">
        <f t="shared" si="1339"/>
        <v>A+J=</v>
      </c>
      <c r="AC2864" s="115">
        <f t="shared" si="1340"/>
        <v>47143</v>
      </c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9">
        <f t="shared" si="1337"/>
        <v>47134</v>
      </c>
      <c r="B2865" s="110">
        <f t="shared" si="1319"/>
        <v>175.94623301999999</v>
      </c>
      <c r="C2865" s="184">
        <f t="shared" si="1343"/>
        <v>174.71303941631902</v>
      </c>
      <c r="D2865" s="111">
        <f t="shared" si="1320"/>
        <v>7245.38</v>
      </c>
      <c r="E2865" s="111">
        <f>IF($K2865=1,VLOOKUP($A2864,$AQ$11:$AU$150,5),E2864)</f>
        <v>7276.54</v>
      </c>
      <c r="F2865" s="160" t="e">
        <f>IF($K2865=1,VLOOKUP($A2864,$AQ$11:$AU$135,6),F2864)</f>
        <v>#REF!</v>
      </c>
      <c r="G2865" s="114">
        <f t="shared" si="1321"/>
        <v>4.3006716003852752E-3</v>
      </c>
      <c r="H2865" s="115">
        <f t="shared" si="1322"/>
        <v>47143</v>
      </c>
      <c r="I2865" s="115">
        <f t="shared" si="1323"/>
        <v>47143</v>
      </c>
      <c r="J2865" s="116">
        <f t="shared" si="1324"/>
        <v>21</v>
      </c>
      <c r="K2865" s="116">
        <f t="shared" si="1325"/>
        <v>14</v>
      </c>
      <c r="L2865" s="8">
        <f t="shared" si="1326"/>
        <v>1.00286506</v>
      </c>
      <c r="M2865" s="117">
        <v>1</v>
      </c>
      <c r="N2865" s="117">
        <f t="shared" si="1327"/>
        <v>1</v>
      </c>
      <c r="O2865" s="110">
        <f t="shared" si="1328"/>
        <v>1.00286506</v>
      </c>
      <c r="P2865" s="110">
        <f t="shared" si="1329"/>
        <v>175.21360275000001</v>
      </c>
      <c r="Q2865" s="148">
        <f t="shared" si="1330"/>
        <v>0</v>
      </c>
      <c r="R2865" s="170">
        <f t="shared" si="1331"/>
        <v>0</v>
      </c>
      <c r="S2865" s="110">
        <f t="shared" si="1332"/>
        <v>0</v>
      </c>
      <c r="T2865" s="92">
        <f t="shared" si="1341"/>
        <v>0</v>
      </c>
      <c r="U2865" s="181">
        <f t="shared" si="1342"/>
        <v>0</v>
      </c>
      <c r="V2865" s="120">
        <f t="shared" si="1338"/>
        <v>7.8E-2</v>
      </c>
      <c r="W2865" s="118">
        <f t="shared" si="1333"/>
        <v>14</v>
      </c>
      <c r="X2865" s="118">
        <v>252</v>
      </c>
      <c r="Y2865" s="117">
        <f t="shared" si="1334"/>
        <v>1.0041813550000001</v>
      </c>
      <c r="Z2865" s="110">
        <f t="shared" si="1335"/>
        <v>0.73263027000000003</v>
      </c>
      <c r="AA2865" s="110">
        <f t="shared" si="1336"/>
        <v>0</v>
      </c>
      <c r="AB2865" s="121" t="str">
        <f t="shared" si="1339"/>
        <v>A+J=</v>
      </c>
      <c r="AC2865" s="115">
        <f t="shared" si="1340"/>
        <v>47143</v>
      </c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9">
        <f t="shared" si="1337"/>
        <v>47135</v>
      </c>
      <c r="B2866" s="110">
        <f t="shared" si="1319"/>
        <v>176.03465039999998</v>
      </c>
      <c r="C2866" s="184">
        <f t="shared" si="1343"/>
        <v>174.71303941631902</v>
      </c>
      <c r="D2866" s="111">
        <f t="shared" si="1320"/>
        <v>7245.38</v>
      </c>
      <c r="E2866" s="111">
        <f>IF($K2866=1,VLOOKUP($A2865,$AQ$11:$AU$150,5),E2865)</f>
        <v>7276.54</v>
      </c>
      <c r="F2866" s="160" t="e">
        <f>IF($K2866=1,VLOOKUP($A2865,$AQ$11:$AU$135,6),F2865)</f>
        <v>#REF!</v>
      </c>
      <c r="G2866" s="114">
        <f t="shared" si="1321"/>
        <v>4.3006716003852752E-3</v>
      </c>
      <c r="H2866" s="115">
        <f t="shared" si="1322"/>
        <v>47143</v>
      </c>
      <c r="I2866" s="115">
        <f t="shared" si="1323"/>
        <v>47143</v>
      </c>
      <c r="J2866" s="116">
        <f t="shared" si="1324"/>
        <v>21</v>
      </c>
      <c r="K2866" s="116">
        <f t="shared" si="1325"/>
        <v>15</v>
      </c>
      <c r="L2866" s="8">
        <f t="shared" si="1326"/>
        <v>1.00307002</v>
      </c>
      <c r="M2866" s="117">
        <v>1</v>
      </c>
      <c r="N2866" s="117">
        <f t="shared" si="1327"/>
        <v>1</v>
      </c>
      <c r="O2866" s="110">
        <f t="shared" si="1328"/>
        <v>1.00307002</v>
      </c>
      <c r="P2866" s="110">
        <f t="shared" si="1329"/>
        <v>175.24941193999999</v>
      </c>
      <c r="Q2866" s="148">
        <f t="shared" si="1330"/>
        <v>0</v>
      </c>
      <c r="R2866" s="170">
        <f t="shared" si="1331"/>
        <v>0</v>
      </c>
      <c r="S2866" s="110">
        <f t="shared" si="1332"/>
        <v>0</v>
      </c>
      <c r="T2866" s="92">
        <f t="shared" si="1341"/>
        <v>0</v>
      </c>
      <c r="U2866" s="181">
        <f t="shared" si="1342"/>
        <v>0</v>
      </c>
      <c r="V2866" s="120">
        <f t="shared" si="1338"/>
        <v>7.8E-2</v>
      </c>
      <c r="W2866" s="118">
        <f t="shared" si="1333"/>
        <v>15</v>
      </c>
      <c r="X2866" s="118">
        <v>252</v>
      </c>
      <c r="Y2866" s="117">
        <f t="shared" si="1334"/>
        <v>1.0044806909999999</v>
      </c>
      <c r="Z2866" s="110">
        <f t="shared" si="1335"/>
        <v>0.78523845999999997</v>
      </c>
      <c r="AA2866" s="110">
        <f t="shared" si="1336"/>
        <v>0</v>
      </c>
      <c r="AB2866" s="121" t="str">
        <f t="shared" si="1339"/>
        <v>A+J=</v>
      </c>
      <c r="AC2866" s="115">
        <f t="shared" si="1340"/>
        <v>47143</v>
      </c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9">
        <f t="shared" si="1337"/>
        <v>47136</v>
      </c>
      <c r="B2867" s="110">
        <f t="shared" si="1319"/>
        <v>176.12311199999999</v>
      </c>
      <c r="C2867" s="184">
        <f t="shared" si="1343"/>
        <v>174.71303941631902</v>
      </c>
      <c r="D2867" s="111">
        <f t="shared" si="1320"/>
        <v>7245.38</v>
      </c>
      <c r="E2867" s="111">
        <f>IF($K2867=1,VLOOKUP($A2866,$AQ$11:$AU$150,5),E2866)</f>
        <v>7276.54</v>
      </c>
      <c r="F2867" s="160" t="e">
        <f>IF($K2867=1,VLOOKUP($A2866,$AQ$11:$AU$135,6),F2866)</f>
        <v>#REF!</v>
      </c>
      <c r="G2867" s="114">
        <f t="shared" si="1321"/>
        <v>4.3006716003852752E-3</v>
      </c>
      <c r="H2867" s="115">
        <f t="shared" si="1322"/>
        <v>47143</v>
      </c>
      <c r="I2867" s="115">
        <f t="shared" si="1323"/>
        <v>47143</v>
      </c>
      <c r="J2867" s="116">
        <f t="shared" si="1324"/>
        <v>21</v>
      </c>
      <c r="K2867" s="116">
        <f t="shared" si="1325"/>
        <v>16</v>
      </c>
      <c r="L2867" s="8">
        <f t="shared" si="1326"/>
        <v>1.00327502</v>
      </c>
      <c r="M2867" s="117">
        <v>1</v>
      </c>
      <c r="N2867" s="117">
        <f t="shared" si="1327"/>
        <v>1</v>
      </c>
      <c r="O2867" s="110">
        <f t="shared" si="1328"/>
        <v>1.00327502</v>
      </c>
      <c r="P2867" s="110">
        <f t="shared" si="1329"/>
        <v>175.28522810999999</v>
      </c>
      <c r="Q2867" s="148">
        <f t="shared" si="1330"/>
        <v>0</v>
      </c>
      <c r="R2867" s="170">
        <f t="shared" si="1331"/>
        <v>0</v>
      </c>
      <c r="S2867" s="110">
        <f t="shared" si="1332"/>
        <v>0</v>
      </c>
      <c r="T2867" s="92">
        <f t="shared" si="1341"/>
        <v>0</v>
      </c>
      <c r="U2867" s="181">
        <f t="shared" si="1342"/>
        <v>0</v>
      </c>
      <c r="V2867" s="120">
        <f t="shared" si="1338"/>
        <v>7.8E-2</v>
      </c>
      <c r="W2867" s="118">
        <f t="shared" si="1333"/>
        <v>16</v>
      </c>
      <c r="X2867" s="118">
        <v>252</v>
      </c>
      <c r="Y2867" s="117">
        <f t="shared" si="1334"/>
        <v>1.0047801169999999</v>
      </c>
      <c r="Z2867" s="110">
        <f t="shared" si="1335"/>
        <v>0.83788388999999996</v>
      </c>
      <c r="AA2867" s="110">
        <f t="shared" si="1336"/>
        <v>0</v>
      </c>
      <c r="AB2867" s="121" t="str">
        <f t="shared" si="1339"/>
        <v>A+J=</v>
      </c>
      <c r="AC2867" s="115">
        <f t="shared" si="1340"/>
        <v>47143</v>
      </c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9">
        <f t="shared" si="1337"/>
        <v>47137</v>
      </c>
      <c r="B2868" s="110">
        <f t="shared" si="1319"/>
        <v>176.21161945</v>
      </c>
      <c r="C2868" s="184">
        <f t="shared" si="1343"/>
        <v>174.71303941631902</v>
      </c>
      <c r="D2868" s="111">
        <f t="shared" si="1320"/>
        <v>7245.38</v>
      </c>
      <c r="E2868" s="111">
        <f>IF($K2868=1,VLOOKUP($A2867,$AQ$11:$AU$150,5),E2867)</f>
        <v>7276.54</v>
      </c>
      <c r="F2868" s="160" t="e">
        <f>IF($K2868=1,VLOOKUP($A2867,$AQ$11:$AU$135,6),F2867)</f>
        <v>#REF!</v>
      </c>
      <c r="G2868" s="114">
        <f t="shared" si="1321"/>
        <v>4.3006716003852752E-3</v>
      </c>
      <c r="H2868" s="115">
        <f t="shared" si="1322"/>
        <v>47143</v>
      </c>
      <c r="I2868" s="115">
        <f t="shared" si="1323"/>
        <v>47143</v>
      </c>
      <c r="J2868" s="116">
        <f t="shared" si="1324"/>
        <v>21</v>
      </c>
      <c r="K2868" s="116">
        <f t="shared" si="1325"/>
        <v>17</v>
      </c>
      <c r="L2868" s="8">
        <f t="shared" si="1326"/>
        <v>1.0034800699999999</v>
      </c>
      <c r="M2868" s="117">
        <v>1</v>
      </c>
      <c r="N2868" s="117">
        <f t="shared" si="1327"/>
        <v>1</v>
      </c>
      <c r="O2868" s="110">
        <f t="shared" si="1328"/>
        <v>1.0034800699999999</v>
      </c>
      <c r="P2868" s="110">
        <f t="shared" si="1329"/>
        <v>175.32105301999999</v>
      </c>
      <c r="Q2868" s="148">
        <f t="shared" si="1330"/>
        <v>0</v>
      </c>
      <c r="R2868" s="170">
        <f t="shared" si="1331"/>
        <v>0</v>
      </c>
      <c r="S2868" s="110">
        <f t="shared" si="1332"/>
        <v>0</v>
      </c>
      <c r="T2868" s="92">
        <f t="shared" si="1341"/>
        <v>0</v>
      </c>
      <c r="U2868" s="181">
        <f t="shared" si="1342"/>
        <v>0</v>
      </c>
      <c r="V2868" s="120">
        <f t="shared" si="1338"/>
        <v>7.8E-2</v>
      </c>
      <c r="W2868" s="118">
        <f t="shared" si="1333"/>
        <v>17</v>
      </c>
      <c r="X2868" s="118">
        <v>252</v>
      </c>
      <c r="Y2868" s="117">
        <f t="shared" si="1334"/>
        <v>1.0050796319999999</v>
      </c>
      <c r="Z2868" s="110">
        <f t="shared" si="1335"/>
        <v>0.89056643000000002</v>
      </c>
      <c r="AA2868" s="110">
        <f t="shared" si="1336"/>
        <v>0</v>
      </c>
      <c r="AB2868" s="121" t="str">
        <f t="shared" si="1339"/>
        <v>A+J=</v>
      </c>
      <c r="AC2868" s="115">
        <f t="shared" si="1340"/>
        <v>47143</v>
      </c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9">
        <f t="shared" si="1337"/>
        <v>47138</v>
      </c>
      <c r="B2869" s="110">
        <f t="shared" si="1319"/>
        <v>176.30016922000002</v>
      </c>
      <c r="C2869" s="184">
        <f t="shared" si="1343"/>
        <v>174.71303941631902</v>
      </c>
      <c r="D2869" s="111">
        <f t="shared" si="1320"/>
        <v>7245.38</v>
      </c>
      <c r="E2869" s="111">
        <f>IF($K2869=1,VLOOKUP($A2868,$AQ$11:$AU$150,5),E2868)</f>
        <v>7276.54</v>
      </c>
      <c r="F2869" s="160" t="e">
        <f>IF($K2869=1,VLOOKUP($A2868,$AQ$11:$AU$135,6),F2868)</f>
        <v>#REF!</v>
      </c>
      <c r="G2869" s="114">
        <f t="shared" si="1321"/>
        <v>4.3006716003852752E-3</v>
      </c>
      <c r="H2869" s="115">
        <f t="shared" si="1322"/>
        <v>47143</v>
      </c>
      <c r="I2869" s="115">
        <f t="shared" si="1323"/>
        <v>47143</v>
      </c>
      <c r="J2869" s="116">
        <f t="shared" si="1324"/>
        <v>21</v>
      </c>
      <c r="K2869" s="116">
        <f t="shared" si="1325"/>
        <v>18</v>
      </c>
      <c r="L2869" s="8">
        <f t="shared" si="1326"/>
        <v>1.0036851499999999</v>
      </c>
      <c r="M2869" s="117">
        <v>1</v>
      </c>
      <c r="N2869" s="117">
        <f t="shared" si="1327"/>
        <v>1</v>
      </c>
      <c r="O2869" s="110">
        <f t="shared" si="1328"/>
        <v>1.0036851499999999</v>
      </c>
      <c r="P2869" s="110">
        <f t="shared" si="1329"/>
        <v>175.35688317</v>
      </c>
      <c r="Q2869" s="148">
        <f t="shared" si="1330"/>
        <v>0</v>
      </c>
      <c r="R2869" s="170">
        <f t="shared" si="1331"/>
        <v>0</v>
      </c>
      <c r="S2869" s="110">
        <f t="shared" si="1332"/>
        <v>0</v>
      </c>
      <c r="T2869" s="92">
        <f t="shared" si="1341"/>
        <v>0</v>
      </c>
      <c r="U2869" s="181">
        <f t="shared" si="1342"/>
        <v>0</v>
      </c>
      <c r="V2869" s="120">
        <f t="shared" si="1338"/>
        <v>7.8E-2</v>
      </c>
      <c r="W2869" s="118">
        <f t="shared" si="1333"/>
        <v>18</v>
      </c>
      <c r="X2869" s="118">
        <v>252</v>
      </c>
      <c r="Y2869" s="117">
        <f t="shared" si="1334"/>
        <v>1.005379236</v>
      </c>
      <c r="Z2869" s="110">
        <f t="shared" si="1335"/>
        <v>0.94328604999999999</v>
      </c>
      <c r="AA2869" s="110">
        <f t="shared" si="1336"/>
        <v>0</v>
      </c>
      <c r="AB2869" s="121" t="str">
        <f t="shared" si="1339"/>
        <v>A+J=</v>
      </c>
      <c r="AC2869" s="115">
        <f t="shared" si="1340"/>
        <v>47143</v>
      </c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9">
        <f t="shared" si="1337"/>
        <v>47139</v>
      </c>
      <c r="B2870" s="110">
        <f t="shared" si="1319"/>
        <v>176.30016922000002</v>
      </c>
      <c r="C2870" s="184">
        <f t="shared" si="1343"/>
        <v>174.71303941631902</v>
      </c>
      <c r="D2870" s="111">
        <f t="shared" si="1320"/>
        <v>7245.38</v>
      </c>
      <c r="E2870" s="111">
        <f>IF($K2870=1,VLOOKUP($A2869,$AQ$11:$AU$150,5),E2869)</f>
        <v>7276.54</v>
      </c>
      <c r="F2870" s="160" t="e">
        <f>IF($K2870=1,VLOOKUP($A2869,$AQ$11:$AU$135,6),F2869)</f>
        <v>#REF!</v>
      </c>
      <c r="G2870" s="114">
        <f t="shared" si="1321"/>
        <v>4.3006716003852752E-3</v>
      </c>
      <c r="H2870" s="115">
        <f t="shared" si="1322"/>
        <v>47143</v>
      </c>
      <c r="I2870" s="115">
        <f t="shared" si="1323"/>
        <v>47143</v>
      </c>
      <c r="J2870" s="116">
        <f t="shared" si="1324"/>
        <v>21</v>
      </c>
      <c r="K2870" s="116">
        <f t="shared" si="1325"/>
        <v>18</v>
      </c>
      <c r="L2870" s="8">
        <f t="shared" si="1326"/>
        <v>1.0036851499999999</v>
      </c>
      <c r="M2870" s="117">
        <v>1</v>
      </c>
      <c r="N2870" s="117">
        <f t="shared" si="1327"/>
        <v>1</v>
      </c>
      <c r="O2870" s="110">
        <f t="shared" si="1328"/>
        <v>1.0036851499999999</v>
      </c>
      <c r="P2870" s="110">
        <f t="shared" si="1329"/>
        <v>175.35688317</v>
      </c>
      <c r="Q2870" s="148">
        <f t="shared" si="1330"/>
        <v>0</v>
      </c>
      <c r="R2870" s="170">
        <f t="shared" si="1331"/>
        <v>0</v>
      </c>
      <c r="S2870" s="110">
        <f t="shared" si="1332"/>
        <v>0</v>
      </c>
      <c r="T2870" s="92">
        <f t="shared" si="1341"/>
        <v>0</v>
      </c>
      <c r="U2870" s="181">
        <f t="shared" si="1342"/>
        <v>0</v>
      </c>
      <c r="V2870" s="120">
        <f t="shared" si="1338"/>
        <v>7.8E-2</v>
      </c>
      <c r="W2870" s="118">
        <f t="shared" si="1333"/>
        <v>18</v>
      </c>
      <c r="X2870" s="118">
        <v>252</v>
      </c>
      <c r="Y2870" s="117">
        <f t="shared" si="1334"/>
        <v>1.005379236</v>
      </c>
      <c r="Z2870" s="110">
        <f t="shared" si="1335"/>
        <v>0.94328604999999999</v>
      </c>
      <c r="AA2870" s="110">
        <f t="shared" si="1336"/>
        <v>0</v>
      </c>
      <c r="AB2870" s="121" t="str">
        <f t="shared" si="1339"/>
        <v>A+J=</v>
      </c>
      <c r="AC2870" s="115">
        <f t="shared" si="1340"/>
        <v>47143</v>
      </c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9">
        <f t="shared" si="1337"/>
        <v>47140</v>
      </c>
      <c r="B2871" s="110">
        <f t="shared" si="1319"/>
        <v>176.30016922000002</v>
      </c>
      <c r="C2871" s="184">
        <f t="shared" si="1343"/>
        <v>174.71303941631902</v>
      </c>
      <c r="D2871" s="111">
        <f t="shared" si="1320"/>
        <v>7245.38</v>
      </c>
      <c r="E2871" s="111">
        <f>IF($K2871=1,VLOOKUP($A2870,$AQ$11:$AU$150,5),E2870)</f>
        <v>7276.54</v>
      </c>
      <c r="F2871" s="160" t="e">
        <f>IF($K2871=1,VLOOKUP($A2870,$AQ$11:$AU$135,6),F2870)</f>
        <v>#REF!</v>
      </c>
      <c r="G2871" s="114">
        <f t="shared" si="1321"/>
        <v>4.3006716003852752E-3</v>
      </c>
      <c r="H2871" s="115">
        <f t="shared" si="1322"/>
        <v>47143</v>
      </c>
      <c r="I2871" s="115">
        <f t="shared" si="1323"/>
        <v>47143</v>
      </c>
      <c r="J2871" s="116">
        <f t="shared" si="1324"/>
        <v>21</v>
      </c>
      <c r="K2871" s="116">
        <f t="shared" si="1325"/>
        <v>18</v>
      </c>
      <c r="L2871" s="8">
        <f t="shared" si="1326"/>
        <v>1.0036851499999999</v>
      </c>
      <c r="M2871" s="117">
        <v>1</v>
      </c>
      <c r="N2871" s="117">
        <f t="shared" si="1327"/>
        <v>1</v>
      </c>
      <c r="O2871" s="110">
        <f t="shared" si="1328"/>
        <v>1.0036851499999999</v>
      </c>
      <c r="P2871" s="110">
        <f t="shared" si="1329"/>
        <v>175.35688317</v>
      </c>
      <c r="Q2871" s="148">
        <f t="shared" si="1330"/>
        <v>0</v>
      </c>
      <c r="R2871" s="170">
        <f t="shared" si="1331"/>
        <v>0</v>
      </c>
      <c r="S2871" s="110">
        <f t="shared" si="1332"/>
        <v>0</v>
      </c>
      <c r="T2871" s="92">
        <f t="shared" si="1341"/>
        <v>0</v>
      </c>
      <c r="U2871" s="181">
        <f t="shared" si="1342"/>
        <v>0</v>
      </c>
      <c r="V2871" s="120">
        <f t="shared" si="1338"/>
        <v>7.8E-2</v>
      </c>
      <c r="W2871" s="118">
        <f t="shared" si="1333"/>
        <v>18</v>
      </c>
      <c r="X2871" s="118">
        <v>252</v>
      </c>
      <c r="Y2871" s="117">
        <f t="shared" si="1334"/>
        <v>1.005379236</v>
      </c>
      <c r="Z2871" s="110">
        <f t="shared" si="1335"/>
        <v>0.94328604999999999</v>
      </c>
      <c r="AA2871" s="110">
        <f t="shared" si="1336"/>
        <v>0</v>
      </c>
      <c r="AB2871" s="121" t="str">
        <f t="shared" si="1339"/>
        <v>A+J=</v>
      </c>
      <c r="AC2871" s="115">
        <f t="shared" si="1340"/>
        <v>47143</v>
      </c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9">
        <f t="shared" si="1337"/>
        <v>47141</v>
      </c>
      <c r="B2872" s="110">
        <f t="shared" si="1319"/>
        <v>176.38876486000001</v>
      </c>
      <c r="C2872" s="184">
        <f t="shared" si="1343"/>
        <v>174.71303941631902</v>
      </c>
      <c r="D2872" s="111">
        <f t="shared" si="1320"/>
        <v>7245.38</v>
      </c>
      <c r="E2872" s="111">
        <f>IF($K2872=1,VLOOKUP($A2871,$AQ$11:$AU$150,5),E2871)</f>
        <v>7276.54</v>
      </c>
      <c r="F2872" s="160" t="e">
        <f>IF($K2872=1,VLOOKUP($A2871,$AQ$11:$AU$135,6),F2871)</f>
        <v>#REF!</v>
      </c>
      <c r="G2872" s="114">
        <f t="shared" si="1321"/>
        <v>4.3006716003852752E-3</v>
      </c>
      <c r="H2872" s="115">
        <f t="shared" si="1322"/>
        <v>47143</v>
      </c>
      <c r="I2872" s="115">
        <f t="shared" si="1323"/>
        <v>47143</v>
      </c>
      <c r="J2872" s="116">
        <f t="shared" si="1324"/>
        <v>21</v>
      </c>
      <c r="K2872" s="116">
        <f t="shared" si="1325"/>
        <v>19</v>
      </c>
      <c r="L2872" s="8">
        <f t="shared" si="1326"/>
        <v>1.00389028</v>
      </c>
      <c r="M2872" s="117">
        <v>1</v>
      </c>
      <c r="N2872" s="117">
        <f t="shared" si="1327"/>
        <v>1</v>
      </c>
      <c r="O2872" s="110">
        <f t="shared" si="1328"/>
        <v>1.00389028</v>
      </c>
      <c r="P2872" s="110">
        <f t="shared" si="1329"/>
        <v>175.39272205</v>
      </c>
      <c r="Q2872" s="148">
        <f t="shared" si="1330"/>
        <v>0</v>
      </c>
      <c r="R2872" s="170">
        <f t="shared" si="1331"/>
        <v>0</v>
      </c>
      <c r="S2872" s="110">
        <f t="shared" si="1332"/>
        <v>0</v>
      </c>
      <c r="T2872" s="92">
        <f t="shared" si="1341"/>
        <v>0</v>
      </c>
      <c r="U2872" s="181">
        <f t="shared" si="1342"/>
        <v>0</v>
      </c>
      <c r="V2872" s="120">
        <f t="shared" si="1338"/>
        <v>7.8E-2</v>
      </c>
      <c r="W2872" s="118">
        <f t="shared" si="1333"/>
        <v>19</v>
      </c>
      <c r="X2872" s="118">
        <v>252</v>
      </c>
      <c r="Y2872" s="117">
        <f t="shared" si="1334"/>
        <v>1.0056789290000001</v>
      </c>
      <c r="Z2872" s="110">
        <f t="shared" si="1335"/>
        <v>0.99604280999999995</v>
      </c>
      <c r="AA2872" s="110">
        <f t="shared" si="1336"/>
        <v>0</v>
      </c>
      <c r="AB2872" s="121" t="str">
        <f t="shared" si="1339"/>
        <v>A+J=</v>
      </c>
      <c r="AC2872" s="115">
        <f t="shared" si="1340"/>
        <v>47143</v>
      </c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9">
        <f t="shared" si="1337"/>
        <v>47142</v>
      </c>
      <c r="B2873" s="110">
        <f t="shared" si="1319"/>
        <v>176.47740481000002</v>
      </c>
      <c r="C2873" s="184">
        <f t="shared" si="1343"/>
        <v>174.71303941631902</v>
      </c>
      <c r="D2873" s="111">
        <f t="shared" si="1320"/>
        <v>7245.38</v>
      </c>
      <c r="E2873" s="111">
        <f>IF($K2873=1,VLOOKUP($A2872,$AQ$11:$AU$150,5),E2872)</f>
        <v>7276.54</v>
      </c>
      <c r="F2873" s="160" t="e">
        <f>IF($K2873=1,VLOOKUP($A2872,$AQ$11:$AU$135,6),F2872)</f>
        <v>#REF!</v>
      </c>
      <c r="G2873" s="114">
        <f t="shared" si="1321"/>
        <v>4.3006716003852752E-3</v>
      </c>
      <c r="H2873" s="115">
        <f t="shared" si="1322"/>
        <v>47143</v>
      </c>
      <c r="I2873" s="115">
        <f t="shared" si="1323"/>
        <v>47143</v>
      </c>
      <c r="J2873" s="116">
        <f t="shared" si="1324"/>
        <v>21</v>
      </c>
      <c r="K2873" s="116">
        <f t="shared" si="1325"/>
        <v>20</v>
      </c>
      <c r="L2873" s="8">
        <f t="shared" si="1326"/>
        <v>1.0040954499999999</v>
      </c>
      <c r="M2873" s="117">
        <v>1</v>
      </c>
      <c r="N2873" s="117">
        <f t="shared" si="1327"/>
        <v>1</v>
      </c>
      <c r="O2873" s="110">
        <f t="shared" si="1328"/>
        <v>1.0040954499999999</v>
      </c>
      <c r="P2873" s="110">
        <f t="shared" si="1329"/>
        <v>175.42856793000001</v>
      </c>
      <c r="Q2873" s="148">
        <f t="shared" si="1330"/>
        <v>0</v>
      </c>
      <c r="R2873" s="170">
        <f t="shared" si="1331"/>
        <v>0</v>
      </c>
      <c r="S2873" s="110">
        <f t="shared" si="1332"/>
        <v>0</v>
      </c>
      <c r="T2873" s="92">
        <f t="shared" si="1341"/>
        <v>0</v>
      </c>
      <c r="U2873" s="181">
        <f t="shared" si="1342"/>
        <v>0</v>
      </c>
      <c r="V2873" s="120">
        <f t="shared" si="1338"/>
        <v>7.8E-2</v>
      </c>
      <c r="W2873" s="118">
        <f t="shared" si="1333"/>
        <v>20</v>
      </c>
      <c r="X2873" s="118">
        <v>252</v>
      </c>
      <c r="Y2873" s="117">
        <f t="shared" si="1334"/>
        <v>1.0059787120000001</v>
      </c>
      <c r="Z2873" s="110">
        <f t="shared" si="1335"/>
        <v>1.0488368800000001</v>
      </c>
      <c r="AA2873" s="110">
        <f t="shared" si="1336"/>
        <v>0</v>
      </c>
      <c r="AB2873" s="121" t="str">
        <f t="shared" si="1339"/>
        <v>A+J=</v>
      </c>
      <c r="AC2873" s="115">
        <f t="shared" si="1340"/>
        <v>47143</v>
      </c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9">
        <f t="shared" si="1337"/>
        <v>47143</v>
      </c>
      <c r="B2874" s="110">
        <f t="shared" si="1319"/>
        <v>176.56609064999998</v>
      </c>
      <c r="C2874" s="184">
        <f t="shared" si="1343"/>
        <v>174.71303941631902</v>
      </c>
      <c r="D2874" s="111">
        <f t="shared" si="1320"/>
        <v>7245.38</v>
      </c>
      <c r="E2874" s="111">
        <f>IF($K2874=1,VLOOKUP($A2873,$AQ$11:$AU$150,5),E2873)</f>
        <v>7276.54</v>
      </c>
      <c r="F2874" s="160" t="e">
        <f>IF($K2874=1,VLOOKUP($A2873,$AQ$11:$AU$135,6),F2873)</f>
        <v>#REF!</v>
      </c>
      <c r="G2874" s="114">
        <f t="shared" si="1321"/>
        <v>4.3006716003852752E-3</v>
      </c>
      <c r="H2874" s="115">
        <f t="shared" si="1322"/>
        <v>47143</v>
      </c>
      <c r="I2874" s="115">
        <f t="shared" si="1323"/>
        <v>47143</v>
      </c>
      <c r="J2874" s="116">
        <f t="shared" si="1324"/>
        <v>21</v>
      </c>
      <c r="K2874" s="116">
        <f t="shared" si="1325"/>
        <v>21</v>
      </c>
      <c r="L2874" s="8">
        <f t="shared" si="1326"/>
        <v>1.0043006699999999</v>
      </c>
      <c r="M2874" s="117">
        <v>1</v>
      </c>
      <c r="N2874" s="117">
        <f t="shared" si="1327"/>
        <v>1</v>
      </c>
      <c r="O2874" s="110">
        <f t="shared" si="1328"/>
        <v>1.0043006699999999</v>
      </c>
      <c r="P2874" s="110">
        <f t="shared" si="1329"/>
        <v>175.46442253999999</v>
      </c>
      <c r="Q2874" s="148">
        <f t="shared" si="1330"/>
        <v>94</v>
      </c>
      <c r="R2874" s="170">
        <f t="shared" si="1331"/>
        <v>6.6667000000000004E-2</v>
      </c>
      <c r="S2874" s="110">
        <f t="shared" si="1332"/>
        <v>11.69768665</v>
      </c>
      <c r="T2874" s="92">
        <f t="shared" si="1341"/>
        <v>0.75138312722656242</v>
      </c>
      <c r="U2874" s="181">
        <f t="shared" si="1342"/>
        <v>7.0949253398583365E-2</v>
      </c>
      <c r="V2874" s="120">
        <f t="shared" si="1338"/>
        <v>7.8E-2</v>
      </c>
      <c r="W2874" s="118">
        <f t="shared" si="1333"/>
        <v>21</v>
      </c>
      <c r="X2874" s="118">
        <v>252</v>
      </c>
      <c r="Y2874" s="117">
        <f t="shared" si="1334"/>
        <v>1.0062785839999999</v>
      </c>
      <c r="Z2874" s="110">
        <f t="shared" si="1335"/>
        <v>1.1016681100000001</v>
      </c>
      <c r="AA2874" s="110">
        <f t="shared" si="1336"/>
        <v>12.79935476</v>
      </c>
      <c r="AB2874" s="121" t="str">
        <f t="shared" si="1339"/>
        <v>A+J=</v>
      </c>
      <c r="AC2874" s="115">
        <f t="shared" si="1340"/>
        <v>47143</v>
      </c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9">
        <f t="shared" si="1337"/>
        <v>47144</v>
      </c>
      <c r="B2875" s="110">
        <f t="shared" si="1319"/>
        <v>163.09893789</v>
      </c>
      <c r="C2875" s="184">
        <f t="shared" si="1343"/>
        <v>163.0153527627734</v>
      </c>
      <c r="D2875" s="111">
        <f t="shared" si="1320"/>
        <v>7245.38</v>
      </c>
      <c r="E2875" s="111">
        <f>IF($K2875=1,VLOOKUP($A2874,$AQ$11:$AU$150,5),E2874)</f>
        <v>7276.54</v>
      </c>
      <c r="F2875" s="160" t="e">
        <f>IF($K2875=1,VLOOKUP($A2874,$AQ$11:$AU$135,6),F2874)</f>
        <v>#REF!</v>
      </c>
      <c r="G2875" s="114">
        <f t="shared" si="1321"/>
        <v>4.3006716003852752E-3</v>
      </c>
      <c r="H2875" s="115">
        <f t="shared" si="1322"/>
        <v>47175</v>
      </c>
      <c r="I2875" s="115">
        <f t="shared" si="1323"/>
        <v>47175</v>
      </c>
      <c r="J2875" s="116">
        <f t="shared" si="1324"/>
        <v>20</v>
      </c>
      <c r="K2875" s="116">
        <f t="shared" si="1325"/>
        <v>1</v>
      </c>
      <c r="L2875" s="8">
        <f t="shared" si="1326"/>
        <v>1.0002145899999999</v>
      </c>
      <c r="M2875" s="117">
        <v>1</v>
      </c>
      <c r="N2875" s="117">
        <f t="shared" si="1327"/>
        <v>1</v>
      </c>
      <c r="O2875" s="110">
        <f t="shared" si="1328"/>
        <v>1.0002145899999999</v>
      </c>
      <c r="P2875" s="110">
        <f t="shared" si="1329"/>
        <v>163.05033422</v>
      </c>
      <c r="Q2875" s="148">
        <f t="shared" si="1330"/>
        <v>0</v>
      </c>
      <c r="R2875" s="170">
        <f t="shared" si="1331"/>
        <v>0</v>
      </c>
      <c r="S2875" s="110">
        <f t="shared" si="1332"/>
        <v>0</v>
      </c>
      <c r="T2875" s="92">
        <f t="shared" si="1341"/>
        <v>0</v>
      </c>
      <c r="U2875" s="181">
        <f t="shared" si="1342"/>
        <v>0</v>
      </c>
      <c r="V2875" s="120">
        <f t="shared" si="1338"/>
        <v>7.8E-2</v>
      </c>
      <c r="W2875" s="118">
        <f t="shared" si="1333"/>
        <v>1</v>
      </c>
      <c r="X2875" s="118">
        <v>252</v>
      </c>
      <c r="Y2875" s="117">
        <f t="shared" si="1334"/>
        <v>1.00029809</v>
      </c>
      <c r="Z2875" s="110">
        <f t="shared" si="1335"/>
        <v>4.8603670000000002E-2</v>
      </c>
      <c r="AA2875" s="110">
        <f t="shared" si="1336"/>
        <v>0</v>
      </c>
      <c r="AB2875" s="121" t="str">
        <f t="shared" si="1339"/>
        <v>A+J=</v>
      </c>
      <c r="AC2875" s="115">
        <f t="shared" si="1340"/>
        <v>47175</v>
      </c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9">
        <f t="shared" si="1337"/>
        <v>47145</v>
      </c>
      <c r="B2876" s="110">
        <f t="shared" si="1319"/>
        <v>163.18256656</v>
      </c>
      <c r="C2876" s="184">
        <f t="shared" si="1343"/>
        <v>163.0153527627734</v>
      </c>
      <c r="D2876" s="111">
        <f t="shared" si="1320"/>
        <v>7245.38</v>
      </c>
      <c r="E2876" s="111">
        <f>IF($K2876=1,VLOOKUP($A2875,$AQ$11:$AU$150,5),E2875)</f>
        <v>7276.54</v>
      </c>
      <c r="F2876" s="160" t="e">
        <f>IF($K2876=1,VLOOKUP($A2875,$AQ$11:$AU$135,6),F2875)</f>
        <v>#REF!</v>
      </c>
      <c r="G2876" s="114">
        <f t="shared" si="1321"/>
        <v>4.3006716003852752E-3</v>
      </c>
      <c r="H2876" s="115">
        <f t="shared" si="1322"/>
        <v>47175</v>
      </c>
      <c r="I2876" s="115">
        <f t="shared" si="1323"/>
        <v>47175</v>
      </c>
      <c r="J2876" s="116">
        <f t="shared" si="1324"/>
        <v>20</v>
      </c>
      <c r="K2876" s="116">
        <f t="shared" si="1325"/>
        <v>2</v>
      </c>
      <c r="L2876" s="8">
        <f t="shared" si="1326"/>
        <v>1.0004292299999999</v>
      </c>
      <c r="M2876" s="117">
        <v>1</v>
      </c>
      <c r="N2876" s="117">
        <f t="shared" si="1327"/>
        <v>1</v>
      </c>
      <c r="O2876" s="110">
        <f t="shared" si="1328"/>
        <v>1.0004292299999999</v>
      </c>
      <c r="P2876" s="110">
        <f t="shared" si="1329"/>
        <v>163.08532384</v>
      </c>
      <c r="Q2876" s="148">
        <f t="shared" si="1330"/>
        <v>0</v>
      </c>
      <c r="R2876" s="170">
        <f t="shared" si="1331"/>
        <v>0</v>
      </c>
      <c r="S2876" s="110">
        <f t="shared" si="1332"/>
        <v>0</v>
      </c>
      <c r="T2876" s="92">
        <f t="shared" si="1341"/>
        <v>0</v>
      </c>
      <c r="U2876" s="181">
        <f t="shared" si="1342"/>
        <v>0</v>
      </c>
      <c r="V2876" s="120">
        <f t="shared" si="1338"/>
        <v>7.8E-2</v>
      </c>
      <c r="W2876" s="118">
        <f t="shared" si="1333"/>
        <v>2</v>
      </c>
      <c r="X2876" s="118">
        <v>252</v>
      </c>
      <c r="Y2876" s="117">
        <f t="shared" si="1334"/>
        <v>1.0005962690000001</v>
      </c>
      <c r="Z2876" s="110">
        <f t="shared" si="1335"/>
        <v>9.7242720000000005E-2</v>
      </c>
      <c r="AA2876" s="110">
        <f t="shared" si="1336"/>
        <v>0</v>
      </c>
      <c r="AB2876" s="121" t="str">
        <f t="shared" si="1339"/>
        <v>A+J=</v>
      </c>
      <c r="AC2876" s="115">
        <f t="shared" si="1340"/>
        <v>47175</v>
      </c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9">
        <f t="shared" si="1337"/>
        <v>47146</v>
      </c>
      <c r="B2877" s="110">
        <f t="shared" si="1319"/>
        <v>163.18256656</v>
      </c>
      <c r="C2877" s="184">
        <f t="shared" si="1343"/>
        <v>163.0153527627734</v>
      </c>
      <c r="D2877" s="111">
        <f t="shared" si="1320"/>
        <v>7245.38</v>
      </c>
      <c r="E2877" s="111">
        <f>IF($K2877=1,VLOOKUP($A2876,$AQ$11:$AU$150,5),E2876)</f>
        <v>7276.54</v>
      </c>
      <c r="F2877" s="160" t="e">
        <f>IF($K2877=1,VLOOKUP($A2876,$AQ$11:$AU$135,6),F2876)</f>
        <v>#REF!</v>
      </c>
      <c r="G2877" s="114">
        <f t="shared" si="1321"/>
        <v>4.3006716003852752E-3</v>
      </c>
      <c r="H2877" s="115">
        <f t="shared" si="1322"/>
        <v>47175</v>
      </c>
      <c r="I2877" s="115">
        <f t="shared" si="1323"/>
        <v>47175</v>
      </c>
      <c r="J2877" s="116">
        <f t="shared" si="1324"/>
        <v>20</v>
      </c>
      <c r="K2877" s="116">
        <f t="shared" si="1325"/>
        <v>2</v>
      </c>
      <c r="L2877" s="8">
        <f t="shared" si="1326"/>
        <v>1.0004292299999999</v>
      </c>
      <c r="M2877" s="117">
        <v>1</v>
      </c>
      <c r="N2877" s="117">
        <f t="shared" si="1327"/>
        <v>1</v>
      </c>
      <c r="O2877" s="110">
        <f t="shared" si="1328"/>
        <v>1.0004292299999999</v>
      </c>
      <c r="P2877" s="110">
        <f t="shared" si="1329"/>
        <v>163.08532384</v>
      </c>
      <c r="Q2877" s="148">
        <f t="shared" si="1330"/>
        <v>0</v>
      </c>
      <c r="R2877" s="170">
        <f t="shared" si="1331"/>
        <v>0</v>
      </c>
      <c r="S2877" s="110">
        <f t="shared" si="1332"/>
        <v>0</v>
      </c>
      <c r="T2877" s="92">
        <f t="shared" si="1341"/>
        <v>0</v>
      </c>
      <c r="U2877" s="181">
        <f t="shared" si="1342"/>
        <v>0</v>
      </c>
      <c r="V2877" s="120">
        <f t="shared" si="1338"/>
        <v>7.8E-2</v>
      </c>
      <c r="W2877" s="118">
        <f t="shared" si="1333"/>
        <v>2</v>
      </c>
      <c r="X2877" s="118">
        <v>252</v>
      </c>
      <c r="Y2877" s="117">
        <f t="shared" si="1334"/>
        <v>1.0005962690000001</v>
      </c>
      <c r="Z2877" s="110">
        <f t="shared" si="1335"/>
        <v>9.7242720000000005E-2</v>
      </c>
      <c r="AA2877" s="110">
        <f t="shared" si="1336"/>
        <v>0</v>
      </c>
      <c r="AB2877" s="121" t="str">
        <f t="shared" si="1339"/>
        <v>A+J=</v>
      </c>
      <c r="AC2877" s="115">
        <f t="shared" si="1340"/>
        <v>47175</v>
      </c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9">
        <f t="shared" si="1337"/>
        <v>47147</v>
      </c>
      <c r="B2878" s="110">
        <f t="shared" si="1319"/>
        <v>163.18256656</v>
      </c>
      <c r="C2878" s="184">
        <f t="shared" si="1343"/>
        <v>163.0153527627734</v>
      </c>
      <c r="D2878" s="111">
        <f t="shared" si="1320"/>
        <v>7245.38</v>
      </c>
      <c r="E2878" s="111">
        <f>IF($K2878=1,VLOOKUP($A2877,$AQ$11:$AU$150,5),E2877)</f>
        <v>7276.54</v>
      </c>
      <c r="F2878" s="160" t="e">
        <f>IF($K2878=1,VLOOKUP($A2877,$AQ$11:$AU$135,6),F2877)</f>
        <v>#REF!</v>
      </c>
      <c r="G2878" s="114">
        <f t="shared" si="1321"/>
        <v>4.3006716003852752E-3</v>
      </c>
      <c r="H2878" s="115">
        <f t="shared" si="1322"/>
        <v>47175</v>
      </c>
      <c r="I2878" s="115">
        <f t="shared" si="1323"/>
        <v>47175</v>
      </c>
      <c r="J2878" s="116">
        <f t="shared" si="1324"/>
        <v>20</v>
      </c>
      <c r="K2878" s="116">
        <f t="shared" si="1325"/>
        <v>2</v>
      </c>
      <c r="L2878" s="8">
        <f t="shared" si="1326"/>
        <v>1.0004292299999999</v>
      </c>
      <c r="M2878" s="117">
        <v>1</v>
      </c>
      <c r="N2878" s="117">
        <f t="shared" si="1327"/>
        <v>1</v>
      </c>
      <c r="O2878" s="110">
        <f t="shared" si="1328"/>
        <v>1.0004292299999999</v>
      </c>
      <c r="P2878" s="110">
        <f t="shared" si="1329"/>
        <v>163.08532384</v>
      </c>
      <c r="Q2878" s="148">
        <f t="shared" si="1330"/>
        <v>0</v>
      </c>
      <c r="R2878" s="170">
        <f t="shared" si="1331"/>
        <v>0</v>
      </c>
      <c r="S2878" s="110">
        <f t="shared" si="1332"/>
        <v>0</v>
      </c>
      <c r="T2878" s="92">
        <f t="shared" si="1341"/>
        <v>0</v>
      </c>
      <c r="U2878" s="181">
        <f t="shared" si="1342"/>
        <v>0</v>
      </c>
      <c r="V2878" s="120">
        <f t="shared" si="1338"/>
        <v>7.8E-2</v>
      </c>
      <c r="W2878" s="118">
        <f t="shared" si="1333"/>
        <v>2</v>
      </c>
      <c r="X2878" s="118">
        <v>252</v>
      </c>
      <c r="Y2878" s="117">
        <f t="shared" si="1334"/>
        <v>1.0005962690000001</v>
      </c>
      <c r="Z2878" s="110">
        <f t="shared" si="1335"/>
        <v>9.7242720000000005E-2</v>
      </c>
      <c r="AA2878" s="110">
        <f t="shared" si="1336"/>
        <v>0</v>
      </c>
      <c r="AB2878" s="121" t="str">
        <f t="shared" si="1339"/>
        <v>A+J=</v>
      </c>
      <c r="AC2878" s="115">
        <f t="shared" si="1340"/>
        <v>47175</v>
      </c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9">
        <f t="shared" si="1337"/>
        <v>47148</v>
      </c>
      <c r="B2879" s="110">
        <f t="shared" si="1319"/>
        <v>163.26623860000001</v>
      </c>
      <c r="C2879" s="184">
        <f t="shared" si="1343"/>
        <v>163.0153527627734</v>
      </c>
      <c r="D2879" s="111">
        <f t="shared" si="1320"/>
        <v>7245.38</v>
      </c>
      <c r="E2879" s="111">
        <f>IF($K2879=1,VLOOKUP($A2878,$AQ$11:$AU$150,5),E2878)</f>
        <v>7276.54</v>
      </c>
      <c r="F2879" s="160" t="e">
        <f>IF($K2879=1,VLOOKUP($A2878,$AQ$11:$AU$135,6),F2878)</f>
        <v>#REF!</v>
      </c>
      <c r="G2879" s="114">
        <f t="shared" si="1321"/>
        <v>4.3006716003852752E-3</v>
      </c>
      <c r="H2879" s="115">
        <f t="shared" si="1322"/>
        <v>47175</v>
      </c>
      <c r="I2879" s="115">
        <f t="shared" si="1323"/>
        <v>47175</v>
      </c>
      <c r="J2879" s="116">
        <f t="shared" si="1324"/>
        <v>20</v>
      </c>
      <c r="K2879" s="116">
        <f t="shared" si="1325"/>
        <v>3</v>
      </c>
      <c r="L2879" s="8">
        <f t="shared" si="1326"/>
        <v>1.0006439199999999</v>
      </c>
      <c r="M2879" s="117">
        <v>1</v>
      </c>
      <c r="N2879" s="117">
        <f t="shared" si="1327"/>
        <v>1</v>
      </c>
      <c r="O2879" s="110">
        <f t="shared" si="1328"/>
        <v>1.0006439199999999</v>
      </c>
      <c r="P2879" s="110">
        <f t="shared" si="1329"/>
        <v>163.12032160000001</v>
      </c>
      <c r="Q2879" s="148">
        <f t="shared" si="1330"/>
        <v>0</v>
      </c>
      <c r="R2879" s="170">
        <f t="shared" si="1331"/>
        <v>0</v>
      </c>
      <c r="S2879" s="110">
        <f t="shared" si="1332"/>
        <v>0</v>
      </c>
      <c r="T2879" s="92">
        <f t="shared" si="1341"/>
        <v>0</v>
      </c>
      <c r="U2879" s="181">
        <f t="shared" si="1342"/>
        <v>0</v>
      </c>
      <c r="V2879" s="120">
        <f t="shared" si="1338"/>
        <v>7.8E-2</v>
      </c>
      <c r="W2879" s="118">
        <f t="shared" si="1333"/>
        <v>3</v>
      </c>
      <c r="X2879" s="118">
        <v>252</v>
      </c>
      <c r="Y2879" s="117">
        <f t="shared" si="1334"/>
        <v>1.0008945359999999</v>
      </c>
      <c r="Z2879" s="110">
        <f t="shared" si="1335"/>
        <v>0.14591699999999999</v>
      </c>
      <c r="AA2879" s="110">
        <f t="shared" si="1336"/>
        <v>0</v>
      </c>
      <c r="AB2879" s="121" t="str">
        <f t="shared" si="1339"/>
        <v>A+J=</v>
      </c>
      <c r="AC2879" s="115">
        <f t="shared" si="1340"/>
        <v>47175</v>
      </c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9">
        <f t="shared" si="1337"/>
        <v>47149</v>
      </c>
      <c r="B2880" s="110">
        <f t="shared" si="1319"/>
        <v>163.34995273000001</v>
      </c>
      <c r="C2880" s="184">
        <f t="shared" si="1343"/>
        <v>163.0153527627734</v>
      </c>
      <c r="D2880" s="111">
        <f t="shared" si="1320"/>
        <v>7245.38</v>
      </c>
      <c r="E2880" s="111">
        <f>IF($K2880=1,VLOOKUP($A2879,$AQ$11:$AU$150,5),E2879)</f>
        <v>7276.54</v>
      </c>
      <c r="F2880" s="160" t="e">
        <f>IF($K2880=1,VLOOKUP($A2879,$AQ$11:$AU$135,6),F2879)</f>
        <v>#REF!</v>
      </c>
      <c r="G2880" s="114">
        <f t="shared" si="1321"/>
        <v>4.3006716003852752E-3</v>
      </c>
      <c r="H2880" s="115">
        <f t="shared" si="1322"/>
        <v>47175</v>
      </c>
      <c r="I2880" s="115">
        <f t="shared" si="1323"/>
        <v>47175</v>
      </c>
      <c r="J2880" s="116">
        <f t="shared" si="1324"/>
        <v>20</v>
      </c>
      <c r="K2880" s="116">
        <f t="shared" si="1325"/>
        <v>4</v>
      </c>
      <c r="L2880" s="8">
        <f t="shared" si="1326"/>
        <v>1.0008586500000001</v>
      </c>
      <c r="M2880" s="117">
        <v>1</v>
      </c>
      <c r="N2880" s="117">
        <f t="shared" si="1327"/>
        <v>1</v>
      </c>
      <c r="O2880" s="110">
        <f t="shared" si="1328"/>
        <v>1.0008586500000001</v>
      </c>
      <c r="P2880" s="110">
        <f t="shared" si="1329"/>
        <v>163.15532589</v>
      </c>
      <c r="Q2880" s="148">
        <f t="shared" si="1330"/>
        <v>0</v>
      </c>
      <c r="R2880" s="170">
        <f t="shared" si="1331"/>
        <v>0</v>
      </c>
      <c r="S2880" s="110">
        <f t="shared" si="1332"/>
        <v>0</v>
      </c>
      <c r="T2880" s="92">
        <f t="shared" si="1341"/>
        <v>0</v>
      </c>
      <c r="U2880" s="181">
        <f t="shared" si="1342"/>
        <v>0</v>
      </c>
      <c r="V2880" s="120">
        <f t="shared" si="1338"/>
        <v>7.8E-2</v>
      </c>
      <c r="W2880" s="118">
        <f t="shared" si="1333"/>
        <v>4</v>
      </c>
      <c r="X2880" s="118">
        <v>252</v>
      </c>
      <c r="Y2880" s="117">
        <f t="shared" si="1334"/>
        <v>1.001192893</v>
      </c>
      <c r="Z2880" s="110">
        <f t="shared" si="1335"/>
        <v>0.19462684</v>
      </c>
      <c r="AA2880" s="110">
        <f t="shared" si="1336"/>
        <v>0</v>
      </c>
      <c r="AB2880" s="121" t="str">
        <f t="shared" si="1339"/>
        <v>A+J=</v>
      </c>
      <c r="AC2880" s="115">
        <f t="shared" si="1340"/>
        <v>47175</v>
      </c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9">
        <f t="shared" si="1337"/>
        <v>47150</v>
      </c>
      <c r="B2881" s="110">
        <f t="shared" si="1319"/>
        <v>163.43371044</v>
      </c>
      <c r="C2881" s="184">
        <f t="shared" si="1343"/>
        <v>163.0153527627734</v>
      </c>
      <c r="D2881" s="111">
        <f t="shared" si="1320"/>
        <v>7245.38</v>
      </c>
      <c r="E2881" s="111">
        <f>IF($K2881=1,VLOOKUP($A2880,$AQ$11:$AU$150,5),E2880)</f>
        <v>7276.54</v>
      </c>
      <c r="F2881" s="160" t="e">
        <f>IF($K2881=1,VLOOKUP($A2880,$AQ$11:$AU$135,6),F2880)</f>
        <v>#REF!</v>
      </c>
      <c r="G2881" s="114">
        <f t="shared" si="1321"/>
        <v>4.3006716003852752E-3</v>
      </c>
      <c r="H2881" s="115">
        <f t="shared" si="1322"/>
        <v>47175</v>
      </c>
      <c r="I2881" s="115">
        <f t="shared" si="1323"/>
        <v>47175</v>
      </c>
      <c r="J2881" s="116">
        <f t="shared" si="1324"/>
        <v>20</v>
      </c>
      <c r="K2881" s="116">
        <f t="shared" si="1325"/>
        <v>5</v>
      </c>
      <c r="L2881" s="8">
        <f t="shared" si="1326"/>
        <v>1.0010734299999999</v>
      </c>
      <c r="M2881" s="117">
        <v>1</v>
      </c>
      <c r="N2881" s="117">
        <f t="shared" si="1327"/>
        <v>1</v>
      </c>
      <c r="O2881" s="110">
        <f t="shared" si="1328"/>
        <v>1.0010734299999999</v>
      </c>
      <c r="P2881" s="110">
        <f t="shared" si="1329"/>
        <v>163.19033833</v>
      </c>
      <c r="Q2881" s="148">
        <f t="shared" si="1330"/>
        <v>0</v>
      </c>
      <c r="R2881" s="170">
        <f t="shared" si="1331"/>
        <v>0</v>
      </c>
      <c r="S2881" s="110">
        <f t="shared" si="1332"/>
        <v>0</v>
      </c>
      <c r="T2881" s="92">
        <f t="shared" si="1341"/>
        <v>0</v>
      </c>
      <c r="U2881" s="181">
        <f t="shared" si="1342"/>
        <v>0</v>
      </c>
      <c r="V2881" s="120">
        <f t="shared" si="1338"/>
        <v>7.8E-2</v>
      </c>
      <c r="W2881" s="118">
        <f t="shared" si="1333"/>
        <v>5</v>
      </c>
      <c r="X2881" s="118">
        <v>252</v>
      </c>
      <c r="Y2881" s="117">
        <f t="shared" si="1334"/>
        <v>1.001491339</v>
      </c>
      <c r="Z2881" s="110">
        <f t="shared" si="1335"/>
        <v>0.24337211</v>
      </c>
      <c r="AA2881" s="110">
        <f t="shared" si="1336"/>
        <v>0</v>
      </c>
      <c r="AB2881" s="121" t="str">
        <f t="shared" si="1339"/>
        <v>A+J=</v>
      </c>
      <c r="AC2881" s="115">
        <f t="shared" si="1340"/>
        <v>47175</v>
      </c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9">
        <f t="shared" si="1337"/>
        <v>47151</v>
      </c>
      <c r="B2882" s="110">
        <f t="shared" si="1319"/>
        <v>163.51751157999999</v>
      </c>
      <c r="C2882" s="184">
        <f t="shared" si="1343"/>
        <v>163.0153527627734</v>
      </c>
      <c r="D2882" s="111">
        <f t="shared" si="1320"/>
        <v>7245.38</v>
      </c>
      <c r="E2882" s="111">
        <f>IF($K2882=1,VLOOKUP($A2881,$AQ$11:$AU$150,5),E2881)</f>
        <v>7276.54</v>
      </c>
      <c r="F2882" s="160" t="e">
        <f>IF($K2882=1,VLOOKUP($A2881,$AQ$11:$AU$135,6),F2881)</f>
        <v>#REF!</v>
      </c>
      <c r="G2882" s="114">
        <f t="shared" si="1321"/>
        <v>4.3006716003852752E-3</v>
      </c>
      <c r="H2882" s="115">
        <f t="shared" si="1322"/>
        <v>47175</v>
      </c>
      <c r="I2882" s="115">
        <f t="shared" si="1323"/>
        <v>47175</v>
      </c>
      <c r="J2882" s="116">
        <f t="shared" si="1324"/>
        <v>20</v>
      </c>
      <c r="K2882" s="116">
        <f t="shared" si="1325"/>
        <v>6</v>
      </c>
      <c r="L2882" s="8">
        <f t="shared" si="1326"/>
        <v>1.0012882599999999</v>
      </c>
      <c r="M2882" s="117">
        <v>1</v>
      </c>
      <c r="N2882" s="117">
        <f t="shared" si="1327"/>
        <v>1</v>
      </c>
      <c r="O2882" s="110">
        <f t="shared" si="1328"/>
        <v>1.0012882599999999</v>
      </c>
      <c r="P2882" s="110">
        <f t="shared" si="1329"/>
        <v>163.22535891999999</v>
      </c>
      <c r="Q2882" s="148">
        <f t="shared" si="1330"/>
        <v>0</v>
      </c>
      <c r="R2882" s="170">
        <f t="shared" si="1331"/>
        <v>0</v>
      </c>
      <c r="S2882" s="110">
        <f t="shared" si="1332"/>
        <v>0</v>
      </c>
      <c r="T2882" s="92">
        <f t="shared" si="1341"/>
        <v>0</v>
      </c>
      <c r="U2882" s="181">
        <f t="shared" si="1342"/>
        <v>0</v>
      </c>
      <c r="V2882" s="120">
        <f t="shared" si="1338"/>
        <v>7.8E-2</v>
      </c>
      <c r="W2882" s="118">
        <f t="shared" si="1333"/>
        <v>6</v>
      </c>
      <c r="X2882" s="118">
        <v>252</v>
      </c>
      <c r="Y2882" s="117">
        <f t="shared" si="1334"/>
        <v>1.0017898730000001</v>
      </c>
      <c r="Z2882" s="110">
        <f t="shared" si="1335"/>
        <v>0.29215266000000001</v>
      </c>
      <c r="AA2882" s="110">
        <f t="shared" si="1336"/>
        <v>0</v>
      </c>
      <c r="AB2882" s="121" t="str">
        <f t="shared" si="1339"/>
        <v>A+J=</v>
      </c>
      <c r="AC2882" s="115">
        <f t="shared" si="1340"/>
        <v>47175</v>
      </c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9">
        <f t="shared" si="1337"/>
        <v>47152</v>
      </c>
      <c r="B2883" s="110">
        <f t="shared" si="1319"/>
        <v>163.60135467999999</v>
      </c>
      <c r="C2883" s="184">
        <f t="shared" si="1343"/>
        <v>163.0153527627734</v>
      </c>
      <c r="D2883" s="111">
        <f t="shared" si="1320"/>
        <v>7245.38</v>
      </c>
      <c r="E2883" s="111">
        <f>IF($K2883=1,VLOOKUP($A2882,$AQ$11:$AU$150,5),E2882)</f>
        <v>7276.54</v>
      </c>
      <c r="F2883" s="160" t="e">
        <f>IF($K2883=1,VLOOKUP($A2882,$AQ$11:$AU$135,6),F2882)</f>
        <v>#REF!</v>
      </c>
      <c r="G2883" s="114">
        <f t="shared" si="1321"/>
        <v>4.3006716003852752E-3</v>
      </c>
      <c r="H2883" s="115">
        <f t="shared" si="1322"/>
        <v>47175</v>
      </c>
      <c r="I2883" s="115">
        <f t="shared" si="1323"/>
        <v>47175</v>
      </c>
      <c r="J2883" s="116">
        <f t="shared" si="1324"/>
        <v>20</v>
      </c>
      <c r="K2883" s="116">
        <f t="shared" si="1325"/>
        <v>7</v>
      </c>
      <c r="L2883" s="8">
        <f t="shared" si="1326"/>
        <v>1.0015031299999999</v>
      </c>
      <c r="M2883" s="117">
        <v>1</v>
      </c>
      <c r="N2883" s="117">
        <f t="shared" si="1327"/>
        <v>1</v>
      </c>
      <c r="O2883" s="110">
        <f t="shared" si="1328"/>
        <v>1.0015031299999999</v>
      </c>
      <c r="P2883" s="110">
        <f t="shared" si="1329"/>
        <v>163.26038602</v>
      </c>
      <c r="Q2883" s="148">
        <f t="shared" si="1330"/>
        <v>0</v>
      </c>
      <c r="R2883" s="170">
        <f t="shared" si="1331"/>
        <v>0</v>
      </c>
      <c r="S2883" s="110">
        <f t="shared" si="1332"/>
        <v>0</v>
      </c>
      <c r="T2883" s="92">
        <f t="shared" si="1341"/>
        <v>0</v>
      </c>
      <c r="U2883" s="181">
        <f t="shared" si="1342"/>
        <v>0</v>
      </c>
      <c r="V2883" s="120">
        <f t="shared" si="1338"/>
        <v>7.8E-2</v>
      </c>
      <c r="W2883" s="118">
        <f t="shared" si="1333"/>
        <v>7</v>
      </c>
      <c r="X2883" s="118">
        <v>252</v>
      </c>
      <c r="Y2883" s="117">
        <f t="shared" si="1334"/>
        <v>1.0020884960000001</v>
      </c>
      <c r="Z2883" s="110">
        <f t="shared" si="1335"/>
        <v>0.34096865999999998</v>
      </c>
      <c r="AA2883" s="110">
        <f t="shared" si="1336"/>
        <v>0</v>
      </c>
      <c r="AB2883" s="121" t="str">
        <f t="shared" si="1339"/>
        <v>A+J=</v>
      </c>
      <c r="AC2883" s="115">
        <f t="shared" si="1340"/>
        <v>47175</v>
      </c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9">
        <f t="shared" si="1337"/>
        <v>47153</v>
      </c>
      <c r="B2884" s="110">
        <f t="shared" si="1319"/>
        <v>163.60135467999999</v>
      </c>
      <c r="C2884" s="184">
        <f t="shared" si="1343"/>
        <v>163.0153527627734</v>
      </c>
      <c r="D2884" s="111">
        <f t="shared" si="1320"/>
        <v>7245.38</v>
      </c>
      <c r="E2884" s="111">
        <f>IF($K2884=1,VLOOKUP($A2883,$AQ$11:$AU$150,5),E2883)</f>
        <v>7276.54</v>
      </c>
      <c r="F2884" s="160" t="e">
        <f>IF($K2884=1,VLOOKUP($A2883,$AQ$11:$AU$135,6),F2883)</f>
        <v>#REF!</v>
      </c>
      <c r="G2884" s="114">
        <f t="shared" si="1321"/>
        <v>4.3006716003852752E-3</v>
      </c>
      <c r="H2884" s="115">
        <f t="shared" si="1322"/>
        <v>47175</v>
      </c>
      <c r="I2884" s="115">
        <f t="shared" si="1323"/>
        <v>47175</v>
      </c>
      <c r="J2884" s="116">
        <f t="shared" si="1324"/>
        <v>20</v>
      </c>
      <c r="K2884" s="116">
        <f t="shared" si="1325"/>
        <v>7</v>
      </c>
      <c r="L2884" s="8">
        <f t="shared" si="1326"/>
        <v>1.0015031299999999</v>
      </c>
      <c r="M2884" s="117">
        <v>1</v>
      </c>
      <c r="N2884" s="117">
        <f t="shared" si="1327"/>
        <v>1</v>
      </c>
      <c r="O2884" s="110">
        <f t="shared" si="1328"/>
        <v>1.0015031299999999</v>
      </c>
      <c r="P2884" s="110">
        <f t="shared" si="1329"/>
        <v>163.26038602</v>
      </c>
      <c r="Q2884" s="148">
        <f t="shared" si="1330"/>
        <v>0</v>
      </c>
      <c r="R2884" s="170">
        <f t="shared" si="1331"/>
        <v>0</v>
      </c>
      <c r="S2884" s="110">
        <f t="shared" si="1332"/>
        <v>0</v>
      </c>
      <c r="T2884" s="92">
        <f t="shared" si="1341"/>
        <v>0</v>
      </c>
      <c r="U2884" s="181">
        <f t="shared" si="1342"/>
        <v>0</v>
      </c>
      <c r="V2884" s="120">
        <f t="shared" si="1338"/>
        <v>7.8E-2</v>
      </c>
      <c r="W2884" s="118">
        <f t="shared" si="1333"/>
        <v>7</v>
      </c>
      <c r="X2884" s="118">
        <v>252</v>
      </c>
      <c r="Y2884" s="117">
        <f t="shared" si="1334"/>
        <v>1.0020884960000001</v>
      </c>
      <c r="Z2884" s="110">
        <f t="shared" si="1335"/>
        <v>0.34096865999999998</v>
      </c>
      <c r="AA2884" s="110">
        <f t="shared" si="1336"/>
        <v>0</v>
      </c>
      <c r="AB2884" s="121" t="str">
        <f t="shared" si="1339"/>
        <v>A+J=</v>
      </c>
      <c r="AC2884" s="115">
        <f t="shared" si="1340"/>
        <v>47175</v>
      </c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9">
        <f t="shared" si="1337"/>
        <v>47154</v>
      </c>
      <c r="B2885" s="110">
        <f t="shared" si="1319"/>
        <v>163.60135467999999</v>
      </c>
      <c r="C2885" s="184">
        <f t="shared" si="1343"/>
        <v>163.0153527627734</v>
      </c>
      <c r="D2885" s="111">
        <f t="shared" si="1320"/>
        <v>7245.38</v>
      </c>
      <c r="E2885" s="111">
        <f>IF($K2885=1,VLOOKUP($A2884,$AQ$11:$AU$150,5),E2884)</f>
        <v>7276.54</v>
      </c>
      <c r="F2885" s="160" t="e">
        <f>IF($K2885=1,VLOOKUP($A2884,$AQ$11:$AU$135,6),F2884)</f>
        <v>#REF!</v>
      </c>
      <c r="G2885" s="114">
        <f t="shared" si="1321"/>
        <v>4.3006716003852752E-3</v>
      </c>
      <c r="H2885" s="115">
        <f t="shared" si="1322"/>
        <v>47175</v>
      </c>
      <c r="I2885" s="115">
        <f t="shared" si="1323"/>
        <v>47175</v>
      </c>
      <c r="J2885" s="116">
        <f t="shared" si="1324"/>
        <v>20</v>
      </c>
      <c r="K2885" s="116">
        <f t="shared" si="1325"/>
        <v>7</v>
      </c>
      <c r="L2885" s="8">
        <f t="shared" si="1326"/>
        <v>1.0015031299999999</v>
      </c>
      <c r="M2885" s="117">
        <v>1</v>
      </c>
      <c r="N2885" s="117">
        <f t="shared" si="1327"/>
        <v>1</v>
      </c>
      <c r="O2885" s="110">
        <f t="shared" si="1328"/>
        <v>1.0015031299999999</v>
      </c>
      <c r="P2885" s="110">
        <f t="shared" si="1329"/>
        <v>163.26038602</v>
      </c>
      <c r="Q2885" s="148">
        <f t="shared" si="1330"/>
        <v>0</v>
      </c>
      <c r="R2885" s="170">
        <f t="shared" si="1331"/>
        <v>0</v>
      </c>
      <c r="S2885" s="110">
        <f t="shared" si="1332"/>
        <v>0</v>
      </c>
      <c r="T2885" s="92">
        <f t="shared" si="1341"/>
        <v>0</v>
      </c>
      <c r="U2885" s="181">
        <f t="shared" si="1342"/>
        <v>0</v>
      </c>
      <c r="V2885" s="120">
        <f t="shared" si="1338"/>
        <v>7.8E-2</v>
      </c>
      <c r="W2885" s="118">
        <f t="shared" si="1333"/>
        <v>7</v>
      </c>
      <c r="X2885" s="118">
        <v>252</v>
      </c>
      <c r="Y2885" s="117">
        <f t="shared" si="1334"/>
        <v>1.0020884960000001</v>
      </c>
      <c r="Z2885" s="110">
        <f t="shared" si="1335"/>
        <v>0.34096865999999998</v>
      </c>
      <c r="AA2885" s="110">
        <f t="shared" si="1336"/>
        <v>0</v>
      </c>
      <c r="AB2885" s="121" t="str">
        <f t="shared" si="1339"/>
        <v>A+J=</v>
      </c>
      <c r="AC2885" s="115">
        <f t="shared" si="1340"/>
        <v>47175</v>
      </c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9">
        <f t="shared" si="1337"/>
        <v>47155</v>
      </c>
      <c r="B2886" s="110">
        <f t="shared" si="1319"/>
        <v>163.68524156999999</v>
      </c>
      <c r="C2886" s="184">
        <f t="shared" si="1343"/>
        <v>163.0153527627734</v>
      </c>
      <c r="D2886" s="111">
        <f t="shared" si="1320"/>
        <v>7245.38</v>
      </c>
      <c r="E2886" s="111">
        <f>IF($K2886=1,VLOOKUP($A2885,$AQ$11:$AU$150,5),E2885)</f>
        <v>7276.54</v>
      </c>
      <c r="F2886" s="160" t="e">
        <f>IF($K2886=1,VLOOKUP($A2885,$AQ$11:$AU$135,6),F2885)</f>
        <v>#REF!</v>
      </c>
      <c r="G2886" s="114">
        <f t="shared" si="1321"/>
        <v>4.3006716003852752E-3</v>
      </c>
      <c r="H2886" s="115">
        <f t="shared" si="1322"/>
        <v>47175</v>
      </c>
      <c r="I2886" s="115">
        <f t="shared" si="1323"/>
        <v>47175</v>
      </c>
      <c r="J2886" s="116">
        <f t="shared" si="1324"/>
        <v>20</v>
      </c>
      <c r="K2886" s="116">
        <f t="shared" si="1325"/>
        <v>8</v>
      </c>
      <c r="L2886" s="8">
        <f t="shared" si="1326"/>
        <v>1.00171805</v>
      </c>
      <c r="M2886" s="117">
        <v>1</v>
      </c>
      <c r="N2886" s="117">
        <f t="shared" si="1327"/>
        <v>1</v>
      </c>
      <c r="O2886" s="110">
        <f t="shared" si="1328"/>
        <v>1.00171805</v>
      </c>
      <c r="P2886" s="110">
        <f t="shared" si="1329"/>
        <v>163.29542128</v>
      </c>
      <c r="Q2886" s="148">
        <f t="shared" si="1330"/>
        <v>0</v>
      </c>
      <c r="R2886" s="170">
        <f t="shared" si="1331"/>
        <v>0</v>
      </c>
      <c r="S2886" s="110">
        <f t="shared" si="1332"/>
        <v>0</v>
      </c>
      <c r="T2886" s="92">
        <f t="shared" si="1341"/>
        <v>0</v>
      </c>
      <c r="U2886" s="181">
        <f t="shared" si="1342"/>
        <v>0</v>
      </c>
      <c r="V2886" s="120">
        <f t="shared" si="1338"/>
        <v>7.8E-2</v>
      </c>
      <c r="W2886" s="118">
        <f t="shared" si="1333"/>
        <v>8</v>
      </c>
      <c r="X2886" s="118">
        <v>252</v>
      </c>
      <c r="Y2886" s="117">
        <f t="shared" si="1334"/>
        <v>1.0023872089999999</v>
      </c>
      <c r="Z2886" s="110">
        <f t="shared" si="1335"/>
        <v>0.38982029000000001</v>
      </c>
      <c r="AA2886" s="110">
        <f t="shared" si="1336"/>
        <v>0</v>
      </c>
      <c r="AB2886" s="121" t="str">
        <f t="shared" si="1339"/>
        <v>A+J=</v>
      </c>
      <c r="AC2886" s="115">
        <f t="shared" si="1340"/>
        <v>47175</v>
      </c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9">
        <f t="shared" si="1337"/>
        <v>47156</v>
      </c>
      <c r="B2887" s="110">
        <f t="shared" si="1319"/>
        <v>163.76917047999999</v>
      </c>
      <c r="C2887" s="184">
        <f t="shared" si="1343"/>
        <v>163.0153527627734</v>
      </c>
      <c r="D2887" s="111">
        <f t="shared" si="1320"/>
        <v>7245.38</v>
      </c>
      <c r="E2887" s="111">
        <f>IF($K2887=1,VLOOKUP($A2886,$AQ$11:$AU$150,5),E2886)</f>
        <v>7276.54</v>
      </c>
      <c r="F2887" s="160" t="e">
        <f>IF($K2887=1,VLOOKUP($A2886,$AQ$11:$AU$135,6),F2886)</f>
        <v>#REF!</v>
      </c>
      <c r="G2887" s="114">
        <f t="shared" si="1321"/>
        <v>4.3006716003852752E-3</v>
      </c>
      <c r="H2887" s="115">
        <f t="shared" si="1322"/>
        <v>47175</v>
      </c>
      <c r="I2887" s="115">
        <f t="shared" si="1323"/>
        <v>47175</v>
      </c>
      <c r="J2887" s="116">
        <f t="shared" si="1324"/>
        <v>20</v>
      </c>
      <c r="K2887" s="116">
        <f t="shared" si="1325"/>
        <v>9</v>
      </c>
      <c r="L2887" s="8">
        <f t="shared" si="1326"/>
        <v>1.0019330099999999</v>
      </c>
      <c r="M2887" s="117">
        <v>1</v>
      </c>
      <c r="N2887" s="117">
        <f t="shared" si="1327"/>
        <v>1</v>
      </c>
      <c r="O2887" s="110">
        <f t="shared" si="1328"/>
        <v>1.0019330099999999</v>
      </c>
      <c r="P2887" s="110">
        <f t="shared" si="1329"/>
        <v>163.33046306</v>
      </c>
      <c r="Q2887" s="148">
        <f t="shared" si="1330"/>
        <v>0</v>
      </c>
      <c r="R2887" s="170">
        <f t="shared" si="1331"/>
        <v>0</v>
      </c>
      <c r="S2887" s="110">
        <f t="shared" si="1332"/>
        <v>0</v>
      </c>
      <c r="T2887" s="92">
        <f t="shared" si="1341"/>
        <v>0</v>
      </c>
      <c r="U2887" s="181">
        <f t="shared" si="1342"/>
        <v>0</v>
      </c>
      <c r="V2887" s="120">
        <f t="shared" si="1338"/>
        <v>7.8E-2</v>
      </c>
      <c r="W2887" s="118">
        <f t="shared" si="1333"/>
        <v>9</v>
      </c>
      <c r="X2887" s="118">
        <v>252</v>
      </c>
      <c r="Y2887" s="117">
        <f t="shared" si="1334"/>
        <v>1.002686011</v>
      </c>
      <c r="Z2887" s="110">
        <f t="shared" si="1335"/>
        <v>0.43870742000000001</v>
      </c>
      <c r="AA2887" s="110">
        <f t="shared" si="1336"/>
        <v>0</v>
      </c>
      <c r="AB2887" s="121" t="str">
        <f t="shared" si="1339"/>
        <v>A+J=</v>
      </c>
      <c r="AC2887" s="115">
        <f t="shared" si="1340"/>
        <v>47175</v>
      </c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9">
        <f t="shared" si="1337"/>
        <v>47157</v>
      </c>
      <c r="B2888" s="110">
        <f t="shared" si="1319"/>
        <v>163.85314287999998</v>
      </c>
      <c r="C2888" s="184">
        <f t="shared" si="1343"/>
        <v>163.0153527627734</v>
      </c>
      <c r="D2888" s="111">
        <f t="shared" si="1320"/>
        <v>7245.38</v>
      </c>
      <c r="E2888" s="111">
        <f>IF($K2888=1,VLOOKUP($A2887,$AQ$11:$AU$150,5),E2887)</f>
        <v>7276.54</v>
      </c>
      <c r="F2888" s="160" t="e">
        <f>IF($K2888=1,VLOOKUP($A2887,$AQ$11:$AU$135,6),F2887)</f>
        <v>#REF!</v>
      </c>
      <c r="G2888" s="114">
        <f t="shared" si="1321"/>
        <v>4.3006716003852752E-3</v>
      </c>
      <c r="H2888" s="115">
        <f t="shared" si="1322"/>
        <v>47175</v>
      </c>
      <c r="I2888" s="115">
        <f t="shared" si="1323"/>
        <v>47175</v>
      </c>
      <c r="J2888" s="116">
        <f t="shared" si="1324"/>
        <v>20</v>
      </c>
      <c r="K2888" s="116">
        <f t="shared" si="1325"/>
        <v>10</v>
      </c>
      <c r="L2888" s="8">
        <f t="shared" si="1326"/>
        <v>1.0021480199999999</v>
      </c>
      <c r="M2888" s="117">
        <v>1</v>
      </c>
      <c r="N2888" s="117">
        <f t="shared" si="1327"/>
        <v>1</v>
      </c>
      <c r="O2888" s="110">
        <f t="shared" si="1328"/>
        <v>1.0021480199999999</v>
      </c>
      <c r="P2888" s="110">
        <f t="shared" si="1329"/>
        <v>163.36551299999999</v>
      </c>
      <c r="Q2888" s="148">
        <f t="shared" si="1330"/>
        <v>0</v>
      </c>
      <c r="R2888" s="170">
        <f t="shared" si="1331"/>
        <v>0</v>
      </c>
      <c r="S2888" s="110">
        <f t="shared" si="1332"/>
        <v>0</v>
      </c>
      <c r="T2888" s="92">
        <f t="shared" si="1341"/>
        <v>0</v>
      </c>
      <c r="U2888" s="181">
        <f t="shared" si="1342"/>
        <v>0</v>
      </c>
      <c r="V2888" s="120">
        <f t="shared" si="1338"/>
        <v>7.8E-2</v>
      </c>
      <c r="W2888" s="118">
        <f t="shared" si="1333"/>
        <v>10</v>
      </c>
      <c r="X2888" s="118">
        <v>252</v>
      </c>
      <c r="Y2888" s="117">
        <f t="shared" si="1334"/>
        <v>1.002984901</v>
      </c>
      <c r="Z2888" s="110">
        <f t="shared" si="1335"/>
        <v>0.48762988000000002</v>
      </c>
      <c r="AA2888" s="110">
        <f t="shared" si="1336"/>
        <v>0</v>
      </c>
      <c r="AB2888" s="121" t="str">
        <f t="shared" si="1339"/>
        <v>A+J=</v>
      </c>
      <c r="AC2888" s="115">
        <f t="shared" si="1340"/>
        <v>47175</v>
      </c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9">
        <f t="shared" si="1337"/>
        <v>47158</v>
      </c>
      <c r="B2889" s="110">
        <f t="shared" ref="B2889:B2952" si="1344">(P2889+Z2889)</f>
        <v>163.93715910999998</v>
      </c>
      <c r="C2889" s="184">
        <f t="shared" si="1343"/>
        <v>163.0153527627734</v>
      </c>
      <c r="D2889" s="111">
        <f t="shared" ref="D2889:D2952" si="1345">IF(E2889=E2888,D2888,E2888)</f>
        <v>7245.38</v>
      </c>
      <c r="E2889" s="111">
        <f>IF($K2889=1,VLOOKUP($A2888,$AQ$11:$AU$150,5),E2888)</f>
        <v>7276.54</v>
      </c>
      <c r="F2889" s="160" t="e">
        <f>IF($K2889=1,VLOOKUP($A2888,$AQ$11:$AU$135,6),F2888)</f>
        <v>#REF!</v>
      </c>
      <c r="G2889" s="114">
        <f t="shared" ref="G2889:G2952" si="1346">(E2889/D2889)-1</f>
        <v>4.3006716003852752E-3</v>
      </c>
      <c r="H2889" s="115">
        <f t="shared" ref="H2889:H2952" si="1347">IF(Q2888&gt;0,VLOOKUP(A2889,AJ$119:AP$451,4),H2888)</f>
        <v>47175</v>
      </c>
      <c r="I2889" s="115">
        <f t="shared" ref="I2889:I2952" si="1348">IF(A2889&gt;I2888,H2889,I2888)</f>
        <v>47175</v>
      </c>
      <c r="J2889" s="116">
        <f t="shared" ref="J2889:J2952" si="1349">IF(I2889=I2888,J2888,NETWORKDAYS(I2888,I2889,$AF$149:$AF$503)-1)</f>
        <v>20</v>
      </c>
      <c r="K2889" s="116">
        <f t="shared" ref="K2889:K2952" si="1350">(J2889-(NETWORKDAYS(A2889,I2889,AF$149:AF$503)-1))</f>
        <v>11</v>
      </c>
      <c r="L2889" s="8">
        <f t="shared" ref="L2889:L2952" si="1351">TRUNC((E2889/D2889)^TRUNC((K2889/J2889),9),8)</f>
        <v>1.0023630800000001</v>
      </c>
      <c r="M2889" s="117">
        <v>1</v>
      </c>
      <c r="N2889" s="117">
        <f t="shared" ref="N2889:N2952" si="1352">IF(I2889&gt;I2888,N2888*M2889,N2888)</f>
        <v>1</v>
      </c>
      <c r="O2889" s="110">
        <f t="shared" ref="O2889:O2952" si="1353">TRUNC(TRUNC((L2889*N2889),15),8)</f>
        <v>1.0023630800000001</v>
      </c>
      <c r="P2889" s="110">
        <f t="shared" ref="P2889:P2952" si="1354">TRUNC(C2889*O2889,8)</f>
        <v>163.40057107999999</v>
      </c>
      <c r="Q2889" s="148">
        <f t="shared" ref="Q2889:Q2952" si="1355">IF(VLOOKUP(A2889,AF$11:AM$141,8)=VLOOKUP(A2888,AF$11:AM$141,8),0,VLOOKUP(A2889,AF$11:AM$141,8))</f>
        <v>0</v>
      </c>
      <c r="R2889" s="170">
        <f t="shared" ref="R2889:R2952" si="1356">IF(Q2889&gt;0,VLOOKUP($A2889,$AF$11:$AK$141,6),0)</f>
        <v>0</v>
      </c>
      <c r="S2889" s="110">
        <f t="shared" ref="S2889:S2952" si="1357">IF(R2889&gt;0,TRUNC(R2889*P2889,8),0)</f>
        <v>0</v>
      </c>
      <c r="T2889" s="92">
        <f t="shared" si="1341"/>
        <v>0</v>
      </c>
      <c r="U2889" s="181">
        <f t="shared" si="1342"/>
        <v>0</v>
      </c>
      <c r="V2889" s="120">
        <f t="shared" si="1338"/>
        <v>7.8E-2</v>
      </c>
      <c r="W2889" s="118">
        <f t="shared" ref="W2889:W2952" si="1358">IF(A2888&lt;K$2,0,IF(Q2888&gt;0,1,IF(K2889=K2888,W2888,W2888+1)))</f>
        <v>11</v>
      </c>
      <c r="X2889" s="118">
        <v>252</v>
      </c>
      <c r="Y2889" s="117">
        <f t="shared" ref="Y2889:Y2952" si="1359">ROUND((1+V2889)^TRUNC((W2889/X2889),9),9)</f>
        <v>1.003283881</v>
      </c>
      <c r="Z2889" s="110">
        <f t="shared" ref="Z2889:Z2952" si="1360">TRUNC((P2889*(Y2889-1)),8)</f>
        <v>0.53658802999999999</v>
      </c>
      <c r="AA2889" s="110">
        <f t="shared" ref="AA2889:AA2952" si="1361">IF(Q2889&gt;0,S2889+Z2889,0)</f>
        <v>0</v>
      </c>
      <c r="AB2889" s="121" t="str">
        <f t="shared" si="1339"/>
        <v>A+J=</v>
      </c>
      <c r="AC2889" s="115">
        <f t="shared" si="1340"/>
        <v>47175</v>
      </c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9">
        <f t="shared" si="1337"/>
        <v>47159</v>
      </c>
      <c r="B2890" s="110">
        <f t="shared" si="1344"/>
        <v>164.02121739</v>
      </c>
      <c r="C2890" s="184">
        <f t="shared" si="1343"/>
        <v>163.0153527627734</v>
      </c>
      <c r="D2890" s="111">
        <f t="shared" si="1345"/>
        <v>7245.38</v>
      </c>
      <c r="E2890" s="111">
        <f>IF($K2890=1,VLOOKUP($A2889,$AQ$11:$AU$150,5),E2889)</f>
        <v>7276.54</v>
      </c>
      <c r="F2890" s="160" t="e">
        <f>IF($K2890=1,VLOOKUP($A2889,$AQ$11:$AU$135,6),F2889)</f>
        <v>#REF!</v>
      </c>
      <c r="G2890" s="114">
        <f t="shared" si="1346"/>
        <v>4.3006716003852752E-3</v>
      </c>
      <c r="H2890" s="115">
        <f t="shared" si="1347"/>
        <v>47175</v>
      </c>
      <c r="I2890" s="115">
        <f t="shared" si="1348"/>
        <v>47175</v>
      </c>
      <c r="J2890" s="116">
        <f t="shared" si="1349"/>
        <v>20</v>
      </c>
      <c r="K2890" s="116">
        <f t="shared" si="1350"/>
        <v>12</v>
      </c>
      <c r="L2890" s="8">
        <f t="shared" si="1351"/>
        <v>1.00257818</v>
      </c>
      <c r="M2890" s="117">
        <v>1</v>
      </c>
      <c r="N2890" s="117">
        <f t="shared" si="1352"/>
        <v>1</v>
      </c>
      <c r="O2890" s="110">
        <f t="shared" si="1353"/>
        <v>1.00257818</v>
      </c>
      <c r="P2890" s="110">
        <f t="shared" si="1354"/>
        <v>163.43563567999999</v>
      </c>
      <c r="Q2890" s="148">
        <f t="shared" si="1355"/>
        <v>0</v>
      </c>
      <c r="R2890" s="170">
        <f t="shared" si="1356"/>
        <v>0</v>
      </c>
      <c r="S2890" s="110">
        <f t="shared" si="1357"/>
        <v>0</v>
      </c>
      <c r="T2890" s="92">
        <f t="shared" si="1341"/>
        <v>0</v>
      </c>
      <c r="U2890" s="181">
        <f t="shared" si="1342"/>
        <v>0</v>
      </c>
      <c r="V2890" s="120">
        <f t="shared" si="1338"/>
        <v>7.8E-2</v>
      </c>
      <c r="W2890" s="118">
        <f t="shared" si="1358"/>
        <v>12</v>
      </c>
      <c r="X2890" s="118">
        <v>252</v>
      </c>
      <c r="Y2890" s="117">
        <f t="shared" si="1359"/>
        <v>1.00358295</v>
      </c>
      <c r="Z2890" s="110">
        <f t="shared" si="1360"/>
        <v>0.58558171000000003</v>
      </c>
      <c r="AA2890" s="110">
        <f t="shared" si="1361"/>
        <v>0</v>
      </c>
      <c r="AB2890" s="121" t="str">
        <f t="shared" si="1339"/>
        <v>A+J=</v>
      </c>
      <c r="AC2890" s="115">
        <f t="shared" si="1340"/>
        <v>47175</v>
      </c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9">
        <f t="shared" si="1337"/>
        <v>47160</v>
      </c>
      <c r="B2891" s="110">
        <f t="shared" si="1344"/>
        <v>164.02121739</v>
      </c>
      <c r="C2891" s="184">
        <f t="shared" si="1343"/>
        <v>163.0153527627734</v>
      </c>
      <c r="D2891" s="111">
        <f t="shared" si="1345"/>
        <v>7245.38</v>
      </c>
      <c r="E2891" s="111">
        <f>IF($K2891=1,VLOOKUP($A2890,$AQ$11:$AU$150,5),E2890)</f>
        <v>7276.54</v>
      </c>
      <c r="F2891" s="160" t="e">
        <f>IF($K2891=1,VLOOKUP($A2890,$AQ$11:$AU$135,6),F2890)</f>
        <v>#REF!</v>
      </c>
      <c r="G2891" s="114">
        <f t="shared" si="1346"/>
        <v>4.3006716003852752E-3</v>
      </c>
      <c r="H2891" s="115">
        <f t="shared" si="1347"/>
        <v>47175</v>
      </c>
      <c r="I2891" s="115">
        <f t="shared" si="1348"/>
        <v>47175</v>
      </c>
      <c r="J2891" s="116">
        <f t="shared" si="1349"/>
        <v>20</v>
      </c>
      <c r="K2891" s="116">
        <f t="shared" si="1350"/>
        <v>12</v>
      </c>
      <c r="L2891" s="8">
        <f t="shared" si="1351"/>
        <v>1.00257818</v>
      </c>
      <c r="M2891" s="117">
        <v>1</v>
      </c>
      <c r="N2891" s="117">
        <f t="shared" si="1352"/>
        <v>1</v>
      </c>
      <c r="O2891" s="110">
        <f t="shared" si="1353"/>
        <v>1.00257818</v>
      </c>
      <c r="P2891" s="110">
        <f t="shared" si="1354"/>
        <v>163.43563567999999</v>
      </c>
      <c r="Q2891" s="148">
        <f t="shared" si="1355"/>
        <v>0</v>
      </c>
      <c r="R2891" s="170">
        <f t="shared" si="1356"/>
        <v>0</v>
      </c>
      <c r="S2891" s="110">
        <f t="shared" si="1357"/>
        <v>0</v>
      </c>
      <c r="T2891" s="92">
        <f t="shared" si="1341"/>
        <v>0</v>
      </c>
      <c r="U2891" s="181">
        <f t="shared" si="1342"/>
        <v>0</v>
      </c>
      <c r="V2891" s="120">
        <f t="shared" si="1338"/>
        <v>7.8E-2</v>
      </c>
      <c r="W2891" s="118">
        <f t="shared" si="1358"/>
        <v>12</v>
      </c>
      <c r="X2891" s="118">
        <v>252</v>
      </c>
      <c r="Y2891" s="117">
        <f t="shared" si="1359"/>
        <v>1.00358295</v>
      </c>
      <c r="Z2891" s="110">
        <f t="shared" si="1360"/>
        <v>0.58558171000000003</v>
      </c>
      <c r="AA2891" s="110">
        <f t="shared" si="1361"/>
        <v>0</v>
      </c>
      <c r="AB2891" s="121" t="str">
        <f t="shared" si="1339"/>
        <v>A+J=</v>
      </c>
      <c r="AC2891" s="115">
        <f t="shared" si="1340"/>
        <v>47175</v>
      </c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9">
        <f t="shared" ref="A2892:A2955" si="1362">(A2891+1)</f>
        <v>47161</v>
      </c>
      <c r="B2892" s="110">
        <f t="shared" si="1344"/>
        <v>164.02121739</v>
      </c>
      <c r="C2892" s="184">
        <f t="shared" si="1343"/>
        <v>163.0153527627734</v>
      </c>
      <c r="D2892" s="111">
        <f t="shared" si="1345"/>
        <v>7245.38</v>
      </c>
      <c r="E2892" s="111">
        <f>IF($K2892=1,VLOOKUP($A2891,$AQ$11:$AU$150,5),E2891)</f>
        <v>7276.54</v>
      </c>
      <c r="F2892" s="160" t="e">
        <f>IF($K2892=1,VLOOKUP($A2891,$AQ$11:$AU$135,6),F2891)</f>
        <v>#REF!</v>
      </c>
      <c r="G2892" s="114">
        <f t="shared" si="1346"/>
        <v>4.3006716003852752E-3</v>
      </c>
      <c r="H2892" s="115">
        <f t="shared" si="1347"/>
        <v>47175</v>
      </c>
      <c r="I2892" s="115">
        <f t="shared" si="1348"/>
        <v>47175</v>
      </c>
      <c r="J2892" s="116">
        <f t="shared" si="1349"/>
        <v>20</v>
      </c>
      <c r="K2892" s="116">
        <f t="shared" si="1350"/>
        <v>12</v>
      </c>
      <c r="L2892" s="8">
        <f t="shared" si="1351"/>
        <v>1.00257818</v>
      </c>
      <c r="M2892" s="117">
        <v>1</v>
      </c>
      <c r="N2892" s="117">
        <f t="shared" si="1352"/>
        <v>1</v>
      </c>
      <c r="O2892" s="110">
        <f t="shared" si="1353"/>
        <v>1.00257818</v>
      </c>
      <c r="P2892" s="110">
        <f t="shared" si="1354"/>
        <v>163.43563567999999</v>
      </c>
      <c r="Q2892" s="148">
        <f t="shared" si="1355"/>
        <v>0</v>
      </c>
      <c r="R2892" s="170">
        <f t="shared" si="1356"/>
        <v>0</v>
      </c>
      <c r="S2892" s="110">
        <f t="shared" si="1357"/>
        <v>0</v>
      </c>
      <c r="T2892" s="92">
        <f t="shared" si="1341"/>
        <v>0</v>
      </c>
      <c r="U2892" s="181">
        <f t="shared" si="1342"/>
        <v>0</v>
      </c>
      <c r="V2892" s="120">
        <f t="shared" ref="V2892:V2955" si="1363">(V2891)</f>
        <v>7.8E-2</v>
      </c>
      <c r="W2892" s="118">
        <f t="shared" si="1358"/>
        <v>12</v>
      </c>
      <c r="X2892" s="118">
        <v>252</v>
      </c>
      <c r="Y2892" s="117">
        <f t="shared" si="1359"/>
        <v>1.00358295</v>
      </c>
      <c r="Z2892" s="110">
        <f t="shared" si="1360"/>
        <v>0.58558171000000003</v>
      </c>
      <c r="AA2892" s="110">
        <f t="shared" si="1361"/>
        <v>0</v>
      </c>
      <c r="AB2892" s="121" t="str">
        <f t="shared" si="1339"/>
        <v>A+J=</v>
      </c>
      <c r="AC2892" s="115">
        <f t="shared" si="1340"/>
        <v>47175</v>
      </c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9">
        <f t="shared" si="1362"/>
        <v>47162</v>
      </c>
      <c r="B2893" s="110">
        <f t="shared" si="1344"/>
        <v>164.02121739</v>
      </c>
      <c r="C2893" s="184">
        <f t="shared" si="1343"/>
        <v>163.0153527627734</v>
      </c>
      <c r="D2893" s="111">
        <f t="shared" si="1345"/>
        <v>7245.38</v>
      </c>
      <c r="E2893" s="111">
        <f>IF($K2893=1,VLOOKUP($A2892,$AQ$11:$AU$150,5),E2892)</f>
        <v>7276.54</v>
      </c>
      <c r="F2893" s="160" t="e">
        <f>IF($K2893=1,VLOOKUP($A2892,$AQ$11:$AU$135,6),F2892)</f>
        <v>#REF!</v>
      </c>
      <c r="G2893" s="114">
        <f t="shared" si="1346"/>
        <v>4.3006716003852752E-3</v>
      </c>
      <c r="H2893" s="115">
        <f t="shared" si="1347"/>
        <v>47175</v>
      </c>
      <c r="I2893" s="115">
        <f t="shared" si="1348"/>
        <v>47175</v>
      </c>
      <c r="J2893" s="116">
        <f t="shared" si="1349"/>
        <v>20</v>
      </c>
      <c r="K2893" s="116">
        <f t="shared" si="1350"/>
        <v>12</v>
      </c>
      <c r="L2893" s="8">
        <f t="shared" si="1351"/>
        <v>1.00257818</v>
      </c>
      <c r="M2893" s="117">
        <v>1</v>
      </c>
      <c r="N2893" s="117">
        <f t="shared" si="1352"/>
        <v>1</v>
      </c>
      <c r="O2893" s="110">
        <f t="shared" si="1353"/>
        <v>1.00257818</v>
      </c>
      <c r="P2893" s="110">
        <f t="shared" si="1354"/>
        <v>163.43563567999999</v>
      </c>
      <c r="Q2893" s="148">
        <f t="shared" si="1355"/>
        <v>0</v>
      </c>
      <c r="R2893" s="170">
        <f t="shared" si="1356"/>
        <v>0</v>
      </c>
      <c r="S2893" s="110">
        <f t="shared" si="1357"/>
        <v>0</v>
      </c>
      <c r="T2893" s="92">
        <f t="shared" si="1341"/>
        <v>0</v>
      </c>
      <c r="U2893" s="181">
        <f t="shared" si="1342"/>
        <v>0</v>
      </c>
      <c r="V2893" s="120">
        <f t="shared" si="1363"/>
        <v>7.8E-2</v>
      </c>
      <c r="W2893" s="118">
        <f t="shared" si="1358"/>
        <v>12</v>
      </c>
      <c r="X2893" s="118">
        <v>252</v>
      </c>
      <c r="Y2893" s="117">
        <f t="shared" si="1359"/>
        <v>1.00358295</v>
      </c>
      <c r="Z2893" s="110">
        <f t="shared" si="1360"/>
        <v>0.58558171000000003</v>
      </c>
      <c r="AA2893" s="110">
        <f t="shared" si="1361"/>
        <v>0</v>
      </c>
      <c r="AB2893" s="121" t="str">
        <f t="shared" ref="AB2893:AB2956" si="1364">IF($Q2892&gt;0,VLOOKUP($A2892,$AF$11:$AO$141,9),AB2892)</f>
        <v>A+J=</v>
      </c>
      <c r="AC2893" s="115">
        <f t="shared" ref="AC2893:AC2956" si="1365">IF($Q2892&gt;0,VLOOKUP($A2892,$AF$11:$AO$141,10),AC2892)</f>
        <v>47175</v>
      </c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9">
        <f t="shared" si="1362"/>
        <v>47163</v>
      </c>
      <c r="B2894" s="110">
        <f t="shared" si="1344"/>
        <v>164.02121739</v>
      </c>
      <c r="C2894" s="184">
        <f t="shared" si="1343"/>
        <v>163.0153527627734</v>
      </c>
      <c r="D2894" s="111">
        <f t="shared" si="1345"/>
        <v>7245.38</v>
      </c>
      <c r="E2894" s="111">
        <f>IF($K2894=1,VLOOKUP($A2893,$AQ$11:$AU$150,5),E2893)</f>
        <v>7276.54</v>
      </c>
      <c r="F2894" s="160" t="e">
        <f>IF($K2894=1,VLOOKUP($A2893,$AQ$11:$AU$135,6),F2893)</f>
        <v>#REF!</v>
      </c>
      <c r="G2894" s="114">
        <f t="shared" si="1346"/>
        <v>4.3006716003852752E-3</v>
      </c>
      <c r="H2894" s="115">
        <f t="shared" si="1347"/>
        <v>47175</v>
      </c>
      <c r="I2894" s="115">
        <f t="shared" si="1348"/>
        <v>47175</v>
      </c>
      <c r="J2894" s="116">
        <f t="shared" si="1349"/>
        <v>20</v>
      </c>
      <c r="K2894" s="116">
        <f t="shared" si="1350"/>
        <v>12</v>
      </c>
      <c r="L2894" s="8">
        <f t="shared" si="1351"/>
        <v>1.00257818</v>
      </c>
      <c r="M2894" s="117">
        <v>1</v>
      </c>
      <c r="N2894" s="117">
        <f t="shared" si="1352"/>
        <v>1</v>
      </c>
      <c r="O2894" s="110">
        <f t="shared" si="1353"/>
        <v>1.00257818</v>
      </c>
      <c r="P2894" s="110">
        <f t="shared" si="1354"/>
        <v>163.43563567999999</v>
      </c>
      <c r="Q2894" s="148">
        <f t="shared" si="1355"/>
        <v>0</v>
      </c>
      <c r="R2894" s="170">
        <f t="shared" si="1356"/>
        <v>0</v>
      </c>
      <c r="S2894" s="110">
        <f t="shared" si="1357"/>
        <v>0</v>
      </c>
      <c r="T2894" s="92">
        <f t="shared" si="1341"/>
        <v>0</v>
      </c>
      <c r="U2894" s="181">
        <f t="shared" si="1342"/>
        <v>0</v>
      </c>
      <c r="V2894" s="120">
        <f t="shared" si="1363"/>
        <v>7.8E-2</v>
      </c>
      <c r="W2894" s="118">
        <f t="shared" si="1358"/>
        <v>12</v>
      </c>
      <c r="X2894" s="118">
        <v>252</v>
      </c>
      <c r="Y2894" s="117">
        <f t="shared" si="1359"/>
        <v>1.00358295</v>
      </c>
      <c r="Z2894" s="110">
        <f t="shared" si="1360"/>
        <v>0.58558171000000003</v>
      </c>
      <c r="AA2894" s="110">
        <f t="shared" si="1361"/>
        <v>0</v>
      </c>
      <c r="AB2894" s="121" t="str">
        <f t="shared" si="1364"/>
        <v>A+J=</v>
      </c>
      <c r="AC2894" s="115">
        <f t="shared" si="1365"/>
        <v>47175</v>
      </c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9">
        <f t="shared" si="1362"/>
        <v>47164</v>
      </c>
      <c r="B2895" s="110">
        <f t="shared" si="1344"/>
        <v>164.10531936999999</v>
      </c>
      <c r="C2895" s="184">
        <f t="shared" si="1343"/>
        <v>163.0153527627734</v>
      </c>
      <c r="D2895" s="111">
        <f t="shared" si="1345"/>
        <v>7245.38</v>
      </c>
      <c r="E2895" s="111">
        <f>IF($K2895=1,VLOOKUP($A2894,$AQ$11:$AU$150,5),E2894)</f>
        <v>7276.54</v>
      </c>
      <c r="F2895" s="160" t="e">
        <f>IF($K2895=1,VLOOKUP($A2894,$AQ$11:$AU$135,6),F2894)</f>
        <v>#REF!</v>
      </c>
      <c r="G2895" s="114">
        <f t="shared" si="1346"/>
        <v>4.3006716003852752E-3</v>
      </c>
      <c r="H2895" s="115">
        <f t="shared" si="1347"/>
        <v>47175</v>
      </c>
      <c r="I2895" s="115">
        <f t="shared" si="1348"/>
        <v>47175</v>
      </c>
      <c r="J2895" s="116">
        <f t="shared" si="1349"/>
        <v>20</v>
      </c>
      <c r="K2895" s="116">
        <f t="shared" si="1350"/>
        <v>13</v>
      </c>
      <c r="L2895" s="8">
        <f t="shared" si="1351"/>
        <v>1.00279333</v>
      </c>
      <c r="M2895" s="117">
        <v>1</v>
      </c>
      <c r="N2895" s="117">
        <f t="shared" si="1352"/>
        <v>1</v>
      </c>
      <c r="O2895" s="110">
        <f t="shared" si="1353"/>
        <v>1.00279333</v>
      </c>
      <c r="P2895" s="110">
        <f t="shared" si="1354"/>
        <v>163.47070843</v>
      </c>
      <c r="Q2895" s="148">
        <f t="shared" si="1355"/>
        <v>0</v>
      </c>
      <c r="R2895" s="170">
        <f t="shared" si="1356"/>
        <v>0</v>
      </c>
      <c r="S2895" s="110">
        <f t="shared" si="1357"/>
        <v>0</v>
      </c>
      <c r="T2895" s="92">
        <f t="shared" si="1341"/>
        <v>0</v>
      </c>
      <c r="U2895" s="181">
        <f t="shared" si="1342"/>
        <v>0</v>
      </c>
      <c r="V2895" s="120">
        <f t="shared" si="1363"/>
        <v>7.8E-2</v>
      </c>
      <c r="W2895" s="118">
        <f t="shared" si="1358"/>
        <v>13</v>
      </c>
      <c r="X2895" s="118">
        <v>252</v>
      </c>
      <c r="Y2895" s="117">
        <f t="shared" si="1359"/>
        <v>1.003882108</v>
      </c>
      <c r="Z2895" s="110">
        <f t="shared" si="1360"/>
        <v>0.63461093999999996</v>
      </c>
      <c r="AA2895" s="110">
        <f t="shared" si="1361"/>
        <v>0</v>
      </c>
      <c r="AB2895" s="121" t="str">
        <f t="shared" si="1364"/>
        <v>A+J=</v>
      </c>
      <c r="AC2895" s="115">
        <f t="shared" si="1365"/>
        <v>47175</v>
      </c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9">
        <f t="shared" si="1362"/>
        <v>47165</v>
      </c>
      <c r="B2896" s="110">
        <f t="shared" si="1344"/>
        <v>164.18946508000002</v>
      </c>
      <c r="C2896" s="184">
        <f t="shared" si="1343"/>
        <v>163.0153527627734</v>
      </c>
      <c r="D2896" s="111">
        <f t="shared" si="1345"/>
        <v>7245.38</v>
      </c>
      <c r="E2896" s="111">
        <f>IF($K2896=1,VLOOKUP($A2895,$AQ$11:$AU$150,5),E2895)</f>
        <v>7276.54</v>
      </c>
      <c r="F2896" s="160" t="e">
        <f>IF($K2896=1,VLOOKUP($A2895,$AQ$11:$AU$135,6),F2895)</f>
        <v>#REF!</v>
      </c>
      <c r="G2896" s="114">
        <f t="shared" si="1346"/>
        <v>4.3006716003852752E-3</v>
      </c>
      <c r="H2896" s="115">
        <f t="shared" si="1347"/>
        <v>47175</v>
      </c>
      <c r="I2896" s="115">
        <f t="shared" si="1348"/>
        <v>47175</v>
      </c>
      <c r="J2896" s="116">
        <f t="shared" si="1349"/>
        <v>20</v>
      </c>
      <c r="K2896" s="116">
        <f t="shared" si="1350"/>
        <v>14</v>
      </c>
      <c r="L2896" s="8">
        <f t="shared" si="1351"/>
        <v>1.00300853</v>
      </c>
      <c r="M2896" s="117">
        <v>1</v>
      </c>
      <c r="N2896" s="117">
        <f t="shared" si="1352"/>
        <v>1</v>
      </c>
      <c r="O2896" s="110">
        <f t="shared" si="1353"/>
        <v>1.00300853</v>
      </c>
      <c r="P2896" s="110">
        <f t="shared" si="1354"/>
        <v>163.50578934000001</v>
      </c>
      <c r="Q2896" s="148">
        <f t="shared" si="1355"/>
        <v>0</v>
      </c>
      <c r="R2896" s="170">
        <f t="shared" si="1356"/>
        <v>0</v>
      </c>
      <c r="S2896" s="110">
        <f t="shared" si="1357"/>
        <v>0</v>
      </c>
      <c r="T2896" s="92">
        <f t="shared" ref="T2896:T2959" si="1366">IF(AND(Q2896&gt;0,L2896&gt;1),(L2896-1)*C2896,0)</f>
        <v>0</v>
      </c>
      <c r="U2896" s="181">
        <f t="shared" ref="U2896:U2959" si="1367">IF(Q2896&gt;0,(S2896+T2896)/P2896,0)</f>
        <v>0</v>
      </c>
      <c r="V2896" s="120">
        <f t="shared" si="1363"/>
        <v>7.8E-2</v>
      </c>
      <c r="W2896" s="118">
        <f t="shared" si="1358"/>
        <v>14</v>
      </c>
      <c r="X2896" s="118">
        <v>252</v>
      </c>
      <c r="Y2896" s="117">
        <f t="shared" si="1359"/>
        <v>1.0041813550000001</v>
      </c>
      <c r="Z2896" s="110">
        <f t="shared" si="1360"/>
        <v>0.68367573999999998</v>
      </c>
      <c r="AA2896" s="110">
        <f t="shared" si="1361"/>
        <v>0</v>
      </c>
      <c r="AB2896" s="121" t="str">
        <f t="shared" si="1364"/>
        <v>A+J=</v>
      </c>
      <c r="AC2896" s="115">
        <f t="shared" si="1365"/>
        <v>47175</v>
      </c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9">
        <f t="shared" si="1362"/>
        <v>47166</v>
      </c>
      <c r="B2897" s="110">
        <f t="shared" si="1344"/>
        <v>164.27365288999999</v>
      </c>
      <c r="C2897" s="184">
        <f t="shared" si="1343"/>
        <v>163.0153527627734</v>
      </c>
      <c r="D2897" s="111">
        <f t="shared" si="1345"/>
        <v>7245.38</v>
      </c>
      <c r="E2897" s="111">
        <f>IF($K2897=1,VLOOKUP($A2896,$AQ$11:$AU$150,5),E2896)</f>
        <v>7276.54</v>
      </c>
      <c r="F2897" s="160" t="e">
        <f>IF($K2897=1,VLOOKUP($A2896,$AQ$11:$AU$135,6),F2896)</f>
        <v>#REF!</v>
      </c>
      <c r="G2897" s="114">
        <f t="shared" si="1346"/>
        <v>4.3006716003852752E-3</v>
      </c>
      <c r="H2897" s="115">
        <f t="shared" si="1347"/>
        <v>47175</v>
      </c>
      <c r="I2897" s="115">
        <f t="shared" si="1348"/>
        <v>47175</v>
      </c>
      <c r="J2897" s="116">
        <f t="shared" si="1349"/>
        <v>20</v>
      </c>
      <c r="K2897" s="116">
        <f t="shared" si="1350"/>
        <v>15</v>
      </c>
      <c r="L2897" s="8">
        <f t="shared" si="1351"/>
        <v>1.00322377</v>
      </c>
      <c r="M2897" s="117">
        <v>1</v>
      </c>
      <c r="N2897" s="117">
        <f t="shared" si="1352"/>
        <v>1</v>
      </c>
      <c r="O2897" s="110">
        <f t="shared" si="1353"/>
        <v>1.00322377</v>
      </c>
      <c r="P2897" s="110">
        <f t="shared" si="1354"/>
        <v>163.54087676</v>
      </c>
      <c r="Q2897" s="148">
        <f t="shared" si="1355"/>
        <v>0</v>
      </c>
      <c r="R2897" s="170">
        <f t="shared" si="1356"/>
        <v>0</v>
      </c>
      <c r="S2897" s="110">
        <f t="shared" si="1357"/>
        <v>0</v>
      </c>
      <c r="T2897" s="92">
        <f t="shared" si="1366"/>
        <v>0</v>
      </c>
      <c r="U2897" s="181">
        <f t="shared" si="1367"/>
        <v>0</v>
      </c>
      <c r="V2897" s="120">
        <f t="shared" si="1363"/>
        <v>7.8E-2</v>
      </c>
      <c r="W2897" s="118">
        <f t="shared" si="1358"/>
        <v>15</v>
      </c>
      <c r="X2897" s="118">
        <v>252</v>
      </c>
      <c r="Y2897" s="117">
        <f t="shared" si="1359"/>
        <v>1.0044806909999999</v>
      </c>
      <c r="Z2897" s="110">
        <f t="shared" si="1360"/>
        <v>0.73277612999999997</v>
      </c>
      <c r="AA2897" s="110">
        <f t="shared" si="1361"/>
        <v>0</v>
      </c>
      <c r="AB2897" s="121" t="str">
        <f t="shared" si="1364"/>
        <v>A+J=</v>
      </c>
      <c r="AC2897" s="115">
        <f t="shared" si="1365"/>
        <v>47175</v>
      </c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9">
        <f t="shared" si="1362"/>
        <v>47167</v>
      </c>
      <c r="B2898" s="110">
        <f t="shared" si="1344"/>
        <v>164.27365288999999</v>
      </c>
      <c r="C2898" s="184">
        <f t="shared" si="1343"/>
        <v>163.0153527627734</v>
      </c>
      <c r="D2898" s="111">
        <f t="shared" si="1345"/>
        <v>7245.38</v>
      </c>
      <c r="E2898" s="111">
        <f>IF($K2898=1,VLOOKUP($A2897,$AQ$11:$AU$150,5),E2897)</f>
        <v>7276.54</v>
      </c>
      <c r="F2898" s="160" t="e">
        <f>IF($K2898=1,VLOOKUP($A2897,$AQ$11:$AU$135,6),F2897)</f>
        <v>#REF!</v>
      </c>
      <c r="G2898" s="114">
        <f t="shared" si="1346"/>
        <v>4.3006716003852752E-3</v>
      </c>
      <c r="H2898" s="115">
        <f t="shared" si="1347"/>
        <v>47175</v>
      </c>
      <c r="I2898" s="115">
        <f t="shared" si="1348"/>
        <v>47175</v>
      </c>
      <c r="J2898" s="116">
        <f t="shared" si="1349"/>
        <v>20</v>
      </c>
      <c r="K2898" s="116">
        <f t="shared" si="1350"/>
        <v>15</v>
      </c>
      <c r="L2898" s="8">
        <f t="shared" si="1351"/>
        <v>1.00322377</v>
      </c>
      <c r="M2898" s="117">
        <v>1</v>
      </c>
      <c r="N2898" s="117">
        <f t="shared" si="1352"/>
        <v>1</v>
      </c>
      <c r="O2898" s="110">
        <f t="shared" si="1353"/>
        <v>1.00322377</v>
      </c>
      <c r="P2898" s="110">
        <f t="shared" si="1354"/>
        <v>163.54087676</v>
      </c>
      <c r="Q2898" s="148">
        <f t="shared" si="1355"/>
        <v>0</v>
      </c>
      <c r="R2898" s="170">
        <f t="shared" si="1356"/>
        <v>0</v>
      </c>
      <c r="S2898" s="110">
        <f t="shared" si="1357"/>
        <v>0</v>
      </c>
      <c r="T2898" s="92">
        <f t="shared" si="1366"/>
        <v>0</v>
      </c>
      <c r="U2898" s="181">
        <f t="shared" si="1367"/>
        <v>0</v>
      </c>
      <c r="V2898" s="120">
        <f t="shared" si="1363"/>
        <v>7.8E-2</v>
      </c>
      <c r="W2898" s="118">
        <f t="shared" si="1358"/>
        <v>15</v>
      </c>
      <c r="X2898" s="118">
        <v>252</v>
      </c>
      <c r="Y2898" s="117">
        <f t="shared" si="1359"/>
        <v>1.0044806909999999</v>
      </c>
      <c r="Z2898" s="110">
        <f t="shared" si="1360"/>
        <v>0.73277612999999997</v>
      </c>
      <c r="AA2898" s="110">
        <f t="shared" si="1361"/>
        <v>0</v>
      </c>
      <c r="AB2898" s="121" t="str">
        <f t="shared" si="1364"/>
        <v>A+J=</v>
      </c>
      <c r="AC2898" s="115">
        <f t="shared" si="1365"/>
        <v>47175</v>
      </c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9">
        <f t="shared" si="1362"/>
        <v>47168</v>
      </c>
      <c r="B2899" s="110">
        <f t="shared" si="1344"/>
        <v>164.27365288999999</v>
      </c>
      <c r="C2899" s="184">
        <f t="shared" si="1343"/>
        <v>163.0153527627734</v>
      </c>
      <c r="D2899" s="111">
        <f t="shared" si="1345"/>
        <v>7245.38</v>
      </c>
      <c r="E2899" s="111">
        <f>IF($K2899=1,VLOOKUP($A2898,$AQ$11:$AU$150,5),E2898)</f>
        <v>7276.54</v>
      </c>
      <c r="F2899" s="160" t="e">
        <f>IF($K2899=1,VLOOKUP($A2898,$AQ$11:$AU$135,6),F2898)</f>
        <v>#REF!</v>
      </c>
      <c r="G2899" s="114">
        <f t="shared" si="1346"/>
        <v>4.3006716003852752E-3</v>
      </c>
      <c r="H2899" s="115">
        <f t="shared" si="1347"/>
        <v>47175</v>
      </c>
      <c r="I2899" s="115">
        <f t="shared" si="1348"/>
        <v>47175</v>
      </c>
      <c r="J2899" s="116">
        <f t="shared" si="1349"/>
        <v>20</v>
      </c>
      <c r="K2899" s="116">
        <f t="shared" si="1350"/>
        <v>15</v>
      </c>
      <c r="L2899" s="8">
        <f t="shared" si="1351"/>
        <v>1.00322377</v>
      </c>
      <c r="M2899" s="117">
        <v>1</v>
      </c>
      <c r="N2899" s="117">
        <f t="shared" si="1352"/>
        <v>1</v>
      </c>
      <c r="O2899" s="110">
        <f t="shared" si="1353"/>
        <v>1.00322377</v>
      </c>
      <c r="P2899" s="110">
        <f t="shared" si="1354"/>
        <v>163.54087676</v>
      </c>
      <c r="Q2899" s="148">
        <f t="shared" si="1355"/>
        <v>0</v>
      </c>
      <c r="R2899" s="170">
        <f t="shared" si="1356"/>
        <v>0</v>
      </c>
      <c r="S2899" s="110">
        <f t="shared" si="1357"/>
        <v>0</v>
      </c>
      <c r="T2899" s="92">
        <f t="shared" si="1366"/>
        <v>0</v>
      </c>
      <c r="U2899" s="181">
        <f t="shared" si="1367"/>
        <v>0</v>
      </c>
      <c r="V2899" s="120">
        <f t="shared" si="1363"/>
        <v>7.8E-2</v>
      </c>
      <c r="W2899" s="118">
        <f t="shared" si="1358"/>
        <v>15</v>
      </c>
      <c r="X2899" s="118">
        <v>252</v>
      </c>
      <c r="Y2899" s="117">
        <f t="shared" si="1359"/>
        <v>1.0044806909999999</v>
      </c>
      <c r="Z2899" s="110">
        <f t="shared" si="1360"/>
        <v>0.73277612999999997</v>
      </c>
      <c r="AA2899" s="110">
        <f t="shared" si="1361"/>
        <v>0</v>
      </c>
      <c r="AB2899" s="121" t="str">
        <f t="shared" si="1364"/>
        <v>A+J=</v>
      </c>
      <c r="AC2899" s="115">
        <f t="shared" si="1365"/>
        <v>47175</v>
      </c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9">
        <f t="shared" si="1362"/>
        <v>47169</v>
      </c>
      <c r="B2900" s="110">
        <f t="shared" si="1344"/>
        <v>164.35788461999999</v>
      </c>
      <c r="C2900" s="184">
        <f t="shared" si="1343"/>
        <v>163.0153527627734</v>
      </c>
      <c r="D2900" s="111">
        <f t="shared" si="1345"/>
        <v>7245.38</v>
      </c>
      <c r="E2900" s="111">
        <f>IF($K2900=1,VLOOKUP($A2899,$AQ$11:$AU$150,5),E2899)</f>
        <v>7276.54</v>
      </c>
      <c r="F2900" s="160" t="e">
        <f>IF($K2900=1,VLOOKUP($A2899,$AQ$11:$AU$135,6),F2899)</f>
        <v>#REF!</v>
      </c>
      <c r="G2900" s="114">
        <f t="shared" si="1346"/>
        <v>4.3006716003852752E-3</v>
      </c>
      <c r="H2900" s="115">
        <f t="shared" si="1347"/>
        <v>47175</v>
      </c>
      <c r="I2900" s="115">
        <f t="shared" si="1348"/>
        <v>47175</v>
      </c>
      <c r="J2900" s="116">
        <f t="shared" si="1349"/>
        <v>20</v>
      </c>
      <c r="K2900" s="116">
        <f t="shared" si="1350"/>
        <v>16</v>
      </c>
      <c r="L2900" s="8">
        <f t="shared" si="1351"/>
        <v>1.00343906</v>
      </c>
      <c r="M2900" s="117">
        <v>1</v>
      </c>
      <c r="N2900" s="117">
        <f t="shared" si="1352"/>
        <v>1</v>
      </c>
      <c r="O2900" s="110">
        <f t="shared" si="1353"/>
        <v>1.00343906</v>
      </c>
      <c r="P2900" s="110">
        <f t="shared" si="1354"/>
        <v>163.57597233999999</v>
      </c>
      <c r="Q2900" s="148">
        <f t="shared" si="1355"/>
        <v>0</v>
      </c>
      <c r="R2900" s="170">
        <f t="shared" si="1356"/>
        <v>0</v>
      </c>
      <c r="S2900" s="110">
        <f t="shared" si="1357"/>
        <v>0</v>
      </c>
      <c r="T2900" s="92">
        <f t="shared" si="1366"/>
        <v>0</v>
      </c>
      <c r="U2900" s="181">
        <f t="shared" si="1367"/>
        <v>0</v>
      </c>
      <c r="V2900" s="120">
        <f t="shared" si="1363"/>
        <v>7.8E-2</v>
      </c>
      <c r="W2900" s="118">
        <f t="shared" si="1358"/>
        <v>16</v>
      </c>
      <c r="X2900" s="118">
        <v>252</v>
      </c>
      <c r="Y2900" s="117">
        <f t="shared" si="1359"/>
        <v>1.0047801169999999</v>
      </c>
      <c r="Z2900" s="110">
        <f t="shared" si="1360"/>
        <v>0.78191228000000002</v>
      </c>
      <c r="AA2900" s="110">
        <f t="shared" si="1361"/>
        <v>0</v>
      </c>
      <c r="AB2900" s="121" t="str">
        <f t="shared" si="1364"/>
        <v>A+J=</v>
      </c>
      <c r="AC2900" s="115">
        <f t="shared" si="1365"/>
        <v>47175</v>
      </c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9">
        <f t="shared" si="1362"/>
        <v>47170</v>
      </c>
      <c r="B2901" s="110">
        <f t="shared" si="1344"/>
        <v>164.44215847000001</v>
      </c>
      <c r="C2901" s="184">
        <f t="shared" si="1343"/>
        <v>163.0153527627734</v>
      </c>
      <c r="D2901" s="111">
        <f t="shared" si="1345"/>
        <v>7245.38</v>
      </c>
      <c r="E2901" s="111">
        <f>IF($K2901=1,VLOOKUP($A2900,$AQ$11:$AU$150,5),E2900)</f>
        <v>7276.54</v>
      </c>
      <c r="F2901" s="160" t="e">
        <f>IF($K2901=1,VLOOKUP($A2900,$AQ$11:$AU$135,6),F2900)</f>
        <v>#REF!</v>
      </c>
      <c r="G2901" s="114">
        <f t="shared" si="1346"/>
        <v>4.3006716003852752E-3</v>
      </c>
      <c r="H2901" s="115">
        <f t="shared" si="1347"/>
        <v>47175</v>
      </c>
      <c r="I2901" s="115">
        <f t="shared" si="1348"/>
        <v>47175</v>
      </c>
      <c r="J2901" s="116">
        <f t="shared" si="1349"/>
        <v>20</v>
      </c>
      <c r="K2901" s="116">
        <f t="shared" si="1350"/>
        <v>17</v>
      </c>
      <c r="L2901" s="8">
        <f t="shared" si="1351"/>
        <v>1.0036543899999999</v>
      </c>
      <c r="M2901" s="117">
        <v>1</v>
      </c>
      <c r="N2901" s="117">
        <f t="shared" si="1352"/>
        <v>1</v>
      </c>
      <c r="O2901" s="110">
        <f t="shared" si="1353"/>
        <v>1.0036543899999999</v>
      </c>
      <c r="P2901" s="110">
        <f t="shared" si="1354"/>
        <v>163.61107443</v>
      </c>
      <c r="Q2901" s="148">
        <f t="shared" si="1355"/>
        <v>0</v>
      </c>
      <c r="R2901" s="170">
        <f t="shared" si="1356"/>
        <v>0</v>
      </c>
      <c r="S2901" s="110">
        <f t="shared" si="1357"/>
        <v>0</v>
      </c>
      <c r="T2901" s="92">
        <f t="shared" si="1366"/>
        <v>0</v>
      </c>
      <c r="U2901" s="181">
        <f t="shared" si="1367"/>
        <v>0</v>
      </c>
      <c r="V2901" s="120">
        <f t="shared" si="1363"/>
        <v>7.8E-2</v>
      </c>
      <c r="W2901" s="118">
        <f t="shared" si="1358"/>
        <v>17</v>
      </c>
      <c r="X2901" s="118">
        <v>252</v>
      </c>
      <c r="Y2901" s="117">
        <f t="shared" si="1359"/>
        <v>1.0050796319999999</v>
      </c>
      <c r="Z2901" s="110">
        <f t="shared" si="1360"/>
        <v>0.83108404000000002</v>
      </c>
      <c r="AA2901" s="110">
        <f t="shared" si="1361"/>
        <v>0</v>
      </c>
      <c r="AB2901" s="121" t="str">
        <f t="shared" si="1364"/>
        <v>A+J=</v>
      </c>
      <c r="AC2901" s="115">
        <f t="shared" si="1365"/>
        <v>47175</v>
      </c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9">
        <f t="shared" si="1362"/>
        <v>47171</v>
      </c>
      <c r="B2902" s="110">
        <f t="shared" si="1344"/>
        <v>164.52647612000001</v>
      </c>
      <c r="C2902" s="184">
        <f t="shared" si="1343"/>
        <v>163.0153527627734</v>
      </c>
      <c r="D2902" s="111">
        <f t="shared" si="1345"/>
        <v>7245.38</v>
      </c>
      <c r="E2902" s="111">
        <f>IF($K2902=1,VLOOKUP($A2901,$AQ$11:$AU$150,5),E2901)</f>
        <v>7276.54</v>
      </c>
      <c r="F2902" s="160" t="e">
        <f>IF($K2902=1,VLOOKUP($A2901,$AQ$11:$AU$135,6),F2901)</f>
        <v>#REF!</v>
      </c>
      <c r="G2902" s="114">
        <f t="shared" si="1346"/>
        <v>4.3006716003852752E-3</v>
      </c>
      <c r="H2902" s="115">
        <f t="shared" si="1347"/>
        <v>47175</v>
      </c>
      <c r="I2902" s="115">
        <f t="shared" si="1348"/>
        <v>47175</v>
      </c>
      <c r="J2902" s="116">
        <f t="shared" si="1349"/>
        <v>20</v>
      </c>
      <c r="K2902" s="116">
        <f t="shared" si="1350"/>
        <v>18</v>
      </c>
      <c r="L2902" s="8">
        <f t="shared" si="1351"/>
        <v>1.0038697700000001</v>
      </c>
      <c r="M2902" s="117">
        <v>1</v>
      </c>
      <c r="N2902" s="117">
        <f t="shared" si="1352"/>
        <v>1</v>
      </c>
      <c r="O2902" s="110">
        <f t="shared" si="1353"/>
        <v>1.0038697700000001</v>
      </c>
      <c r="P2902" s="110">
        <f t="shared" si="1354"/>
        <v>163.64618468</v>
      </c>
      <c r="Q2902" s="148">
        <f t="shared" si="1355"/>
        <v>0</v>
      </c>
      <c r="R2902" s="170">
        <f t="shared" si="1356"/>
        <v>0</v>
      </c>
      <c r="S2902" s="110">
        <f t="shared" si="1357"/>
        <v>0</v>
      </c>
      <c r="T2902" s="92">
        <f t="shared" si="1366"/>
        <v>0</v>
      </c>
      <c r="U2902" s="181">
        <f t="shared" si="1367"/>
        <v>0</v>
      </c>
      <c r="V2902" s="120">
        <f t="shared" si="1363"/>
        <v>7.8E-2</v>
      </c>
      <c r="W2902" s="118">
        <f t="shared" si="1358"/>
        <v>18</v>
      </c>
      <c r="X2902" s="118">
        <v>252</v>
      </c>
      <c r="Y2902" s="117">
        <f t="shared" si="1359"/>
        <v>1.005379236</v>
      </c>
      <c r="Z2902" s="110">
        <f t="shared" si="1360"/>
        <v>0.88029144000000004</v>
      </c>
      <c r="AA2902" s="110">
        <f t="shared" si="1361"/>
        <v>0</v>
      </c>
      <c r="AB2902" s="121" t="str">
        <f t="shared" si="1364"/>
        <v>A+J=</v>
      </c>
      <c r="AC2902" s="115">
        <f t="shared" si="1365"/>
        <v>47175</v>
      </c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9">
        <f t="shared" si="1362"/>
        <v>47172</v>
      </c>
      <c r="B2903" s="110">
        <f t="shared" si="1344"/>
        <v>164.61083593000001</v>
      </c>
      <c r="C2903" s="184">
        <f t="shared" si="1343"/>
        <v>163.0153527627734</v>
      </c>
      <c r="D2903" s="111">
        <f t="shared" si="1345"/>
        <v>7245.38</v>
      </c>
      <c r="E2903" s="111">
        <f>IF($K2903=1,VLOOKUP($A2902,$AQ$11:$AU$150,5),E2902)</f>
        <v>7276.54</v>
      </c>
      <c r="F2903" s="160" t="e">
        <f>IF($K2903=1,VLOOKUP($A2902,$AQ$11:$AU$135,6),F2902)</f>
        <v>#REF!</v>
      </c>
      <c r="G2903" s="114">
        <f t="shared" si="1346"/>
        <v>4.3006716003852752E-3</v>
      </c>
      <c r="H2903" s="115">
        <f t="shared" si="1347"/>
        <v>47175</v>
      </c>
      <c r="I2903" s="115">
        <f t="shared" si="1348"/>
        <v>47175</v>
      </c>
      <c r="J2903" s="116">
        <f t="shared" si="1349"/>
        <v>20</v>
      </c>
      <c r="K2903" s="116">
        <f t="shared" si="1350"/>
        <v>19</v>
      </c>
      <c r="L2903" s="8">
        <f t="shared" si="1351"/>
        <v>1.0040851900000001</v>
      </c>
      <c r="M2903" s="117">
        <v>1</v>
      </c>
      <c r="N2903" s="117">
        <f t="shared" si="1352"/>
        <v>1</v>
      </c>
      <c r="O2903" s="110">
        <f t="shared" si="1353"/>
        <v>1.0040851900000001</v>
      </c>
      <c r="P2903" s="110">
        <f t="shared" si="1354"/>
        <v>163.68130145000001</v>
      </c>
      <c r="Q2903" s="148">
        <f t="shared" si="1355"/>
        <v>0</v>
      </c>
      <c r="R2903" s="170">
        <f t="shared" si="1356"/>
        <v>0</v>
      </c>
      <c r="S2903" s="110">
        <f t="shared" si="1357"/>
        <v>0</v>
      </c>
      <c r="T2903" s="92">
        <f t="shared" si="1366"/>
        <v>0</v>
      </c>
      <c r="U2903" s="181">
        <f t="shared" si="1367"/>
        <v>0</v>
      </c>
      <c r="V2903" s="120">
        <f t="shared" si="1363"/>
        <v>7.8E-2</v>
      </c>
      <c r="W2903" s="118">
        <f t="shared" si="1358"/>
        <v>19</v>
      </c>
      <c r="X2903" s="118">
        <v>252</v>
      </c>
      <c r="Y2903" s="117">
        <f t="shared" si="1359"/>
        <v>1.0056789290000001</v>
      </c>
      <c r="Z2903" s="110">
        <f t="shared" si="1360"/>
        <v>0.92953448000000005</v>
      </c>
      <c r="AA2903" s="110">
        <f t="shared" si="1361"/>
        <v>0</v>
      </c>
      <c r="AB2903" s="121" t="str">
        <f t="shared" si="1364"/>
        <v>A+J=</v>
      </c>
      <c r="AC2903" s="115">
        <f t="shared" si="1365"/>
        <v>47175</v>
      </c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9">
        <f t="shared" si="1362"/>
        <v>47173</v>
      </c>
      <c r="B2904" s="110">
        <f t="shared" si="1344"/>
        <v>164.69524136000001</v>
      </c>
      <c r="C2904" s="184">
        <f t="shared" si="1343"/>
        <v>163.0153527627734</v>
      </c>
      <c r="D2904" s="111">
        <f t="shared" si="1345"/>
        <v>7245.38</v>
      </c>
      <c r="E2904" s="111">
        <f>IF($K2904=1,VLOOKUP($A2903,$AQ$11:$AU$150,5),E2903)</f>
        <v>7276.54</v>
      </c>
      <c r="F2904" s="160" t="e">
        <f>IF($K2904=1,VLOOKUP($A2903,$AQ$11:$AU$135,6),F2903)</f>
        <v>#REF!</v>
      </c>
      <c r="G2904" s="114">
        <f t="shared" si="1346"/>
        <v>4.3006716003852752E-3</v>
      </c>
      <c r="H2904" s="115">
        <f t="shared" si="1347"/>
        <v>47175</v>
      </c>
      <c r="I2904" s="115">
        <f t="shared" si="1348"/>
        <v>47175</v>
      </c>
      <c r="J2904" s="116">
        <f t="shared" si="1349"/>
        <v>20</v>
      </c>
      <c r="K2904" s="116">
        <f t="shared" si="1350"/>
        <v>20</v>
      </c>
      <c r="L2904" s="8">
        <f t="shared" si="1351"/>
        <v>1.0043006699999999</v>
      </c>
      <c r="M2904" s="117">
        <v>1</v>
      </c>
      <c r="N2904" s="117">
        <f t="shared" si="1352"/>
        <v>1</v>
      </c>
      <c r="O2904" s="110">
        <f t="shared" si="1353"/>
        <v>1.0043006699999999</v>
      </c>
      <c r="P2904" s="110">
        <f t="shared" si="1354"/>
        <v>163.71642799</v>
      </c>
      <c r="Q2904" s="148">
        <f t="shared" si="1355"/>
        <v>0</v>
      </c>
      <c r="R2904" s="170">
        <f t="shared" si="1356"/>
        <v>0</v>
      </c>
      <c r="S2904" s="110">
        <f t="shared" si="1357"/>
        <v>0</v>
      </c>
      <c r="T2904" s="92">
        <f t="shared" si="1366"/>
        <v>0</v>
      </c>
      <c r="U2904" s="181">
        <f t="shared" si="1367"/>
        <v>0</v>
      </c>
      <c r="V2904" s="120">
        <f t="shared" si="1363"/>
        <v>7.8E-2</v>
      </c>
      <c r="W2904" s="118">
        <f t="shared" si="1358"/>
        <v>20</v>
      </c>
      <c r="X2904" s="118">
        <v>252</v>
      </c>
      <c r="Y2904" s="117">
        <f t="shared" si="1359"/>
        <v>1.0059787120000001</v>
      </c>
      <c r="Z2904" s="110">
        <f t="shared" si="1360"/>
        <v>0.97881337000000002</v>
      </c>
      <c r="AA2904" s="110">
        <f t="shared" si="1361"/>
        <v>0</v>
      </c>
      <c r="AB2904" s="121" t="str">
        <f t="shared" si="1364"/>
        <v>A+J=</v>
      </c>
      <c r="AC2904" s="115">
        <f t="shared" si="1365"/>
        <v>47175</v>
      </c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9">
        <f t="shared" si="1362"/>
        <v>47174</v>
      </c>
      <c r="B2905" s="110">
        <f t="shared" si="1344"/>
        <v>164.69524136000001</v>
      </c>
      <c r="C2905" s="184">
        <f t="shared" si="1343"/>
        <v>163.0153527627734</v>
      </c>
      <c r="D2905" s="111">
        <f t="shared" si="1345"/>
        <v>7245.38</v>
      </c>
      <c r="E2905" s="111">
        <f>IF($K2905=1,VLOOKUP($A2904,$AQ$11:$AU$150,5),E2904)</f>
        <v>7276.54</v>
      </c>
      <c r="F2905" s="160" t="e">
        <f>IF($K2905=1,VLOOKUP($A2904,$AQ$11:$AU$135,6),F2904)</f>
        <v>#REF!</v>
      </c>
      <c r="G2905" s="114">
        <f t="shared" si="1346"/>
        <v>4.3006716003852752E-3</v>
      </c>
      <c r="H2905" s="115">
        <f t="shared" si="1347"/>
        <v>47175</v>
      </c>
      <c r="I2905" s="115">
        <f t="shared" si="1348"/>
        <v>47175</v>
      </c>
      <c r="J2905" s="116">
        <f t="shared" si="1349"/>
        <v>20</v>
      </c>
      <c r="K2905" s="116">
        <f t="shared" si="1350"/>
        <v>20</v>
      </c>
      <c r="L2905" s="8">
        <f t="shared" si="1351"/>
        <v>1.0043006699999999</v>
      </c>
      <c r="M2905" s="117">
        <v>1</v>
      </c>
      <c r="N2905" s="117">
        <f t="shared" si="1352"/>
        <v>1</v>
      </c>
      <c r="O2905" s="110">
        <f t="shared" si="1353"/>
        <v>1.0043006699999999</v>
      </c>
      <c r="P2905" s="110">
        <f t="shared" si="1354"/>
        <v>163.71642799</v>
      </c>
      <c r="Q2905" s="148">
        <f t="shared" si="1355"/>
        <v>0</v>
      </c>
      <c r="R2905" s="170">
        <f t="shared" si="1356"/>
        <v>0</v>
      </c>
      <c r="S2905" s="110">
        <f t="shared" si="1357"/>
        <v>0</v>
      </c>
      <c r="T2905" s="92">
        <f t="shared" si="1366"/>
        <v>0</v>
      </c>
      <c r="U2905" s="181">
        <f t="shared" si="1367"/>
        <v>0</v>
      </c>
      <c r="V2905" s="120">
        <f t="shared" si="1363"/>
        <v>7.8E-2</v>
      </c>
      <c r="W2905" s="118">
        <f t="shared" si="1358"/>
        <v>20</v>
      </c>
      <c r="X2905" s="118">
        <v>252</v>
      </c>
      <c r="Y2905" s="117">
        <f t="shared" si="1359"/>
        <v>1.0059787120000001</v>
      </c>
      <c r="Z2905" s="110">
        <f t="shared" si="1360"/>
        <v>0.97881337000000002</v>
      </c>
      <c r="AA2905" s="110">
        <f t="shared" si="1361"/>
        <v>0</v>
      </c>
      <c r="AB2905" s="121" t="str">
        <f t="shared" si="1364"/>
        <v>A+J=</v>
      </c>
      <c r="AC2905" s="115">
        <f t="shared" si="1365"/>
        <v>47175</v>
      </c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9">
        <f t="shared" si="1362"/>
        <v>47175</v>
      </c>
      <c r="B2906" s="110">
        <f t="shared" si="1344"/>
        <v>164.69524136000001</v>
      </c>
      <c r="C2906" s="184">
        <f t="shared" si="1343"/>
        <v>163.0153527627734</v>
      </c>
      <c r="D2906" s="111">
        <f t="shared" si="1345"/>
        <v>7245.38</v>
      </c>
      <c r="E2906" s="111">
        <f>IF($K2906=1,VLOOKUP($A2905,$AQ$11:$AU$150,5),E2905)</f>
        <v>7276.54</v>
      </c>
      <c r="F2906" s="160" t="e">
        <f>IF($K2906=1,VLOOKUP($A2905,$AQ$11:$AU$135,6),F2905)</f>
        <v>#REF!</v>
      </c>
      <c r="G2906" s="114">
        <f t="shared" si="1346"/>
        <v>4.3006716003852752E-3</v>
      </c>
      <c r="H2906" s="115">
        <f t="shared" si="1347"/>
        <v>47175</v>
      </c>
      <c r="I2906" s="115">
        <f t="shared" si="1348"/>
        <v>47175</v>
      </c>
      <c r="J2906" s="116">
        <f t="shared" si="1349"/>
        <v>20</v>
      </c>
      <c r="K2906" s="116">
        <f t="shared" si="1350"/>
        <v>20</v>
      </c>
      <c r="L2906" s="8">
        <f t="shared" si="1351"/>
        <v>1.0043006699999999</v>
      </c>
      <c r="M2906" s="117">
        <v>1</v>
      </c>
      <c r="N2906" s="117">
        <f t="shared" si="1352"/>
        <v>1</v>
      </c>
      <c r="O2906" s="110">
        <f t="shared" si="1353"/>
        <v>1.0043006699999999</v>
      </c>
      <c r="P2906" s="110">
        <f t="shared" si="1354"/>
        <v>163.71642799</v>
      </c>
      <c r="Q2906" s="148">
        <f t="shared" si="1355"/>
        <v>95</v>
      </c>
      <c r="R2906" s="170">
        <f t="shared" si="1356"/>
        <v>7.1429000000000006E-2</v>
      </c>
      <c r="S2906" s="110">
        <f t="shared" si="1357"/>
        <v>11.694100730000001</v>
      </c>
      <c r="T2906" s="92">
        <f t="shared" si="1366"/>
        <v>0.70107523716625963</v>
      </c>
      <c r="U2906" s="181">
        <f t="shared" si="1367"/>
        <v>7.5711253411437571E-2</v>
      </c>
      <c r="V2906" s="120">
        <f t="shared" si="1363"/>
        <v>7.8E-2</v>
      </c>
      <c r="W2906" s="118">
        <f t="shared" si="1358"/>
        <v>20</v>
      </c>
      <c r="X2906" s="118">
        <v>252</v>
      </c>
      <c r="Y2906" s="117">
        <f t="shared" si="1359"/>
        <v>1.0059787120000001</v>
      </c>
      <c r="Z2906" s="110">
        <f t="shared" si="1360"/>
        <v>0.97881337000000002</v>
      </c>
      <c r="AA2906" s="110">
        <f t="shared" si="1361"/>
        <v>12.6729141</v>
      </c>
      <c r="AB2906" s="121" t="str">
        <f t="shared" si="1364"/>
        <v>A+J=</v>
      </c>
      <c r="AC2906" s="115">
        <f t="shared" si="1365"/>
        <v>47175</v>
      </c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9">
        <f t="shared" si="1362"/>
        <v>47176</v>
      </c>
      <c r="B2907" s="110">
        <f t="shared" si="1344"/>
        <v>151.39884108000001</v>
      </c>
      <c r="C2907" s="184">
        <f t="shared" si="1343"/>
        <v>151.32125202283373</v>
      </c>
      <c r="D2907" s="111">
        <f t="shared" si="1345"/>
        <v>7245.38</v>
      </c>
      <c r="E2907" s="111">
        <f>IF($K2907=1,VLOOKUP($A2906,$AQ$11:$AU$150,5),E2906)</f>
        <v>7276.54</v>
      </c>
      <c r="F2907" s="160" t="e">
        <f>IF($K2907=1,VLOOKUP($A2906,$AQ$11:$AU$135,6),F2906)</f>
        <v>#REF!</v>
      </c>
      <c r="G2907" s="114">
        <f t="shared" si="1346"/>
        <v>4.3006716003852752E-3</v>
      </c>
      <c r="H2907" s="115">
        <f t="shared" si="1347"/>
        <v>47203</v>
      </c>
      <c r="I2907" s="115">
        <f t="shared" si="1348"/>
        <v>47203</v>
      </c>
      <c r="J2907" s="116">
        <f t="shared" si="1349"/>
        <v>20</v>
      </c>
      <c r="K2907" s="116">
        <f t="shared" si="1350"/>
        <v>1</v>
      </c>
      <c r="L2907" s="8">
        <f t="shared" si="1351"/>
        <v>1.0002145899999999</v>
      </c>
      <c r="M2907" s="117">
        <v>1</v>
      </c>
      <c r="N2907" s="117">
        <f t="shared" si="1352"/>
        <v>1</v>
      </c>
      <c r="O2907" s="110">
        <f t="shared" si="1353"/>
        <v>1.0002145899999999</v>
      </c>
      <c r="P2907" s="110">
        <f t="shared" si="1354"/>
        <v>151.35372405000001</v>
      </c>
      <c r="Q2907" s="148">
        <f t="shared" si="1355"/>
        <v>0</v>
      </c>
      <c r="R2907" s="170">
        <f t="shared" si="1356"/>
        <v>0</v>
      </c>
      <c r="S2907" s="110">
        <f t="shared" si="1357"/>
        <v>0</v>
      </c>
      <c r="T2907" s="92">
        <f t="shared" si="1366"/>
        <v>0</v>
      </c>
      <c r="U2907" s="181">
        <f t="shared" si="1367"/>
        <v>0</v>
      </c>
      <c r="V2907" s="120">
        <f t="shared" si="1363"/>
        <v>7.8E-2</v>
      </c>
      <c r="W2907" s="118">
        <f t="shared" si="1358"/>
        <v>1</v>
      </c>
      <c r="X2907" s="118">
        <v>252</v>
      </c>
      <c r="Y2907" s="117">
        <f t="shared" si="1359"/>
        <v>1.00029809</v>
      </c>
      <c r="Z2907" s="110">
        <f t="shared" si="1360"/>
        <v>4.5117030000000002E-2</v>
      </c>
      <c r="AA2907" s="110">
        <f t="shared" si="1361"/>
        <v>0</v>
      </c>
      <c r="AB2907" s="121" t="str">
        <f t="shared" si="1364"/>
        <v>A+J=</v>
      </c>
      <c r="AC2907" s="115">
        <f t="shared" si="1365"/>
        <v>47203</v>
      </c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9">
        <f t="shared" si="1362"/>
        <v>47177</v>
      </c>
      <c r="B2908" s="110">
        <f t="shared" si="1344"/>
        <v>151.47647053999998</v>
      </c>
      <c r="C2908" s="184">
        <f t="shared" si="1343"/>
        <v>151.32125202283373</v>
      </c>
      <c r="D2908" s="111">
        <f t="shared" si="1345"/>
        <v>7245.38</v>
      </c>
      <c r="E2908" s="111">
        <f>IF($K2908=1,VLOOKUP($A2907,$AQ$11:$AU$150,5),E2907)</f>
        <v>7276.54</v>
      </c>
      <c r="F2908" s="160" t="e">
        <f>IF($K2908=1,VLOOKUP($A2907,$AQ$11:$AU$135,6),F2907)</f>
        <v>#REF!</v>
      </c>
      <c r="G2908" s="114">
        <f t="shared" si="1346"/>
        <v>4.3006716003852752E-3</v>
      </c>
      <c r="H2908" s="115">
        <f t="shared" si="1347"/>
        <v>47203</v>
      </c>
      <c r="I2908" s="115">
        <f t="shared" si="1348"/>
        <v>47203</v>
      </c>
      <c r="J2908" s="116">
        <f t="shared" si="1349"/>
        <v>20</v>
      </c>
      <c r="K2908" s="116">
        <f t="shared" si="1350"/>
        <v>2</v>
      </c>
      <c r="L2908" s="8">
        <f t="shared" si="1351"/>
        <v>1.0004292299999999</v>
      </c>
      <c r="M2908" s="117">
        <v>1</v>
      </c>
      <c r="N2908" s="117">
        <f t="shared" si="1352"/>
        <v>1</v>
      </c>
      <c r="O2908" s="110">
        <f t="shared" si="1353"/>
        <v>1.0004292299999999</v>
      </c>
      <c r="P2908" s="110">
        <f t="shared" si="1354"/>
        <v>151.38620363999999</v>
      </c>
      <c r="Q2908" s="148">
        <f t="shared" si="1355"/>
        <v>0</v>
      </c>
      <c r="R2908" s="170">
        <f t="shared" si="1356"/>
        <v>0</v>
      </c>
      <c r="S2908" s="110">
        <f t="shared" si="1357"/>
        <v>0</v>
      </c>
      <c r="T2908" s="92">
        <f t="shared" si="1366"/>
        <v>0</v>
      </c>
      <c r="U2908" s="181">
        <f t="shared" si="1367"/>
        <v>0</v>
      </c>
      <c r="V2908" s="120">
        <f t="shared" si="1363"/>
        <v>7.8E-2</v>
      </c>
      <c r="W2908" s="118">
        <f t="shared" si="1358"/>
        <v>2</v>
      </c>
      <c r="X2908" s="118">
        <v>252</v>
      </c>
      <c r="Y2908" s="117">
        <f t="shared" si="1359"/>
        <v>1.0005962690000001</v>
      </c>
      <c r="Z2908" s="110">
        <f t="shared" si="1360"/>
        <v>9.0266899999999997E-2</v>
      </c>
      <c r="AA2908" s="110">
        <f t="shared" si="1361"/>
        <v>0</v>
      </c>
      <c r="AB2908" s="121" t="str">
        <f t="shared" si="1364"/>
        <v>A+J=</v>
      </c>
      <c r="AC2908" s="115">
        <f t="shared" si="1365"/>
        <v>47203</v>
      </c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9">
        <f t="shared" si="1362"/>
        <v>47178</v>
      </c>
      <c r="B2909" s="110">
        <f t="shared" si="1344"/>
        <v>151.55414026</v>
      </c>
      <c r="C2909" s="184">
        <f t="shared" si="1343"/>
        <v>151.32125202283373</v>
      </c>
      <c r="D2909" s="111">
        <f t="shared" si="1345"/>
        <v>7245.38</v>
      </c>
      <c r="E2909" s="111">
        <f>IF($K2909=1,VLOOKUP($A2908,$AQ$11:$AU$150,5),E2908)</f>
        <v>7276.54</v>
      </c>
      <c r="F2909" s="160" t="e">
        <f>IF($K2909=1,VLOOKUP($A2908,$AQ$11:$AU$135,6),F2908)</f>
        <v>#REF!</v>
      </c>
      <c r="G2909" s="114">
        <f t="shared" si="1346"/>
        <v>4.3006716003852752E-3</v>
      </c>
      <c r="H2909" s="115">
        <f t="shared" si="1347"/>
        <v>47203</v>
      </c>
      <c r="I2909" s="115">
        <f t="shared" si="1348"/>
        <v>47203</v>
      </c>
      <c r="J2909" s="116">
        <f t="shared" si="1349"/>
        <v>20</v>
      </c>
      <c r="K2909" s="116">
        <f t="shared" si="1350"/>
        <v>3</v>
      </c>
      <c r="L2909" s="8">
        <f t="shared" si="1351"/>
        <v>1.0006439199999999</v>
      </c>
      <c r="M2909" s="117">
        <v>1</v>
      </c>
      <c r="N2909" s="117">
        <f t="shared" si="1352"/>
        <v>1</v>
      </c>
      <c r="O2909" s="110">
        <f t="shared" si="1353"/>
        <v>1.0006439199999999</v>
      </c>
      <c r="P2909" s="110">
        <f t="shared" si="1354"/>
        <v>151.41869080000001</v>
      </c>
      <c r="Q2909" s="148">
        <f t="shared" si="1355"/>
        <v>0</v>
      </c>
      <c r="R2909" s="170">
        <f t="shared" si="1356"/>
        <v>0</v>
      </c>
      <c r="S2909" s="110">
        <f t="shared" si="1357"/>
        <v>0</v>
      </c>
      <c r="T2909" s="92">
        <f t="shared" si="1366"/>
        <v>0</v>
      </c>
      <c r="U2909" s="181">
        <f t="shared" si="1367"/>
        <v>0</v>
      </c>
      <c r="V2909" s="120">
        <f t="shared" si="1363"/>
        <v>7.8E-2</v>
      </c>
      <c r="W2909" s="118">
        <f t="shared" si="1358"/>
        <v>3</v>
      </c>
      <c r="X2909" s="118">
        <v>252</v>
      </c>
      <c r="Y2909" s="117">
        <f t="shared" si="1359"/>
        <v>1.0008945359999999</v>
      </c>
      <c r="Z2909" s="110">
        <f t="shared" si="1360"/>
        <v>0.13544945999999999</v>
      </c>
      <c r="AA2909" s="110">
        <f t="shared" si="1361"/>
        <v>0</v>
      </c>
      <c r="AB2909" s="121" t="str">
        <f t="shared" si="1364"/>
        <v>A+J=</v>
      </c>
      <c r="AC2909" s="115">
        <f t="shared" si="1365"/>
        <v>47203</v>
      </c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9">
        <f t="shared" si="1362"/>
        <v>47179</v>
      </c>
      <c r="B2910" s="110">
        <f t="shared" si="1344"/>
        <v>151.63184905999998</v>
      </c>
      <c r="C2910" s="184">
        <f t="shared" si="1343"/>
        <v>151.32125202283373</v>
      </c>
      <c r="D2910" s="111">
        <f t="shared" si="1345"/>
        <v>7245.38</v>
      </c>
      <c r="E2910" s="111">
        <f>IF($K2910=1,VLOOKUP($A2909,$AQ$11:$AU$150,5),E2909)</f>
        <v>7276.54</v>
      </c>
      <c r="F2910" s="160" t="e">
        <f>IF($K2910=1,VLOOKUP($A2909,$AQ$11:$AU$135,6),F2909)</f>
        <v>#REF!</v>
      </c>
      <c r="G2910" s="114">
        <f t="shared" si="1346"/>
        <v>4.3006716003852752E-3</v>
      </c>
      <c r="H2910" s="115">
        <f t="shared" si="1347"/>
        <v>47203</v>
      </c>
      <c r="I2910" s="115">
        <f t="shared" si="1348"/>
        <v>47203</v>
      </c>
      <c r="J2910" s="116">
        <f t="shared" si="1349"/>
        <v>20</v>
      </c>
      <c r="K2910" s="116">
        <f t="shared" si="1350"/>
        <v>4</v>
      </c>
      <c r="L2910" s="8">
        <f t="shared" si="1351"/>
        <v>1.0008586500000001</v>
      </c>
      <c r="M2910" s="117">
        <v>1</v>
      </c>
      <c r="N2910" s="117">
        <f t="shared" si="1352"/>
        <v>1</v>
      </c>
      <c r="O2910" s="110">
        <f t="shared" si="1353"/>
        <v>1.0008586500000001</v>
      </c>
      <c r="P2910" s="110">
        <f t="shared" si="1354"/>
        <v>151.45118400999999</v>
      </c>
      <c r="Q2910" s="148">
        <f t="shared" si="1355"/>
        <v>0</v>
      </c>
      <c r="R2910" s="170">
        <f t="shared" si="1356"/>
        <v>0</v>
      </c>
      <c r="S2910" s="110">
        <f t="shared" si="1357"/>
        <v>0</v>
      </c>
      <c r="T2910" s="92">
        <f t="shared" si="1366"/>
        <v>0</v>
      </c>
      <c r="U2910" s="181">
        <f t="shared" si="1367"/>
        <v>0</v>
      </c>
      <c r="V2910" s="120">
        <f t="shared" si="1363"/>
        <v>7.8E-2</v>
      </c>
      <c r="W2910" s="118">
        <f t="shared" si="1358"/>
        <v>4</v>
      </c>
      <c r="X2910" s="118">
        <v>252</v>
      </c>
      <c r="Y2910" s="117">
        <f t="shared" si="1359"/>
        <v>1.001192893</v>
      </c>
      <c r="Z2910" s="110">
        <f t="shared" si="1360"/>
        <v>0.18066504999999999</v>
      </c>
      <c r="AA2910" s="110">
        <f t="shared" si="1361"/>
        <v>0</v>
      </c>
      <c r="AB2910" s="121" t="str">
        <f t="shared" si="1364"/>
        <v>A+J=</v>
      </c>
      <c r="AC2910" s="115">
        <f t="shared" si="1365"/>
        <v>47203</v>
      </c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9">
        <f t="shared" si="1362"/>
        <v>47180</v>
      </c>
      <c r="B2911" s="110">
        <f t="shared" si="1344"/>
        <v>151.70959831000002</v>
      </c>
      <c r="C2911" s="184">
        <f t="shared" si="1343"/>
        <v>151.32125202283373</v>
      </c>
      <c r="D2911" s="111">
        <f t="shared" si="1345"/>
        <v>7245.38</v>
      </c>
      <c r="E2911" s="111">
        <f>IF($K2911=1,VLOOKUP($A2910,$AQ$11:$AU$150,5),E2910)</f>
        <v>7276.54</v>
      </c>
      <c r="F2911" s="160" t="e">
        <f>IF($K2911=1,VLOOKUP($A2910,$AQ$11:$AU$135,6),F2910)</f>
        <v>#REF!</v>
      </c>
      <c r="G2911" s="114">
        <f t="shared" si="1346"/>
        <v>4.3006716003852752E-3</v>
      </c>
      <c r="H2911" s="115">
        <f t="shared" si="1347"/>
        <v>47203</v>
      </c>
      <c r="I2911" s="115">
        <f t="shared" si="1348"/>
        <v>47203</v>
      </c>
      <c r="J2911" s="116">
        <f t="shared" si="1349"/>
        <v>20</v>
      </c>
      <c r="K2911" s="116">
        <f t="shared" si="1350"/>
        <v>5</v>
      </c>
      <c r="L2911" s="8">
        <f t="shared" si="1351"/>
        <v>1.0010734299999999</v>
      </c>
      <c r="M2911" s="117">
        <v>1</v>
      </c>
      <c r="N2911" s="117">
        <f t="shared" si="1352"/>
        <v>1</v>
      </c>
      <c r="O2911" s="110">
        <f t="shared" si="1353"/>
        <v>1.0010734299999999</v>
      </c>
      <c r="P2911" s="110">
        <f t="shared" si="1354"/>
        <v>151.48368479000001</v>
      </c>
      <c r="Q2911" s="148">
        <f t="shared" si="1355"/>
        <v>0</v>
      </c>
      <c r="R2911" s="170">
        <f t="shared" si="1356"/>
        <v>0</v>
      </c>
      <c r="S2911" s="110">
        <f t="shared" si="1357"/>
        <v>0</v>
      </c>
      <c r="T2911" s="92">
        <f t="shared" si="1366"/>
        <v>0</v>
      </c>
      <c r="U2911" s="181">
        <f t="shared" si="1367"/>
        <v>0</v>
      </c>
      <c r="V2911" s="120">
        <f t="shared" si="1363"/>
        <v>7.8E-2</v>
      </c>
      <c r="W2911" s="118">
        <f t="shared" si="1358"/>
        <v>5</v>
      </c>
      <c r="X2911" s="118">
        <v>252</v>
      </c>
      <c r="Y2911" s="117">
        <f t="shared" si="1359"/>
        <v>1.001491339</v>
      </c>
      <c r="Z2911" s="110">
        <f t="shared" si="1360"/>
        <v>0.22591352000000001</v>
      </c>
      <c r="AA2911" s="110">
        <f t="shared" si="1361"/>
        <v>0</v>
      </c>
      <c r="AB2911" s="121" t="str">
        <f t="shared" si="1364"/>
        <v>A+J=</v>
      </c>
      <c r="AC2911" s="115">
        <f t="shared" si="1365"/>
        <v>47203</v>
      </c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9">
        <f t="shared" si="1362"/>
        <v>47181</v>
      </c>
      <c r="B2912" s="110">
        <f t="shared" si="1344"/>
        <v>151.70959831000002</v>
      </c>
      <c r="C2912" s="184">
        <f t="shared" si="1343"/>
        <v>151.32125202283373</v>
      </c>
      <c r="D2912" s="111">
        <f t="shared" si="1345"/>
        <v>7245.38</v>
      </c>
      <c r="E2912" s="111">
        <f>IF($K2912=1,VLOOKUP($A2911,$AQ$11:$AU$150,5),E2911)</f>
        <v>7276.54</v>
      </c>
      <c r="F2912" s="160" t="e">
        <f>IF($K2912=1,VLOOKUP($A2911,$AQ$11:$AU$135,6),F2911)</f>
        <v>#REF!</v>
      </c>
      <c r="G2912" s="114">
        <f t="shared" si="1346"/>
        <v>4.3006716003852752E-3</v>
      </c>
      <c r="H2912" s="115">
        <f t="shared" si="1347"/>
        <v>47203</v>
      </c>
      <c r="I2912" s="115">
        <f t="shared" si="1348"/>
        <v>47203</v>
      </c>
      <c r="J2912" s="116">
        <f t="shared" si="1349"/>
        <v>20</v>
      </c>
      <c r="K2912" s="116">
        <f t="shared" si="1350"/>
        <v>5</v>
      </c>
      <c r="L2912" s="8">
        <f t="shared" si="1351"/>
        <v>1.0010734299999999</v>
      </c>
      <c r="M2912" s="117">
        <v>1</v>
      </c>
      <c r="N2912" s="117">
        <f t="shared" si="1352"/>
        <v>1</v>
      </c>
      <c r="O2912" s="110">
        <f t="shared" si="1353"/>
        <v>1.0010734299999999</v>
      </c>
      <c r="P2912" s="110">
        <f t="shared" si="1354"/>
        <v>151.48368479000001</v>
      </c>
      <c r="Q2912" s="148">
        <f t="shared" si="1355"/>
        <v>0</v>
      </c>
      <c r="R2912" s="170">
        <f t="shared" si="1356"/>
        <v>0</v>
      </c>
      <c r="S2912" s="110">
        <f t="shared" si="1357"/>
        <v>0</v>
      </c>
      <c r="T2912" s="92">
        <f t="shared" si="1366"/>
        <v>0</v>
      </c>
      <c r="U2912" s="181">
        <f t="shared" si="1367"/>
        <v>0</v>
      </c>
      <c r="V2912" s="120">
        <f t="shared" si="1363"/>
        <v>7.8E-2</v>
      </c>
      <c r="W2912" s="118">
        <f t="shared" si="1358"/>
        <v>5</v>
      </c>
      <c r="X2912" s="118">
        <v>252</v>
      </c>
      <c r="Y2912" s="117">
        <f t="shared" si="1359"/>
        <v>1.001491339</v>
      </c>
      <c r="Z2912" s="110">
        <f t="shared" si="1360"/>
        <v>0.22591352000000001</v>
      </c>
      <c r="AA2912" s="110">
        <f t="shared" si="1361"/>
        <v>0</v>
      </c>
      <c r="AB2912" s="121" t="str">
        <f t="shared" si="1364"/>
        <v>A+J=</v>
      </c>
      <c r="AC2912" s="115">
        <f t="shared" si="1365"/>
        <v>47203</v>
      </c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9">
        <f t="shared" si="1362"/>
        <v>47182</v>
      </c>
      <c r="B2913" s="110">
        <f t="shared" si="1344"/>
        <v>151.70959831000002</v>
      </c>
      <c r="C2913" s="184">
        <f t="shared" si="1343"/>
        <v>151.32125202283373</v>
      </c>
      <c r="D2913" s="111">
        <f t="shared" si="1345"/>
        <v>7245.38</v>
      </c>
      <c r="E2913" s="111">
        <f>IF($K2913=1,VLOOKUP($A2912,$AQ$11:$AU$150,5),E2912)</f>
        <v>7276.54</v>
      </c>
      <c r="F2913" s="160" t="e">
        <f>IF($K2913=1,VLOOKUP($A2912,$AQ$11:$AU$135,6),F2912)</f>
        <v>#REF!</v>
      </c>
      <c r="G2913" s="114">
        <f t="shared" si="1346"/>
        <v>4.3006716003852752E-3</v>
      </c>
      <c r="H2913" s="115">
        <f t="shared" si="1347"/>
        <v>47203</v>
      </c>
      <c r="I2913" s="115">
        <f t="shared" si="1348"/>
        <v>47203</v>
      </c>
      <c r="J2913" s="116">
        <f t="shared" si="1349"/>
        <v>20</v>
      </c>
      <c r="K2913" s="116">
        <f t="shared" si="1350"/>
        <v>5</v>
      </c>
      <c r="L2913" s="8">
        <f t="shared" si="1351"/>
        <v>1.0010734299999999</v>
      </c>
      <c r="M2913" s="117">
        <v>1</v>
      </c>
      <c r="N2913" s="117">
        <f t="shared" si="1352"/>
        <v>1</v>
      </c>
      <c r="O2913" s="110">
        <f t="shared" si="1353"/>
        <v>1.0010734299999999</v>
      </c>
      <c r="P2913" s="110">
        <f t="shared" si="1354"/>
        <v>151.48368479000001</v>
      </c>
      <c r="Q2913" s="148">
        <f t="shared" si="1355"/>
        <v>0</v>
      </c>
      <c r="R2913" s="170">
        <f t="shared" si="1356"/>
        <v>0</v>
      </c>
      <c r="S2913" s="110">
        <f t="shared" si="1357"/>
        <v>0</v>
      </c>
      <c r="T2913" s="92">
        <f t="shared" si="1366"/>
        <v>0</v>
      </c>
      <c r="U2913" s="181">
        <f t="shared" si="1367"/>
        <v>0</v>
      </c>
      <c r="V2913" s="120">
        <f t="shared" si="1363"/>
        <v>7.8E-2</v>
      </c>
      <c r="W2913" s="118">
        <f t="shared" si="1358"/>
        <v>5</v>
      </c>
      <c r="X2913" s="118">
        <v>252</v>
      </c>
      <c r="Y2913" s="117">
        <f t="shared" si="1359"/>
        <v>1.001491339</v>
      </c>
      <c r="Z2913" s="110">
        <f t="shared" si="1360"/>
        <v>0.22591352000000001</v>
      </c>
      <c r="AA2913" s="110">
        <f t="shared" si="1361"/>
        <v>0</v>
      </c>
      <c r="AB2913" s="121" t="str">
        <f t="shared" si="1364"/>
        <v>A+J=</v>
      </c>
      <c r="AC2913" s="115">
        <f t="shared" si="1365"/>
        <v>47203</v>
      </c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9">
        <f t="shared" si="1362"/>
        <v>47183</v>
      </c>
      <c r="B2914" s="110">
        <f t="shared" si="1344"/>
        <v>151.78738787</v>
      </c>
      <c r="C2914" s="184">
        <f t="shared" si="1343"/>
        <v>151.32125202283373</v>
      </c>
      <c r="D2914" s="111">
        <f t="shared" si="1345"/>
        <v>7245.38</v>
      </c>
      <c r="E2914" s="111">
        <f>IF($K2914=1,VLOOKUP($A2913,$AQ$11:$AU$150,5),E2913)</f>
        <v>7276.54</v>
      </c>
      <c r="F2914" s="160" t="e">
        <f>IF($K2914=1,VLOOKUP($A2913,$AQ$11:$AU$135,6),F2913)</f>
        <v>#REF!</v>
      </c>
      <c r="G2914" s="114">
        <f t="shared" si="1346"/>
        <v>4.3006716003852752E-3</v>
      </c>
      <c r="H2914" s="115">
        <f t="shared" si="1347"/>
        <v>47203</v>
      </c>
      <c r="I2914" s="115">
        <f t="shared" si="1348"/>
        <v>47203</v>
      </c>
      <c r="J2914" s="116">
        <f t="shared" si="1349"/>
        <v>20</v>
      </c>
      <c r="K2914" s="116">
        <f t="shared" si="1350"/>
        <v>6</v>
      </c>
      <c r="L2914" s="8">
        <f t="shared" si="1351"/>
        <v>1.0012882599999999</v>
      </c>
      <c r="M2914" s="117">
        <v>1</v>
      </c>
      <c r="N2914" s="117">
        <f t="shared" si="1352"/>
        <v>1</v>
      </c>
      <c r="O2914" s="110">
        <f t="shared" si="1353"/>
        <v>1.0012882599999999</v>
      </c>
      <c r="P2914" s="110">
        <f t="shared" si="1354"/>
        <v>151.51619313</v>
      </c>
      <c r="Q2914" s="148">
        <f t="shared" si="1355"/>
        <v>0</v>
      </c>
      <c r="R2914" s="170">
        <f t="shared" si="1356"/>
        <v>0</v>
      </c>
      <c r="S2914" s="110">
        <f t="shared" si="1357"/>
        <v>0</v>
      </c>
      <c r="T2914" s="92">
        <f t="shared" si="1366"/>
        <v>0</v>
      </c>
      <c r="U2914" s="181">
        <f t="shared" si="1367"/>
        <v>0</v>
      </c>
      <c r="V2914" s="120">
        <f t="shared" si="1363"/>
        <v>7.8E-2</v>
      </c>
      <c r="W2914" s="118">
        <f t="shared" si="1358"/>
        <v>6</v>
      </c>
      <c r="X2914" s="118">
        <v>252</v>
      </c>
      <c r="Y2914" s="117">
        <f t="shared" si="1359"/>
        <v>1.0017898730000001</v>
      </c>
      <c r="Z2914" s="110">
        <f t="shared" si="1360"/>
        <v>0.27119473999999999</v>
      </c>
      <c r="AA2914" s="110">
        <f t="shared" si="1361"/>
        <v>0</v>
      </c>
      <c r="AB2914" s="121" t="str">
        <f t="shared" si="1364"/>
        <v>A+J=</v>
      </c>
      <c r="AC2914" s="115">
        <f t="shared" si="1365"/>
        <v>47203</v>
      </c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9">
        <f t="shared" si="1362"/>
        <v>47184</v>
      </c>
      <c r="B2915" s="110">
        <f t="shared" si="1344"/>
        <v>151.86521639</v>
      </c>
      <c r="C2915" s="184">
        <f t="shared" si="1343"/>
        <v>151.32125202283373</v>
      </c>
      <c r="D2915" s="111">
        <f t="shared" si="1345"/>
        <v>7245.38</v>
      </c>
      <c r="E2915" s="111">
        <f>IF($K2915=1,VLOOKUP($A2914,$AQ$11:$AU$150,5),E2914)</f>
        <v>7276.54</v>
      </c>
      <c r="F2915" s="160" t="e">
        <f>IF($K2915=1,VLOOKUP($A2914,$AQ$11:$AU$135,6),F2914)</f>
        <v>#REF!</v>
      </c>
      <c r="G2915" s="114">
        <f t="shared" si="1346"/>
        <v>4.3006716003852752E-3</v>
      </c>
      <c r="H2915" s="115">
        <f t="shared" si="1347"/>
        <v>47203</v>
      </c>
      <c r="I2915" s="115">
        <f t="shared" si="1348"/>
        <v>47203</v>
      </c>
      <c r="J2915" s="116">
        <f t="shared" si="1349"/>
        <v>20</v>
      </c>
      <c r="K2915" s="116">
        <f t="shared" si="1350"/>
        <v>7</v>
      </c>
      <c r="L2915" s="8">
        <f t="shared" si="1351"/>
        <v>1.0015031299999999</v>
      </c>
      <c r="M2915" s="117">
        <v>1</v>
      </c>
      <c r="N2915" s="117">
        <f t="shared" si="1352"/>
        <v>1</v>
      </c>
      <c r="O2915" s="110">
        <f t="shared" si="1353"/>
        <v>1.0015031299999999</v>
      </c>
      <c r="P2915" s="110">
        <f t="shared" si="1354"/>
        <v>151.54870753</v>
      </c>
      <c r="Q2915" s="148">
        <f t="shared" si="1355"/>
        <v>0</v>
      </c>
      <c r="R2915" s="170">
        <f t="shared" si="1356"/>
        <v>0</v>
      </c>
      <c r="S2915" s="110">
        <f t="shared" si="1357"/>
        <v>0</v>
      </c>
      <c r="T2915" s="92">
        <f t="shared" si="1366"/>
        <v>0</v>
      </c>
      <c r="U2915" s="181">
        <f t="shared" si="1367"/>
        <v>0</v>
      </c>
      <c r="V2915" s="120">
        <f t="shared" si="1363"/>
        <v>7.8E-2</v>
      </c>
      <c r="W2915" s="118">
        <f t="shared" si="1358"/>
        <v>7</v>
      </c>
      <c r="X2915" s="118">
        <v>252</v>
      </c>
      <c r="Y2915" s="117">
        <f t="shared" si="1359"/>
        <v>1.0020884960000001</v>
      </c>
      <c r="Z2915" s="110">
        <f t="shared" si="1360"/>
        <v>0.31650886</v>
      </c>
      <c r="AA2915" s="110">
        <f t="shared" si="1361"/>
        <v>0</v>
      </c>
      <c r="AB2915" s="121" t="str">
        <f t="shared" si="1364"/>
        <v>A+J=</v>
      </c>
      <c r="AC2915" s="115">
        <f t="shared" si="1365"/>
        <v>47203</v>
      </c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9">
        <f t="shared" si="1362"/>
        <v>47185</v>
      </c>
      <c r="B2916" s="110">
        <f t="shared" si="1344"/>
        <v>151.94308555999999</v>
      </c>
      <c r="C2916" s="184">
        <f t="shared" si="1343"/>
        <v>151.32125202283373</v>
      </c>
      <c r="D2916" s="111">
        <f t="shared" si="1345"/>
        <v>7245.38</v>
      </c>
      <c r="E2916" s="111">
        <f>IF($K2916=1,VLOOKUP($A2915,$AQ$11:$AU$150,5),E2915)</f>
        <v>7276.54</v>
      </c>
      <c r="F2916" s="160" t="e">
        <f>IF($K2916=1,VLOOKUP($A2915,$AQ$11:$AU$135,6),F2915)</f>
        <v>#REF!</v>
      </c>
      <c r="G2916" s="114">
        <f t="shared" si="1346"/>
        <v>4.3006716003852752E-3</v>
      </c>
      <c r="H2916" s="115">
        <f t="shared" si="1347"/>
        <v>47203</v>
      </c>
      <c r="I2916" s="115">
        <f t="shared" si="1348"/>
        <v>47203</v>
      </c>
      <c r="J2916" s="116">
        <f t="shared" si="1349"/>
        <v>20</v>
      </c>
      <c r="K2916" s="116">
        <f t="shared" si="1350"/>
        <v>8</v>
      </c>
      <c r="L2916" s="8">
        <f t="shared" si="1351"/>
        <v>1.00171805</v>
      </c>
      <c r="M2916" s="117">
        <v>1</v>
      </c>
      <c r="N2916" s="117">
        <f t="shared" si="1352"/>
        <v>1</v>
      </c>
      <c r="O2916" s="110">
        <f t="shared" si="1353"/>
        <v>1.00171805</v>
      </c>
      <c r="P2916" s="110">
        <f t="shared" si="1354"/>
        <v>151.58122949</v>
      </c>
      <c r="Q2916" s="148">
        <f t="shared" si="1355"/>
        <v>0</v>
      </c>
      <c r="R2916" s="170">
        <f t="shared" si="1356"/>
        <v>0</v>
      </c>
      <c r="S2916" s="110">
        <f t="shared" si="1357"/>
        <v>0</v>
      </c>
      <c r="T2916" s="92">
        <f t="shared" si="1366"/>
        <v>0</v>
      </c>
      <c r="U2916" s="181">
        <f t="shared" si="1367"/>
        <v>0</v>
      </c>
      <c r="V2916" s="120">
        <f t="shared" si="1363"/>
        <v>7.8E-2</v>
      </c>
      <c r="W2916" s="118">
        <f t="shared" si="1358"/>
        <v>8</v>
      </c>
      <c r="X2916" s="118">
        <v>252</v>
      </c>
      <c r="Y2916" s="117">
        <f t="shared" si="1359"/>
        <v>1.0023872089999999</v>
      </c>
      <c r="Z2916" s="110">
        <f t="shared" si="1360"/>
        <v>0.36185606999999997</v>
      </c>
      <c r="AA2916" s="110">
        <f t="shared" si="1361"/>
        <v>0</v>
      </c>
      <c r="AB2916" s="121" t="str">
        <f t="shared" si="1364"/>
        <v>A+J=</v>
      </c>
      <c r="AC2916" s="115">
        <f t="shared" si="1365"/>
        <v>47203</v>
      </c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9">
        <f t="shared" si="1362"/>
        <v>47186</v>
      </c>
      <c r="B2917" s="110">
        <f t="shared" si="1344"/>
        <v>152.02099372999999</v>
      </c>
      <c r="C2917" s="184">
        <f t="shared" si="1343"/>
        <v>151.32125202283373</v>
      </c>
      <c r="D2917" s="111">
        <f t="shared" si="1345"/>
        <v>7245.38</v>
      </c>
      <c r="E2917" s="111">
        <f>IF($K2917=1,VLOOKUP($A2916,$AQ$11:$AU$150,5),E2916)</f>
        <v>7276.54</v>
      </c>
      <c r="F2917" s="160" t="e">
        <f>IF($K2917=1,VLOOKUP($A2916,$AQ$11:$AU$135,6),F2916)</f>
        <v>#REF!</v>
      </c>
      <c r="G2917" s="114">
        <f t="shared" si="1346"/>
        <v>4.3006716003852752E-3</v>
      </c>
      <c r="H2917" s="115">
        <f t="shared" si="1347"/>
        <v>47203</v>
      </c>
      <c r="I2917" s="115">
        <f t="shared" si="1348"/>
        <v>47203</v>
      </c>
      <c r="J2917" s="116">
        <f t="shared" si="1349"/>
        <v>20</v>
      </c>
      <c r="K2917" s="116">
        <f t="shared" si="1350"/>
        <v>9</v>
      </c>
      <c r="L2917" s="8">
        <f t="shared" si="1351"/>
        <v>1.0019330099999999</v>
      </c>
      <c r="M2917" s="117">
        <v>1</v>
      </c>
      <c r="N2917" s="117">
        <f t="shared" si="1352"/>
        <v>1</v>
      </c>
      <c r="O2917" s="110">
        <f t="shared" si="1353"/>
        <v>1.0019330099999999</v>
      </c>
      <c r="P2917" s="110">
        <f t="shared" si="1354"/>
        <v>151.61375751</v>
      </c>
      <c r="Q2917" s="148">
        <f t="shared" si="1355"/>
        <v>0</v>
      </c>
      <c r="R2917" s="170">
        <f t="shared" si="1356"/>
        <v>0</v>
      </c>
      <c r="S2917" s="110">
        <f t="shared" si="1357"/>
        <v>0</v>
      </c>
      <c r="T2917" s="92">
        <f t="shared" si="1366"/>
        <v>0</v>
      </c>
      <c r="U2917" s="181">
        <f t="shared" si="1367"/>
        <v>0</v>
      </c>
      <c r="V2917" s="120">
        <f t="shared" si="1363"/>
        <v>7.8E-2</v>
      </c>
      <c r="W2917" s="118">
        <f t="shared" si="1358"/>
        <v>9</v>
      </c>
      <c r="X2917" s="118">
        <v>252</v>
      </c>
      <c r="Y2917" s="117">
        <f t="shared" si="1359"/>
        <v>1.002686011</v>
      </c>
      <c r="Z2917" s="110">
        <f t="shared" si="1360"/>
        <v>0.40723621999999998</v>
      </c>
      <c r="AA2917" s="110">
        <f t="shared" si="1361"/>
        <v>0</v>
      </c>
      <c r="AB2917" s="121" t="str">
        <f t="shared" si="1364"/>
        <v>A+J=</v>
      </c>
      <c r="AC2917" s="115">
        <f t="shared" si="1365"/>
        <v>47203</v>
      </c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9">
        <f t="shared" si="1362"/>
        <v>47187</v>
      </c>
      <c r="B2918" s="110">
        <f t="shared" si="1344"/>
        <v>152.09894226</v>
      </c>
      <c r="C2918" s="184">
        <f t="shared" si="1343"/>
        <v>151.32125202283373</v>
      </c>
      <c r="D2918" s="111">
        <f t="shared" si="1345"/>
        <v>7245.38</v>
      </c>
      <c r="E2918" s="111">
        <f>IF($K2918=1,VLOOKUP($A2917,$AQ$11:$AU$150,5),E2917)</f>
        <v>7276.54</v>
      </c>
      <c r="F2918" s="160" t="e">
        <f>IF($K2918=1,VLOOKUP($A2917,$AQ$11:$AU$135,6),F2917)</f>
        <v>#REF!</v>
      </c>
      <c r="G2918" s="114">
        <f t="shared" si="1346"/>
        <v>4.3006716003852752E-3</v>
      </c>
      <c r="H2918" s="115">
        <f t="shared" si="1347"/>
        <v>47203</v>
      </c>
      <c r="I2918" s="115">
        <f t="shared" si="1348"/>
        <v>47203</v>
      </c>
      <c r="J2918" s="116">
        <f t="shared" si="1349"/>
        <v>20</v>
      </c>
      <c r="K2918" s="116">
        <f t="shared" si="1350"/>
        <v>10</v>
      </c>
      <c r="L2918" s="8">
        <f t="shared" si="1351"/>
        <v>1.0021480199999999</v>
      </c>
      <c r="M2918" s="117">
        <v>1</v>
      </c>
      <c r="N2918" s="117">
        <f t="shared" si="1352"/>
        <v>1</v>
      </c>
      <c r="O2918" s="110">
        <f t="shared" si="1353"/>
        <v>1.0021480199999999</v>
      </c>
      <c r="P2918" s="110">
        <f t="shared" si="1354"/>
        <v>151.64629309</v>
      </c>
      <c r="Q2918" s="148">
        <f t="shared" si="1355"/>
        <v>0</v>
      </c>
      <c r="R2918" s="170">
        <f t="shared" si="1356"/>
        <v>0</v>
      </c>
      <c r="S2918" s="110">
        <f t="shared" si="1357"/>
        <v>0</v>
      </c>
      <c r="T2918" s="92">
        <f t="shared" si="1366"/>
        <v>0</v>
      </c>
      <c r="U2918" s="181">
        <f t="shared" si="1367"/>
        <v>0</v>
      </c>
      <c r="V2918" s="120">
        <f t="shared" si="1363"/>
        <v>7.8E-2</v>
      </c>
      <c r="W2918" s="118">
        <f t="shared" si="1358"/>
        <v>10</v>
      </c>
      <c r="X2918" s="118">
        <v>252</v>
      </c>
      <c r="Y2918" s="117">
        <f t="shared" si="1359"/>
        <v>1.002984901</v>
      </c>
      <c r="Z2918" s="110">
        <f t="shared" si="1360"/>
        <v>0.45264916999999999</v>
      </c>
      <c r="AA2918" s="110">
        <f t="shared" si="1361"/>
        <v>0</v>
      </c>
      <c r="AB2918" s="121" t="str">
        <f t="shared" si="1364"/>
        <v>A+J=</v>
      </c>
      <c r="AC2918" s="115">
        <f t="shared" si="1365"/>
        <v>47203</v>
      </c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9">
        <f t="shared" si="1362"/>
        <v>47188</v>
      </c>
      <c r="B2919" s="110">
        <f t="shared" si="1344"/>
        <v>152.09894226</v>
      </c>
      <c r="C2919" s="184">
        <f t="shared" si="1343"/>
        <v>151.32125202283373</v>
      </c>
      <c r="D2919" s="111">
        <f t="shared" si="1345"/>
        <v>7245.38</v>
      </c>
      <c r="E2919" s="111">
        <f>IF($K2919=1,VLOOKUP($A2918,$AQ$11:$AU$150,5),E2918)</f>
        <v>7276.54</v>
      </c>
      <c r="F2919" s="160" t="e">
        <f>IF($K2919=1,VLOOKUP($A2918,$AQ$11:$AU$135,6),F2918)</f>
        <v>#REF!</v>
      </c>
      <c r="G2919" s="114">
        <f t="shared" si="1346"/>
        <v>4.3006716003852752E-3</v>
      </c>
      <c r="H2919" s="115">
        <f t="shared" si="1347"/>
        <v>47203</v>
      </c>
      <c r="I2919" s="115">
        <f t="shared" si="1348"/>
        <v>47203</v>
      </c>
      <c r="J2919" s="116">
        <f t="shared" si="1349"/>
        <v>20</v>
      </c>
      <c r="K2919" s="116">
        <f t="shared" si="1350"/>
        <v>10</v>
      </c>
      <c r="L2919" s="8">
        <f t="shared" si="1351"/>
        <v>1.0021480199999999</v>
      </c>
      <c r="M2919" s="117">
        <v>1</v>
      </c>
      <c r="N2919" s="117">
        <f t="shared" si="1352"/>
        <v>1</v>
      </c>
      <c r="O2919" s="110">
        <f t="shared" si="1353"/>
        <v>1.0021480199999999</v>
      </c>
      <c r="P2919" s="110">
        <f t="shared" si="1354"/>
        <v>151.64629309</v>
      </c>
      <c r="Q2919" s="148">
        <f t="shared" si="1355"/>
        <v>0</v>
      </c>
      <c r="R2919" s="170">
        <f t="shared" si="1356"/>
        <v>0</v>
      </c>
      <c r="S2919" s="110">
        <f t="shared" si="1357"/>
        <v>0</v>
      </c>
      <c r="T2919" s="92">
        <f t="shared" si="1366"/>
        <v>0</v>
      </c>
      <c r="U2919" s="181">
        <f t="shared" si="1367"/>
        <v>0</v>
      </c>
      <c r="V2919" s="120">
        <f t="shared" si="1363"/>
        <v>7.8E-2</v>
      </c>
      <c r="W2919" s="118">
        <f t="shared" si="1358"/>
        <v>10</v>
      </c>
      <c r="X2919" s="118">
        <v>252</v>
      </c>
      <c r="Y2919" s="117">
        <f t="shared" si="1359"/>
        <v>1.002984901</v>
      </c>
      <c r="Z2919" s="110">
        <f t="shared" si="1360"/>
        <v>0.45264916999999999</v>
      </c>
      <c r="AA2919" s="110">
        <f t="shared" si="1361"/>
        <v>0</v>
      </c>
      <c r="AB2919" s="121" t="str">
        <f t="shared" si="1364"/>
        <v>A+J=</v>
      </c>
      <c r="AC2919" s="115">
        <f t="shared" si="1365"/>
        <v>47203</v>
      </c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9">
        <f t="shared" si="1362"/>
        <v>47189</v>
      </c>
      <c r="B2920" s="110">
        <f t="shared" si="1344"/>
        <v>152.09894226</v>
      </c>
      <c r="C2920" s="184">
        <f t="shared" si="1343"/>
        <v>151.32125202283373</v>
      </c>
      <c r="D2920" s="111">
        <f t="shared" si="1345"/>
        <v>7245.38</v>
      </c>
      <c r="E2920" s="111">
        <f>IF($K2920=1,VLOOKUP($A2919,$AQ$11:$AU$150,5),E2919)</f>
        <v>7276.54</v>
      </c>
      <c r="F2920" s="160" t="e">
        <f>IF($K2920=1,VLOOKUP($A2919,$AQ$11:$AU$135,6),F2919)</f>
        <v>#REF!</v>
      </c>
      <c r="G2920" s="114">
        <f t="shared" si="1346"/>
        <v>4.3006716003852752E-3</v>
      </c>
      <c r="H2920" s="115">
        <f t="shared" si="1347"/>
        <v>47203</v>
      </c>
      <c r="I2920" s="115">
        <f t="shared" si="1348"/>
        <v>47203</v>
      </c>
      <c r="J2920" s="116">
        <f t="shared" si="1349"/>
        <v>20</v>
      </c>
      <c r="K2920" s="116">
        <f t="shared" si="1350"/>
        <v>10</v>
      </c>
      <c r="L2920" s="8">
        <f t="shared" si="1351"/>
        <v>1.0021480199999999</v>
      </c>
      <c r="M2920" s="117">
        <v>1</v>
      </c>
      <c r="N2920" s="117">
        <f t="shared" si="1352"/>
        <v>1</v>
      </c>
      <c r="O2920" s="110">
        <f t="shared" si="1353"/>
        <v>1.0021480199999999</v>
      </c>
      <c r="P2920" s="110">
        <f t="shared" si="1354"/>
        <v>151.64629309</v>
      </c>
      <c r="Q2920" s="148">
        <f t="shared" si="1355"/>
        <v>0</v>
      </c>
      <c r="R2920" s="170">
        <f t="shared" si="1356"/>
        <v>0</v>
      </c>
      <c r="S2920" s="110">
        <f t="shared" si="1357"/>
        <v>0</v>
      </c>
      <c r="T2920" s="92">
        <f t="shared" si="1366"/>
        <v>0</v>
      </c>
      <c r="U2920" s="181">
        <f t="shared" si="1367"/>
        <v>0</v>
      </c>
      <c r="V2920" s="120">
        <f t="shared" si="1363"/>
        <v>7.8E-2</v>
      </c>
      <c r="W2920" s="118">
        <f t="shared" si="1358"/>
        <v>10</v>
      </c>
      <c r="X2920" s="118">
        <v>252</v>
      </c>
      <c r="Y2920" s="117">
        <f t="shared" si="1359"/>
        <v>1.002984901</v>
      </c>
      <c r="Z2920" s="110">
        <f t="shared" si="1360"/>
        <v>0.45264916999999999</v>
      </c>
      <c r="AA2920" s="110">
        <f t="shared" si="1361"/>
        <v>0</v>
      </c>
      <c r="AB2920" s="121" t="str">
        <f t="shared" si="1364"/>
        <v>A+J=</v>
      </c>
      <c r="AC2920" s="115">
        <f t="shared" si="1365"/>
        <v>47203</v>
      </c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9">
        <f t="shared" si="1362"/>
        <v>47190</v>
      </c>
      <c r="B2921" s="110">
        <f t="shared" si="1344"/>
        <v>152.17693148000001</v>
      </c>
      <c r="C2921" s="184">
        <f t="shared" si="1343"/>
        <v>151.32125202283373</v>
      </c>
      <c r="D2921" s="111">
        <f t="shared" si="1345"/>
        <v>7245.38</v>
      </c>
      <c r="E2921" s="111">
        <f>IF($K2921=1,VLOOKUP($A2920,$AQ$11:$AU$150,5),E2920)</f>
        <v>7276.54</v>
      </c>
      <c r="F2921" s="160" t="e">
        <f>IF($K2921=1,VLOOKUP($A2920,$AQ$11:$AU$135,6),F2920)</f>
        <v>#REF!</v>
      </c>
      <c r="G2921" s="114">
        <f t="shared" si="1346"/>
        <v>4.3006716003852752E-3</v>
      </c>
      <c r="H2921" s="115">
        <f t="shared" si="1347"/>
        <v>47203</v>
      </c>
      <c r="I2921" s="115">
        <f t="shared" si="1348"/>
        <v>47203</v>
      </c>
      <c r="J2921" s="116">
        <f t="shared" si="1349"/>
        <v>20</v>
      </c>
      <c r="K2921" s="116">
        <f t="shared" si="1350"/>
        <v>11</v>
      </c>
      <c r="L2921" s="8">
        <f t="shared" si="1351"/>
        <v>1.0023630800000001</v>
      </c>
      <c r="M2921" s="117">
        <v>1</v>
      </c>
      <c r="N2921" s="117">
        <f t="shared" si="1352"/>
        <v>1</v>
      </c>
      <c r="O2921" s="110">
        <f t="shared" si="1353"/>
        <v>1.0023630800000001</v>
      </c>
      <c r="P2921" s="110">
        <f t="shared" si="1354"/>
        <v>151.67883624000001</v>
      </c>
      <c r="Q2921" s="148">
        <f t="shared" si="1355"/>
        <v>0</v>
      </c>
      <c r="R2921" s="170">
        <f t="shared" si="1356"/>
        <v>0</v>
      </c>
      <c r="S2921" s="110">
        <f t="shared" si="1357"/>
        <v>0</v>
      </c>
      <c r="T2921" s="92">
        <f t="shared" si="1366"/>
        <v>0</v>
      </c>
      <c r="U2921" s="181">
        <f t="shared" si="1367"/>
        <v>0</v>
      </c>
      <c r="V2921" s="120">
        <f t="shared" si="1363"/>
        <v>7.8E-2</v>
      </c>
      <c r="W2921" s="118">
        <f t="shared" si="1358"/>
        <v>11</v>
      </c>
      <c r="X2921" s="118">
        <v>252</v>
      </c>
      <c r="Y2921" s="117">
        <f t="shared" si="1359"/>
        <v>1.003283881</v>
      </c>
      <c r="Z2921" s="110">
        <f t="shared" si="1360"/>
        <v>0.49809523999999999</v>
      </c>
      <c r="AA2921" s="110">
        <f t="shared" si="1361"/>
        <v>0</v>
      </c>
      <c r="AB2921" s="121" t="str">
        <f t="shared" si="1364"/>
        <v>A+J=</v>
      </c>
      <c r="AC2921" s="115">
        <f t="shared" si="1365"/>
        <v>47203</v>
      </c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9">
        <f t="shared" si="1362"/>
        <v>47191</v>
      </c>
      <c r="B2922" s="110">
        <f t="shared" si="1344"/>
        <v>152.25495973999998</v>
      </c>
      <c r="C2922" s="184">
        <f t="shared" si="1343"/>
        <v>151.32125202283373</v>
      </c>
      <c r="D2922" s="111">
        <f t="shared" si="1345"/>
        <v>7245.38</v>
      </c>
      <c r="E2922" s="111">
        <f>IF($K2922=1,VLOOKUP($A2921,$AQ$11:$AU$150,5),E2921)</f>
        <v>7276.54</v>
      </c>
      <c r="F2922" s="160" t="e">
        <f>IF($K2922=1,VLOOKUP($A2921,$AQ$11:$AU$135,6),F2921)</f>
        <v>#REF!</v>
      </c>
      <c r="G2922" s="114">
        <f t="shared" si="1346"/>
        <v>4.3006716003852752E-3</v>
      </c>
      <c r="H2922" s="115">
        <f t="shared" si="1347"/>
        <v>47203</v>
      </c>
      <c r="I2922" s="115">
        <f t="shared" si="1348"/>
        <v>47203</v>
      </c>
      <c r="J2922" s="116">
        <f t="shared" si="1349"/>
        <v>20</v>
      </c>
      <c r="K2922" s="116">
        <f t="shared" si="1350"/>
        <v>12</v>
      </c>
      <c r="L2922" s="8">
        <f t="shared" si="1351"/>
        <v>1.00257818</v>
      </c>
      <c r="M2922" s="117">
        <v>1</v>
      </c>
      <c r="N2922" s="117">
        <f t="shared" si="1352"/>
        <v>1</v>
      </c>
      <c r="O2922" s="110">
        <f t="shared" si="1353"/>
        <v>1.00257818</v>
      </c>
      <c r="P2922" s="110">
        <f t="shared" si="1354"/>
        <v>151.71138543999999</v>
      </c>
      <c r="Q2922" s="148">
        <f t="shared" si="1355"/>
        <v>0</v>
      </c>
      <c r="R2922" s="170">
        <f t="shared" si="1356"/>
        <v>0</v>
      </c>
      <c r="S2922" s="110">
        <f t="shared" si="1357"/>
        <v>0</v>
      </c>
      <c r="T2922" s="92">
        <f t="shared" si="1366"/>
        <v>0</v>
      </c>
      <c r="U2922" s="181">
        <f t="shared" si="1367"/>
        <v>0</v>
      </c>
      <c r="V2922" s="120">
        <f t="shared" si="1363"/>
        <v>7.8E-2</v>
      </c>
      <c r="W2922" s="118">
        <f t="shared" si="1358"/>
        <v>12</v>
      </c>
      <c r="X2922" s="118">
        <v>252</v>
      </c>
      <c r="Y2922" s="117">
        <f t="shared" si="1359"/>
        <v>1.00358295</v>
      </c>
      <c r="Z2922" s="110">
        <f t="shared" si="1360"/>
        <v>0.54357429999999995</v>
      </c>
      <c r="AA2922" s="110">
        <f t="shared" si="1361"/>
        <v>0</v>
      </c>
      <c r="AB2922" s="121" t="str">
        <f t="shared" si="1364"/>
        <v>A+J=</v>
      </c>
      <c r="AC2922" s="115">
        <f t="shared" si="1365"/>
        <v>47203</v>
      </c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9">
        <f t="shared" si="1362"/>
        <v>47192</v>
      </c>
      <c r="B2923" s="110">
        <f t="shared" si="1344"/>
        <v>152.33302857999999</v>
      </c>
      <c r="C2923" s="184">
        <f t="shared" si="1343"/>
        <v>151.32125202283373</v>
      </c>
      <c r="D2923" s="111">
        <f t="shared" si="1345"/>
        <v>7245.38</v>
      </c>
      <c r="E2923" s="111">
        <f>IF($K2923=1,VLOOKUP($A2922,$AQ$11:$AU$150,5),E2922)</f>
        <v>7276.54</v>
      </c>
      <c r="F2923" s="160" t="e">
        <f>IF($K2923=1,VLOOKUP($A2922,$AQ$11:$AU$135,6),F2922)</f>
        <v>#REF!</v>
      </c>
      <c r="G2923" s="114">
        <f t="shared" si="1346"/>
        <v>4.3006716003852752E-3</v>
      </c>
      <c r="H2923" s="115">
        <f t="shared" si="1347"/>
        <v>47203</v>
      </c>
      <c r="I2923" s="115">
        <f t="shared" si="1348"/>
        <v>47203</v>
      </c>
      <c r="J2923" s="116">
        <f t="shared" si="1349"/>
        <v>20</v>
      </c>
      <c r="K2923" s="116">
        <f t="shared" si="1350"/>
        <v>13</v>
      </c>
      <c r="L2923" s="8">
        <f t="shared" si="1351"/>
        <v>1.00279333</v>
      </c>
      <c r="M2923" s="117">
        <v>1</v>
      </c>
      <c r="N2923" s="117">
        <f t="shared" si="1352"/>
        <v>1</v>
      </c>
      <c r="O2923" s="110">
        <f t="shared" si="1353"/>
        <v>1.00279333</v>
      </c>
      <c r="P2923" s="110">
        <f t="shared" si="1354"/>
        <v>151.74394221</v>
      </c>
      <c r="Q2923" s="148">
        <f t="shared" si="1355"/>
        <v>0</v>
      </c>
      <c r="R2923" s="170">
        <f t="shared" si="1356"/>
        <v>0</v>
      </c>
      <c r="S2923" s="110">
        <f t="shared" si="1357"/>
        <v>0</v>
      </c>
      <c r="T2923" s="92">
        <f t="shared" si="1366"/>
        <v>0</v>
      </c>
      <c r="U2923" s="181">
        <f t="shared" si="1367"/>
        <v>0</v>
      </c>
      <c r="V2923" s="120">
        <f t="shared" si="1363"/>
        <v>7.8E-2</v>
      </c>
      <c r="W2923" s="118">
        <f t="shared" si="1358"/>
        <v>13</v>
      </c>
      <c r="X2923" s="118">
        <v>252</v>
      </c>
      <c r="Y2923" s="117">
        <f t="shared" si="1359"/>
        <v>1.003882108</v>
      </c>
      <c r="Z2923" s="110">
        <f t="shared" si="1360"/>
        <v>0.58908636999999997</v>
      </c>
      <c r="AA2923" s="110">
        <f t="shared" si="1361"/>
        <v>0</v>
      </c>
      <c r="AB2923" s="121" t="str">
        <f t="shared" si="1364"/>
        <v>A+J=</v>
      </c>
      <c r="AC2923" s="115">
        <f t="shared" si="1365"/>
        <v>47203</v>
      </c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9">
        <f t="shared" si="1362"/>
        <v>47193</v>
      </c>
      <c r="B2924" s="110">
        <f t="shared" si="1344"/>
        <v>152.41113799000001</v>
      </c>
      <c r="C2924" s="184">
        <f t="shared" si="1343"/>
        <v>151.32125202283373</v>
      </c>
      <c r="D2924" s="111">
        <f t="shared" si="1345"/>
        <v>7245.38</v>
      </c>
      <c r="E2924" s="111">
        <f>IF($K2924=1,VLOOKUP($A2923,$AQ$11:$AU$150,5),E2923)</f>
        <v>7276.54</v>
      </c>
      <c r="F2924" s="160" t="e">
        <f>IF($K2924=1,VLOOKUP($A2923,$AQ$11:$AU$135,6),F2923)</f>
        <v>#REF!</v>
      </c>
      <c r="G2924" s="114">
        <f t="shared" si="1346"/>
        <v>4.3006716003852752E-3</v>
      </c>
      <c r="H2924" s="115">
        <f t="shared" si="1347"/>
        <v>47203</v>
      </c>
      <c r="I2924" s="115">
        <f t="shared" si="1348"/>
        <v>47203</v>
      </c>
      <c r="J2924" s="116">
        <f t="shared" si="1349"/>
        <v>20</v>
      </c>
      <c r="K2924" s="116">
        <f t="shared" si="1350"/>
        <v>14</v>
      </c>
      <c r="L2924" s="8">
        <f t="shared" si="1351"/>
        <v>1.00300853</v>
      </c>
      <c r="M2924" s="117">
        <v>1</v>
      </c>
      <c r="N2924" s="117">
        <f t="shared" si="1352"/>
        <v>1</v>
      </c>
      <c r="O2924" s="110">
        <f t="shared" si="1353"/>
        <v>1.00300853</v>
      </c>
      <c r="P2924" s="110">
        <f t="shared" si="1354"/>
        <v>151.77650654000001</v>
      </c>
      <c r="Q2924" s="148">
        <f t="shared" si="1355"/>
        <v>0</v>
      </c>
      <c r="R2924" s="170">
        <f t="shared" si="1356"/>
        <v>0</v>
      </c>
      <c r="S2924" s="110">
        <f t="shared" si="1357"/>
        <v>0</v>
      </c>
      <c r="T2924" s="92">
        <f t="shared" si="1366"/>
        <v>0</v>
      </c>
      <c r="U2924" s="181">
        <f t="shared" si="1367"/>
        <v>0</v>
      </c>
      <c r="V2924" s="120">
        <f t="shared" si="1363"/>
        <v>7.8E-2</v>
      </c>
      <c r="W2924" s="118">
        <f t="shared" si="1358"/>
        <v>14</v>
      </c>
      <c r="X2924" s="118">
        <v>252</v>
      </c>
      <c r="Y2924" s="117">
        <f t="shared" si="1359"/>
        <v>1.0041813550000001</v>
      </c>
      <c r="Z2924" s="110">
        <f t="shared" si="1360"/>
        <v>0.63463144999999999</v>
      </c>
      <c r="AA2924" s="110">
        <f t="shared" si="1361"/>
        <v>0</v>
      </c>
      <c r="AB2924" s="121" t="str">
        <f t="shared" si="1364"/>
        <v>A+J=</v>
      </c>
      <c r="AC2924" s="115">
        <f t="shared" si="1365"/>
        <v>47203</v>
      </c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9">
        <f t="shared" si="1362"/>
        <v>47194</v>
      </c>
      <c r="B2925" s="110">
        <f t="shared" si="1344"/>
        <v>152.48928649000001</v>
      </c>
      <c r="C2925" s="184">
        <f t="shared" ref="C2925:C2988" si="1368">IF(Q2924&gt;0,P2924-S2924-T2924,C2924)</f>
        <v>151.32125202283373</v>
      </c>
      <c r="D2925" s="111">
        <f t="shared" si="1345"/>
        <v>7245.38</v>
      </c>
      <c r="E2925" s="111">
        <f>IF($K2925=1,VLOOKUP($A2924,$AQ$11:$AU$150,5),E2924)</f>
        <v>7276.54</v>
      </c>
      <c r="F2925" s="160" t="e">
        <f>IF($K2925=1,VLOOKUP($A2924,$AQ$11:$AU$135,6),F2924)</f>
        <v>#REF!</v>
      </c>
      <c r="G2925" s="114">
        <f t="shared" si="1346"/>
        <v>4.3006716003852752E-3</v>
      </c>
      <c r="H2925" s="115">
        <f t="shared" si="1347"/>
        <v>47203</v>
      </c>
      <c r="I2925" s="115">
        <f t="shared" si="1348"/>
        <v>47203</v>
      </c>
      <c r="J2925" s="116">
        <f t="shared" si="1349"/>
        <v>20</v>
      </c>
      <c r="K2925" s="116">
        <f t="shared" si="1350"/>
        <v>15</v>
      </c>
      <c r="L2925" s="8">
        <f t="shared" si="1351"/>
        <v>1.00322377</v>
      </c>
      <c r="M2925" s="117">
        <v>1</v>
      </c>
      <c r="N2925" s="117">
        <f t="shared" si="1352"/>
        <v>1</v>
      </c>
      <c r="O2925" s="110">
        <f t="shared" si="1353"/>
        <v>1.00322377</v>
      </c>
      <c r="P2925" s="110">
        <f t="shared" si="1354"/>
        <v>151.80907693</v>
      </c>
      <c r="Q2925" s="148">
        <f t="shared" si="1355"/>
        <v>0</v>
      </c>
      <c r="R2925" s="170">
        <f t="shared" si="1356"/>
        <v>0</v>
      </c>
      <c r="S2925" s="110">
        <f t="shared" si="1357"/>
        <v>0</v>
      </c>
      <c r="T2925" s="92">
        <f t="shared" si="1366"/>
        <v>0</v>
      </c>
      <c r="U2925" s="181">
        <f t="shared" si="1367"/>
        <v>0</v>
      </c>
      <c r="V2925" s="120">
        <f t="shared" si="1363"/>
        <v>7.8E-2</v>
      </c>
      <c r="W2925" s="118">
        <f t="shared" si="1358"/>
        <v>15</v>
      </c>
      <c r="X2925" s="118">
        <v>252</v>
      </c>
      <c r="Y2925" s="117">
        <f t="shared" si="1359"/>
        <v>1.0044806909999999</v>
      </c>
      <c r="Z2925" s="110">
        <f t="shared" si="1360"/>
        <v>0.68020955999999999</v>
      </c>
      <c r="AA2925" s="110">
        <f t="shared" si="1361"/>
        <v>0</v>
      </c>
      <c r="AB2925" s="121" t="str">
        <f t="shared" si="1364"/>
        <v>A+J=</v>
      </c>
      <c r="AC2925" s="115">
        <f t="shared" si="1365"/>
        <v>47203</v>
      </c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9">
        <f t="shared" si="1362"/>
        <v>47195</v>
      </c>
      <c r="B2926" s="110">
        <f t="shared" si="1344"/>
        <v>152.48928649000001</v>
      </c>
      <c r="C2926" s="184">
        <f t="shared" si="1368"/>
        <v>151.32125202283373</v>
      </c>
      <c r="D2926" s="111">
        <f t="shared" si="1345"/>
        <v>7245.38</v>
      </c>
      <c r="E2926" s="111">
        <f>IF($K2926=1,VLOOKUP($A2925,$AQ$11:$AU$150,5),E2925)</f>
        <v>7276.54</v>
      </c>
      <c r="F2926" s="160" t="e">
        <f>IF($K2926=1,VLOOKUP($A2925,$AQ$11:$AU$135,6),F2925)</f>
        <v>#REF!</v>
      </c>
      <c r="G2926" s="114">
        <f t="shared" si="1346"/>
        <v>4.3006716003852752E-3</v>
      </c>
      <c r="H2926" s="115">
        <f t="shared" si="1347"/>
        <v>47203</v>
      </c>
      <c r="I2926" s="115">
        <f t="shared" si="1348"/>
        <v>47203</v>
      </c>
      <c r="J2926" s="116">
        <f t="shared" si="1349"/>
        <v>20</v>
      </c>
      <c r="K2926" s="116">
        <f t="shared" si="1350"/>
        <v>15</v>
      </c>
      <c r="L2926" s="8">
        <f t="shared" si="1351"/>
        <v>1.00322377</v>
      </c>
      <c r="M2926" s="117">
        <v>1</v>
      </c>
      <c r="N2926" s="117">
        <f t="shared" si="1352"/>
        <v>1</v>
      </c>
      <c r="O2926" s="110">
        <f t="shared" si="1353"/>
        <v>1.00322377</v>
      </c>
      <c r="P2926" s="110">
        <f t="shared" si="1354"/>
        <v>151.80907693</v>
      </c>
      <c r="Q2926" s="148">
        <f t="shared" si="1355"/>
        <v>0</v>
      </c>
      <c r="R2926" s="170">
        <f t="shared" si="1356"/>
        <v>0</v>
      </c>
      <c r="S2926" s="110">
        <f t="shared" si="1357"/>
        <v>0</v>
      </c>
      <c r="T2926" s="92">
        <f t="shared" si="1366"/>
        <v>0</v>
      </c>
      <c r="U2926" s="181">
        <f t="shared" si="1367"/>
        <v>0</v>
      </c>
      <c r="V2926" s="120">
        <f t="shared" si="1363"/>
        <v>7.8E-2</v>
      </c>
      <c r="W2926" s="118">
        <f t="shared" si="1358"/>
        <v>15</v>
      </c>
      <c r="X2926" s="118">
        <v>252</v>
      </c>
      <c r="Y2926" s="117">
        <f t="shared" si="1359"/>
        <v>1.0044806909999999</v>
      </c>
      <c r="Z2926" s="110">
        <f t="shared" si="1360"/>
        <v>0.68020955999999999</v>
      </c>
      <c r="AA2926" s="110">
        <f t="shared" si="1361"/>
        <v>0</v>
      </c>
      <c r="AB2926" s="121" t="str">
        <f t="shared" si="1364"/>
        <v>A+J=</v>
      </c>
      <c r="AC2926" s="115">
        <f t="shared" si="1365"/>
        <v>47203</v>
      </c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9">
        <f t="shared" si="1362"/>
        <v>47196</v>
      </c>
      <c r="B2927" s="110">
        <f t="shared" si="1344"/>
        <v>152.48928649000001</v>
      </c>
      <c r="C2927" s="184">
        <f t="shared" si="1368"/>
        <v>151.32125202283373</v>
      </c>
      <c r="D2927" s="111">
        <f t="shared" si="1345"/>
        <v>7245.38</v>
      </c>
      <c r="E2927" s="111">
        <f>IF($K2927=1,VLOOKUP($A2926,$AQ$11:$AU$150,5),E2926)</f>
        <v>7276.54</v>
      </c>
      <c r="F2927" s="160" t="e">
        <f>IF($K2927=1,VLOOKUP($A2926,$AQ$11:$AU$135,6),F2926)</f>
        <v>#REF!</v>
      </c>
      <c r="G2927" s="114">
        <f t="shared" si="1346"/>
        <v>4.3006716003852752E-3</v>
      </c>
      <c r="H2927" s="115">
        <f t="shared" si="1347"/>
        <v>47203</v>
      </c>
      <c r="I2927" s="115">
        <f t="shared" si="1348"/>
        <v>47203</v>
      </c>
      <c r="J2927" s="116">
        <f t="shared" si="1349"/>
        <v>20</v>
      </c>
      <c r="K2927" s="116">
        <f t="shared" si="1350"/>
        <v>15</v>
      </c>
      <c r="L2927" s="8">
        <f t="shared" si="1351"/>
        <v>1.00322377</v>
      </c>
      <c r="M2927" s="117">
        <v>1</v>
      </c>
      <c r="N2927" s="117">
        <f t="shared" si="1352"/>
        <v>1</v>
      </c>
      <c r="O2927" s="110">
        <f t="shared" si="1353"/>
        <v>1.00322377</v>
      </c>
      <c r="P2927" s="110">
        <f t="shared" si="1354"/>
        <v>151.80907693</v>
      </c>
      <c r="Q2927" s="148">
        <f t="shared" si="1355"/>
        <v>0</v>
      </c>
      <c r="R2927" s="170">
        <f t="shared" si="1356"/>
        <v>0</v>
      </c>
      <c r="S2927" s="110">
        <f t="shared" si="1357"/>
        <v>0</v>
      </c>
      <c r="T2927" s="92">
        <f t="shared" si="1366"/>
        <v>0</v>
      </c>
      <c r="U2927" s="181">
        <f t="shared" si="1367"/>
        <v>0</v>
      </c>
      <c r="V2927" s="120">
        <f t="shared" si="1363"/>
        <v>7.8E-2</v>
      </c>
      <c r="W2927" s="118">
        <f t="shared" si="1358"/>
        <v>15</v>
      </c>
      <c r="X2927" s="118">
        <v>252</v>
      </c>
      <c r="Y2927" s="117">
        <f t="shared" si="1359"/>
        <v>1.0044806909999999</v>
      </c>
      <c r="Z2927" s="110">
        <f t="shared" si="1360"/>
        <v>0.68020955999999999</v>
      </c>
      <c r="AA2927" s="110">
        <f t="shared" si="1361"/>
        <v>0</v>
      </c>
      <c r="AB2927" s="121" t="str">
        <f t="shared" si="1364"/>
        <v>A+J=</v>
      </c>
      <c r="AC2927" s="115">
        <f t="shared" si="1365"/>
        <v>47203</v>
      </c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9">
        <f t="shared" si="1362"/>
        <v>47197</v>
      </c>
      <c r="B2928" s="110">
        <f t="shared" si="1344"/>
        <v>152.56747575</v>
      </c>
      <c r="C2928" s="184">
        <f t="shared" si="1368"/>
        <v>151.32125202283373</v>
      </c>
      <c r="D2928" s="111">
        <f t="shared" si="1345"/>
        <v>7245.38</v>
      </c>
      <c r="E2928" s="111">
        <f>IF($K2928=1,VLOOKUP($A2927,$AQ$11:$AU$150,5),E2927)</f>
        <v>7276.54</v>
      </c>
      <c r="F2928" s="160" t="e">
        <f>IF($K2928=1,VLOOKUP($A2927,$AQ$11:$AU$135,6),F2927)</f>
        <v>#REF!</v>
      </c>
      <c r="G2928" s="114">
        <f t="shared" si="1346"/>
        <v>4.3006716003852752E-3</v>
      </c>
      <c r="H2928" s="115">
        <f t="shared" si="1347"/>
        <v>47203</v>
      </c>
      <c r="I2928" s="115">
        <f t="shared" si="1348"/>
        <v>47203</v>
      </c>
      <c r="J2928" s="116">
        <f t="shared" si="1349"/>
        <v>20</v>
      </c>
      <c r="K2928" s="116">
        <f t="shared" si="1350"/>
        <v>16</v>
      </c>
      <c r="L2928" s="8">
        <f t="shared" si="1351"/>
        <v>1.00343906</v>
      </c>
      <c r="M2928" s="117">
        <v>1</v>
      </c>
      <c r="N2928" s="117">
        <f t="shared" si="1352"/>
        <v>1</v>
      </c>
      <c r="O2928" s="110">
        <f t="shared" si="1353"/>
        <v>1.00343906</v>
      </c>
      <c r="P2928" s="110">
        <f t="shared" si="1354"/>
        <v>151.84165487999999</v>
      </c>
      <c r="Q2928" s="148">
        <f t="shared" si="1355"/>
        <v>0</v>
      </c>
      <c r="R2928" s="170">
        <f t="shared" si="1356"/>
        <v>0</v>
      </c>
      <c r="S2928" s="110">
        <f t="shared" si="1357"/>
        <v>0</v>
      </c>
      <c r="T2928" s="92">
        <f t="shared" si="1366"/>
        <v>0</v>
      </c>
      <c r="U2928" s="181">
        <f t="shared" si="1367"/>
        <v>0</v>
      </c>
      <c r="V2928" s="120">
        <f t="shared" si="1363"/>
        <v>7.8E-2</v>
      </c>
      <c r="W2928" s="118">
        <f t="shared" si="1358"/>
        <v>16</v>
      </c>
      <c r="X2928" s="118">
        <v>252</v>
      </c>
      <c r="Y2928" s="117">
        <f t="shared" si="1359"/>
        <v>1.0047801169999999</v>
      </c>
      <c r="Z2928" s="110">
        <f t="shared" si="1360"/>
        <v>0.72582086999999995</v>
      </c>
      <c r="AA2928" s="110">
        <f t="shared" si="1361"/>
        <v>0</v>
      </c>
      <c r="AB2928" s="121" t="str">
        <f t="shared" si="1364"/>
        <v>A+J=</v>
      </c>
      <c r="AC2928" s="115">
        <f t="shared" si="1365"/>
        <v>47203</v>
      </c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9">
        <f t="shared" si="1362"/>
        <v>47198</v>
      </c>
      <c r="B2929" s="110">
        <f t="shared" si="1344"/>
        <v>152.64570412999998</v>
      </c>
      <c r="C2929" s="184">
        <f t="shared" si="1368"/>
        <v>151.32125202283373</v>
      </c>
      <c r="D2929" s="111">
        <f t="shared" si="1345"/>
        <v>7245.38</v>
      </c>
      <c r="E2929" s="111">
        <f>IF($K2929=1,VLOOKUP($A2928,$AQ$11:$AU$150,5),E2928)</f>
        <v>7276.54</v>
      </c>
      <c r="F2929" s="160" t="e">
        <f>IF($K2929=1,VLOOKUP($A2928,$AQ$11:$AU$135,6),F2928)</f>
        <v>#REF!</v>
      </c>
      <c r="G2929" s="114">
        <f t="shared" si="1346"/>
        <v>4.3006716003852752E-3</v>
      </c>
      <c r="H2929" s="115">
        <f t="shared" si="1347"/>
        <v>47203</v>
      </c>
      <c r="I2929" s="115">
        <f t="shared" si="1348"/>
        <v>47203</v>
      </c>
      <c r="J2929" s="116">
        <f t="shared" si="1349"/>
        <v>20</v>
      </c>
      <c r="K2929" s="116">
        <f t="shared" si="1350"/>
        <v>17</v>
      </c>
      <c r="L2929" s="8">
        <f t="shared" si="1351"/>
        <v>1.0036543899999999</v>
      </c>
      <c r="M2929" s="117">
        <v>1</v>
      </c>
      <c r="N2929" s="117">
        <f t="shared" si="1352"/>
        <v>1</v>
      </c>
      <c r="O2929" s="110">
        <f t="shared" si="1353"/>
        <v>1.0036543899999999</v>
      </c>
      <c r="P2929" s="110">
        <f t="shared" si="1354"/>
        <v>151.87423888999999</v>
      </c>
      <c r="Q2929" s="148">
        <f t="shared" si="1355"/>
        <v>0</v>
      </c>
      <c r="R2929" s="170">
        <f t="shared" si="1356"/>
        <v>0</v>
      </c>
      <c r="S2929" s="110">
        <f t="shared" si="1357"/>
        <v>0</v>
      </c>
      <c r="T2929" s="92">
        <f t="shared" si="1366"/>
        <v>0</v>
      </c>
      <c r="U2929" s="181">
        <f t="shared" si="1367"/>
        <v>0</v>
      </c>
      <c r="V2929" s="120">
        <f t="shared" si="1363"/>
        <v>7.8E-2</v>
      </c>
      <c r="W2929" s="118">
        <f t="shared" si="1358"/>
        <v>17</v>
      </c>
      <c r="X2929" s="118">
        <v>252</v>
      </c>
      <c r="Y2929" s="117">
        <f t="shared" si="1359"/>
        <v>1.0050796319999999</v>
      </c>
      <c r="Z2929" s="110">
        <f t="shared" si="1360"/>
        <v>0.77146524000000005</v>
      </c>
      <c r="AA2929" s="110">
        <f t="shared" si="1361"/>
        <v>0</v>
      </c>
      <c r="AB2929" s="121" t="str">
        <f t="shared" si="1364"/>
        <v>A+J=</v>
      </c>
      <c r="AC2929" s="115">
        <f t="shared" si="1365"/>
        <v>47203</v>
      </c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9">
        <f t="shared" si="1362"/>
        <v>47199</v>
      </c>
      <c r="B2930" s="110">
        <f t="shared" si="1344"/>
        <v>152.72397315000001</v>
      </c>
      <c r="C2930" s="184">
        <f t="shared" si="1368"/>
        <v>151.32125202283373</v>
      </c>
      <c r="D2930" s="111">
        <f t="shared" si="1345"/>
        <v>7245.38</v>
      </c>
      <c r="E2930" s="111">
        <f>IF($K2930=1,VLOOKUP($A2929,$AQ$11:$AU$150,5),E2929)</f>
        <v>7276.54</v>
      </c>
      <c r="F2930" s="160" t="e">
        <f>IF($K2930=1,VLOOKUP($A2929,$AQ$11:$AU$135,6),F2929)</f>
        <v>#REF!</v>
      </c>
      <c r="G2930" s="114">
        <f t="shared" si="1346"/>
        <v>4.3006716003852752E-3</v>
      </c>
      <c r="H2930" s="115">
        <f t="shared" si="1347"/>
        <v>47203</v>
      </c>
      <c r="I2930" s="115">
        <f t="shared" si="1348"/>
        <v>47203</v>
      </c>
      <c r="J2930" s="116">
        <f t="shared" si="1349"/>
        <v>20</v>
      </c>
      <c r="K2930" s="116">
        <f t="shared" si="1350"/>
        <v>18</v>
      </c>
      <c r="L2930" s="8">
        <f t="shared" si="1351"/>
        <v>1.0038697700000001</v>
      </c>
      <c r="M2930" s="117">
        <v>1</v>
      </c>
      <c r="N2930" s="117">
        <f t="shared" si="1352"/>
        <v>1</v>
      </c>
      <c r="O2930" s="110">
        <f t="shared" si="1353"/>
        <v>1.0038697700000001</v>
      </c>
      <c r="P2930" s="110">
        <f t="shared" si="1354"/>
        <v>151.90683046000001</v>
      </c>
      <c r="Q2930" s="148">
        <f t="shared" si="1355"/>
        <v>0</v>
      </c>
      <c r="R2930" s="170">
        <f t="shared" si="1356"/>
        <v>0</v>
      </c>
      <c r="S2930" s="110">
        <f t="shared" si="1357"/>
        <v>0</v>
      </c>
      <c r="T2930" s="92">
        <f t="shared" si="1366"/>
        <v>0</v>
      </c>
      <c r="U2930" s="181">
        <f t="shared" si="1367"/>
        <v>0</v>
      </c>
      <c r="V2930" s="120">
        <f t="shared" si="1363"/>
        <v>7.8E-2</v>
      </c>
      <c r="W2930" s="118">
        <f t="shared" si="1358"/>
        <v>18</v>
      </c>
      <c r="X2930" s="118">
        <v>252</v>
      </c>
      <c r="Y2930" s="117">
        <f t="shared" si="1359"/>
        <v>1.005379236</v>
      </c>
      <c r="Z2930" s="110">
        <f t="shared" si="1360"/>
        <v>0.81714268999999995</v>
      </c>
      <c r="AA2930" s="110">
        <f t="shared" si="1361"/>
        <v>0</v>
      </c>
      <c r="AB2930" s="121" t="str">
        <f t="shared" si="1364"/>
        <v>A+J=</v>
      </c>
      <c r="AC2930" s="115">
        <f t="shared" si="1365"/>
        <v>47203</v>
      </c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9">
        <f t="shared" si="1362"/>
        <v>47200</v>
      </c>
      <c r="B2931" s="110">
        <f t="shared" si="1344"/>
        <v>152.8022813</v>
      </c>
      <c r="C2931" s="184">
        <f t="shared" si="1368"/>
        <v>151.32125202283373</v>
      </c>
      <c r="D2931" s="111">
        <f t="shared" si="1345"/>
        <v>7245.38</v>
      </c>
      <c r="E2931" s="111">
        <f>IF($K2931=1,VLOOKUP($A2930,$AQ$11:$AU$150,5),E2930)</f>
        <v>7276.54</v>
      </c>
      <c r="F2931" s="160" t="e">
        <f>IF($K2931=1,VLOOKUP($A2930,$AQ$11:$AU$135,6),F2930)</f>
        <v>#REF!</v>
      </c>
      <c r="G2931" s="114">
        <f t="shared" si="1346"/>
        <v>4.3006716003852752E-3</v>
      </c>
      <c r="H2931" s="115">
        <f t="shared" si="1347"/>
        <v>47203</v>
      </c>
      <c r="I2931" s="115">
        <f t="shared" si="1348"/>
        <v>47203</v>
      </c>
      <c r="J2931" s="116">
        <f t="shared" si="1349"/>
        <v>20</v>
      </c>
      <c r="K2931" s="116">
        <f t="shared" si="1350"/>
        <v>19</v>
      </c>
      <c r="L2931" s="8">
        <f t="shared" si="1351"/>
        <v>1.0040851900000001</v>
      </c>
      <c r="M2931" s="117">
        <v>1</v>
      </c>
      <c r="N2931" s="117">
        <f t="shared" si="1352"/>
        <v>1</v>
      </c>
      <c r="O2931" s="110">
        <f t="shared" si="1353"/>
        <v>1.0040851900000001</v>
      </c>
      <c r="P2931" s="110">
        <f t="shared" si="1354"/>
        <v>151.93942808</v>
      </c>
      <c r="Q2931" s="148">
        <f t="shared" si="1355"/>
        <v>0</v>
      </c>
      <c r="R2931" s="170">
        <f t="shared" si="1356"/>
        <v>0</v>
      </c>
      <c r="S2931" s="110">
        <f t="shared" si="1357"/>
        <v>0</v>
      </c>
      <c r="T2931" s="92">
        <f t="shared" si="1366"/>
        <v>0</v>
      </c>
      <c r="U2931" s="181">
        <f t="shared" si="1367"/>
        <v>0</v>
      </c>
      <c r="V2931" s="120">
        <f t="shared" si="1363"/>
        <v>7.8E-2</v>
      </c>
      <c r="W2931" s="118">
        <f t="shared" si="1358"/>
        <v>19</v>
      </c>
      <c r="X2931" s="118">
        <v>252</v>
      </c>
      <c r="Y2931" s="117">
        <f t="shared" si="1359"/>
        <v>1.0056789290000001</v>
      </c>
      <c r="Z2931" s="110">
        <f t="shared" si="1360"/>
        <v>0.86285321999999998</v>
      </c>
      <c r="AA2931" s="110">
        <f t="shared" si="1361"/>
        <v>0</v>
      </c>
      <c r="AB2931" s="121" t="str">
        <f t="shared" si="1364"/>
        <v>A+J=</v>
      </c>
      <c r="AC2931" s="115">
        <f t="shared" si="1365"/>
        <v>47203</v>
      </c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9">
        <f t="shared" si="1362"/>
        <v>47201</v>
      </c>
      <c r="B2932" s="110">
        <f t="shared" si="1344"/>
        <v>152.88063181000001</v>
      </c>
      <c r="C2932" s="184">
        <f t="shared" si="1368"/>
        <v>151.32125202283373</v>
      </c>
      <c r="D2932" s="111">
        <f t="shared" si="1345"/>
        <v>7245.38</v>
      </c>
      <c r="E2932" s="111">
        <f>IF($K2932=1,VLOOKUP($A2931,$AQ$11:$AU$150,5),E2931)</f>
        <v>7276.54</v>
      </c>
      <c r="F2932" s="160" t="e">
        <f>IF($K2932=1,VLOOKUP($A2931,$AQ$11:$AU$135,6),F2931)</f>
        <v>#REF!</v>
      </c>
      <c r="G2932" s="114">
        <f t="shared" si="1346"/>
        <v>4.3006716003852752E-3</v>
      </c>
      <c r="H2932" s="115">
        <f t="shared" si="1347"/>
        <v>47203</v>
      </c>
      <c r="I2932" s="115">
        <f t="shared" si="1348"/>
        <v>47203</v>
      </c>
      <c r="J2932" s="116">
        <f t="shared" si="1349"/>
        <v>20</v>
      </c>
      <c r="K2932" s="116">
        <f t="shared" si="1350"/>
        <v>20</v>
      </c>
      <c r="L2932" s="8">
        <f t="shared" si="1351"/>
        <v>1.0043006699999999</v>
      </c>
      <c r="M2932" s="117">
        <v>1</v>
      </c>
      <c r="N2932" s="117">
        <f t="shared" si="1352"/>
        <v>1</v>
      </c>
      <c r="O2932" s="110">
        <f t="shared" si="1353"/>
        <v>1.0043006699999999</v>
      </c>
      <c r="P2932" s="110">
        <f t="shared" si="1354"/>
        <v>151.97203479000001</v>
      </c>
      <c r="Q2932" s="148">
        <f t="shared" si="1355"/>
        <v>0</v>
      </c>
      <c r="R2932" s="170">
        <f t="shared" si="1356"/>
        <v>0</v>
      </c>
      <c r="S2932" s="110">
        <f t="shared" si="1357"/>
        <v>0</v>
      </c>
      <c r="T2932" s="92">
        <f t="shared" si="1366"/>
        <v>0</v>
      </c>
      <c r="U2932" s="181">
        <f t="shared" si="1367"/>
        <v>0</v>
      </c>
      <c r="V2932" s="120">
        <f t="shared" si="1363"/>
        <v>7.8E-2</v>
      </c>
      <c r="W2932" s="118">
        <f t="shared" si="1358"/>
        <v>20</v>
      </c>
      <c r="X2932" s="118">
        <v>252</v>
      </c>
      <c r="Y2932" s="117">
        <f t="shared" si="1359"/>
        <v>1.0059787120000001</v>
      </c>
      <c r="Z2932" s="110">
        <f t="shared" si="1360"/>
        <v>0.90859701999999998</v>
      </c>
      <c r="AA2932" s="110">
        <f t="shared" si="1361"/>
        <v>0</v>
      </c>
      <c r="AB2932" s="121" t="str">
        <f t="shared" si="1364"/>
        <v>A+J=</v>
      </c>
      <c r="AC2932" s="115">
        <f t="shared" si="1365"/>
        <v>47203</v>
      </c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9">
        <f t="shared" si="1362"/>
        <v>47202</v>
      </c>
      <c r="B2933" s="110">
        <f t="shared" si="1344"/>
        <v>152.88063181000001</v>
      </c>
      <c r="C2933" s="184">
        <f t="shared" si="1368"/>
        <v>151.32125202283373</v>
      </c>
      <c r="D2933" s="111">
        <f t="shared" si="1345"/>
        <v>7245.38</v>
      </c>
      <c r="E2933" s="111">
        <f>IF($K2933=1,VLOOKUP($A2932,$AQ$11:$AU$150,5),E2932)</f>
        <v>7276.54</v>
      </c>
      <c r="F2933" s="160" t="e">
        <f>IF($K2933=1,VLOOKUP($A2932,$AQ$11:$AU$135,6),F2932)</f>
        <v>#REF!</v>
      </c>
      <c r="G2933" s="114">
        <f t="shared" si="1346"/>
        <v>4.3006716003852752E-3</v>
      </c>
      <c r="H2933" s="115">
        <f t="shared" si="1347"/>
        <v>47203</v>
      </c>
      <c r="I2933" s="115">
        <f t="shared" si="1348"/>
        <v>47203</v>
      </c>
      <c r="J2933" s="116">
        <f t="shared" si="1349"/>
        <v>20</v>
      </c>
      <c r="K2933" s="116">
        <f t="shared" si="1350"/>
        <v>20</v>
      </c>
      <c r="L2933" s="8">
        <f t="shared" si="1351"/>
        <v>1.0043006699999999</v>
      </c>
      <c r="M2933" s="117">
        <v>1</v>
      </c>
      <c r="N2933" s="117">
        <f t="shared" si="1352"/>
        <v>1</v>
      </c>
      <c r="O2933" s="110">
        <f t="shared" si="1353"/>
        <v>1.0043006699999999</v>
      </c>
      <c r="P2933" s="110">
        <f t="shared" si="1354"/>
        <v>151.97203479000001</v>
      </c>
      <c r="Q2933" s="148">
        <f t="shared" si="1355"/>
        <v>0</v>
      </c>
      <c r="R2933" s="170">
        <f t="shared" si="1356"/>
        <v>0</v>
      </c>
      <c r="S2933" s="110">
        <f t="shared" si="1357"/>
        <v>0</v>
      </c>
      <c r="T2933" s="92">
        <f t="shared" si="1366"/>
        <v>0</v>
      </c>
      <c r="U2933" s="181">
        <f t="shared" si="1367"/>
        <v>0</v>
      </c>
      <c r="V2933" s="120">
        <f t="shared" si="1363"/>
        <v>7.8E-2</v>
      </c>
      <c r="W2933" s="118">
        <f t="shared" si="1358"/>
        <v>20</v>
      </c>
      <c r="X2933" s="118">
        <v>252</v>
      </c>
      <c r="Y2933" s="117">
        <f t="shared" si="1359"/>
        <v>1.0059787120000001</v>
      </c>
      <c r="Z2933" s="110">
        <f t="shared" si="1360"/>
        <v>0.90859701999999998</v>
      </c>
      <c r="AA2933" s="110">
        <f t="shared" si="1361"/>
        <v>0</v>
      </c>
      <c r="AB2933" s="121" t="str">
        <f t="shared" si="1364"/>
        <v>A+J=</v>
      </c>
      <c r="AC2933" s="115">
        <f t="shared" si="1365"/>
        <v>47203</v>
      </c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9">
        <f t="shared" si="1362"/>
        <v>47203</v>
      </c>
      <c r="B2934" s="110">
        <f t="shared" si="1344"/>
        <v>152.88063181000001</v>
      </c>
      <c r="C2934" s="184">
        <f t="shared" si="1368"/>
        <v>151.32125202283373</v>
      </c>
      <c r="D2934" s="111">
        <f t="shared" si="1345"/>
        <v>7245.38</v>
      </c>
      <c r="E2934" s="111">
        <f>IF($K2934=1,VLOOKUP($A2933,$AQ$11:$AU$150,5),E2933)</f>
        <v>7276.54</v>
      </c>
      <c r="F2934" s="160" t="e">
        <f>IF($K2934=1,VLOOKUP($A2933,$AQ$11:$AU$135,6),F2933)</f>
        <v>#REF!</v>
      </c>
      <c r="G2934" s="114">
        <f t="shared" si="1346"/>
        <v>4.3006716003852752E-3</v>
      </c>
      <c r="H2934" s="115">
        <f t="shared" si="1347"/>
        <v>47203</v>
      </c>
      <c r="I2934" s="115">
        <f t="shared" si="1348"/>
        <v>47203</v>
      </c>
      <c r="J2934" s="116">
        <f t="shared" si="1349"/>
        <v>20</v>
      </c>
      <c r="K2934" s="116">
        <f t="shared" si="1350"/>
        <v>20</v>
      </c>
      <c r="L2934" s="8">
        <f t="shared" si="1351"/>
        <v>1.0043006699999999</v>
      </c>
      <c r="M2934" s="117">
        <v>1</v>
      </c>
      <c r="N2934" s="117">
        <f t="shared" si="1352"/>
        <v>1</v>
      </c>
      <c r="O2934" s="110">
        <f t="shared" si="1353"/>
        <v>1.0043006699999999</v>
      </c>
      <c r="P2934" s="110">
        <f t="shared" si="1354"/>
        <v>151.97203479000001</v>
      </c>
      <c r="Q2934" s="148">
        <f t="shared" si="1355"/>
        <v>96</v>
      </c>
      <c r="R2934" s="170">
        <f t="shared" si="1356"/>
        <v>7.6923000000000005E-2</v>
      </c>
      <c r="S2934" s="110">
        <f t="shared" si="1357"/>
        <v>11.690144829999999</v>
      </c>
      <c r="T2934" s="92">
        <f t="shared" si="1366"/>
        <v>0.65078276893702447</v>
      </c>
      <c r="U2934" s="181">
        <f t="shared" si="1367"/>
        <v>8.1205253426988228E-2</v>
      </c>
      <c r="V2934" s="120">
        <f t="shared" si="1363"/>
        <v>7.8E-2</v>
      </c>
      <c r="W2934" s="118">
        <f t="shared" si="1358"/>
        <v>20</v>
      </c>
      <c r="X2934" s="118">
        <v>252</v>
      </c>
      <c r="Y2934" s="117">
        <f t="shared" si="1359"/>
        <v>1.0059787120000001</v>
      </c>
      <c r="Z2934" s="110">
        <f t="shared" si="1360"/>
        <v>0.90859701999999998</v>
      </c>
      <c r="AA2934" s="110">
        <f t="shared" si="1361"/>
        <v>12.59874185</v>
      </c>
      <c r="AB2934" s="121" t="str">
        <f t="shared" si="1364"/>
        <v>A+J=</v>
      </c>
      <c r="AC2934" s="115">
        <f t="shared" si="1365"/>
        <v>47203</v>
      </c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9">
        <f t="shared" si="1362"/>
        <v>47204</v>
      </c>
      <c r="B2935" s="110">
        <f t="shared" si="1344"/>
        <v>139.70127474</v>
      </c>
      <c r="C2935" s="184">
        <f t="shared" si="1368"/>
        <v>139.63110719106297</v>
      </c>
      <c r="D2935" s="111">
        <f t="shared" si="1345"/>
        <v>7245.38</v>
      </c>
      <c r="E2935" s="111">
        <f>IF($K2935=1,VLOOKUP($A2934,$AQ$11:$AU$150,5),E2934)</f>
        <v>7276.54</v>
      </c>
      <c r="F2935" s="160" t="e">
        <f>IF($K2935=1,VLOOKUP($A2934,$AQ$11:$AU$135,6),F2934)</f>
        <v>#REF!</v>
      </c>
      <c r="G2935" s="114">
        <f t="shared" si="1346"/>
        <v>4.3006716003852752E-3</v>
      </c>
      <c r="H2935" s="115">
        <f t="shared" si="1347"/>
        <v>47233</v>
      </c>
      <c r="I2935" s="115">
        <f t="shared" si="1348"/>
        <v>47233</v>
      </c>
      <c r="J2935" s="116">
        <f t="shared" si="1349"/>
        <v>21</v>
      </c>
      <c r="K2935" s="116">
        <f t="shared" si="1350"/>
        <v>1</v>
      </c>
      <c r="L2935" s="8">
        <f t="shared" si="1351"/>
        <v>1.0002043700000001</v>
      </c>
      <c r="M2935" s="117">
        <v>1</v>
      </c>
      <c r="N2935" s="117">
        <f t="shared" si="1352"/>
        <v>1</v>
      </c>
      <c r="O2935" s="110">
        <f t="shared" si="1353"/>
        <v>1.0002043700000001</v>
      </c>
      <c r="P2935" s="110">
        <f t="shared" si="1354"/>
        <v>139.65964360000001</v>
      </c>
      <c r="Q2935" s="148">
        <f t="shared" si="1355"/>
        <v>0</v>
      </c>
      <c r="R2935" s="170">
        <f t="shared" si="1356"/>
        <v>0</v>
      </c>
      <c r="S2935" s="110">
        <f t="shared" si="1357"/>
        <v>0</v>
      </c>
      <c r="T2935" s="92">
        <f t="shared" si="1366"/>
        <v>0</v>
      </c>
      <c r="U2935" s="181">
        <f t="shared" si="1367"/>
        <v>0</v>
      </c>
      <c r="V2935" s="120">
        <f t="shared" si="1363"/>
        <v>7.8E-2</v>
      </c>
      <c r="W2935" s="118">
        <f t="shared" si="1358"/>
        <v>1</v>
      </c>
      <c r="X2935" s="118">
        <v>252</v>
      </c>
      <c r="Y2935" s="117">
        <f t="shared" si="1359"/>
        <v>1.00029809</v>
      </c>
      <c r="Z2935" s="110">
        <f t="shared" si="1360"/>
        <v>4.1631139999999997E-2</v>
      </c>
      <c r="AA2935" s="110">
        <f t="shared" si="1361"/>
        <v>0</v>
      </c>
      <c r="AB2935" s="121" t="str">
        <f t="shared" si="1364"/>
        <v>A+J=</v>
      </c>
      <c r="AC2935" s="115">
        <f t="shared" si="1365"/>
        <v>47233</v>
      </c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9">
        <f t="shared" si="1362"/>
        <v>47205</v>
      </c>
      <c r="B2936" s="110">
        <f t="shared" si="1344"/>
        <v>139.77147872</v>
      </c>
      <c r="C2936" s="184">
        <f t="shared" si="1368"/>
        <v>139.63110719106297</v>
      </c>
      <c r="D2936" s="111">
        <f t="shared" si="1345"/>
        <v>7245.38</v>
      </c>
      <c r="E2936" s="111">
        <f>IF($K2936=1,VLOOKUP($A2935,$AQ$11:$AU$150,5),E2935)</f>
        <v>7276.54</v>
      </c>
      <c r="F2936" s="160" t="e">
        <f>IF($K2936=1,VLOOKUP($A2935,$AQ$11:$AU$135,6),F2935)</f>
        <v>#REF!</v>
      </c>
      <c r="G2936" s="114">
        <f t="shared" si="1346"/>
        <v>4.3006716003852752E-3</v>
      </c>
      <c r="H2936" s="115">
        <f t="shared" si="1347"/>
        <v>47233</v>
      </c>
      <c r="I2936" s="115">
        <f t="shared" si="1348"/>
        <v>47233</v>
      </c>
      <c r="J2936" s="116">
        <f t="shared" si="1349"/>
        <v>21</v>
      </c>
      <c r="K2936" s="116">
        <f t="shared" si="1350"/>
        <v>2</v>
      </c>
      <c r="L2936" s="8">
        <f t="shared" si="1351"/>
        <v>1.00040879</v>
      </c>
      <c r="M2936" s="117">
        <v>1</v>
      </c>
      <c r="N2936" s="117">
        <f t="shared" si="1352"/>
        <v>1</v>
      </c>
      <c r="O2936" s="110">
        <f t="shared" si="1353"/>
        <v>1.00040879</v>
      </c>
      <c r="P2936" s="110">
        <f t="shared" si="1354"/>
        <v>139.68818698999999</v>
      </c>
      <c r="Q2936" s="148">
        <f t="shared" si="1355"/>
        <v>0</v>
      </c>
      <c r="R2936" s="170">
        <f t="shared" si="1356"/>
        <v>0</v>
      </c>
      <c r="S2936" s="110">
        <f t="shared" si="1357"/>
        <v>0</v>
      </c>
      <c r="T2936" s="92">
        <f t="shared" si="1366"/>
        <v>0</v>
      </c>
      <c r="U2936" s="181">
        <f t="shared" si="1367"/>
        <v>0</v>
      </c>
      <c r="V2936" s="120">
        <f t="shared" si="1363"/>
        <v>7.8E-2</v>
      </c>
      <c r="W2936" s="118">
        <f t="shared" si="1358"/>
        <v>2</v>
      </c>
      <c r="X2936" s="118">
        <v>252</v>
      </c>
      <c r="Y2936" s="117">
        <f t="shared" si="1359"/>
        <v>1.0005962690000001</v>
      </c>
      <c r="Z2936" s="110">
        <f t="shared" si="1360"/>
        <v>8.3291729999999994E-2</v>
      </c>
      <c r="AA2936" s="110">
        <f t="shared" si="1361"/>
        <v>0</v>
      </c>
      <c r="AB2936" s="121" t="str">
        <f t="shared" si="1364"/>
        <v>A+J=</v>
      </c>
      <c r="AC2936" s="115">
        <f t="shared" si="1365"/>
        <v>47233</v>
      </c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9">
        <f t="shared" si="1362"/>
        <v>47206</v>
      </c>
      <c r="B2937" s="110">
        <f t="shared" si="1344"/>
        <v>139.84171760999999</v>
      </c>
      <c r="C2937" s="184">
        <f t="shared" si="1368"/>
        <v>139.63110719106297</v>
      </c>
      <c r="D2937" s="111">
        <f t="shared" si="1345"/>
        <v>7245.38</v>
      </c>
      <c r="E2937" s="111">
        <f>IF($K2937=1,VLOOKUP($A2936,$AQ$11:$AU$150,5),E2936)</f>
        <v>7276.54</v>
      </c>
      <c r="F2937" s="160" t="e">
        <f>IF($K2937=1,VLOOKUP($A2936,$AQ$11:$AU$135,6),F2936)</f>
        <v>#REF!</v>
      </c>
      <c r="G2937" s="114">
        <f t="shared" si="1346"/>
        <v>4.3006716003852752E-3</v>
      </c>
      <c r="H2937" s="115">
        <f t="shared" si="1347"/>
        <v>47233</v>
      </c>
      <c r="I2937" s="115">
        <f t="shared" si="1348"/>
        <v>47233</v>
      </c>
      <c r="J2937" s="116">
        <f t="shared" si="1349"/>
        <v>21</v>
      </c>
      <c r="K2937" s="116">
        <f t="shared" si="1350"/>
        <v>3</v>
      </c>
      <c r="L2937" s="8">
        <f t="shared" si="1351"/>
        <v>1.00061325</v>
      </c>
      <c r="M2937" s="117">
        <v>1</v>
      </c>
      <c r="N2937" s="117">
        <f t="shared" si="1352"/>
        <v>1</v>
      </c>
      <c r="O2937" s="110">
        <f t="shared" si="1353"/>
        <v>1.00061325</v>
      </c>
      <c r="P2937" s="110">
        <f t="shared" si="1354"/>
        <v>139.71673595999999</v>
      </c>
      <c r="Q2937" s="148">
        <f t="shared" si="1355"/>
        <v>0</v>
      </c>
      <c r="R2937" s="170">
        <f t="shared" si="1356"/>
        <v>0</v>
      </c>
      <c r="S2937" s="110">
        <f t="shared" si="1357"/>
        <v>0</v>
      </c>
      <c r="T2937" s="92">
        <f t="shared" si="1366"/>
        <v>0</v>
      </c>
      <c r="U2937" s="181">
        <f t="shared" si="1367"/>
        <v>0</v>
      </c>
      <c r="V2937" s="120">
        <f t="shared" si="1363"/>
        <v>7.8E-2</v>
      </c>
      <c r="W2937" s="118">
        <f t="shared" si="1358"/>
        <v>3</v>
      </c>
      <c r="X2937" s="118">
        <v>252</v>
      </c>
      <c r="Y2937" s="117">
        <f t="shared" si="1359"/>
        <v>1.0008945359999999</v>
      </c>
      <c r="Z2937" s="110">
        <f t="shared" si="1360"/>
        <v>0.12498165</v>
      </c>
      <c r="AA2937" s="110">
        <f t="shared" si="1361"/>
        <v>0</v>
      </c>
      <c r="AB2937" s="121" t="str">
        <f t="shared" si="1364"/>
        <v>A+J=</v>
      </c>
      <c r="AC2937" s="115">
        <f t="shared" si="1365"/>
        <v>47233</v>
      </c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9">
        <f t="shared" si="1362"/>
        <v>47207</v>
      </c>
      <c r="B2938" s="110">
        <f t="shared" si="1344"/>
        <v>139.91199169000001</v>
      </c>
      <c r="C2938" s="184">
        <f t="shared" si="1368"/>
        <v>139.63110719106297</v>
      </c>
      <c r="D2938" s="111">
        <f t="shared" si="1345"/>
        <v>7245.38</v>
      </c>
      <c r="E2938" s="111">
        <f>IF($K2938=1,VLOOKUP($A2937,$AQ$11:$AU$150,5),E2937)</f>
        <v>7276.54</v>
      </c>
      <c r="F2938" s="160" t="e">
        <f>IF($K2938=1,VLOOKUP($A2937,$AQ$11:$AU$135,6),F2937)</f>
        <v>#REF!</v>
      </c>
      <c r="G2938" s="114">
        <f t="shared" si="1346"/>
        <v>4.3006716003852752E-3</v>
      </c>
      <c r="H2938" s="115">
        <f t="shared" si="1347"/>
        <v>47233</v>
      </c>
      <c r="I2938" s="115">
        <f t="shared" si="1348"/>
        <v>47233</v>
      </c>
      <c r="J2938" s="116">
        <f t="shared" si="1349"/>
        <v>21</v>
      </c>
      <c r="K2938" s="116">
        <f t="shared" si="1350"/>
        <v>4</v>
      </c>
      <c r="L2938" s="8">
        <f t="shared" si="1351"/>
        <v>1.00081775</v>
      </c>
      <c r="M2938" s="117">
        <v>1</v>
      </c>
      <c r="N2938" s="117">
        <f t="shared" si="1352"/>
        <v>1</v>
      </c>
      <c r="O2938" s="110">
        <f t="shared" si="1353"/>
        <v>1.00081775</v>
      </c>
      <c r="P2938" s="110">
        <f t="shared" si="1354"/>
        <v>139.74529052</v>
      </c>
      <c r="Q2938" s="148">
        <f t="shared" si="1355"/>
        <v>0</v>
      </c>
      <c r="R2938" s="170">
        <f t="shared" si="1356"/>
        <v>0</v>
      </c>
      <c r="S2938" s="110">
        <f t="shared" si="1357"/>
        <v>0</v>
      </c>
      <c r="T2938" s="92">
        <f t="shared" si="1366"/>
        <v>0</v>
      </c>
      <c r="U2938" s="181">
        <f t="shared" si="1367"/>
        <v>0</v>
      </c>
      <c r="V2938" s="120">
        <f t="shared" si="1363"/>
        <v>7.8E-2</v>
      </c>
      <c r="W2938" s="118">
        <f t="shared" si="1358"/>
        <v>4</v>
      </c>
      <c r="X2938" s="118">
        <v>252</v>
      </c>
      <c r="Y2938" s="117">
        <f t="shared" si="1359"/>
        <v>1.001192893</v>
      </c>
      <c r="Z2938" s="110">
        <f t="shared" si="1360"/>
        <v>0.16670117000000001</v>
      </c>
      <c r="AA2938" s="110">
        <f t="shared" si="1361"/>
        <v>0</v>
      </c>
      <c r="AB2938" s="121" t="str">
        <f t="shared" si="1364"/>
        <v>A+J=</v>
      </c>
      <c r="AC2938" s="115">
        <f t="shared" si="1365"/>
        <v>47233</v>
      </c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9">
        <f t="shared" si="1362"/>
        <v>47208</v>
      </c>
      <c r="B2939" s="110">
        <f t="shared" si="1344"/>
        <v>139.91199169000001</v>
      </c>
      <c r="C2939" s="184">
        <f t="shared" si="1368"/>
        <v>139.63110719106297</v>
      </c>
      <c r="D2939" s="111">
        <f t="shared" si="1345"/>
        <v>7245.38</v>
      </c>
      <c r="E2939" s="111">
        <f>IF($K2939=1,VLOOKUP($A2938,$AQ$11:$AU$150,5),E2938)</f>
        <v>7276.54</v>
      </c>
      <c r="F2939" s="160" t="e">
        <f>IF($K2939=1,VLOOKUP($A2938,$AQ$11:$AU$135,6),F2938)</f>
        <v>#REF!</v>
      </c>
      <c r="G2939" s="114">
        <f t="shared" si="1346"/>
        <v>4.3006716003852752E-3</v>
      </c>
      <c r="H2939" s="115">
        <f t="shared" si="1347"/>
        <v>47233</v>
      </c>
      <c r="I2939" s="115">
        <f t="shared" si="1348"/>
        <v>47233</v>
      </c>
      <c r="J2939" s="116">
        <f t="shared" si="1349"/>
        <v>21</v>
      </c>
      <c r="K2939" s="116">
        <f t="shared" si="1350"/>
        <v>4</v>
      </c>
      <c r="L2939" s="8">
        <f t="shared" si="1351"/>
        <v>1.00081775</v>
      </c>
      <c r="M2939" s="117">
        <v>1</v>
      </c>
      <c r="N2939" s="117">
        <f t="shared" si="1352"/>
        <v>1</v>
      </c>
      <c r="O2939" s="110">
        <f t="shared" si="1353"/>
        <v>1.00081775</v>
      </c>
      <c r="P2939" s="110">
        <f t="shared" si="1354"/>
        <v>139.74529052</v>
      </c>
      <c r="Q2939" s="148">
        <f t="shared" si="1355"/>
        <v>0</v>
      </c>
      <c r="R2939" s="170">
        <f t="shared" si="1356"/>
        <v>0</v>
      </c>
      <c r="S2939" s="110">
        <f t="shared" si="1357"/>
        <v>0</v>
      </c>
      <c r="T2939" s="92">
        <f t="shared" si="1366"/>
        <v>0</v>
      </c>
      <c r="U2939" s="181">
        <f t="shared" si="1367"/>
        <v>0</v>
      </c>
      <c r="V2939" s="120">
        <f t="shared" si="1363"/>
        <v>7.8E-2</v>
      </c>
      <c r="W2939" s="118">
        <f t="shared" si="1358"/>
        <v>4</v>
      </c>
      <c r="X2939" s="118">
        <v>252</v>
      </c>
      <c r="Y2939" s="117">
        <f t="shared" si="1359"/>
        <v>1.001192893</v>
      </c>
      <c r="Z2939" s="110">
        <f t="shared" si="1360"/>
        <v>0.16670117000000001</v>
      </c>
      <c r="AA2939" s="110">
        <f t="shared" si="1361"/>
        <v>0</v>
      </c>
      <c r="AB2939" s="121" t="str">
        <f t="shared" si="1364"/>
        <v>A+J=</v>
      </c>
      <c r="AC2939" s="115">
        <f t="shared" si="1365"/>
        <v>47233</v>
      </c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9">
        <f t="shared" si="1362"/>
        <v>47209</v>
      </c>
      <c r="B2940" s="110">
        <f t="shared" si="1344"/>
        <v>139.91199169000001</v>
      </c>
      <c r="C2940" s="184">
        <f t="shared" si="1368"/>
        <v>139.63110719106297</v>
      </c>
      <c r="D2940" s="111">
        <f t="shared" si="1345"/>
        <v>7245.38</v>
      </c>
      <c r="E2940" s="111">
        <f>IF($K2940=1,VLOOKUP($A2939,$AQ$11:$AU$150,5),E2939)</f>
        <v>7276.54</v>
      </c>
      <c r="F2940" s="160" t="e">
        <f>IF($K2940=1,VLOOKUP($A2939,$AQ$11:$AU$135,6),F2939)</f>
        <v>#REF!</v>
      </c>
      <c r="G2940" s="114">
        <f t="shared" si="1346"/>
        <v>4.3006716003852752E-3</v>
      </c>
      <c r="H2940" s="115">
        <f t="shared" si="1347"/>
        <v>47233</v>
      </c>
      <c r="I2940" s="115">
        <f t="shared" si="1348"/>
        <v>47233</v>
      </c>
      <c r="J2940" s="116">
        <f t="shared" si="1349"/>
        <v>21</v>
      </c>
      <c r="K2940" s="116">
        <f t="shared" si="1350"/>
        <v>4</v>
      </c>
      <c r="L2940" s="8">
        <f t="shared" si="1351"/>
        <v>1.00081775</v>
      </c>
      <c r="M2940" s="117">
        <v>1</v>
      </c>
      <c r="N2940" s="117">
        <f t="shared" si="1352"/>
        <v>1</v>
      </c>
      <c r="O2940" s="110">
        <f t="shared" si="1353"/>
        <v>1.00081775</v>
      </c>
      <c r="P2940" s="110">
        <f t="shared" si="1354"/>
        <v>139.74529052</v>
      </c>
      <c r="Q2940" s="148">
        <f t="shared" si="1355"/>
        <v>0</v>
      </c>
      <c r="R2940" s="170">
        <f t="shared" si="1356"/>
        <v>0</v>
      </c>
      <c r="S2940" s="110">
        <f t="shared" si="1357"/>
        <v>0</v>
      </c>
      <c r="T2940" s="92">
        <f t="shared" si="1366"/>
        <v>0</v>
      </c>
      <c r="U2940" s="181">
        <f t="shared" si="1367"/>
        <v>0</v>
      </c>
      <c r="V2940" s="120">
        <f t="shared" si="1363"/>
        <v>7.8E-2</v>
      </c>
      <c r="W2940" s="118">
        <f t="shared" si="1358"/>
        <v>4</v>
      </c>
      <c r="X2940" s="118">
        <v>252</v>
      </c>
      <c r="Y2940" s="117">
        <f t="shared" si="1359"/>
        <v>1.001192893</v>
      </c>
      <c r="Z2940" s="110">
        <f t="shared" si="1360"/>
        <v>0.16670117000000001</v>
      </c>
      <c r="AA2940" s="110">
        <f t="shared" si="1361"/>
        <v>0</v>
      </c>
      <c r="AB2940" s="121" t="str">
        <f t="shared" si="1364"/>
        <v>A+J=</v>
      </c>
      <c r="AC2940" s="115">
        <f t="shared" si="1365"/>
        <v>47233</v>
      </c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9">
        <f t="shared" si="1362"/>
        <v>47210</v>
      </c>
      <c r="B2941" s="110">
        <f t="shared" si="1344"/>
        <v>139.91199169000001</v>
      </c>
      <c r="C2941" s="184">
        <f t="shared" si="1368"/>
        <v>139.63110719106297</v>
      </c>
      <c r="D2941" s="111">
        <f t="shared" si="1345"/>
        <v>7245.38</v>
      </c>
      <c r="E2941" s="111">
        <f>IF($K2941=1,VLOOKUP($A2940,$AQ$11:$AU$150,5),E2940)</f>
        <v>7276.54</v>
      </c>
      <c r="F2941" s="160" t="e">
        <f>IF($K2941=1,VLOOKUP($A2940,$AQ$11:$AU$135,6),F2940)</f>
        <v>#REF!</v>
      </c>
      <c r="G2941" s="114">
        <f t="shared" si="1346"/>
        <v>4.3006716003852752E-3</v>
      </c>
      <c r="H2941" s="115">
        <f t="shared" si="1347"/>
        <v>47233</v>
      </c>
      <c r="I2941" s="115">
        <f t="shared" si="1348"/>
        <v>47233</v>
      </c>
      <c r="J2941" s="116">
        <f t="shared" si="1349"/>
        <v>21</v>
      </c>
      <c r="K2941" s="116">
        <f t="shared" si="1350"/>
        <v>4</v>
      </c>
      <c r="L2941" s="8">
        <f t="shared" si="1351"/>
        <v>1.00081775</v>
      </c>
      <c r="M2941" s="117">
        <v>1</v>
      </c>
      <c r="N2941" s="117">
        <f t="shared" si="1352"/>
        <v>1</v>
      </c>
      <c r="O2941" s="110">
        <f t="shared" si="1353"/>
        <v>1.00081775</v>
      </c>
      <c r="P2941" s="110">
        <f t="shared" si="1354"/>
        <v>139.74529052</v>
      </c>
      <c r="Q2941" s="148">
        <f t="shared" si="1355"/>
        <v>0</v>
      </c>
      <c r="R2941" s="170">
        <f t="shared" si="1356"/>
        <v>0</v>
      </c>
      <c r="S2941" s="110">
        <f t="shared" si="1357"/>
        <v>0</v>
      </c>
      <c r="T2941" s="92">
        <f t="shared" si="1366"/>
        <v>0</v>
      </c>
      <c r="U2941" s="181">
        <f t="shared" si="1367"/>
        <v>0</v>
      </c>
      <c r="V2941" s="120">
        <f t="shared" si="1363"/>
        <v>7.8E-2</v>
      </c>
      <c r="W2941" s="118">
        <f t="shared" si="1358"/>
        <v>4</v>
      </c>
      <c r="X2941" s="118">
        <v>252</v>
      </c>
      <c r="Y2941" s="117">
        <f t="shared" si="1359"/>
        <v>1.001192893</v>
      </c>
      <c r="Z2941" s="110">
        <f t="shared" si="1360"/>
        <v>0.16670117000000001</v>
      </c>
      <c r="AA2941" s="110">
        <f t="shared" si="1361"/>
        <v>0</v>
      </c>
      <c r="AB2941" s="121" t="str">
        <f t="shared" si="1364"/>
        <v>A+J=</v>
      </c>
      <c r="AC2941" s="115">
        <f t="shared" si="1365"/>
        <v>47233</v>
      </c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9">
        <f t="shared" si="1362"/>
        <v>47211</v>
      </c>
      <c r="B2942" s="110">
        <f t="shared" si="1344"/>
        <v>139.98230086000001</v>
      </c>
      <c r="C2942" s="184">
        <f t="shared" si="1368"/>
        <v>139.63110719106297</v>
      </c>
      <c r="D2942" s="111">
        <f t="shared" si="1345"/>
        <v>7245.38</v>
      </c>
      <c r="E2942" s="111">
        <f>IF($K2942=1,VLOOKUP($A2941,$AQ$11:$AU$150,5),E2941)</f>
        <v>7276.54</v>
      </c>
      <c r="F2942" s="160" t="e">
        <f>IF($K2942=1,VLOOKUP($A2941,$AQ$11:$AU$135,6),F2941)</f>
        <v>#REF!</v>
      </c>
      <c r="G2942" s="114">
        <f t="shared" si="1346"/>
        <v>4.3006716003852752E-3</v>
      </c>
      <c r="H2942" s="115">
        <f t="shared" si="1347"/>
        <v>47233</v>
      </c>
      <c r="I2942" s="115">
        <f t="shared" si="1348"/>
        <v>47233</v>
      </c>
      <c r="J2942" s="116">
        <f t="shared" si="1349"/>
        <v>21</v>
      </c>
      <c r="K2942" s="116">
        <f t="shared" si="1350"/>
        <v>5</v>
      </c>
      <c r="L2942" s="8">
        <f t="shared" si="1351"/>
        <v>1.0010222900000001</v>
      </c>
      <c r="M2942" s="117">
        <v>1</v>
      </c>
      <c r="N2942" s="117">
        <f t="shared" si="1352"/>
        <v>1</v>
      </c>
      <c r="O2942" s="110">
        <f t="shared" si="1353"/>
        <v>1.0010222900000001</v>
      </c>
      <c r="P2942" s="110">
        <f t="shared" si="1354"/>
        <v>139.77385067</v>
      </c>
      <c r="Q2942" s="148">
        <f t="shared" si="1355"/>
        <v>0</v>
      </c>
      <c r="R2942" s="170">
        <f t="shared" si="1356"/>
        <v>0</v>
      </c>
      <c r="S2942" s="110">
        <f t="shared" si="1357"/>
        <v>0</v>
      </c>
      <c r="T2942" s="92">
        <f t="shared" si="1366"/>
        <v>0</v>
      </c>
      <c r="U2942" s="181">
        <f t="shared" si="1367"/>
        <v>0</v>
      </c>
      <c r="V2942" s="120">
        <f t="shared" si="1363"/>
        <v>7.8E-2</v>
      </c>
      <c r="W2942" s="118">
        <f t="shared" si="1358"/>
        <v>5</v>
      </c>
      <c r="X2942" s="118">
        <v>252</v>
      </c>
      <c r="Y2942" s="117">
        <f t="shared" si="1359"/>
        <v>1.001491339</v>
      </c>
      <c r="Z2942" s="110">
        <f t="shared" si="1360"/>
        <v>0.20845019000000001</v>
      </c>
      <c r="AA2942" s="110">
        <f t="shared" si="1361"/>
        <v>0</v>
      </c>
      <c r="AB2942" s="121" t="str">
        <f t="shared" si="1364"/>
        <v>A+J=</v>
      </c>
      <c r="AC2942" s="115">
        <f t="shared" si="1365"/>
        <v>47233</v>
      </c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9">
        <f t="shared" si="1362"/>
        <v>47212</v>
      </c>
      <c r="B2943" s="110">
        <f t="shared" si="1344"/>
        <v>140.05264636999999</v>
      </c>
      <c r="C2943" s="184">
        <f t="shared" si="1368"/>
        <v>139.63110719106297</v>
      </c>
      <c r="D2943" s="111">
        <f t="shared" si="1345"/>
        <v>7245.38</v>
      </c>
      <c r="E2943" s="111">
        <f>IF($K2943=1,VLOOKUP($A2942,$AQ$11:$AU$150,5),E2942)</f>
        <v>7276.54</v>
      </c>
      <c r="F2943" s="160" t="e">
        <f>IF($K2943=1,VLOOKUP($A2942,$AQ$11:$AU$135,6),F2942)</f>
        <v>#REF!</v>
      </c>
      <c r="G2943" s="114">
        <f t="shared" si="1346"/>
        <v>4.3006716003852752E-3</v>
      </c>
      <c r="H2943" s="115">
        <f t="shared" si="1347"/>
        <v>47233</v>
      </c>
      <c r="I2943" s="115">
        <f t="shared" si="1348"/>
        <v>47233</v>
      </c>
      <c r="J2943" s="116">
        <f t="shared" si="1349"/>
        <v>21</v>
      </c>
      <c r="K2943" s="116">
        <f t="shared" si="1350"/>
        <v>6</v>
      </c>
      <c r="L2943" s="8">
        <f t="shared" si="1351"/>
        <v>1.0012268799999999</v>
      </c>
      <c r="M2943" s="117">
        <v>1</v>
      </c>
      <c r="N2943" s="117">
        <f t="shared" si="1352"/>
        <v>1</v>
      </c>
      <c r="O2943" s="110">
        <f t="shared" si="1353"/>
        <v>1.0012268799999999</v>
      </c>
      <c r="P2943" s="110">
        <f t="shared" si="1354"/>
        <v>139.8024178</v>
      </c>
      <c r="Q2943" s="148">
        <f t="shared" si="1355"/>
        <v>0</v>
      </c>
      <c r="R2943" s="170">
        <f t="shared" si="1356"/>
        <v>0</v>
      </c>
      <c r="S2943" s="110">
        <f t="shared" si="1357"/>
        <v>0</v>
      </c>
      <c r="T2943" s="92">
        <f t="shared" si="1366"/>
        <v>0</v>
      </c>
      <c r="U2943" s="181">
        <f t="shared" si="1367"/>
        <v>0</v>
      </c>
      <c r="V2943" s="120">
        <f t="shared" si="1363"/>
        <v>7.8E-2</v>
      </c>
      <c r="W2943" s="118">
        <f t="shared" si="1358"/>
        <v>6</v>
      </c>
      <c r="X2943" s="118">
        <v>252</v>
      </c>
      <c r="Y2943" s="117">
        <f t="shared" si="1359"/>
        <v>1.0017898730000001</v>
      </c>
      <c r="Z2943" s="110">
        <f t="shared" si="1360"/>
        <v>0.25022856999999998</v>
      </c>
      <c r="AA2943" s="110">
        <f t="shared" si="1361"/>
        <v>0</v>
      </c>
      <c r="AB2943" s="121" t="str">
        <f t="shared" si="1364"/>
        <v>A+J=</v>
      </c>
      <c r="AC2943" s="115">
        <f t="shared" si="1365"/>
        <v>47233</v>
      </c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9">
        <f t="shared" si="1362"/>
        <v>47213</v>
      </c>
      <c r="B2944" s="110">
        <f t="shared" si="1344"/>
        <v>140.12302557999999</v>
      </c>
      <c r="C2944" s="184">
        <f t="shared" si="1368"/>
        <v>139.63110719106297</v>
      </c>
      <c r="D2944" s="111">
        <f t="shared" si="1345"/>
        <v>7245.38</v>
      </c>
      <c r="E2944" s="111">
        <f>IF($K2944=1,VLOOKUP($A2943,$AQ$11:$AU$150,5),E2943)</f>
        <v>7276.54</v>
      </c>
      <c r="F2944" s="160" t="e">
        <f>IF($K2944=1,VLOOKUP($A2943,$AQ$11:$AU$135,6),F2943)</f>
        <v>#REF!</v>
      </c>
      <c r="G2944" s="114">
        <f t="shared" si="1346"/>
        <v>4.3006716003852752E-3</v>
      </c>
      <c r="H2944" s="115">
        <f t="shared" si="1347"/>
        <v>47233</v>
      </c>
      <c r="I2944" s="115">
        <f t="shared" si="1348"/>
        <v>47233</v>
      </c>
      <c r="J2944" s="116">
        <f t="shared" si="1349"/>
        <v>21</v>
      </c>
      <c r="K2944" s="116">
        <f t="shared" si="1350"/>
        <v>7</v>
      </c>
      <c r="L2944" s="8">
        <f t="shared" si="1351"/>
        <v>1.0014315</v>
      </c>
      <c r="M2944" s="117">
        <v>1</v>
      </c>
      <c r="N2944" s="117">
        <f t="shared" si="1352"/>
        <v>1</v>
      </c>
      <c r="O2944" s="110">
        <f t="shared" si="1353"/>
        <v>1.0014315</v>
      </c>
      <c r="P2944" s="110">
        <f t="shared" si="1354"/>
        <v>139.83098912</v>
      </c>
      <c r="Q2944" s="148">
        <f t="shared" si="1355"/>
        <v>0</v>
      </c>
      <c r="R2944" s="170">
        <f t="shared" si="1356"/>
        <v>0</v>
      </c>
      <c r="S2944" s="110">
        <f t="shared" si="1357"/>
        <v>0</v>
      </c>
      <c r="T2944" s="92">
        <f t="shared" si="1366"/>
        <v>0</v>
      </c>
      <c r="U2944" s="181">
        <f t="shared" si="1367"/>
        <v>0</v>
      </c>
      <c r="V2944" s="120">
        <f t="shared" si="1363"/>
        <v>7.8E-2</v>
      </c>
      <c r="W2944" s="118">
        <f t="shared" si="1358"/>
        <v>7</v>
      </c>
      <c r="X2944" s="118">
        <v>252</v>
      </c>
      <c r="Y2944" s="117">
        <f t="shared" si="1359"/>
        <v>1.0020884960000001</v>
      </c>
      <c r="Z2944" s="110">
        <f t="shared" si="1360"/>
        <v>0.29203646</v>
      </c>
      <c r="AA2944" s="110">
        <f t="shared" si="1361"/>
        <v>0</v>
      </c>
      <c r="AB2944" s="121" t="str">
        <f t="shared" si="1364"/>
        <v>A+J=</v>
      </c>
      <c r="AC2944" s="115">
        <f t="shared" si="1365"/>
        <v>47233</v>
      </c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9">
        <f t="shared" si="1362"/>
        <v>47214</v>
      </c>
      <c r="B2945" s="110">
        <f t="shared" si="1344"/>
        <v>140.19344142</v>
      </c>
      <c r="C2945" s="184">
        <f t="shared" si="1368"/>
        <v>139.63110719106297</v>
      </c>
      <c r="D2945" s="111">
        <f t="shared" si="1345"/>
        <v>7245.38</v>
      </c>
      <c r="E2945" s="111">
        <f>IF($K2945=1,VLOOKUP($A2944,$AQ$11:$AU$150,5),E2944)</f>
        <v>7276.54</v>
      </c>
      <c r="F2945" s="160" t="e">
        <f>IF($K2945=1,VLOOKUP($A2944,$AQ$11:$AU$135,6),F2944)</f>
        <v>#REF!</v>
      </c>
      <c r="G2945" s="114">
        <f t="shared" si="1346"/>
        <v>4.3006716003852752E-3</v>
      </c>
      <c r="H2945" s="115">
        <f t="shared" si="1347"/>
        <v>47233</v>
      </c>
      <c r="I2945" s="115">
        <f t="shared" si="1348"/>
        <v>47233</v>
      </c>
      <c r="J2945" s="116">
        <f t="shared" si="1349"/>
        <v>21</v>
      </c>
      <c r="K2945" s="116">
        <f t="shared" si="1350"/>
        <v>8</v>
      </c>
      <c r="L2945" s="8">
        <f t="shared" si="1351"/>
        <v>1.00163617</v>
      </c>
      <c r="M2945" s="117">
        <v>1</v>
      </c>
      <c r="N2945" s="117">
        <f t="shared" si="1352"/>
        <v>1</v>
      </c>
      <c r="O2945" s="110">
        <f t="shared" si="1353"/>
        <v>1.00163617</v>
      </c>
      <c r="P2945" s="110">
        <f t="shared" si="1354"/>
        <v>139.85956741000001</v>
      </c>
      <c r="Q2945" s="148">
        <f t="shared" si="1355"/>
        <v>0</v>
      </c>
      <c r="R2945" s="170">
        <f t="shared" si="1356"/>
        <v>0</v>
      </c>
      <c r="S2945" s="110">
        <f t="shared" si="1357"/>
        <v>0</v>
      </c>
      <c r="T2945" s="92">
        <f t="shared" si="1366"/>
        <v>0</v>
      </c>
      <c r="U2945" s="181">
        <f t="shared" si="1367"/>
        <v>0</v>
      </c>
      <c r="V2945" s="120">
        <f t="shared" si="1363"/>
        <v>7.8E-2</v>
      </c>
      <c r="W2945" s="118">
        <f t="shared" si="1358"/>
        <v>8</v>
      </c>
      <c r="X2945" s="118">
        <v>252</v>
      </c>
      <c r="Y2945" s="117">
        <f t="shared" si="1359"/>
        <v>1.0023872089999999</v>
      </c>
      <c r="Z2945" s="110">
        <f t="shared" si="1360"/>
        <v>0.33387401</v>
      </c>
      <c r="AA2945" s="110">
        <f t="shared" si="1361"/>
        <v>0</v>
      </c>
      <c r="AB2945" s="121" t="str">
        <f t="shared" si="1364"/>
        <v>A+J=</v>
      </c>
      <c r="AC2945" s="115">
        <f t="shared" si="1365"/>
        <v>47233</v>
      </c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9">
        <f t="shared" si="1362"/>
        <v>47215</v>
      </c>
      <c r="B2946" s="110">
        <f t="shared" si="1344"/>
        <v>140.26389241000001</v>
      </c>
      <c r="C2946" s="184">
        <f t="shared" si="1368"/>
        <v>139.63110719106297</v>
      </c>
      <c r="D2946" s="111">
        <f t="shared" si="1345"/>
        <v>7245.38</v>
      </c>
      <c r="E2946" s="111">
        <f>IF($K2946=1,VLOOKUP($A2945,$AQ$11:$AU$150,5),E2945)</f>
        <v>7276.54</v>
      </c>
      <c r="F2946" s="160" t="e">
        <f>IF($K2946=1,VLOOKUP($A2945,$AQ$11:$AU$135,6),F2945)</f>
        <v>#REF!</v>
      </c>
      <c r="G2946" s="114">
        <f t="shared" si="1346"/>
        <v>4.3006716003852752E-3</v>
      </c>
      <c r="H2946" s="115">
        <f t="shared" si="1347"/>
        <v>47233</v>
      </c>
      <c r="I2946" s="115">
        <f t="shared" si="1348"/>
        <v>47233</v>
      </c>
      <c r="J2946" s="116">
        <f t="shared" si="1349"/>
        <v>21</v>
      </c>
      <c r="K2946" s="116">
        <f t="shared" si="1350"/>
        <v>9</v>
      </c>
      <c r="L2946" s="8">
        <f t="shared" si="1351"/>
        <v>1.00184088</v>
      </c>
      <c r="M2946" s="117">
        <v>1</v>
      </c>
      <c r="N2946" s="117">
        <f t="shared" si="1352"/>
        <v>1</v>
      </c>
      <c r="O2946" s="110">
        <f t="shared" si="1353"/>
        <v>1.00184088</v>
      </c>
      <c r="P2946" s="110">
        <f t="shared" si="1354"/>
        <v>139.8881513</v>
      </c>
      <c r="Q2946" s="148">
        <f t="shared" si="1355"/>
        <v>0</v>
      </c>
      <c r="R2946" s="170">
        <f t="shared" si="1356"/>
        <v>0</v>
      </c>
      <c r="S2946" s="110">
        <f t="shared" si="1357"/>
        <v>0</v>
      </c>
      <c r="T2946" s="92">
        <f t="shared" si="1366"/>
        <v>0</v>
      </c>
      <c r="U2946" s="181">
        <f t="shared" si="1367"/>
        <v>0</v>
      </c>
      <c r="V2946" s="120">
        <f t="shared" si="1363"/>
        <v>7.8E-2</v>
      </c>
      <c r="W2946" s="118">
        <f t="shared" si="1358"/>
        <v>9</v>
      </c>
      <c r="X2946" s="118">
        <v>252</v>
      </c>
      <c r="Y2946" s="117">
        <f t="shared" si="1359"/>
        <v>1.002686011</v>
      </c>
      <c r="Z2946" s="110">
        <f t="shared" si="1360"/>
        <v>0.37574110999999999</v>
      </c>
      <c r="AA2946" s="110">
        <f t="shared" si="1361"/>
        <v>0</v>
      </c>
      <c r="AB2946" s="121" t="str">
        <f t="shared" si="1364"/>
        <v>A+J=</v>
      </c>
      <c r="AC2946" s="115">
        <f t="shared" si="1365"/>
        <v>47233</v>
      </c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9">
        <f t="shared" si="1362"/>
        <v>47216</v>
      </c>
      <c r="B2947" s="110">
        <f t="shared" si="1344"/>
        <v>140.26389241000001</v>
      </c>
      <c r="C2947" s="184">
        <f t="shared" si="1368"/>
        <v>139.63110719106297</v>
      </c>
      <c r="D2947" s="111">
        <f t="shared" si="1345"/>
        <v>7245.38</v>
      </c>
      <c r="E2947" s="111">
        <f>IF($K2947=1,VLOOKUP($A2946,$AQ$11:$AU$150,5),E2946)</f>
        <v>7276.54</v>
      </c>
      <c r="F2947" s="160" t="e">
        <f>IF($K2947=1,VLOOKUP($A2946,$AQ$11:$AU$135,6),F2946)</f>
        <v>#REF!</v>
      </c>
      <c r="G2947" s="114">
        <f t="shared" si="1346"/>
        <v>4.3006716003852752E-3</v>
      </c>
      <c r="H2947" s="115">
        <f t="shared" si="1347"/>
        <v>47233</v>
      </c>
      <c r="I2947" s="115">
        <f t="shared" si="1348"/>
        <v>47233</v>
      </c>
      <c r="J2947" s="116">
        <f t="shared" si="1349"/>
        <v>21</v>
      </c>
      <c r="K2947" s="116">
        <f t="shared" si="1350"/>
        <v>9</v>
      </c>
      <c r="L2947" s="8">
        <f t="shared" si="1351"/>
        <v>1.00184088</v>
      </c>
      <c r="M2947" s="117">
        <v>1</v>
      </c>
      <c r="N2947" s="117">
        <f t="shared" si="1352"/>
        <v>1</v>
      </c>
      <c r="O2947" s="110">
        <f t="shared" si="1353"/>
        <v>1.00184088</v>
      </c>
      <c r="P2947" s="110">
        <f t="shared" si="1354"/>
        <v>139.8881513</v>
      </c>
      <c r="Q2947" s="148">
        <f t="shared" si="1355"/>
        <v>0</v>
      </c>
      <c r="R2947" s="170">
        <f t="shared" si="1356"/>
        <v>0</v>
      </c>
      <c r="S2947" s="110">
        <f t="shared" si="1357"/>
        <v>0</v>
      </c>
      <c r="T2947" s="92">
        <f t="shared" si="1366"/>
        <v>0</v>
      </c>
      <c r="U2947" s="181">
        <f t="shared" si="1367"/>
        <v>0</v>
      </c>
      <c r="V2947" s="120">
        <f t="shared" si="1363"/>
        <v>7.8E-2</v>
      </c>
      <c r="W2947" s="118">
        <f t="shared" si="1358"/>
        <v>9</v>
      </c>
      <c r="X2947" s="118">
        <v>252</v>
      </c>
      <c r="Y2947" s="117">
        <f t="shared" si="1359"/>
        <v>1.002686011</v>
      </c>
      <c r="Z2947" s="110">
        <f t="shared" si="1360"/>
        <v>0.37574110999999999</v>
      </c>
      <c r="AA2947" s="110">
        <f t="shared" si="1361"/>
        <v>0</v>
      </c>
      <c r="AB2947" s="121" t="str">
        <f t="shared" si="1364"/>
        <v>A+J=</v>
      </c>
      <c r="AC2947" s="115">
        <f t="shared" si="1365"/>
        <v>47233</v>
      </c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9">
        <f t="shared" si="1362"/>
        <v>47217</v>
      </c>
      <c r="B2948" s="110">
        <f t="shared" si="1344"/>
        <v>140.26389241000001</v>
      </c>
      <c r="C2948" s="184">
        <f t="shared" si="1368"/>
        <v>139.63110719106297</v>
      </c>
      <c r="D2948" s="111">
        <f t="shared" si="1345"/>
        <v>7245.38</v>
      </c>
      <c r="E2948" s="111">
        <f>IF($K2948=1,VLOOKUP($A2947,$AQ$11:$AU$150,5),E2947)</f>
        <v>7276.54</v>
      </c>
      <c r="F2948" s="160" t="e">
        <f>IF($K2948=1,VLOOKUP($A2947,$AQ$11:$AU$135,6),F2947)</f>
        <v>#REF!</v>
      </c>
      <c r="G2948" s="114">
        <f t="shared" si="1346"/>
        <v>4.3006716003852752E-3</v>
      </c>
      <c r="H2948" s="115">
        <f t="shared" si="1347"/>
        <v>47233</v>
      </c>
      <c r="I2948" s="115">
        <f t="shared" si="1348"/>
        <v>47233</v>
      </c>
      <c r="J2948" s="116">
        <f t="shared" si="1349"/>
        <v>21</v>
      </c>
      <c r="K2948" s="116">
        <f t="shared" si="1350"/>
        <v>9</v>
      </c>
      <c r="L2948" s="8">
        <f t="shared" si="1351"/>
        <v>1.00184088</v>
      </c>
      <c r="M2948" s="117">
        <v>1</v>
      </c>
      <c r="N2948" s="117">
        <f t="shared" si="1352"/>
        <v>1</v>
      </c>
      <c r="O2948" s="110">
        <f t="shared" si="1353"/>
        <v>1.00184088</v>
      </c>
      <c r="P2948" s="110">
        <f t="shared" si="1354"/>
        <v>139.8881513</v>
      </c>
      <c r="Q2948" s="148">
        <f t="shared" si="1355"/>
        <v>0</v>
      </c>
      <c r="R2948" s="170">
        <f t="shared" si="1356"/>
        <v>0</v>
      </c>
      <c r="S2948" s="110">
        <f t="shared" si="1357"/>
        <v>0</v>
      </c>
      <c r="T2948" s="92">
        <f t="shared" si="1366"/>
        <v>0</v>
      </c>
      <c r="U2948" s="181">
        <f t="shared" si="1367"/>
        <v>0</v>
      </c>
      <c r="V2948" s="120">
        <f t="shared" si="1363"/>
        <v>7.8E-2</v>
      </c>
      <c r="W2948" s="118">
        <f t="shared" si="1358"/>
        <v>9</v>
      </c>
      <c r="X2948" s="118">
        <v>252</v>
      </c>
      <c r="Y2948" s="117">
        <f t="shared" si="1359"/>
        <v>1.002686011</v>
      </c>
      <c r="Z2948" s="110">
        <f t="shared" si="1360"/>
        <v>0.37574110999999999</v>
      </c>
      <c r="AA2948" s="110">
        <f t="shared" si="1361"/>
        <v>0</v>
      </c>
      <c r="AB2948" s="121" t="str">
        <f t="shared" si="1364"/>
        <v>A+J=</v>
      </c>
      <c r="AC2948" s="115">
        <f t="shared" si="1365"/>
        <v>47233</v>
      </c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9">
        <f t="shared" si="1362"/>
        <v>47218</v>
      </c>
      <c r="B2949" s="110">
        <f t="shared" si="1344"/>
        <v>140.33437838</v>
      </c>
      <c r="C2949" s="184">
        <f t="shared" si="1368"/>
        <v>139.63110719106297</v>
      </c>
      <c r="D2949" s="111">
        <f t="shared" si="1345"/>
        <v>7245.38</v>
      </c>
      <c r="E2949" s="111">
        <f>IF($K2949=1,VLOOKUP($A2948,$AQ$11:$AU$150,5),E2948)</f>
        <v>7276.54</v>
      </c>
      <c r="F2949" s="160" t="e">
        <f>IF($K2949=1,VLOOKUP($A2948,$AQ$11:$AU$135,6),F2948)</f>
        <v>#REF!</v>
      </c>
      <c r="G2949" s="114">
        <f t="shared" si="1346"/>
        <v>4.3006716003852752E-3</v>
      </c>
      <c r="H2949" s="115">
        <f t="shared" si="1347"/>
        <v>47233</v>
      </c>
      <c r="I2949" s="115">
        <f t="shared" si="1348"/>
        <v>47233</v>
      </c>
      <c r="J2949" s="116">
        <f t="shared" si="1349"/>
        <v>21</v>
      </c>
      <c r="K2949" s="116">
        <f t="shared" si="1350"/>
        <v>10</v>
      </c>
      <c r="L2949" s="8">
        <f t="shared" si="1351"/>
        <v>1.00204563</v>
      </c>
      <c r="M2949" s="117">
        <v>1</v>
      </c>
      <c r="N2949" s="117">
        <f t="shared" si="1352"/>
        <v>1</v>
      </c>
      <c r="O2949" s="110">
        <f t="shared" si="1353"/>
        <v>1.00204563</v>
      </c>
      <c r="P2949" s="110">
        <f t="shared" si="1354"/>
        <v>139.91674076999999</v>
      </c>
      <c r="Q2949" s="148">
        <f t="shared" si="1355"/>
        <v>0</v>
      </c>
      <c r="R2949" s="170">
        <f t="shared" si="1356"/>
        <v>0</v>
      </c>
      <c r="S2949" s="110">
        <f t="shared" si="1357"/>
        <v>0</v>
      </c>
      <c r="T2949" s="92">
        <f t="shared" si="1366"/>
        <v>0</v>
      </c>
      <c r="U2949" s="181">
        <f t="shared" si="1367"/>
        <v>0</v>
      </c>
      <c r="V2949" s="120">
        <f t="shared" si="1363"/>
        <v>7.8E-2</v>
      </c>
      <c r="W2949" s="118">
        <f t="shared" si="1358"/>
        <v>10</v>
      </c>
      <c r="X2949" s="118">
        <v>252</v>
      </c>
      <c r="Y2949" s="117">
        <f t="shared" si="1359"/>
        <v>1.002984901</v>
      </c>
      <c r="Z2949" s="110">
        <f t="shared" si="1360"/>
        <v>0.41763760999999999</v>
      </c>
      <c r="AA2949" s="110">
        <f t="shared" si="1361"/>
        <v>0</v>
      </c>
      <c r="AB2949" s="121" t="str">
        <f t="shared" si="1364"/>
        <v>A+J=</v>
      </c>
      <c r="AC2949" s="115">
        <f t="shared" si="1365"/>
        <v>47233</v>
      </c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9">
        <f t="shared" si="1362"/>
        <v>47219</v>
      </c>
      <c r="B2950" s="110">
        <f t="shared" si="1344"/>
        <v>140.40490105000001</v>
      </c>
      <c r="C2950" s="184">
        <f t="shared" si="1368"/>
        <v>139.63110719106297</v>
      </c>
      <c r="D2950" s="111">
        <f t="shared" si="1345"/>
        <v>7245.38</v>
      </c>
      <c r="E2950" s="111">
        <f>IF($K2950=1,VLOOKUP($A2949,$AQ$11:$AU$150,5),E2949)</f>
        <v>7276.54</v>
      </c>
      <c r="F2950" s="160" t="e">
        <f>IF($K2950=1,VLOOKUP($A2949,$AQ$11:$AU$135,6),F2949)</f>
        <v>#REF!</v>
      </c>
      <c r="G2950" s="114">
        <f t="shared" si="1346"/>
        <v>4.3006716003852752E-3</v>
      </c>
      <c r="H2950" s="115">
        <f t="shared" si="1347"/>
        <v>47233</v>
      </c>
      <c r="I2950" s="115">
        <f t="shared" si="1348"/>
        <v>47233</v>
      </c>
      <c r="J2950" s="116">
        <f t="shared" si="1349"/>
        <v>21</v>
      </c>
      <c r="K2950" s="116">
        <f t="shared" si="1350"/>
        <v>11</v>
      </c>
      <c r="L2950" s="8">
        <f t="shared" si="1351"/>
        <v>1.0022504299999999</v>
      </c>
      <c r="M2950" s="117">
        <v>1</v>
      </c>
      <c r="N2950" s="117">
        <f t="shared" si="1352"/>
        <v>1</v>
      </c>
      <c r="O2950" s="110">
        <f t="shared" si="1353"/>
        <v>1.0022504299999999</v>
      </c>
      <c r="P2950" s="110">
        <f t="shared" si="1354"/>
        <v>139.94533722</v>
      </c>
      <c r="Q2950" s="148">
        <f t="shared" si="1355"/>
        <v>0</v>
      </c>
      <c r="R2950" s="170">
        <f t="shared" si="1356"/>
        <v>0</v>
      </c>
      <c r="S2950" s="110">
        <f t="shared" si="1357"/>
        <v>0</v>
      </c>
      <c r="T2950" s="92">
        <f t="shared" si="1366"/>
        <v>0</v>
      </c>
      <c r="U2950" s="181">
        <f t="shared" si="1367"/>
        <v>0</v>
      </c>
      <c r="V2950" s="120">
        <f t="shared" si="1363"/>
        <v>7.8E-2</v>
      </c>
      <c r="W2950" s="118">
        <f t="shared" si="1358"/>
        <v>11</v>
      </c>
      <c r="X2950" s="118">
        <v>252</v>
      </c>
      <c r="Y2950" s="117">
        <f t="shared" si="1359"/>
        <v>1.003283881</v>
      </c>
      <c r="Z2950" s="110">
        <f t="shared" si="1360"/>
        <v>0.45956383000000001</v>
      </c>
      <c r="AA2950" s="110">
        <f t="shared" si="1361"/>
        <v>0</v>
      </c>
      <c r="AB2950" s="121" t="str">
        <f t="shared" si="1364"/>
        <v>A+J=</v>
      </c>
      <c r="AC2950" s="115">
        <f t="shared" si="1365"/>
        <v>47233</v>
      </c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9">
        <f t="shared" si="1362"/>
        <v>47220</v>
      </c>
      <c r="B2951" s="110">
        <f t="shared" si="1344"/>
        <v>140.47545748000002</v>
      </c>
      <c r="C2951" s="184">
        <f t="shared" si="1368"/>
        <v>139.63110719106297</v>
      </c>
      <c r="D2951" s="111">
        <f t="shared" si="1345"/>
        <v>7245.38</v>
      </c>
      <c r="E2951" s="111">
        <f>IF($K2951=1,VLOOKUP($A2950,$AQ$11:$AU$150,5),E2950)</f>
        <v>7276.54</v>
      </c>
      <c r="F2951" s="160" t="e">
        <f>IF($K2951=1,VLOOKUP($A2950,$AQ$11:$AU$135,6),F2950)</f>
        <v>#REF!</v>
      </c>
      <c r="G2951" s="114">
        <f t="shared" si="1346"/>
        <v>4.3006716003852752E-3</v>
      </c>
      <c r="H2951" s="115">
        <f t="shared" si="1347"/>
        <v>47233</v>
      </c>
      <c r="I2951" s="115">
        <f t="shared" si="1348"/>
        <v>47233</v>
      </c>
      <c r="J2951" s="116">
        <f t="shared" si="1349"/>
        <v>21</v>
      </c>
      <c r="K2951" s="116">
        <f t="shared" si="1350"/>
        <v>12</v>
      </c>
      <c r="L2951" s="8">
        <f t="shared" si="1351"/>
        <v>1.0024552600000001</v>
      </c>
      <c r="M2951" s="117">
        <v>1</v>
      </c>
      <c r="N2951" s="117">
        <f t="shared" si="1352"/>
        <v>1</v>
      </c>
      <c r="O2951" s="110">
        <f t="shared" si="1353"/>
        <v>1.0024552600000001</v>
      </c>
      <c r="P2951" s="110">
        <f t="shared" si="1354"/>
        <v>139.97393786000001</v>
      </c>
      <c r="Q2951" s="148">
        <f t="shared" si="1355"/>
        <v>0</v>
      </c>
      <c r="R2951" s="170">
        <f t="shared" si="1356"/>
        <v>0</v>
      </c>
      <c r="S2951" s="110">
        <f t="shared" si="1357"/>
        <v>0</v>
      </c>
      <c r="T2951" s="92">
        <f t="shared" si="1366"/>
        <v>0</v>
      </c>
      <c r="U2951" s="181">
        <f t="shared" si="1367"/>
        <v>0</v>
      </c>
      <c r="V2951" s="120">
        <f t="shared" si="1363"/>
        <v>7.8E-2</v>
      </c>
      <c r="W2951" s="118">
        <f t="shared" si="1358"/>
        <v>12</v>
      </c>
      <c r="X2951" s="118">
        <v>252</v>
      </c>
      <c r="Y2951" s="117">
        <f t="shared" si="1359"/>
        <v>1.00358295</v>
      </c>
      <c r="Z2951" s="110">
        <f t="shared" si="1360"/>
        <v>0.50151962000000005</v>
      </c>
      <c r="AA2951" s="110">
        <f t="shared" si="1361"/>
        <v>0</v>
      </c>
      <c r="AB2951" s="121" t="str">
        <f t="shared" si="1364"/>
        <v>A+J=</v>
      </c>
      <c r="AC2951" s="115">
        <f t="shared" si="1365"/>
        <v>47233</v>
      </c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9">
        <f t="shared" si="1362"/>
        <v>47221</v>
      </c>
      <c r="B2952" s="110">
        <f t="shared" si="1344"/>
        <v>140.54605048000002</v>
      </c>
      <c r="C2952" s="184">
        <f t="shared" si="1368"/>
        <v>139.63110719106297</v>
      </c>
      <c r="D2952" s="111">
        <f t="shared" si="1345"/>
        <v>7245.38</v>
      </c>
      <c r="E2952" s="111">
        <f>IF($K2952=1,VLOOKUP($A2951,$AQ$11:$AU$150,5),E2951)</f>
        <v>7276.54</v>
      </c>
      <c r="F2952" s="160" t="e">
        <f>IF($K2952=1,VLOOKUP($A2951,$AQ$11:$AU$135,6),F2951)</f>
        <v>#REF!</v>
      </c>
      <c r="G2952" s="114">
        <f t="shared" si="1346"/>
        <v>4.3006716003852752E-3</v>
      </c>
      <c r="H2952" s="115">
        <f t="shared" si="1347"/>
        <v>47233</v>
      </c>
      <c r="I2952" s="115">
        <f t="shared" si="1348"/>
        <v>47233</v>
      </c>
      <c r="J2952" s="116">
        <f t="shared" si="1349"/>
        <v>21</v>
      </c>
      <c r="K2952" s="116">
        <f t="shared" si="1350"/>
        <v>13</v>
      </c>
      <c r="L2952" s="8">
        <f t="shared" si="1351"/>
        <v>1.0026601399999999</v>
      </c>
      <c r="M2952" s="117">
        <v>1</v>
      </c>
      <c r="N2952" s="117">
        <f t="shared" si="1352"/>
        <v>1</v>
      </c>
      <c r="O2952" s="110">
        <f t="shared" si="1353"/>
        <v>1.0026601399999999</v>
      </c>
      <c r="P2952" s="110">
        <f t="shared" si="1354"/>
        <v>140.00254548000001</v>
      </c>
      <c r="Q2952" s="148">
        <f t="shared" si="1355"/>
        <v>0</v>
      </c>
      <c r="R2952" s="170">
        <f t="shared" si="1356"/>
        <v>0</v>
      </c>
      <c r="S2952" s="110">
        <f t="shared" si="1357"/>
        <v>0</v>
      </c>
      <c r="T2952" s="92">
        <f t="shared" si="1366"/>
        <v>0</v>
      </c>
      <c r="U2952" s="181">
        <f t="shared" si="1367"/>
        <v>0</v>
      </c>
      <c r="V2952" s="120">
        <f t="shared" si="1363"/>
        <v>7.8E-2</v>
      </c>
      <c r="W2952" s="118">
        <f t="shared" si="1358"/>
        <v>13</v>
      </c>
      <c r="X2952" s="118">
        <v>252</v>
      </c>
      <c r="Y2952" s="117">
        <f t="shared" si="1359"/>
        <v>1.003882108</v>
      </c>
      <c r="Z2952" s="110">
        <f t="shared" si="1360"/>
        <v>0.54350500000000002</v>
      </c>
      <c r="AA2952" s="110">
        <f t="shared" si="1361"/>
        <v>0</v>
      </c>
      <c r="AB2952" s="121" t="str">
        <f t="shared" si="1364"/>
        <v>A+J=</v>
      </c>
      <c r="AC2952" s="115">
        <f t="shared" si="1365"/>
        <v>47233</v>
      </c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9">
        <f t="shared" si="1362"/>
        <v>47222</v>
      </c>
      <c r="B2953" s="110">
        <f t="shared" ref="B2953:B3016" si="1369">(P2953+Z2953)</f>
        <v>140.61667867</v>
      </c>
      <c r="C2953" s="184">
        <f t="shared" si="1368"/>
        <v>139.63110719106297</v>
      </c>
      <c r="D2953" s="111">
        <f t="shared" ref="D2953:D3016" si="1370">IF(E2953=E2952,D2952,E2952)</f>
        <v>7245.38</v>
      </c>
      <c r="E2953" s="111">
        <f>IF($K2953=1,VLOOKUP($A2952,$AQ$11:$AU$150,5),E2952)</f>
        <v>7276.54</v>
      </c>
      <c r="F2953" s="160" t="e">
        <f>IF($K2953=1,VLOOKUP($A2952,$AQ$11:$AU$135,6),F2952)</f>
        <v>#REF!</v>
      </c>
      <c r="G2953" s="114">
        <f t="shared" ref="G2953:G3016" si="1371">(E2953/D2953)-1</f>
        <v>4.3006716003852752E-3</v>
      </c>
      <c r="H2953" s="115">
        <f t="shared" ref="H2953:H3016" si="1372">IF(Q2952&gt;0,VLOOKUP(A2953,AJ$119:AP$451,4),H2952)</f>
        <v>47233</v>
      </c>
      <c r="I2953" s="115">
        <f t="shared" ref="I2953:I3016" si="1373">IF(A2953&gt;I2952,H2953,I2952)</f>
        <v>47233</v>
      </c>
      <c r="J2953" s="116">
        <f t="shared" ref="J2953:J3016" si="1374">IF(I2953=I2952,J2952,NETWORKDAYS(I2952,I2953,$AF$149:$AF$503)-1)</f>
        <v>21</v>
      </c>
      <c r="K2953" s="116">
        <f t="shared" ref="K2953:K3016" si="1375">(J2953-(NETWORKDAYS(A2953,I2953,AF$149:AF$503)-1))</f>
        <v>14</v>
      </c>
      <c r="L2953" s="8">
        <f t="shared" ref="L2953:L3016" si="1376">TRUNC((E2953/D2953)^TRUNC((K2953/J2953),9),8)</f>
        <v>1.00286506</v>
      </c>
      <c r="M2953" s="117">
        <v>1</v>
      </c>
      <c r="N2953" s="117">
        <f t="shared" ref="N2953:N3016" si="1377">IF(I2953&gt;I2952,N2952*M2953,N2952)</f>
        <v>1</v>
      </c>
      <c r="O2953" s="110">
        <f t="shared" ref="O2953:O3016" si="1378">TRUNC(TRUNC((L2953*N2953),15),8)</f>
        <v>1.00286506</v>
      </c>
      <c r="P2953" s="110">
        <f t="shared" ref="P2953:P3016" si="1379">TRUNC(C2953*O2953,8)</f>
        <v>140.03115869000001</v>
      </c>
      <c r="Q2953" s="148">
        <f t="shared" ref="Q2953:Q3016" si="1380">IF(VLOOKUP(A2953,AF$11:AM$141,8)=VLOOKUP(A2952,AF$11:AM$141,8),0,VLOOKUP(A2953,AF$11:AM$141,8))</f>
        <v>0</v>
      </c>
      <c r="R2953" s="170">
        <f t="shared" ref="R2953:R3016" si="1381">IF(Q2953&gt;0,VLOOKUP($A2953,$AF$11:$AK$141,6),0)</f>
        <v>0</v>
      </c>
      <c r="S2953" s="110">
        <f t="shared" ref="S2953:S3016" si="1382">IF(R2953&gt;0,TRUNC(R2953*P2953,8),0)</f>
        <v>0</v>
      </c>
      <c r="T2953" s="92">
        <f t="shared" si="1366"/>
        <v>0</v>
      </c>
      <c r="U2953" s="181">
        <f t="shared" si="1367"/>
        <v>0</v>
      </c>
      <c r="V2953" s="120">
        <f t="shared" si="1363"/>
        <v>7.8E-2</v>
      </c>
      <c r="W2953" s="118">
        <f t="shared" ref="W2953:W3016" si="1383">IF(A2952&lt;K$2,0,IF(Q2952&gt;0,1,IF(K2953=K2952,W2952,W2952+1)))</f>
        <v>14</v>
      </c>
      <c r="X2953" s="118">
        <v>252</v>
      </c>
      <c r="Y2953" s="117">
        <f t="shared" ref="Y2953:Y3016" si="1384">ROUND((1+V2953)^TRUNC((W2953/X2953),9),9)</f>
        <v>1.0041813550000001</v>
      </c>
      <c r="Z2953" s="110">
        <f t="shared" ref="Z2953:Z3016" si="1385">TRUNC((P2953*(Y2953-1)),8)</f>
        <v>0.58551998000000005</v>
      </c>
      <c r="AA2953" s="110">
        <f t="shared" ref="AA2953:AA3016" si="1386">IF(Q2953&gt;0,S2953+Z2953,0)</f>
        <v>0</v>
      </c>
      <c r="AB2953" s="121" t="str">
        <f t="shared" si="1364"/>
        <v>A+J=</v>
      </c>
      <c r="AC2953" s="115">
        <f t="shared" si="1365"/>
        <v>47233</v>
      </c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9">
        <f t="shared" si="1362"/>
        <v>47223</v>
      </c>
      <c r="B2954" s="110">
        <f t="shared" si="1369"/>
        <v>140.61667867</v>
      </c>
      <c r="C2954" s="184">
        <f t="shared" si="1368"/>
        <v>139.63110719106297</v>
      </c>
      <c r="D2954" s="111">
        <f t="shared" si="1370"/>
        <v>7245.38</v>
      </c>
      <c r="E2954" s="111">
        <f>IF($K2954=1,VLOOKUP($A2953,$AQ$11:$AU$150,5),E2953)</f>
        <v>7276.54</v>
      </c>
      <c r="F2954" s="160" t="e">
        <f>IF($K2954=1,VLOOKUP($A2953,$AQ$11:$AU$135,6),F2953)</f>
        <v>#REF!</v>
      </c>
      <c r="G2954" s="114">
        <f t="shared" si="1371"/>
        <v>4.3006716003852752E-3</v>
      </c>
      <c r="H2954" s="115">
        <f t="shared" si="1372"/>
        <v>47233</v>
      </c>
      <c r="I2954" s="115">
        <f t="shared" si="1373"/>
        <v>47233</v>
      </c>
      <c r="J2954" s="116">
        <f t="shared" si="1374"/>
        <v>21</v>
      </c>
      <c r="K2954" s="116">
        <f t="shared" si="1375"/>
        <v>14</v>
      </c>
      <c r="L2954" s="8">
        <f t="shared" si="1376"/>
        <v>1.00286506</v>
      </c>
      <c r="M2954" s="117">
        <v>1</v>
      </c>
      <c r="N2954" s="117">
        <f t="shared" si="1377"/>
        <v>1</v>
      </c>
      <c r="O2954" s="110">
        <f t="shared" si="1378"/>
        <v>1.00286506</v>
      </c>
      <c r="P2954" s="110">
        <f t="shared" si="1379"/>
        <v>140.03115869000001</v>
      </c>
      <c r="Q2954" s="148">
        <f t="shared" si="1380"/>
        <v>0</v>
      </c>
      <c r="R2954" s="170">
        <f t="shared" si="1381"/>
        <v>0</v>
      </c>
      <c r="S2954" s="110">
        <f t="shared" si="1382"/>
        <v>0</v>
      </c>
      <c r="T2954" s="92">
        <f t="shared" si="1366"/>
        <v>0</v>
      </c>
      <c r="U2954" s="181">
        <f t="shared" si="1367"/>
        <v>0</v>
      </c>
      <c r="V2954" s="120">
        <f t="shared" si="1363"/>
        <v>7.8E-2</v>
      </c>
      <c r="W2954" s="118">
        <f t="shared" si="1383"/>
        <v>14</v>
      </c>
      <c r="X2954" s="118">
        <v>252</v>
      </c>
      <c r="Y2954" s="117">
        <f t="shared" si="1384"/>
        <v>1.0041813550000001</v>
      </c>
      <c r="Z2954" s="110">
        <f t="shared" si="1385"/>
        <v>0.58551998000000005</v>
      </c>
      <c r="AA2954" s="110">
        <f t="shared" si="1386"/>
        <v>0</v>
      </c>
      <c r="AB2954" s="121" t="str">
        <f t="shared" si="1364"/>
        <v>A+J=</v>
      </c>
      <c r="AC2954" s="115">
        <f t="shared" si="1365"/>
        <v>47233</v>
      </c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9">
        <f t="shared" si="1362"/>
        <v>47224</v>
      </c>
      <c r="B2955" s="110">
        <f t="shared" si="1369"/>
        <v>140.61667867</v>
      </c>
      <c r="C2955" s="184">
        <f t="shared" si="1368"/>
        <v>139.63110719106297</v>
      </c>
      <c r="D2955" s="111">
        <f t="shared" si="1370"/>
        <v>7245.38</v>
      </c>
      <c r="E2955" s="111">
        <f>IF($K2955=1,VLOOKUP($A2954,$AQ$11:$AU$150,5),E2954)</f>
        <v>7276.54</v>
      </c>
      <c r="F2955" s="160" t="e">
        <f>IF($K2955=1,VLOOKUP($A2954,$AQ$11:$AU$135,6),F2954)</f>
        <v>#REF!</v>
      </c>
      <c r="G2955" s="114">
        <f t="shared" si="1371"/>
        <v>4.3006716003852752E-3</v>
      </c>
      <c r="H2955" s="115">
        <f t="shared" si="1372"/>
        <v>47233</v>
      </c>
      <c r="I2955" s="115">
        <f t="shared" si="1373"/>
        <v>47233</v>
      </c>
      <c r="J2955" s="116">
        <f t="shared" si="1374"/>
        <v>21</v>
      </c>
      <c r="K2955" s="116">
        <f t="shared" si="1375"/>
        <v>14</v>
      </c>
      <c r="L2955" s="8">
        <f t="shared" si="1376"/>
        <v>1.00286506</v>
      </c>
      <c r="M2955" s="117">
        <v>1</v>
      </c>
      <c r="N2955" s="117">
        <f t="shared" si="1377"/>
        <v>1</v>
      </c>
      <c r="O2955" s="110">
        <f t="shared" si="1378"/>
        <v>1.00286506</v>
      </c>
      <c r="P2955" s="110">
        <f t="shared" si="1379"/>
        <v>140.03115869000001</v>
      </c>
      <c r="Q2955" s="148">
        <f t="shared" si="1380"/>
        <v>0</v>
      </c>
      <c r="R2955" s="170">
        <f t="shared" si="1381"/>
        <v>0</v>
      </c>
      <c r="S2955" s="110">
        <f t="shared" si="1382"/>
        <v>0</v>
      </c>
      <c r="T2955" s="92">
        <f t="shared" si="1366"/>
        <v>0</v>
      </c>
      <c r="U2955" s="181">
        <f t="shared" si="1367"/>
        <v>0</v>
      </c>
      <c r="V2955" s="120">
        <f t="shared" si="1363"/>
        <v>7.8E-2</v>
      </c>
      <c r="W2955" s="118">
        <f t="shared" si="1383"/>
        <v>14</v>
      </c>
      <c r="X2955" s="118">
        <v>252</v>
      </c>
      <c r="Y2955" s="117">
        <f t="shared" si="1384"/>
        <v>1.0041813550000001</v>
      </c>
      <c r="Z2955" s="110">
        <f t="shared" si="1385"/>
        <v>0.58551998000000005</v>
      </c>
      <c r="AA2955" s="110">
        <f t="shared" si="1386"/>
        <v>0</v>
      </c>
      <c r="AB2955" s="121" t="str">
        <f t="shared" si="1364"/>
        <v>A+J=</v>
      </c>
      <c r="AC2955" s="115">
        <f t="shared" si="1365"/>
        <v>47233</v>
      </c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9">
        <f t="shared" ref="A2956:A3019" si="1387">(A2955+1)</f>
        <v>47225</v>
      </c>
      <c r="B2956" s="110">
        <f t="shared" si="1369"/>
        <v>140.68734206000002</v>
      </c>
      <c r="C2956" s="184">
        <f t="shared" si="1368"/>
        <v>139.63110719106297</v>
      </c>
      <c r="D2956" s="111">
        <f t="shared" si="1370"/>
        <v>7245.38</v>
      </c>
      <c r="E2956" s="111">
        <f>IF($K2956=1,VLOOKUP($A2955,$AQ$11:$AU$150,5),E2955)</f>
        <v>7276.54</v>
      </c>
      <c r="F2956" s="160" t="e">
        <f>IF($K2956=1,VLOOKUP($A2955,$AQ$11:$AU$135,6),F2955)</f>
        <v>#REF!</v>
      </c>
      <c r="G2956" s="114">
        <f t="shared" si="1371"/>
        <v>4.3006716003852752E-3</v>
      </c>
      <c r="H2956" s="115">
        <f t="shared" si="1372"/>
        <v>47233</v>
      </c>
      <c r="I2956" s="115">
        <f t="shared" si="1373"/>
        <v>47233</v>
      </c>
      <c r="J2956" s="116">
        <f t="shared" si="1374"/>
        <v>21</v>
      </c>
      <c r="K2956" s="116">
        <f t="shared" si="1375"/>
        <v>15</v>
      </c>
      <c r="L2956" s="8">
        <f t="shared" si="1376"/>
        <v>1.00307002</v>
      </c>
      <c r="M2956" s="117">
        <v>1</v>
      </c>
      <c r="N2956" s="117">
        <f t="shared" si="1377"/>
        <v>1</v>
      </c>
      <c r="O2956" s="110">
        <f t="shared" si="1378"/>
        <v>1.00307002</v>
      </c>
      <c r="P2956" s="110">
        <f t="shared" si="1379"/>
        <v>140.05977748000001</v>
      </c>
      <c r="Q2956" s="148">
        <f t="shared" si="1380"/>
        <v>0</v>
      </c>
      <c r="R2956" s="170">
        <f t="shared" si="1381"/>
        <v>0</v>
      </c>
      <c r="S2956" s="110">
        <f t="shared" si="1382"/>
        <v>0</v>
      </c>
      <c r="T2956" s="92">
        <f t="shared" si="1366"/>
        <v>0</v>
      </c>
      <c r="U2956" s="181">
        <f t="shared" si="1367"/>
        <v>0</v>
      </c>
      <c r="V2956" s="120">
        <f t="shared" ref="V2956:V3019" si="1388">(V2955)</f>
        <v>7.8E-2</v>
      </c>
      <c r="W2956" s="118">
        <f t="shared" si="1383"/>
        <v>15</v>
      </c>
      <c r="X2956" s="118">
        <v>252</v>
      </c>
      <c r="Y2956" s="117">
        <f t="shared" si="1384"/>
        <v>1.0044806909999999</v>
      </c>
      <c r="Z2956" s="110">
        <f t="shared" si="1385"/>
        <v>0.62756458000000004</v>
      </c>
      <c r="AA2956" s="110">
        <f t="shared" si="1386"/>
        <v>0</v>
      </c>
      <c r="AB2956" s="121" t="str">
        <f t="shared" si="1364"/>
        <v>A+J=</v>
      </c>
      <c r="AC2956" s="115">
        <f t="shared" si="1365"/>
        <v>47233</v>
      </c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9">
        <f t="shared" si="1387"/>
        <v>47226</v>
      </c>
      <c r="B2957" s="110">
        <f t="shared" si="1369"/>
        <v>140.7580408</v>
      </c>
      <c r="C2957" s="184">
        <f t="shared" si="1368"/>
        <v>139.63110719106297</v>
      </c>
      <c r="D2957" s="111">
        <f t="shared" si="1370"/>
        <v>7245.38</v>
      </c>
      <c r="E2957" s="111">
        <f>IF($K2957=1,VLOOKUP($A2956,$AQ$11:$AU$150,5),E2956)</f>
        <v>7276.54</v>
      </c>
      <c r="F2957" s="160" t="e">
        <f>IF($K2957=1,VLOOKUP($A2956,$AQ$11:$AU$135,6),F2956)</f>
        <v>#REF!</v>
      </c>
      <c r="G2957" s="114">
        <f t="shared" si="1371"/>
        <v>4.3006716003852752E-3</v>
      </c>
      <c r="H2957" s="115">
        <f t="shared" si="1372"/>
        <v>47233</v>
      </c>
      <c r="I2957" s="115">
        <f t="shared" si="1373"/>
        <v>47233</v>
      </c>
      <c r="J2957" s="116">
        <f t="shared" si="1374"/>
        <v>21</v>
      </c>
      <c r="K2957" s="116">
        <f t="shared" si="1375"/>
        <v>16</v>
      </c>
      <c r="L2957" s="8">
        <f t="shared" si="1376"/>
        <v>1.00327502</v>
      </c>
      <c r="M2957" s="117">
        <v>1</v>
      </c>
      <c r="N2957" s="117">
        <f t="shared" si="1377"/>
        <v>1</v>
      </c>
      <c r="O2957" s="110">
        <f t="shared" si="1378"/>
        <v>1.00327502</v>
      </c>
      <c r="P2957" s="110">
        <f t="shared" si="1379"/>
        <v>140.08840185</v>
      </c>
      <c r="Q2957" s="148">
        <f t="shared" si="1380"/>
        <v>0</v>
      </c>
      <c r="R2957" s="170">
        <f t="shared" si="1381"/>
        <v>0</v>
      </c>
      <c r="S2957" s="110">
        <f t="shared" si="1382"/>
        <v>0</v>
      </c>
      <c r="T2957" s="92">
        <f t="shared" si="1366"/>
        <v>0</v>
      </c>
      <c r="U2957" s="181">
        <f t="shared" si="1367"/>
        <v>0</v>
      </c>
      <c r="V2957" s="120">
        <f t="shared" si="1388"/>
        <v>7.8E-2</v>
      </c>
      <c r="W2957" s="118">
        <f t="shared" si="1383"/>
        <v>16</v>
      </c>
      <c r="X2957" s="118">
        <v>252</v>
      </c>
      <c r="Y2957" s="117">
        <f t="shared" si="1384"/>
        <v>1.0047801169999999</v>
      </c>
      <c r="Z2957" s="110">
        <f t="shared" si="1385"/>
        <v>0.66963894999999996</v>
      </c>
      <c r="AA2957" s="110">
        <f t="shared" si="1386"/>
        <v>0</v>
      </c>
      <c r="AB2957" s="121" t="str">
        <f t="shared" ref="AB2957:AB3020" si="1389">IF($Q2956&gt;0,VLOOKUP($A2956,$AF$11:$AO$141,9),AB2956)</f>
        <v>A+J=</v>
      </c>
      <c r="AC2957" s="115">
        <f t="shared" ref="AC2957:AC3020" si="1390">IF($Q2956&gt;0,VLOOKUP($A2956,$AF$11:$AO$141,10),AC2956)</f>
        <v>47233</v>
      </c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9">
        <f t="shared" si="1387"/>
        <v>47227</v>
      </c>
      <c r="B2958" s="110">
        <f t="shared" si="1369"/>
        <v>140.82877617</v>
      </c>
      <c r="C2958" s="184">
        <f t="shared" si="1368"/>
        <v>139.63110719106297</v>
      </c>
      <c r="D2958" s="111">
        <f t="shared" si="1370"/>
        <v>7245.38</v>
      </c>
      <c r="E2958" s="111">
        <f>IF($K2958=1,VLOOKUP($A2957,$AQ$11:$AU$150,5),E2957)</f>
        <v>7276.54</v>
      </c>
      <c r="F2958" s="160" t="e">
        <f>IF($K2958=1,VLOOKUP($A2957,$AQ$11:$AU$135,6),F2957)</f>
        <v>#REF!</v>
      </c>
      <c r="G2958" s="114">
        <f t="shared" si="1371"/>
        <v>4.3006716003852752E-3</v>
      </c>
      <c r="H2958" s="115">
        <f t="shared" si="1372"/>
        <v>47233</v>
      </c>
      <c r="I2958" s="115">
        <f t="shared" si="1373"/>
        <v>47233</v>
      </c>
      <c r="J2958" s="116">
        <f t="shared" si="1374"/>
        <v>21</v>
      </c>
      <c r="K2958" s="116">
        <f t="shared" si="1375"/>
        <v>17</v>
      </c>
      <c r="L2958" s="8">
        <f t="shared" si="1376"/>
        <v>1.0034800699999999</v>
      </c>
      <c r="M2958" s="117">
        <v>1</v>
      </c>
      <c r="N2958" s="117">
        <f t="shared" si="1377"/>
        <v>1</v>
      </c>
      <c r="O2958" s="110">
        <f t="shared" si="1378"/>
        <v>1.0034800699999999</v>
      </c>
      <c r="P2958" s="110">
        <f t="shared" si="1379"/>
        <v>140.11703320999999</v>
      </c>
      <c r="Q2958" s="148">
        <f t="shared" si="1380"/>
        <v>0</v>
      </c>
      <c r="R2958" s="170">
        <f t="shared" si="1381"/>
        <v>0</v>
      </c>
      <c r="S2958" s="110">
        <f t="shared" si="1382"/>
        <v>0</v>
      </c>
      <c r="T2958" s="92">
        <f t="shared" si="1366"/>
        <v>0</v>
      </c>
      <c r="U2958" s="181">
        <f t="shared" si="1367"/>
        <v>0</v>
      </c>
      <c r="V2958" s="120">
        <f t="shared" si="1388"/>
        <v>7.8E-2</v>
      </c>
      <c r="W2958" s="118">
        <f t="shared" si="1383"/>
        <v>17</v>
      </c>
      <c r="X2958" s="118">
        <v>252</v>
      </c>
      <c r="Y2958" s="117">
        <f t="shared" si="1384"/>
        <v>1.0050796319999999</v>
      </c>
      <c r="Z2958" s="110">
        <f t="shared" si="1385"/>
        <v>0.71174296000000004</v>
      </c>
      <c r="AA2958" s="110">
        <f t="shared" si="1386"/>
        <v>0</v>
      </c>
      <c r="AB2958" s="121" t="str">
        <f t="shared" si="1389"/>
        <v>A+J=</v>
      </c>
      <c r="AC2958" s="115">
        <f t="shared" si="1390"/>
        <v>47233</v>
      </c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9">
        <f t="shared" si="1387"/>
        <v>47228</v>
      </c>
      <c r="B2959" s="110">
        <f t="shared" si="1369"/>
        <v>140.89954538000001</v>
      </c>
      <c r="C2959" s="184">
        <f t="shared" si="1368"/>
        <v>139.63110719106297</v>
      </c>
      <c r="D2959" s="111">
        <f t="shared" si="1370"/>
        <v>7245.38</v>
      </c>
      <c r="E2959" s="111">
        <f>IF($K2959=1,VLOOKUP($A2958,$AQ$11:$AU$150,5),E2958)</f>
        <v>7276.54</v>
      </c>
      <c r="F2959" s="160" t="e">
        <f>IF($K2959=1,VLOOKUP($A2958,$AQ$11:$AU$135,6),F2958)</f>
        <v>#REF!</v>
      </c>
      <c r="G2959" s="114">
        <f t="shared" si="1371"/>
        <v>4.3006716003852752E-3</v>
      </c>
      <c r="H2959" s="115">
        <f t="shared" si="1372"/>
        <v>47233</v>
      </c>
      <c r="I2959" s="115">
        <f t="shared" si="1373"/>
        <v>47233</v>
      </c>
      <c r="J2959" s="116">
        <f t="shared" si="1374"/>
        <v>21</v>
      </c>
      <c r="K2959" s="116">
        <f t="shared" si="1375"/>
        <v>18</v>
      </c>
      <c r="L2959" s="8">
        <f t="shared" si="1376"/>
        <v>1.0036851499999999</v>
      </c>
      <c r="M2959" s="117">
        <v>1</v>
      </c>
      <c r="N2959" s="117">
        <f t="shared" si="1377"/>
        <v>1</v>
      </c>
      <c r="O2959" s="110">
        <f t="shared" si="1378"/>
        <v>1.0036851499999999</v>
      </c>
      <c r="P2959" s="110">
        <f t="shared" si="1379"/>
        <v>140.14566876000001</v>
      </c>
      <c r="Q2959" s="148">
        <f t="shared" si="1380"/>
        <v>0</v>
      </c>
      <c r="R2959" s="170">
        <f t="shared" si="1381"/>
        <v>0</v>
      </c>
      <c r="S2959" s="110">
        <f t="shared" si="1382"/>
        <v>0</v>
      </c>
      <c r="T2959" s="92">
        <f t="shared" si="1366"/>
        <v>0</v>
      </c>
      <c r="U2959" s="181">
        <f t="shared" si="1367"/>
        <v>0</v>
      </c>
      <c r="V2959" s="120">
        <f t="shared" si="1388"/>
        <v>7.8E-2</v>
      </c>
      <c r="W2959" s="118">
        <f t="shared" si="1383"/>
        <v>18</v>
      </c>
      <c r="X2959" s="118">
        <v>252</v>
      </c>
      <c r="Y2959" s="117">
        <f t="shared" si="1384"/>
        <v>1.005379236</v>
      </c>
      <c r="Z2959" s="110">
        <f t="shared" si="1385"/>
        <v>0.75387662</v>
      </c>
      <c r="AA2959" s="110">
        <f t="shared" si="1386"/>
        <v>0</v>
      </c>
      <c r="AB2959" s="121" t="str">
        <f t="shared" si="1389"/>
        <v>A+J=</v>
      </c>
      <c r="AC2959" s="115">
        <f t="shared" si="1390"/>
        <v>47233</v>
      </c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9">
        <f t="shared" si="1387"/>
        <v>47229</v>
      </c>
      <c r="B2960" s="110">
        <f t="shared" si="1369"/>
        <v>140.97035124999999</v>
      </c>
      <c r="C2960" s="184">
        <f t="shared" si="1368"/>
        <v>139.63110719106297</v>
      </c>
      <c r="D2960" s="111">
        <f t="shared" si="1370"/>
        <v>7245.38</v>
      </c>
      <c r="E2960" s="111">
        <f>IF($K2960=1,VLOOKUP($A2959,$AQ$11:$AU$150,5),E2959)</f>
        <v>7276.54</v>
      </c>
      <c r="F2960" s="160" t="e">
        <f>IF($K2960=1,VLOOKUP($A2959,$AQ$11:$AU$135,6),F2959)</f>
        <v>#REF!</v>
      </c>
      <c r="G2960" s="114">
        <f t="shared" si="1371"/>
        <v>4.3006716003852752E-3</v>
      </c>
      <c r="H2960" s="115">
        <f t="shared" si="1372"/>
        <v>47233</v>
      </c>
      <c r="I2960" s="115">
        <f t="shared" si="1373"/>
        <v>47233</v>
      </c>
      <c r="J2960" s="116">
        <f t="shared" si="1374"/>
        <v>21</v>
      </c>
      <c r="K2960" s="116">
        <f t="shared" si="1375"/>
        <v>19</v>
      </c>
      <c r="L2960" s="8">
        <f t="shared" si="1376"/>
        <v>1.00389028</v>
      </c>
      <c r="M2960" s="117">
        <v>1</v>
      </c>
      <c r="N2960" s="117">
        <f t="shared" si="1377"/>
        <v>1</v>
      </c>
      <c r="O2960" s="110">
        <f t="shared" si="1378"/>
        <v>1.00389028</v>
      </c>
      <c r="P2960" s="110">
        <f t="shared" si="1379"/>
        <v>140.17431128999999</v>
      </c>
      <c r="Q2960" s="148">
        <f t="shared" si="1380"/>
        <v>0</v>
      </c>
      <c r="R2960" s="170">
        <f t="shared" si="1381"/>
        <v>0</v>
      </c>
      <c r="S2960" s="110">
        <f t="shared" si="1382"/>
        <v>0</v>
      </c>
      <c r="T2960" s="92">
        <f t="shared" ref="T2960:T3023" si="1391">IF(AND(Q2960&gt;0,L2960&gt;1),(L2960-1)*C2960,0)</f>
        <v>0</v>
      </c>
      <c r="U2960" s="181">
        <f t="shared" ref="U2960:U3023" si="1392">IF(Q2960&gt;0,(S2960+T2960)/P2960,0)</f>
        <v>0</v>
      </c>
      <c r="V2960" s="120">
        <f t="shared" si="1388"/>
        <v>7.8E-2</v>
      </c>
      <c r="W2960" s="118">
        <f t="shared" si="1383"/>
        <v>19</v>
      </c>
      <c r="X2960" s="118">
        <v>252</v>
      </c>
      <c r="Y2960" s="117">
        <f t="shared" si="1384"/>
        <v>1.0056789290000001</v>
      </c>
      <c r="Z2960" s="110">
        <f t="shared" si="1385"/>
        <v>0.79603995999999999</v>
      </c>
      <c r="AA2960" s="110">
        <f t="shared" si="1386"/>
        <v>0</v>
      </c>
      <c r="AB2960" s="121" t="str">
        <f t="shared" si="1389"/>
        <v>A+J=</v>
      </c>
      <c r="AC2960" s="115">
        <f t="shared" si="1390"/>
        <v>47233</v>
      </c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9">
        <f t="shared" si="1387"/>
        <v>47230</v>
      </c>
      <c r="B2961" s="110">
        <f t="shared" si="1369"/>
        <v>140.97035124999999</v>
      </c>
      <c r="C2961" s="184">
        <f t="shared" si="1368"/>
        <v>139.63110719106297</v>
      </c>
      <c r="D2961" s="111">
        <f t="shared" si="1370"/>
        <v>7245.38</v>
      </c>
      <c r="E2961" s="111">
        <f>IF($K2961=1,VLOOKUP($A2960,$AQ$11:$AU$150,5),E2960)</f>
        <v>7276.54</v>
      </c>
      <c r="F2961" s="160" t="e">
        <f>IF($K2961=1,VLOOKUP($A2960,$AQ$11:$AU$135,6),F2960)</f>
        <v>#REF!</v>
      </c>
      <c r="G2961" s="114">
        <f t="shared" si="1371"/>
        <v>4.3006716003852752E-3</v>
      </c>
      <c r="H2961" s="115">
        <f t="shared" si="1372"/>
        <v>47233</v>
      </c>
      <c r="I2961" s="115">
        <f t="shared" si="1373"/>
        <v>47233</v>
      </c>
      <c r="J2961" s="116">
        <f t="shared" si="1374"/>
        <v>21</v>
      </c>
      <c r="K2961" s="116">
        <f t="shared" si="1375"/>
        <v>19</v>
      </c>
      <c r="L2961" s="8">
        <f t="shared" si="1376"/>
        <v>1.00389028</v>
      </c>
      <c r="M2961" s="117">
        <v>1</v>
      </c>
      <c r="N2961" s="117">
        <f t="shared" si="1377"/>
        <v>1</v>
      </c>
      <c r="O2961" s="110">
        <f t="shared" si="1378"/>
        <v>1.00389028</v>
      </c>
      <c r="P2961" s="110">
        <f t="shared" si="1379"/>
        <v>140.17431128999999</v>
      </c>
      <c r="Q2961" s="148">
        <f t="shared" si="1380"/>
        <v>0</v>
      </c>
      <c r="R2961" s="170">
        <f t="shared" si="1381"/>
        <v>0</v>
      </c>
      <c r="S2961" s="110">
        <f t="shared" si="1382"/>
        <v>0</v>
      </c>
      <c r="T2961" s="92">
        <f t="shared" si="1391"/>
        <v>0</v>
      </c>
      <c r="U2961" s="181">
        <f t="shared" si="1392"/>
        <v>0</v>
      </c>
      <c r="V2961" s="120">
        <f t="shared" si="1388"/>
        <v>7.8E-2</v>
      </c>
      <c r="W2961" s="118">
        <f t="shared" si="1383"/>
        <v>19</v>
      </c>
      <c r="X2961" s="118">
        <v>252</v>
      </c>
      <c r="Y2961" s="117">
        <f t="shared" si="1384"/>
        <v>1.0056789290000001</v>
      </c>
      <c r="Z2961" s="110">
        <f t="shared" si="1385"/>
        <v>0.79603995999999999</v>
      </c>
      <c r="AA2961" s="110">
        <f t="shared" si="1386"/>
        <v>0</v>
      </c>
      <c r="AB2961" s="121" t="str">
        <f t="shared" si="1389"/>
        <v>A+J=</v>
      </c>
      <c r="AC2961" s="115">
        <f t="shared" si="1390"/>
        <v>47233</v>
      </c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9">
        <f t="shared" si="1387"/>
        <v>47231</v>
      </c>
      <c r="B2962" s="110">
        <f t="shared" si="1369"/>
        <v>140.97035124999999</v>
      </c>
      <c r="C2962" s="184">
        <f t="shared" si="1368"/>
        <v>139.63110719106297</v>
      </c>
      <c r="D2962" s="111">
        <f t="shared" si="1370"/>
        <v>7245.38</v>
      </c>
      <c r="E2962" s="111">
        <f>IF($K2962=1,VLOOKUP($A2961,$AQ$11:$AU$150,5),E2961)</f>
        <v>7276.54</v>
      </c>
      <c r="F2962" s="160" t="e">
        <f>IF($K2962=1,VLOOKUP($A2961,$AQ$11:$AU$135,6),F2961)</f>
        <v>#REF!</v>
      </c>
      <c r="G2962" s="114">
        <f t="shared" si="1371"/>
        <v>4.3006716003852752E-3</v>
      </c>
      <c r="H2962" s="115">
        <f t="shared" si="1372"/>
        <v>47233</v>
      </c>
      <c r="I2962" s="115">
        <f t="shared" si="1373"/>
        <v>47233</v>
      </c>
      <c r="J2962" s="116">
        <f t="shared" si="1374"/>
        <v>21</v>
      </c>
      <c r="K2962" s="116">
        <f t="shared" si="1375"/>
        <v>19</v>
      </c>
      <c r="L2962" s="8">
        <f t="shared" si="1376"/>
        <v>1.00389028</v>
      </c>
      <c r="M2962" s="117">
        <v>1</v>
      </c>
      <c r="N2962" s="117">
        <f t="shared" si="1377"/>
        <v>1</v>
      </c>
      <c r="O2962" s="110">
        <f t="shared" si="1378"/>
        <v>1.00389028</v>
      </c>
      <c r="P2962" s="110">
        <f t="shared" si="1379"/>
        <v>140.17431128999999</v>
      </c>
      <c r="Q2962" s="148">
        <f t="shared" si="1380"/>
        <v>0</v>
      </c>
      <c r="R2962" s="170">
        <f t="shared" si="1381"/>
        <v>0</v>
      </c>
      <c r="S2962" s="110">
        <f t="shared" si="1382"/>
        <v>0</v>
      </c>
      <c r="T2962" s="92">
        <f t="shared" si="1391"/>
        <v>0</v>
      </c>
      <c r="U2962" s="181">
        <f t="shared" si="1392"/>
        <v>0</v>
      </c>
      <c r="V2962" s="120">
        <f t="shared" si="1388"/>
        <v>7.8E-2</v>
      </c>
      <c r="W2962" s="118">
        <f t="shared" si="1383"/>
        <v>19</v>
      </c>
      <c r="X2962" s="118">
        <v>252</v>
      </c>
      <c r="Y2962" s="117">
        <f t="shared" si="1384"/>
        <v>1.0056789290000001</v>
      </c>
      <c r="Z2962" s="110">
        <f t="shared" si="1385"/>
        <v>0.79603995999999999</v>
      </c>
      <c r="AA2962" s="110">
        <f t="shared" si="1386"/>
        <v>0</v>
      </c>
      <c r="AB2962" s="121" t="str">
        <f t="shared" si="1389"/>
        <v>A+J=</v>
      </c>
      <c r="AC2962" s="115">
        <f t="shared" si="1390"/>
        <v>47233</v>
      </c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9">
        <f t="shared" si="1387"/>
        <v>47232</v>
      </c>
      <c r="B2963" s="110">
        <f t="shared" si="1369"/>
        <v>141.04119251</v>
      </c>
      <c r="C2963" s="184">
        <f t="shared" si="1368"/>
        <v>139.63110719106297</v>
      </c>
      <c r="D2963" s="111">
        <f t="shared" si="1370"/>
        <v>7245.38</v>
      </c>
      <c r="E2963" s="111">
        <f>IF($K2963=1,VLOOKUP($A2962,$AQ$11:$AU$150,5),E2962)</f>
        <v>7276.54</v>
      </c>
      <c r="F2963" s="160" t="e">
        <f>IF($K2963=1,VLOOKUP($A2962,$AQ$11:$AU$135,6),F2962)</f>
        <v>#REF!</v>
      </c>
      <c r="G2963" s="114">
        <f t="shared" si="1371"/>
        <v>4.3006716003852752E-3</v>
      </c>
      <c r="H2963" s="115">
        <f t="shared" si="1372"/>
        <v>47233</v>
      </c>
      <c r="I2963" s="115">
        <f t="shared" si="1373"/>
        <v>47233</v>
      </c>
      <c r="J2963" s="116">
        <f t="shared" si="1374"/>
        <v>21</v>
      </c>
      <c r="K2963" s="116">
        <f t="shared" si="1375"/>
        <v>20</v>
      </c>
      <c r="L2963" s="8">
        <f t="shared" si="1376"/>
        <v>1.0040954499999999</v>
      </c>
      <c r="M2963" s="117">
        <v>1</v>
      </c>
      <c r="N2963" s="117">
        <f t="shared" si="1377"/>
        <v>1</v>
      </c>
      <c r="O2963" s="110">
        <f t="shared" si="1378"/>
        <v>1.0040954499999999</v>
      </c>
      <c r="P2963" s="110">
        <f t="shared" si="1379"/>
        <v>140.2029594</v>
      </c>
      <c r="Q2963" s="148">
        <f t="shared" si="1380"/>
        <v>0</v>
      </c>
      <c r="R2963" s="170">
        <f t="shared" si="1381"/>
        <v>0</v>
      </c>
      <c r="S2963" s="110">
        <f t="shared" si="1382"/>
        <v>0</v>
      </c>
      <c r="T2963" s="92">
        <f t="shared" si="1391"/>
        <v>0</v>
      </c>
      <c r="U2963" s="181">
        <f t="shared" si="1392"/>
        <v>0</v>
      </c>
      <c r="V2963" s="120">
        <f t="shared" si="1388"/>
        <v>7.8E-2</v>
      </c>
      <c r="W2963" s="118">
        <f t="shared" si="1383"/>
        <v>20</v>
      </c>
      <c r="X2963" s="118">
        <v>252</v>
      </c>
      <c r="Y2963" s="117">
        <f t="shared" si="1384"/>
        <v>1.0059787120000001</v>
      </c>
      <c r="Z2963" s="110">
        <f t="shared" si="1385"/>
        <v>0.83823311</v>
      </c>
      <c r="AA2963" s="110">
        <f t="shared" si="1386"/>
        <v>0</v>
      </c>
      <c r="AB2963" s="121" t="str">
        <f t="shared" si="1389"/>
        <v>A+J=</v>
      </c>
      <c r="AC2963" s="115">
        <f t="shared" si="1390"/>
        <v>47233</v>
      </c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9">
        <f t="shared" si="1387"/>
        <v>47233</v>
      </c>
      <c r="B2964" s="110">
        <f t="shared" si="1369"/>
        <v>141.11207047000002</v>
      </c>
      <c r="C2964" s="184">
        <f t="shared" si="1368"/>
        <v>139.63110719106297</v>
      </c>
      <c r="D2964" s="111">
        <f t="shared" si="1370"/>
        <v>7245.38</v>
      </c>
      <c r="E2964" s="111">
        <f>IF($K2964=1,VLOOKUP($A2963,$AQ$11:$AU$150,5),E2963)</f>
        <v>7276.54</v>
      </c>
      <c r="F2964" s="160" t="e">
        <f>IF($K2964=1,VLOOKUP($A2963,$AQ$11:$AU$135,6),F2963)</f>
        <v>#REF!</v>
      </c>
      <c r="G2964" s="114">
        <f t="shared" si="1371"/>
        <v>4.3006716003852752E-3</v>
      </c>
      <c r="H2964" s="115">
        <f t="shared" si="1372"/>
        <v>47233</v>
      </c>
      <c r="I2964" s="115">
        <f t="shared" si="1373"/>
        <v>47233</v>
      </c>
      <c r="J2964" s="116">
        <f t="shared" si="1374"/>
        <v>21</v>
      </c>
      <c r="K2964" s="116">
        <f t="shared" si="1375"/>
        <v>21</v>
      </c>
      <c r="L2964" s="8">
        <f t="shared" si="1376"/>
        <v>1.0043006699999999</v>
      </c>
      <c r="M2964" s="117">
        <v>1</v>
      </c>
      <c r="N2964" s="117">
        <f t="shared" si="1377"/>
        <v>1</v>
      </c>
      <c r="O2964" s="110">
        <f t="shared" si="1378"/>
        <v>1.0043006699999999</v>
      </c>
      <c r="P2964" s="110">
        <f t="shared" si="1379"/>
        <v>140.23161450000001</v>
      </c>
      <c r="Q2964" s="148">
        <f t="shared" si="1380"/>
        <v>97</v>
      </c>
      <c r="R2964" s="170">
        <f t="shared" si="1381"/>
        <v>8.3333000000000004E-2</v>
      </c>
      <c r="S2964" s="110">
        <f t="shared" si="1382"/>
        <v>11.685921130000001</v>
      </c>
      <c r="T2964" s="92">
        <f t="shared" si="1391"/>
        <v>0.60050731376337418</v>
      </c>
      <c r="U2964" s="181">
        <f t="shared" si="1392"/>
        <v>8.7615253433193374E-2</v>
      </c>
      <c r="V2964" s="120">
        <f t="shared" si="1388"/>
        <v>7.8E-2</v>
      </c>
      <c r="W2964" s="118">
        <f t="shared" si="1383"/>
        <v>21</v>
      </c>
      <c r="X2964" s="118">
        <v>252</v>
      </c>
      <c r="Y2964" s="117">
        <f t="shared" si="1384"/>
        <v>1.0062785839999999</v>
      </c>
      <c r="Z2964" s="110">
        <f t="shared" si="1385"/>
        <v>0.88045596999999998</v>
      </c>
      <c r="AA2964" s="110">
        <f t="shared" si="1386"/>
        <v>12.5663771</v>
      </c>
      <c r="AB2964" s="121" t="str">
        <f t="shared" si="1389"/>
        <v>A+J=</v>
      </c>
      <c r="AC2964" s="115">
        <f t="shared" si="1390"/>
        <v>47233</v>
      </c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9">
        <f t="shared" si="1387"/>
        <v>47234</v>
      </c>
      <c r="B2965" s="110">
        <f t="shared" si="1369"/>
        <v>128.00948117999999</v>
      </c>
      <c r="C2965" s="184">
        <f t="shared" si="1368"/>
        <v>127.94518605623664</v>
      </c>
      <c r="D2965" s="111">
        <f t="shared" si="1370"/>
        <v>7245.38</v>
      </c>
      <c r="E2965" s="111">
        <f>IF($K2965=1,VLOOKUP($A2964,$AQ$11:$AU$150,5),E2964)</f>
        <v>7276.54</v>
      </c>
      <c r="F2965" s="160" t="e">
        <f>IF($K2965=1,VLOOKUP($A2964,$AQ$11:$AU$135,6),F2964)</f>
        <v>#REF!</v>
      </c>
      <c r="G2965" s="114">
        <f t="shared" si="1371"/>
        <v>4.3006716003852752E-3</v>
      </c>
      <c r="H2965" s="115">
        <f t="shared" si="1372"/>
        <v>47263</v>
      </c>
      <c r="I2965" s="115">
        <f t="shared" si="1373"/>
        <v>47263</v>
      </c>
      <c r="J2965" s="116">
        <f t="shared" si="1374"/>
        <v>21</v>
      </c>
      <c r="K2965" s="116">
        <f t="shared" si="1375"/>
        <v>1</v>
      </c>
      <c r="L2965" s="8">
        <f t="shared" si="1376"/>
        <v>1.0002043700000001</v>
      </c>
      <c r="M2965" s="117">
        <v>1</v>
      </c>
      <c r="N2965" s="117">
        <f t="shared" si="1377"/>
        <v>1</v>
      </c>
      <c r="O2965" s="110">
        <f t="shared" si="1378"/>
        <v>1.0002043700000001</v>
      </c>
      <c r="P2965" s="110">
        <f t="shared" si="1379"/>
        <v>127.97133420999999</v>
      </c>
      <c r="Q2965" s="148">
        <f t="shared" si="1380"/>
        <v>0</v>
      </c>
      <c r="R2965" s="170">
        <f t="shared" si="1381"/>
        <v>0</v>
      </c>
      <c r="S2965" s="110">
        <f t="shared" si="1382"/>
        <v>0</v>
      </c>
      <c r="T2965" s="92">
        <f t="shared" si="1391"/>
        <v>0</v>
      </c>
      <c r="U2965" s="181">
        <f t="shared" si="1392"/>
        <v>0</v>
      </c>
      <c r="V2965" s="120">
        <f t="shared" si="1388"/>
        <v>7.8E-2</v>
      </c>
      <c r="W2965" s="118">
        <f t="shared" si="1383"/>
        <v>1</v>
      </c>
      <c r="X2965" s="118">
        <v>252</v>
      </c>
      <c r="Y2965" s="117">
        <f t="shared" si="1384"/>
        <v>1.00029809</v>
      </c>
      <c r="Z2965" s="110">
        <f t="shared" si="1385"/>
        <v>3.8146970000000002E-2</v>
      </c>
      <c r="AA2965" s="110">
        <f t="shared" si="1386"/>
        <v>0</v>
      </c>
      <c r="AB2965" s="121" t="str">
        <f t="shared" si="1389"/>
        <v>A+J=</v>
      </c>
      <c r="AC2965" s="115">
        <f t="shared" si="1390"/>
        <v>47263</v>
      </c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9">
        <f t="shared" si="1387"/>
        <v>47235</v>
      </c>
      <c r="B2966" s="110">
        <f t="shared" si="1369"/>
        <v>128.07380968999999</v>
      </c>
      <c r="C2966" s="184">
        <f t="shared" si="1368"/>
        <v>127.94518605623664</v>
      </c>
      <c r="D2966" s="111">
        <f t="shared" si="1370"/>
        <v>7245.38</v>
      </c>
      <c r="E2966" s="111">
        <f>IF($K2966=1,VLOOKUP($A2965,$AQ$11:$AU$150,5),E2965)</f>
        <v>7276.54</v>
      </c>
      <c r="F2966" s="160" t="e">
        <f>IF($K2966=1,VLOOKUP($A2965,$AQ$11:$AU$135,6),F2965)</f>
        <v>#REF!</v>
      </c>
      <c r="G2966" s="114">
        <f t="shared" si="1371"/>
        <v>4.3006716003852752E-3</v>
      </c>
      <c r="H2966" s="115">
        <f t="shared" si="1372"/>
        <v>47263</v>
      </c>
      <c r="I2966" s="115">
        <f t="shared" si="1373"/>
        <v>47263</v>
      </c>
      <c r="J2966" s="116">
        <f t="shared" si="1374"/>
        <v>21</v>
      </c>
      <c r="K2966" s="116">
        <f t="shared" si="1375"/>
        <v>2</v>
      </c>
      <c r="L2966" s="8">
        <f t="shared" si="1376"/>
        <v>1.00040879</v>
      </c>
      <c r="M2966" s="117">
        <v>1</v>
      </c>
      <c r="N2966" s="117">
        <f t="shared" si="1377"/>
        <v>1</v>
      </c>
      <c r="O2966" s="110">
        <f t="shared" si="1378"/>
        <v>1.00040879</v>
      </c>
      <c r="P2966" s="110">
        <f t="shared" si="1379"/>
        <v>127.99748876</v>
      </c>
      <c r="Q2966" s="148">
        <f t="shared" si="1380"/>
        <v>0</v>
      </c>
      <c r="R2966" s="170">
        <f t="shared" si="1381"/>
        <v>0</v>
      </c>
      <c r="S2966" s="110">
        <f t="shared" si="1382"/>
        <v>0</v>
      </c>
      <c r="T2966" s="92">
        <f t="shared" si="1391"/>
        <v>0</v>
      </c>
      <c r="U2966" s="181">
        <f t="shared" si="1392"/>
        <v>0</v>
      </c>
      <c r="V2966" s="120">
        <f t="shared" si="1388"/>
        <v>7.8E-2</v>
      </c>
      <c r="W2966" s="118">
        <f t="shared" si="1383"/>
        <v>2</v>
      </c>
      <c r="X2966" s="118">
        <v>252</v>
      </c>
      <c r="Y2966" s="117">
        <f t="shared" si="1384"/>
        <v>1.0005962690000001</v>
      </c>
      <c r="Z2966" s="110">
        <f t="shared" si="1385"/>
        <v>7.6320929999999995E-2</v>
      </c>
      <c r="AA2966" s="110">
        <f t="shared" si="1386"/>
        <v>0</v>
      </c>
      <c r="AB2966" s="121" t="str">
        <f t="shared" si="1389"/>
        <v>A+J=</v>
      </c>
      <c r="AC2966" s="115">
        <f t="shared" si="1390"/>
        <v>47263</v>
      </c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9">
        <f t="shared" si="1387"/>
        <v>47236</v>
      </c>
      <c r="B2967" s="110">
        <f t="shared" si="1369"/>
        <v>128.13817019999999</v>
      </c>
      <c r="C2967" s="184">
        <f t="shared" si="1368"/>
        <v>127.94518605623664</v>
      </c>
      <c r="D2967" s="111">
        <f t="shared" si="1370"/>
        <v>7245.38</v>
      </c>
      <c r="E2967" s="111">
        <f>IF($K2967=1,VLOOKUP($A2966,$AQ$11:$AU$150,5),E2966)</f>
        <v>7276.54</v>
      </c>
      <c r="F2967" s="160" t="e">
        <f>IF($K2967=1,VLOOKUP($A2966,$AQ$11:$AU$135,6),F2966)</f>
        <v>#REF!</v>
      </c>
      <c r="G2967" s="114">
        <f t="shared" si="1371"/>
        <v>4.3006716003852752E-3</v>
      </c>
      <c r="H2967" s="115">
        <f t="shared" si="1372"/>
        <v>47263</v>
      </c>
      <c r="I2967" s="115">
        <f t="shared" si="1373"/>
        <v>47263</v>
      </c>
      <c r="J2967" s="116">
        <f t="shared" si="1374"/>
        <v>21</v>
      </c>
      <c r="K2967" s="116">
        <f t="shared" si="1375"/>
        <v>3</v>
      </c>
      <c r="L2967" s="8">
        <f t="shared" si="1376"/>
        <v>1.00061325</v>
      </c>
      <c r="M2967" s="117">
        <v>1</v>
      </c>
      <c r="N2967" s="117">
        <f t="shared" si="1377"/>
        <v>1</v>
      </c>
      <c r="O2967" s="110">
        <f t="shared" si="1378"/>
        <v>1.00061325</v>
      </c>
      <c r="P2967" s="110">
        <f t="shared" si="1379"/>
        <v>128.02364843999999</v>
      </c>
      <c r="Q2967" s="148">
        <f t="shared" si="1380"/>
        <v>0</v>
      </c>
      <c r="R2967" s="170">
        <f t="shared" si="1381"/>
        <v>0</v>
      </c>
      <c r="S2967" s="110">
        <f t="shared" si="1382"/>
        <v>0</v>
      </c>
      <c r="T2967" s="92">
        <f t="shared" si="1391"/>
        <v>0</v>
      </c>
      <c r="U2967" s="181">
        <f t="shared" si="1392"/>
        <v>0</v>
      </c>
      <c r="V2967" s="120">
        <f t="shared" si="1388"/>
        <v>7.8E-2</v>
      </c>
      <c r="W2967" s="118">
        <f t="shared" si="1383"/>
        <v>3</v>
      </c>
      <c r="X2967" s="118">
        <v>252</v>
      </c>
      <c r="Y2967" s="117">
        <f t="shared" si="1384"/>
        <v>1.0008945359999999</v>
      </c>
      <c r="Z2967" s="110">
        <f t="shared" si="1385"/>
        <v>0.11452176</v>
      </c>
      <c r="AA2967" s="110">
        <f t="shared" si="1386"/>
        <v>0</v>
      </c>
      <c r="AB2967" s="121" t="str">
        <f t="shared" si="1389"/>
        <v>A+J=</v>
      </c>
      <c r="AC2967" s="115">
        <f t="shared" si="1390"/>
        <v>47263</v>
      </c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9">
        <f t="shared" si="1387"/>
        <v>47237</v>
      </c>
      <c r="B2968" s="110">
        <f t="shared" si="1369"/>
        <v>128.13817019999999</v>
      </c>
      <c r="C2968" s="184">
        <f t="shared" si="1368"/>
        <v>127.94518605623664</v>
      </c>
      <c r="D2968" s="111">
        <f t="shared" si="1370"/>
        <v>7245.38</v>
      </c>
      <c r="E2968" s="111">
        <f>IF($K2968=1,VLOOKUP($A2967,$AQ$11:$AU$150,5),E2967)</f>
        <v>7276.54</v>
      </c>
      <c r="F2968" s="160" t="e">
        <f>IF($K2968=1,VLOOKUP($A2967,$AQ$11:$AU$135,6),F2967)</f>
        <v>#REF!</v>
      </c>
      <c r="G2968" s="114">
        <f t="shared" si="1371"/>
        <v>4.3006716003852752E-3</v>
      </c>
      <c r="H2968" s="115">
        <f t="shared" si="1372"/>
        <v>47263</v>
      </c>
      <c r="I2968" s="115">
        <f t="shared" si="1373"/>
        <v>47263</v>
      </c>
      <c r="J2968" s="116">
        <f t="shared" si="1374"/>
        <v>21</v>
      </c>
      <c r="K2968" s="116">
        <f t="shared" si="1375"/>
        <v>3</v>
      </c>
      <c r="L2968" s="8">
        <f t="shared" si="1376"/>
        <v>1.00061325</v>
      </c>
      <c r="M2968" s="117">
        <v>1</v>
      </c>
      <c r="N2968" s="117">
        <f t="shared" si="1377"/>
        <v>1</v>
      </c>
      <c r="O2968" s="110">
        <f t="shared" si="1378"/>
        <v>1.00061325</v>
      </c>
      <c r="P2968" s="110">
        <f t="shared" si="1379"/>
        <v>128.02364843999999</v>
      </c>
      <c r="Q2968" s="148">
        <f t="shared" si="1380"/>
        <v>0</v>
      </c>
      <c r="R2968" s="170">
        <f t="shared" si="1381"/>
        <v>0</v>
      </c>
      <c r="S2968" s="110">
        <f t="shared" si="1382"/>
        <v>0</v>
      </c>
      <c r="T2968" s="92">
        <f t="shared" si="1391"/>
        <v>0</v>
      </c>
      <c r="U2968" s="181">
        <f t="shared" si="1392"/>
        <v>0</v>
      </c>
      <c r="V2968" s="120">
        <f t="shared" si="1388"/>
        <v>7.8E-2</v>
      </c>
      <c r="W2968" s="118">
        <f t="shared" si="1383"/>
        <v>3</v>
      </c>
      <c r="X2968" s="118">
        <v>252</v>
      </c>
      <c r="Y2968" s="117">
        <f t="shared" si="1384"/>
        <v>1.0008945359999999</v>
      </c>
      <c r="Z2968" s="110">
        <f t="shared" si="1385"/>
        <v>0.11452176</v>
      </c>
      <c r="AA2968" s="110">
        <f t="shared" si="1386"/>
        <v>0</v>
      </c>
      <c r="AB2968" s="121" t="str">
        <f t="shared" si="1389"/>
        <v>A+J=</v>
      </c>
      <c r="AC2968" s="115">
        <f t="shared" si="1390"/>
        <v>47263</v>
      </c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9">
        <f t="shared" si="1387"/>
        <v>47238</v>
      </c>
      <c r="B2969" s="110">
        <f t="shared" si="1369"/>
        <v>128.13817019999999</v>
      </c>
      <c r="C2969" s="184">
        <f t="shared" si="1368"/>
        <v>127.94518605623664</v>
      </c>
      <c r="D2969" s="111">
        <f t="shared" si="1370"/>
        <v>7245.38</v>
      </c>
      <c r="E2969" s="111">
        <f>IF($K2969=1,VLOOKUP($A2968,$AQ$11:$AU$150,5),E2968)</f>
        <v>7276.54</v>
      </c>
      <c r="F2969" s="160" t="e">
        <f>IF($K2969=1,VLOOKUP($A2968,$AQ$11:$AU$135,6),F2968)</f>
        <v>#REF!</v>
      </c>
      <c r="G2969" s="114">
        <f t="shared" si="1371"/>
        <v>4.3006716003852752E-3</v>
      </c>
      <c r="H2969" s="115">
        <f t="shared" si="1372"/>
        <v>47263</v>
      </c>
      <c r="I2969" s="115">
        <f t="shared" si="1373"/>
        <v>47263</v>
      </c>
      <c r="J2969" s="116">
        <f t="shared" si="1374"/>
        <v>21</v>
      </c>
      <c r="K2969" s="116">
        <f t="shared" si="1375"/>
        <v>3</v>
      </c>
      <c r="L2969" s="8">
        <f t="shared" si="1376"/>
        <v>1.00061325</v>
      </c>
      <c r="M2969" s="117">
        <v>1</v>
      </c>
      <c r="N2969" s="117">
        <f t="shared" si="1377"/>
        <v>1</v>
      </c>
      <c r="O2969" s="110">
        <f t="shared" si="1378"/>
        <v>1.00061325</v>
      </c>
      <c r="P2969" s="110">
        <f t="shared" si="1379"/>
        <v>128.02364843999999</v>
      </c>
      <c r="Q2969" s="148">
        <f t="shared" si="1380"/>
        <v>0</v>
      </c>
      <c r="R2969" s="170">
        <f t="shared" si="1381"/>
        <v>0</v>
      </c>
      <c r="S2969" s="110">
        <f t="shared" si="1382"/>
        <v>0</v>
      </c>
      <c r="T2969" s="92">
        <f t="shared" si="1391"/>
        <v>0</v>
      </c>
      <c r="U2969" s="181">
        <f t="shared" si="1392"/>
        <v>0</v>
      </c>
      <c r="V2969" s="120">
        <f t="shared" si="1388"/>
        <v>7.8E-2</v>
      </c>
      <c r="W2969" s="118">
        <f t="shared" si="1383"/>
        <v>3</v>
      </c>
      <c r="X2969" s="118">
        <v>252</v>
      </c>
      <c r="Y2969" s="117">
        <f t="shared" si="1384"/>
        <v>1.0008945359999999</v>
      </c>
      <c r="Z2969" s="110">
        <f t="shared" si="1385"/>
        <v>0.11452176</v>
      </c>
      <c r="AA2969" s="110">
        <f t="shared" si="1386"/>
        <v>0</v>
      </c>
      <c r="AB2969" s="121" t="str">
        <f t="shared" si="1389"/>
        <v>A+J=</v>
      </c>
      <c r="AC2969" s="115">
        <f t="shared" si="1390"/>
        <v>47263</v>
      </c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9">
        <f t="shared" si="1387"/>
        <v>47239</v>
      </c>
      <c r="B2970" s="110">
        <f t="shared" si="1369"/>
        <v>128.20256295000002</v>
      </c>
      <c r="C2970" s="184">
        <f t="shared" si="1368"/>
        <v>127.94518605623664</v>
      </c>
      <c r="D2970" s="111">
        <f t="shared" si="1370"/>
        <v>7245.38</v>
      </c>
      <c r="E2970" s="111">
        <f>IF($K2970=1,VLOOKUP($A2969,$AQ$11:$AU$150,5),E2969)</f>
        <v>7276.54</v>
      </c>
      <c r="F2970" s="160" t="e">
        <f>IF($K2970=1,VLOOKUP($A2969,$AQ$11:$AU$135,6),F2969)</f>
        <v>#REF!</v>
      </c>
      <c r="G2970" s="114">
        <f t="shared" si="1371"/>
        <v>4.3006716003852752E-3</v>
      </c>
      <c r="H2970" s="115">
        <f t="shared" si="1372"/>
        <v>47263</v>
      </c>
      <c r="I2970" s="115">
        <f t="shared" si="1373"/>
        <v>47263</v>
      </c>
      <c r="J2970" s="116">
        <f t="shared" si="1374"/>
        <v>21</v>
      </c>
      <c r="K2970" s="116">
        <f t="shared" si="1375"/>
        <v>4</v>
      </c>
      <c r="L2970" s="8">
        <f t="shared" si="1376"/>
        <v>1.00081775</v>
      </c>
      <c r="M2970" s="117">
        <v>1</v>
      </c>
      <c r="N2970" s="117">
        <f t="shared" si="1377"/>
        <v>1</v>
      </c>
      <c r="O2970" s="110">
        <f t="shared" si="1378"/>
        <v>1.00081775</v>
      </c>
      <c r="P2970" s="110">
        <f t="shared" si="1379"/>
        <v>128.04981323000001</v>
      </c>
      <c r="Q2970" s="148">
        <f t="shared" si="1380"/>
        <v>0</v>
      </c>
      <c r="R2970" s="170">
        <f t="shared" si="1381"/>
        <v>0</v>
      </c>
      <c r="S2970" s="110">
        <f t="shared" si="1382"/>
        <v>0</v>
      </c>
      <c r="T2970" s="92">
        <f t="shared" si="1391"/>
        <v>0</v>
      </c>
      <c r="U2970" s="181">
        <f t="shared" si="1392"/>
        <v>0</v>
      </c>
      <c r="V2970" s="120">
        <f t="shared" si="1388"/>
        <v>7.8E-2</v>
      </c>
      <c r="W2970" s="118">
        <f t="shared" si="1383"/>
        <v>4</v>
      </c>
      <c r="X2970" s="118">
        <v>252</v>
      </c>
      <c r="Y2970" s="117">
        <f t="shared" si="1384"/>
        <v>1.001192893</v>
      </c>
      <c r="Z2970" s="110">
        <f t="shared" si="1385"/>
        <v>0.15274972000000001</v>
      </c>
      <c r="AA2970" s="110">
        <f t="shared" si="1386"/>
        <v>0</v>
      </c>
      <c r="AB2970" s="121" t="str">
        <f t="shared" si="1389"/>
        <v>A+J=</v>
      </c>
      <c r="AC2970" s="115">
        <f t="shared" si="1390"/>
        <v>47263</v>
      </c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9">
        <f t="shared" si="1387"/>
        <v>47240</v>
      </c>
      <c r="B2971" s="110">
        <f t="shared" si="1369"/>
        <v>128.20256295000002</v>
      </c>
      <c r="C2971" s="184">
        <f t="shared" si="1368"/>
        <v>127.94518605623664</v>
      </c>
      <c r="D2971" s="111">
        <f t="shared" si="1370"/>
        <v>7245.38</v>
      </c>
      <c r="E2971" s="111">
        <f>IF($K2971=1,VLOOKUP($A2970,$AQ$11:$AU$150,5),E2970)</f>
        <v>7276.54</v>
      </c>
      <c r="F2971" s="160" t="e">
        <f>IF($K2971=1,VLOOKUP($A2970,$AQ$11:$AU$135,6),F2970)</f>
        <v>#REF!</v>
      </c>
      <c r="G2971" s="114">
        <f t="shared" si="1371"/>
        <v>4.3006716003852752E-3</v>
      </c>
      <c r="H2971" s="115">
        <f t="shared" si="1372"/>
        <v>47263</v>
      </c>
      <c r="I2971" s="115">
        <f t="shared" si="1373"/>
        <v>47263</v>
      </c>
      <c r="J2971" s="116">
        <f t="shared" si="1374"/>
        <v>21</v>
      </c>
      <c r="K2971" s="116">
        <f t="shared" si="1375"/>
        <v>4</v>
      </c>
      <c r="L2971" s="8">
        <f t="shared" si="1376"/>
        <v>1.00081775</v>
      </c>
      <c r="M2971" s="117">
        <v>1</v>
      </c>
      <c r="N2971" s="117">
        <f t="shared" si="1377"/>
        <v>1</v>
      </c>
      <c r="O2971" s="110">
        <f t="shared" si="1378"/>
        <v>1.00081775</v>
      </c>
      <c r="P2971" s="110">
        <f t="shared" si="1379"/>
        <v>128.04981323000001</v>
      </c>
      <c r="Q2971" s="148">
        <f t="shared" si="1380"/>
        <v>0</v>
      </c>
      <c r="R2971" s="170">
        <f t="shared" si="1381"/>
        <v>0</v>
      </c>
      <c r="S2971" s="110">
        <f t="shared" si="1382"/>
        <v>0</v>
      </c>
      <c r="T2971" s="92">
        <f t="shared" si="1391"/>
        <v>0</v>
      </c>
      <c r="U2971" s="181">
        <f t="shared" si="1392"/>
        <v>0</v>
      </c>
      <c r="V2971" s="120">
        <f t="shared" si="1388"/>
        <v>7.8E-2</v>
      </c>
      <c r="W2971" s="118">
        <f t="shared" si="1383"/>
        <v>4</v>
      </c>
      <c r="X2971" s="118">
        <v>252</v>
      </c>
      <c r="Y2971" s="117">
        <f t="shared" si="1384"/>
        <v>1.001192893</v>
      </c>
      <c r="Z2971" s="110">
        <f t="shared" si="1385"/>
        <v>0.15274972000000001</v>
      </c>
      <c r="AA2971" s="110">
        <f t="shared" si="1386"/>
        <v>0</v>
      </c>
      <c r="AB2971" s="121" t="str">
        <f t="shared" si="1389"/>
        <v>A+J=</v>
      </c>
      <c r="AC2971" s="115">
        <f t="shared" si="1390"/>
        <v>47263</v>
      </c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9">
        <f t="shared" si="1387"/>
        <v>47241</v>
      </c>
      <c r="B2972" s="110">
        <f t="shared" si="1369"/>
        <v>128.26698784000001</v>
      </c>
      <c r="C2972" s="184">
        <f t="shared" si="1368"/>
        <v>127.94518605623664</v>
      </c>
      <c r="D2972" s="111">
        <f t="shared" si="1370"/>
        <v>7245.38</v>
      </c>
      <c r="E2972" s="111">
        <f>IF($K2972=1,VLOOKUP($A2971,$AQ$11:$AU$150,5),E2971)</f>
        <v>7276.54</v>
      </c>
      <c r="F2972" s="160" t="e">
        <f>IF($K2972=1,VLOOKUP($A2971,$AQ$11:$AU$135,6),F2971)</f>
        <v>#REF!</v>
      </c>
      <c r="G2972" s="114">
        <f t="shared" si="1371"/>
        <v>4.3006716003852752E-3</v>
      </c>
      <c r="H2972" s="115">
        <f t="shared" si="1372"/>
        <v>47263</v>
      </c>
      <c r="I2972" s="115">
        <f t="shared" si="1373"/>
        <v>47263</v>
      </c>
      <c r="J2972" s="116">
        <f t="shared" si="1374"/>
        <v>21</v>
      </c>
      <c r="K2972" s="116">
        <f t="shared" si="1375"/>
        <v>5</v>
      </c>
      <c r="L2972" s="8">
        <f t="shared" si="1376"/>
        <v>1.0010222900000001</v>
      </c>
      <c r="M2972" s="117">
        <v>1</v>
      </c>
      <c r="N2972" s="117">
        <f t="shared" si="1377"/>
        <v>1</v>
      </c>
      <c r="O2972" s="110">
        <f t="shared" si="1378"/>
        <v>1.0010222900000001</v>
      </c>
      <c r="P2972" s="110">
        <f t="shared" si="1379"/>
        <v>128.07598314000001</v>
      </c>
      <c r="Q2972" s="148">
        <f t="shared" si="1380"/>
        <v>0</v>
      </c>
      <c r="R2972" s="170">
        <f t="shared" si="1381"/>
        <v>0</v>
      </c>
      <c r="S2972" s="110">
        <f t="shared" si="1382"/>
        <v>0</v>
      </c>
      <c r="T2972" s="92">
        <f t="shared" si="1391"/>
        <v>0</v>
      </c>
      <c r="U2972" s="181">
        <f t="shared" si="1392"/>
        <v>0</v>
      </c>
      <c r="V2972" s="120">
        <f t="shared" si="1388"/>
        <v>7.8E-2</v>
      </c>
      <c r="W2972" s="118">
        <f t="shared" si="1383"/>
        <v>5</v>
      </c>
      <c r="X2972" s="118">
        <v>252</v>
      </c>
      <c r="Y2972" s="117">
        <f t="shared" si="1384"/>
        <v>1.001491339</v>
      </c>
      <c r="Z2972" s="110">
        <f t="shared" si="1385"/>
        <v>0.1910047</v>
      </c>
      <c r="AA2972" s="110">
        <f t="shared" si="1386"/>
        <v>0</v>
      </c>
      <c r="AB2972" s="121" t="str">
        <f t="shared" si="1389"/>
        <v>A+J=</v>
      </c>
      <c r="AC2972" s="115">
        <f t="shared" si="1390"/>
        <v>47263</v>
      </c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9">
        <f t="shared" si="1387"/>
        <v>47242</v>
      </c>
      <c r="B2973" s="110">
        <f t="shared" si="1369"/>
        <v>128.33144603</v>
      </c>
      <c r="C2973" s="184">
        <f t="shared" si="1368"/>
        <v>127.94518605623664</v>
      </c>
      <c r="D2973" s="111">
        <f t="shared" si="1370"/>
        <v>7245.38</v>
      </c>
      <c r="E2973" s="111">
        <f>IF($K2973=1,VLOOKUP($A2972,$AQ$11:$AU$150,5),E2972)</f>
        <v>7276.54</v>
      </c>
      <c r="F2973" s="160" t="e">
        <f>IF($K2973=1,VLOOKUP($A2972,$AQ$11:$AU$135,6),F2972)</f>
        <v>#REF!</v>
      </c>
      <c r="G2973" s="114">
        <f t="shared" si="1371"/>
        <v>4.3006716003852752E-3</v>
      </c>
      <c r="H2973" s="115">
        <f t="shared" si="1372"/>
        <v>47263</v>
      </c>
      <c r="I2973" s="115">
        <f t="shared" si="1373"/>
        <v>47263</v>
      </c>
      <c r="J2973" s="116">
        <f t="shared" si="1374"/>
        <v>21</v>
      </c>
      <c r="K2973" s="116">
        <f t="shared" si="1375"/>
        <v>6</v>
      </c>
      <c r="L2973" s="8">
        <f t="shared" si="1376"/>
        <v>1.0012268799999999</v>
      </c>
      <c r="M2973" s="117">
        <v>1</v>
      </c>
      <c r="N2973" s="117">
        <f t="shared" si="1377"/>
        <v>1</v>
      </c>
      <c r="O2973" s="110">
        <f t="shared" si="1378"/>
        <v>1.0012268799999999</v>
      </c>
      <c r="P2973" s="110">
        <f t="shared" si="1379"/>
        <v>128.10215944000001</v>
      </c>
      <c r="Q2973" s="148">
        <f t="shared" si="1380"/>
        <v>0</v>
      </c>
      <c r="R2973" s="170">
        <f t="shared" si="1381"/>
        <v>0</v>
      </c>
      <c r="S2973" s="110">
        <f t="shared" si="1382"/>
        <v>0</v>
      </c>
      <c r="T2973" s="92">
        <f t="shared" si="1391"/>
        <v>0</v>
      </c>
      <c r="U2973" s="181">
        <f t="shared" si="1392"/>
        <v>0</v>
      </c>
      <c r="V2973" s="120">
        <f t="shared" si="1388"/>
        <v>7.8E-2</v>
      </c>
      <c r="W2973" s="118">
        <f t="shared" si="1383"/>
        <v>6</v>
      </c>
      <c r="X2973" s="118">
        <v>252</v>
      </c>
      <c r="Y2973" s="117">
        <f t="shared" si="1384"/>
        <v>1.0017898730000001</v>
      </c>
      <c r="Z2973" s="110">
        <f t="shared" si="1385"/>
        <v>0.22928659000000001</v>
      </c>
      <c r="AA2973" s="110">
        <f t="shared" si="1386"/>
        <v>0</v>
      </c>
      <c r="AB2973" s="121" t="str">
        <f t="shared" si="1389"/>
        <v>A+J=</v>
      </c>
      <c r="AC2973" s="115">
        <f t="shared" si="1390"/>
        <v>47263</v>
      </c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9">
        <f t="shared" si="1387"/>
        <v>47243</v>
      </c>
      <c r="B2974" s="110">
        <f t="shared" si="1369"/>
        <v>128.39593510999998</v>
      </c>
      <c r="C2974" s="184">
        <f t="shared" si="1368"/>
        <v>127.94518605623664</v>
      </c>
      <c r="D2974" s="111">
        <f t="shared" si="1370"/>
        <v>7245.38</v>
      </c>
      <c r="E2974" s="111">
        <f>IF($K2974=1,VLOOKUP($A2973,$AQ$11:$AU$150,5),E2973)</f>
        <v>7276.54</v>
      </c>
      <c r="F2974" s="160" t="e">
        <f>IF($K2974=1,VLOOKUP($A2973,$AQ$11:$AU$135,6),F2973)</f>
        <v>#REF!</v>
      </c>
      <c r="G2974" s="114">
        <f t="shared" si="1371"/>
        <v>4.3006716003852752E-3</v>
      </c>
      <c r="H2974" s="115">
        <f t="shared" si="1372"/>
        <v>47263</v>
      </c>
      <c r="I2974" s="115">
        <f t="shared" si="1373"/>
        <v>47263</v>
      </c>
      <c r="J2974" s="116">
        <f t="shared" si="1374"/>
        <v>21</v>
      </c>
      <c r="K2974" s="116">
        <f t="shared" si="1375"/>
        <v>7</v>
      </c>
      <c r="L2974" s="8">
        <f t="shared" si="1376"/>
        <v>1.0014315</v>
      </c>
      <c r="M2974" s="117">
        <v>1</v>
      </c>
      <c r="N2974" s="117">
        <f t="shared" si="1377"/>
        <v>1</v>
      </c>
      <c r="O2974" s="110">
        <f t="shared" si="1378"/>
        <v>1.0014315</v>
      </c>
      <c r="P2974" s="110">
        <f t="shared" si="1379"/>
        <v>128.12833959</v>
      </c>
      <c r="Q2974" s="148">
        <f t="shared" si="1380"/>
        <v>0</v>
      </c>
      <c r="R2974" s="170">
        <f t="shared" si="1381"/>
        <v>0</v>
      </c>
      <c r="S2974" s="110">
        <f t="shared" si="1382"/>
        <v>0</v>
      </c>
      <c r="T2974" s="92">
        <f t="shared" si="1391"/>
        <v>0</v>
      </c>
      <c r="U2974" s="181">
        <f t="shared" si="1392"/>
        <v>0</v>
      </c>
      <c r="V2974" s="120">
        <f t="shared" si="1388"/>
        <v>7.8E-2</v>
      </c>
      <c r="W2974" s="118">
        <f t="shared" si="1383"/>
        <v>7</v>
      </c>
      <c r="X2974" s="118">
        <v>252</v>
      </c>
      <c r="Y2974" s="117">
        <f t="shared" si="1384"/>
        <v>1.0020884960000001</v>
      </c>
      <c r="Z2974" s="110">
        <f t="shared" si="1385"/>
        <v>0.26759551999999998</v>
      </c>
      <c r="AA2974" s="110">
        <f t="shared" si="1386"/>
        <v>0</v>
      </c>
      <c r="AB2974" s="121" t="str">
        <f t="shared" si="1389"/>
        <v>A+J=</v>
      </c>
      <c r="AC2974" s="115">
        <f t="shared" si="1390"/>
        <v>47263</v>
      </c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9">
        <f t="shared" si="1387"/>
        <v>47244</v>
      </c>
      <c r="B2975" s="110">
        <f t="shared" si="1369"/>
        <v>128.39593510999998</v>
      </c>
      <c r="C2975" s="184">
        <f t="shared" si="1368"/>
        <v>127.94518605623664</v>
      </c>
      <c r="D2975" s="111">
        <f t="shared" si="1370"/>
        <v>7245.38</v>
      </c>
      <c r="E2975" s="111">
        <f>IF($K2975=1,VLOOKUP($A2974,$AQ$11:$AU$150,5),E2974)</f>
        <v>7276.54</v>
      </c>
      <c r="F2975" s="160" t="e">
        <f>IF($K2975=1,VLOOKUP($A2974,$AQ$11:$AU$135,6),F2974)</f>
        <v>#REF!</v>
      </c>
      <c r="G2975" s="114">
        <f t="shared" si="1371"/>
        <v>4.3006716003852752E-3</v>
      </c>
      <c r="H2975" s="115">
        <f t="shared" si="1372"/>
        <v>47263</v>
      </c>
      <c r="I2975" s="115">
        <f t="shared" si="1373"/>
        <v>47263</v>
      </c>
      <c r="J2975" s="116">
        <f t="shared" si="1374"/>
        <v>21</v>
      </c>
      <c r="K2975" s="116">
        <f t="shared" si="1375"/>
        <v>7</v>
      </c>
      <c r="L2975" s="8">
        <f t="shared" si="1376"/>
        <v>1.0014315</v>
      </c>
      <c r="M2975" s="117">
        <v>1</v>
      </c>
      <c r="N2975" s="117">
        <f t="shared" si="1377"/>
        <v>1</v>
      </c>
      <c r="O2975" s="110">
        <f t="shared" si="1378"/>
        <v>1.0014315</v>
      </c>
      <c r="P2975" s="110">
        <f t="shared" si="1379"/>
        <v>128.12833959</v>
      </c>
      <c r="Q2975" s="148">
        <f t="shared" si="1380"/>
        <v>0</v>
      </c>
      <c r="R2975" s="170">
        <f t="shared" si="1381"/>
        <v>0</v>
      </c>
      <c r="S2975" s="110">
        <f t="shared" si="1382"/>
        <v>0</v>
      </c>
      <c r="T2975" s="92">
        <f t="shared" si="1391"/>
        <v>0</v>
      </c>
      <c r="U2975" s="181">
        <f t="shared" si="1392"/>
        <v>0</v>
      </c>
      <c r="V2975" s="120">
        <f t="shared" si="1388"/>
        <v>7.8E-2</v>
      </c>
      <c r="W2975" s="118">
        <f t="shared" si="1383"/>
        <v>7</v>
      </c>
      <c r="X2975" s="118">
        <v>252</v>
      </c>
      <c r="Y2975" s="117">
        <f t="shared" si="1384"/>
        <v>1.0020884960000001</v>
      </c>
      <c r="Z2975" s="110">
        <f t="shared" si="1385"/>
        <v>0.26759551999999998</v>
      </c>
      <c r="AA2975" s="110">
        <f t="shared" si="1386"/>
        <v>0</v>
      </c>
      <c r="AB2975" s="121" t="str">
        <f t="shared" si="1389"/>
        <v>A+J=</v>
      </c>
      <c r="AC2975" s="115">
        <f t="shared" si="1390"/>
        <v>47263</v>
      </c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9">
        <f t="shared" si="1387"/>
        <v>47245</v>
      </c>
      <c r="B2976" s="110">
        <f t="shared" si="1369"/>
        <v>128.39593510999998</v>
      </c>
      <c r="C2976" s="184">
        <f t="shared" si="1368"/>
        <v>127.94518605623664</v>
      </c>
      <c r="D2976" s="111">
        <f t="shared" si="1370"/>
        <v>7245.38</v>
      </c>
      <c r="E2976" s="111">
        <f>IF($K2976=1,VLOOKUP($A2975,$AQ$11:$AU$150,5),E2975)</f>
        <v>7276.54</v>
      </c>
      <c r="F2976" s="160" t="e">
        <f>IF($K2976=1,VLOOKUP($A2975,$AQ$11:$AU$135,6),F2975)</f>
        <v>#REF!</v>
      </c>
      <c r="G2976" s="114">
        <f t="shared" si="1371"/>
        <v>4.3006716003852752E-3</v>
      </c>
      <c r="H2976" s="115">
        <f t="shared" si="1372"/>
        <v>47263</v>
      </c>
      <c r="I2976" s="115">
        <f t="shared" si="1373"/>
        <v>47263</v>
      </c>
      <c r="J2976" s="116">
        <f t="shared" si="1374"/>
        <v>21</v>
      </c>
      <c r="K2976" s="116">
        <f t="shared" si="1375"/>
        <v>7</v>
      </c>
      <c r="L2976" s="8">
        <f t="shared" si="1376"/>
        <v>1.0014315</v>
      </c>
      <c r="M2976" s="117">
        <v>1</v>
      </c>
      <c r="N2976" s="117">
        <f t="shared" si="1377"/>
        <v>1</v>
      </c>
      <c r="O2976" s="110">
        <f t="shared" si="1378"/>
        <v>1.0014315</v>
      </c>
      <c r="P2976" s="110">
        <f t="shared" si="1379"/>
        <v>128.12833959</v>
      </c>
      <c r="Q2976" s="148">
        <f t="shared" si="1380"/>
        <v>0</v>
      </c>
      <c r="R2976" s="170">
        <f t="shared" si="1381"/>
        <v>0</v>
      </c>
      <c r="S2976" s="110">
        <f t="shared" si="1382"/>
        <v>0</v>
      </c>
      <c r="T2976" s="92">
        <f t="shared" si="1391"/>
        <v>0</v>
      </c>
      <c r="U2976" s="181">
        <f t="shared" si="1392"/>
        <v>0</v>
      </c>
      <c r="V2976" s="120">
        <f t="shared" si="1388"/>
        <v>7.8E-2</v>
      </c>
      <c r="W2976" s="118">
        <f t="shared" si="1383"/>
        <v>7</v>
      </c>
      <c r="X2976" s="118">
        <v>252</v>
      </c>
      <c r="Y2976" s="117">
        <f t="shared" si="1384"/>
        <v>1.0020884960000001</v>
      </c>
      <c r="Z2976" s="110">
        <f t="shared" si="1385"/>
        <v>0.26759551999999998</v>
      </c>
      <c r="AA2976" s="110">
        <f t="shared" si="1386"/>
        <v>0</v>
      </c>
      <c r="AB2976" s="121" t="str">
        <f t="shared" si="1389"/>
        <v>A+J=</v>
      </c>
      <c r="AC2976" s="115">
        <f t="shared" si="1390"/>
        <v>47263</v>
      </c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9">
        <f t="shared" si="1387"/>
        <v>47246</v>
      </c>
      <c r="B2977" s="110">
        <f t="shared" si="1369"/>
        <v>128.46045776</v>
      </c>
      <c r="C2977" s="184">
        <f t="shared" si="1368"/>
        <v>127.94518605623664</v>
      </c>
      <c r="D2977" s="111">
        <f t="shared" si="1370"/>
        <v>7245.38</v>
      </c>
      <c r="E2977" s="111">
        <f>IF($K2977=1,VLOOKUP($A2976,$AQ$11:$AU$150,5),E2976)</f>
        <v>7276.54</v>
      </c>
      <c r="F2977" s="160" t="e">
        <f>IF($K2977=1,VLOOKUP($A2976,$AQ$11:$AU$135,6),F2976)</f>
        <v>#REF!</v>
      </c>
      <c r="G2977" s="114">
        <f t="shared" si="1371"/>
        <v>4.3006716003852752E-3</v>
      </c>
      <c r="H2977" s="115">
        <f t="shared" si="1372"/>
        <v>47263</v>
      </c>
      <c r="I2977" s="115">
        <f t="shared" si="1373"/>
        <v>47263</v>
      </c>
      <c r="J2977" s="116">
        <f t="shared" si="1374"/>
        <v>21</v>
      </c>
      <c r="K2977" s="116">
        <f t="shared" si="1375"/>
        <v>8</v>
      </c>
      <c r="L2977" s="8">
        <f t="shared" si="1376"/>
        <v>1.00163617</v>
      </c>
      <c r="M2977" s="117">
        <v>1</v>
      </c>
      <c r="N2977" s="117">
        <f t="shared" si="1377"/>
        <v>1</v>
      </c>
      <c r="O2977" s="110">
        <f t="shared" si="1378"/>
        <v>1.00163617</v>
      </c>
      <c r="P2977" s="110">
        <f t="shared" si="1379"/>
        <v>128.15452612999999</v>
      </c>
      <c r="Q2977" s="148">
        <f t="shared" si="1380"/>
        <v>0</v>
      </c>
      <c r="R2977" s="170">
        <f t="shared" si="1381"/>
        <v>0</v>
      </c>
      <c r="S2977" s="110">
        <f t="shared" si="1382"/>
        <v>0</v>
      </c>
      <c r="T2977" s="92">
        <f t="shared" si="1391"/>
        <v>0</v>
      </c>
      <c r="U2977" s="181">
        <f t="shared" si="1392"/>
        <v>0</v>
      </c>
      <c r="V2977" s="120">
        <f t="shared" si="1388"/>
        <v>7.8E-2</v>
      </c>
      <c r="W2977" s="118">
        <f t="shared" si="1383"/>
        <v>8</v>
      </c>
      <c r="X2977" s="118">
        <v>252</v>
      </c>
      <c r="Y2977" s="117">
        <f t="shared" si="1384"/>
        <v>1.0023872089999999</v>
      </c>
      <c r="Z2977" s="110">
        <f t="shared" si="1385"/>
        <v>0.30593163000000001</v>
      </c>
      <c r="AA2977" s="110">
        <f t="shared" si="1386"/>
        <v>0</v>
      </c>
      <c r="AB2977" s="121" t="str">
        <f t="shared" si="1389"/>
        <v>A+J=</v>
      </c>
      <c r="AC2977" s="115">
        <f t="shared" si="1390"/>
        <v>47263</v>
      </c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9">
        <f t="shared" si="1387"/>
        <v>47247</v>
      </c>
      <c r="B2978" s="110">
        <f t="shared" si="1369"/>
        <v>128.5250126</v>
      </c>
      <c r="C2978" s="184">
        <f t="shared" si="1368"/>
        <v>127.94518605623664</v>
      </c>
      <c r="D2978" s="111">
        <f t="shared" si="1370"/>
        <v>7245.38</v>
      </c>
      <c r="E2978" s="111">
        <f>IF($K2978=1,VLOOKUP($A2977,$AQ$11:$AU$150,5),E2977)</f>
        <v>7276.54</v>
      </c>
      <c r="F2978" s="160" t="e">
        <f>IF($K2978=1,VLOOKUP($A2977,$AQ$11:$AU$135,6),F2977)</f>
        <v>#REF!</v>
      </c>
      <c r="G2978" s="114">
        <f t="shared" si="1371"/>
        <v>4.3006716003852752E-3</v>
      </c>
      <c r="H2978" s="115">
        <f t="shared" si="1372"/>
        <v>47263</v>
      </c>
      <c r="I2978" s="115">
        <f t="shared" si="1373"/>
        <v>47263</v>
      </c>
      <c r="J2978" s="116">
        <f t="shared" si="1374"/>
        <v>21</v>
      </c>
      <c r="K2978" s="116">
        <f t="shared" si="1375"/>
        <v>9</v>
      </c>
      <c r="L2978" s="8">
        <f t="shared" si="1376"/>
        <v>1.00184088</v>
      </c>
      <c r="M2978" s="117">
        <v>1</v>
      </c>
      <c r="N2978" s="117">
        <f t="shared" si="1377"/>
        <v>1</v>
      </c>
      <c r="O2978" s="110">
        <f t="shared" si="1378"/>
        <v>1.00184088</v>
      </c>
      <c r="P2978" s="110">
        <f t="shared" si="1379"/>
        <v>128.18071778999999</v>
      </c>
      <c r="Q2978" s="148">
        <f t="shared" si="1380"/>
        <v>0</v>
      </c>
      <c r="R2978" s="170">
        <f t="shared" si="1381"/>
        <v>0</v>
      </c>
      <c r="S2978" s="110">
        <f t="shared" si="1382"/>
        <v>0</v>
      </c>
      <c r="T2978" s="92">
        <f t="shared" si="1391"/>
        <v>0</v>
      </c>
      <c r="U2978" s="181">
        <f t="shared" si="1392"/>
        <v>0</v>
      </c>
      <c r="V2978" s="120">
        <f t="shared" si="1388"/>
        <v>7.8E-2</v>
      </c>
      <c r="W2978" s="118">
        <f t="shared" si="1383"/>
        <v>9</v>
      </c>
      <c r="X2978" s="118">
        <v>252</v>
      </c>
      <c r="Y2978" s="117">
        <f t="shared" si="1384"/>
        <v>1.002686011</v>
      </c>
      <c r="Z2978" s="110">
        <f t="shared" si="1385"/>
        <v>0.34429481000000001</v>
      </c>
      <c r="AA2978" s="110">
        <f t="shared" si="1386"/>
        <v>0</v>
      </c>
      <c r="AB2978" s="121" t="str">
        <f t="shared" si="1389"/>
        <v>A+J=</v>
      </c>
      <c r="AC2978" s="115">
        <f t="shared" si="1390"/>
        <v>47263</v>
      </c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9">
        <f t="shared" si="1387"/>
        <v>47248</v>
      </c>
      <c r="B2979" s="110">
        <f t="shared" si="1369"/>
        <v>128.58959949999999</v>
      </c>
      <c r="C2979" s="184">
        <f t="shared" si="1368"/>
        <v>127.94518605623664</v>
      </c>
      <c r="D2979" s="111">
        <f t="shared" si="1370"/>
        <v>7245.38</v>
      </c>
      <c r="E2979" s="111">
        <f>IF($K2979=1,VLOOKUP($A2978,$AQ$11:$AU$150,5),E2978)</f>
        <v>7276.54</v>
      </c>
      <c r="F2979" s="160" t="e">
        <f>IF($K2979=1,VLOOKUP($A2978,$AQ$11:$AU$135,6),F2978)</f>
        <v>#REF!</v>
      </c>
      <c r="G2979" s="114">
        <f t="shared" si="1371"/>
        <v>4.3006716003852752E-3</v>
      </c>
      <c r="H2979" s="115">
        <f t="shared" si="1372"/>
        <v>47263</v>
      </c>
      <c r="I2979" s="115">
        <f t="shared" si="1373"/>
        <v>47263</v>
      </c>
      <c r="J2979" s="116">
        <f t="shared" si="1374"/>
        <v>21</v>
      </c>
      <c r="K2979" s="116">
        <f t="shared" si="1375"/>
        <v>10</v>
      </c>
      <c r="L2979" s="8">
        <f t="shared" si="1376"/>
        <v>1.00204563</v>
      </c>
      <c r="M2979" s="117">
        <v>1</v>
      </c>
      <c r="N2979" s="117">
        <f t="shared" si="1377"/>
        <v>1</v>
      </c>
      <c r="O2979" s="110">
        <f t="shared" si="1378"/>
        <v>1.00204563</v>
      </c>
      <c r="P2979" s="110">
        <f t="shared" si="1379"/>
        <v>128.20691456</v>
      </c>
      <c r="Q2979" s="148">
        <f t="shared" si="1380"/>
        <v>0</v>
      </c>
      <c r="R2979" s="170">
        <f t="shared" si="1381"/>
        <v>0</v>
      </c>
      <c r="S2979" s="110">
        <f t="shared" si="1382"/>
        <v>0</v>
      </c>
      <c r="T2979" s="92">
        <f t="shared" si="1391"/>
        <v>0</v>
      </c>
      <c r="U2979" s="181">
        <f t="shared" si="1392"/>
        <v>0</v>
      </c>
      <c r="V2979" s="120">
        <f t="shared" si="1388"/>
        <v>7.8E-2</v>
      </c>
      <c r="W2979" s="118">
        <f t="shared" si="1383"/>
        <v>10</v>
      </c>
      <c r="X2979" s="118">
        <v>252</v>
      </c>
      <c r="Y2979" s="117">
        <f t="shared" si="1384"/>
        <v>1.002984901</v>
      </c>
      <c r="Z2979" s="110">
        <f t="shared" si="1385"/>
        <v>0.38268493999999997</v>
      </c>
      <c r="AA2979" s="110">
        <f t="shared" si="1386"/>
        <v>0</v>
      </c>
      <c r="AB2979" s="121" t="str">
        <f t="shared" si="1389"/>
        <v>A+J=</v>
      </c>
      <c r="AC2979" s="115">
        <f t="shared" si="1390"/>
        <v>47263</v>
      </c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9">
        <f t="shared" si="1387"/>
        <v>47249</v>
      </c>
      <c r="B2980" s="110">
        <f t="shared" si="1369"/>
        <v>128.65422003</v>
      </c>
      <c r="C2980" s="184">
        <f t="shared" si="1368"/>
        <v>127.94518605623664</v>
      </c>
      <c r="D2980" s="111">
        <f t="shared" si="1370"/>
        <v>7245.38</v>
      </c>
      <c r="E2980" s="111">
        <f>IF($K2980=1,VLOOKUP($A2979,$AQ$11:$AU$150,5),E2979)</f>
        <v>7276.54</v>
      </c>
      <c r="F2980" s="160" t="e">
        <f>IF($K2980=1,VLOOKUP($A2979,$AQ$11:$AU$135,6),F2979)</f>
        <v>#REF!</v>
      </c>
      <c r="G2980" s="114">
        <f t="shared" si="1371"/>
        <v>4.3006716003852752E-3</v>
      </c>
      <c r="H2980" s="115">
        <f t="shared" si="1372"/>
        <v>47263</v>
      </c>
      <c r="I2980" s="115">
        <f t="shared" si="1373"/>
        <v>47263</v>
      </c>
      <c r="J2980" s="116">
        <f t="shared" si="1374"/>
        <v>21</v>
      </c>
      <c r="K2980" s="116">
        <f t="shared" si="1375"/>
        <v>11</v>
      </c>
      <c r="L2980" s="8">
        <f t="shared" si="1376"/>
        <v>1.0022504299999999</v>
      </c>
      <c r="M2980" s="117">
        <v>1</v>
      </c>
      <c r="N2980" s="117">
        <f t="shared" si="1377"/>
        <v>1</v>
      </c>
      <c r="O2980" s="110">
        <f t="shared" si="1378"/>
        <v>1.0022504299999999</v>
      </c>
      <c r="P2980" s="110">
        <f t="shared" si="1379"/>
        <v>128.23311774000001</v>
      </c>
      <c r="Q2980" s="148">
        <f t="shared" si="1380"/>
        <v>0</v>
      </c>
      <c r="R2980" s="170">
        <f t="shared" si="1381"/>
        <v>0</v>
      </c>
      <c r="S2980" s="110">
        <f t="shared" si="1382"/>
        <v>0</v>
      </c>
      <c r="T2980" s="92">
        <f t="shared" si="1391"/>
        <v>0</v>
      </c>
      <c r="U2980" s="181">
        <f t="shared" si="1392"/>
        <v>0</v>
      </c>
      <c r="V2980" s="120">
        <f t="shared" si="1388"/>
        <v>7.8E-2</v>
      </c>
      <c r="W2980" s="118">
        <f t="shared" si="1383"/>
        <v>11</v>
      </c>
      <c r="X2980" s="118">
        <v>252</v>
      </c>
      <c r="Y2980" s="117">
        <f t="shared" si="1384"/>
        <v>1.003283881</v>
      </c>
      <c r="Z2980" s="110">
        <f t="shared" si="1385"/>
        <v>0.42110228999999999</v>
      </c>
      <c r="AA2980" s="110">
        <f t="shared" si="1386"/>
        <v>0</v>
      </c>
      <c r="AB2980" s="121" t="str">
        <f t="shared" si="1389"/>
        <v>A+J=</v>
      </c>
      <c r="AC2980" s="115">
        <f t="shared" si="1390"/>
        <v>47263</v>
      </c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9">
        <f t="shared" si="1387"/>
        <v>47250</v>
      </c>
      <c r="B2981" s="110">
        <f t="shared" si="1369"/>
        <v>128.71887149</v>
      </c>
      <c r="C2981" s="184">
        <f t="shared" si="1368"/>
        <v>127.94518605623664</v>
      </c>
      <c r="D2981" s="111">
        <f t="shared" si="1370"/>
        <v>7245.38</v>
      </c>
      <c r="E2981" s="111">
        <f>IF($K2981=1,VLOOKUP($A2980,$AQ$11:$AU$150,5),E2980)</f>
        <v>7276.54</v>
      </c>
      <c r="F2981" s="160" t="e">
        <f>IF($K2981=1,VLOOKUP($A2980,$AQ$11:$AU$135,6),F2980)</f>
        <v>#REF!</v>
      </c>
      <c r="G2981" s="114">
        <f t="shared" si="1371"/>
        <v>4.3006716003852752E-3</v>
      </c>
      <c r="H2981" s="115">
        <f t="shared" si="1372"/>
        <v>47263</v>
      </c>
      <c r="I2981" s="115">
        <f t="shared" si="1373"/>
        <v>47263</v>
      </c>
      <c r="J2981" s="116">
        <f t="shared" si="1374"/>
        <v>21</v>
      </c>
      <c r="K2981" s="116">
        <f t="shared" si="1375"/>
        <v>12</v>
      </c>
      <c r="L2981" s="8">
        <f t="shared" si="1376"/>
        <v>1.0024552600000001</v>
      </c>
      <c r="M2981" s="117">
        <v>1</v>
      </c>
      <c r="N2981" s="117">
        <f t="shared" si="1377"/>
        <v>1</v>
      </c>
      <c r="O2981" s="110">
        <f t="shared" si="1378"/>
        <v>1.0024552600000001</v>
      </c>
      <c r="P2981" s="110">
        <f t="shared" si="1379"/>
        <v>128.25932474999999</v>
      </c>
      <c r="Q2981" s="148">
        <f t="shared" si="1380"/>
        <v>0</v>
      </c>
      <c r="R2981" s="170">
        <f t="shared" si="1381"/>
        <v>0</v>
      </c>
      <c r="S2981" s="110">
        <f t="shared" si="1382"/>
        <v>0</v>
      </c>
      <c r="T2981" s="92">
        <f t="shared" si="1391"/>
        <v>0</v>
      </c>
      <c r="U2981" s="181">
        <f t="shared" si="1392"/>
        <v>0</v>
      </c>
      <c r="V2981" s="120">
        <f t="shared" si="1388"/>
        <v>7.8E-2</v>
      </c>
      <c r="W2981" s="118">
        <f t="shared" si="1383"/>
        <v>12</v>
      </c>
      <c r="X2981" s="118">
        <v>252</v>
      </c>
      <c r="Y2981" s="117">
        <f t="shared" si="1384"/>
        <v>1.00358295</v>
      </c>
      <c r="Z2981" s="110">
        <f t="shared" si="1385"/>
        <v>0.45954674000000001</v>
      </c>
      <c r="AA2981" s="110">
        <f t="shared" si="1386"/>
        <v>0</v>
      </c>
      <c r="AB2981" s="121" t="str">
        <f t="shared" si="1389"/>
        <v>A+J=</v>
      </c>
      <c r="AC2981" s="115">
        <f t="shared" si="1390"/>
        <v>47263</v>
      </c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9">
        <f t="shared" si="1387"/>
        <v>47251</v>
      </c>
      <c r="B2982" s="110">
        <f t="shared" si="1369"/>
        <v>128.71887149</v>
      </c>
      <c r="C2982" s="184">
        <f t="shared" si="1368"/>
        <v>127.94518605623664</v>
      </c>
      <c r="D2982" s="111">
        <f t="shared" si="1370"/>
        <v>7245.38</v>
      </c>
      <c r="E2982" s="111">
        <f>IF($K2982=1,VLOOKUP($A2981,$AQ$11:$AU$150,5),E2981)</f>
        <v>7276.54</v>
      </c>
      <c r="F2982" s="160" t="e">
        <f>IF($K2982=1,VLOOKUP($A2981,$AQ$11:$AU$135,6),F2981)</f>
        <v>#REF!</v>
      </c>
      <c r="G2982" s="114">
        <f t="shared" si="1371"/>
        <v>4.3006716003852752E-3</v>
      </c>
      <c r="H2982" s="115">
        <f t="shared" si="1372"/>
        <v>47263</v>
      </c>
      <c r="I2982" s="115">
        <f t="shared" si="1373"/>
        <v>47263</v>
      </c>
      <c r="J2982" s="116">
        <f t="shared" si="1374"/>
        <v>21</v>
      </c>
      <c r="K2982" s="116">
        <f t="shared" si="1375"/>
        <v>12</v>
      </c>
      <c r="L2982" s="8">
        <f t="shared" si="1376"/>
        <v>1.0024552600000001</v>
      </c>
      <c r="M2982" s="117">
        <v>1</v>
      </c>
      <c r="N2982" s="117">
        <f t="shared" si="1377"/>
        <v>1</v>
      </c>
      <c r="O2982" s="110">
        <f t="shared" si="1378"/>
        <v>1.0024552600000001</v>
      </c>
      <c r="P2982" s="110">
        <f t="shared" si="1379"/>
        <v>128.25932474999999</v>
      </c>
      <c r="Q2982" s="148">
        <f t="shared" si="1380"/>
        <v>0</v>
      </c>
      <c r="R2982" s="170">
        <f t="shared" si="1381"/>
        <v>0</v>
      </c>
      <c r="S2982" s="110">
        <f t="shared" si="1382"/>
        <v>0</v>
      </c>
      <c r="T2982" s="92">
        <f t="shared" si="1391"/>
        <v>0</v>
      </c>
      <c r="U2982" s="181">
        <f t="shared" si="1392"/>
        <v>0</v>
      </c>
      <c r="V2982" s="120">
        <f t="shared" si="1388"/>
        <v>7.8E-2</v>
      </c>
      <c r="W2982" s="118">
        <f t="shared" si="1383"/>
        <v>12</v>
      </c>
      <c r="X2982" s="118">
        <v>252</v>
      </c>
      <c r="Y2982" s="117">
        <f t="shared" si="1384"/>
        <v>1.00358295</v>
      </c>
      <c r="Z2982" s="110">
        <f t="shared" si="1385"/>
        <v>0.45954674000000001</v>
      </c>
      <c r="AA2982" s="110">
        <f t="shared" si="1386"/>
        <v>0</v>
      </c>
      <c r="AB2982" s="121" t="str">
        <f t="shared" si="1389"/>
        <v>A+J=</v>
      </c>
      <c r="AC2982" s="115">
        <f t="shared" si="1390"/>
        <v>47263</v>
      </c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9">
        <f t="shared" si="1387"/>
        <v>47252</v>
      </c>
      <c r="B2983" s="110">
        <f t="shared" si="1369"/>
        <v>128.71887149</v>
      </c>
      <c r="C2983" s="184">
        <f t="shared" si="1368"/>
        <v>127.94518605623664</v>
      </c>
      <c r="D2983" s="111">
        <f t="shared" si="1370"/>
        <v>7245.38</v>
      </c>
      <c r="E2983" s="111">
        <f>IF($K2983=1,VLOOKUP($A2982,$AQ$11:$AU$150,5),E2982)</f>
        <v>7276.54</v>
      </c>
      <c r="F2983" s="160" t="e">
        <f>IF($K2983=1,VLOOKUP($A2982,$AQ$11:$AU$135,6),F2982)</f>
        <v>#REF!</v>
      </c>
      <c r="G2983" s="114">
        <f t="shared" si="1371"/>
        <v>4.3006716003852752E-3</v>
      </c>
      <c r="H2983" s="115">
        <f t="shared" si="1372"/>
        <v>47263</v>
      </c>
      <c r="I2983" s="115">
        <f t="shared" si="1373"/>
        <v>47263</v>
      </c>
      <c r="J2983" s="116">
        <f t="shared" si="1374"/>
        <v>21</v>
      </c>
      <c r="K2983" s="116">
        <f t="shared" si="1375"/>
        <v>12</v>
      </c>
      <c r="L2983" s="8">
        <f t="shared" si="1376"/>
        <v>1.0024552600000001</v>
      </c>
      <c r="M2983" s="117">
        <v>1</v>
      </c>
      <c r="N2983" s="117">
        <f t="shared" si="1377"/>
        <v>1</v>
      </c>
      <c r="O2983" s="110">
        <f t="shared" si="1378"/>
        <v>1.0024552600000001</v>
      </c>
      <c r="P2983" s="110">
        <f t="shared" si="1379"/>
        <v>128.25932474999999</v>
      </c>
      <c r="Q2983" s="148">
        <f t="shared" si="1380"/>
        <v>0</v>
      </c>
      <c r="R2983" s="170">
        <f t="shared" si="1381"/>
        <v>0</v>
      </c>
      <c r="S2983" s="110">
        <f t="shared" si="1382"/>
        <v>0</v>
      </c>
      <c r="T2983" s="92">
        <f t="shared" si="1391"/>
        <v>0</v>
      </c>
      <c r="U2983" s="181">
        <f t="shared" si="1392"/>
        <v>0</v>
      </c>
      <c r="V2983" s="120">
        <f t="shared" si="1388"/>
        <v>7.8E-2</v>
      </c>
      <c r="W2983" s="118">
        <f t="shared" si="1383"/>
        <v>12</v>
      </c>
      <c r="X2983" s="118">
        <v>252</v>
      </c>
      <c r="Y2983" s="117">
        <f t="shared" si="1384"/>
        <v>1.00358295</v>
      </c>
      <c r="Z2983" s="110">
        <f t="shared" si="1385"/>
        <v>0.45954674000000001</v>
      </c>
      <c r="AA2983" s="110">
        <f t="shared" si="1386"/>
        <v>0</v>
      </c>
      <c r="AB2983" s="121" t="str">
        <f t="shared" si="1389"/>
        <v>A+J=</v>
      </c>
      <c r="AC2983" s="115">
        <f t="shared" si="1390"/>
        <v>47263</v>
      </c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9">
        <f t="shared" si="1387"/>
        <v>47253</v>
      </c>
      <c r="B2984" s="110">
        <f t="shared" si="1369"/>
        <v>128.78355646999998</v>
      </c>
      <c r="C2984" s="184">
        <f t="shared" si="1368"/>
        <v>127.94518605623664</v>
      </c>
      <c r="D2984" s="111">
        <f t="shared" si="1370"/>
        <v>7245.38</v>
      </c>
      <c r="E2984" s="111">
        <f>IF($K2984=1,VLOOKUP($A2983,$AQ$11:$AU$150,5),E2983)</f>
        <v>7276.54</v>
      </c>
      <c r="F2984" s="160" t="e">
        <f>IF($K2984=1,VLOOKUP($A2983,$AQ$11:$AU$135,6),F2983)</f>
        <v>#REF!</v>
      </c>
      <c r="G2984" s="114">
        <f t="shared" si="1371"/>
        <v>4.3006716003852752E-3</v>
      </c>
      <c r="H2984" s="115">
        <f t="shared" si="1372"/>
        <v>47263</v>
      </c>
      <c r="I2984" s="115">
        <f t="shared" si="1373"/>
        <v>47263</v>
      </c>
      <c r="J2984" s="116">
        <f t="shared" si="1374"/>
        <v>21</v>
      </c>
      <c r="K2984" s="116">
        <f t="shared" si="1375"/>
        <v>13</v>
      </c>
      <c r="L2984" s="8">
        <f t="shared" si="1376"/>
        <v>1.0026601399999999</v>
      </c>
      <c r="M2984" s="117">
        <v>1</v>
      </c>
      <c r="N2984" s="117">
        <f t="shared" si="1377"/>
        <v>1</v>
      </c>
      <c r="O2984" s="110">
        <f t="shared" si="1378"/>
        <v>1.0026601399999999</v>
      </c>
      <c r="P2984" s="110">
        <f t="shared" si="1379"/>
        <v>128.28553815999999</v>
      </c>
      <c r="Q2984" s="148">
        <f t="shared" si="1380"/>
        <v>0</v>
      </c>
      <c r="R2984" s="170">
        <f t="shared" si="1381"/>
        <v>0</v>
      </c>
      <c r="S2984" s="110">
        <f t="shared" si="1382"/>
        <v>0</v>
      </c>
      <c r="T2984" s="92">
        <f t="shared" si="1391"/>
        <v>0</v>
      </c>
      <c r="U2984" s="181">
        <f t="shared" si="1392"/>
        <v>0</v>
      </c>
      <c r="V2984" s="120">
        <f t="shared" si="1388"/>
        <v>7.8E-2</v>
      </c>
      <c r="W2984" s="118">
        <f t="shared" si="1383"/>
        <v>13</v>
      </c>
      <c r="X2984" s="118">
        <v>252</v>
      </c>
      <c r="Y2984" s="117">
        <f t="shared" si="1384"/>
        <v>1.003882108</v>
      </c>
      <c r="Z2984" s="110">
        <f t="shared" si="1385"/>
        <v>0.49801831000000002</v>
      </c>
      <c r="AA2984" s="110">
        <f t="shared" si="1386"/>
        <v>0</v>
      </c>
      <c r="AB2984" s="121" t="str">
        <f t="shared" si="1389"/>
        <v>A+J=</v>
      </c>
      <c r="AC2984" s="115">
        <f t="shared" si="1390"/>
        <v>47263</v>
      </c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9">
        <f t="shared" si="1387"/>
        <v>47254</v>
      </c>
      <c r="B2985" s="110">
        <f t="shared" si="1369"/>
        <v>128.84827369000001</v>
      </c>
      <c r="C2985" s="184">
        <f t="shared" si="1368"/>
        <v>127.94518605623664</v>
      </c>
      <c r="D2985" s="111">
        <f t="shared" si="1370"/>
        <v>7245.38</v>
      </c>
      <c r="E2985" s="111">
        <f>IF($K2985=1,VLOOKUP($A2984,$AQ$11:$AU$150,5),E2984)</f>
        <v>7276.54</v>
      </c>
      <c r="F2985" s="160" t="e">
        <f>IF($K2985=1,VLOOKUP($A2984,$AQ$11:$AU$135,6),F2984)</f>
        <v>#REF!</v>
      </c>
      <c r="G2985" s="114">
        <f t="shared" si="1371"/>
        <v>4.3006716003852752E-3</v>
      </c>
      <c r="H2985" s="115">
        <f t="shared" si="1372"/>
        <v>47263</v>
      </c>
      <c r="I2985" s="115">
        <f t="shared" si="1373"/>
        <v>47263</v>
      </c>
      <c r="J2985" s="116">
        <f t="shared" si="1374"/>
        <v>21</v>
      </c>
      <c r="K2985" s="116">
        <f t="shared" si="1375"/>
        <v>14</v>
      </c>
      <c r="L2985" s="8">
        <f t="shared" si="1376"/>
        <v>1.00286506</v>
      </c>
      <c r="M2985" s="117">
        <v>1</v>
      </c>
      <c r="N2985" s="117">
        <f t="shared" si="1377"/>
        <v>1</v>
      </c>
      <c r="O2985" s="110">
        <f t="shared" si="1378"/>
        <v>1.00286506</v>
      </c>
      <c r="P2985" s="110">
        <f t="shared" si="1379"/>
        <v>128.31175669000001</v>
      </c>
      <c r="Q2985" s="148">
        <f t="shared" si="1380"/>
        <v>0</v>
      </c>
      <c r="R2985" s="170">
        <f t="shared" si="1381"/>
        <v>0</v>
      </c>
      <c r="S2985" s="110">
        <f t="shared" si="1382"/>
        <v>0</v>
      </c>
      <c r="T2985" s="92">
        <f t="shared" si="1391"/>
        <v>0</v>
      </c>
      <c r="U2985" s="181">
        <f t="shared" si="1392"/>
        <v>0</v>
      </c>
      <c r="V2985" s="120">
        <f t="shared" si="1388"/>
        <v>7.8E-2</v>
      </c>
      <c r="W2985" s="118">
        <f t="shared" si="1383"/>
        <v>14</v>
      </c>
      <c r="X2985" s="118">
        <v>252</v>
      </c>
      <c r="Y2985" s="117">
        <f t="shared" si="1384"/>
        <v>1.0041813550000001</v>
      </c>
      <c r="Z2985" s="110">
        <f t="shared" si="1385"/>
        <v>0.53651700000000002</v>
      </c>
      <c r="AA2985" s="110">
        <f t="shared" si="1386"/>
        <v>0</v>
      </c>
      <c r="AB2985" s="121" t="str">
        <f t="shared" si="1389"/>
        <v>A+J=</v>
      </c>
      <c r="AC2985" s="115">
        <f t="shared" si="1390"/>
        <v>47263</v>
      </c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9">
        <f t="shared" si="1387"/>
        <v>47255</v>
      </c>
      <c r="B2986" s="110">
        <f t="shared" si="1369"/>
        <v>128.91302315999999</v>
      </c>
      <c r="C2986" s="184">
        <f t="shared" si="1368"/>
        <v>127.94518605623664</v>
      </c>
      <c r="D2986" s="111">
        <f t="shared" si="1370"/>
        <v>7245.38</v>
      </c>
      <c r="E2986" s="111">
        <f>IF($K2986=1,VLOOKUP($A2985,$AQ$11:$AU$150,5),E2985)</f>
        <v>7276.54</v>
      </c>
      <c r="F2986" s="160" t="e">
        <f>IF($K2986=1,VLOOKUP($A2985,$AQ$11:$AU$135,6),F2985)</f>
        <v>#REF!</v>
      </c>
      <c r="G2986" s="114">
        <f t="shared" si="1371"/>
        <v>4.3006716003852752E-3</v>
      </c>
      <c r="H2986" s="115">
        <f t="shared" si="1372"/>
        <v>47263</v>
      </c>
      <c r="I2986" s="115">
        <f t="shared" si="1373"/>
        <v>47263</v>
      </c>
      <c r="J2986" s="116">
        <f t="shared" si="1374"/>
        <v>21</v>
      </c>
      <c r="K2986" s="116">
        <f t="shared" si="1375"/>
        <v>15</v>
      </c>
      <c r="L2986" s="8">
        <f t="shared" si="1376"/>
        <v>1.00307002</v>
      </c>
      <c r="M2986" s="117">
        <v>1</v>
      </c>
      <c r="N2986" s="117">
        <f t="shared" si="1377"/>
        <v>1</v>
      </c>
      <c r="O2986" s="110">
        <f t="shared" si="1378"/>
        <v>1.00307002</v>
      </c>
      <c r="P2986" s="110">
        <f t="shared" si="1379"/>
        <v>128.33798032999999</v>
      </c>
      <c r="Q2986" s="148">
        <f t="shared" si="1380"/>
        <v>0</v>
      </c>
      <c r="R2986" s="170">
        <f t="shared" si="1381"/>
        <v>0</v>
      </c>
      <c r="S2986" s="110">
        <f t="shared" si="1382"/>
        <v>0</v>
      </c>
      <c r="T2986" s="92">
        <f t="shared" si="1391"/>
        <v>0</v>
      </c>
      <c r="U2986" s="181">
        <f t="shared" si="1392"/>
        <v>0</v>
      </c>
      <c r="V2986" s="120">
        <f t="shared" si="1388"/>
        <v>7.8E-2</v>
      </c>
      <c r="W2986" s="118">
        <f t="shared" si="1383"/>
        <v>15</v>
      </c>
      <c r="X2986" s="118">
        <v>252</v>
      </c>
      <c r="Y2986" s="117">
        <f t="shared" si="1384"/>
        <v>1.0044806909999999</v>
      </c>
      <c r="Z2986" s="110">
        <f t="shared" si="1385"/>
        <v>0.57504283</v>
      </c>
      <c r="AA2986" s="110">
        <f t="shared" si="1386"/>
        <v>0</v>
      </c>
      <c r="AB2986" s="121" t="str">
        <f t="shared" si="1389"/>
        <v>A+J=</v>
      </c>
      <c r="AC2986" s="115">
        <f t="shared" si="1390"/>
        <v>47263</v>
      </c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9">
        <f t="shared" si="1387"/>
        <v>47256</v>
      </c>
      <c r="B2987" s="110">
        <f t="shared" si="1369"/>
        <v>128.97780502000001</v>
      </c>
      <c r="C2987" s="184">
        <f t="shared" si="1368"/>
        <v>127.94518605623664</v>
      </c>
      <c r="D2987" s="111">
        <f t="shared" si="1370"/>
        <v>7245.38</v>
      </c>
      <c r="E2987" s="111">
        <f>IF($K2987=1,VLOOKUP($A2986,$AQ$11:$AU$150,5),E2986)</f>
        <v>7276.54</v>
      </c>
      <c r="F2987" s="160" t="e">
        <f>IF($K2987=1,VLOOKUP($A2986,$AQ$11:$AU$135,6),F2986)</f>
        <v>#REF!</v>
      </c>
      <c r="G2987" s="114">
        <f t="shared" si="1371"/>
        <v>4.3006716003852752E-3</v>
      </c>
      <c r="H2987" s="115">
        <f t="shared" si="1372"/>
        <v>47263</v>
      </c>
      <c r="I2987" s="115">
        <f t="shared" si="1373"/>
        <v>47263</v>
      </c>
      <c r="J2987" s="116">
        <f t="shared" si="1374"/>
        <v>21</v>
      </c>
      <c r="K2987" s="116">
        <f t="shared" si="1375"/>
        <v>16</v>
      </c>
      <c r="L2987" s="8">
        <f t="shared" si="1376"/>
        <v>1.00327502</v>
      </c>
      <c r="M2987" s="117">
        <v>1</v>
      </c>
      <c r="N2987" s="117">
        <f t="shared" si="1377"/>
        <v>1</v>
      </c>
      <c r="O2987" s="110">
        <f t="shared" si="1378"/>
        <v>1.00327502</v>
      </c>
      <c r="P2987" s="110">
        <f t="shared" si="1379"/>
        <v>128.36420909</v>
      </c>
      <c r="Q2987" s="148">
        <f t="shared" si="1380"/>
        <v>0</v>
      </c>
      <c r="R2987" s="170">
        <f t="shared" si="1381"/>
        <v>0</v>
      </c>
      <c r="S2987" s="110">
        <f t="shared" si="1382"/>
        <v>0</v>
      </c>
      <c r="T2987" s="92">
        <f t="shared" si="1391"/>
        <v>0</v>
      </c>
      <c r="U2987" s="181">
        <f t="shared" si="1392"/>
        <v>0</v>
      </c>
      <c r="V2987" s="120">
        <f t="shared" si="1388"/>
        <v>7.8E-2</v>
      </c>
      <c r="W2987" s="118">
        <f t="shared" si="1383"/>
        <v>16</v>
      </c>
      <c r="X2987" s="118">
        <v>252</v>
      </c>
      <c r="Y2987" s="117">
        <f t="shared" si="1384"/>
        <v>1.0047801169999999</v>
      </c>
      <c r="Z2987" s="110">
        <f t="shared" si="1385"/>
        <v>0.61359593000000001</v>
      </c>
      <c r="AA2987" s="110">
        <f t="shared" si="1386"/>
        <v>0</v>
      </c>
      <c r="AB2987" s="121" t="str">
        <f t="shared" si="1389"/>
        <v>A+J=</v>
      </c>
      <c r="AC2987" s="115">
        <f t="shared" si="1390"/>
        <v>47263</v>
      </c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9">
        <f t="shared" si="1387"/>
        <v>47257</v>
      </c>
      <c r="B2988" s="110">
        <f t="shared" si="1369"/>
        <v>129.04262045000002</v>
      </c>
      <c r="C2988" s="184">
        <f t="shared" si="1368"/>
        <v>127.94518605623664</v>
      </c>
      <c r="D2988" s="111">
        <f t="shared" si="1370"/>
        <v>7245.38</v>
      </c>
      <c r="E2988" s="111">
        <f>IF($K2988=1,VLOOKUP($A2987,$AQ$11:$AU$150,5),E2987)</f>
        <v>7276.54</v>
      </c>
      <c r="F2988" s="160" t="e">
        <f>IF($K2988=1,VLOOKUP($A2987,$AQ$11:$AU$135,6),F2987)</f>
        <v>#REF!</v>
      </c>
      <c r="G2988" s="114">
        <f t="shared" si="1371"/>
        <v>4.3006716003852752E-3</v>
      </c>
      <c r="H2988" s="115">
        <f t="shared" si="1372"/>
        <v>47263</v>
      </c>
      <c r="I2988" s="115">
        <f t="shared" si="1373"/>
        <v>47263</v>
      </c>
      <c r="J2988" s="116">
        <f t="shared" si="1374"/>
        <v>21</v>
      </c>
      <c r="K2988" s="116">
        <f t="shared" si="1375"/>
        <v>17</v>
      </c>
      <c r="L2988" s="8">
        <f t="shared" si="1376"/>
        <v>1.0034800699999999</v>
      </c>
      <c r="M2988" s="117">
        <v>1</v>
      </c>
      <c r="N2988" s="117">
        <f t="shared" si="1377"/>
        <v>1</v>
      </c>
      <c r="O2988" s="110">
        <f t="shared" si="1378"/>
        <v>1.0034800699999999</v>
      </c>
      <c r="P2988" s="110">
        <f t="shared" si="1379"/>
        <v>128.39044425</v>
      </c>
      <c r="Q2988" s="148">
        <f t="shared" si="1380"/>
        <v>0</v>
      </c>
      <c r="R2988" s="170">
        <f t="shared" si="1381"/>
        <v>0</v>
      </c>
      <c r="S2988" s="110">
        <f t="shared" si="1382"/>
        <v>0</v>
      </c>
      <c r="T2988" s="92">
        <f t="shared" si="1391"/>
        <v>0</v>
      </c>
      <c r="U2988" s="181">
        <f t="shared" si="1392"/>
        <v>0</v>
      </c>
      <c r="V2988" s="120">
        <f t="shared" si="1388"/>
        <v>7.8E-2</v>
      </c>
      <c r="W2988" s="118">
        <f t="shared" si="1383"/>
        <v>17</v>
      </c>
      <c r="X2988" s="118">
        <v>252</v>
      </c>
      <c r="Y2988" s="117">
        <f t="shared" si="1384"/>
        <v>1.0050796319999999</v>
      </c>
      <c r="Z2988" s="110">
        <f t="shared" si="1385"/>
        <v>0.65217619999999998</v>
      </c>
      <c r="AA2988" s="110">
        <f t="shared" si="1386"/>
        <v>0</v>
      </c>
      <c r="AB2988" s="121" t="str">
        <f t="shared" si="1389"/>
        <v>A+J=</v>
      </c>
      <c r="AC2988" s="115">
        <f t="shared" si="1390"/>
        <v>47263</v>
      </c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9">
        <f t="shared" si="1387"/>
        <v>47258</v>
      </c>
      <c r="B2989" s="110">
        <f t="shared" si="1369"/>
        <v>129.04262045000002</v>
      </c>
      <c r="C2989" s="184">
        <f t="shared" ref="C2989:C3052" si="1393">IF(Q2988&gt;0,P2988-S2988-T2988,C2988)</f>
        <v>127.94518605623664</v>
      </c>
      <c r="D2989" s="111">
        <f t="shared" si="1370"/>
        <v>7245.38</v>
      </c>
      <c r="E2989" s="111">
        <f>IF($K2989=1,VLOOKUP($A2988,$AQ$11:$AU$150,5),E2988)</f>
        <v>7276.54</v>
      </c>
      <c r="F2989" s="160" t="e">
        <f>IF($K2989=1,VLOOKUP($A2988,$AQ$11:$AU$135,6),F2988)</f>
        <v>#REF!</v>
      </c>
      <c r="G2989" s="114">
        <f t="shared" si="1371"/>
        <v>4.3006716003852752E-3</v>
      </c>
      <c r="H2989" s="115">
        <f t="shared" si="1372"/>
        <v>47263</v>
      </c>
      <c r="I2989" s="115">
        <f t="shared" si="1373"/>
        <v>47263</v>
      </c>
      <c r="J2989" s="116">
        <f t="shared" si="1374"/>
        <v>21</v>
      </c>
      <c r="K2989" s="116">
        <f t="shared" si="1375"/>
        <v>17</v>
      </c>
      <c r="L2989" s="8">
        <f t="shared" si="1376"/>
        <v>1.0034800699999999</v>
      </c>
      <c r="M2989" s="117">
        <v>1</v>
      </c>
      <c r="N2989" s="117">
        <f t="shared" si="1377"/>
        <v>1</v>
      </c>
      <c r="O2989" s="110">
        <f t="shared" si="1378"/>
        <v>1.0034800699999999</v>
      </c>
      <c r="P2989" s="110">
        <f t="shared" si="1379"/>
        <v>128.39044425</v>
      </c>
      <c r="Q2989" s="148">
        <f t="shared" si="1380"/>
        <v>0</v>
      </c>
      <c r="R2989" s="170">
        <f t="shared" si="1381"/>
        <v>0</v>
      </c>
      <c r="S2989" s="110">
        <f t="shared" si="1382"/>
        <v>0</v>
      </c>
      <c r="T2989" s="92">
        <f t="shared" si="1391"/>
        <v>0</v>
      </c>
      <c r="U2989" s="181">
        <f t="shared" si="1392"/>
        <v>0</v>
      </c>
      <c r="V2989" s="120">
        <f t="shared" si="1388"/>
        <v>7.8E-2</v>
      </c>
      <c r="W2989" s="118">
        <f t="shared" si="1383"/>
        <v>17</v>
      </c>
      <c r="X2989" s="118">
        <v>252</v>
      </c>
      <c r="Y2989" s="117">
        <f t="shared" si="1384"/>
        <v>1.0050796319999999</v>
      </c>
      <c r="Z2989" s="110">
        <f t="shared" si="1385"/>
        <v>0.65217619999999998</v>
      </c>
      <c r="AA2989" s="110">
        <f t="shared" si="1386"/>
        <v>0</v>
      </c>
      <c r="AB2989" s="121" t="str">
        <f t="shared" si="1389"/>
        <v>A+J=</v>
      </c>
      <c r="AC2989" s="115">
        <f t="shared" si="1390"/>
        <v>47263</v>
      </c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9">
        <f t="shared" si="1387"/>
        <v>47259</v>
      </c>
      <c r="B2990" s="110">
        <f t="shared" si="1369"/>
        <v>129.04262045000002</v>
      </c>
      <c r="C2990" s="184">
        <f t="shared" si="1393"/>
        <v>127.94518605623664</v>
      </c>
      <c r="D2990" s="111">
        <f t="shared" si="1370"/>
        <v>7245.38</v>
      </c>
      <c r="E2990" s="111">
        <f>IF($K2990=1,VLOOKUP($A2989,$AQ$11:$AU$150,5),E2989)</f>
        <v>7276.54</v>
      </c>
      <c r="F2990" s="160" t="e">
        <f>IF($K2990=1,VLOOKUP($A2989,$AQ$11:$AU$135,6),F2989)</f>
        <v>#REF!</v>
      </c>
      <c r="G2990" s="114">
        <f t="shared" si="1371"/>
        <v>4.3006716003852752E-3</v>
      </c>
      <c r="H2990" s="115">
        <f t="shared" si="1372"/>
        <v>47263</v>
      </c>
      <c r="I2990" s="115">
        <f t="shared" si="1373"/>
        <v>47263</v>
      </c>
      <c r="J2990" s="116">
        <f t="shared" si="1374"/>
        <v>21</v>
      </c>
      <c r="K2990" s="116">
        <f t="shared" si="1375"/>
        <v>17</v>
      </c>
      <c r="L2990" s="8">
        <f t="shared" si="1376"/>
        <v>1.0034800699999999</v>
      </c>
      <c r="M2990" s="117">
        <v>1</v>
      </c>
      <c r="N2990" s="117">
        <f t="shared" si="1377"/>
        <v>1</v>
      </c>
      <c r="O2990" s="110">
        <f t="shared" si="1378"/>
        <v>1.0034800699999999</v>
      </c>
      <c r="P2990" s="110">
        <f t="shared" si="1379"/>
        <v>128.39044425</v>
      </c>
      <c r="Q2990" s="148">
        <f t="shared" si="1380"/>
        <v>0</v>
      </c>
      <c r="R2990" s="170">
        <f t="shared" si="1381"/>
        <v>0</v>
      </c>
      <c r="S2990" s="110">
        <f t="shared" si="1382"/>
        <v>0</v>
      </c>
      <c r="T2990" s="92">
        <f t="shared" si="1391"/>
        <v>0</v>
      </c>
      <c r="U2990" s="181">
        <f t="shared" si="1392"/>
        <v>0</v>
      </c>
      <c r="V2990" s="120">
        <f t="shared" si="1388"/>
        <v>7.8E-2</v>
      </c>
      <c r="W2990" s="118">
        <f t="shared" si="1383"/>
        <v>17</v>
      </c>
      <c r="X2990" s="118">
        <v>252</v>
      </c>
      <c r="Y2990" s="117">
        <f t="shared" si="1384"/>
        <v>1.0050796319999999</v>
      </c>
      <c r="Z2990" s="110">
        <f t="shared" si="1385"/>
        <v>0.65217619999999998</v>
      </c>
      <c r="AA2990" s="110">
        <f t="shared" si="1386"/>
        <v>0</v>
      </c>
      <c r="AB2990" s="121" t="str">
        <f t="shared" si="1389"/>
        <v>A+J=</v>
      </c>
      <c r="AC2990" s="115">
        <f t="shared" si="1390"/>
        <v>47263</v>
      </c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9">
        <f t="shared" si="1387"/>
        <v>47260</v>
      </c>
      <c r="B2991" s="110">
        <f t="shared" si="1369"/>
        <v>129.10746689000001</v>
      </c>
      <c r="C2991" s="184">
        <f t="shared" si="1393"/>
        <v>127.94518605623664</v>
      </c>
      <c r="D2991" s="111">
        <f t="shared" si="1370"/>
        <v>7245.38</v>
      </c>
      <c r="E2991" s="111">
        <f>IF($K2991=1,VLOOKUP($A2990,$AQ$11:$AU$150,5),E2990)</f>
        <v>7276.54</v>
      </c>
      <c r="F2991" s="160" t="e">
        <f>IF($K2991=1,VLOOKUP($A2990,$AQ$11:$AU$135,6),F2990)</f>
        <v>#REF!</v>
      </c>
      <c r="G2991" s="114">
        <f t="shared" si="1371"/>
        <v>4.3006716003852752E-3</v>
      </c>
      <c r="H2991" s="115">
        <f t="shared" si="1372"/>
        <v>47263</v>
      </c>
      <c r="I2991" s="115">
        <f t="shared" si="1373"/>
        <v>47263</v>
      </c>
      <c r="J2991" s="116">
        <f t="shared" si="1374"/>
        <v>21</v>
      </c>
      <c r="K2991" s="116">
        <f t="shared" si="1375"/>
        <v>18</v>
      </c>
      <c r="L2991" s="8">
        <f t="shared" si="1376"/>
        <v>1.0036851499999999</v>
      </c>
      <c r="M2991" s="117">
        <v>1</v>
      </c>
      <c r="N2991" s="117">
        <f t="shared" si="1377"/>
        <v>1</v>
      </c>
      <c r="O2991" s="110">
        <f t="shared" si="1378"/>
        <v>1.0036851499999999</v>
      </c>
      <c r="P2991" s="110">
        <f t="shared" si="1379"/>
        <v>128.41668325000001</v>
      </c>
      <c r="Q2991" s="148">
        <f t="shared" si="1380"/>
        <v>0</v>
      </c>
      <c r="R2991" s="170">
        <f t="shared" si="1381"/>
        <v>0</v>
      </c>
      <c r="S2991" s="110">
        <f t="shared" si="1382"/>
        <v>0</v>
      </c>
      <c r="T2991" s="92">
        <f t="shared" si="1391"/>
        <v>0</v>
      </c>
      <c r="U2991" s="181">
        <f t="shared" si="1392"/>
        <v>0</v>
      </c>
      <c r="V2991" s="120">
        <f t="shared" si="1388"/>
        <v>7.8E-2</v>
      </c>
      <c r="W2991" s="118">
        <f t="shared" si="1383"/>
        <v>18</v>
      </c>
      <c r="X2991" s="118">
        <v>252</v>
      </c>
      <c r="Y2991" s="117">
        <f t="shared" si="1384"/>
        <v>1.005379236</v>
      </c>
      <c r="Z2991" s="110">
        <f t="shared" si="1385"/>
        <v>0.69078364000000003</v>
      </c>
      <c r="AA2991" s="110">
        <f t="shared" si="1386"/>
        <v>0</v>
      </c>
      <c r="AB2991" s="121" t="str">
        <f t="shared" si="1389"/>
        <v>A+J=</v>
      </c>
      <c r="AC2991" s="115">
        <f t="shared" si="1390"/>
        <v>47263</v>
      </c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9">
        <f t="shared" si="1387"/>
        <v>47261</v>
      </c>
      <c r="B2992" s="110">
        <f t="shared" si="1369"/>
        <v>129.17234692</v>
      </c>
      <c r="C2992" s="184">
        <f t="shared" si="1393"/>
        <v>127.94518605623664</v>
      </c>
      <c r="D2992" s="111">
        <f t="shared" si="1370"/>
        <v>7245.38</v>
      </c>
      <c r="E2992" s="111">
        <f>IF($K2992=1,VLOOKUP($A2991,$AQ$11:$AU$150,5),E2991)</f>
        <v>7276.54</v>
      </c>
      <c r="F2992" s="160" t="e">
        <f>IF($K2992=1,VLOOKUP($A2991,$AQ$11:$AU$135,6),F2991)</f>
        <v>#REF!</v>
      </c>
      <c r="G2992" s="114">
        <f t="shared" si="1371"/>
        <v>4.3006716003852752E-3</v>
      </c>
      <c r="H2992" s="115">
        <f t="shared" si="1372"/>
        <v>47263</v>
      </c>
      <c r="I2992" s="115">
        <f t="shared" si="1373"/>
        <v>47263</v>
      </c>
      <c r="J2992" s="116">
        <f t="shared" si="1374"/>
        <v>21</v>
      </c>
      <c r="K2992" s="116">
        <f t="shared" si="1375"/>
        <v>19</v>
      </c>
      <c r="L2992" s="8">
        <f t="shared" si="1376"/>
        <v>1.00389028</v>
      </c>
      <c r="M2992" s="117">
        <v>1</v>
      </c>
      <c r="N2992" s="117">
        <f t="shared" si="1377"/>
        <v>1</v>
      </c>
      <c r="O2992" s="110">
        <f t="shared" si="1378"/>
        <v>1.00389028</v>
      </c>
      <c r="P2992" s="110">
        <f t="shared" si="1379"/>
        <v>128.44292865</v>
      </c>
      <c r="Q2992" s="148">
        <f t="shared" si="1380"/>
        <v>0</v>
      </c>
      <c r="R2992" s="170">
        <f t="shared" si="1381"/>
        <v>0</v>
      </c>
      <c r="S2992" s="110">
        <f t="shared" si="1382"/>
        <v>0</v>
      </c>
      <c r="T2992" s="92">
        <f t="shared" si="1391"/>
        <v>0</v>
      </c>
      <c r="U2992" s="181">
        <f t="shared" si="1392"/>
        <v>0</v>
      </c>
      <c r="V2992" s="120">
        <f t="shared" si="1388"/>
        <v>7.8E-2</v>
      </c>
      <c r="W2992" s="118">
        <f t="shared" si="1383"/>
        <v>19</v>
      </c>
      <c r="X2992" s="118">
        <v>252</v>
      </c>
      <c r="Y2992" s="117">
        <f t="shared" si="1384"/>
        <v>1.0056789290000001</v>
      </c>
      <c r="Z2992" s="110">
        <f t="shared" si="1385"/>
        <v>0.72941827000000004</v>
      </c>
      <c r="AA2992" s="110">
        <f t="shared" si="1386"/>
        <v>0</v>
      </c>
      <c r="AB2992" s="121" t="str">
        <f t="shared" si="1389"/>
        <v>A+J=</v>
      </c>
      <c r="AC2992" s="115">
        <f t="shared" si="1390"/>
        <v>47263</v>
      </c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9">
        <f t="shared" si="1387"/>
        <v>47262</v>
      </c>
      <c r="B2993" s="110">
        <f t="shared" si="1369"/>
        <v>129.23725938000001</v>
      </c>
      <c r="C2993" s="184">
        <f t="shared" si="1393"/>
        <v>127.94518605623664</v>
      </c>
      <c r="D2993" s="111">
        <f t="shared" si="1370"/>
        <v>7245.38</v>
      </c>
      <c r="E2993" s="111">
        <f>IF($K2993=1,VLOOKUP($A2992,$AQ$11:$AU$150,5),E2992)</f>
        <v>7276.54</v>
      </c>
      <c r="F2993" s="160" t="e">
        <f>IF($K2993=1,VLOOKUP($A2992,$AQ$11:$AU$135,6),F2992)</f>
        <v>#REF!</v>
      </c>
      <c r="G2993" s="114">
        <f t="shared" si="1371"/>
        <v>4.3006716003852752E-3</v>
      </c>
      <c r="H2993" s="115">
        <f t="shared" si="1372"/>
        <v>47263</v>
      </c>
      <c r="I2993" s="115">
        <f t="shared" si="1373"/>
        <v>47263</v>
      </c>
      <c r="J2993" s="116">
        <f t="shared" si="1374"/>
        <v>21</v>
      </c>
      <c r="K2993" s="116">
        <f t="shared" si="1375"/>
        <v>20</v>
      </c>
      <c r="L2993" s="8">
        <f t="shared" si="1376"/>
        <v>1.0040954499999999</v>
      </c>
      <c r="M2993" s="117">
        <v>1</v>
      </c>
      <c r="N2993" s="117">
        <f t="shared" si="1377"/>
        <v>1</v>
      </c>
      <c r="O2993" s="110">
        <f t="shared" si="1378"/>
        <v>1.0040954499999999</v>
      </c>
      <c r="P2993" s="110">
        <f t="shared" si="1379"/>
        <v>128.46917916000001</v>
      </c>
      <c r="Q2993" s="148">
        <f t="shared" si="1380"/>
        <v>0</v>
      </c>
      <c r="R2993" s="170">
        <f t="shared" si="1381"/>
        <v>0</v>
      </c>
      <c r="S2993" s="110">
        <f t="shared" si="1382"/>
        <v>0</v>
      </c>
      <c r="T2993" s="92">
        <f t="shared" si="1391"/>
        <v>0</v>
      </c>
      <c r="U2993" s="181">
        <f t="shared" si="1392"/>
        <v>0</v>
      </c>
      <c r="V2993" s="120">
        <f t="shared" si="1388"/>
        <v>7.8E-2</v>
      </c>
      <c r="W2993" s="118">
        <f t="shared" si="1383"/>
        <v>20</v>
      </c>
      <c r="X2993" s="118">
        <v>252</v>
      </c>
      <c r="Y2993" s="117">
        <f t="shared" si="1384"/>
        <v>1.0059787120000001</v>
      </c>
      <c r="Z2993" s="110">
        <f t="shared" si="1385"/>
        <v>0.76808021999999998</v>
      </c>
      <c r="AA2993" s="110">
        <f t="shared" si="1386"/>
        <v>0</v>
      </c>
      <c r="AB2993" s="121" t="str">
        <f t="shared" si="1389"/>
        <v>A+J=</v>
      </c>
      <c r="AC2993" s="115">
        <f t="shared" si="1390"/>
        <v>47263</v>
      </c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9">
        <f t="shared" si="1387"/>
        <v>47263</v>
      </c>
      <c r="B2994" s="110">
        <f t="shared" si="1369"/>
        <v>129.30220545</v>
      </c>
      <c r="C2994" s="184">
        <f t="shared" si="1393"/>
        <v>127.94518605623664</v>
      </c>
      <c r="D2994" s="111">
        <f t="shared" si="1370"/>
        <v>7245.38</v>
      </c>
      <c r="E2994" s="111">
        <f>IF($K2994=1,VLOOKUP($A2993,$AQ$11:$AU$150,5),E2993)</f>
        <v>7276.54</v>
      </c>
      <c r="F2994" s="160" t="e">
        <f>IF($K2994=1,VLOOKUP($A2993,$AQ$11:$AU$135,6),F2993)</f>
        <v>#REF!</v>
      </c>
      <c r="G2994" s="114">
        <f t="shared" si="1371"/>
        <v>4.3006716003852752E-3</v>
      </c>
      <c r="H2994" s="115">
        <f t="shared" si="1372"/>
        <v>47263</v>
      </c>
      <c r="I2994" s="115">
        <f t="shared" si="1373"/>
        <v>47263</v>
      </c>
      <c r="J2994" s="116">
        <f t="shared" si="1374"/>
        <v>21</v>
      </c>
      <c r="K2994" s="116">
        <f t="shared" si="1375"/>
        <v>21</v>
      </c>
      <c r="L2994" s="8">
        <f t="shared" si="1376"/>
        <v>1.0043006699999999</v>
      </c>
      <c r="M2994" s="117">
        <v>1</v>
      </c>
      <c r="N2994" s="117">
        <f t="shared" si="1377"/>
        <v>1</v>
      </c>
      <c r="O2994" s="110">
        <f t="shared" si="1378"/>
        <v>1.0043006699999999</v>
      </c>
      <c r="P2994" s="110">
        <f t="shared" si="1379"/>
        <v>128.49543607000001</v>
      </c>
      <c r="Q2994" s="148">
        <f t="shared" si="1380"/>
        <v>98</v>
      </c>
      <c r="R2994" s="170">
        <f t="shared" si="1381"/>
        <v>9.0909000000000004E-2</v>
      </c>
      <c r="S2994" s="110">
        <f t="shared" si="1382"/>
        <v>11.68139159</v>
      </c>
      <c r="T2994" s="92">
        <f t="shared" si="1391"/>
        <v>0.55025002331646178</v>
      </c>
      <c r="U2994" s="181">
        <f t="shared" si="1392"/>
        <v>9.5191253381583713E-2</v>
      </c>
      <c r="V2994" s="120">
        <f t="shared" si="1388"/>
        <v>7.8E-2</v>
      </c>
      <c r="W2994" s="118">
        <f t="shared" si="1383"/>
        <v>21</v>
      </c>
      <c r="X2994" s="118">
        <v>252</v>
      </c>
      <c r="Y2994" s="117">
        <f t="shared" si="1384"/>
        <v>1.0062785839999999</v>
      </c>
      <c r="Z2994" s="110">
        <f t="shared" si="1385"/>
        <v>0.80676937999999998</v>
      </c>
      <c r="AA2994" s="110">
        <f t="shared" si="1386"/>
        <v>12.488160970000001</v>
      </c>
      <c r="AB2994" s="121" t="str">
        <f t="shared" si="1389"/>
        <v>A+J=</v>
      </c>
      <c r="AC2994" s="115">
        <f t="shared" si="1390"/>
        <v>47263</v>
      </c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9">
        <f t="shared" si="1387"/>
        <v>47264</v>
      </c>
      <c r="B2995" s="110">
        <f t="shared" si="1369"/>
        <v>116.32340800999999</v>
      </c>
      <c r="C2995" s="184">
        <f t="shared" si="1393"/>
        <v>116.26379445668354</v>
      </c>
      <c r="D2995" s="111">
        <f t="shared" si="1370"/>
        <v>7245.38</v>
      </c>
      <c r="E2995" s="111">
        <f>IF($K2995=1,VLOOKUP($A2994,$AQ$11:$AU$150,5),E2994)</f>
        <v>7276.54</v>
      </c>
      <c r="F2995" s="160" t="e">
        <f>IF($K2995=1,VLOOKUP($A2994,$AQ$11:$AU$135,6),F2994)</f>
        <v>#REF!</v>
      </c>
      <c r="G2995" s="114">
        <f t="shared" si="1371"/>
        <v>4.3006716003852752E-3</v>
      </c>
      <c r="H2995" s="115">
        <f t="shared" si="1372"/>
        <v>47294</v>
      </c>
      <c r="I2995" s="115">
        <f t="shared" si="1373"/>
        <v>47294</v>
      </c>
      <c r="J2995" s="116">
        <f t="shared" si="1374"/>
        <v>20</v>
      </c>
      <c r="K2995" s="116">
        <f t="shared" si="1375"/>
        <v>1</v>
      </c>
      <c r="L2995" s="8">
        <f t="shared" si="1376"/>
        <v>1.0002145899999999</v>
      </c>
      <c r="M2995" s="117">
        <v>1</v>
      </c>
      <c r="N2995" s="117">
        <f t="shared" si="1377"/>
        <v>1</v>
      </c>
      <c r="O2995" s="110">
        <f t="shared" si="1378"/>
        <v>1.0002145899999999</v>
      </c>
      <c r="P2995" s="110">
        <f t="shared" si="1379"/>
        <v>116.2887435</v>
      </c>
      <c r="Q2995" s="148">
        <f t="shared" si="1380"/>
        <v>0</v>
      </c>
      <c r="R2995" s="170">
        <f t="shared" si="1381"/>
        <v>0</v>
      </c>
      <c r="S2995" s="110">
        <f t="shared" si="1382"/>
        <v>0</v>
      </c>
      <c r="T2995" s="92">
        <f t="shared" si="1391"/>
        <v>0</v>
      </c>
      <c r="U2995" s="181">
        <f t="shared" si="1392"/>
        <v>0</v>
      </c>
      <c r="V2995" s="120">
        <f t="shared" si="1388"/>
        <v>7.8E-2</v>
      </c>
      <c r="W2995" s="118">
        <f t="shared" si="1383"/>
        <v>1</v>
      </c>
      <c r="X2995" s="118">
        <v>252</v>
      </c>
      <c r="Y2995" s="117">
        <f t="shared" si="1384"/>
        <v>1.00029809</v>
      </c>
      <c r="Z2995" s="110">
        <f t="shared" si="1385"/>
        <v>3.4664510000000003E-2</v>
      </c>
      <c r="AA2995" s="110">
        <f t="shared" si="1386"/>
        <v>0</v>
      </c>
      <c r="AB2995" s="121" t="str">
        <f t="shared" si="1389"/>
        <v>A+J=</v>
      </c>
      <c r="AC2995" s="115">
        <f t="shared" si="1390"/>
        <v>47294</v>
      </c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9">
        <f t="shared" si="1387"/>
        <v>47265</v>
      </c>
      <c r="B2996" s="110">
        <f t="shared" si="1369"/>
        <v>116.32340800999999</v>
      </c>
      <c r="C2996" s="184">
        <f t="shared" si="1393"/>
        <v>116.26379445668354</v>
      </c>
      <c r="D2996" s="111">
        <f t="shared" si="1370"/>
        <v>7245.38</v>
      </c>
      <c r="E2996" s="111">
        <f>IF($K2996=1,VLOOKUP($A2995,$AQ$11:$AU$150,5),E2995)</f>
        <v>7276.54</v>
      </c>
      <c r="F2996" s="160" t="e">
        <f>IF($K2996=1,VLOOKUP($A2995,$AQ$11:$AU$135,6),F2995)</f>
        <v>#REF!</v>
      </c>
      <c r="G2996" s="114">
        <f t="shared" si="1371"/>
        <v>4.3006716003852752E-3</v>
      </c>
      <c r="H2996" s="115">
        <f t="shared" si="1372"/>
        <v>47294</v>
      </c>
      <c r="I2996" s="115">
        <f t="shared" si="1373"/>
        <v>47294</v>
      </c>
      <c r="J2996" s="116">
        <f t="shared" si="1374"/>
        <v>20</v>
      </c>
      <c r="K2996" s="116">
        <f t="shared" si="1375"/>
        <v>1</v>
      </c>
      <c r="L2996" s="8">
        <f t="shared" si="1376"/>
        <v>1.0002145899999999</v>
      </c>
      <c r="M2996" s="117">
        <v>1</v>
      </c>
      <c r="N2996" s="117">
        <f t="shared" si="1377"/>
        <v>1</v>
      </c>
      <c r="O2996" s="110">
        <f t="shared" si="1378"/>
        <v>1.0002145899999999</v>
      </c>
      <c r="P2996" s="110">
        <f t="shared" si="1379"/>
        <v>116.2887435</v>
      </c>
      <c r="Q2996" s="148">
        <f t="shared" si="1380"/>
        <v>0</v>
      </c>
      <c r="R2996" s="170">
        <f t="shared" si="1381"/>
        <v>0</v>
      </c>
      <c r="S2996" s="110">
        <f t="shared" si="1382"/>
        <v>0</v>
      </c>
      <c r="T2996" s="92">
        <f t="shared" si="1391"/>
        <v>0</v>
      </c>
      <c r="U2996" s="181">
        <f t="shared" si="1392"/>
        <v>0</v>
      </c>
      <c r="V2996" s="120">
        <f t="shared" si="1388"/>
        <v>7.8E-2</v>
      </c>
      <c r="W2996" s="118">
        <f t="shared" si="1383"/>
        <v>1</v>
      </c>
      <c r="X2996" s="118">
        <v>252</v>
      </c>
      <c r="Y2996" s="117">
        <f t="shared" si="1384"/>
        <v>1.00029809</v>
      </c>
      <c r="Z2996" s="110">
        <f t="shared" si="1385"/>
        <v>3.4664510000000003E-2</v>
      </c>
      <c r="AA2996" s="110">
        <f t="shared" si="1386"/>
        <v>0</v>
      </c>
      <c r="AB2996" s="121" t="str">
        <f t="shared" si="1389"/>
        <v>A+J=</v>
      </c>
      <c r="AC2996" s="115">
        <f t="shared" si="1390"/>
        <v>47294</v>
      </c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9">
        <f t="shared" si="1387"/>
        <v>47266</v>
      </c>
      <c r="B2997" s="110">
        <f t="shared" si="1369"/>
        <v>116.32340800999999</v>
      </c>
      <c r="C2997" s="184">
        <f t="shared" si="1393"/>
        <v>116.26379445668354</v>
      </c>
      <c r="D2997" s="111">
        <f t="shared" si="1370"/>
        <v>7245.38</v>
      </c>
      <c r="E2997" s="111">
        <f>IF($K2997=1,VLOOKUP($A2996,$AQ$11:$AU$150,5),E2996)</f>
        <v>7276.54</v>
      </c>
      <c r="F2997" s="160" t="e">
        <f>IF($K2997=1,VLOOKUP($A2996,$AQ$11:$AU$135,6),F2996)</f>
        <v>#REF!</v>
      </c>
      <c r="G2997" s="114">
        <f t="shared" si="1371"/>
        <v>4.3006716003852752E-3</v>
      </c>
      <c r="H2997" s="115">
        <f t="shared" si="1372"/>
        <v>47294</v>
      </c>
      <c r="I2997" s="115">
        <f t="shared" si="1373"/>
        <v>47294</v>
      </c>
      <c r="J2997" s="116">
        <f t="shared" si="1374"/>
        <v>20</v>
      </c>
      <c r="K2997" s="116">
        <f t="shared" si="1375"/>
        <v>1</v>
      </c>
      <c r="L2997" s="8">
        <f t="shared" si="1376"/>
        <v>1.0002145899999999</v>
      </c>
      <c r="M2997" s="117">
        <v>1</v>
      </c>
      <c r="N2997" s="117">
        <f t="shared" si="1377"/>
        <v>1</v>
      </c>
      <c r="O2997" s="110">
        <f t="shared" si="1378"/>
        <v>1.0002145899999999</v>
      </c>
      <c r="P2997" s="110">
        <f t="shared" si="1379"/>
        <v>116.2887435</v>
      </c>
      <c r="Q2997" s="148">
        <f t="shared" si="1380"/>
        <v>0</v>
      </c>
      <c r="R2997" s="170">
        <f t="shared" si="1381"/>
        <v>0</v>
      </c>
      <c r="S2997" s="110">
        <f t="shared" si="1382"/>
        <v>0</v>
      </c>
      <c r="T2997" s="92">
        <f t="shared" si="1391"/>
        <v>0</v>
      </c>
      <c r="U2997" s="181">
        <f t="shared" si="1392"/>
        <v>0</v>
      </c>
      <c r="V2997" s="120">
        <f t="shared" si="1388"/>
        <v>7.8E-2</v>
      </c>
      <c r="W2997" s="118">
        <f t="shared" si="1383"/>
        <v>1</v>
      </c>
      <c r="X2997" s="118">
        <v>252</v>
      </c>
      <c r="Y2997" s="117">
        <f t="shared" si="1384"/>
        <v>1.00029809</v>
      </c>
      <c r="Z2997" s="110">
        <f t="shared" si="1385"/>
        <v>3.4664510000000003E-2</v>
      </c>
      <c r="AA2997" s="110">
        <f t="shared" si="1386"/>
        <v>0</v>
      </c>
      <c r="AB2997" s="121" t="str">
        <f t="shared" si="1389"/>
        <v>A+J=</v>
      </c>
      <c r="AC2997" s="115">
        <f t="shared" si="1390"/>
        <v>47294</v>
      </c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9">
        <f t="shared" si="1387"/>
        <v>47267</v>
      </c>
      <c r="B2998" s="110">
        <f t="shared" si="1369"/>
        <v>116.38305261000001</v>
      </c>
      <c r="C2998" s="184">
        <f t="shared" si="1393"/>
        <v>116.26379445668354</v>
      </c>
      <c r="D2998" s="111">
        <f t="shared" si="1370"/>
        <v>7245.38</v>
      </c>
      <c r="E2998" s="111">
        <f>IF($K2998=1,VLOOKUP($A2997,$AQ$11:$AU$150,5),E2997)</f>
        <v>7276.54</v>
      </c>
      <c r="F2998" s="160" t="e">
        <f>IF($K2998=1,VLOOKUP($A2997,$AQ$11:$AU$135,6),F2997)</f>
        <v>#REF!</v>
      </c>
      <c r="G2998" s="114">
        <f t="shared" si="1371"/>
        <v>4.3006716003852752E-3</v>
      </c>
      <c r="H2998" s="115">
        <f t="shared" si="1372"/>
        <v>47294</v>
      </c>
      <c r="I2998" s="115">
        <f t="shared" si="1373"/>
        <v>47294</v>
      </c>
      <c r="J2998" s="116">
        <f t="shared" si="1374"/>
        <v>20</v>
      </c>
      <c r="K2998" s="116">
        <f t="shared" si="1375"/>
        <v>2</v>
      </c>
      <c r="L2998" s="8">
        <f t="shared" si="1376"/>
        <v>1.0004292299999999</v>
      </c>
      <c r="M2998" s="117">
        <v>1</v>
      </c>
      <c r="N2998" s="117">
        <f t="shared" si="1377"/>
        <v>1</v>
      </c>
      <c r="O2998" s="110">
        <f t="shared" si="1378"/>
        <v>1.0004292299999999</v>
      </c>
      <c r="P2998" s="110">
        <f t="shared" si="1379"/>
        <v>116.31369836</v>
      </c>
      <c r="Q2998" s="148">
        <f t="shared" si="1380"/>
        <v>0</v>
      </c>
      <c r="R2998" s="170">
        <f t="shared" si="1381"/>
        <v>0</v>
      </c>
      <c r="S2998" s="110">
        <f t="shared" si="1382"/>
        <v>0</v>
      </c>
      <c r="T2998" s="92">
        <f t="shared" si="1391"/>
        <v>0</v>
      </c>
      <c r="U2998" s="181">
        <f t="shared" si="1392"/>
        <v>0</v>
      </c>
      <c r="V2998" s="120">
        <f t="shared" si="1388"/>
        <v>7.8E-2</v>
      </c>
      <c r="W2998" s="118">
        <f t="shared" si="1383"/>
        <v>2</v>
      </c>
      <c r="X2998" s="118">
        <v>252</v>
      </c>
      <c r="Y2998" s="117">
        <f t="shared" si="1384"/>
        <v>1.0005962690000001</v>
      </c>
      <c r="Z2998" s="110">
        <f t="shared" si="1385"/>
        <v>6.9354250000000006E-2</v>
      </c>
      <c r="AA2998" s="110">
        <f t="shared" si="1386"/>
        <v>0</v>
      </c>
      <c r="AB2998" s="121" t="str">
        <f t="shared" si="1389"/>
        <v>A+J=</v>
      </c>
      <c r="AC2998" s="115">
        <f t="shared" si="1390"/>
        <v>47294</v>
      </c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9">
        <f t="shared" si="1387"/>
        <v>47268</v>
      </c>
      <c r="B2999" s="110">
        <f t="shared" si="1369"/>
        <v>116.44272814</v>
      </c>
      <c r="C2999" s="184">
        <f t="shared" si="1393"/>
        <v>116.26379445668354</v>
      </c>
      <c r="D2999" s="111">
        <f t="shared" si="1370"/>
        <v>7245.38</v>
      </c>
      <c r="E2999" s="111">
        <f>IF($K2999=1,VLOOKUP($A2998,$AQ$11:$AU$150,5),E2998)</f>
        <v>7276.54</v>
      </c>
      <c r="F2999" s="160" t="e">
        <f>IF($K2999=1,VLOOKUP($A2998,$AQ$11:$AU$135,6),F2998)</f>
        <v>#REF!</v>
      </c>
      <c r="G2999" s="114">
        <f t="shared" si="1371"/>
        <v>4.3006716003852752E-3</v>
      </c>
      <c r="H2999" s="115">
        <f t="shared" si="1372"/>
        <v>47294</v>
      </c>
      <c r="I2999" s="115">
        <f t="shared" si="1373"/>
        <v>47294</v>
      </c>
      <c r="J2999" s="116">
        <f t="shared" si="1374"/>
        <v>20</v>
      </c>
      <c r="K2999" s="116">
        <f t="shared" si="1375"/>
        <v>3</v>
      </c>
      <c r="L2999" s="8">
        <f t="shared" si="1376"/>
        <v>1.0006439199999999</v>
      </c>
      <c r="M2999" s="117">
        <v>1</v>
      </c>
      <c r="N2999" s="117">
        <f t="shared" si="1377"/>
        <v>1</v>
      </c>
      <c r="O2999" s="110">
        <f t="shared" si="1378"/>
        <v>1.0006439199999999</v>
      </c>
      <c r="P2999" s="110">
        <f t="shared" si="1379"/>
        <v>116.33865903</v>
      </c>
      <c r="Q2999" s="148">
        <f t="shared" si="1380"/>
        <v>0</v>
      </c>
      <c r="R2999" s="170">
        <f t="shared" si="1381"/>
        <v>0</v>
      </c>
      <c r="S2999" s="110">
        <f t="shared" si="1382"/>
        <v>0</v>
      </c>
      <c r="T2999" s="92">
        <f t="shared" si="1391"/>
        <v>0</v>
      </c>
      <c r="U2999" s="181">
        <f t="shared" si="1392"/>
        <v>0</v>
      </c>
      <c r="V2999" s="120">
        <f t="shared" si="1388"/>
        <v>7.8E-2</v>
      </c>
      <c r="W2999" s="118">
        <f t="shared" si="1383"/>
        <v>3</v>
      </c>
      <c r="X2999" s="118">
        <v>252</v>
      </c>
      <c r="Y2999" s="117">
        <f t="shared" si="1384"/>
        <v>1.0008945359999999</v>
      </c>
      <c r="Z2999" s="110">
        <f t="shared" si="1385"/>
        <v>0.10406911000000001</v>
      </c>
      <c r="AA2999" s="110">
        <f t="shared" si="1386"/>
        <v>0</v>
      </c>
      <c r="AB2999" s="121" t="str">
        <f t="shared" si="1389"/>
        <v>A+J=</v>
      </c>
      <c r="AC2999" s="115">
        <f t="shared" si="1390"/>
        <v>47294</v>
      </c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9">
        <f t="shared" si="1387"/>
        <v>47269</v>
      </c>
      <c r="B3000" s="110">
        <f t="shared" si="1369"/>
        <v>116.50243371000001</v>
      </c>
      <c r="C3000" s="184">
        <f t="shared" si="1393"/>
        <v>116.26379445668354</v>
      </c>
      <c r="D3000" s="111">
        <f t="shared" si="1370"/>
        <v>7245.38</v>
      </c>
      <c r="E3000" s="111">
        <f>IF($K3000=1,VLOOKUP($A2999,$AQ$11:$AU$150,5),E2999)</f>
        <v>7276.54</v>
      </c>
      <c r="F3000" s="160" t="e">
        <f>IF($K3000=1,VLOOKUP($A2999,$AQ$11:$AU$135,6),F2999)</f>
        <v>#REF!</v>
      </c>
      <c r="G3000" s="114">
        <f t="shared" si="1371"/>
        <v>4.3006716003852752E-3</v>
      </c>
      <c r="H3000" s="115">
        <f t="shared" si="1372"/>
        <v>47294</v>
      </c>
      <c r="I3000" s="115">
        <f t="shared" si="1373"/>
        <v>47294</v>
      </c>
      <c r="J3000" s="116">
        <f t="shared" si="1374"/>
        <v>20</v>
      </c>
      <c r="K3000" s="116">
        <f t="shared" si="1375"/>
        <v>4</v>
      </c>
      <c r="L3000" s="8">
        <f t="shared" si="1376"/>
        <v>1.0008586500000001</v>
      </c>
      <c r="M3000" s="117">
        <v>1</v>
      </c>
      <c r="N3000" s="117">
        <f t="shared" si="1377"/>
        <v>1</v>
      </c>
      <c r="O3000" s="110">
        <f t="shared" si="1378"/>
        <v>1.0008586500000001</v>
      </c>
      <c r="P3000" s="110">
        <f t="shared" si="1379"/>
        <v>116.36362436</v>
      </c>
      <c r="Q3000" s="148">
        <f t="shared" si="1380"/>
        <v>0</v>
      </c>
      <c r="R3000" s="170">
        <f t="shared" si="1381"/>
        <v>0</v>
      </c>
      <c r="S3000" s="110">
        <f t="shared" si="1382"/>
        <v>0</v>
      </c>
      <c r="T3000" s="92">
        <f t="shared" si="1391"/>
        <v>0</v>
      </c>
      <c r="U3000" s="181">
        <f t="shared" si="1392"/>
        <v>0</v>
      </c>
      <c r="V3000" s="120">
        <f t="shared" si="1388"/>
        <v>7.8E-2</v>
      </c>
      <c r="W3000" s="118">
        <f t="shared" si="1383"/>
        <v>4</v>
      </c>
      <c r="X3000" s="118">
        <v>252</v>
      </c>
      <c r="Y3000" s="117">
        <f t="shared" si="1384"/>
        <v>1.001192893</v>
      </c>
      <c r="Z3000" s="110">
        <f t="shared" si="1385"/>
        <v>0.13880935</v>
      </c>
      <c r="AA3000" s="110">
        <f t="shared" si="1386"/>
        <v>0</v>
      </c>
      <c r="AB3000" s="121" t="str">
        <f t="shared" si="1389"/>
        <v>A+J=</v>
      </c>
      <c r="AC3000" s="115">
        <f t="shared" si="1390"/>
        <v>47294</v>
      </c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9">
        <f t="shared" si="1387"/>
        <v>47270</v>
      </c>
      <c r="B3001" s="110">
        <f t="shared" si="1369"/>
        <v>116.50243371000001</v>
      </c>
      <c r="C3001" s="184">
        <f t="shared" si="1393"/>
        <v>116.26379445668354</v>
      </c>
      <c r="D3001" s="111">
        <f t="shared" si="1370"/>
        <v>7245.38</v>
      </c>
      <c r="E3001" s="111">
        <f>IF($K3001=1,VLOOKUP($A3000,$AQ$11:$AU$150,5),E3000)</f>
        <v>7276.54</v>
      </c>
      <c r="F3001" s="160" t="e">
        <f>IF($K3001=1,VLOOKUP($A3000,$AQ$11:$AU$135,6),F3000)</f>
        <v>#REF!</v>
      </c>
      <c r="G3001" s="114">
        <f t="shared" si="1371"/>
        <v>4.3006716003852752E-3</v>
      </c>
      <c r="H3001" s="115">
        <f t="shared" si="1372"/>
        <v>47294</v>
      </c>
      <c r="I3001" s="115">
        <f t="shared" si="1373"/>
        <v>47294</v>
      </c>
      <c r="J3001" s="116">
        <f t="shared" si="1374"/>
        <v>20</v>
      </c>
      <c r="K3001" s="116">
        <f t="shared" si="1375"/>
        <v>4</v>
      </c>
      <c r="L3001" s="8">
        <f t="shared" si="1376"/>
        <v>1.0008586500000001</v>
      </c>
      <c r="M3001" s="117">
        <v>1</v>
      </c>
      <c r="N3001" s="117">
        <f t="shared" si="1377"/>
        <v>1</v>
      </c>
      <c r="O3001" s="110">
        <f t="shared" si="1378"/>
        <v>1.0008586500000001</v>
      </c>
      <c r="P3001" s="110">
        <f t="shared" si="1379"/>
        <v>116.36362436</v>
      </c>
      <c r="Q3001" s="148">
        <f t="shared" si="1380"/>
        <v>0</v>
      </c>
      <c r="R3001" s="170">
        <f t="shared" si="1381"/>
        <v>0</v>
      </c>
      <c r="S3001" s="110">
        <f t="shared" si="1382"/>
        <v>0</v>
      </c>
      <c r="T3001" s="92">
        <f t="shared" si="1391"/>
        <v>0</v>
      </c>
      <c r="U3001" s="181">
        <f t="shared" si="1392"/>
        <v>0</v>
      </c>
      <c r="V3001" s="120">
        <f t="shared" si="1388"/>
        <v>7.8E-2</v>
      </c>
      <c r="W3001" s="118">
        <f t="shared" si="1383"/>
        <v>4</v>
      </c>
      <c r="X3001" s="118">
        <v>252</v>
      </c>
      <c r="Y3001" s="117">
        <f t="shared" si="1384"/>
        <v>1.001192893</v>
      </c>
      <c r="Z3001" s="110">
        <f t="shared" si="1385"/>
        <v>0.13880935</v>
      </c>
      <c r="AA3001" s="110">
        <f t="shared" si="1386"/>
        <v>0</v>
      </c>
      <c r="AB3001" s="121" t="str">
        <f t="shared" si="1389"/>
        <v>A+J=</v>
      </c>
      <c r="AC3001" s="115">
        <f t="shared" si="1390"/>
        <v>47294</v>
      </c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9">
        <f t="shared" si="1387"/>
        <v>47271</v>
      </c>
      <c r="B3002" s="110">
        <f t="shared" si="1369"/>
        <v>116.56217034999999</v>
      </c>
      <c r="C3002" s="184">
        <f t="shared" si="1393"/>
        <v>116.26379445668354</v>
      </c>
      <c r="D3002" s="111">
        <f t="shared" si="1370"/>
        <v>7245.38</v>
      </c>
      <c r="E3002" s="111">
        <f>IF($K3002=1,VLOOKUP($A3001,$AQ$11:$AU$150,5),E3001)</f>
        <v>7276.54</v>
      </c>
      <c r="F3002" s="160" t="e">
        <f>IF($K3002=1,VLOOKUP($A3001,$AQ$11:$AU$135,6),F3001)</f>
        <v>#REF!</v>
      </c>
      <c r="G3002" s="114">
        <f t="shared" si="1371"/>
        <v>4.3006716003852752E-3</v>
      </c>
      <c r="H3002" s="115">
        <f t="shared" si="1372"/>
        <v>47294</v>
      </c>
      <c r="I3002" s="115">
        <f t="shared" si="1373"/>
        <v>47294</v>
      </c>
      <c r="J3002" s="116">
        <f t="shared" si="1374"/>
        <v>20</v>
      </c>
      <c r="K3002" s="116">
        <f t="shared" si="1375"/>
        <v>5</v>
      </c>
      <c r="L3002" s="8">
        <f t="shared" si="1376"/>
        <v>1.0010734299999999</v>
      </c>
      <c r="M3002" s="117">
        <v>1</v>
      </c>
      <c r="N3002" s="117">
        <f t="shared" si="1377"/>
        <v>1</v>
      </c>
      <c r="O3002" s="110">
        <f t="shared" si="1378"/>
        <v>1.0010734299999999</v>
      </c>
      <c r="P3002" s="110">
        <f t="shared" si="1379"/>
        <v>116.38859549999999</v>
      </c>
      <c r="Q3002" s="148">
        <f t="shared" si="1380"/>
        <v>0</v>
      </c>
      <c r="R3002" s="170">
        <f t="shared" si="1381"/>
        <v>0</v>
      </c>
      <c r="S3002" s="110">
        <f t="shared" si="1382"/>
        <v>0</v>
      </c>
      <c r="T3002" s="92">
        <f t="shared" si="1391"/>
        <v>0</v>
      </c>
      <c r="U3002" s="181">
        <f t="shared" si="1392"/>
        <v>0</v>
      </c>
      <c r="V3002" s="120">
        <f t="shared" si="1388"/>
        <v>7.8E-2</v>
      </c>
      <c r="W3002" s="118">
        <f t="shared" si="1383"/>
        <v>5</v>
      </c>
      <c r="X3002" s="118">
        <v>252</v>
      </c>
      <c r="Y3002" s="117">
        <f t="shared" si="1384"/>
        <v>1.001491339</v>
      </c>
      <c r="Z3002" s="110">
        <f t="shared" si="1385"/>
        <v>0.17357485</v>
      </c>
      <c r="AA3002" s="110">
        <f t="shared" si="1386"/>
        <v>0</v>
      </c>
      <c r="AB3002" s="121" t="str">
        <f t="shared" si="1389"/>
        <v>A+J=</v>
      </c>
      <c r="AC3002" s="115">
        <f t="shared" si="1390"/>
        <v>47294</v>
      </c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9">
        <f t="shared" si="1387"/>
        <v>47272</v>
      </c>
      <c r="B3003" s="110">
        <f t="shared" si="1369"/>
        <v>116.56217034999999</v>
      </c>
      <c r="C3003" s="184">
        <f t="shared" si="1393"/>
        <v>116.26379445668354</v>
      </c>
      <c r="D3003" s="111">
        <f t="shared" si="1370"/>
        <v>7245.38</v>
      </c>
      <c r="E3003" s="111">
        <f>IF($K3003=1,VLOOKUP($A3002,$AQ$11:$AU$150,5),E3002)</f>
        <v>7276.54</v>
      </c>
      <c r="F3003" s="160" t="e">
        <f>IF($K3003=1,VLOOKUP($A3002,$AQ$11:$AU$135,6),F3002)</f>
        <v>#REF!</v>
      </c>
      <c r="G3003" s="114">
        <f t="shared" si="1371"/>
        <v>4.3006716003852752E-3</v>
      </c>
      <c r="H3003" s="115">
        <f t="shared" si="1372"/>
        <v>47294</v>
      </c>
      <c r="I3003" s="115">
        <f t="shared" si="1373"/>
        <v>47294</v>
      </c>
      <c r="J3003" s="116">
        <f t="shared" si="1374"/>
        <v>20</v>
      </c>
      <c r="K3003" s="116">
        <f t="shared" si="1375"/>
        <v>5</v>
      </c>
      <c r="L3003" s="8">
        <f t="shared" si="1376"/>
        <v>1.0010734299999999</v>
      </c>
      <c r="M3003" s="117">
        <v>1</v>
      </c>
      <c r="N3003" s="117">
        <f t="shared" si="1377"/>
        <v>1</v>
      </c>
      <c r="O3003" s="110">
        <f t="shared" si="1378"/>
        <v>1.0010734299999999</v>
      </c>
      <c r="P3003" s="110">
        <f t="shared" si="1379"/>
        <v>116.38859549999999</v>
      </c>
      <c r="Q3003" s="148">
        <f t="shared" si="1380"/>
        <v>0</v>
      </c>
      <c r="R3003" s="170">
        <f t="shared" si="1381"/>
        <v>0</v>
      </c>
      <c r="S3003" s="110">
        <f t="shared" si="1382"/>
        <v>0</v>
      </c>
      <c r="T3003" s="92">
        <f t="shared" si="1391"/>
        <v>0</v>
      </c>
      <c r="U3003" s="181">
        <f t="shared" si="1392"/>
        <v>0</v>
      </c>
      <c r="V3003" s="120">
        <f t="shared" si="1388"/>
        <v>7.8E-2</v>
      </c>
      <c r="W3003" s="118">
        <f t="shared" si="1383"/>
        <v>5</v>
      </c>
      <c r="X3003" s="118">
        <v>252</v>
      </c>
      <c r="Y3003" s="117">
        <f t="shared" si="1384"/>
        <v>1.001491339</v>
      </c>
      <c r="Z3003" s="110">
        <f t="shared" si="1385"/>
        <v>0.17357485</v>
      </c>
      <c r="AA3003" s="110">
        <f t="shared" si="1386"/>
        <v>0</v>
      </c>
      <c r="AB3003" s="121" t="str">
        <f t="shared" si="1389"/>
        <v>A+J=</v>
      </c>
      <c r="AC3003" s="115">
        <f t="shared" si="1390"/>
        <v>47294</v>
      </c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9">
        <f t="shared" si="1387"/>
        <v>47273</v>
      </c>
      <c r="B3004" s="110">
        <f t="shared" si="1369"/>
        <v>116.56217034999999</v>
      </c>
      <c r="C3004" s="184">
        <f t="shared" si="1393"/>
        <v>116.26379445668354</v>
      </c>
      <c r="D3004" s="111">
        <f t="shared" si="1370"/>
        <v>7245.38</v>
      </c>
      <c r="E3004" s="111">
        <f>IF($K3004=1,VLOOKUP($A3003,$AQ$11:$AU$150,5),E3003)</f>
        <v>7276.54</v>
      </c>
      <c r="F3004" s="160" t="e">
        <f>IF($K3004=1,VLOOKUP($A3003,$AQ$11:$AU$135,6),F3003)</f>
        <v>#REF!</v>
      </c>
      <c r="G3004" s="114">
        <f t="shared" si="1371"/>
        <v>4.3006716003852752E-3</v>
      </c>
      <c r="H3004" s="115">
        <f t="shared" si="1372"/>
        <v>47294</v>
      </c>
      <c r="I3004" s="115">
        <f t="shared" si="1373"/>
        <v>47294</v>
      </c>
      <c r="J3004" s="116">
        <f t="shared" si="1374"/>
        <v>20</v>
      </c>
      <c r="K3004" s="116">
        <f t="shared" si="1375"/>
        <v>5</v>
      </c>
      <c r="L3004" s="8">
        <f t="shared" si="1376"/>
        <v>1.0010734299999999</v>
      </c>
      <c r="M3004" s="117">
        <v>1</v>
      </c>
      <c r="N3004" s="117">
        <f t="shared" si="1377"/>
        <v>1</v>
      </c>
      <c r="O3004" s="110">
        <f t="shared" si="1378"/>
        <v>1.0010734299999999</v>
      </c>
      <c r="P3004" s="110">
        <f t="shared" si="1379"/>
        <v>116.38859549999999</v>
      </c>
      <c r="Q3004" s="148">
        <f t="shared" si="1380"/>
        <v>0</v>
      </c>
      <c r="R3004" s="170">
        <f t="shared" si="1381"/>
        <v>0</v>
      </c>
      <c r="S3004" s="110">
        <f t="shared" si="1382"/>
        <v>0</v>
      </c>
      <c r="T3004" s="92">
        <f t="shared" si="1391"/>
        <v>0</v>
      </c>
      <c r="U3004" s="181">
        <f t="shared" si="1392"/>
        <v>0</v>
      </c>
      <c r="V3004" s="120">
        <f t="shared" si="1388"/>
        <v>7.8E-2</v>
      </c>
      <c r="W3004" s="118">
        <f t="shared" si="1383"/>
        <v>5</v>
      </c>
      <c r="X3004" s="118">
        <v>252</v>
      </c>
      <c r="Y3004" s="117">
        <f t="shared" si="1384"/>
        <v>1.001491339</v>
      </c>
      <c r="Z3004" s="110">
        <f t="shared" si="1385"/>
        <v>0.17357485</v>
      </c>
      <c r="AA3004" s="110">
        <f t="shared" si="1386"/>
        <v>0</v>
      </c>
      <c r="AB3004" s="121" t="str">
        <f t="shared" si="1389"/>
        <v>A+J=</v>
      </c>
      <c r="AC3004" s="115">
        <f t="shared" si="1390"/>
        <v>47294</v>
      </c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9">
        <f t="shared" si="1387"/>
        <v>47274</v>
      </c>
      <c r="B3005" s="110">
        <f t="shared" si="1369"/>
        <v>116.62193796</v>
      </c>
      <c r="C3005" s="184">
        <f t="shared" si="1393"/>
        <v>116.26379445668354</v>
      </c>
      <c r="D3005" s="111">
        <f t="shared" si="1370"/>
        <v>7245.38</v>
      </c>
      <c r="E3005" s="111">
        <f>IF($K3005=1,VLOOKUP($A3004,$AQ$11:$AU$150,5),E3004)</f>
        <v>7276.54</v>
      </c>
      <c r="F3005" s="160" t="e">
        <f>IF($K3005=1,VLOOKUP($A3004,$AQ$11:$AU$135,6),F3004)</f>
        <v>#REF!</v>
      </c>
      <c r="G3005" s="114">
        <f t="shared" si="1371"/>
        <v>4.3006716003852752E-3</v>
      </c>
      <c r="H3005" s="115">
        <f t="shared" si="1372"/>
        <v>47294</v>
      </c>
      <c r="I3005" s="115">
        <f t="shared" si="1373"/>
        <v>47294</v>
      </c>
      <c r="J3005" s="116">
        <f t="shared" si="1374"/>
        <v>20</v>
      </c>
      <c r="K3005" s="116">
        <f t="shared" si="1375"/>
        <v>6</v>
      </c>
      <c r="L3005" s="8">
        <f t="shared" si="1376"/>
        <v>1.0012882599999999</v>
      </c>
      <c r="M3005" s="117">
        <v>1</v>
      </c>
      <c r="N3005" s="117">
        <f t="shared" si="1377"/>
        <v>1</v>
      </c>
      <c r="O3005" s="110">
        <f t="shared" si="1378"/>
        <v>1.0012882599999999</v>
      </c>
      <c r="P3005" s="110">
        <f t="shared" si="1379"/>
        <v>116.41357245</v>
      </c>
      <c r="Q3005" s="148">
        <f t="shared" si="1380"/>
        <v>0</v>
      </c>
      <c r="R3005" s="170">
        <f t="shared" si="1381"/>
        <v>0</v>
      </c>
      <c r="S3005" s="110">
        <f t="shared" si="1382"/>
        <v>0</v>
      </c>
      <c r="T3005" s="92">
        <f t="shared" si="1391"/>
        <v>0</v>
      </c>
      <c r="U3005" s="181">
        <f t="shared" si="1392"/>
        <v>0</v>
      </c>
      <c r="V3005" s="120">
        <f t="shared" si="1388"/>
        <v>7.8E-2</v>
      </c>
      <c r="W3005" s="118">
        <f t="shared" si="1383"/>
        <v>6</v>
      </c>
      <c r="X3005" s="118">
        <v>252</v>
      </c>
      <c r="Y3005" s="117">
        <f t="shared" si="1384"/>
        <v>1.0017898730000001</v>
      </c>
      <c r="Z3005" s="110">
        <f t="shared" si="1385"/>
        <v>0.20836551</v>
      </c>
      <c r="AA3005" s="110">
        <f t="shared" si="1386"/>
        <v>0</v>
      </c>
      <c r="AB3005" s="121" t="str">
        <f t="shared" si="1389"/>
        <v>A+J=</v>
      </c>
      <c r="AC3005" s="115">
        <f t="shared" si="1390"/>
        <v>47294</v>
      </c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9">
        <f t="shared" si="1387"/>
        <v>47275</v>
      </c>
      <c r="B3006" s="110">
        <f t="shared" si="1369"/>
        <v>116.68173549999999</v>
      </c>
      <c r="C3006" s="184">
        <f t="shared" si="1393"/>
        <v>116.26379445668354</v>
      </c>
      <c r="D3006" s="111">
        <f t="shared" si="1370"/>
        <v>7245.38</v>
      </c>
      <c r="E3006" s="111">
        <f>IF($K3006=1,VLOOKUP($A3005,$AQ$11:$AU$150,5),E3005)</f>
        <v>7276.54</v>
      </c>
      <c r="F3006" s="160" t="e">
        <f>IF($K3006=1,VLOOKUP($A3005,$AQ$11:$AU$135,6),F3005)</f>
        <v>#REF!</v>
      </c>
      <c r="G3006" s="114">
        <f t="shared" si="1371"/>
        <v>4.3006716003852752E-3</v>
      </c>
      <c r="H3006" s="115">
        <f t="shared" si="1372"/>
        <v>47294</v>
      </c>
      <c r="I3006" s="115">
        <f t="shared" si="1373"/>
        <v>47294</v>
      </c>
      <c r="J3006" s="116">
        <f t="shared" si="1374"/>
        <v>20</v>
      </c>
      <c r="K3006" s="116">
        <f t="shared" si="1375"/>
        <v>7</v>
      </c>
      <c r="L3006" s="8">
        <f t="shared" si="1376"/>
        <v>1.0015031299999999</v>
      </c>
      <c r="M3006" s="117">
        <v>1</v>
      </c>
      <c r="N3006" s="117">
        <f t="shared" si="1377"/>
        <v>1</v>
      </c>
      <c r="O3006" s="110">
        <f t="shared" si="1378"/>
        <v>1.0015031299999999</v>
      </c>
      <c r="P3006" s="110">
        <f t="shared" si="1379"/>
        <v>116.43855404999999</v>
      </c>
      <c r="Q3006" s="148">
        <f t="shared" si="1380"/>
        <v>0</v>
      </c>
      <c r="R3006" s="170">
        <f t="shared" si="1381"/>
        <v>0</v>
      </c>
      <c r="S3006" s="110">
        <f t="shared" si="1382"/>
        <v>0</v>
      </c>
      <c r="T3006" s="92">
        <f t="shared" si="1391"/>
        <v>0</v>
      </c>
      <c r="U3006" s="181">
        <f t="shared" si="1392"/>
        <v>0</v>
      </c>
      <c r="V3006" s="120">
        <f t="shared" si="1388"/>
        <v>7.8E-2</v>
      </c>
      <c r="W3006" s="118">
        <f t="shared" si="1383"/>
        <v>7</v>
      </c>
      <c r="X3006" s="118">
        <v>252</v>
      </c>
      <c r="Y3006" s="117">
        <f t="shared" si="1384"/>
        <v>1.0020884960000001</v>
      </c>
      <c r="Z3006" s="110">
        <f t="shared" si="1385"/>
        <v>0.24318144999999999</v>
      </c>
      <c r="AA3006" s="110">
        <f t="shared" si="1386"/>
        <v>0</v>
      </c>
      <c r="AB3006" s="121" t="str">
        <f t="shared" si="1389"/>
        <v>A+J=</v>
      </c>
      <c r="AC3006" s="115">
        <f t="shared" si="1390"/>
        <v>47294</v>
      </c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9">
        <f t="shared" si="1387"/>
        <v>47276</v>
      </c>
      <c r="B3007" s="110">
        <f t="shared" si="1369"/>
        <v>116.74156427</v>
      </c>
      <c r="C3007" s="184">
        <f t="shared" si="1393"/>
        <v>116.26379445668354</v>
      </c>
      <c r="D3007" s="111">
        <f t="shared" si="1370"/>
        <v>7245.38</v>
      </c>
      <c r="E3007" s="111">
        <f>IF($K3007=1,VLOOKUP($A3006,$AQ$11:$AU$150,5),E3006)</f>
        <v>7276.54</v>
      </c>
      <c r="F3007" s="160" t="e">
        <f>IF($K3007=1,VLOOKUP($A3006,$AQ$11:$AU$135,6),F3006)</f>
        <v>#REF!</v>
      </c>
      <c r="G3007" s="114">
        <f t="shared" si="1371"/>
        <v>4.3006716003852752E-3</v>
      </c>
      <c r="H3007" s="115">
        <f t="shared" si="1372"/>
        <v>47294</v>
      </c>
      <c r="I3007" s="115">
        <f t="shared" si="1373"/>
        <v>47294</v>
      </c>
      <c r="J3007" s="116">
        <f t="shared" si="1374"/>
        <v>20</v>
      </c>
      <c r="K3007" s="116">
        <f t="shared" si="1375"/>
        <v>8</v>
      </c>
      <c r="L3007" s="8">
        <f t="shared" si="1376"/>
        <v>1.00171805</v>
      </c>
      <c r="M3007" s="117">
        <v>1</v>
      </c>
      <c r="N3007" s="117">
        <f t="shared" si="1377"/>
        <v>1</v>
      </c>
      <c r="O3007" s="110">
        <f t="shared" si="1378"/>
        <v>1.00171805</v>
      </c>
      <c r="P3007" s="110">
        <f t="shared" si="1379"/>
        <v>116.46354146</v>
      </c>
      <c r="Q3007" s="148">
        <f t="shared" si="1380"/>
        <v>0</v>
      </c>
      <c r="R3007" s="170">
        <f t="shared" si="1381"/>
        <v>0</v>
      </c>
      <c r="S3007" s="110">
        <f t="shared" si="1382"/>
        <v>0</v>
      </c>
      <c r="T3007" s="92">
        <f t="shared" si="1391"/>
        <v>0</v>
      </c>
      <c r="U3007" s="181">
        <f t="shared" si="1392"/>
        <v>0</v>
      </c>
      <c r="V3007" s="120">
        <f t="shared" si="1388"/>
        <v>7.8E-2</v>
      </c>
      <c r="W3007" s="118">
        <f t="shared" si="1383"/>
        <v>8</v>
      </c>
      <c r="X3007" s="118">
        <v>252</v>
      </c>
      <c r="Y3007" s="117">
        <f t="shared" si="1384"/>
        <v>1.0023872089999999</v>
      </c>
      <c r="Z3007" s="110">
        <f t="shared" si="1385"/>
        <v>0.27802281000000001</v>
      </c>
      <c r="AA3007" s="110">
        <f t="shared" si="1386"/>
        <v>0</v>
      </c>
      <c r="AB3007" s="121" t="str">
        <f t="shared" si="1389"/>
        <v>A+J=</v>
      </c>
      <c r="AC3007" s="115">
        <f t="shared" si="1390"/>
        <v>47294</v>
      </c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9">
        <f t="shared" si="1387"/>
        <v>47277</v>
      </c>
      <c r="B3008" s="110">
        <f t="shared" si="1369"/>
        <v>116.80142300999999</v>
      </c>
      <c r="C3008" s="184">
        <f t="shared" si="1393"/>
        <v>116.26379445668354</v>
      </c>
      <c r="D3008" s="111">
        <f t="shared" si="1370"/>
        <v>7245.38</v>
      </c>
      <c r="E3008" s="111">
        <f>IF($K3008=1,VLOOKUP($A3007,$AQ$11:$AU$150,5),E3007)</f>
        <v>7276.54</v>
      </c>
      <c r="F3008" s="160" t="e">
        <f>IF($K3008=1,VLOOKUP($A3007,$AQ$11:$AU$135,6),F3007)</f>
        <v>#REF!</v>
      </c>
      <c r="G3008" s="114">
        <f t="shared" si="1371"/>
        <v>4.3006716003852752E-3</v>
      </c>
      <c r="H3008" s="115">
        <f t="shared" si="1372"/>
        <v>47294</v>
      </c>
      <c r="I3008" s="115">
        <f t="shared" si="1373"/>
        <v>47294</v>
      </c>
      <c r="J3008" s="116">
        <f t="shared" si="1374"/>
        <v>20</v>
      </c>
      <c r="K3008" s="116">
        <f t="shared" si="1375"/>
        <v>9</v>
      </c>
      <c r="L3008" s="8">
        <f t="shared" si="1376"/>
        <v>1.0019330099999999</v>
      </c>
      <c r="M3008" s="117">
        <v>1</v>
      </c>
      <c r="N3008" s="117">
        <f t="shared" si="1377"/>
        <v>1</v>
      </c>
      <c r="O3008" s="110">
        <f t="shared" si="1378"/>
        <v>1.0019330099999999</v>
      </c>
      <c r="P3008" s="110">
        <f t="shared" si="1379"/>
        <v>116.48853353</v>
      </c>
      <c r="Q3008" s="148">
        <f t="shared" si="1380"/>
        <v>0</v>
      </c>
      <c r="R3008" s="170">
        <f t="shared" si="1381"/>
        <v>0</v>
      </c>
      <c r="S3008" s="110">
        <f t="shared" si="1382"/>
        <v>0</v>
      </c>
      <c r="T3008" s="92">
        <f t="shared" si="1391"/>
        <v>0</v>
      </c>
      <c r="U3008" s="181">
        <f t="shared" si="1392"/>
        <v>0</v>
      </c>
      <c r="V3008" s="120">
        <f t="shared" si="1388"/>
        <v>7.8E-2</v>
      </c>
      <c r="W3008" s="118">
        <f t="shared" si="1383"/>
        <v>9</v>
      </c>
      <c r="X3008" s="118">
        <v>252</v>
      </c>
      <c r="Y3008" s="117">
        <f t="shared" si="1384"/>
        <v>1.002686011</v>
      </c>
      <c r="Z3008" s="110">
        <f t="shared" si="1385"/>
        <v>0.31288948</v>
      </c>
      <c r="AA3008" s="110">
        <f t="shared" si="1386"/>
        <v>0</v>
      </c>
      <c r="AB3008" s="121" t="str">
        <f t="shared" si="1389"/>
        <v>A+J=</v>
      </c>
      <c r="AC3008" s="115">
        <f t="shared" si="1390"/>
        <v>47294</v>
      </c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9">
        <f t="shared" si="1387"/>
        <v>47278</v>
      </c>
      <c r="B3009" s="110">
        <f t="shared" si="1369"/>
        <v>116.86131276</v>
      </c>
      <c r="C3009" s="184">
        <f t="shared" si="1393"/>
        <v>116.26379445668354</v>
      </c>
      <c r="D3009" s="111">
        <f t="shared" si="1370"/>
        <v>7245.38</v>
      </c>
      <c r="E3009" s="111">
        <f>IF($K3009=1,VLOOKUP($A3008,$AQ$11:$AU$150,5),E3008)</f>
        <v>7276.54</v>
      </c>
      <c r="F3009" s="160" t="e">
        <f>IF($K3009=1,VLOOKUP($A3008,$AQ$11:$AU$135,6),F3008)</f>
        <v>#REF!</v>
      </c>
      <c r="G3009" s="114">
        <f t="shared" si="1371"/>
        <v>4.3006716003852752E-3</v>
      </c>
      <c r="H3009" s="115">
        <f t="shared" si="1372"/>
        <v>47294</v>
      </c>
      <c r="I3009" s="115">
        <f t="shared" si="1373"/>
        <v>47294</v>
      </c>
      <c r="J3009" s="116">
        <f t="shared" si="1374"/>
        <v>20</v>
      </c>
      <c r="K3009" s="116">
        <f t="shared" si="1375"/>
        <v>10</v>
      </c>
      <c r="L3009" s="8">
        <f t="shared" si="1376"/>
        <v>1.0021480199999999</v>
      </c>
      <c r="M3009" s="117">
        <v>1</v>
      </c>
      <c r="N3009" s="117">
        <f t="shared" si="1377"/>
        <v>1</v>
      </c>
      <c r="O3009" s="110">
        <f t="shared" si="1378"/>
        <v>1.0021480199999999</v>
      </c>
      <c r="P3009" s="110">
        <f t="shared" si="1379"/>
        <v>116.51353141</v>
      </c>
      <c r="Q3009" s="148">
        <f t="shared" si="1380"/>
        <v>0</v>
      </c>
      <c r="R3009" s="170">
        <f t="shared" si="1381"/>
        <v>0</v>
      </c>
      <c r="S3009" s="110">
        <f t="shared" si="1382"/>
        <v>0</v>
      </c>
      <c r="T3009" s="92">
        <f t="shared" si="1391"/>
        <v>0</v>
      </c>
      <c r="U3009" s="181">
        <f t="shared" si="1392"/>
        <v>0</v>
      </c>
      <c r="V3009" s="120">
        <f t="shared" si="1388"/>
        <v>7.8E-2</v>
      </c>
      <c r="W3009" s="118">
        <f t="shared" si="1383"/>
        <v>10</v>
      </c>
      <c r="X3009" s="118">
        <v>252</v>
      </c>
      <c r="Y3009" s="117">
        <f t="shared" si="1384"/>
        <v>1.002984901</v>
      </c>
      <c r="Z3009" s="110">
        <f t="shared" si="1385"/>
        <v>0.34778134999999999</v>
      </c>
      <c r="AA3009" s="110">
        <f t="shared" si="1386"/>
        <v>0</v>
      </c>
      <c r="AB3009" s="121" t="str">
        <f t="shared" si="1389"/>
        <v>A+J=</v>
      </c>
      <c r="AC3009" s="115">
        <f t="shared" si="1390"/>
        <v>47294</v>
      </c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9">
        <f t="shared" si="1387"/>
        <v>47279</v>
      </c>
      <c r="B3010" s="110">
        <f t="shared" si="1369"/>
        <v>116.86131276</v>
      </c>
      <c r="C3010" s="184">
        <f t="shared" si="1393"/>
        <v>116.26379445668354</v>
      </c>
      <c r="D3010" s="111">
        <f t="shared" si="1370"/>
        <v>7245.38</v>
      </c>
      <c r="E3010" s="111">
        <f>IF($K3010=1,VLOOKUP($A3009,$AQ$11:$AU$150,5),E3009)</f>
        <v>7276.54</v>
      </c>
      <c r="F3010" s="160" t="e">
        <f>IF($K3010=1,VLOOKUP($A3009,$AQ$11:$AU$135,6),F3009)</f>
        <v>#REF!</v>
      </c>
      <c r="G3010" s="114">
        <f t="shared" si="1371"/>
        <v>4.3006716003852752E-3</v>
      </c>
      <c r="H3010" s="115">
        <f t="shared" si="1372"/>
        <v>47294</v>
      </c>
      <c r="I3010" s="115">
        <f t="shared" si="1373"/>
        <v>47294</v>
      </c>
      <c r="J3010" s="116">
        <f t="shared" si="1374"/>
        <v>20</v>
      </c>
      <c r="K3010" s="116">
        <f t="shared" si="1375"/>
        <v>10</v>
      </c>
      <c r="L3010" s="8">
        <f t="shared" si="1376"/>
        <v>1.0021480199999999</v>
      </c>
      <c r="M3010" s="117">
        <v>1</v>
      </c>
      <c r="N3010" s="117">
        <f t="shared" si="1377"/>
        <v>1</v>
      </c>
      <c r="O3010" s="110">
        <f t="shared" si="1378"/>
        <v>1.0021480199999999</v>
      </c>
      <c r="P3010" s="110">
        <f t="shared" si="1379"/>
        <v>116.51353141</v>
      </c>
      <c r="Q3010" s="148">
        <f t="shared" si="1380"/>
        <v>0</v>
      </c>
      <c r="R3010" s="170">
        <f t="shared" si="1381"/>
        <v>0</v>
      </c>
      <c r="S3010" s="110">
        <f t="shared" si="1382"/>
        <v>0</v>
      </c>
      <c r="T3010" s="92">
        <f t="shared" si="1391"/>
        <v>0</v>
      </c>
      <c r="U3010" s="181">
        <f t="shared" si="1392"/>
        <v>0</v>
      </c>
      <c r="V3010" s="120">
        <f t="shared" si="1388"/>
        <v>7.8E-2</v>
      </c>
      <c r="W3010" s="118">
        <f t="shared" si="1383"/>
        <v>10</v>
      </c>
      <c r="X3010" s="118">
        <v>252</v>
      </c>
      <c r="Y3010" s="117">
        <f t="shared" si="1384"/>
        <v>1.002984901</v>
      </c>
      <c r="Z3010" s="110">
        <f t="shared" si="1385"/>
        <v>0.34778134999999999</v>
      </c>
      <c r="AA3010" s="110">
        <f t="shared" si="1386"/>
        <v>0</v>
      </c>
      <c r="AB3010" s="121" t="str">
        <f t="shared" si="1389"/>
        <v>A+J=</v>
      </c>
      <c r="AC3010" s="115">
        <f t="shared" si="1390"/>
        <v>47294</v>
      </c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9">
        <f t="shared" si="1387"/>
        <v>47280</v>
      </c>
      <c r="B3011" s="110">
        <f t="shared" si="1369"/>
        <v>116.86131276</v>
      </c>
      <c r="C3011" s="184">
        <f t="shared" si="1393"/>
        <v>116.26379445668354</v>
      </c>
      <c r="D3011" s="111">
        <f t="shared" si="1370"/>
        <v>7245.38</v>
      </c>
      <c r="E3011" s="111">
        <f>IF($K3011=1,VLOOKUP($A3010,$AQ$11:$AU$150,5),E3010)</f>
        <v>7276.54</v>
      </c>
      <c r="F3011" s="160" t="e">
        <f>IF($K3011=1,VLOOKUP($A3010,$AQ$11:$AU$135,6),F3010)</f>
        <v>#REF!</v>
      </c>
      <c r="G3011" s="114">
        <f t="shared" si="1371"/>
        <v>4.3006716003852752E-3</v>
      </c>
      <c r="H3011" s="115">
        <f t="shared" si="1372"/>
        <v>47294</v>
      </c>
      <c r="I3011" s="115">
        <f t="shared" si="1373"/>
        <v>47294</v>
      </c>
      <c r="J3011" s="116">
        <f t="shared" si="1374"/>
        <v>20</v>
      </c>
      <c r="K3011" s="116">
        <f t="shared" si="1375"/>
        <v>10</v>
      </c>
      <c r="L3011" s="8">
        <f t="shared" si="1376"/>
        <v>1.0021480199999999</v>
      </c>
      <c r="M3011" s="117">
        <v>1</v>
      </c>
      <c r="N3011" s="117">
        <f t="shared" si="1377"/>
        <v>1</v>
      </c>
      <c r="O3011" s="110">
        <f t="shared" si="1378"/>
        <v>1.0021480199999999</v>
      </c>
      <c r="P3011" s="110">
        <f t="shared" si="1379"/>
        <v>116.51353141</v>
      </c>
      <c r="Q3011" s="148">
        <f t="shared" si="1380"/>
        <v>0</v>
      </c>
      <c r="R3011" s="170">
        <f t="shared" si="1381"/>
        <v>0</v>
      </c>
      <c r="S3011" s="110">
        <f t="shared" si="1382"/>
        <v>0</v>
      </c>
      <c r="T3011" s="92">
        <f t="shared" si="1391"/>
        <v>0</v>
      </c>
      <c r="U3011" s="181">
        <f t="shared" si="1392"/>
        <v>0</v>
      </c>
      <c r="V3011" s="120">
        <f t="shared" si="1388"/>
        <v>7.8E-2</v>
      </c>
      <c r="W3011" s="118">
        <f t="shared" si="1383"/>
        <v>10</v>
      </c>
      <c r="X3011" s="118">
        <v>252</v>
      </c>
      <c r="Y3011" s="117">
        <f t="shared" si="1384"/>
        <v>1.002984901</v>
      </c>
      <c r="Z3011" s="110">
        <f t="shared" si="1385"/>
        <v>0.34778134999999999</v>
      </c>
      <c r="AA3011" s="110">
        <f t="shared" si="1386"/>
        <v>0</v>
      </c>
      <c r="AB3011" s="121" t="str">
        <f t="shared" si="1389"/>
        <v>A+J=</v>
      </c>
      <c r="AC3011" s="115">
        <f t="shared" si="1390"/>
        <v>47294</v>
      </c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9">
        <f t="shared" si="1387"/>
        <v>47281</v>
      </c>
      <c r="B3012" s="110">
        <f t="shared" si="1369"/>
        <v>116.92123378000001</v>
      </c>
      <c r="C3012" s="184">
        <f t="shared" si="1393"/>
        <v>116.26379445668354</v>
      </c>
      <c r="D3012" s="111">
        <f t="shared" si="1370"/>
        <v>7245.38</v>
      </c>
      <c r="E3012" s="111">
        <f>IF($K3012=1,VLOOKUP($A3011,$AQ$11:$AU$150,5),E3011)</f>
        <v>7276.54</v>
      </c>
      <c r="F3012" s="160" t="e">
        <f>IF($K3012=1,VLOOKUP($A3011,$AQ$11:$AU$135,6),F3011)</f>
        <v>#REF!</v>
      </c>
      <c r="G3012" s="114">
        <f t="shared" si="1371"/>
        <v>4.3006716003852752E-3</v>
      </c>
      <c r="H3012" s="115">
        <f t="shared" si="1372"/>
        <v>47294</v>
      </c>
      <c r="I3012" s="115">
        <f t="shared" si="1373"/>
        <v>47294</v>
      </c>
      <c r="J3012" s="116">
        <f t="shared" si="1374"/>
        <v>20</v>
      </c>
      <c r="K3012" s="116">
        <f t="shared" si="1375"/>
        <v>11</v>
      </c>
      <c r="L3012" s="8">
        <f t="shared" si="1376"/>
        <v>1.0023630800000001</v>
      </c>
      <c r="M3012" s="117">
        <v>1</v>
      </c>
      <c r="N3012" s="117">
        <f t="shared" si="1377"/>
        <v>1</v>
      </c>
      <c r="O3012" s="110">
        <f t="shared" si="1378"/>
        <v>1.0023630800000001</v>
      </c>
      <c r="P3012" s="110">
        <f t="shared" si="1379"/>
        <v>116.5385351</v>
      </c>
      <c r="Q3012" s="148">
        <f t="shared" si="1380"/>
        <v>0</v>
      </c>
      <c r="R3012" s="170">
        <f t="shared" si="1381"/>
        <v>0</v>
      </c>
      <c r="S3012" s="110">
        <f t="shared" si="1382"/>
        <v>0</v>
      </c>
      <c r="T3012" s="92">
        <f t="shared" si="1391"/>
        <v>0</v>
      </c>
      <c r="U3012" s="181">
        <f t="shared" si="1392"/>
        <v>0</v>
      </c>
      <c r="V3012" s="120">
        <f t="shared" si="1388"/>
        <v>7.8E-2</v>
      </c>
      <c r="W3012" s="118">
        <f t="shared" si="1383"/>
        <v>11</v>
      </c>
      <c r="X3012" s="118">
        <v>252</v>
      </c>
      <c r="Y3012" s="117">
        <f t="shared" si="1384"/>
        <v>1.003283881</v>
      </c>
      <c r="Z3012" s="110">
        <f t="shared" si="1385"/>
        <v>0.38269868000000001</v>
      </c>
      <c r="AA3012" s="110">
        <f t="shared" si="1386"/>
        <v>0</v>
      </c>
      <c r="AB3012" s="121" t="str">
        <f t="shared" si="1389"/>
        <v>A+J=</v>
      </c>
      <c r="AC3012" s="115">
        <f t="shared" si="1390"/>
        <v>47294</v>
      </c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9">
        <f t="shared" si="1387"/>
        <v>47282</v>
      </c>
      <c r="B3013" s="110">
        <f t="shared" si="1369"/>
        <v>116.98118478000001</v>
      </c>
      <c r="C3013" s="184">
        <f t="shared" si="1393"/>
        <v>116.26379445668354</v>
      </c>
      <c r="D3013" s="111">
        <f t="shared" si="1370"/>
        <v>7245.38</v>
      </c>
      <c r="E3013" s="111">
        <f>IF($K3013=1,VLOOKUP($A3012,$AQ$11:$AU$150,5),E3012)</f>
        <v>7276.54</v>
      </c>
      <c r="F3013" s="160" t="e">
        <f>IF($K3013=1,VLOOKUP($A3012,$AQ$11:$AU$135,6),F3012)</f>
        <v>#REF!</v>
      </c>
      <c r="G3013" s="114">
        <f t="shared" si="1371"/>
        <v>4.3006716003852752E-3</v>
      </c>
      <c r="H3013" s="115">
        <f t="shared" si="1372"/>
        <v>47294</v>
      </c>
      <c r="I3013" s="115">
        <f t="shared" si="1373"/>
        <v>47294</v>
      </c>
      <c r="J3013" s="116">
        <f t="shared" si="1374"/>
        <v>20</v>
      </c>
      <c r="K3013" s="116">
        <f t="shared" si="1375"/>
        <v>12</v>
      </c>
      <c r="L3013" s="8">
        <f t="shared" si="1376"/>
        <v>1.00257818</v>
      </c>
      <c r="M3013" s="117">
        <v>1</v>
      </c>
      <c r="N3013" s="117">
        <f t="shared" si="1377"/>
        <v>1</v>
      </c>
      <c r="O3013" s="110">
        <f t="shared" si="1378"/>
        <v>1.00257818</v>
      </c>
      <c r="P3013" s="110">
        <f t="shared" si="1379"/>
        <v>116.56354344</v>
      </c>
      <c r="Q3013" s="148">
        <f t="shared" si="1380"/>
        <v>0</v>
      </c>
      <c r="R3013" s="170">
        <f t="shared" si="1381"/>
        <v>0</v>
      </c>
      <c r="S3013" s="110">
        <f t="shared" si="1382"/>
        <v>0</v>
      </c>
      <c r="T3013" s="92">
        <f t="shared" si="1391"/>
        <v>0</v>
      </c>
      <c r="U3013" s="181">
        <f t="shared" si="1392"/>
        <v>0</v>
      </c>
      <c r="V3013" s="120">
        <f t="shared" si="1388"/>
        <v>7.8E-2</v>
      </c>
      <c r="W3013" s="118">
        <f t="shared" si="1383"/>
        <v>12</v>
      </c>
      <c r="X3013" s="118">
        <v>252</v>
      </c>
      <c r="Y3013" s="117">
        <f t="shared" si="1384"/>
        <v>1.00358295</v>
      </c>
      <c r="Z3013" s="110">
        <f t="shared" si="1385"/>
        <v>0.41764134000000003</v>
      </c>
      <c r="AA3013" s="110">
        <f t="shared" si="1386"/>
        <v>0</v>
      </c>
      <c r="AB3013" s="121" t="str">
        <f t="shared" si="1389"/>
        <v>A+J=</v>
      </c>
      <c r="AC3013" s="115">
        <f t="shared" si="1390"/>
        <v>47294</v>
      </c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9">
        <f t="shared" si="1387"/>
        <v>47283</v>
      </c>
      <c r="B3014" s="110">
        <f t="shared" si="1369"/>
        <v>117.04116697000001</v>
      </c>
      <c r="C3014" s="184">
        <f t="shared" si="1393"/>
        <v>116.26379445668354</v>
      </c>
      <c r="D3014" s="111">
        <f t="shared" si="1370"/>
        <v>7245.38</v>
      </c>
      <c r="E3014" s="111">
        <f>IF($K3014=1,VLOOKUP($A3013,$AQ$11:$AU$150,5),E3013)</f>
        <v>7276.54</v>
      </c>
      <c r="F3014" s="160" t="e">
        <f>IF($K3014=1,VLOOKUP($A3013,$AQ$11:$AU$135,6),F3013)</f>
        <v>#REF!</v>
      </c>
      <c r="G3014" s="114">
        <f t="shared" si="1371"/>
        <v>4.3006716003852752E-3</v>
      </c>
      <c r="H3014" s="115">
        <f t="shared" si="1372"/>
        <v>47294</v>
      </c>
      <c r="I3014" s="115">
        <f t="shared" si="1373"/>
        <v>47294</v>
      </c>
      <c r="J3014" s="116">
        <f t="shared" si="1374"/>
        <v>20</v>
      </c>
      <c r="K3014" s="116">
        <f t="shared" si="1375"/>
        <v>13</v>
      </c>
      <c r="L3014" s="8">
        <f t="shared" si="1376"/>
        <v>1.00279333</v>
      </c>
      <c r="M3014" s="117">
        <v>1</v>
      </c>
      <c r="N3014" s="117">
        <f t="shared" si="1377"/>
        <v>1</v>
      </c>
      <c r="O3014" s="110">
        <f t="shared" si="1378"/>
        <v>1.00279333</v>
      </c>
      <c r="P3014" s="110">
        <f t="shared" si="1379"/>
        <v>116.5885576</v>
      </c>
      <c r="Q3014" s="148">
        <f t="shared" si="1380"/>
        <v>0</v>
      </c>
      <c r="R3014" s="170">
        <f t="shared" si="1381"/>
        <v>0</v>
      </c>
      <c r="S3014" s="110">
        <f t="shared" si="1382"/>
        <v>0</v>
      </c>
      <c r="T3014" s="92">
        <f t="shared" si="1391"/>
        <v>0</v>
      </c>
      <c r="U3014" s="181">
        <f t="shared" si="1392"/>
        <v>0</v>
      </c>
      <c r="V3014" s="120">
        <f t="shared" si="1388"/>
        <v>7.8E-2</v>
      </c>
      <c r="W3014" s="118">
        <f t="shared" si="1383"/>
        <v>13</v>
      </c>
      <c r="X3014" s="118">
        <v>252</v>
      </c>
      <c r="Y3014" s="117">
        <f t="shared" si="1384"/>
        <v>1.003882108</v>
      </c>
      <c r="Z3014" s="110">
        <f t="shared" si="1385"/>
        <v>0.45260937000000001</v>
      </c>
      <c r="AA3014" s="110">
        <f t="shared" si="1386"/>
        <v>0</v>
      </c>
      <c r="AB3014" s="121" t="str">
        <f t="shared" si="1389"/>
        <v>A+J=</v>
      </c>
      <c r="AC3014" s="115">
        <f t="shared" si="1390"/>
        <v>47294</v>
      </c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9">
        <f t="shared" si="1387"/>
        <v>47284</v>
      </c>
      <c r="B3015" s="110">
        <f t="shared" si="1369"/>
        <v>117.10118033000001</v>
      </c>
      <c r="C3015" s="184">
        <f t="shared" si="1393"/>
        <v>116.26379445668354</v>
      </c>
      <c r="D3015" s="111">
        <f t="shared" si="1370"/>
        <v>7245.38</v>
      </c>
      <c r="E3015" s="111">
        <f>IF($K3015=1,VLOOKUP($A3014,$AQ$11:$AU$150,5),E3014)</f>
        <v>7276.54</v>
      </c>
      <c r="F3015" s="160" t="e">
        <f>IF($K3015=1,VLOOKUP($A3014,$AQ$11:$AU$135,6),F3014)</f>
        <v>#REF!</v>
      </c>
      <c r="G3015" s="114">
        <f t="shared" si="1371"/>
        <v>4.3006716003852752E-3</v>
      </c>
      <c r="H3015" s="115">
        <f t="shared" si="1372"/>
        <v>47294</v>
      </c>
      <c r="I3015" s="115">
        <f t="shared" si="1373"/>
        <v>47294</v>
      </c>
      <c r="J3015" s="116">
        <f t="shared" si="1374"/>
        <v>20</v>
      </c>
      <c r="K3015" s="116">
        <f t="shared" si="1375"/>
        <v>14</v>
      </c>
      <c r="L3015" s="8">
        <f t="shared" si="1376"/>
        <v>1.00300853</v>
      </c>
      <c r="M3015" s="117">
        <v>1</v>
      </c>
      <c r="N3015" s="117">
        <f t="shared" si="1377"/>
        <v>1</v>
      </c>
      <c r="O3015" s="110">
        <f t="shared" si="1378"/>
        <v>1.00300853</v>
      </c>
      <c r="P3015" s="110">
        <f t="shared" si="1379"/>
        <v>116.61357757</v>
      </c>
      <c r="Q3015" s="148">
        <f t="shared" si="1380"/>
        <v>0</v>
      </c>
      <c r="R3015" s="170">
        <f t="shared" si="1381"/>
        <v>0</v>
      </c>
      <c r="S3015" s="110">
        <f t="shared" si="1382"/>
        <v>0</v>
      </c>
      <c r="T3015" s="92">
        <f t="shared" si="1391"/>
        <v>0</v>
      </c>
      <c r="U3015" s="181">
        <f t="shared" si="1392"/>
        <v>0</v>
      </c>
      <c r="V3015" s="120">
        <f t="shared" si="1388"/>
        <v>7.8E-2</v>
      </c>
      <c r="W3015" s="118">
        <f t="shared" si="1383"/>
        <v>14</v>
      </c>
      <c r="X3015" s="118">
        <v>252</v>
      </c>
      <c r="Y3015" s="117">
        <f t="shared" si="1384"/>
        <v>1.0041813550000001</v>
      </c>
      <c r="Z3015" s="110">
        <f t="shared" si="1385"/>
        <v>0.48760276000000002</v>
      </c>
      <c r="AA3015" s="110">
        <f t="shared" si="1386"/>
        <v>0</v>
      </c>
      <c r="AB3015" s="121" t="str">
        <f t="shared" si="1389"/>
        <v>A+J=</v>
      </c>
      <c r="AC3015" s="115">
        <f t="shared" si="1390"/>
        <v>47294</v>
      </c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9">
        <f t="shared" si="1387"/>
        <v>47285</v>
      </c>
      <c r="B3016" s="110">
        <f t="shared" si="1369"/>
        <v>117.16122371</v>
      </c>
      <c r="C3016" s="184">
        <f t="shared" si="1393"/>
        <v>116.26379445668354</v>
      </c>
      <c r="D3016" s="111">
        <f t="shared" si="1370"/>
        <v>7245.38</v>
      </c>
      <c r="E3016" s="111">
        <f>IF($K3016=1,VLOOKUP($A3015,$AQ$11:$AU$150,5),E3015)</f>
        <v>7276.54</v>
      </c>
      <c r="F3016" s="160" t="e">
        <f>IF($K3016=1,VLOOKUP($A3015,$AQ$11:$AU$135,6),F3015)</f>
        <v>#REF!</v>
      </c>
      <c r="G3016" s="114">
        <f t="shared" si="1371"/>
        <v>4.3006716003852752E-3</v>
      </c>
      <c r="H3016" s="115">
        <f t="shared" si="1372"/>
        <v>47294</v>
      </c>
      <c r="I3016" s="115">
        <f t="shared" si="1373"/>
        <v>47294</v>
      </c>
      <c r="J3016" s="116">
        <f t="shared" si="1374"/>
        <v>20</v>
      </c>
      <c r="K3016" s="116">
        <f t="shared" si="1375"/>
        <v>15</v>
      </c>
      <c r="L3016" s="8">
        <f t="shared" si="1376"/>
        <v>1.00322377</v>
      </c>
      <c r="M3016" s="117">
        <v>1</v>
      </c>
      <c r="N3016" s="117">
        <f t="shared" si="1377"/>
        <v>1</v>
      </c>
      <c r="O3016" s="110">
        <f t="shared" si="1378"/>
        <v>1.00322377</v>
      </c>
      <c r="P3016" s="110">
        <f t="shared" si="1379"/>
        <v>116.63860218000001</v>
      </c>
      <c r="Q3016" s="148">
        <f t="shared" si="1380"/>
        <v>0</v>
      </c>
      <c r="R3016" s="170">
        <f t="shared" si="1381"/>
        <v>0</v>
      </c>
      <c r="S3016" s="110">
        <f t="shared" si="1382"/>
        <v>0</v>
      </c>
      <c r="T3016" s="92">
        <f t="shared" si="1391"/>
        <v>0</v>
      </c>
      <c r="U3016" s="181">
        <f t="shared" si="1392"/>
        <v>0</v>
      </c>
      <c r="V3016" s="120">
        <f t="shared" si="1388"/>
        <v>7.8E-2</v>
      </c>
      <c r="W3016" s="118">
        <f t="shared" si="1383"/>
        <v>15</v>
      </c>
      <c r="X3016" s="118">
        <v>252</v>
      </c>
      <c r="Y3016" s="117">
        <f t="shared" si="1384"/>
        <v>1.0044806909999999</v>
      </c>
      <c r="Z3016" s="110">
        <f t="shared" si="1385"/>
        <v>0.52262153</v>
      </c>
      <c r="AA3016" s="110">
        <f t="shared" si="1386"/>
        <v>0</v>
      </c>
      <c r="AB3016" s="121" t="str">
        <f t="shared" si="1389"/>
        <v>A+J=</v>
      </c>
      <c r="AC3016" s="115">
        <f t="shared" si="1390"/>
        <v>47294</v>
      </c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9">
        <f t="shared" si="1387"/>
        <v>47286</v>
      </c>
      <c r="B3017" s="110">
        <f t="shared" ref="B3017:B3080" si="1394">(P3017+Z3017)</f>
        <v>117.16122371</v>
      </c>
      <c r="C3017" s="184">
        <f t="shared" si="1393"/>
        <v>116.26379445668354</v>
      </c>
      <c r="D3017" s="111">
        <f t="shared" ref="D3017:D3080" si="1395">IF(E3017=E3016,D3016,E3016)</f>
        <v>7245.38</v>
      </c>
      <c r="E3017" s="111">
        <f>IF($K3017=1,VLOOKUP($A3016,$AQ$11:$AU$150,5),E3016)</f>
        <v>7276.54</v>
      </c>
      <c r="F3017" s="160" t="e">
        <f>IF($K3017=1,VLOOKUP($A3016,$AQ$11:$AU$135,6),F3016)</f>
        <v>#REF!</v>
      </c>
      <c r="G3017" s="114">
        <f t="shared" ref="G3017:G3080" si="1396">(E3017/D3017)-1</f>
        <v>4.3006716003852752E-3</v>
      </c>
      <c r="H3017" s="115">
        <f t="shared" ref="H3017:H3080" si="1397">IF(Q3016&gt;0,VLOOKUP(A3017,AJ$119:AP$451,4),H3016)</f>
        <v>47294</v>
      </c>
      <c r="I3017" s="115">
        <f t="shared" ref="I3017:I3080" si="1398">IF(A3017&gt;I3016,H3017,I3016)</f>
        <v>47294</v>
      </c>
      <c r="J3017" s="116">
        <f t="shared" ref="J3017:J3080" si="1399">IF(I3017=I3016,J3016,NETWORKDAYS(I3016,I3017,$AF$149:$AF$503)-1)</f>
        <v>20</v>
      </c>
      <c r="K3017" s="116">
        <f t="shared" ref="K3017:K3080" si="1400">(J3017-(NETWORKDAYS(A3017,I3017,AF$149:AF$503)-1))</f>
        <v>15</v>
      </c>
      <c r="L3017" s="8">
        <f t="shared" ref="L3017:L3080" si="1401">TRUNC((E3017/D3017)^TRUNC((K3017/J3017),9),8)</f>
        <v>1.00322377</v>
      </c>
      <c r="M3017" s="117">
        <v>1</v>
      </c>
      <c r="N3017" s="117">
        <f t="shared" ref="N3017:N3080" si="1402">IF(I3017&gt;I3016,N3016*M3017,N3016)</f>
        <v>1</v>
      </c>
      <c r="O3017" s="110">
        <f t="shared" ref="O3017:O3080" si="1403">TRUNC(TRUNC((L3017*N3017),15),8)</f>
        <v>1.00322377</v>
      </c>
      <c r="P3017" s="110">
        <f t="shared" ref="P3017:P3080" si="1404">TRUNC(C3017*O3017,8)</f>
        <v>116.63860218000001</v>
      </c>
      <c r="Q3017" s="148">
        <f t="shared" ref="Q3017:Q3080" si="1405">IF(VLOOKUP(A3017,AF$11:AM$141,8)=VLOOKUP(A3016,AF$11:AM$141,8),0,VLOOKUP(A3017,AF$11:AM$141,8))</f>
        <v>0</v>
      </c>
      <c r="R3017" s="170">
        <f t="shared" ref="R3017:R3080" si="1406">IF(Q3017&gt;0,VLOOKUP($A3017,$AF$11:$AK$141,6),0)</f>
        <v>0</v>
      </c>
      <c r="S3017" s="110">
        <f t="shared" ref="S3017:S3080" si="1407">IF(R3017&gt;0,TRUNC(R3017*P3017,8),0)</f>
        <v>0</v>
      </c>
      <c r="T3017" s="92">
        <f t="shared" si="1391"/>
        <v>0</v>
      </c>
      <c r="U3017" s="181">
        <f t="shared" si="1392"/>
        <v>0</v>
      </c>
      <c r="V3017" s="120">
        <f t="shared" si="1388"/>
        <v>7.8E-2</v>
      </c>
      <c r="W3017" s="118">
        <f t="shared" ref="W3017:W3080" si="1408">IF(A3016&lt;K$2,0,IF(Q3016&gt;0,1,IF(K3017=K3016,W3016,W3016+1)))</f>
        <v>15</v>
      </c>
      <c r="X3017" s="118">
        <v>252</v>
      </c>
      <c r="Y3017" s="117">
        <f t="shared" ref="Y3017:Y3080" si="1409">ROUND((1+V3017)^TRUNC((W3017/X3017),9),9)</f>
        <v>1.0044806909999999</v>
      </c>
      <c r="Z3017" s="110">
        <f t="shared" ref="Z3017:Z3080" si="1410">TRUNC((P3017*(Y3017-1)),8)</f>
        <v>0.52262153</v>
      </c>
      <c r="AA3017" s="110">
        <f t="shared" ref="AA3017:AA3080" si="1411">IF(Q3017&gt;0,S3017+Z3017,0)</f>
        <v>0</v>
      </c>
      <c r="AB3017" s="121" t="str">
        <f t="shared" si="1389"/>
        <v>A+J=</v>
      </c>
      <c r="AC3017" s="115">
        <f t="shared" si="1390"/>
        <v>47294</v>
      </c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9">
        <f t="shared" si="1387"/>
        <v>47287</v>
      </c>
      <c r="B3018" s="110">
        <f t="shared" si="1394"/>
        <v>117.16122371</v>
      </c>
      <c r="C3018" s="184">
        <f t="shared" si="1393"/>
        <v>116.26379445668354</v>
      </c>
      <c r="D3018" s="111">
        <f t="shared" si="1395"/>
        <v>7245.38</v>
      </c>
      <c r="E3018" s="111">
        <f>IF($K3018=1,VLOOKUP($A3017,$AQ$11:$AU$150,5),E3017)</f>
        <v>7276.54</v>
      </c>
      <c r="F3018" s="160" t="e">
        <f>IF($K3018=1,VLOOKUP($A3017,$AQ$11:$AU$135,6),F3017)</f>
        <v>#REF!</v>
      </c>
      <c r="G3018" s="114">
        <f t="shared" si="1396"/>
        <v>4.3006716003852752E-3</v>
      </c>
      <c r="H3018" s="115">
        <f t="shared" si="1397"/>
        <v>47294</v>
      </c>
      <c r="I3018" s="115">
        <f t="shared" si="1398"/>
        <v>47294</v>
      </c>
      <c r="J3018" s="116">
        <f t="shared" si="1399"/>
        <v>20</v>
      </c>
      <c r="K3018" s="116">
        <f t="shared" si="1400"/>
        <v>15</v>
      </c>
      <c r="L3018" s="8">
        <f t="shared" si="1401"/>
        <v>1.00322377</v>
      </c>
      <c r="M3018" s="117">
        <v>1</v>
      </c>
      <c r="N3018" s="117">
        <f t="shared" si="1402"/>
        <v>1</v>
      </c>
      <c r="O3018" s="110">
        <f t="shared" si="1403"/>
        <v>1.00322377</v>
      </c>
      <c r="P3018" s="110">
        <f t="shared" si="1404"/>
        <v>116.63860218000001</v>
      </c>
      <c r="Q3018" s="148">
        <f t="shared" si="1405"/>
        <v>0</v>
      </c>
      <c r="R3018" s="170">
        <f t="shared" si="1406"/>
        <v>0</v>
      </c>
      <c r="S3018" s="110">
        <f t="shared" si="1407"/>
        <v>0</v>
      </c>
      <c r="T3018" s="92">
        <f t="shared" si="1391"/>
        <v>0</v>
      </c>
      <c r="U3018" s="181">
        <f t="shared" si="1392"/>
        <v>0</v>
      </c>
      <c r="V3018" s="120">
        <f t="shared" si="1388"/>
        <v>7.8E-2</v>
      </c>
      <c r="W3018" s="118">
        <f t="shared" si="1408"/>
        <v>15</v>
      </c>
      <c r="X3018" s="118">
        <v>252</v>
      </c>
      <c r="Y3018" s="117">
        <f t="shared" si="1409"/>
        <v>1.0044806909999999</v>
      </c>
      <c r="Z3018" s="110">
        <f t="shared" si="1410"/>
        <v>0.52262153</v>
      </c>
      <c r="AA3018" s="110">
        <f t="shared" si="1411"/>
        <v>0</v>
      </c>
      <c r="AB3018" s="121" t="str">
        <f t="shared" si="1389"/>
        <v>A+J=</v>
      </c>
      <c r="AC3018" s="115">
        <f t="shared" si="1390"/>
        <v>47294</v>
      </c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9">
        <f t="shared" si="1387"/>
        <v>47288</v>
      </c>
      <c r="B3019" s="110">
        <f t="shared" si="1394"/>
        <v>117.22129843</v>
      </c>
      <c r="C3019" s="184">
        <f t="shared" si="1393"/>
        <v>116.26379445668354</v>
      </c>
      <c r="D3019" s="111">
        <f t="shared" si="1395"/>
        <v>7245.38</v>
      </c>
      <c r="E3019" s="111">
        <f>IF($K3019=1,VLOOKUP($A3018,$AQ$11:$AU$150,5),E3018)</f>
        <v>7276.54</v>
      </c>
      <c r="F3019" s="160" t="e">
        <f>IF($K3019=1,VLOOKUP($A3018,$AQ$11:$AU$135,6),F3018)</f>
        <v>#REF!</v>
      </c>
      <c r="G3019" s="114">
        <f t="shared" si="1396"/>
        <v>4.3006716003852752E-3</v>
      </c>
      <c r="H3019" s="115">
        <f t="shared" si="1397"/>
        <v>47294</v>
      </c>
      <c r="I3019" s="115">
        <f t="shared" si="1398"/>
        <v>47294</v>
      </c>
      <c r="J3019" s="116">
        <f t="shared" si="1399"/>
        <v>20</v>
      </c>
      <c r="K3019" s="116">
        <f t="shared" si="1400"/>
        <v>16</v>
      </c>
      <c r="L3019" s="8">
        <f t="shared" si="1401"/>
        <v>1.00343906</v>
      </c>
      <c r="M3019" s="117">
        <v>1</v>
      </c>
      <c r="N3019" s="117">
        <f t="shared" si="1402"/>
        <v>1</v>
      </c>
      <c r="O3019" s="110">
        <f t="shared" si="1403"/>
        <v>1.00343906</v>
      </c>
      <c r="P3019" s="110">
        <f t="shared" si="1404"/>
        <v>116.66363262</v>
      </c>
      <c r="Q3019" s="148">
        <f t="shared" si="1405"/>
        <v>0</v>
      </c>
      <c r="R3019" s="170">
        <f t="shared" si="1406"/>
        <v>0</v>
      </c>
      <c r="S3019" s="110">
        <f t="shared" si="1407"/>
        <v>0</v>
      </c>
      <c r="T3019" s="92">
        <f t="shared" si="1391"/>
        <v>0</v>
      </c>
      <c r="U3019" s="181">
        <f t="shared" si="1392"/>
        <v>0</v>
      </c>
      <c r="V3019" s="120">
        <f t="shared" si="1388"/>
        <v>7.8E-2</v>
      </c>
      <c r="W3019" s="118">
        <f t="shared" si="1408"/>
        <v>16</v>
      </c>
      <c r="X3019" s="118">
        <v>252</v>
      </c>
      <c r="Y3019" s="117">
        <f t="shared" si="1409"/>
        <v>1.0047801169999999</v>
      </c>
      <c r="Z3019" s="110">
        <f t="shared" si="1410"/>
        <v>0.55766581000000004</v>
      </c>
      <c r="AA3019" s="110">
        <f t="shared" si="1411"/>
        <v>0</v>
      </c>
      <c r="AB3019" s="121" t="str">
        <f t="shared" si="1389"/>
        <v>A+J=</v>
      </c>
      <c r="AC3019" s="115">
        <f t="shared" si="1390"/>
        <v>47294</v>
      </c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9">
        <f t="shared" ref="A3020:A3083" si="1412">(A3019+1)</f>
        <v>47289</v>
      </c>
      <c r="B3020" s="110">
        <f t="shared" si="1394"/>
        <v>117.28140318999999</v>
      </c>
      <c r="C3020" s="184">
        <f t="shared" si="1393"/>
        <v>116.26379445668354</v>
      </c>
      <c r="D3020" s="111">
        <f t="shared" si="1395"/>
        <v>7245.38</v>
      </c>
      <c r="E3020" s="111">
        <f>IF($K3020=1,VLOOKUP($A3019,$AQ$11:$AU$150,5),E3019)</f>
        <v>7276.54</v>
      </c>
      <c r="F3020" s="160" t="e">
        <f>IF($K3020=1,VLOOKUP($A3019,$AQ$11:$AU$135,6),F3019)</f>
        <v>#REF!</v>
      </c>
      <c r="G3020" s="114">
        <f t="shared" si="1396"/>
        <v>4.3006716003852752E-3</v>
      </c>
      <c r="H3020" s="115">
        <f t="shared" si="1397"/>
        <v>47294</v>
      </c>
      <c r="I3020" s="115">
        <f t="shared" si="1398"/>
        <v>47294</v>
      </c>
      <c r="J3020" s="116">
        <f t="shared" si="1399"/>
        <v>20</v>
      </c>
      <c r="K3020" s="116">
        <f t="shared" si="1400"/>
        <v>17</v>
      </c>
      <c r="L3020" s="8">
        <f t="shared" si="1401"/>
        <v>1.0036543899999999</v>
      </c>
      <c r="M3020" s="117">
        <v>1</v>
      </c>
      <c r="N3020" s="117">
        <f t="shared" si="1402"/>
        <v>1</v>
      </c>
      <c r="O3020" s="110">
        <f t="shared" si="1403"/>
        <v>1.0036543899999999</v>
      </c>
      <c r="P3020" s="110">
        <f t="shared" si="1404"/>
        <v>116.6886677</v>
      </c>
      <c r="Q3020" s="148">
        <f t="shared" si="1405"/>
        <v>0</v>
      </c>
      <c r="R3020" s="170">
        <f t="shared" si="1406"/>
        <v>0</v>
      </c>
      <c r="S3020" s="110">
        <f t="shared" si="1407"/>
        <v>0</v>
      </c>
      <c r="T3020" s="92">
        <f t="shared" si="1391"/>
        <v>0</v>
      </c>
      <c r="U3020" s="181">
        <f t="shared" si="1392"/>
        <v>0</v>
      </c>
      <c r="V3020" s="120">
        <f t="shared" ref="V3020:V3083" si="1413">(V3019)</f>
        <v>7.8E-2</v>
      </c>
      <c r="W3020" s="118">
        <f t="shared" si="1408"/>
        <v>17</v>
      </c>
      <c r="X3020" s="118">
        <v>252</v>
      </c>
      <c r="Y3020" s="117">
        <f t="shared" si="1409"/>
        <v>1.0050796319999999</v>
      </c>
      <c r="Z3020" s="110">
        <f t="shared" si="1410"/>
        <v>0.59273549000000003</v>
      </c>
      <c r="AA3020" s="110">
        <f t="shared" si="1411"/>
        <v>0</v>
      </c>
      <c r="AB3020" s="121" t="str">
        <f t="shared" si="1389"/>
        <v>A+J=</v>
      </c>
      <c r="AC3020" s="115">
        <f t="shared" si="1390"/>
        <v>47294</v>
      </c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9">
        <f t="shared" si="1412"/>
        <v>47290</v>
      </c>
      <c r="B3021" s="110">
        <f t="shared" si="1394"/>
        <v>117.34153918</v>
      </c>
      <c r="C3021" s="184">
        <f t="shared" si="1393"/>
        <v>116.26379445668354</v>
      </c>
      <c r="D3021" s="111">
        <f t="shared" si="1395"/>
        <v>7245.38</v>
      </c>
      <c r="E3021" s="111">
        <f>IF($K3021=1,VLOOKUP($A3020,$AQ$11:$AU$150,5),E3020)</f>
        <v>7276.54</v>
      </c>
      <c r="F3021" s="160" t="e">
        <f>IF($K3021=1,VLOOKUP($A3020,$AQ$11:$AU$135,6),F3020)</f>
        <v>#REF!</v>
      </c>
      <c r="G3021" s="114">
        <f t="shared" si="1396"/>
        <v>4.3006716003852752E-3</v>
      </c>
      <c r="H3021" s="115">
        <f t="shared" si="1397"/>
        <v>47294</v>
      </c>
      <c r="I3021" s="115">
        <f t="shared" si="1398"/>
        <v>47294</v>
      </c>
      <c r="J3021" s="116">
        <f t="shared" si="1399"/>
        <v>20</v>
      </c>
      <c r="K3021" s="116">
        <f t="shared" si="1400"/>
        <v>18</v>
      </c>
      <c r="L3021" s="8">
        <f t="shared" si="1401"/>
        <v>1.0038697700000001</v>
      </c>
      <c r="M3021" s="117">
        <v>1</v>
      </c>
      <c r="N3021" s="117">
        <f t="shared" si="1402"/>
        <v>1</v>
      </c>
      <c r="O3021" s="110">
        <f t="shared" si="1403"/>
        <v>1.0038697700000001</v>
      </c>
      <c r="P3021" s="110">
        <f t="shared" si="1404"/>
        <v>116.7137086</v>
      </c>
      <c r="Q3021" s="148">
        <f t="shared" si="1405"/>
        <v>0</v>
      </c>
      <c r="R3021" s="170">
        <f t="shared" si="1406"/>
        <v>0</v>
      </c>
      <c r="S3021" s="110">
        <f t="shared" si="1407"/>
        <v>0</v>
      </c>
      <c r="T3021" s="92">
        <f t="shared" si="1391"/>
        <v>0</v>
      </c>
      <c r="U3021" s="181">
        <f t="shared" si="1392"/>
        <v>0</v>
      </c>
      <c r="V3021" s="120">
        <f t="shared" si="1413"/>
        <v>7.8E-2</v>
      </c>
      <c r="W3021" s="118">
        <f t="shared" si="1408"/>
        <v>18</v>
      </c>
      <c r="X3021" s="118">
        <v>252</v>
      </c>
      <c r="Y3021" s="117">
        <f t="shared" si="1409"/>
        <v>1.005379236</v>
      </c>
      <c r="Z3021" s="110">
        <f t="shared" si="1410"/>
        <v>0.62783058000000003</v>
      </c>
      <c r="AA3021" s="110">
        <f t="shared" si="1411"/>
        <v>0</v>
      </c>
      <c r="AB3021" s="121" t="str">
        <f t="shared" ref="AB3021:AB3084" si="1414">IF($Q3020&gt;0,VLOOKUP($A3020,$AF$11:$AO$141,9),AB3020)</f>
        <v>A+J=</v>
      </c>
      <c r="AC3021" s="115">
        <f t="shared" ref="AC3021:AC3084" si="1415">IF($Q3020&gt;0,VLOOKUP($A3020,$AF$11:$AO$141,10),AC3020)</f>
        <v>47294</v>
      </c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9">
        <f t="shared" si="1412"/>
        <v>47291</v>
      </c>
      <c r="B3022" s="110">
        <f t="shared" si="1394"/>
        <v>117.40170523</v>
      </c>
      <c r="C3022" s="184">
        <f t="shared" si="1393"/>
        <v>116.26379445668354</v>
      </c>
      <c r="D3022" s="111">
        <f t="shared" si="1395"/>
        <v>7245.38</v>
      </c>
      <c r="E3022" s="111">
        <f>IF($K3022=1,VLOOKUP($A3021,$AQ$11:$AU$150,5),E3021)</f>
        <v>7276.54</v>
      </c>
      <c r="F3022" s="160" t="e">
        <f>IF($K3022=1,VLOOKUP($A3021,$AQ$11:$AU$135,6),F3021)</f>
        <v>#REF!</v>
      </c>
      <c r="G3022" s="114">
        <f t="shared" si="1396"/>
        <v>4.3006716003852752E-3</v>
      </c>
      <c r="H3022" s="115">
        <f t="shared" si="1397"/>
        <v>47294</v>
      </c>
      <c r="I3022" s="115">
        <f t="shared" si="1398"/>
        <v>47294</v>
      </c>
      <c r="J3022" s="116">
        <f t="shared" si="1399"/>
        <v>20</v>
      </c>
      <c r="K3022" s="116">
        <f t="shared" si="1400"/>
        <v>19</v>
      </c>
      <c r="L3022" s="8">
        <f t="shared" si="1401"/>
        <v>1.0040851900000001</v>
      </c>
      <c r="M3022" s="117">
        <v>1</v>
      </c>
      <c r="N3022" s="117">
        <f t="shared" si="1402"/>
        <v>1</v>
      </c>
      <c r="O3022" s="110">
        <f t="shared" si="1403"/>
        <v>1.0040851900000001</v>
      </c>
      <c r="P3022" s="110">
        <f t="shared" si="1404"/>
        <v>116.73875414</v>
      </c>
      <c r="Q3022" s="148">
        <f t="shared" si="1405"/>
        <v>0</v>
      </c>
      <c r="R3022" s="170">
        <f t="shared" si="1406"/>
        <v>0</v>
      </c>
      <c r="S3022" s="110">
        <f t="shared" si="1407"/>
        <v>0</v>
      </c>
      <c r="T3022" s="92">
        <f t="shared" si="1391"/>
        <v>0</v>
      </c>
      <c r="U3022" s="181">
        <f t="shared" si="1392"/>
        <v>0</v>
      </c>
      <c r="V3022" s="120">
        <f t="shared" si="1413"/>
        <v>7.8E-2</v>
      </c>
      <c r="W3022" s="118">
        <f t="shared" si="1408"/>
        <v>19</v>
      </c>
      <c r="X3022" s="118">
        <v>252</v>
      </c>
      <c r="Y3022" s="117">
        <f t="shared" si="1409"/>
        <v>1.0056789290000001</v>
      </c>
      <c r="Z3022" s="110">
        <f t="shared" si="1410"/>
        <v>0.66295108999999997</v>
      </c>
      <c r="AA3022" s="110">
        <f t="shared" si="1411"/>
        <v>0</v>
      </c>
      <c r="AB3022" s="121" t="str">
        <f t="shared" si="1414"/>
        <v>A+J=</v>
      </c>
      <c r="AC3022" s="115">
        <f t="shared" si="1415"/>
        <v>47294</v>
      </c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9">
        <f t="shared" si="1412"/>
        <v>47292</v>
      </c>
      <c r="B3023" s="110">
        <f t="shared" si="1394"/>
        <v>117.46190383</v>
      </c>
      <c r="C3023" s="184">
        <f t="shared" si="1393"/>
        <v>116.26379445668354</v>
      </c>
      <c r="D3023" s="111">
        <f t="shared" si="1395"/>
        <v>7245.38</v>
      </c>
      <c r="E3023" s="111">
        <f>IF($K3023=1,VLOOKUP($A3022,$AQ$11:$AU$150,5),E3022)</f>
        <v>7276.54</v>
      </c>
      <c r="F3023" s="160" t="e">
        <f>IF($K3023=1,VLOOKUP($A3022,$AQ$11:$AU$135,6),F3022)</f>
        <v>#REF!</v>
      </c>
      <c r="G3023" s="114">
        <f t="shared" si="1396"/>
        <v>4.3006716003852752E-3</v>
      </c>
      <c r="H3023" s="115">
        <f t="shared" si="1397"/>
        <v>47294</v>
      </c>
      <c r="I3023" s="115">
        <f t="shared" si="1398"/>
        <v>47294</v>
      </c>
      <c r="J3023" s="116">
        <f t="shared" si="1399"/>
        <v>20</v>
      </c>
      <c r="K3023" s="116">
        <f t="shared" si="1400"/>
        <v>20</v>
      </c>
      <c r="L3023" s="8">
        <f t="shared" si="1401"/>
        <v>1.0043006699999999</v>
      </c>
      <c r="M3023" s="117">
        <v>1</v>
      </c>
      <c r="N3023" s="117">
        <f t="shared" si="1402"/>
        <v>1</v>
      </c>
      <c r="O3023" s="110">
        <f t="shared" si="1403"/>
        <v>1.0043006699999999</v>
      </c>
      <c r="P3023" s="110">
        <f t="shared" si="1404"/>
        <v>116.76380666</v>
      </c>
      <c r="Q3023" s="148">
        <f t="shared" si="1405"/>
        <v>0</v>
      </c>
      <c r="R3023" s="170">
        <f t="shared" si="1406"/>
        <v>0</v>
      </c>
      <c r="S3023" s="110">
        <f t="shared" si="1407"/>
        <v>0</v>
      </c>
      <c r="T3023" s="92">
        <f t="shared" si="1391"/>
        <v>0</v>
      </c>
      <c r="U3023" s="181">
        <f t="shared" si="1392"/>
        <v>0</v>
      </c>
      <c r="V3023" s="120">
        <f t="shared" si="1413"/>
        <v>7.8E-2</v>
      </c>
      <c r="W3023" s="118">
        <f t="shared" si="1408"/>
        <v>20</v>
      </c>
      <c r="X3023" s="118">
        <v>252</v>
      </c>
      <c r="Y3023" s="117">
        <f t="shared" si="1409"/>
        <v>1.0059787120000001</v>
      </c>
      <c r="Z3023" s="110">
        <f t="shared" si="1410"/>
        <v>0.69809717000000004</v>
      </c>
      <c r="AA3023" s="110">
        <f t="shared" si="1411"/>
        <v>0</v>
      </c>
      <c r="AB3023" s="121" t="str">
        <f t="shared" si="1414"/>
        <v>A+J=</v>
      </c>
      <c r="AC3023" s="115">
        <f t="shared" si="1415"/>
        <v>47294</v>
      </c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9">
        <f t="shared" si="1412"/>
        <v>47293</v>
      </c>
      <c r="B3024" s="110">
        <f t="shared" si="1394"/>
        <v>117.46190383</v>
      </c>
      <c r="C3024" s="184">
        <f t="shared" si="1393"/>
        <v>116.26379445668354</v>
      </c>
      <c r="D3024" s="111">
        <f t="shared" si="1395"/>
        <v>7245.38</v>
      </c>
      <c r="E3024" s="111">
        <f>IF($K3024=1,VLOOKUP($A3023,$AQ$11:$AU$150,5),E3023)</f>
        <v>7276.54</v>
      </c>
      <c r="F3024" s="160" t="e">
        <f>IF($K3024=1,VLOOKUP($A3023,$AQ$11:$AU$135,6),F3023)</f>
        <v>#REF!</v>
      </c>
      <c r="G3024" s="114">
        <f t="shared" si="1396"/>
        <v>4.3006716003852752E-3</v>
      </c>
      <c r="H3024" s="115">
        <f t="shared" si="1397"/>
        <v>47294</v>
      </c>
      <c r="I3024" s="115">
        <f t="shared" si="1398"/>
        <v>47294</v>
      </c>
      <c r="J3024" s="116">
        <f t="shared" si="1399"/>
        <v>20</v>
      </c>
      <c r="K3024" s="116">
        <f t="shared" si="1400"/>
        <v>20</v>
      </c>
      <c r="L3024" s="8">
        <f t="shared" si="1401"/>
        <v>1.0043006699999999</v>
      </c>
      <c r="M3024" s="117">
        <v>1</v>
      </c>
      <c r="N3024" s="117">
        <f t="shared" si="1402"/>
        <v>1</v>
      </c>
      <c r="O3024" s="110">
        <f t="shared" si="1403"/>
        <v>1.0043006699999999</v>
      </c>
      <c r="P3024" s="110">
        <f t="shared" si="1404"/>
        <v>116.76380666</v>
      </c>
      <c r="Q3024" s="148">
        <f t="shared" si="1405"/>
        <v>0</v>
      </c>
      <c r="R3024" s="170">
        <f t="shared" si="1406"/>
        <v>0</v>
      </c>
      <c r="S3024" s="110">
        <f t="shared" si="1407"/>
        <v>0</v>
      </c>
      <c r="T3024" s="92">
        <f t="shared" ref="T3024:T3087" si="1416">IF(AND(Q3024&gt;0,L3024&gt;1),(L3024-1)*C3024,0)</f>
        <v>0</v>
      </c>
      <c r="U3024" s="181">
        <f t="shared" ref="U3024:U3087" si="1417">IF(Q3024&gt;0,(S3024+T3024)/P3024,0)</f>
        <v>0</v>
      </c>
      <c r="V3024" s="120">
        <f t="shared" si="1413"/>
        <v>7.8E-2</v>
      </c>
      <c r="W3024" s="118">
        <f t="shared" si="1408"/>
        <v>20</v>
      </c>
      <c r="X3024" s="118">
        <v>252</v>
      </c>
      <c r="Y3024" s="117">
        <f t="shared" si="1409"/>
        <v>1.0059787120000001</v>
      </c>
      <c r="Z3024" s="110">
        <f t="shared" si="1410"/>
        <v>0.69809717000000004</v>
      </c>
      <c r="AA3024" s="110">
        <f t="shared" si="1411"/>
        <v>0</v>
      </c>
      <c r="AB3024" s="121" t="str">
        <f t="shared" si="1414"/>
        <v>A+J=</v>
      </c>
      <c r="AC3024" s="115">
        <f t="shared" si="1415"/>
        <v>47294</v>
      </c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9">
        <f t="shared" si="1412"/>
        <v>47294</v>
      </c>
      <c r="B3025" s="110">
        <f t="shared" si="1394"/>
        <v>117.46190383</v>
      </c>
      <c r="C3025" s="184">
        <f t="shared" si="1393"/>
        <v>116.26379445668354</v>
      </c>
      <c r="D3025" s="111">
        <f t="shared" si="1395"/>
        <v>7245.38</v>
      </c>
      <c r="E3025" s="111">
        <f>IF($K3025=1,VLOOKUP($A3024,$AQ$11:$AU$150,5),E3024)</f>
        <v>7276.54</v>
      </c>
      <c r="F3025" s="160" t="e">
        <f>IF($K3025=1,VLOOKUP($A3024,$AQ$11:$AU$135,6),F3024)</f>
        <v>#REF!</v>
      </c>
      <c r="G3025" s="114">
        <f t="shared" si="1396"/>
        <v>4.3006716003852752E-3</v>
      </c>
      <c r="H3025" s="115">
        <f t="shared" si="1397"/>
        <v>47294</v>
      </c>
      <c r="I3025" s="115">
        <f t="shared" si="1398"/>
        <v>47294</v>
      </c>
      <c r="J3025" s="116">
        <f t="shared" si="1399"/>
        <v>20</v>
      </c>
      <c r="K3025" s="116">
        <f t="shared" si="1400"/>
        <v>20</v>
      </c>
      <c r="L3025" s="8">
        <f t="shared" si="1401"/>
        <v>1.0043006699999999</v>
      </c>
      <c r="M3025" s="117">
        <v>1</v>
      </c>
      <c r="N3025" s="117">
        <f t="shared" si="1402"/>
        <v>1</v>
      </c>
      <c r="O3025" s="110">
        <f t="shared" si="1403"/>
        <v>1.0043006699999999</v>
      </c>
      <c r="P3025" s="110">
        <f t="shared" si="1404"/>
        <v>116.76380666</v>
      </c>
      <c r="Q3025" s="148">
        <f t="shared" si="1405"/>
        <v>99</v>
      </c>
      <c r="R3025" s="170">
        <f t="shared" si="1406"/>
        <v>0.1</v>
      </c>
      <c r="S3025" s="110">
        <f t="shared" si="1407"/>
        <v>11.67638066</v>
      </c>
      <c r="T3025" s="92">
        <f t="shared" si="1416"/>
        <v>0.50001221290601305</v>
      </c>
      <c r="U3025" s="181">
        <f t="shared" si="1417"/>
        <v>0.10428225339005928</v>
      </c>
      <c r="V3025" s="120">
        <f t="shared" si="1413"/>
        <v>7.8E-2</v>
      </c>
      <c r="W3025" s="118">
        <f t="shared" si="1408"/>
        <v>20</v>
      </c>
      <c r="X3025" s="118">
        <v>252</v>
      </c>
      <c r="Y3025" s="117">
        <f t="shared" si="1409"/>
        <v>1.0059787120000001</v>
      </c>
      <c r="Z3025" s="110">
        <f t="shared" si="1410"/>
        <v>0.69809717000000004</v>
      </c>
      <c r="AA3025" s="110">
        <f t="shared" si="1411"/>
        <v>12.37447783</v>
      </c>
      <c r="AB3025" s="121" t="str">
        <f t="shared" si="1414"/>
        <v>A+J=</v>
      </c>
      <c r="AC3025" s="115">
        <f t="shared" si="1415"/>
        <v>47294</v>
      </c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9">
        <f t="shared" si="1412"/>
        <v>47295</v>
      </c>
      <c r="B3026" s="110">
        <f t="shared" si="1394"/>
        <v>104.63899923000001</v>
      </c>
      <c r="C3026" s="184">
        <f t="shared" si="1393"/>
        <v>104.58741378709398</v>
      </c>
      <c r="D3026" s="111">
        <f t="shared" si="1395"/>
        <v>7245.38</v>
      </c>
      <c r="E3026" s="111">
        <f>IF($K3026=1,VLOOKUP($A3025,$AQ$11:$AU$150,5),E3025)</f>
        <v>7276.54</v>
      </c>
      <c r="F3026" s="160" t="e">
        <f>IF($K3026=1,VLOOKUP($A3025,$AQ$11:$AU$135,6),F3025)</f>
        <v>#REF!</v>
      </c>
      <c r="G3026" s="114">
        <f t="shared" si="1396"/>
        <v>4.3006716003852752E-3</v>
      </c>
      <c r="H3026" s="115">
        <f t="shared" si="1397"/>
        <v>47324</v>
      </c>
      <c r="I3026" s="115">
        <f t="shared" si="1398"/>
        <v>47324</v>
      </c>
      <c r="J3026" s="116">
        <f t="shared" si="1399"/>
        <v>22</v>
      </c>
      <c r="K3026" s="116">
        <f t="shared" si="1400"/>
        <v>1</v>
      </c>
      <c r="L3026" s="8">
        <f t="shared" si="1401"/>
        <v>1.0001950799999999</v>
      </c>
      <c r="M3026" s="117">
        <v>1</v>
      </c>
      <c r="N3026" s="117">
        <f t="shared" si="1402"/>
        <v>1</v>
      </c>
      <c r="O3026" s="110">
        <f t="shared" si="1403"/>
        <v>1.0001950799999999</v>
      </c>
      <c r="P3026" s="110">
        <f t="shared" si="1404"/>
        <v>104.60781669000001</v>
      </c>
      <c r="Q3026" s="148">
        <f t="shared" si="1405"/>
        <v>0</v>
      </c>
      <c r="R3026" s="170">
        <f t="shared" si="1406"/>
        <v>0</v>
      </c>
      <c r="S3026" s="110">
        <f t="shared" si="1407"/>
        <v>0</v>
      </c>
      <c r="T3026" s="92">
        <f t="shared" si="1416"/>
        <v>0</v>
      </c>
      <c r="U3026" s="181">
        <f t="shared" si="1417"/>
        <v>0</v>
      </c>
      <c r="V3026" s="120">
        <f t="shared" si="1413"/>
        <v>7.8E-2</v>
      </c>
      <c r="W3026" s="118">
        <f t="shared" si="1408"/>
        <v>1</v>
      </c>
      <c r="X3026" s="118">
        <v>252</v>
      </c>
      <c r="Y3026" s="117">
        <f t="shared" si="1409"/>
        <v>1.00029809</v>
      </c>
      <c r="Z3026" s="110">
        <f t="shared" si="1410"/>
        <v>3.1182540000000002E-2</v>
      </c>
      <c r="AA3026" s="110">
        <f t="shared" si="1411"/>
        <v>0</v>
      </c>
      <c r="AB3026" s="121" t="str">
        <f t="shared" si="1414"/>
        <v>A+J=</v>
      </c>
      <c r="AC3026" s="115">
        <f t="shared" si="1415"/>
        <v>47324</v>
      </c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9">
        <f t="shared" si="1412"/>
        <v>47296</v>
      </c>
      <c r="B3027" s="110">
        <f t="shared" si="1394"/>
        <v>104.69061035</v>
      </c>
      <c r="C3027" s="184">
        <f t="shared" si="1393"/>
        <v>104.58741378709398</v>
      </c>
      <c r="D3027" s="111">
        <f t="shared" si="1395"/>
        <v>7245.38</v>
      </c>
      <c r="E3027" s="111">
        <f>IF($K3027=1,VLOOKUP($A3026,$AQ$11:$AU$150,5),E3026)</f>
        <v>7276.54</v>
      </c>
      <c r="F3027" s="160" t="e">
        <f>IF($K3027=1,VLOOKUP($A3026,$AQ$11:$AU$135,6),F3026)</f>
        <v>#REF!</v>
      </c>
      <c r="G3027" s="114">
        <f t="shared" si="1396"/>
        <v>4.3006716003852752E-3</v>
      </c>
      <c r="H3027" s="115">
        <f t="shared" si="1397"/>
        <v>47324</v>
      </c>
      <c r="I3027" s="115">
        <f t="shared" si="1398"/>
        <v>47324</v>
      </c>
      <c r="J3027" s="116">
        <f t="shared" si="1399"/>
        <v>22</v>
      </c>
      <c r="K3027" s="116">
        <f t="shared" si="1400"/>
        <v>2</v>
      </c>
      <c r="L3027" s="8">
        <f t="shared" si="1401"/>
        <v>1.0003902</v>
      </c>
      <c r="M3027" s="117">
        <v>1</v>
      </c>
      <c r="N3027" s="117">
        <f t="shared" si="1402"/>
        <v>1</v>
      </c>
      <c r="O3027" s="110">
        <f t="shared" si="1403"/>
        <v>1.0003902</v>
      </c>
      <c r="P3027" s="110">
        <f t="shared" si="1404"/>
        <v>104.62822379000001</v>
      </c>
      <c r="Q3027" s="148">
        <f t="shared" si="1405"/>
        <v>0</v>
      </c>
      <c r="R3027" s="170">
        <f t="shared" si="1406"/>
        <v>0</v>
      </c>
      <c r="S3027" s="110">
        <f t="shared" si="1407"/>
        <v>0</v>
      </c>
      <c r="T3027" s="92">
        <f t="shared" si="1416"/>
        <v>0</v>
      </c>
      <c r="U3027" s="181">
        <f t="shared" si="1417"/>
        <v>0</v>
      </c>
      <c r="V3027" s="120">
        <f t="shared" si="1413"/>
        <v>7.8E-2</v>
      </c>
      <c r="W3027" s="118">
        <f t="shared" si="1408"/>
        <v>2</v>
      </c>
      <c r="X3027" s="118">
        <v>252</v>
      </c>
      <c r="Y3027" s="117">
        <f t="shared" si="1409"/>
        <v>1.0005962690000001</v>
      </c>
      <c r="Z3027" s="110">
        <f t="shared" si="1410"/>
        <v>6.2386560000000001E-2</v>
      </c>
      <c r="AA3027" s="110">
        <f t="shared" si="1411"/>
        <v>0</v>
      </c>
      <c r="AB3027" s="121" t="str">
        <f t="shared" si="1414"/>
        <v>A+J=</v>
      </c>
      <c r="AC3027" s="115">
        <f t="shared" si="1415"/>
        <v>47324</v>
      </c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9">
        <f t="shared" si="1412"/>
        <v>47297</v>
      </c>
      <c r="B3028" s="110">
        <f t="shared" si="1394"/>
        <v>104.74224704</v>
      </c>
      <c r="C3028" s="184">
        <f t="shared" si="1393"/>
        <v>104.58741378709398</v>
      </c>
      <c r="D3028" s="111">
        <f t="shared" si="1395"/>
        <v>7245.38</v>
      </c>
      <c r="E3028" s="111">
        <f>IF($K3028=1,VLOOKUP($A3027,$AQ$11:$AU$150,5),E3027)</f>
        <v>7276.54</v>
      </c>
      <c r="F3028" s="160" t="e">
        <f>IF($K3028=1,VLOOKUP($A3027,$AQ$11:$AU$135,6),F3027)</f>
        <v>#REF!</v>
      </c>
      <c r="G3028" s="114">
        <f t="shared" si="1396"/>
        <v>4.3006716003852752E-3</v>
      </c>
      <c r="H3028" s="115">
        <f t="shared" si="1397"/>
        <v>47324</v>
      </c>
      <c r="I3028" s="115">
        <f t="shared" si="1398"/>
        <v>47324</v>
      </c>
      <c r="J3028" s="116">
        <f t="shared" si="1399"/>
        <v>22</v>
      </c>
      <c r="K3028" s="116">
        <f t="shared" si="1400"/>
        <v>3</v>
      </c>
      <c r="L3028" s="8">
        <f t="shared" si="1401"/>
        <v>1.0005853600000001</v>
      </c>
      <c r="M3028" s="117">
        <v>1</v>
      </c>
      <c r="N3028" s="117">
        <f t="shared" si="1402"/>
        <v>1</v>
      </c>
      <c r="O3028" s="110">
        <f t="shared" si="1403"/>
        <v>1.0005853600000001</v>
      </c>
      <c r="P3028" s="110">
        <f t="shared" si="1404"/>
        <v>104.64863507</v>
      </c>
      <c r="Q3028" s="148">
        <f t="shared" si="1405"/>
        <v>0</v>
      </c>
      <c r="R3028" s="170">
        <f t="shared" si="1406"/>
        <v>0</v>
      </c>
      <c r="S3028" s="110">
        <f t="shared" si="1407"/>
        <v>0</v>
      </c>
      <c r="T3028" s="92">
        <f t="shared" si="1416"/>
        <v>0</v>
      </c>
      <c r="U3028" s="181">
        <f t="shared" si="1417"/>
        <v>0</v>
      </c>
      <c r="V3028" s="120">
        <f t="shared" si="1413"/>
        <v>7.8E-2</v>
      </c>
      <c r="W3028" s="118">
        <f t="shared" si="1408"/>
        <v>3</v>
      </c>
      <c r="X3028" s="118">
        <v>252</v>
      </c>
      <c r="Y3028" s="117">
        <f t="shared" si="1409"/>
        <v>1.0008945359999999</v>
      </c>
      <c r="Z3028" s="110">
        <f t="shared" si="1410"/>
        <v>9.3611970000000003E-2</v>
      </c>
      <c r="AA3028" s="110">
        <f t="shared" si="1411"/>
        <v>0</v>
      </c>
      <c r="AB3028" s="121" t="str">
        <f t="shared" si="1414"/>
        <v>A+J=</v>
      </c>
      <c r="AC3028" s="115">
        <f t="shared" si="1415"/>
        <v>47324</v>
      </c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9">
        <f t="shared" si="1412"/>
        <v>47298</v>
      </c>
      <c r="B3029" s="110">
        <f t="shared" si="1394"/>
        <v>104.79390950000001</v>
      </c>
      <c r="C3029" s="184">
        <f t="shared" si="1393"/>
        <v>104.58741378709398</v>
      </c>
      <c r="D3029" s="111">
        <f t="shared" si="1395"/>
        <v>7245.38</v>
      </c>
      <c r="E3029" s="111">
        <f>IF($K3029=1,VLOOKUP($A3028,$AQ$11:$AU$150,5),E3028)</f>
        <v>7276.54</v>
      </c>
      <c r="F3029" s="160" t="e">
        <f>IF($K3029=1,VLOOKUP($A3028,$AQ$11:$AU$135,6),F3028)</f>
        <v>#REF!</v>
      </c>
      <c r="G3029" s="114">
        <f t="shared" si="1396"/>
        <v>4.3006716003852752E-3</v>
      </c>
      <c r="H3029" s="115">
        <f t="shared" si="1397"/>
        <v>47324</v>
      </c>
      <c r="I3029" s="115">
        <f t="shared" si="1398"/>
        <v>47324</v>
      </c>
      <c r="J3029" s="116">
        <f t="shared" si="1399"/>
        <v>22</v>
      </c>
      <c r="K3029" s="116">
        <f t="shared" si="1400"/>
        <v>4</v>
      </c>
      <c r="L3029" s="8">
        <f t="shared" si="1401"/>
        <v>1.0007805599999999</v>
      </c>
      <c r="M3029" s="117">
        <v>1</v>
      </c>
      <c r="N3029" s="117">
        <f t="shared" si="1402"/>
        <v>1</v>
      </c>
      <c r="O3029" s="110">
        <f t="shared" si="1403"/>
        <v>1.0007805599999999</v>
      </c>
      <c r="P3029" s="110">
        <f t="shared" si="1404"/>
        <v>104.66905053000001</v>
      </c>
      <c r="Q3029" s="148">
        <f t="shared" si="1405"/>
        <v>0</v>
      </c>
      <c r="R3029" s="170">
        <f t="shared" si="1406"/>
        <v>0</v>
      </c>
      <c r="S3029" s="110">
        <f t="shared" si="1407"/>
        <v>0</v>
      </c>
      <c r="T3029" s="92">
        <f t="shared" si="1416"/>
        <v>0</v>
      </c>
      <c r="U3029" s="181">
        <f t="shared" si="1417"/>
        <v>0</v>
      </c>
      <c r="V3029" s="120">
        <f t="shared" si="1413"/>
        <v>7.8E-2</v>
      </c>
      <c r="W3029" s="118">
        <f t="shared" si="1408"/>
        <v>4</v>
      </c>
      <c r="X3029" s="118">
        <v>252</v>
      </c>
      <c r="Y3029" s="117">
        <f t="shared" si="1409"/>
        <v>1.001192893</v>
      </c>
      <c r="Z3029" s="110">
        <f t="shared" si="1410"/>
        <v>0.12485897</v>
      </c>
      <c r="AA3029" s="110">
        <f t="shared" si="1411"/>
        <v>0</v>
      </c>
      <c r="AB3029" s="121" t="str">
        <f t="shared" si="1414"/>
        <v>A+J=</v>
      </c>
      <c r="AC3029" s="115">
        <f t="shared" si="1415"/>
        <v>47324</v>
      </c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9">
        <f t="shared" si="1412"/>
        <v>47299</v>
      </c>
      <c r="B3030" s="110">
        <f t="shared" si="1394"/>
        <v>104.84559766</v>
      </c>
      <c r="C3030" s="184">
        <f t="shared" si="1393"/>
        <v>104.58741378709398</v>
      </c>
      <c r="D3030" s="111">
        <f t="shared" si="1395"/>
        <v>7245.38</v>
      </c>
      <c r="E3030" s="111">
        <f>IF($K3030=1,VLOOKUP($A3029,$AQ$11:$AU$150,5),E3029)</f>
        <v>7276.54</v>
      </c>
      <c r="F3030" s="160" t="e">
        <f>IF($K3030=1,VLOOKUP($A3029,$AQ$11:$AU$135,6),F3029)</f>
        <v>#REF!</v>
      </c>
      <c r="G3030" s="114">
        <f t="shared" si="1396"/>
        <v>4.3006716003852752E-3</v>
      </c>
      <c r="H3030" s="115">
        <f t="shared" si="1397"/>
        <v>47324</v>
      </c>
      <c r="I3030" s="115">
        <f t="shared" si="1398"/>
        <v>47324</v>
      </c>
      <c r="J3030" s="116">
        <f t="shared" si="1399"/>
        <v>22</v>
      </c>
      <c r="K3030" s="116">
        <f t="shared" si="1400"/>
        <v>5</v>
      </c>
      <c r="L3030" s="8">
        <f t="shared" si="1401"/>
        <v>1.0009758</v>
      </c>
      <c r="M3030" s="117">
        <v>1</v>
      </c>
      <c r="N3030" s="117">
        <f t="shared" si="1402"/>
        <v>1</v>
      </c>
      <c r="O3030" s="110">
        <f t="shared" si="1403"/>
        <v>1.0009758</v>
      </c>
      <c r="P3030" s="110">
        <f t="shared" si="1404"/>
        <v>104.68947018</v>
      </c>
      <c r="Q3030" s="148">
        <f t="shared" si="1405"/>
        <v>0</v>
      </c>
      <c r="R3030" s="170">
        <f t="shared" si="1406"/>
        <v>0</v>
      </c>
      <c r="S3030" s="110">
        <f t="shared" si="1407"/>
        <v>0</v>
      </c>
      <c r="T3030" s="92">
        <f t="shared" si="1416"/>
        <v>0</v>
      </c>
      <c r="U3030" s="181">
        <f t="shared" si="1417"/>
        <v>0</v>
      </c>
      <c r="V3030" s="120">
        <f t="shared" si="1413"/>
        <v>7.8E-2</v>
      </c>
      <c r="W3030" s="118">
        <f t="shared" si="1408"/>
        <v>5</v>
      </c>
      <c r="X3030" s="118">
        <v>252</v>
      </c>
      <c r="Y3030" s="117">
        <f t="shared" si="1409"/>
        <v>1.001491339</v>
      </c>
      <c r="Z3030" s="110">
        <f t="shared" si="1410"/>
        <v>0.15612748000000001</v>
      </c>
      <c r="AA3030" s="110">
        <f t="shared" si="1411"/>
        <v>0</v>
      </c>
      <c r="AB3030" s="121" t="str">
        <f t="shared" si="1414"/>
        <v>A+J=</v>
      </c>
      <c r="AC3030" s="115">
        <f t="shared" si="1415"/>
        <v>47324</v>
      </c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9">
        <f t="shared" si="1412"/>
        <v>47300</v>
      </c>
      <c r="B3031" s="110">
        <f t="shared" si="1394"/>
        <v>104.84559766</v>
      </c>
      <c r="C3031" s="184">
        <f t="shared" si="1393"/>
        <v>104.58741378709398</v>
      </c>
      <c r="D3031" s="111">
        <f t="shared" si="1395"/>
        <v>7245.38</v>
      </c>
      <c r="E3031" s="111">
        <f>IF($K3031=1,VLOOKUP($A3030,$AQ$11:$AU$150,5),E3030)</f>
        <v>7276.54</v>
      </c>
      <c r="F3031" s="160" t="e">
        <f>IF($K3031=1,VLOOKUP($A3030,$AQ$11:$AU$135,6),F3030)</f>
        <v>#REF!</v>
      </c>
      <c r="G3031" s="114">
        <f t="shared" si="1396"/>
        <v>4.3006716003852752E-3</v>
      </c>
      <c r="H3031" s="115">
        <f t="shared" si="1397"/>
        <v>47324</v>
      </c>
      <c r="I3031" s="115">
        <f t="shared" si="1398"/>
        <v>47324</v>
      </c>
      <c r="J3031" s="116">
        <f t="shared" si="1399"/>
        <v>22</v>
      </c>
      <c r="K3031" s="116">
        <f t="shared" si="1400"/>
        <v>5</v>
      </c>
      <c r="L3031" s="8">
        <f t="shared" si="1401"/>
        <v>1.0009758</v>
      </c>
      <c r="M3031" s="117">
        <v>1</v>
      </c>
      <c r="N3031" s="117">
        <f t="shared" si="1402"/>
        <v>1</v>
      </c>
      <c r="O3031" s="110">
        <f t="shared" si="1403"/>
        <v>1.0009758</v>
      </c>
      <c r="P3031" s="110">
        <f t="shared" si="1404"/>
        <v>104.68947018</v>
      </c>
      <c r="Q3031" s="148">
        <f t="shared" si="1405"/>
        <v>0</v>
      </c>
      <c r="R3031" s="170">
        <f t="shared" si="1406"/>
        <v>0</v>
      </c>
      <c r="S3031" s="110">
        <f t="shared" si="1407"/>
        <v>0</v>
      </c>
      <c r="T3031" s="92">
        <f t="shared" si="1416"/>
        <v>0</v>
      </c>
      <c r="U3031" s="181">
        <f t="shared" si="1417"/>
        <v>0</v>
      </c>
      <c r="V3031" s="120">
        <f t="shared" si="1413"/>
        <v>7.8E-2</v>
      </c>
      <c r="W3031" s="118">
        <f t="shared" si="1408"/>
        <v>5</v>
      </c>
      <c r="X3031" s="118">
        <v>252</v>
      </c>
      <c r="Y3031" s="117">
        <f t="shared" si="1409"/>
        <v>1.001491339</v>
      </c>
      <c r="Z3031" s="110">
        <f t="shared" si="1410"/>
        <v>0.15612748000000001</v>
      </c>
      <c r="AA3031" s="110">
        <f t="shared" si="1411"/>
        <v>0</v>
      </c>
      <c r="AB3031" s="121" t="str">
        <f t="shared" si="1414"/>
        <v>A+J=</v>
      </c>
      <c r="AC3031" s="115">
        <f t="shared" si="1415"/>
        <v>47324</v>
      </c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9">
        <f t="shared" si="1412"/>
        <v>47301</v>
      </c>
      <c r="B3032" s="110">
        <f t="shared" si="1394"/>
        <v>104.84559766</v>
      </c>
      <c r="C3032" s="184">
        <f t="shared" si="1393"/>
        <v>104.58741378709398</v>
      </c>
      <c r="D3032" s="111">
        <f t="shared" si="1395"/>
        <v>7245.38</v>
      </c>
      <c r="E3032" s="111">
        <f>IF($K3032=1,VLOOKUP($A3031,$AQ$11:$AU$150,5),E3031)</f>
        <v>7276.54</v>
      </c>
      <c r="F3032" s="160" t="e">
        <f>IF($K3032=1,VLOOKUP($A3031,$AQ$11:$AU$135,6),F3031)</f>
        <v>#REF!</v>
      </c>
      <c r="G3032" s="114">
        <f t="shared" si="1396"/>
        <v>4.3006716003852752E-3</v>
      </c>
      <c r="H3032" s="115">
        <f t="shared" si="1397"/>
        <v>47324</v>
      </c>
      <c r="I3032" s="115">
        <f t="shared" si="1398"/>
        <v>47324</v>
      </c>
      <c r="J3032" s="116">
        <f t="shared" si="1399"/>
        <v>22</v>
      </c>
      <c r="K3032" s="116">
        <f t="shared" si="1400"/>
        <v>5</v>
      </c>
      <c r="L3032" s="8">
        <f t="shared" si="1401"/>
        <v>1.0009758</v>
      </c>
      <c r="M3032" s="117">
        <v>1</v>
      </c>
      <c r="N3032" s="117">
        <f t="shared" si="1402"/>
        <v>1</v>
      </c>
      <c r="O3032" s="110">
        <f t="shared" si="1403"/>
        <v>1.0009758</v>
      </c>
      <c r="P3032" s="110">
        <f t="shared" si="1404"/>
        <v>104.68947018</v>
      </c>
      <c r="Q3032" s="148">
        <f t="shared" si="1405"/>
        <v>0</v>
      </c>
      <c r="R3032" s="170">
        <f t="shared" si="1406"/>
        <v>0</v>
      </c>
      <c r="S3032" s="110">
        <f t="shared" si="1407"/>
        <v>0</v>
      </c>
      <c r="T3032" s="92">
        <f t="shared" si="1416"/>
        <v>0</v>
      </c>
      <c r="U3032" s="181">
        <f t="shared" si="1417"/>
        <v>0</v>
      </c>
      <c r="V3032" s="120">
        <f t="shared" si="1413"/>
        <v>7.8E-2</v>
      </c>
      <c r="W3032" s="118">
        <f t="shared" si="1408"/>
        <v>5</v>
      </c>
      <c r="X3032" s="118">
        <v>252</v>
      </c>
      <c r="Y3032" s="117">
        <f t="shared" si="1409"/>
        <v>1.001491339</v>
      </c>
      <c r="Z3032" s="110">
        <f t="shared" si="1410"/>
        <v>0.15612748000000001</v>
      </c>
      <c r="AA3032" s="110">
        <f t="shared" si="1411"/>
        <v>0</v>
      </c>
      <c r="AB3032" s="121" t="str">
        <f t="shared" si="1414"/>
        <v>A+J=</v>
      </c>
      <c r="AC3032" s="115">
        <f t="shared" si="1415"/>
        <v>47324</v>
      </c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9">
        <f t="shared" si="1412"/>
        <v>47302</v>
      </c>
      <c r="B3033" s="110">
        <f t="shared" si="1394"/>
        <v>104.89731141999999</v>
      </c>
      <c r="C3033" s="184">
        <f t="shared" si="1393"/>
        <v>104.58741378709398</v>
      </c>
      <c r="D3033" s="111">
        <f t="shared" si="1395"/>
        <v>7245.38</v>
      </c>
      <c r="E3033" s="111">
        <f>IF($K3033=1,VLOOKUP($A3032,$AQ$11:$AU$150,5),E3032)</f>
        <v>7276.54</v>
      </c>
      <c r="F3033" s="160" t="e">
        <f>IF($K3033=1,VLOOKUP($A3032,$AQ$11:$AU$135,6),F3032)</f>
        <v>#REF!</v>
      </c>
      <c r="G3033" s="114">
        <f t="shared" si="1396"/>
        <v>4.3006716003852752E-3</v>
      </c>
      <c r="H3033" s="115">
        <f t="shared" si="1397"/>
        <v>47324</v>
      </c>
      <c r="I3033" s="115">
        <f t="shared" si="1398"/>
        <v>47324</v>
      </c>
      <c r="J3033" s="116">
        <f t="shared" si="1399"/>
        <v>22</v>
      </c>
      <c r="K3033" s="116">
        <f t="shared" si="1400"/>
        <v>6</v>
      </c>
      <c r="L3033" s="8">
        <f t="shared" si="1401"/>
        <v>1.00117108</v>
      </c>
      <c r="M3033" s="117">
        <v>1</v>
      </c>
      <c r="N3033" s="117">
        <f t="shared" si="1402"/>
        <v>1</v>
      </c>
      <c r="O3033" s="110">
        <f t="shared" si="1403"/>
        <v>1.00117108</v>
      </c>
      <c r="P3033" s="110">
        <f t="shared" si="1404"/>
        <v>104.70989401</v>
      </c>
      <c r="Q3033" s="148">
        <f t="shared" si="1405"/>
        <v>0</v>
      </c>
      <c r="R3033" s="170">
        <f t="shared" si="1406"/>
        <v>0</v>
      </c>
      <c r="S3033" s="110">
        <f t="shared" si="1407"/>
        <v>0</v>
      </c>
      <c r="T3033" s="92">
        <f t="shared" si="1416"/>
        <v>0</v>
      </c>
      <c r="U3033" s="181">
        <f t="shared" si="1417"/>
        <v>0</v>
      </c>
      <c r="V3033" s="120">
        <f t="shared" si="1413"/>
        <v>7.8E-2</v>
      </c>
      <c r="W3033" s="118">
        <f t="shared" si="1408"/>
        <v>6</v>
      </c>
      <c r="X3033" s="118">
        <v>252</v>
      </c>
      <c r="Y3033" s="117">
        <f t="shared" si="1409"/>
        <v>1.0017898730000001</v>
      </c>
      <c r="Z3033" s="110">
        <f t="shared" si="1410"/>
        <v>0.18741741000000001</v>
      </c>
      <c r="AA3033" s="110">
        <f t="shared" si="1411"/>
        <v>0</v>
      </c>
      <c r="AB3033" s="121" t="str">
        <f t="shared" si="1414"/>
        <v>A+J=</v>
      </c>
      <c r="AC3033" s="115">
        <f t="shared" si="1415"/>
        <v>47324</v>
      </c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9">
        <f t="shared" si="1412"/>
        <v>47303</v>
      </c>
      <c r="B3034" s="110">
        <f t="shared" si="1394"/>
        <v>104.94904983000001</v>
      </c>
      <c r="C3034" s="184">
        <f t="shared" si="1393"/>
        <v>104.58741378709398</v>
      </c>
      <c r="D3034" s="111">
        <f t="shared" si="1395"/>
        <v>7245.38</v>
      </c>
      <c r="E3034" s="111">
        <f>IF($K3034=1,VLOOKUP($A3033,$AQ$11:$AU$150,5),E3033)</f>
        <v>7276.54</v>
      </c>
      <c r="F3034" s="160" t="e">
        <f>IF($K3034=1,VLOOKUP($A3033,$AQ$11:$AU$135,6),F3033)</f>
        <v>#REF!</v>
      </c>
      <c r="G3034" s="114">
        <f t="shared" si="1396"/>
        <v>4.3006716003852752E-3</v>
      </c>
      <c r="H3034" s="115">
        <f t="shared" si="1397"/>
        <v>47324</v>
      </c>
      <c r="I3034" s="115">
        <f t="shared" si="1398"/>
        <v>47324</v>
      </c>
      <c r="J3034" s="116">
        <f t="shared" si="1399"/>
        <v>22</v>
      </c>
      <c r="K3034" s="116">
        <f t="shared" si="1400"/>
        <v>7</v>
      </c>
      <c r="L3034" s="8">
        <f t="shared" si="1401"/>
        <v>1.0013663900000001</v>
      </c>
      <c r="M3034" s="117">
        <v>1</v>
      </c>
      <c r="N3034" s="117">
        <f t="shared" si="1402"/>
        <v>1</v>
      </c>
      <c r="O3034" s="110">
        <f t="shared" si="1403"/>
        <v>1.0013663900000001</v>
      </c>
      <c r="P3034" s="110">
        <f t="shared" si="1404"/>
        <v>104.73032098</v>
      </c>
      <c r="Q3034" s="148">
        <f t="shared" si="1405"/>
        <v>0</v>
      </c>
      <c r="R3034" s="170">
        <f t="shared" si="1406"/>
        <v>0</v>
      </c>
      <c r="S3034" s="110">
        <f t="shared" si="1407"/>
        <v>0</v>
      </c>
      <c r="T3034" s="92">
        <f t="shared" si="1416"/>
        <v>0</v>
      </c>
      <c r="U3034" s="181">
        <f t="shared" si="1417"/>
        <v>0</v>
      </c>
      <c r="V3034" s="120">
        <f t="shared" si="1413"/>
        <v>7.8E-2</v>
      </c>
      <c r="W3034" s="118">
        <f t="shared" si="1408"/>
        <v>7</v>
      </c>
      <c r="X3034" s="118">
        <v>252</v>
      </c>
      <c r="Y3034" s="117">
        <f t="shared" si="1409"/>
        <v>1.0020884960000001</v>
      </c>
      <c r="Z3034" s="110">
        <f t="shared" si="1410"/>
        <v>0.21872885</v>
      </c>
      <c r="AA3034" s="110">
        <f t="shared" si="1411"/>
        <v>0</v>
      </c>
      <c r="AB3034" s="121" t="str">
        <f t="shared" si="1414"/>
        <v>A+J=</v>
      </c>
      <c r="AC3034" s="115">
        <f t="shared" si="1415"/>
        <v>47324</v>
      </c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9">
        <f t="shared" si="1412"/>
        <v>47304</v>
      </c>
      <c r="B3035" s="110">
        <f t="shared" si="1394"/>
        <v>105.00081406</v>
      </c>
      <c r="C3035" s="184">
        <f t="shared" si="1393"/>
        <v>104.58741378709398</v>
      </c>
      <c r="D3035" s="111">
        <f t="shared" si="1395"/>
        <v>7245.38</v>
      </c>
      <c r="E3035" s="111">
        <f>IF($K3035=1,VLOOKUP($A3034,$AQ$11:$AU$150,5),E3034)</f>
        <v>7276.54</v>
      </c>
      <c r="F3035" s="160" t="e">
        <f>IF($K3035=1,VLOOKUP($A3034,$AQ$11:$AU$135,6),F3034)</f>
        <v>#REF!</v>
      </c>
      <c r="G3035" s="114">
        <f t="shared" si="1396"/>
        <v>4.3006716003852752E-3</v>
      </c>
      <c r="H3035" s="115">
        <f t="shared" si="1397"/>
        <v>47324</v>
      </c>
      <c r="I3035" s="115">
        <f t="shared" si="1398"/>
        <v>47324</v>
      </c>
      <c r="J3035" s="116">
        <f t="shared" si="1399"/>
        <v>22</v>
      </c>
      <c r="K3035" s="116">
        <f t="shared" si="1400"/>
        <v>8</v>
      </c>
      <c r="L3035" s="8">
        <f t="shared" si="1401"/>
        <v>1.0015617400000001</v>
      </c>
      <c r="M3035" s="117">
        <v>1</v>
      </c>
      <c r="N3035" s="117">
        <f t="shared" si="1402"/>
        <v>1</v>
      </c>
      <c r="O3035" s="110">
        <f t="shared" si="1403"/>
        <v>1.0015617400000001</v>
      </c>
      <c r="P3035" s="110">
        <f t="shared" si="1404"/>
        <v>104.75075213</v>
      </c>
      <c r="Q3035" s="148">
        <f t="shared" si="1405"/>
        <v>0</v>
      </c>
      <c r="R3035" s="170">
        <f t="shared" si="1406"/>
        <v>0</v>
      </c>
      <c r="S3035" s="110">
        <f t="shared" si="1407"/>
        <v>0</v>
      </c>
      <c r="T3035" s="92">
        <f t="shared" si="1416"/>
        <v>0</v>
      </c>
      <c r="U3035" s="181">
        <f t="shared" si="1417"/>
        <v>0</v>
      </c>
      <c r="V3035" s="120">
        <f t="shared" si="1413"/>
        <v>7.8E-2</v>
      </c>
      <c r="W3035" s="118">
        <f t="shared" si="1408"/>
        <v>8</v>
      </c>
      <c r="X3035" s="118">
        <v>252</v>
      </c>
      <c r="Y3035" s="117">
        <f t="shared" si="1409"/>
        <v>1.0023872089999999</v>
      </c>
      <c r="Z3035" s="110">
        <f t="shared" si="1410"/>
        <v>0.25006192999999999</v>
      </c>
      <c r="AA3035" s="110">
        <f t="shared" si="1411"/>
        <v>0</v>
      </c>
      <c r="AB3035" s="121" t="str">
        <f t="shared" si="1414"/>
        <v>A+J=</v>
      </c>
      <c r="AC3035" s="115">
        <f t="shared" si="1415"/>
        <v>47324</v>
      </c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9">
        <f t="shared" si="1412"/>
        <v>47305</v>
      </c>
      <c r="B3036" s="110">
        <f t="shared" si="1394"/>
        <v>105.05260401999999</v>
      </c>
      <c r="C3036" s="184">
        <f t="shared" si="1393"/>
        <v>104.58741378709398</v>
      </c>
      <c r="D3036" s="111">
        <f t="shared" si="1395"/>
        <v>7245.38</v>
      </c>
      <c r="E3036" s="111">
        <f>IF($K3036=1,VLOOKUP($A3035,$AQ$11:$AU$150,5),E3035)</f>
        <v>7276.54</v>
      </c>
      <c r="F3036" s="160" t="e">
        <f>IF($K3036=1,VLOOKUP($A3035,$AQ$11:$AU$135,6),F3035)</f>
        <v>#REF!</v>
      </c>
      <c r="G3036" s="114">
        <f t="shared" si="1396"/>
        <v>4.3006716003852752E-3</v>
      </c>
      <c r="H3036" s="115">
        <f t="shared" si="1397"/>
        <v>47324</v>
      </c>
      <c r="I3036" s="115">
        <f t="shared" si="1398"/>
        <v>47324</v>
      </c>
      <c r="J3036" s="116">
        <f t="shared" si="1399"/>
        <v>22</v>
      </c>
      <c r="K3036" s="116">
        <f t="shared" si="1400"/>
        <v>9</v>
      </c>
      <c r="L3036" s="8">
        <f t="shared" si="1401"/>
        <v>1.0017571300000001</v>
      </c>
      <c r="M3036" s="117">
        <v>1</v>
      </c>
      <c r="N3036" s="117">
        <f t="shared" si="1402"/>
        <v>1</v>
      </c>
      <c r="O3036" s="110">
        <f t="shared" si="1403"/>
        <v>1.0017571300000001</v>
      </c>
      <c r="P3036" s="110">
        <f t="shared" si="1404"/>
        <v>104.77118745999999</v>
      </c>
      <c r="Q3036" s="148">
        <f t="shared" si="1405"/>
        <v>0</v>
      </c>
      <c r="R3036" s="170">
        <f t="shared" si="1406"/>
        <v>0</v>
      </c>
      <c r="S3036" s="110">
        <f t="shared" si="1407"/>
        <v>0</v>
      </c>
      <c r="T3036" s="92">
        <f t="shared" si="1416"/>
        <v>0</v>
      </c>
      <c r="U3036" s="181">
        <f t="shared" si="1417"/>
        <v>0</v>
      </c>
      <c r="V3036" s="120">
        <f t="shared" si="1413"/>
        <v>7.8E-2</v>
      </c>
      <c r="W3036" s="118">
        <f t="shared" si="1408"/>
        <v>9</v>
      </c>
      <c r="X3036" s="118">
        <v>252</v>
      </c>
      <c r="Y3036" s="117">
        <f t="shared" si="1409"/>
        <v>1.002686011</v>
      </c>
      <c r="Z3036" s="110">
        <f t="shared" si="1410"/>
        <v>0.28141655999999998</v>
      </c>
      <c r="AA3036" s="110">
        <f t="shared" si="1411"/>
        <v>0</v>
      </c>
      <c r="AB3036" s="121" t="str">
        <f t="shared" si="1414"/>
        <v>A+J=</v>
      </c>
      <c r="AC3036" s="115">
        <f t="shared" si="1415"/>
        <v>47324</v>
      </c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9">
        <f t="shared" si="1412"/>
        <v>47306</v>
      </c>
      <c r="B3037" s="110">
        <f t="shared" si="1394"/>
        <v>105.10441961000001</v>
      </c>
      <c r="C3037" s="184">
        <f t="shared" si="1393"/>
        <v>104.58741378709398</v>
      </c>
      <c r="D3037" s="111">
        <f t="shared" si="1395"/>
        <v>7245.38</v>
      </c>
      <c r="E3037" s="111">
        <f>IF($K3037=1,VLOOKUP($A3036,$AQ$11:$AU$150,5),E3036)</f>
        <v>7276.54</v>
      </c>
      <c r="F3037" s="160" t="e">
        <f>IF($K3037=1,VLOOKUP($A3036,$AQ$11:$AU$135,6),F3036)</f>
        <v>#REF!</v>
      </c>
      <c r="G3037" s="114">
        <f t="shared" si="1396"/>
        <v>4.3006716003852752E-3</v>
      </c>
      <c r="H3037" s="115">
        <f t="shared" si="1397"/>
        <v>47324</v>
      </c>
      <c r="I3037" s="115">
        <f t="shared" si="1398"/>
        <v>47324</v>
      </c>
      <c r="J3037" s="116">
        <f t="shared" si="1399"/>
        <v>22</v>
      </c>
      <c r="K3037" s="116">
        <f t="shared" si="1400"/>
        <v>10</v>
      </c>
      <c r="L3037" s="8">
        <f t="shared" si="1401"/>
        <v>1.0019525600000001</v>
      </c>
      <c r="M3037" s="117">
        <v>1</v>
      </c>
      <c r="N3037" s="117">
        <f t="shared" si="1402"/>
        <v>1</v>
      </c>
      <c r="O3037" s="110">
        <f t="shared" si="1403"/>
        <v>1.0019525600000001</v>
      </c>
      <c r="P3037" s="110">
        <f t="shared" si="1404"/>
        <v>104.79162698</v>
      </c>
      <c r="Q3037" s="148">
        <f t="shared" si="1405"/>
        <v>0</v>
      </c>
      <c r="R3037" s="170">
        <f t="shared" si="1406"/>
        <v>0</v>
      </c>
      <c r="S3037" s="110">
        <f t="shared" si="1407"/>
        <v>0</v>
      </c>
      <c r="T3037" s="92">
        <f t="shared" si="1416"/>
        <v>0</v>
      </c>
      <c r="U3037" s="181">
        <f t="shared" si="1417"/>
        <v>0</v>
      </c>
      <c r="V3037" s="120">
        <f t="shared" si="1413"/>
        <v>7.8E-2</v>
      </c>
      <c r="W3037" s="118">
        <f t="shared" si="1408"/>
        <v>10</v>
      </c>
      <c r="X3037" s="118">
        <v>252</v>
      </c>
      <c r="Y3037" s="117">
        <f t="shared" si="1409"/>
        <v>1.002984901</v>
      </c>
      <c r="Z3037" s="110">
        <f t="shared" si="1410"/>
        <v>0.31279263000000002</v>
      </c>
      <c r="AA3037" s="110">
        <f t="shared" si="1411"/>
        <v>0</v>
      </c>
      <c r="AB3037" s="121" t="str">
        <f t="shared" si="1414"/>
        <v>A+J=</v>
      </c>
      <c r="AC3037" s="115">
        <f t="shared" si="1415"/>
        <v>47324</v>
      </c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9">
        <f t="shared" si="1412"/>
        <v>47307</v>
      </c>
      <c r="B3038" s="110">
        <f t="shared" si="1394"/>
        <v>105.10441961000001</v>
      </c>
      <c r="C3038" s="184">
        <f t="shared" si="1393"/>
        <v>104.58741378709398</v>
      </c>
      <c r="D3038" s="111">
        <f t="shared" si="1395"/>
        <v>7245.38</v>
      </c>
      <c r="E3038" s="111">
        <f>IF($K3038=1,VLOOKUP($A3037,$AQ$11:$AU$150,5),E3037)</f>
        <v>7276.54</v>
      </c>
      <c r="F3038" s="160" t="e">
        <f>IF($K3038=1,VLOOKUP($A3037,$AQ$11:$AU$135,6),F3037)</f>
        <v>#REF!</v>
      </c>
      <c r="G3038" s="114">
        <f t="shared" si="1396"/>
        <v>4.3006716003852752E-3</v>
      </c>
      <c r="H3038" s="115">
        <f t="shared" si="1397"/>
        <v>47324</v>
      </c>
      <c r="I3038" s="115">
        <f t="shared" si="1398"/>
        <v>47324</v>
      </c>
      <c r="J3038" s="116">
        <f t="shared" si="1399"/>
        <v>22</v>
      </c>
      <c r="K3038" s="116">
        <f t="shared" si="1400"/>
        <v>10</v>
      </c>
      <c r="L3038" s="8">
        <f t="shared" si="1401"/>
        <v>1.0019525600000001</v>
      </c>
      <c r="M3038" s="117">
        <v>1</v>
      </c>
      <c r="N3038" s="117">
        <f t="shared" si="1402"/>
        <v>1</v>
      </c>
      <c r="O3038" s="110">
        <f t="shared" si="1403"/>
        <v>1.0019525600000001</v>
      </c>
      <c r="P3038" s="110">
        <f t="shared" si="1404"/>
        <v>104.79162698</v>
      </c>
      <c r="Q3038" s="148">
        <f t="shared" si="1405"/>
        <v>0</v>
      </c>
      <c r="R3038" s="170">
        <f t="shared" si="1406"/>
        <v>0</v>
      </c>
      <c r="S3038" s="110">
        <f t="shared" si="1407"/>
        <v>0</v>
      </c>
      <c r="T3038" s="92">
        <f t="shared" si="1416"/>
        <v>0</v>
      </c>
      <c r="U3038" s="181">
        <f t="shared" si="1417"/>
        <v>0</v>
      </c>
      <c r="V3038" s="120">
        <f t="shared" si="1413"/>
        <v>7.8E-2</v>
      </c>
      <c r="W3038" s="118">
        <f t="shared" si="1408"/>
        <v>10</v>
      </c>
      <c r="X3038" s="118">
        <v>252</v>
      </c>
      <c r="Y3038" s="117">
        <f t="shared" si="1409"/>
        <v>1.002984901</v>
      </c>
      <c r="Z3038" s="110">
        <f t="shared" si="1410"/>
        <v>0.31279263000000002</v>
      </c>
      <c r="AA3038" s="110">
        <f t="shared" si="1411"/>
        <v>0</v>
      </c>
      <c r="AB3038" s="121" t="str">
        <f t="shared" si="1414"/>
        <v>A+J=</v>
      </c>
      <c r="AC3038" s="115">
        <f t="shared" si="1415"/>
        <v>47324</v>
      </c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9">
        <f t="shared" si="1412"/>
        <v>47308</v>
      </c>
      <c r="B3039" s="110">
        <f t="shared" si="1394"/>
        <v>105.10441961000001</v>
      </c>
      <c r="C3039" s="184">
        <f t="shared" si="1393"/>
        <v>104.58741378709398</v>
      </c>
      <c r="D3039" s="111">
        <f t="shared" si="1395"/>
        <v>7245.38</v>
      </c>
      <c r="E3039" s="111">
        <f>IF($K3039=1,VLOOKUP($A3038,$AQ$11:$AU$150,5),E3038)</f>
        <v>7276.54</v>
      </c>
      <c r="F3039" s="160" t="e">
        <f>IF($K3039=1,VLOOKUP($A3038,$AQ$11:$AU$135,6),F3038)</f>
        <v>#REF!</v>
      </c>
      <c r="G3039" s="114">
        <f t="shared" si="1396"/>
        <v>4.3006716003852752E-3</v>
      </c>
      <c r="H3039" s="115">
        <f t="shared" si="1397"/>
        <v>47324</v>
      </c>
      <c r="I3039" s="115">
        <f t="shared" si="1398"/>
        <v>47324</v>
      </c>
      <c r="J3039" s="116">
        <f t="shared" si="1399"/>
        <v>22</v>
      </c>
      <c r="K3039" s="116">
        <f t="shared" si="1400"/>
        <v>10</v>
      </c>
      <c r="L3039" s="8">
        <f t="shared" si="1401"/>
        <v>1.0019525600000001</v>
      </c>
      <c r="M3039" s="117">
        <v>1</v>
      </c>
      <c r="N3039" s="117">
        <f t="shared" si="1402"/>
        <v>1</v>
      </c>
      <c r="O3039" s="110">
        <f t="shared" si="1403"/>
        <v>1.0019525600000001</v>
      </c>
      <c r="P3039" s="110">
        <f t="shared" si="1404"/>
        <v>104.79162698</v>
      </c>
      <c r="Q3039" s="148">
        <f t="shared" si="1405"/>
        <v>0</v>
      </c>
      <c r="R3039" s="170">
        <f t="shared" si="1406"/>
        <v>0</v>
      </c>
      <c r="S3039" s="110">
        <f t="shared" si="1407"/>
        <v>0</v>
      </c>
      <c r="T3039" s="92">
        <f t="shared" si="1416"/>
        <v>0</v>
      </c>
      <c r="U3039" s="181">
        <f t="shared" si="1417"/>
        <v>0</v>
      </c>
      <c r="V3039" s="120">
        <f t="shared" si="1413"/>
        <v>7.8E-2</v>
      </c>
      <c r="W3039" s="118">
        <f t="shared" si="1408"/>
        <v>10</v>
      </c>
      <c r="X3039" s="118">
        <v>252</v>
      </c>
      <c r="Y3039" s="117">
        <f t="shared" si="1409"/>
        <v>1.002984901</v>
      </c>
      <c r="Z3039" s="110">
        <f t="shared" si="1410"/>
        <v>0.31279263000000002</v>
      </c>
      <c r="AA3039" s="110">
        <f t="shared" si="1411"/>
        <v>0</v>
      </c>
      <c r="AB3039" s="121" t="str">
        <f t="shared" si="1414"/>
        <v>A+J=</v>
      </c>
      <c r="AC3039" s="115">
        <f t="shared" si="1415"/>
        <v>47324</v>
      </c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9">
        <f t="shared" si="1412"/>
        <v>47309</v>
      </c>
      <c r="B3040" s="110">
        <f t="shared" si="1394"/>
        <v>105.15626</v>
      </c>
      <c r="C3040" s="184">
        <f t="shared" si="1393"/>
        <v>104.58741378709398</v>
      </c>
      <c r="D3040" s="111">
        <f t="shared" si="1395"/>
        <v>7245.38</v>
      </c>
      <c r="E3040" s="111">
        <f>IF($K3040=1,VLOOKUP($A3039,$AQ$11:$AU$150,5),E3039)</f>
        <v>7276.54</v>
      </c>
      <c r="F3040" s="160" t="e">
        <f>IF($K3040=1,VLOOKUP($A3039,$AQ$11:$AU$135,6),F3039)</f>
        <v>#REF!</v>
      </c>
      <c r="G3040" s="114">
        <f t="shared" si="1396"/>
        <v>4.3006716003852752E-3</v>
      </c>
      <c r="H3040" s="115">
        <f t="shared" si="1397"/>
        <v>47324</v>
      </c>
      <c r="I3040" s="115">
        <f t="shared" si="1398"/>
        <v>47324</v>
      </c>
      <c r="J3040" s="116">
        <f t="shared" si="1399"/>
        <v>22</v>
      </c>
      <c r="K3040" s="116">
        <f t="shared" si="1400"/>
        <v>11</v>
      </c>
      <c r="L3040" s="8">
        <f t="shared" si="1401"/>
        <v>1.0021480199999999</v>
      </c>
      <c r="M3040" s="117">
        <v>1</v>
      </c>
      <c r="N3040" s="117">
        <f t="shared" si="1402"/>
        <v>1</v>
      </c>
      <c r="O3040" s="110">
        <f t="shared" si="1403"/>
        <v>1.0021480199999999</v>
      </c>
      <c r="P3040" s="110">
        <f t="shared" si="1404"/>
        <v>104.81206964</v>
      </c>
      <c r="Q3040" s="148">
        <f t="shared" si="1405"/>
        <v>0</v>
      </c>
      <c r="R3040" s="170">
        <f t="shared" si="1406"/>
        <v>0</v>
      </c>
      <c r="S3040" s="110">
        <f t="shared" si="1407"/>
        <v>0</v>
      </c>
      <c r="T3040" s="92">
        <f t="shared" si="1416"/>
        <v>0</v>
      </c>
      <c r="U3040" s="181">
        <f t="shared" si="1417"/>
        <v>0</v>
      </c>
      <c r="V3040" s="120">
        <f t="shared" si="1413"/>
        <v>7.8E-2</v>
      </c>
      <c r="W3040" s="118">
        <f t="shared" si="1408"/>
        <v>11</v>
      </c>
      <c r="X3040" s="118">
        <v>252</v>
      </c>
      <c r="Y3040" s="117">
        <f t="shared" si="1409"/>
        <v>1.003283881</v>
      </c>
      <c r="Z3040" s="110">
        <f t="shared" si="1410"/>
        <v>0.34419035999999997</v>
      </c>
      <c r="AA3040" s="110">
        <f t="shared" si="1411"/>
        <v>0</v>
      </c>
      <c r="AB3040" s="121" t="str">
        <f t="shared" si="1414"/>
        <v>A+J=</v>
      </c>
      <c r="AC3040" s="115">
        <f t="shared" si="1415"/>
        <v>47324</v>
      </c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9">
        <f t="shared" si="1412"/>
        <v>47310</v>
      </c>
      <c r="B3041" s="110">
        <f t="shared" si="1394"/>
        <v>105.20812717999999</v>
      </c>
      <c r="C3041" s="184">
        <f t="shared" si="1393"/>
        <v>104.58741378709398</v>
      </c>
      <c r="D3041" s="111">
        <f t="shared" si="1395"/>
        <v>7245.38</v>
      </c>
      <c r="E3041" s="111">
        <f>IF($K3041=1,VLOOKUP($A3040,$AQ$11:$AU$150,5),E3040)</f>
        <v>7276.54</v>
      </c>
      <c r="F3041" s="160" t="e">
        <f>IF($K3041=1,VLOOKUP($A3040,$AQ$11:$AU$135,6),F3040)</f>
        <v>#REF!</v>
      </c>
      <c r="G3041" s="114">
        <f t="shared" si="1396"/>
        <v>4.3006716003852752E-3</v>
      </c>
      <c r="H3041" s="115">
        <f t="shared" si="1397"/>
        <v>47324</v>
      </c>
      <c r="I3041" s="115">
        <f t="shared" si="1398"/>
        <v>47324</v>
      </c>
      <c r="J3041" s="116">
        <f t="shared" si="1399"/>
        <v>22</v>
      </c>
      <c r="K3041" s="116">
        <f t="shared" si="1400"/>
        <v>12</v>
      </c>
      <c r="L3041" s="8">
        <f t="shared" si="1401"/>
        <v>1.0023435300000001</v>
      </c>
      <c r="M3041" s="117">
        <v>1</v>
      </c>
      <c r="N3041" s="117">
        <f t="shared" si="1402"/>
        <v>1</v>
      </c>
      <c r="O3041" s="110">
        <f t="shared" si="1403"/>
        <v>1.0023435300000001</v>
      </c>
      <c r="P3041" s="110">
        <f t="shared" si="1404"/>
        <v>104.83251752</v>
      </c>
      <c r="Q3041" s="148">
        <f t="shared" si="1405"/>
        <v>0</v>
      </c>
      <c r="R3041" s="170">
        <f t="shared" si="1406"/>
        <v>0</v>
      </c>
      <c r="S3041" s="110">
        <f t="shared" si="1407"/>
        <v>0</v>
      </c>
      <c r="T3041" s="92">
        <f t="shared" si="1416"/>
        <v>0</v>
      </c>
      <c r="U3041" s="181">
        <f t="shared" si="1417"/>
        <v>0</v>
      </c>
      <c r="V3041" s="120">
        <f t="shared" si="1413"/>
        <v>7.8E-2</v>
      </c>
      <c r="W3041" s="118">
        <f t="shared" si="1408"/>
        <v>12</v>
      </c>
      <c r="X3041" s="118">
        <v>252</v>
      </c>
      <c r="Y3041" s="117">
        <f t="shared" si="1409"/>
        <v>1.00358295</v>
      </c>
      <c r="Z3041" s="110">
        <f t="shared" si="1410"/>
        <v>0.37560966000000001</v>
      </c>
      <c r="AA3041" s="110">
        <f t="shared" si="1411"/>
        <v>0</v>
      </c>
      <c r="AB3041" s="121" t="str">
        <f t="shared" si="1414"/>
        <v>A+J=</v>
      </c>
      <c r="AC3041" s="115">
        <f t="shared" si="1415"/>
        <v>47324</v>
      </c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9">
        <f t="shared" si="1412"/>
        <v>47311</v>
      </c>
      <c r="B3042" s="110">
        <f t="shared" si="1394"/>
        <v>105.26001909</v>
      </c>
      <c r="C3042" s="184">
        <f t="shared" si="1393"/>
        <v>104.58741378709398</v>
      </c>
      <c r="D3042" s="111">
        <f t="shared" si="1395"/>
        <v>7245.38</v>
      </c>
      <c r="E3042" s="111">
        <f>IF($K3042=1,VLOOKUP($A3041,$AQ$11:$AU$150,5),E3041)</f>
        <v>7276.54</v>
      </c>
      <c r="F3042" s="160" t="e">
        <f>IF($K3042=1,VLOOKUP($A3041,$AQ$11:$AU$135,6),F3041)</f>
        <v>#REF!</v>
      </c>
      <c r="G3042" s="114">
        <f t="shared" si="1396"/>
        <v>4.3006716003852752E-3</v>
      </c>
      <c r="H3042" s="115">
        <f t="shared" si="1397"/>
        <v>47324</v>
      </c>
      <c r="I3042" s="115">
        <f t="shared" si="1398"/>
        <v>47324</v>
      </c>
      <c r="J3042" s="116">
        <f t="shared" si="1399"/>
        <v>22</v>
      </c>
      <c r="K3042" s="116">
        <f t="shared" si="1400"/>
        <v>13</v>
      </c>
      <c r="L3042" s="8">
        <f t="shared" si="1401"/>
        <v>1.0025390700000001</v>
      </c>
      <c r="M3042" s="117">
        <v>1</v>
      </c>
      <c r="N3042" s="117">
        <f t="shared" si="1402"/>
        <v>1</v>
      </c>
      <c r="O3042" s="110">
        <f t="shared" si="1403"/>
        <v>1.0025390700000001</v>
      </c>
      <c r="P3042" s="110">
        <f t="shared" si="1404"/>
        <v>104.85296855</v>
      </c>
      <c r="Q3042" s="148">
        <f t="shared" si="1405"/>
        <v>0</v>
      </c>
      <c r="R3042" s="170">
        <f t="shared" si="1406"/>
        <v>0</v>
      </c>
      <c r="S3042" s="110">
        <f t="shared" si="1407"/>
        <v>0</v>
      </c>
      <c r="T3042" s="92">
        <f t="shared" si="1416"/>
        <v>0</v>
      </c>
      <c r="U3042" s="181">
        <f t="shared" si="1417"/>
        <v>0</v>
      </c>
      <c r="V3042" s="120">
        <f t="shared" si="1413"/>
        <v>7.8E-2</v>
      </c>
      <c r="W3042" s="118">
        <f t="shared" si="1408"/>
        <v>13</v>
      </c>
      <c r="X3042" s="118">
        <v>252</v>
      </c>
      <c r="Y3042" s="117">
        <f t="shared" si="1409"/>
        <v>1.003882108</v>
      </c>
      <c r="Z3042" s="110">
        <f t="shared" si="1410"/>
        <v>0.40705054000000002</v>
      </c>
      <c r="AA3042" s="110">
        <f t="shared" si="1411"/>
        <v>0</v>
      </c>
      <c r="AB3042" s="121" t="str">
        <f t="shared" si="1414"/>
        <v>A+J=</v>
      </c>
      <c r="AC3042" s="115">
        <f t="shared" si="1415"/>
        <v>47324</v>
      </c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9">
        <f t="shared" si="1412"/>
        <v>47312</v>
      </c>
      <c r="B3043" s="110">
        <f t="shared" si="1394"/>
        <v>105.31193675999999</v>
      </c>
      <c r="C3043" s="184">
        <f t="shared" si="1393"/>
        <v>104.58741378709398</v>
      </c>
      <c r="D3043" s="111">
        <f t="shared" si="1395"/>
        <v>7245.38</v>
      </c>
      <c r="E3043" s="111">
        <f>IF($K3043=1,VLOOKUP($A3042,$AQ$11:$AU$150,5),E3042)</f>
        <v>7276.54</v>
      </c>
      <c r="F3043" s="160" t="e">
        <f>IF($K3043=1,VLOOKUP($A3042,$AQ$11:$AU$135,6),F3042)</f>
        <v>#REF!</v>
      </c>
      <c r="G3043" s="114">
        <f t="shared" si="1396"/>
        <v>4.3006716003852752E-3</v>
      </c>
      <c r="H3043" s="115">
        <f t="shared" si="1397"/>
        <v>47324</v>
      </c>
      <c r="I3043" s="115">
        <f t="shared" si="1398"/>
        <v>47324</v>
      </c>
      <c r="J3043" s="116">
        <f t="shared" si="1399"/>
        <v>22</v>
      </c>
      <c r="K3043" s="116">
        <f t="shared" si="1400"/>
        <v>14</v>
      </c>
      <c r="L3043" s="8">
        <f t="shared" si="1401"/>
        <v>1.0027346500000001</v>
      </c>
      <c r="M3043" s="117">
        <v>1</v>
      </c>
      <c r="N3043" s="117">
        <f t="shared" si="1402"/>
        <v>1</v>
      </c>
      <c r="O3043" s="110">
        <f t="shared" si="1403"/>
        <v>1.0027346500000001</v>
      </c>
      <c r="P3043" s="110">
        <f t="shared" si="1404"/>
        <v>104.87342375</v>
      </c>
      <c r="Q3043" s="148">
        <f t="shared" si="1405"/>
        <v>0</v>
      </c>
      <c r="R3043" s="170">
        <f t="shared" si="1406"/>
        <v>0</v>
      </c>
      <c r="S3043" s="110">
        <f t="shared" si="1407"/>
        <v>0</v>
      </c>
      <c r="T3043" s="92">
        <f t="shared" si="1416"/>
        <v>0</v>
      </c>
      <c r="U3043" s="181">
        <f t="shared" si="1417"/>
        <v>0</v>
      </c>
      <c r="V3043" s="120">
        <f t="shared" si="1413"/>
        <v>7.8E-2</v>
      </c>
      <c r="W3043" s="118">
        <f t="shared" si="1408"/>
        <v>14</v>
      </c>
      <c r="X3043" s="118">
        <v>252</v>
      </c>
      <c r="Y3043" s="117">
        <f t="shared" si="1409"/>
        <v>1.0041813550000001</v>
      </c>
      <c r="Z3043" s="110">
        <f t="shared" si="1410"/>
        <v>0.43851300999999998</v>
      </c>
      <c r="AA3043" s="110">
        <f t="shared" si="1411"/>
        <v>0</v>
      </c>
      <c r="AB3043" s="121" t="str">
        <f t="shared" si="1414"/>
        <v>A+J=</v>
      </c>
      <c r="AC3043" s="115">
        <f t="shared" si="1415"/>
        <v>47324</v>
      </c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9">
        <f t="shared" si="1412"/>
        <v>47313</v>
      </c>
      <c r="B3044" s="110">
        <f t="shared" si="1394"/>
        <v>105.36388021</v>
      </c>
      <c r="C3044" s="184">
        <f t="shared" si="1393"/>
        <v>104.58741378709398</v>
      </c>
      <c r="D3044" s="111">
        <f t="shared" si="1395"/>
        <v>7245.38</v>
      </c>
      <c r="E3044" s="111">
        <f>IF($K3044=1,VLOOKUP($A3043,$AQ$11:$AU$150,5),E3043)</f>
        <v>7276.54</v>
      </c>
      <c r="F3044" s="160" t="e">
        <f>IF($K3044=1,VLOOKUP($A3043,$AQ$11:$AU$135,6),F3043)</f>
        <v>#REF!</v>
      </c>
      <c r="G3044" s="114">
        <f t="shared" si="1396"/>
        <v>4.3006716003852752E-3</v>
      </c>
      <c r="H3044" s="115">
        <f t="shared" si="1397"/>
        <v>47324</v>
      </c>
      <c r="I3044" s="115">
        <f t="shared" si="1398"/>
        <v>47324</v>
      </c>
      <c r="J3044" s="116">
        <f t="shared" si="1399"/>
        <v>22</v>
      </c>
      <c r="K3044" s="116">
        <f t="shared" si="1400"/>
        <v>15</v>
      </c>
      <c r="L3044" s="8">
        <f t="shared" si="1401"/>
        <v>1.00293027</v>
      </c>
      <c r="M3044" s="117">
        <v>1</v>
      </c>
      <c r="N3044" s="117">
        <f t="shared" si="1402"/>
        <v>1</v>
      </c>
      <c r="O3044" s="110">
        <f t="shared" si="1403"/>
        <v>1.00293027</v>
      </c>
      <c r="P3044" s="110">
        <f t="shared" si="1404"/>
        <v>104.89388314</v>
      </c>
      <c r="Q3044" s="148">
        <f t="shared" si="1405"/>
        <v>0</v>
      </c>
      <c r="R3044" s="170">
        <f t="shared" si="1406"/>
        <v>0</v>
      </c>
      <c r="S3044" s="110">
        <f t="shared" si="1407"/>
        <v>0</v>
      </c>
      <c r="T3044" s="92">
        <f t="shared" si="1416"/>
        <v>0</v>
      </c>
      <c r="U3044" s="181">
        <f t="shared" si="1417"/>
        <v>0</v>
      </c>
      <c r="V3044" s="120">
        <f t="shared" si="1413"/>
        <v>7.8E-2</v>
      </c>
      <c r="W3044" s="118">
        <f t="shared" si="1408"/>
        <v>15</v>
      </c>
      <c r="X3044" s="118">
        <v>252</v>
      </c>
      <c r="Y3044" s="117">
        <f t="shared" si="1409"/>
        <v>1.0044806909999999</v>
      </c>
      <c r="Z3044" s="110">
        <f t="shared" si="1410"/>
        <v>0.46999707000000002</v>
      </c>
      <c r="AA3044" s="110">
        <f t="shared" si="1411"/>
        <v>0</v>
      </c>
      <c r="AB3044" s="121" t="str">
        <f t="shared" si="1414"/>
        <v>A+J=</v>
      </c>
      <c r="AC3044" s="115">
        <f t="shared" si="1415"/>
        <v>47324</v>
      </c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9">
        <f t="shared" si="1412"/>
        <v>47314</v>
      </c>
      <c r="B3045" s="110">
        <f t="shared" si="1394"/>
        <v>105.36388021</v>
      </c>
      <c r="C3045" s="184">
        <f t="shared" si="1393"/>
        <v>104.58741378709398</v>
      </c>
      <c r="D3045" s="111">
        <f t="shared" si="1395"/>
        <v>7245.38</v>
      </c>
      <c r="E3045" s="111">
        <f>IF($K3045=1,VLOOKUP($A3044,$AQ$11:$AU$150,5),E3044)</f>
        <v>7276.54</v>
      </c>
      <c r="F3045" s="160" t="e">
        <f>IF($K3045=1,VLOOKUP($A3044,$AQ$11:$AU$135,6),F3044)</f>
        <v>#REF!</v>
      </c>
      <c r="G3045" s="114">
        <f t="shared" si="1396"/>
        <v>4.3006716003852752E-3</v>
      </c>
      <c r="H3045" s="115">
        <f t="shared" si="1397"/>
        <v>47324</v>
      </c>
      <c r="I3045" s="115">
        <f t="shared" si="1398"/>
        <v>47324</v>
      </c>
      <c r="J3045" s="116">
        <f t="shared" si="1399"/>
        <v>22</v>
      </c>
      <c r="K3045" s="116">
        <f t="shared" si="1400"/>
        <v>15</v>
      </c>
      <c r="L3045" s="8">
        <f t="shared" si="1401"/>
        <v>1.00293027</v>
      </c>
      <c r="M3045" s="117">
        <v>1</v>
      </c>
      <c r="N3045" s="117">
        <f t="shared" si="1402"/>
        <v>1</v>
      </c>
      <c r="O3045" s="110">
        <f t="shared" si="1403"/>
        <v>1.00293027</v>
      </c>
      <c r="P3045" s="110">
        <f t="shared" si="1404"/>
        <v>104.89388314</v>
      </c>
      <c r="Q3045" s="148">
        <f t="shared" si="1405"/>
        <v>0</v>
      </c>
      <c r="R3045" s="170">
        <f t="shared" si="1406"/>
        <v>0</v>
      </c>
      <c r="S3045" s="110">
        <f t="shared" si="1407"/>
        <v>0</v>
      </c>
      <c r="T3045" s="92">
        <f t="shared" si="1416"/>
        <v>0</v>
      </c>
      <c r="U3045" s="181">
        <f t="shared" si="1417"/>
        <v>0</v>
      </c>
      <c r="V3045" s="120">
        <f t="shared" si="1413"/>
        <v>7.8E-2</v>
      </c>
      <c r="W3045" s="118">
        <f t="shared" si="1408"/>
        <v>15</v>
      </c>
      <c r="X3045" s="118">
        <v>252</v>
      </c>
      <c r="Y3045" s="117">
        <f t="shared" si="1409"/>
        <v>1.0044806909999999</v>
      </c>
      <c r="Z3045" s="110">
        <f t="shared" si="1410"/>
        <v>0.46999707000000002</v>
      </c>
      <c r="AA3045" s="110">
        <f t="shared" si="1411"/>
        <v>0</v>
      </c>
      <c r="AB3045" s="121" t="str">
        <f t="shared" si="1414"/>
        <v>A+J=</v>
      </c>
      <c r="AC3045" s="115">
        <f t="shared" si="1415"/>
        <v>47324</v>
      </c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9">
        <f t="shared" si="1412"/>
        <v>47315</v>
      </c>
      <c r="B3046" s="110">
        <f t="shared" si="1394"/>
        <v>105.36388021</v>
      </c>
      <c r="C3046" s="184">
        <f t="shared" si="1393"/>
        <v>104.58741378709398</v>
      </c>
      <c r="D3046" s="111">
        <f t="shared" si="1395"/>
        <v>7245.38</v>
      </c>
      <c r="E3046" s="111">
        <f>IF($K3046=1,VLOOKUP($A3045,$AQ$11:$AU$150,5),E3045)</f>
        <v>7276.54</v>
      </c>
      <c r="F3046" s="160" t="e">
        <f>IF($K3046=1,VLOOKUP($A3045,$AQ$11:$AU$135,6),F3045)</f>
        <v>#REF!</v>
      </c>
      <c r="G3046" s="114">
        <f t="shared" si="1396"/>
        <v>4.3006716003852752E-3</v>
      </c>
      <c r="H3046" s="115">
        <f t="shared" si="1397"/>
        <v>47324</v>
      </c>
      <c r="I3046" s="115">
        <f t="shared" si="1398"/>
        <v>47324</v>
      </c>
      <c r="J3046" s="116">
        <f t="shared" si="1399"/>
        <v>22</v>
      </c>
      <c r="K3046" s="116">
        <f t="shared" si="1400"/>
        <v>15</v>
      </c>
      <c r="L3046" s="8">
        <f t="shared" si="1401"/>
        <v>1.00293027</v>
      </c>
      <c r="M3046" s="117">
        <v>1</v>
      </c>
      <c r="N3046" s="117">
        <f t="shared" si="1402"/>
        <v>1</v>
      </c>
      <c r="O3046" s="110">
        <f t="shared" si="1403"/>
        <v>1.00293027</v>
      </c>
      <c r="P3046" s="110">
        <f t="shared" si="1404"/>
        <v>104.89388314</v>
      </c>
      <c r="Q3046" s="148">
        <f t="shared" si="1405"/>
        <v>0</v>
      </c>
      <c r="R3046" s="170">
        <f t="shared" si="1406"/>
        <v>0</v>
      </c>
      <c r="S3046" s="110">
        <f t="shared" si="1407"/>
        <v>0</v>
      </c>
      <c r="T3046" s="92">
        <f t="shared" si="1416"/>
        <v>0</v>
      </c>
      <c r="U3046" s="181">
        <f t="shared" si="1417"/>
        <v>0</v>
      </c>
      <c r="V3046" s="120">
        <f t="shared" si="1413"/>
        <v>7.8E-2</v>
      </c>
      <c r="W3046" s="118">
        <f t="shared" si="1408"/>
        <v>15</v>
      </c>
      <c r="X3046" s="118">
        <v>252</v>
      </c>
      <c r="Y3046" s="117">
        <f t="shared" si="1409"/>
        <v>1.0044806909999999</v>
      </c>
      <c r="Z3046" s="110">
        <f t="shared" si="1410"/>
        <v>0.46999707000000002</v>
      </c>
      <c r="AA3046" s="110">
        <f t="shared" si="1411"/>
        <v>0</v>
      </c>
      <c r="AB3046" s="121" t="str">
        <f t="shared" si="1414"/>
        <v>A+J=</v>
      </c>
      <c r="AC3046" s="115">
        <f t="shared" si="1415"/>
        <v>47324</v>
      </c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9">
        <f t="shared" si="1412"/>
        <v>47316</v>
      </c>
      <c r="B3047" s="110">
        <f t="shared" si="1394"/>
        <v>105.41584956999999</v>
      </c>
      <c r="C3047" s="184">
        <f t="shared" si="1393"/>
        <v>104.58741378709398</v>
      </c>
      <c r="D3047" s="111">
        <f t="shared" si="1395"/>
        <v>7245.38</v>
      </c>
      <c r="E3047" s="111">
        <f>IF($K3047=1,VLOOKUP($A3046,$AQ$11:$AU$150,5),E3046)</f>
        <v>7276.54</v>
      </c>
      <c r="F3047" s="160" t="e">
        <f>IF($K3047=1,VLOOKUP($A3046,$AQ$11:$AU$135,6),F3046)</f>
        <v>#REF!</v>
      </c>
      <c r="G3047" s="114">
        <f t="shared" si="1396"/>
        <v>4.3006716003852752E-3</v>
      </c>
      <c r="H3047" s="115">
        <f t="shared" si="1397"/>
        <v>47324</v>
      </c>
      <c r="I3047" s="115">
        <f t="shared" si="1398"/>
        <v>47324</v>
      </c>
      <c r="J3047" s="116">
        <f t="shared" si="1399"/>
        <v>22</v>
      </c>
      <c r="K3047" s="116">
        <f t="shared" si="1400"/>
        <v>16</v>
      </c>
      <c r="L3047" s="8">
        <f t="shared" si="1401"/>
        <v>1.0031259299999999</v>
      </c>
      <c r="M3047" s="117">
        <v>1</v>
      </c>
      <c r="N3047" s="117">
        <f t="shared" si="1402"/>
        <v>1</v>
      </c>
      <c r="O3047" s="110">
        <f t="shared" si="1403"/>
        <v>1.0031259299999999</v>
      </c>
      <c r="P3047" s="110">
        <f t="shared" si="1404"/>
        <v>104.91434672</v>
      </c>
      <c r="Q3047" s="148">
        <f t="shared" si="1405"/>
        <v>0</v>
      </c>
      <c r="R3047" s="170">
        <f t="shared" si="1406"/>
        <v>0</v>
      </c>
      <c r="S3047" s="110">
        <f t="shared" si="1407"/>
        <v>0</v>
      </c>
      <c r="T3047" s="92">
        <f t="shared" si="1416"/>
        <v>0</v>
      </c>
      <c r="U3047" s="181">
        <f t="shared" si="1417"/>
        <v>0</v>
      </c>
      <c r="V3047" s="120">
        <f t="shared" si="1413"/>
        <v>7.8E-2</v>
      </c>
      <c r="W3047" s="118">
        <f t="shared" si="1408"/>
        <v>16</v>
      </c>
      <c r="X3047" s="118">
        <v>252</v>
      </c>
      <c r="Y3047" s="117">
        <f t="shared" si="1409"/>
        <v>1.0047801169999999</v>
      </c>
      <c r="Z3047" s="110">
        <f t="shared" si="1410"/>
        <v>0.50150285000000006</v>
      </c>
      <c r="AA3047" s="110">
        <f t="shared" si="1411"/>
        <v>0</v>
      </c>
      <c r="AB3047" s="121" t="str">
        <f t="shared" si="1414"/>
        <v>A+J=</v>
      </c>
      <c r="AC3047" s="115">
        <f t="shared" si="1415"/>
        <v>47324</v>
      </c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9">
        <f t="shared" si="1412"/>
        <v>47317</v>
      </c>
      <c r="B3048" s="110">
        <f t="shared" si="1394"/>
        <v>105.46784366</v>
      </c>
      <c r="C3048" s="184">
        <f t="shared" si="1393"/>
        <v>104.58741378709398</v>
      </c>
      <c r="D3048" s="111">
        <f t="shared" si="1395"/>
        <v>7245.38</v>
      </c>
      <c r="E3048" s="111">
        <f>IF($K3048=1,VLOOKUP($A3047,$AQ$11:$AU$150,5),E3047)</f>
        <v>7276.54</v>
      </c>
      <c r="F3048" s="160" t="e">
        <f>IF($K3048=1,VLOOKUP($A3047,$AQ$11:$AU$135,6),F3047)</f>
        <v>#REF!</v>
      </c>
      <c r="G3048" s="114">
        <f t="shared" si="1396"/>
        <v>4.3006716003852752E-3</v>
      </c>
      <c r="H3048" s="115">
        <f t="shared" si="1397"/>
        <v>47324</v>
      </c>
      <c r="I3048" s="115">
        <f t="shared" si="1398"/>
        <v>47324</v>
      </c>
      <c r="J3048" s="116">
        <f t="shared" si="1399"/>
        <v>22</v>
      </c>
      <c r="K3048" s="116">
        <f t="shared" si="1400"/>
        <v>17</v>
      </c>
      <c r="L3048" s="8">
        <f t="shared" si="1401"/>
        <v>1.0033216199999999</v>
      </c>
      <c r="M3048" s="117">
        <v>1</v>
      </c>
      <c r="N3048" s="117">
        <f t="shared" si="1402"/>
        <v>1</v>
      </c>
      <c r="O3048" s="110">
        <f t="shared" si="1403"/>
        <v>1.0033216199999999</v>
      </c>
      <c r="P3048" s="110">
        <f t="shared" si="1404"/>
        <v>104.93481343000001</v>
      </c>
      <c r="Q3048" s="148">
        <f t="shared" si="1405"/>
        <v>0</v>
      </c>
      <c r="R3048" s="170">
        <f t="shared" si="1406"/>
        <v>0</v>
      </c>
      <c r="S3048" s="110">
        <f t="shared" si="1407"/>
        <v>0</v>
      </c>
      <c r="T3048" s="92">
        <f t="shared" si="1416"/>
        <v>0</v>
      </c>
      <c r="U3048" s="181">
        <f t="shared" si="1417"/>
        <v>0</v>
      </c>
      <c r="V3048" s="120">
        <f t="shared" si="1413"/>
        <v>7.8E-2</v>
      </c>
      <c r="W3048" s="118">
        <f t="shared" si="1408"/>
        <v>17</v>
      </c>
      <c r="X3048" s="118">
        <v>252</v>
      </c>
      <c r="Y3048" s="117">
        <f t="shared" si="1409"/>
        <v>1.0050796319999999</v>
      </c>
      <c r="Z3048" s="110">
        <f t="shared" si="1410"/>
        <v>0.53303023000000005</v>
      </c>
      <c r="AA3048" s="110">
        <f t="shared" si="1411"/>
        <v>0</v>
      </c>
      <c r="AB3048" s="121" t="str">
        <f t="shared" si="1414"/>
        <v>A+J=</v>
      </c>
      <c r="AC3048" s="115">
        <f t="shared" si="1415"/>
        <v>47324</v>
      </c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9">
        <f t="shared" si="1412"/>
        <v>47318</v>
      </c>
      <c r="B3049" s="110">
        <f t="shared" si="1394"/>
        <v>105.51986356</v>
      </c>
      <c r="C3049" s="184">
        <f t="shared" si="1393"/>
        <v>104.58741378709398</v>
      </c>
      <c r="D3049" s="111">
        <f t="shared" si="1395"/>
        <v>7245.38</v>
      </c>
      <c r="E3049" s="111">
        <f>IF($K3049=1,VLOOKUP($A3048,$AQ$11:$AU$150,5),E3048)</f>
        <v>7276.54</v>
      </c>
      <c r="F3049" s="160" t="e">
        <f>IF($K3049=1,VLOOKUP($A3048,$AQ$11:$AU$135,6),F3048)</f>
        <v>#REF!</v>
      </c>
      <c r="G3049" s="114">
        <f t="shared" si="1396"/>
        <v>4.3006716003852752E-3</v>
      </c>
      <c r="H3049" s="115">
        <f t="shared" si="1397"/>
        <v>47324</v>
      </c>
      <c r="I3049" s="115">
        <f t="shared" si="1398"/>
        <v>47324</v>
      </c>
      <c r="J3049" s="116">
        <f t="shared" si="1399"/>
        <v>22</v>
      </c>
      <c r="K3049" s="116">
        <f t="shared" si="1400"/>
        <v>18</v>
      </c>
      <c r="L3049" s="8">
        <f t="shared" si="1401"/>
        <v>1.0035173500000001</v>
      </c>
      <c r="M3049" s="117">
        <v>1</v>
      </c>
      <c r="N3049" s="117">
        <f t="shared" si="1402"/>
        <v>1</v>
      </c>
      <c r="O3049" s="110">
        <f t="shared" si="1403"/>
        <v>1.0035173500000001</v>
      </c>
      <c r="P3049" s="110">
        <f t="shared" si="1404"/>
        <v>104.95528432</v>
      </c>
      <c r="Q3049" s="148">
        <f t="shared" si="1405"/>
        <v>0</v>
      </c>
      <c r="R3049" s="170">
        <f t="shared" si="1406"/>
        <v>0</v>
      </c>
      <c r="S3049" s="110">
        <f t="shared" si="1407"/>
        <v>0</v>
      </c>
      <c r="T3049" s="92">
        <f t="shared" si="1416"/>
        <v>0</v>
      </c>
      <c r="U3049" s="181">
        <f t="shared" si="1417"/>
        <v>0</v>
      </c>
      <c r="V3049" s="120">
        <f t="shared" si="1413"/>
        <v>7.8E-2</v>
      </c>
      <c r="W3049" s="118">
        <f t="shared" si="1408"/>
        <v>18</v>
      </c>
      <c r="X3049" s="118">
        <v>252</v>
      </c>
      <c r="Y3049" s="117">
        <f t="shared" si="1409"/>
        <v>1.005379236</v>
      </c>
      <c r="Z3049" s="110">
        <f t="shared" si="1410"/>
        <v>0.56457924000000004</v>
      </c>
      <c r="AA3049" s="110">
        <f t="shared" si="1411"/>
        <v>0</v>
      </c>
      <c r="AB3049" s="121" t="str">
        <f t="shared" si="1414"/>
        <v>A+J=</v>
      </c>
      <c r="AC3049" s="115">
        <f t="shared" si="1415"/>
        <v>47324</v>
      </c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9">
        <f t="shared" si="1412"/>
        <v>47319</v>
      </c>
      <c r="B3050" s="110">
        <f t="shared" si="1394"/>
        <v>105.57190928</v>
      </c>
      <c r="C3050" s="184">
        <f t="shared" si="1393"/>
        <v>104.58741378709398</v>
      </c>
      <c r="D3050" s="111">
        <f t="shared" si="1395"/>
        <v>7245.38</v>
      </c>
      <c r="E3050" s="111">
        <f>IF($K3050=1,VLOOKUP($A3049,$AQ$11:$AU$150,5),E3049)</f>
        <v>7276.54</v>
      </c>
      <c r="F3050" s="160" t="e">
        <f>IF($K3050=1,VLOOKUP($A3049,$AQ$11:$AU$135,6),F3049)</f>
        <v>#REF!</v>
      </c>
      <c r="G3050" s="114">
        <f t="shared" si="1396"/>
        <v>4.3006716003852752E-3</v>
      </c>
      <c r="H3050" s="115">
        <f t="shared" si="1397"/>
        <v>47324</v>
      </c>
      <c r="I3050" s="115">
        <f t="shared" si="1398"/>
        <v>47324</v>
      </c>
      <c r="J3050" s="116">
        <f t="shared" si="1399"/>
        <v>22</v>
      </c>
      <c r="K3050" s="116">
        <f t="shared" si="1400"/>
        <v>19</v>
      </c>
      <c r="L3050" s="8">
        <f t="shared" si="1401"/>
        <v>1.00371312</v>
      </c>
      <c r="M3050" s="117">
        <v>1</v>
      </c>
      <c r="N3050" s="117">
        <f t="shared" si="1402"/>
        <v>1</v>
      </c>
      <c r="O3050" s="110">
        <f t="shared" si="1403"/>
        <v>1.00371312</v>
      </c>
      <c r="P3050" s="110">
        <f t="shared" si="1404"/>
        <v>104.9757594</v>
      </c>
      <c r="Q3050" s="148">
        <f t="shared" si="1405"/>
        <v>0</v>
      </c>
      <c r="R3050" s="170">
        <f t="shared" si="1406"/>
        <v>0</v>
      </c>
      <c r="S3050" s="110">
        <f t="shared" si="1407"/>
        <v>0</v>
      </c>
      <c r="T3050" s="92">
        <f t="shared" si="1416"/>
        <v>0</v>
      </c>
      <c r="U3050" s="181">
        <f t="shared" si="1417"/>
        <v>0</v>
      </c>
      <c r="V3050" s="120">
        <f t="shared" si="1413"/>
        <v>7.8E-2</v>
      </c>
      <c r="W3050" s="118">
        <f t="shared" si="1408"/>
        <v>19</v>
      </c>
      <c r="X3050" s="118">
        <v>252</v>
      </c>
      <c r="Y3050" s="117">
        <f t="shared" si="1409"/>
        <v>1.0056789290000001</v>
      </c>
      <c r="Z3050" s="110">
        <f t="shared" si="1410"/>
        <v>0.59614988000000002</v>
      </c>
      <c r="AA3050" s="110">
        <f t="shared" si="1411"/>
        <v>0</v>
      </c>
      <c r="AB3050" s="121" t="str">
        <f t="shared" si="1414"/>
        <v>A+J=</v>
      </c>
      <c r="AC3050" s="115">
        <f t="shared" si="1415"/>
        <v>47324</v>
      </c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9">
        <f t="shared" si="1412"/>
        <v>47320</v>
      </c>
      <c r="B3051" s="110">
        <f t="shared" si="1394"/>
        <v>105.62398093</v>
      </c>
      <c r="C3051" s="184">
        <f t="shared" si="1393"/>
        <v>104.58741378709398</v>
      </c>
      <c r="D3051" s="111">
        <f t="shared" si="1395"/>
        <v>7245.38</v>
      </c>
      <c r="E3051" s="111">
        <f>IF($K3051=1,VLOOKUP($A3050,$AQ$11:$AU$150,5),E3050)</f>
        <v>7276.54</v>
      </c>
      <c r="F3051" s="160" t="e">
        <f>IF($K3051=1,VLOOKUP($A3050,$AQ$11:$AU$135,6),F3050)</f>
        <v>#REF!</v>
      </c>
      <c r="G3051" s="114">
        <f t="shared" si="1396"/>
        <v>4.3006716003852752E-3</v>
      </c>
      <c r="H3051" s="115">
        <f t="shared" si="1397"/>
        <v>47324</v>
      </c>
      <c r="I3051" s="115">
        <f t="shared" si="1398"/>
        <v>47324</v>
      </c>
      <c r="J3051" s="116">
        <f t="shared" si="1399"/>
        <v>22</v>
      </c>
      <c r="K3051" s="116">
        <f t="shared" si="1400"/>
        <v>20</v>
      </c>
      <c r="L3051" s="8">
        <f t="shared" si="1401"/>
        <v>1.0039089299999999</v>
      </c>
      <c r="M3051" s="117">
        <v>1</v>
      </c>
      <c r="N3051" s="117">
        <f t="shared" si="1402"/>
        <v>1</v>
      </c>
      <c r="O3051" s="110">
        <f t="shared" si="1403"/>
        <v>1.0039089299999999</v>
      </c>
      <c r="P3051" s="110">
        <f t="shared" si="1404"/>
        <v>104.99623866</v>
      </c>
      <c r="Q3051" s="148">
        <f t="shared" si="1405"/>
        <v>0</v>
      </c>
      <c r="R3051" s="170">
        <f t="shared" si="1406"/>
        <v>0</v>
      </c>
      <c r="S3051" s="110">
        <f t="shared" si="1407"/>
        <v>0</v>
      </c>
      <c r="T3051" s="92">
        <f t="shared" si="1416"/>
        <v>0</v>
      </c>
      <c r="U3051" s="181">
        <f t="shared" si="1417"/>
        <v>0</v>
      </c>
      <c r="V3051" s="120">
        <f t="shared" si="1413"/>
        <v>7.8E-2</v>
      </c>
      <c r="W3051" s="118">
        <f t="shared" si="1408"/>
        <v>20</v>
      </c>
      <c r="X3051" s="118">
        <v>252</v>
      </c>
      <c r="Y3051" s="117">
        <f t="shared" si="1409"/>
        <v>1.0059787120000001</v>
      </c>
      <c r="Z3051" s="110">
        <f t="shared" si="1410"/>
        <v>0.62774227000000005</v>
      </c>
      <c r="AA3051" s="110">
        <f t="shared" si="1411"/>
        <v>0</v>
      </c>
      <c r="AB3051" s="121" t="str">
        <f t="shared" si="1414"/>
        <v>A+J=</v>
      </c>
      <c r="AC3051" s="115">
        <f t="shared" si="1415"/>
        <v>47324</v>
      </c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9">
        <f t="shared" si="1412"/>
        <v>47321</v>
      </c>
      <c r="B3052" s="110">
        <f t="shared" si="1394"/>
        <v>105.62398093</v>
      </c>
      <c r="C3052" s="184">
        <f t="shared" si="1393"/>
        <v>104.58741378709398</v>
      </c>
      <c r="D3052" s="111">
        <f t="shared" si="1395"/>
        <v>7245.38</v>
      </c>
      <c r="E3052" s="111">
        <f>IF($K3052=1,VLOOKUP($A3051,$AQ$11:$AU$150,5),E3051)</f>
        <v>7276.54</v>
      </c>
      <c r="F3052" s="160" t="e">
        <f>IF($K3052=1,VLOOKUP($A3051,$AQ$11:$AU$135,6),F3051)</f>
        <v>#REF!</v>
      </c>
      <c r="G3052" s="114">
        <f t="shared" si="1396"/>
        <v>4.3006716003852752E-3</v>
      </c>
      <c r="H3052" s="115">
        <f t="shared" si="1397"/>
        <v>47324</v>
      </c>
      <c r="I3052" s="115">
        <f t="shared" si="1398"/>
        <v>47324</v>
      </c>
      <c r="J3052" s="116">
        <f t="shared" si="1399"/>
        <v>22</v>
      </c>
      <c r="K3052" s="116">
        <f t="shared" si="1400"/>
        <v>20</v>
      </c>
      <c r="L3052" s="8">
        <f t="shared" si="1401"/>
        <v>1.0039089299999999</v>
      </c>
      <c r="M3052" s="117">
        <v>1</v>
      </c>
      <c r="N3052" s="117">
        <f t="shared" si="1402"/>
        <v>1</v>
      </c>
      <c r="O3052" s="110">
        <f t="shared" si="1403"/>
        <v>1.0039089299999999</v>
      </c>
      <c r="P3052" s="110">
        <f t="shared" si="1404"/>
        <v>104.99623866</v>
      </c>
      <c r="Q3052" s="148">
        <f t="shared" si="1405"/>
        <v>0</v>
      </c>
      <c r="R3052" s="170">
        <f t="shared" si="1406"/>
        <v>0</v>
      </c>
      <c r="S3052" s="110">
        <f t="shared" si="1407"/>
        <v>0</v>
      </c>
      <c r="T3052" s="92">
        <f t="shared" si="1416"/>
        <v>0</v>
      </c>
      <c r="U3052" s="181">
        <f t="shared" si="1417"/>
        <v>0</v>
      </c>
      <c r="V3052" s="120">
        <f t="shared" si="1413"/>
        <v>7.8E-2</v>
      </c>
      <c r="W3052" s="118">
        <f t="shared" si="1408"/>
        <v>20</v>
      </c>
      <c r="X3052" s="118">
        <v>252</v>
      </c>
      <c r="Y3052" s="117">
        <f t="shared" si="1409"/>
        <v>1.0059787120000001</v>
      </c>
      <c r="Z3052" s="110">
        <f t="shared" si="1410"/>
        <v>0.62774227000000005</v>
      </c>
      <c r="AA3052" s="110">
        <f t="shared" si="1411"/>
        <v>0</v>
      </c>
      <c r="AB3052" s="121" t="str">
        <f t="shared" si="1414"/>
        <v>A+J=</v>
      </c>
      <c r="AC3052" s="115">
        <f t="shared" si="1415"/>
        <v>47324</v>
      </c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9">
        <f t="shared" si="1412"/>
        <v>47322</v>
      </c>
      <c r="B3053" s="110">
        <f t="shared" si="1394"/>
        <v>105.62398093</v>
      </c>
      <c r="C3053" s="184">
        <f t="shared" ref="C3053:C3116" si="1418">IF(Q3052&gt;0,P3052-S3052-T3052,C3052)</f>
        <v>104.58741378709398</v>
      </c>
      <c r="D3053" s="111">
        <f t="shared" si="1395"/>
        <v>7245.38</v>
      </c>
      <c r="E3053" s="111">
        <f>IF($K3053=1,VLOOKUP($A3052,$AQ$11:$AU$150,5),E3052)</f>
        <v>7276.54</v>
      </c>
      <c r="F3053" s="160" t="e">
        <f>IF($K3053=1,VLOOKUP($A3052,$AQ$11:$AU$135,6),F3052)</f>
        <v>#REF!</v>
      </c>
      <c r="G3053" s="114">
        <f t="shared" si="1396"/>
        <v>4.3006716003852752E-3</v>
      </c>
      <c r="H3053" s="115">
        <f t="shared" si="1397"/>
        <v>47324</v>
      </c>
      <c r="I3053" s="115">
        <f t="shared" si="1398"/>
        <v>47324</v>
      </c>
      <c r="J3053" s="116">
        <f t="shared" si="1399"/>
        <v>22</v>
      </c>
      <c r="K3053" s="116">
        <f t="shared" si="1400"/>
        <v>20</v>
      </c>
      <c r="L3053" s="8">
        <f t="shared" si="1401"/>
        <v>1.0039089299999999</v>
      </c>
      <c r="M3053" s="117">
        <v>1</v>
      </c>
      <c r="N3053" s="117">
        <f t="shared" si="1402"/>
        <v>1</v>
      </c>
      <c r="O3053" s="110">
        <f t="shared" si="1403"/>
        <v>1.0039089299999999</v>
      </c>
      <c r="P3053" s="110">
        <f t="shared" si="1404"/>
        <v>104.99623866</v>
      </c>
      <c r="Q3053" s="148">
        <f t="shared" si="1405"/>
        <v>0</v>
      </c>
      <c r="R3053" s="170">
        <f t="shared" si="1406"/>
        <v>0</v>
      </c>
      <c r="S3053" s="110">
        <f t="shared" si="1407"/>
        <v>0</v>
      </c>
      <c r="T3053" s="92">
        <f t="shared" si="1416"/>
        <v>0</v>
      </c>
      <c r="U3053" s="181">
        <f t="shared" si="1417"/>
        <v>0</v>
      </c>
      <c r="V3053" s="120">
        <f t="shared" si="1413"/>
        <v>7.8E-2</v>
      </c>
      <c r="W3053" s="118">
        <f t="shared" si="1408"/>
        <v>20</v>
      </c>
      <c r="X3053" s="118">
        <v>252</v>
      </c>
      <c r="Y3053" s="117">
        <f t="shared" si="1409"/>
        <v>1.0059787120000001</v>
      </c>
      <c r="Z3053" s="110">
        <f t="shared" si="1410"/>
        <v>0.62774227000000005</v>
      </c>
      <c r="AA3053" s="110">
        <f t="shared" si="1411"/>
        <v>0</v>
      </c>
      <c r="AB3053" s="121" t="str">
        <f t="shared" si="1414"/>
        <v>A+J=</v>
      </c>
      <c r="AC3053" s="115">
        <f t="shared" si="1415"/>
        <v>47324</v>
      </c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9">
        <f t="shared" si="1412"/>
        <v>47323</v>
      </c>
      <c r="B3054" s="110">
        <f t="shared" si="1394"/>
        <v>105.67607842000001</v>
      </c>
      <c r="C3054" s="184">
        <f t="shared" si="1418"/>
        <v>104.58741378709398</v>
      </c>
      <c r="D3054" s="111">
        <f t="shared" si="1395"/>
        <v>7245.38</v>
      </c>
      <c r="E3054" s="111">
        <f>IF($K3054=1,VLOOKUP($A3053,$AQ$11:$AU$150,5),E3053)</f>
        <v>7276.54</v>
      </c>
      <c r="F3054" s="160" t="e">
        <f>IF($K3054=1,VLOOKUP($A3053,$AQ$11:$AU$135,6),F3053)</f>
        <v>#REF!</v>
      </c>
      <c r="G3054" s="114">
        <f t="shared" si="1396"/>
        <v>4.3006716003852752E-3</v>
      </c>
      <c r="H3054" s="115">
        <f t="shared" si="1397"/>
        <v>47324</v>
      </c>
      <c r="I3054" s="115">
        <f t="shared" si="1398"/>
        <v>47324</v>
      </c>
      <c r="J3054" s="116">
        <f t="shared" si="1399"/>
        <v>22</v>
      </c>
      <c r="K3054" s="116">
        <f t="shared" si="1400"/>
        <v>21</v>
      </c>
      <c r="L3054" s="8">
        <f t="shared" si="1401"/>
        <v>1.00410478</v>
      </c>
      <c r="M3054" s="117">
        <v>1</v>
      </c>
      <c r="N3054" s="117">
        <f t="shared" si="1402"/>
        <v>1</v>
      </c>
      <c r="O3054" s="110">
        <f t="shared" si="1403"/>
        <v>1.00410478</v>
      </c>
      <c r="P3054" s="110">
        <f t="shared" si="1404"/>
        <v>105.01672211</v>
      </c>
      <c r="Q3054" s="148">
        <f t="shared" si="1405"/>
        <v>0</v>
      </c>
      <c r="R3054" s="170">
        <f t="shared" si="1406"/>
        <v>0</v>
      </c>
      <c r="S3054" s="110">
        <f t="shared" si="1407"/>
        <v>0</v>
      </c>
      <c r="T3054" s="92">
        <f t="shared" si="1416"/>
        <v>0</v>
      </c>
      <c r="U3054" s="181">
        <f t="shared" si="1417"/>
        <v>0</v>
      </c>
      <c r="V3054" s="120">
        <f t="shared" si="1413"/>
        <v>7.8E-2</v>
      </c>
      <c r="W3054" s="118">
        <f t="shared" si="1408"/>
        <v>21</v>
      </c>
      <c r="X3054" s="118">
        <v>252</v>
      </c>
      <c r="Y3054" s="117">
        <f t="shared" si="1409"/>
        <v>1.0062785839999999</v>
      </c>
      <c r="Z3054" s="110">
        <f t="shared" si="1410"/>
        <v>0.65935630999999995</v>
      </c>
      <c r="AA3054" s="110">
        <f t="shared" si="1411"/>
        <v>0</v>
      </c>
      <c r="AB3054" s="121" t="str">
        <f t="shared" si="1414"/>
        <v>A+J=</v>
      </c>
      <c r="AC3054" s="115">
        <f t="shared" si="1415"/>
        <v>47324</v>
      </c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9">
        <f t="shared" si="1412"/>
        <v>47324</v>
      </c>
      <c r="B3055" s="110">
        <f t="shared" si="1394"/>
        <v>105.72820184</v>
      </c>
      <c r="C3055" s="184">
        <f t="shared" si="1418"/>
        <v>104.58741378709398</v>
      </c>
      <c r="D3055" s="111">
        <f t="shared" si="1395"/>
        <v>7245.38</v>
      </c>
      <c r="E3055" s="111">
        <f>IF($K3055=1,VLOOKUP($A3054,$AQ$11:$AU$150,5),E3054)</f>
        <v>7276.54</v>
      </c>
      <c r="F3055" s="160" t="e">
        <f>IF($K3055=1,VLOOKUP($A3054,$AQ$11:$AU$135,6),F3054)</f>
        <v>#REF!</v>
      </c>
      <c r="G3055" s="114">
        <f t="shared" si="1396"/>
        <v>4.3006716003852752E-3</v>
      </c>
      <c r="H3055" s="115">
        <f t="shared" si="1397"/>
        <v>47324</v>
      </c>
      <c r="I3055" s="115">
        <f t="shared" si="1398"/>
        <v>47324</v>
      </c>
      <c r="J3055" s="116">
        <f t="shared" si="1399"/>
        <v>22</v>
      </c>
      <c r="K3055" s="116">
        <f t="shared" si="1400"/>
        <v>22</v>
      </c>
      <c r="L3055" s="8">
        <f t="shared" si="1401"/>
        <v>1.0043006699999999</v>
      </c>
      <c r="M3055" s="117">
        <v>1</v>
      </c>
      <c r="N3055" s="117">
        <f t="shared" si="1402"/>
        <v>1</v>
      </c>
      <c r="O3055" s="110">
        <f t="shared" si="1403"/>
        <v>1.0043006699999999</v>
      </c>
      <c r="P3055" s="110">
        <f t="shared" si="1404"/>
        <v>105.03720973</v>
      </c>
      <c r="Q3055" s="148">
        <f t="shared" si="1405"/>
        <v>100</v>
      </c>
      <c r="R3055" s="170">
        <f t="shared" si="1406"/>
        <v>0.111111</v>
      </c>
      <c r="S3055" s="110">
        <f t="shared" si="1407"/>
        <v>11.670789409999999</v>
      </c>
      <c r="T3055" s="92">
        <f t="shared" si="1416"/>
        <v>0.44979595285173052</v>
      </c>
      <c r="U3055" s="181">
        <f t="shared" si="1417"/>
        <v>0.11539325343854723</v>
      </c>
      <c r="V3055" s="120">
        <f t="shared" si="1413"/>
        <v>7.8E-2</v>
      </c>
      <c r="W3055" s="118">
        <f t="shared" si="1408"/>
        <v>22</v>
      </c>
      <c r="X3055" s="118">
        <v>252</v>
      </c>
      <c r="Y3055" s="117">
        <f t="shared" si="1409"/>
        <v>1.0065785460000001</v>
      </c>
      <c r="Z3055" s="110">
        <f t="shared" si="1410"/>
        <v>0.69099211000000005</v>
      </c>
      <c r="AA3055" s="110">
        <f t="shared" si="1411"/>
        <v>12.361781519999999</v>
      </c>
      <c r="AB3055" s="121" t="str">
        <f t="shared" si="1414"/>
        <v>A+J=</v>
      </c>
      <c r="AC3055" s="115">
        <f t="shared" si="1415"/>
        <v>47324</v>
      </c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9">
        <f t="shared" si="1412"/>
        <v>47325</v>
      </c>
      <c r="B3056" s="110">
        <f t="shared" si="1394"/>
        <v>92.961665280000005</v>
      </c>
      <c r="C3056" s="184">
        <f t="shared" si="1418"/>
        <v>92.916624367148273</v>
      </c>
      <c r="D3056" s="111">
        <f t="shared" si="1395"/>
        <v>7245.38</v>
      </c>
      <c r="E3056" s="111">
        <f>IF($K3056=1,VLOOKUP($A3055,$AQ$11:$AU$150,5),E3055)</f>
        <v>7276.54</v>
      </c>
      <c r="F3056" s="160" t="e">
        <f>IF($K3056=1,VLOOKUP($A3055,$AQ$11:$AU$135,6),F3055)</f>
        <v>#REF!</v>
      </c>
      <c r="G3056" s="114">
        <f t="shared" si="1396"/>
        <v>4.3006716003852752E-3</v>
      </c>
      <c r="H3056" s="115">
        <f t="shared" si="1397"/>
        <v>47357</v>
      </c>
      <c r="I3056" s="115">
        <f t="shared" si="1398"/>
        <v>47357</v>
      </c>
      <c r="J3056" s="116">
        <f t="shared" si="1399"/>
        <v>23</v>
      </c>
      <c r="K3056" s="116">
        <f t="shared" si="1400"/>
        <v>1</v>
      </c>
      <c r="L3056" s="8">
        <f t="shared" si="1401"/>
        <v>1.0001865999999999</v>
      </c>
      <c r="M3056" s="117">
        <v>1</v>
      </c>
      <c r="N3056" s="117">
        <f t="shared" si="1402"/>
        <v>1</v>
      </c>
      <c r="O3056" s="110">
        <f t="shared" si="1403"/>
        <v>1.0001865999999999</v>
      </c>
      <c r="P3056" s="110">
        <f t="shared" si="1404"/>
        <v>92.933962600000001</v>
      </c>
      <c r="Q3056" s="148">
        <f t="shared" si="1405"/>
        <v>0</v>
      </c>
      <c r="R3056" s="170">
        <f t="shared" si="1406"/>
        <v>0</v>
      </c>
      <c r="S3056" s="110">
        <f t="shared" si="1407"/>
        <v>0</v>
      </c>
      <c r="T3056" s="92">
        <f t="shared" si="1416"/>
        <v>0</v>
      </c>
      <c r="U3056" s="181">
        <f t="shared" si="1417"/>
        <v>0</v>
      </c>
      <c r="V3056" s="120">
        <f t="shared" si="1413"/>
        <v>7.8E-2</v>
      </c>
      <c r="W3056" s="118">
        <f t="shared" si="1408"/>
        <v>1</v>
      </c>
      <c r="X3056" s="118">
        <v>252</v>
      </c>
      <c r="Y3056" s="117">
        <f t="shared" si="1409"/>
        <v>1.00029809</v>
      </c>
      <c r="Z3056" s="110">
        <f t="shared" si="1410"/>
        <v>2.770268E-2</v>
      </c>
      <c r="AA3056" s="110">
        <f t="shared" si="1411"/>
        <v>0</v>
      </c>
      <c r="AB3056" s="121" t="str">
        <f t="shared" si="1414"/>
        <v>A+J=</v>
      </c>
      <c r="AC3056" s="115">
        <f t="shared" si="1415"/>
        <v>47357</v>
      </c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9">
        <f t="shared" si="1412"/>
        <v>47326</v>
      </c>
      <c r="B3057" s="110">
        <f t="shared" si="1394"/>
        <v>93.006727609999999</v>
      </c>
      <c r="C3057" s="184">
        <f t="shared" si="1418"/>
        <v>92.916624367148273</v>
      </c>
      <c r="D3057" s="111">
        <f t="shared" si="1395"/>
        <v>7245.38</v>
      </c>
      <c r="E3057" s="111">
        <f>IF($K3057=1,VLOOKUP($A3056,$AQ$11:$AU$150,5),E3056)</f>
        <v>7276.54</v>
      </c>
      <c r="F3057" s="160" t="e">
        <f>IF($K3057=1,VLOOKUP($A3056,$AQ$11:$AU$135,6),F3056)</f>
        <v>#REF!</v>
      </c>
      <c r="G3057" s="114">
        <f t="shared" si="1396"/>
        <v>4.3006716003852752E-3</v>
      </c>
      <c r="H3057" s="115">
        <f t="shared" si="1397"/>
        <v>47357</v>
      </c>
      <c r="I3057" s="115">
        <f t="shared" si="1398"/>
        <v>47357</v>
      </c>
      <c r="J3057" s="116">
        <f t="shared" si="1399"/>
        <v>23</v>
      </c>
      <c r="K3057" s="116">
        <f t="shared" si="1400"/>
        <v>2</v>
      </c>
      <c r="L3057" s="8">
        <f t="shared" si="1401"/>
        <v>1.0003732299999999</v>
      </c>
      <c r="M3057" s="117">
        <v>1</v>
      </c>
      <c r="N3057" s="117">
        <f t="shared" si="1402"/>
        <v>1</v>
      </c>
      <c r="O3057" s="110">
        <f t="shared" si="1403"/>
        <v>1.0003732299999999</v>
      </c>
      <c r="P3057" s="110">
        <f t="shared" si="1404"/>
        <v>92.951303629999998</v>
      </c>
      <c r="Q3057" s="148">
        <f t="shared" si="1405"/>
        <v>0</v>
      </c>
      <c r="R3057" s="170">
        <f t="shared" si="1406"/>
        <v>0</v>
      </c>
      <c r="S3057" s="110">
        <f t="shared" si="1407"/>
        <v>0</v>
      </c>
      <c r="T3057" s="92">
        <f t="shared" si="1416"/>
        <v>0</v>
      </c>
      <c r="U3057" s="181">
        <f t="shared" si="1417"/>
        <v>0</v>
      </c>
      <c r="V3057" s="120">
        <f t="shared" si="1413"/>
        <v>7.8E-2</v>
      </c>
      <c r="W3057" s="118">
        <f t="shared" si="1408"/>
        <v>2</v>
      </c>
      <c r="X3057" s="118">
        <v>252</v>
      </c>
      <c r="Y3057" s="117">
        <f t="shared" si="1409"/>
        <v>1.0005962690000001</v>
      </c>
      <c r="Z3057" s="110">
        <f t="shared" si="1410"/>
        <v>5.5423979999999998E-2</v>
      </c>
      <c r="AA3057" s="110">
        <f t="shared" si="1411"/>
        <v>0</v>
      </c>
      <c r="AB3057" s="121" t="str">
        <f t="shared" si="1414"/>
        <v>A+J=</v>
      </c>
      <c r="AC3057" s="115">
        <f t="shared" si="1415"/>
        <v>47357</v>
      </c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9">
        <f t="shared" si="1412"/>
        <v>47327</v>
      </c>
      <c r="B3058" s="110">
        <f t="shared" si="1394"/>
        <v>93.051813109999998</v>
      </c>
      <c r="C3058" s="184">
        <f t="shared" si="1418"/>
        <v>92.916624367148273</v>
      </c>
      <c r="D3058" s="111">
        <f t="shared" si="1395"/>
        <v>7245.38</v>
      </c>
      <c r="E3058" s="111">
        <f>IF($K3058=1,VLOOKUP($A3057,$AQ$11:$AU$150,5),E3057)</f>
        <v>7276.54</v>
      </c>
      <c r="F3058" s="160" t="e">
        <f>IF($K3058=1,VLOOKUP($A3057,$AQ$11:$AU$135,6),F3057)</f>
        <v>#REF!</v>
      </c>
      <c r="G3058" s="114">
        <f t="shared" si="1396"/>
        <v>4.3006716003852752E-3</v>
      </c>
      <c r="H3058" s="115">
        <f t="shared" si="1397"/>
        <v>47357</v>
      </c>
      <c r="I3058" s="115">
        <f t="shared" si="1398"/>
        <v>47357</v>
      </c>
      <c r="J3058" s="116">
        <f t="shared" si="1399"/>
        <v>23</v>
      </c>
      <c r="K3058" s="116">
        <f t="shared" si="1400"/>
        <v>3</v>
      </c>
      <c r="L3058" s="8">
        <f t="shared" si="1401"/>
        <v>1.00055991</v>
      </c>
      <c r="M3058" s="117">
        <v>1</v>
      </c>
      <c r="N3058" s="117">
        <f t="shared" si="1402"/>
        <v>1</v>
      </c>
      <c r="O3058" s="110">
        <f t="shared" si="1403"/>
        <v>1.00055991</v>
      </c>
      <c r="P3058" s="110">
        <f t="shared" si="1404"/>
        <v>92.968649310000004</v>
      </c>
      <c r="Q3058" s="148">
        <f t="shared" si="1405"/>
        <v>0</v>
      </c>
      <c r="R3058" s="170">
        <f t="shared" si="1406"/>
        <v>0</v>
      </c>
      <c r="S3058" s="110">
        <f t="shared" si="1407"/>
        <v>0</v>
      </c>
      <c r="T3058" s="92">
        <f t="shared" si="1416"/>
        <v>0</v>
      </c>
      <c r="U3058" s="181">
        <f t="shared" si="1417"/>
        <v>0</v>
      </c>
      <c r="V3058" s="120">
        <f t="shared" si="1413"/>
        <v>7.8E-2</v>
      </c>
      <c r="W3058" s="118">
        <f t="shared" si="1408"/>
        <v>3</v>
      </c>
      <c r="X3058" s="118">
        <v>252</v>
      </c>
      <c r="Y3058" s="117">
        <f t="shared" si="1409"/>
        <v>1.0008945359999999</v>
      </c>
      <c r="Z3058" s="110">
        <f t="shared" si="1410"/>
        <v>8.3163799999999996E-2</v>
      </c>
      <c r="AA3058" s="110">
        <f t="shared" si="1411"/>
        <v>0</v>
      </c>
      <c r="AB3058" s="121" t="str">
        <f t="shared" si="1414"/>
        <v>A+J=</v>
      </c>
      <c r="AC3058" s="115">
        <f t="shared" si="1415"/>
        <v>47357</v>
      </c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9">
        <f t="shared" si="1412"/>
        <v>47328</v>
      </c>
      <c r="B3059" s="110">
        <f t="shared" si="1394"/>
        <v>93.051813109999998</v>
      </c>
      <c r="C3059" s="184">
        <f t="shared" si="1418"/>
        <v>92.916624367148273</v>
      </c>
      <c r="D3059" s="111">
        <f t="shared" si="1395"/>
        <v>7245.38</v>
      </c>
      <c r="E3059" s="111">
        <f>IF($K3059=1,VLOOKUP($A3058,$AQ$11:$AU$150,5),E3058)</f>
        <v>7276.54</v>
      </c>
      <c r="F3059" s="160" t="e">
        <f>IF($K3059=1,VLOOKUP($A3058,$AQ$11:$AU$135,6),F3058)</f>
        <v>#REF!</v>
      </c>
      <c r="G3059" s="114">
        <f t="shared" si="1396"/>
        <v>4.3006716003852752E-3</v>
      </c>
      <c r="H3059" s="115">
        <f t="shared" si="1397"/>
        <v>47357</v>
      </c>
      <c r="I3059" s="115">
        <f t="shared" si="1398"/>
        <v>47357</v>
      </c>
      <c r="J3059" s="116">
        <f t="shared" si="1399"/>
        <v>23</v>
      </c>
      <c r="K3059" s="116">
        <f t="shared" si="1400"/>
        <v>3</v>
      </c>
      <c r="L3059" s="8">
        <f t="shared" si="1401"/>
        <v>1.00055991</v>
      </c>
      <c r="M3059" s="117">
        <v>1</v>
      </c>
      <c r="N3059" s="117">
        <f t="shared" si="1402"/>
        <v>1</v>
      </c>
      <c r="O3059" s="110">
        <f t="shared" si="1403"/>
        <v>1.00055991</v>
      </c>
      <c r="P3059" s="110">
        <f t="shared" si="1404"/>
        <v>92.968649310000004</v>
      </c>
      <c r="Q3059" s="148">
        <f t="shared" si="1405"/>
        <v>0</v>
      </c>
      <c r="R3059" s="170">
        <f t="shared" si="1406"/>
        <v>0</v>
      </c>
      <c r="S3059" s="110">
        <f t="shared" si="1407"/>
        <v>0</v>
      </c>
      <c r="T3059" s="92">
        <f t="shared" si="1416"/>
        <v>0</v>
      </c>
      <c r="U3059" s="181">
        <f t="shared" si="1417"/>
        <v>0</v>
      </c>
      <c r="V3059" s="120">
        <f t="shared" si="1413"/>
        <v>7.8E-2</v>
      </c>
      <c r="W3059" s="118">
        <f t="shared" si="1408"/>
        <v>3</v>
      </c>
      <c r="X3059" s="118">
        <v>252</v>
      </c>
      <c r="Y3059" s="117">
        <f t="shared" si="1409"/>
        <v>1.0008945359999999</v>
      </c>
      <c r="Z3059" s="110">
        <f t="shared" si="1410"/>
        <v>8.3163799999999996E-2</v>
      </c>
      <c r="AA3059" s="110">
        <f t="shared" si="1411"/>
        <v>0</v>
      </c>
      <c r="AB3059" s="121" t="str">
        <f t="shared" si="1414"/>
        <v>A+J=</v>
      </c>
      <c r="AC3059" s="115">
        <f t="shared" si="1415"/>
        <v>47357</v>
      </c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9">
        <f t="shared" si="1412"/>
        <v>47329</v>
      </c>
      <c r="B3060" s="110">
        <f t="shared" si="1394"/>
        <v>93.051813109999998</v>
      </c>
      <c r="C3060" s="184">
        <f t="shared" si="1418"/>
        <v>92.916624367148273</v>
      </c>
      <c r="D3060" s="111">
        <f t="shared" si="1395"/>
        <v>7245.38</v>
      </c>
      <c r="E3060" s="111">
        <f>IF($K3060=1,VLOOKUP($A3059,$AQ$11:$AU$150,5),E3059)</f>
        <v>7276.54</v>
      </c>
      <c r="F3060" s="160" t="e">
        <f>IF($K3060=1,VLOOKUP($A3059,$AQ$11:$AU$135,6),F3059)</f>
        <v>#REF!</v>
      </c>
      <c r="G3060" s="114">
        <f t="shared" si="1396"/>
        <v>4.3006716003852752E-3</v>
      </c>
      <c r="H3060" s="115">
        <f t="shared" si="1397"/>
        <v>47357</v>
      </c>
      <c r="I3060" s="115">
        <f t="shared" si="1398"/>
        <v>47357</v>
      </c>
      <c r="J3060" s="116">
        <f t="shared" si="1399"/>
        <v>23</v>
      </c>
      <c r="K3060" s="116">
        <f t="shared" si="1400"/>
        <v>3</v>
      </c>
      <c r="L3060" s="8">
        <f t="shared" si="1401"/>
        <v>1.00055991</v>
      </c>
      <c r="M3060" s="117">
        <v>1</v>
      </c>
      <c r="N3060" s="117">
        <f t="shared" si="1402"/>
        <v>1</v>
      </c>
      <c r="O3060" s="110">
        <f t="shared" si="1403"/>
        <v>1.00055991</v>
      </c>
      <c r="P3060" s="110">
        <f t="shared" si="1404"/>
        <v>92.968649310000004</v>
      </c>
      <c r="Q3060" s="148">
        <f t="shared" si="1405"/>
        <v>0</v>
      </c>
      <c r="R3060" s="170">
        <f t="shared" si="1406"/>
        <v>0</v>
      </c>
      <c r="S3060" s="110">
        <f t="shared" si="1407"/>
        <v>0</v>
      </c>
      <c r="T3060" s="92">
        <f t="shared" si="1416"/>
        <v>0</v>
      </c>
      <c r="U3060" s="181">
        <f t="shared" si="1417"/>
        <v>0</v>
      </c>
      <c r="V3060" s="120">
        <f t="shared" si="1413"/>
        <v>7.8E-2</v>
      </c>
      <c r="W3060" s="118">
        <f t="shared" si="1408"/>
        <v>3</v>
      </c>
      <c r="X3060" s="118">
        <v>252</v>
      </c>
      <c r="Y3060" s="117">
        <f t="shared" si="1409"/>
        <v>1.0008945359999999</v>
      </c>
      <c r="Z3060" s="110">
        <f t="shared" si="1410"/>
        <v>8.3163799999999996E-2</v>
      </c>
      <c r="AA3060" s="110">
        <f t="shared" si="1411"/>
        <v>0</v>
      </c>
      <c r="AB3060" s="121" t="str">
        <f t="shared" si="1414"/>
        <v>A+J=</v>
      </c>
      <c r="AC3060" s="115">
        <f t="shared" si="1415"/>
        <v>47357</v>
      </c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9">
        <f t="shared" si="1412"/>
        <v>47330</v>
      </c>
      <c r="B3061" s="110">
        <f t="shared" si="1394"/>
        <v>93.09691918</v>
      </c>
      <c r="C3061" s="184">
        <f t="shared" si="1418"/>
        <v>92.916624367148273</v>
      </c>
      <c r="D3061" s="111">
        <f t="shared" si="1395"/>
        <v>7245.38</v>
      </c>
      <c r="E3061" s="111">
        <f>IF($K3061=1,VLOOKUP($A3060,$AQ$11:$AU$150,5),E3060)</f>
        <v>7276.54</v>
      </c>
      <c r="F3061" s="160" t="e">
        <f>IF($K3061=1,VLOOKUP($A3060,$AQ$11:$AU$135,6),F3060)</f>
        <v>#REF!</v>
      </c>
      <c r="G3061" s="114">
        <f t="shared" si="1396"/>
        <v>4.3006716003852752E-3</v>
      </c>
      <c r="H3061" s="115">
        <f t="shared" si="1397"/>
        <v>47357</v>
      </c>
      <c r="I3061" s="115">
        <f t="shared" si="1398"/>
        <v>47357</v>
      </c>
      <c r="J3061" s="116">
        <f t="shared" si="1399"/>
        <v>23</v>
      </c>
      <c r="K3061" s="116">
        <f t="shared" si="1400"/>
        <v>4</v>
      </c>
      <c r="L3061" s="8">
        <f t="shared" si="1401"/>
        <v>1.00074661</v>
      </c>
      <c r="M3061" s="117">
        <v>1</v>
      </c>
      <c r="N3061" s="117">
        <f t="shared" si="1402"/>
        <v>1</v>
      </c>
      <c r="O3061" s="110">
        <f t="shared" si="1403"/>
        <v>1.00074661</v>
      </c>
      <c r="P3061" s="110">
        <f t="shared" si="1404"/>
        <v>92.985996839999999</v>
      </c>
      <c r="Q3061" s="148">
        <f t="shared" si="1405"/>
        <v>0</v>
      </c>
      <c r="R3061" s="170">
        <f t="shared" si="1406"/>
        <v>0</v>
      </c>
      <c r="S3061" s="110">
        <f t="shared" si="1407"/>
        <v>0</v>
      </c>
      <c r="T3061" s="92">
        <f t="shared" si="1416"/>
        <v>0</v>
      </c>
      <c r="U3061" s="181">
        <f t="shared" si="1417"/>
        <v>0</v>
      </c>
      <c r="V3061" s="120">
        <f t="shared" si="1413"/>
        <v>7.8E-2</v>
      </c>
      <c r="W3061" s="118">
        <f t="shared" si="1408"/>
        <v>4</v>
      </c>
      <c r="X3061" s="118">
        <v>252</v>
      </c>
      <c r="Y3061" s="117">
        <f t="shared" si="1409"/>
        <v>1.001192893</v>
      </c>
      <c r="Z3061" s="110">
        <f t="shared" si="1410"/>
        <v>0.11092233999999999</v>
      </c>
      <c r="AA3061" s="110">
        <f t="shared" si="1411"/>
        <v>0</v>
      </c>
      <c r="AB3061" s="121" t="str">
        <f t="shared" si="1414"/>
        <v>A+J=</v>
      </c>
      <c r="AC3061" s="115">
        <f t="shared" si="1415"/>
        <v>47357</v>
      </c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9">
        <f t="shared" si="1412"/>
        <v>47331</v>
      </c>
      <c r="B3062" s="110">
        <f t="shared" si="1394"/>
        <v>93.142047610000006</v>
      </c>
      <c r="C3062" s="184">
        <f t="shared" si="1418"/>
        <v>92.916624367148273</v>
      </c>
      <c r="D3062" s="111">
        <f t="shared" si="1395"/>
        <v>7245.38</v>
      </c>
      <c r="E3062" s="111">
        <f>IF($K3062=1,VLOOKUP($A3061,$AQ$11:$AU$150,5),E3061)</f>
        <v>7276.54</v>
      </c>
      <c r="F3062" s="160" t="e">
        <f>IF($K3062=1,VLOOKUP($A3061,$AQ$11:$AU$135,6),F3061)</f>
        <v>#REF!</v>
      </c>
      <c r="G3062" s="114">
        <f t="shared" si="1396"/>
        <v>4.3006716003852752E-3</v>
      </c>
      <c r="H3062" s="115">
        <f t="shared" si="1397"/>
        <v>47357</v>
      </c>
      <c r="I3062" s="115">
        <f t="shared" si="1398"/>
        <v>47357</v>
      </c>
      <c r="J3062" s="116">
        <f t="shared" si="1399"/>
        <v>23</v>
      </c>
      <c r="K3062" s="116">
        <f t="shared" si="1400"/>
        <v>5</v>
      </c>
      <c r="L3062" s="8">
        <f t="shared" si="1401"/>
        <v>1.0009333499999999</v>
      </c>
      <c r="M3062" s="117">
        <v>1</v>
      </c>
      <c r="N3062" s="117">
        <f t="shared" si="1402"/>
        <v>1</v>
      </c>
      <c r="O3062" s="110">
        <f t="shared" si="1403"/>
        <v>1.0009333499999999</v>
      </c>
      <c r="P3062" s="110">
        <f t="shared" si="1404"/>
        <v>93.003348090000003</v>
      </c>
      <c r="Q3062" s="148">
        <f t="shared" si="1405"/>
        <v>0</v>
      </c>
      <c r="R3062" s="170">
        <f t="shared" si="1406"/>
        <v>0</v>
      </c>
      <c r="S3062" s="110">
        <f t="shared" si="1407"/>
        <v>0</v>
      </c>
      <c r="T3062" s="92">
        <f t="shared" si="1416"/>
        <v>0</v>
      </c>
      <c r="U3062" s="181">
        <f t="shared" si="1417"/>
        <v>0</v>
      </c>
      <c r="V3062" s="120">
        <f t="shared" si="1413"/>
        <v>7.8E-2</v>
      </c>
      <c r="W3062" s="118">
        <f t="shared" si="1408"/>
        <v>5</v>
      </c>
      <c r="X3062" s="118">
        <v>252</v>
      </c>
      <c r="Y3062" s="117">
        <f t="shared" si="1409"/>
        <v>1.001491339</v>
      </c>
      <c r="Z3062" s="110">
        <f t="shared" si="1410"/>
        <v>0.13869951999999999</v>
      </c>
      <c r="AA3062" s="110">
        <f t="shared" si="1411"/>
        <v>0</v>
      </c>
      <c r="AB3062" s="121" t="str">
        <f t="shared" si="1414"/>
        <v>A+J=</v>
      </c>
      <c r="AC3062" s="115">
        <f t="shared" si="1415"/>
        <v>47357</v>
      </c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9">
        <f t="shared" si="1412"/>
        <v>47332</v>
      </c>
      <c r="B3063" s="110">
        <f t="shared" si="1394"/>
        <v>93.187198300000006</v>
      </c>
      <c r="C3063" s="184">
        <f t="shared" si="1418"/>
        <v>92.916624367148273</v>
      </c>
      <c r="D3063" s="111">
        <f t="shared" si="1395"/>
        <v>7245.38</v>
      </c>
      <c r="E3063" s="111">
        <f>IF($K3063=1,VLOOKUP($A3062,$AQ$11:$AU$150,5),E3062)</f>
        <v>7276.54</v>
      </c>
      <c r="F3063" s="160" t="e">
        <f>IF($K3063=1,VLOOKUP($A3062,$AQ$11:$AU$135,6),F3062)</f>
        <v>#REF!</v>
      </c>
      <c r="G3063" s="114">
        <f t="shared" si="1396"/>
        <v>4.3006716003852752E-3</v>
      </c>
      <c r="H3063" s="115">
        <f t="shared" si="1397"/>
        <v>47357</v>
      </c>
      <c r="I3063" s="115">
        <f t="shared" si="1398"/>
        <v>47357</v>
      </c>
      <c r="J3063" s="116">
        <f t="shared" si="1399"/>
        <v>23</v>
      </c>
      <c r="K3063" s="116">
        <f t="shared" si="1400"/>
        <v>6</v>
      </c>
      <c r="L3063" s="8">
        <f t="shared" si="1401"/>
        <v>1.0011201300000001</v>
      </c>
      <c r="M3063" s="117">
        <v>1</v>
      </c>
      <c r="N3063" s="117">
        <f t="shared" si="1402"/>
        <v>1</v>
      </c>
      <c r="O3063" s="110">
        <f t="shared" si="1403"/>
        <v>1.0011201300000001</v>
      </c>
      <c r="P3063" s="110">
        <f t="shared" si="1404"/>
        <v>93.020703060000002</v>
      </c>
      <c r="Q3063" s="148">
        <f t="shared" si="1405"/>
        <v>0</v>
      </c>
      <c r="R3063" s="170">
        <f t="shared" si="1406"/>
        <v>0</v>
      </c>
      <c r="S3063" s="110">
        <f t="shared" si="1407"/>
        <v>0</v>
      </c>
      <c r="T3063" s="92">
        <f t="shared" si="1416"/>
        <v>0</v>
      </c>
      <c r="U3063" s="181">
        <f t="shared" si="1417"/>
        <v>0</v>
      </c>
      <c r="V3063" s="120">
        <f t="shared" si="1413"/>
        <v>7.8E-2</v>
      </c>
      <c r="W3063" s="118">
        <f t="shared" si="1408"/>
        <v>6</v>
      </c>
      <c r="X3063" s="118">
        <v>252</v>
      </c>
      <c r="Y3063" s="117">
        <f t="shared" si="1409"/>
        <v>1.0017898730000001</v>
      </c>
      <c r="Z3063" s="110">
        <f t="shared" si="1410"/>
        <v>0.16649523999999999</v>
      </c>
      <c r="AA3063" s="110">
        <f t="shared" si="1411"/>
        <v>0</v>
      </c>
      <c r="AB3063" s="121" t="str">
        <f t="shared" si="1414"/>
        <v>A+J=</v>
      </c>
      <c r="AC3063" s="115">
        <f t="shared" si="1415"/>
        <v>47357</v>
      </c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9">
        <f t="shared" si="1412"/>
        <v>47333</v>
      </c>
      <c r="B3064" s="110">
        <f t="shared" si="1394"/>
        <v>93.232370430000003</v>
      </c>
      <c r="C3064" s="184">
        <f t="shared" si="1418"/>
        <v>92.916624367148273</v>
      </c>
      <c r="D3064" s="111">
        <f t="shared" si="1395"/>
        <v>7245.38</v>
      </c>
      <c r="E3064" s="111">
        <f>IF($K3064=1,VLOOKUP($A3063,$AQ$11:$AU$150,5),E3063)</f>
        <v>7276.54</v>
      </c>
      <c r="F3064" s="160" t="e">
        <f>IF($K3064=1,VLOOKUP($A3063,$AQ$11:$AU$135,6),F3063)</f>
        <v>#REF!</v>
      </c>
      <c r="G3064" s="114">
        <f t="shared" si="1396"/>
        <v>4.3006716003852752E-3</v>
      </c>
      <c r="H3064" s="115">
        <f t="shared" si="1397"/>
        <v>47357</v>
      </c>
      <c r="I3064" s="115">
        <f t="shared" si="1398"/>
        <v>47357</v>
      </c>
      <c r="J3064" s="116">
        <f t="shared" si="1399"/>
        <v>23</v>
      </c>
      <c r="K3064" s="116">
        <f t="shared" si="1400"/>
        <v>7</v>
      </c>
      <c r="L3064" s="8">
        <f t="shared" si="1401"/>
        <v>1.0013069400000001</v>
      </c>
      <c r="M3064" s="117">
        <v>1</v>
      </c>
      <c r="N3064" s="117">
        <f t="shared" si="1402"/>
        <v>1</v>
      </c>
      <c r="O3064" s="110">
        <f t="shared" si="1403"/>
        <v>1.0013069400000001</v>
      </c>
      <c r="P3064" s="110">
        <f t="shared" si="1404"/>
        <v>93.038060819999998</v>
      </c>
      <c r="Q3064" s="148">
        <f t="shared" si="1405"/>
        <v>0</v>
      </c>
      <c r="R3064" s="170">
        <f t="shared" si="1406"/>
        <v>0</v>
      </c>
      <c r="S3064" s="110">
        <f t="shared" si="1407"/>
        <v>0</v>
      </c>
      <c r="T3064" s="92">
        <f t="shared" si="1416"/>
        <v>0</v>
      </c>
      <c r="U3064" s="181">
        <f t="shared" si="1417"/>
        <v>0</v>
      </c>
      <c r="V3064" s="120">
        <f t="shared" si="1413"/>
        <v>7.8E-2</v>
      </c>
      <c r="W3064" s="118">
        <f t="shared" si="1408"/>
        <v>7</v>
      </c>
      <c r="X3064" s="118">
        <v>252</v>
      </c>
      <c r="Y3064" s="117">
        <f t="shared" si="1409"/>
        <v>1.0020884960000001</v>
      </c>
      <c r="Z3064" s="110">
        <f t="shared" si="1410"/>
        <v>0.19430960999999999</v>
      </c>
      <c r="AA3064" s="110">
        <f t="shared" si="1411"/>
        <v>0</v>
      </c>
      <c r="AB3064" s="121" t="str">
        <f t="shared" si="1414"/>
        <v>A+J=</v>
      </c>
      <c r="AC3064" s="115">
        <f t="shared" si="1415"/>
        <v>47357</v>
      </c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9">
        <f t="shared" si="1412"/>
        <v>47334</v>
      </c>
      <c r="B3065" s="110">
        <f t="shared" si="1394"/>
        <v>93.277565029999991</v>
      </c>
      <c r="C3065" s="184">
        <f t="shared" si="1418"/>
        <v>92.916624367148273</v>
      </c>
      <c r="D3065" s="111">
        <f t="shared" si="1395"/>
        <v>7245.38</v>
      </c>
      <c r="E3065" s="111">
        <f>IF($K3065=1,VLOOKUP($A3064,$AQ$11:$AU$150,5),E3064)</f>
        <v>7276.54</v>
      </c>
      <c r="F3065" s="160" t="e">
        <f>IF($K3065=1,VLOOKUP($A3064,$AQ$11:$AU$135,6),F3064)</f>
        <v>#REF!</v>
      </c>
      <c r="G3065" s="114">
        <f t="shared" si="1396"/>
        <v>4.3006716003852752E-3</v>
      </c>
      <c r="H3065" s="115">
        <f t="shared" si="1397"/>
        <v>47357</v>
      </c>
      <c r="I3065" s="115">
        <f t="shared" si="1398"/>
        <v>47357</v>
      </c>
      <c r="J3065" s="116">
        <f t="shared" si="1399"/>
        <v>23</v>
      </c>
      <c r="K3065" s="116">
        <f t="shared" si="1400"/>
        <v>8</v>
      </c>
      <c r="L3065" s="8">
        <f t="shared" si="1401"/>
        <v>1.0014937900000001</v>
      </c>
      <c r="M3065" s="117">
        <v>1</v>
      </c>
      <c r="N3065" s="117">
        <f t="shared" si="1402"/>
        <v>1</v>
      </c>
      <c r="O3065" s="110">
        <f t="shared" si="1403"/>
        <v>1.0014937900000001</v>
      </c>
      <c r="P3065" s="110">
        <f t="shared" si="1404"/>
        <v>93.055422289999996</v>
      </c>
      <c r="Q3065" s="148">
        <f t="shared" si="1405"/>
        <v>0</v>
      </c>
      <c r="R3065" s="170">
        <f t="shared" si="1406"/>
        <v>0</v>
      </c>
      <c r="S3065" s="110">
        <f t="shared" si="1407"/>
        <v>0</v>
      </c>
      <c r="T3065" s="92">
        <f t="shared" si="1416"/>
        <v>0</v>
      </c>
      <c r="U3065" s="181">
        <f t="shared" si="1417"/>
        <v>0</v>
      </c>
      <c r="V3065" s="120">
        <f t="shared" si="1413"/>
        <v>7.8E-2</v>
      </c>
      <c r="W3065" s="118">
        <f t="shared" si="1408"/>
        <v>8</v>
      </c>
      <c r="X3065" s="118">
        <v>252</v>
      </c>
      <c r="Y3065" s="117">
        <f t="shared" si="1409"/>
        <v>1.0023872089999999</v>
      </c>
      <c r="Z3065" s="110">
        <f t="shared" si="1410"/>
        <v>0.22214274000000001</v>
      </c>
      <c r="AA3065" s="110">
        <f t="shared" si="1411"/>
        <v>0</v>
      </c>
      <c r="AB3065" s="121" t="str">
        <f t="shared" si="1414"/>
        <v>A+J=</v>
      </c>
      <c r="AC3065" s="115">
        <f t="shared" si="1415"/>
        <v>47357</v>
      </c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9">
        <f t="shared" si="1412"/>
        <v>47335</v>
      </c>
      <c r="B3066" s="110">
        <f t="shared" si="1394"/>
        <v>93.277565029999991</v>
      </c>
      <c r="C3066" s="184">
        <f t="shared" si="1418"/>
        <v>92.916624367148273</v>
      </c>
      <c r="D3066" s="111">
        <f t="shared" si="1395"/>
        <v>7245.38</v>
      </c>
      <c r="E3066" s="111">
        <f>IF($K3066=1,VLOOKUP($A3065,$AQ$11:$AU$150,5),E3065)</f>
        <v>7276.54</v>
      </c>
      <c r="F3066" s="160" t="e">
        <f>IF($K3066=1,VLOOKUP($A3065,$AQ$11:$AU$135,6),F3065)</f>
        <v>#REF!</v>
      </c>
      <c r="G3066" s="114">
        <f t="shared" si="1396"/>
        <v>4.3006716003852752E-3</v>
      </c>
      <c r="H3066" s="115">
        <f t="shared" si="1397"/>
        <v>47357</v>
      </c>
      <c r="I3066" s="115">
        <f t="shared" si="1398"/>
        <v>47357</v>
      </c>
      <c r="J3066" s="116">
        <f t="shared" si="1399"/>
        <v>23</v>
      </c>
      <c r="K3066" s="116">
        <f t="shared" si="1400"/>
        <v>8</v>
      </c>
      <c r="L3066" s="8">
        <f t="shared" si="1401"/>
        <v>1.0014937900000001</v>
      </c>
      <c r="M3066" s="117">
        <v>1</v>
      </c>
      <c r="N3066" s="117">
        <f t="shared" si="1402"/>
        <v>1</v>
      </c>
      <c r="O3066" s="110">
        <f t="shared" si="1403"/>
        <v>1.0014937900000001</v>
      </c>
      <c r="P3066" s="110">
        <f t="shared" si="1404"/>
        <v>93.055422289999996</v>
      </c>
      <c r="Q3066" s="148">
        <f t="shared" si="1405"/>
        <v>0</v>
      </c>
      <c r="R3066" s="170">
        <f t="shared" si="1406"/>
        <v>0</v>
      </c>
      <c r="S3066" s="110">
        <f t="shared" si="1407"/>
        <v>0</v>
      </c>
      <c r="T3066" s="92">
        <f t="shared" si="1416"/>
        <v>0</v>
      </c>
      <c r="U3066" s="181">
        <f t="shared" si="1417"/>
        <v>0</v>
      </c>
      <c r="V3066" s="120">
        <f t="shared" si="1413"/>
        <v>7.8E-2</v>
      </c>
      <c r="W3066" s="118">
        <f t="shared" si="1408"/>
        <v>8</v>
      </c>
      <c r="X3066" s="118">
        <v>252</v>
      </c>
      <c r="Y3066" s="117">
        <f t="shared" si="1409"/>
        <v>1.0023872089999999</v>
      </c>
      <c r="Z3066" s="110">
        <f t="shared" si="1410"/>
        <v>0.22214274000000001</v>
      </c>
      <c r="AA3066" s="110">
        <f t="shared" si="1411"/>
        <v>0</v>
      </c>
      <c r="AB3066" s="121" t="str">
        <f t="shared" si="1414"/>
        <v>A+J=</v>
      </c>
      <c r="AC3066" s="115">
        <f t="shared" si="1415"/>
        <v>47357</v>
      </c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9">
        <f t="shared" si="1412"/>
        <v>47336</v>
      </c>
      <c r="B3067" s="110">
        <f t="shared" si="1394"/>
        <v>93.277565029999991</v>
      </c>
      <c r="C3067" s="184">
        <f t="shared" si="1418"/>
        <v>92.916624367148273</v>
      </c>
      <c r="D3067" s="111">
        <f t="shared" si="1395"/>
        <v>7245.38</v>
      </c>
      <c r="E3067" s="111">
        <f>IF($K3067=1,VLOOKUP($A3066,$AQ$11:$AU$150,5),E3066)</f>
        <v>7276.54</v>
      </c>
      <c r="F3067" s="160" t="e">
        <f>IF($K3067=1,VLOOKUP($A3066,$AQ$11:$AU$135,6),F3066)</f>
        <v>#REF!</v>
      </c>
      <c r="G3067" s="114">
        <f t="shared" si="1396"/>
        <v>4.3006716003852752E-3</v>
      </c>
      <c r="H3067" s="115">
        <f t="shared" si="1397"/>
        <v>47357</v>
      </c>
      <c r="I3067" s="115">
        <f t="shared" si="1398"/>
        <v>47357</v>
      </c>
      <c r="J3067" s="116">
        <f t="shared" si="1399"/>
        <v>23</v>
      </c>
      <c r="K3067" s="116">
        <f t="shared" si="1400"/>
        <v>8</v>
      </c>
      <c r="L3067" s="8">
        <f t="shared" si="1401"/>
        <v>1.0014937900000001</v>
      </c>
      <c r="M3067" s="117">
        <v>1</v>
      </c>
      <c r="N3067" s="117">
        <f t="shared" si="1402"/>
        <v>1</v>
      </c>
      <c r="O3067" s="110">
        <f t="shared" si="1403"/>
        <v>1.0014937900000001</v>
      </c>
      <c r="P3067" s="110">
        <f t="shared" si="1404"/>
        <v>93.055422289999996</v>
      </c>
      <c r="Q3067" s="148">
        <f t="shared" si="1405"/>
        <v>0</v>
      </c>
      <c r="R3067" s="170">
        <f t="shared" si="1406"/>
        <v>0</v>
      </c>
      <c r="S3067" s="110">
        <f t="shared" si="1407"/>
        <v>0</v>
      </c>
      <c r="T3067" s="92">
        <f t="shared" si="1416"/>
        <v>0</v>
      </c>
      <c r="U3067" s="181">
        <f t="shared" si="1417"/>
        <v>0</v>
      </c>
      <c r="V3067" s="120">
        <f t="shared" si="1413"/>
        <v>7.8E-2</v>
      </c>
      <c r="W3067" s="118">
        <f t="shared" si="1408"/>
        <v>8</v>
      </c>
      <c r="X3067" s="118">
        <v>252</v>
      </c>
      <c r="Y3067" s="117">
        <f t="shared" si="1409"/>
        <v>1.0023872089999999</v>
      </c>
      <c r="Z3067" s="110">
        <f t="shared" si="1410"/>
        <v>0.22214274000000001</v>
      </c>
      <c r="AA3067" s="110">
        <f t="shared" si="1411"/>
        <v>0</v>
      </c>
      <c r="AB3067" s="121" t="str">
        <f t="shared" si="1414"/>
        <v>A+J=</v>
      </c>
      <c r="AC3067" s="115">
        <f t="shared" si="1415"/>
        <v>47357</v>
      </c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9">
        <f t="shared" si="1412"/>
        <v>47337</v>
      </c>
      <c r="B3068" s="110">
        <f t="shared" si="1394"/>
        <v>93.322781070000005</v>
      </c>
      <c r="C3068" s="184">
        <f t="shared" si="1418"/>
        <v>92.916624367148273</v>
      </c>
      <c r="D3068" s="111">
        <f t="shared" si="1395"/>
        <v>7245.38</v>
      </c>
      <c r="E3068" s="111">
        <f>IF($K3068=1,VLOOKUP($A3067,$AQ$11:$AU$150,5),E3067)</f>
        <v>7276.54</v>
      </c>
      <c r="F3068" s="160" t="e">
        <f>IF($K3068=1,VLOOKUP($A3067,$AQ$11:$AU$135,6),F3067)</f>
        <v>#REF!</v>
      </c>
      <c r="G3068" s="114">
        <f t="shared" si="1396"/>
        <v>4.3006716003852752E-3</v>
      </c>
      <c r="H3068" s="115">
        <f t="shared" si="1397"/>
        <v>47357</v>
      </c>
      <c r="I3068" s="115">
        <f t="shared" si="1398"/>
        <v>47357</v>
      </c>
      <c r="J3068" s="116">
        <f t="shared" si="1399"/>
        <v>23</v>
      </c>
      <c r="K3068" s="116">
        <f t="shared" si="1400"/>
        <v>9</v>
      </c>
      <c r="L3068" s="8">
        <f t="shared" si="1401"/>
        <v>1.0016806700000001</v>
      </c>
      <c r="M3068" s="117">
        <v>1</v>
      </c>
      <c r="N3068" s="117">
        <f t="shared" si="1402"/>
        <v>1</v>
      </c>
      <c r="O3068" s="110">
        <f t="shared" si="1403"/>
        <v>1.0016806700000001</v>
      </c>
      <c r="P3068" s="110">
        <f t="shared" si="1404"/>
        <v>93.072786550000004</v>
      </c>
      <c r="Q3068" s="148">
        <f t="shared" si="1405"/>
        <v>0</v>
      </c>
      <c r="R3068" s="170">
        <f t="shared" si="1406"/>
        <v>0</v>
      </c>
      <c r="S3068" s="110">
        <f t="shared" si="1407"/>
        <v>0</v>
      </c>
      <c r="T3068" s="92">
        <f t="shared" si="1416"/>
        <v>0</v>
      </c>
      <c r="U3068" s="181">
        <f t="shared" si="1417"/>
        <v>0</v>
      </c>
      <c r="V3068" s="120">
        <f t="shared" si="1413"/>
        <v>7.8E-2</v>
      </c>
      <c r="W3068" s="118">
        <f t="shared" si="1408"/>
        <v>9</v>
      </c>
      <c r="X3068" s="118">
        <v>252</v>
      </c>
      <c r="Y3068" s="117">
        <f t="shared" si="1409"/>
        <v>1.002686011</v>
      </c>
      <c r="Z3068" s="110">
        <f t="shared" si="1410"/>
        <v>0.24999452</v>
      </c>
      <c r="AA3068" s="110">
        <f t="shared" si="1411"/>
        <v>0</v>
      </c>
      <c r="AB3068" s="121" t="str">
        <f t="shared" si="1414"/>
        <v>A+J=</v>
      </c>
      <c r="AC3068" s="115">
        <f t="shared" si="1415"/>
        <v>47357</v>
      </c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9">
        <f t="shared" si="1412"/>
        <v>47338</v>
      </c>
      <c r="B3069" s="110">
        <f t="shared" si="1394"/>
        <v>93.368018480000003</v>
      </c>
      <c r="C3069" s="184">
        <f t="shared" si="1418"/>
        <v>92.916624367148273</v>
      </c>
      <c r="D3069" s="111">
        <f t="shared" si="1395"/>
        <v>7245.38</v>
      </c>
      <c r="E3069" s="111">
        <f>IF($K3069=1,VLOOKUP($A3068,$AQ$11:$AU$150,5),E3068)</f>
        <v>7276.54</v>
      </c>
      <c r="F3069" s="160" t="e">
        <f>IF($K3069=1,VLOOKUP($A3068,$AQ$11:$AU$135,6),F3068)</f>
        <v>#REF!</v>
      </c>
      <c r="G3069" s="114">
        <f t="shared" si="1396"/>
        <v>4.3006716003852752E-3</v>
      </c>
      <c r="H3069" s="115">
        <f t="shared" si="1397"/>
        <v>47357</v>
      </c>
      <c r="I3069" s="115">
        <f t="shared" si="1398"/>
        <v>47357</v>
      </c>
      <c r="J3069" s="116">
        <f t="shared" si="1399"/>
        <v>23</v>
      </c>
      <c r="K3069" s="116">
        <f t="shared" si="1400"/>
        <v>10</v>
      </c>
      <c r="L3069" s="8">
        <f t="shared" si="1401"/>
        <v>1.0018675800000001</v>
      </c>
      <c r="M3069" s="117">
        <v>1</v>
      </c>
      <c r="N3069" s="117">
        <f t="shared" si="1402"/>
        <v>1</v>
      </c>
      <c r="O3069" s="110">
        <f t="shared" si="1403"/>
        <v>1.0018675800000001</v>
      </c>
      <c r="P3069" s="110">
        <f t="shared" si="1404"/>
        <v>93.09015359</v>
      </c>
      <c r="Q3069" s="148">
        <f t="shared" si="1405"/>
        <v>0</v>
      </c>
      <c r="R3069" s="170">
        <f t="shared" si="1406"/>
        <v>0</v>
      </c>
      <c r="S3069" s="110">
        <f t="shared" si="1407"/>
        <v>0</v>
      </c>
      <c r="T3069" s="92">
        <f t="shared" si="1416"/>
        <v>0</v>
      </c>
      <c r="U3069" s="181">
        <f t="shared" si="1417"/>
        <v>0</v>
      </c>
      <c r="V3069" s="120">
        <f t="shared" si="1413"/>
        <v>7.8E-2</v>
      </c>
      <c r="W3069" s="118">
        <f t="shared" si="1408"/>
        <v>10</v>
      </c>
      <c r="X3069" s="118">
        <v>252</v>
      </c>
      <c r="Y3069" s="117">
        <f t="shared" si="1409"/>
        <v>1.002984901</v>
      </c>
      <c r="Z3069" s="110">
        <f t="shared" si="1410"/>
        <v>0.27786488999999998</v>
      </c>
      <c r="AA3069" s="110">
        <f t="shared" si="1411"/>
        <v>0</v>
      </c>
      <c r="AB3069" s="121" t="str">
        <f t="shared" si="1414"/>
        <v>A+J=</v>
      </c>
      <c r="AC3069" s="115">
        <f t="shared" si="1415"/>
        <v>47357</v>
      </c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9">
        <f t="shared" si="1412"/>
        <v>47339</v>
      </c>
      <c r="B3070" s="110">
        <f t="shared" si="1394"/>
        <v>93.413279310000007</v>
      </c>
      <c r="C3070" s="184">
        <f t="shared" si="1418"/>
        <v>92.916624367148273</v>
      </c>
      <c r="D3070" s="111">
        <f t="shared" si="1395"/>
        <v>7245.38</v>
      </c>
      <c r="E3070" s="111">
        <f>IF($K3070=1,VLOOKUP($A3069,$AQ$11:$AU$150,5),E3069)</f>
        <v>7276.54</v>
      </c>
      <c r="F3070" s="160" t="e">
        <f>IF($K3070=1,VLOOKUP($A3069,$AQ$11:$AU$135,6),F3069)</f>
        <v>#REF!</v>
      </c>
      <c r="G3070" s="114">
        <f t="shared" si="1396"/>
        <v>4.3006716003852752E-3</v>
      </c>
      <c r="H3070" s="115">
        <f t="shared" si="1397"/>
        <v>47357</v>
      </c>
      <c r="I3070" s="115">
        <f t="shared" si="1398"/>
        <v>47357</v>
      </c>
      <c r="J3070" s="116">
        <f t="shared" si="1399"/>
        <v>23</v>
      </c>
      <c r="K3070" s="116">
        <f t="shared" si="1400"/>
        <v>11</v>
      </c>
      <c r="L3070" s="8">
        <f t="shared" si="1401"/>
        <v>1.00205454</v>
      </c>
      <c r="M3070" s="117">
        <v>1</v>
      </c>
      <c r="N3070" s="117">
        <f t="shared" si="1402"/>
        <v>1</v>
      </c>
      <c r="O3070" s="110">
        <f t="shared" si="1403"/>
        <v>1.00205454</v>
      </c>
      <c r="P3070" s="110">
        <f t="shared" si="1404"/>
        <v>93.107525280000004</v>
      </c>
      <c r="Q3070" s="148">
        <f t="shared" si="1405"/>
        <v>0</v>
      </c>
      <c r="R3070" s="170">
        <f t="shared" si="1406"/>
        <v>0</v>
      </c>
      <c r="S3070" s="110">
        <f t="shared" si="1407"/>
        <v>0</v>
      </c>
      <c r="T3070" s="92">
        <f t="shared" si="1416"/>
        <v>0</v>
      </c>
      <c r="U3070" s="181">
        <f t="shared" si="1417"/>
        <v>0</v>
      </c>
      <c r="V3070" s="120">
        <f t="shared" si="1413"/>
        <v>7.8E-2</v>
      </c>
      <c r="W3070" s="118">
        <f t="shared" si="1408"/>
        <v>11</v>
      </c>
      <c r="X3070" s="118">
        <v>252</v>
      </c>
      <c r="Y3070" s="117">
        <f t="shared" si="1409"/>
        <v>1.003283881</v>
      </c>
      <c r="Z3070" s="110">
        <f t="shared" si="1410"/>
        <v>0.30575403000000001</v>
      </c>
      <c r="AA3070" s="110">
        <f t="shared" si="1411"/>
        <v>0</v>
      </c>
      <c r="AB3070" s="121" t="str">
        <f t="shared" si="1414"/>
        <v>A+J=</v>
      </c>
      <c r="AC3070" s="115">
        <f t="shared" si="1415"/>
        <v>47357</v>
      </c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9">
        <f t="shared" si="1412"/>
        <v>47340</v>
      </c>
      <c r="B3071" s="110">
        <f t="shared" si="1394"/>
        <v>93.458560680000005</v>
      </c>
      <c r="C3071" s="184">
        <f t="shared" si="1418"/>
        <v>92.916624367148273</v>
      </c>
      <c r="D3071" s="111">
        <f t="shared" si="1395"/>
        <v>7245.38</v>
      </c>
      <c r="E3071" s="111">
        <f>IF($K3071=1,VLOOKUP($A3070,$AQ$11:$AU$150,5),E3070)</f>
        <v>7276.54</v>
      </c>
      <c r="F3071" s="160" t="e">
        <f>IF($K3071=1,VLOOKUP($A3070,$AQ$11:$AU$135,6),F3070)</f>
        <v>#REF!</v>
      </c>
      <c r="G3071" s="114">
        <f t="shared" si="1396"/>
        <v>4.3006716003852752E-3</v>
      </c>
      <c r="H3071" s="115">
        <f t="shared" si="1397"/>
        <v>47357</v>
      </c>
      <c r="I3071" s="115">
        <f t="shared" si="1398"/>
        <v>47357</v>
      </c>
      <c r="J3071" s="116">
        <f t="shared" si="1399"/>
        <v>23</v>
      </c>
      <c r="K3071" s="116">
        <f t="shared" si="1400"/>
        <v>12</v>
      </c>
      <c r="L3071" s="8">
        <f t="shared" si="1401"/>
        <v>1.0022415200000001</v>
      </c>
      <c r="M3071" s="117">
        <v>1</v>
      </c>
      <c r="N3071" s="117">
        <f t="shared" si="1402"/>
        <v>1</v>
      </c>
      <c r="O3071" s="110">
        <f t="shared" si="1403"/>
        <v>1.0022415200000001</v>
      </c>
      <c r="P3071" s="110">
        <f t="shared" si="1404"/>
        <v>93.124898830000006</v>
      </c>
      <c r="Q3071" s="148">
        <f t="shared" si="1405"/>
        <v>0</v>
      </c>
      <c r="R3071" s="170">
        <f t="shared" si="1406"/>
        <v>0</v>
      </c>
      <c r="S3071" s="110">
        <f t="shared" si="1407"/>
        <v>0</v>
      </c>
      <c r="T3071" s="92">
        <f t="shared" si="1416"/>
        <v>0</v>
      </c>
      <c r="U3071" s="181">
        <f t="shared" si="1417"/>
        <v>0</v>
      </c>
      <c r="V3071" s="120">
        <f t="shared" si="1413"/>
        <v>7.8E-2</v>
      </c>
      <c r="W3071" s="118">
        <f t="shared" si="1408"/>
        <v>12</v>
      </c>
      <c r="X3071" s="118">
        <v>252</v>
      </c>
      <c r="Y3071" s="117">
        <f t="shared" si="1409"/>
        <v>1.00358295</v>
      </c>
      <c r="Z3071" s="110">
        <f t="shared" si="1410"/>
        <v>0.33366184999999998</v>
      </c>
      <c r="AA3071" s="110">
        <f t="shared" si="1411"/>
        <v>0</v>
      </c>
      <c r="AB3071" s="121" t="str">
        <f t="shared" si="1414"/>
        <v>A+J=</v>
      </c>
      <c r="AC3071" s="115">
        <f t="shared" si="1415"/>
        <v>47357</v>
      </c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9">
        <f t="shared" si="1412"/>
        <v>47341</v>
      </c>
      <c r="B3072" s="110">
        <f t="shared" si="1394"/>
        <v>93.503864470000011</v>
      </c>
      <c r="C3072" s="184">
        <f t="shared" si="1418"/>
        <v>92.916624367148273</v>
      </c>
      <c r="D3072" s="111">
        <f t="shared" si="1395"/>
        <v>7245.38</v>
      </c>
      <c r="E3072" s="111">
        <f>IF($K3072=1,VLOOKUP($A3071,$AQ$11:$AU$150,5),E3071)</f>
        <v>7276.54</v>
      </c>
      <c r="F3072" s="160" t="e">
        <f>IF($K3072=1,VLOOKUP($A3071,$AQ$11:$AU$135,6),F3071)</f>
        <v>#REF!</v>
      </c>
      <c r="G3072" s="114">
        <f t="shared" si="1396"/>
        <v>4.3006716003852752E-3</v>
      </c>
      <c r="H3072" s="115">
        <f t="shared" si="1397"/>
        <v>47357</v>
      </c>
      <c r="I3072" s="115">
        <f t="shared" si="1398"/>
        <v>47357</v>
      </c>
      <c r="J3072" s="116">
        <f t="shared" si="1399"/>
        <v>23</v>
      </c>
      <c r="K3072" s="116">
        <f t="shared" si="1400"/>
        <v>13</v>
      </c>
      <c r="L3072" s="8">
        <f t="shared" si="1401"/>
        <v>1.0024285399999999</v>
      </c>
      <c r="M3072" s="117">
        <v>1</v>
      </c>
      <c r="N3072" s="117">
        <f t="shared" si="1402"/>
        <v>1</v>
      </c>
      <c r="O3072" s="110">
        <f t="shared" si="1403"/>
        <v>1.0024285399999999</v>
      </c>
      <c r="P3072" s="110">
        <f t="shared" si="1404"/>
        <v>93.142276100000004</v>
      </c>
      <c r="Q3072" s="148">
        <f t="shared" si="1405"/>
        <v>0</v>
      </c>
      <c r="R3072" s="170">
        <f t="shared" si="1406"/>
        <v>0</v>
      </c>
      <c r="S3072" s="110">
        <f t="shared" si="1407"/>
        <v>0</v>
      </c>
      <c r="T3072" s="92">
        <f t="shared" si="1416"/>
        <v>0</v>
      </c>
      <c r="U3072" s="181">
        <f t="shared" si="1417"/>
        <v>0</v>
      </c>
      <c r="V3072" s="120">
        <f t="shared" si="1413"/>
        <v>7.8E-2</v>
      </c>
      <c r="W3072" s="118">
        <f t="shared" si="1408"/>
        <v>13</v>
      </c>
      <c r="X3072" s="118">
        <v>252</v>
      </c>
      <c r="Y3072" s="117">
        <f t="shared" si="1409"/>
        <v>1.003882108</v>
      </c>
      <c r="Z3072" s="110">
        <f t="shared" si="1410"/>
        <v>0.36158836999999999</v>
      </c>
      <c r="AA3072" s="110">
        <f t="shared" si="1411"/>
        <v>0</v>
      </c>
      <c r="AB3072" s="121" t="str">
        <f t="shared" si="1414"/>
        <v>A+J=</v>
      </c>
      <c r="AC3072" s="115">
        <f t="shared" si="1415"/>
        <v>47357</v>
      </c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9">
        <f t="shared" si="1412"/>
        <v>47342</v>
      </c>
      <c r="B3073" s="110">
        <f t="shared" si="1394"/>
        <v>93.503864470000011</v>
      </c>
      <c r="C3073" s="184">
        <f t="shared" si="1418"/>
        <v>92.916624367148273</v>
      </c>
      <c r="D3073" s="111">
        <f t="shared" si="1395"/>
        <v>7245.38</v>
      </c>
      <c r="E3073" s="111">
        <f>IF($K3073=1,VLOOKUP($A3072,$AQ$11:$AU$150,5),E3072)</f>
        <v>7276.54</v>
      </c>
      <c r="F3073" s="160" t="e">
        <f>IF($K3073=1,VLOOKUP($A3072,$AQ$11:$AU$135,6),F3072)</f>
        <v>#REF!</v>
      </c>
      <c r="G3073" s="114">
        <f t="shared" si="1396"/>
        <v>4.3006716003852752E-3</v>
      </c>
      <c r="H3073" s="115">
        <f t="shared" si="1397"/>
        <v>47357</v>
      </c>
      <c r="I3073" s="115">
        <f t="shared" si="1398"/>
        <v>47357</v>
      </c>
      <c r="J3073" s="116">
        <f t="shared" si="1399"/>
        <v>23</v>
      </c>
      <c r="K3073" s="116">
        <f t="shared" si="1400"/>
        <v>13</v>
      </c>
      <c r="L3073" s="8">
        <f t="shared" si="1401"/>
        <v>1.0024285399999999</v>
      </c>
      <c r="M3073" s="117">
        <v>1</v>
      </c>
      <c r="N3073" s="117">
        <f t="shared" si="1402"/>
        <v>1</v>
      </c>
      <c r="O3073" s="110">
        <f t="shared" si="1403"/>
        <v>1.0024285399999999</v>
      </c>
      <c r="P3073" s="110">
        <f t="shared" si="1404"/>
        <v>93.142276100000004</v>
      </c>
      <c r="Q3073" s="148">
        <f t="shared" si="1405"/>
        <v>0</v>
      </c>
      <c r="R3073" s="170">
        <f t="shared" si="1406"/>
        <v>0</v>
      </c>
      <c r="S3073" s="110">
        <f t="shared" si="1407"/>
        <v>0</v>
      </c>
      <c r="T3073" s="92">
        <f t="shared" si="1416"/>
        <v>0</v>
      </c>
      <c r="U3073" s="181">
        <f t="shared" si="1417"/>
        <v>0</v>
      </c>
      <c r="V3073" s="120">
        <f t="shared" si="1413"/>
        <v>7.8E-2</v>
      </c>
      <c r="W3073" s="118">
        <f t="shared" si="1408"/>
        <v>13</v>
      </c>
      <c r="X3073" s="118">
        <v>252</v>
      </c>
      <c r="Y3073" s="117">
        <f t="shared" si="1409"/>
        <v>1.003882108</v>
      </c>
      <c r="Z3073" s="110">
        <f t="shared" si="1410"/>
        <v>0.36158836999999999</v>
      </c>
      <c r="AA3073" s="110">
        <f t="shared" si="1411"/>
        <v>0</v>
      </c>
      <c r="AB3073" s="121" t="str">
        <f t="shared" si="1414"/>
        <v>A+J=</v>
      </c>
      <c r="AC3073" s="115">
        <f t="shared" si="1415"/>
        <v>47357</v>
      </c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9">
        <f t="shared" si="1412"/>
        <v>47343</v>
      </c>
      <c r="B3074" s="110">
        <f t="shared" si="1394"/>
        <v>93.503864470000011</v>
      </c>
      <c r="C3074" s="184">
        <f t="shared" si="1418"/>
        <v>92.916624367148273</v>
      </c>
      <c r="D3074" s="111">
        <f t="shared" si="1395"/>
        <v>7245.38</v>
      </c>
      <c r="E3074" s="111">
        <f>IF($K3074=1,VLOOKUP($A3073,$AQ$11:$AU$150,5),E3073)</f>
        <v>7276.54</v>
      </c>
      <c r="F3074" s="160" t="e">
        <f>IF($K3074=1,VLOOKUP($A3073,$AQ$11:$AU$135,6),F3073)</f>
        <v>#REF!</v>
      </c>
      <c r="G3074" s="114">
        <f t="shared" si="1396"/>
        <v>4.3006716003852752E-3</v>
      </c>
      <c r="H3074" s="115">
        <f t="shared" si="1397"/>
        <v>47357</v>
      </c>
      <c r="I3074" s="115">
        <f t="shared" si="1398"/>
        <v>47357</v>
      </c>
      <c r="J3074" s="116">
        <f t="shared" si="1399"/>
        <v>23</v>
      </c>
      <c r="K3074" s="116">
        <f t="shared" si="1400"/>
        <v>13</v>
      </c>
      <c r="L3074" s="8">
        <f t="shared" si="1401"/>
        <v>1.0024285399999999</v>
      </c>
      <c r="M3074" s="117">
        <v>1</v>
      </c>
      <c r="N3074" s="117">
        <f t="shared" si="1402"/>
        <v>1</v>
      </c>
      <c r="O3074" s="110">
        <f t="shared" si="1403"/>
        <v>1.0024285399999999</v>
      </c>
      <c r="P3074" s="110">
        <f t="shared" si="1404"/>
        <v>93.142276100000004</v>
      </c>
      <c r="Q3074" s="148">
        <f t="shared" si="1405"/>
        <v>0</v>
      </c>
      <c r="R3074" s="170">
        <f t="shared" si="1406"/>
        <v>0</v>
      </c>
      <c r="S3074" s="110">
        <f t="shared" si="1407"/>
        <v>0</v>
      </c>
      <c r="T3074" s="92">
        <f t="shared" si="1416"/>
        <v>0</v>
      </c>
      <c r="U3074" s="181">
        <f t="shared" si="1417"/>
        <v>0</v>
      </c>
      <c r="V3074" s="120">
        <f t="shared" si="1413"/>
        <v>7.8E-2</v>
      </c>
      <c r="W3074" s="118">
        <f t="shared" si="1408"/>
        <v>13</v>
      </c>
      <c r="X3074" s="118">
        <v>252</v>
      </c>
      <c r="Y3074" s="117">
        <f t="shared" si="1409"/>
        <v>1.003882108</v>
      </c>
      <c r="Z3074" s="110">
        <f t="shared" si="1410"/>
        <v>0.36158836999999999</v>
      </c>
      <c r="AA3074" s="110">
        <f t="shared" si="1411"/>
        <v>0</v>
      </c>
      <c r="AB3074" s="121" t="str">
        <f t="shared" si="1414"/>
        <v>A+J=</v>
      </c>
      <c r="AC3074" s="115">
        <f t="shared" si="1415"/>
        <v>47357</v>
      </c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9">
        <f t="shared" si="1412"/>
        <v>47344</v>
      </c>
      <c r="B3075" s="110">
        <f t="shared" si="1394"/>
        <v>93.549190670000002</v>
      </c>
      <c r="C3075" s="184">
        <f t="shared" si="1418"/>
        <v>92.916624367148273</v>
      </c>
      <c r="D3075" s="111">
        <f t="shared" si="1395"/>
        <v>7245.38</v>
      </c>
      <c r="E3075" s="111">
        <f>IF($K3075=1,VLOOKUP($A3074,$AQ$11:$AU$150,5),E3074)</f>
        <v>7276.54</v>
      </c>
      <c r="F3075" s="160" t="e">
        <f>IF($K3075=1,VLOOKUP($A3074,$AQ$11:$AU$135,6),F3074)</f>
        <v>#REF!</v>
      </c>
      <c r="G3075" s="114">
        <f t="shared" si="1396"/>
        <v>4.3006716003852752E-3</v>
      </c>
      <c r="H3075" s="115">
        <f t="shared" si="1397"/>
        <v>47357</v>
      </c>
      <c r="I3075" s="115">
        <f t="shared" si="1398"/>
        <v>47357</v>
      </c>
      <c r="J3075" s="116">
        <f t="shared" si="1399"/>
        <v>23</v>
      </c>
      <c r="K3075" s="116">
        <f t="shared" si="1400"/>
        <v>14</v>
      </c>
      <c r="L3075" s="8">
        <f t="shared" si="1401"/>
        <v>1.0026155999999999</v>
      </c>
      <c r="M3075" s="117">
        <v>1</v>
      </c>
      <c r="N3075" s="117">
        <f t="shared" si="1402"/>
        <v>1</v>
      </c>
      <c r="O3075" s="110">
        <f t="shared" si="1403"/>
        <v>1.0026155999999999</v>
      </c>
      <c r="P3075" s="110">
        <f t="shared" si="1404"/>
        <v>93.159657080000002</v>
      </c>
      <c r="Q3075" s="148">
        <f t="shared" si="1405"/>
        <v>0</v>
      </c>
      <c r="R3075" s="170">
        <f t="shared" si="1406"/>
        <v>0</v>
      </c>
      <c r="S3075" s="110">
        <f t="shared" si="1407"/>
        <v>0</v>
      </c>
      <c r="T3075" s="92">
        <f t="shared" si="1416"/>
        <v>0</v>
      </c>
      <c r="U3075" s="181">
        <f t="shared" si="1417"/>
        <v>0</v>
      </c>
      <c r="V3075" s="120">
        <f t="shared" si="1413"/>
        <v>7.8E-2</v>
      </c>
      <c r="W3075" s="118">
        <f t="shared" si="1408"/>
        <v>14</v>
      </c>
      <c r="X3075" s="118">
        <v>252</v>
      </c>
      <c r="Y3075" s="117">
        <f t="shared" si="1409"/>
        <v>1.0041813550000001</v>
      </c>
      <c r="Z3075" s="110">
        <f t="shared" si="1410"/>
        <v>0.38953358999999999</v>
      </c>
      <c r="AA3075" s="110">
        <f t="shared" si="1411"/>
        <v>0</v>
      </c>
      <c r="AB3075" s="121" t="str">
        <f t="shared" si="1414"/>
        <v>A+J=</v>
      </c>
      <c r="AC3075" s="115">
        <f t="shared" si="1415"/>
        <v>47357</v>
      </c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9">
        <f t="shared" si="1412"/>
        <v>47345</v>
      </c>
      <c r="B3076" s="110">
        <f t="shared" si="1394"/>
        <v>93.594538380000003</v>
      </c>
      <c r="C3076" s="184">
        <f t="shared" si="1418"/>
        <v>92.916624367148273</v>
      </c>
      <c r="D3076" s="111">
        <f t="shared" si="1395"/>
        <v>7245.38</v>
      </c>
      <c r="E3076" s="111">
        <f>IF($K3076=1,VLOOKUP($A3075,$AQ$11:$AU$150,5),E3075)</f>
        <v>7276.54</v>
      </c>
      <c r="F3076" s="160" t="e">
        <f>IF($K3076=1,VLOOKUP($A3075,$AQ$11:$AU$135,6),F3075)</f>
        <v>#REF!</v>
      </c>
      <c r="G3076" s="114">
        <f t="shared" si="1396"/>
        <v>4.3006716003852752E-3</v>
      </c>
      <c r="H3076" s="115">
        <f t="shared" si="1397"/>
        <v>47357</v>
      </c>
      <c r="I3076" s="115">
        <f t="shared" si="1398"/>
        <v>47357</v>
      </c>
      <c r="J3076" s="116">
        <f t="shared" si="1399"/>
        <v>23</v>
      </c>
      <c r="K3076" s="116">
        <f t="shared" si="1400"/>
        <v>15</v>
      </c>
      <c r="L3076" s="8">
        <f t="shared" si="1401"/>
        <v>1.00280269</v>
      </c>
      <c r="M3076" s="117">
        <v>1</v>
      </c>
      <c r="N3076" s="117">
        <f t="shared" si="1402"/>
        <v>1</v>
      </c>
      <c r="O3076" s="110">
        <f t="shared" si="1403"/>
        <v>1.00280269</v>
      </c>
      <c r="P3076" s="110">
        <f t="shared" si="1404"/>
        <v>93.177040860000005</v>
      </c>
      <c r="Q3076" s="148">
        <f t="shared" si="1405"/>
        <v>0</v>
      </c>
      <c r="R3076" s="170">
        <f t="shared" si="1406"/>
        <v>0</v>
      </c>
      <c r="S3076" s="110">
        <f t="shared" si="1407"/>
        <v>0</v>
      </c>
      <c r="T3076" s="92">
        <f t="shared" si="1416"/>
        <v>0</v>
      </c>
      <c r="U3076" s="181">
        <f t="shared" si="1417"/>
        <v>0</v>
      </c>
      <c r="V3076" s="120">
        <f t="shared" si="1413"/>
        <v>7.8E-2</v>
      </c>
      <c r="W3076" s="118">
        <f t="shared" si="1408"/>
        <v>15</v>
      </c>
      <c r="X3076" s="118">
        <v>252</v>
      </c>
      <c r="Y3076" s="117">
        <f t="shared" si="1409"/>
        <v>1.0044806909999999</v>
      </c>
      <c r="Z3076" s="110">
        <f t="shared" si="1410"/>
        <v>0.41749752000000001</v>
      </c>
      <c r="AA3076" s="110">
        <f t="shared" si="1411"/>
        <v>0</v>
      </c>
      <c r="AB3076" s="121" t="str">
        <f t="shared" si="1414"/>
        <v>A+J=</v>
      </c>
      <c r="AC3076" s="115">
        <f t="shared" si="1415"/>
        <v>47357</v>
      </c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9">
        <f t="shared" si="1412"/>
        <v>47346</v>
      </c>
      <c r="B3077" s="110">
        <f t="shared" si="1394"/>
        <v>93.639907669999999</v>
      </c>
      <c r="C3077" s="184">
        <f t="shared" si="1418"/>
        <v>92.916624367148273</v>
      </c>
      <c r="D3077" s="111">
        <f t="shared" si="1395"/>
        <v>7245.38</v>
      </c>
      <c r="E3077" s="111">
        <f>IF($K3077=1,VLOOKUP($A3076,$AQ$11:$AU$150,5),E3076)</f>
        <v>7276.54</v>
      </c>
      <c r="F3077" s="160" t="e">
        <f>IF($K3077=1,VLOOKUP($A3076,$AQ$11:$AU$135,6),F3076)</f>
        <v>#REF!</v>
      </c>
      <c r="G3077" s="114">
        <f t="shared" si="1396"/>
        <v>4.3006716003852752E-3</v>
      </c>
      <c r="H3077" s="115">
        <f t="shared" si="1397"/>
        <v>47357</v>
      </c>
      <c r="I3077" s="115">
        <f t="shared" si="1398"/>
        <v>47357</v>
      </c>
      <c r="J3077" s="116">
        <f t="shared" si="1399"/>
        <v>23</v>
      </c>
      <c r="K3077" s="116">
        <f t="shared" si="1400"/>
        <v>16</v>
      </c>
      <c r="L3077" s="8">
        <f t="shared" si="1401"/>
        <v>1.0029898100000001</v>
      </c>
      <c r="M3077" s="117">
        <v>1</v>
      </c>
      <c r="N3077" s="117">
        <f t="shared" si="1402"/>
        <v>1</v>
      </c>
      <c r="O3077" s="110">
        <f t="shared" si="1403"/>
        <v>1.0029898100000001</v>
      </c>
      <c r="P3077" s="110">
        <f t="shared" si="1404"/>
        <v>93.194427410000003</v>
      </c>
      <c r="Q3077" s="148">
        <f t="shared" si="1405"/>
        <v>0</v>
      </c>
      <c r="R3077" s="170">
        <f t="shared" si="1406"/>
        <v>0</v>
      </c>
      <c r="S3077" s="110">
        <f t="shared" si="1407"/>
        <v>0</v>
      </c>
      <c r="T3077" s="92">
        <f t="shared" si="1416"/>
        <v>0</v>
      </c>
      <c r="U3077" s="181">
        <f t="shared" si="1417"/>
        <v>0</v>
      </c>
      <c r="V3077" s="120">
        <f t="shared" si="1413"/>
        <v>7.8E-2</v>
      </c>
      <c r="W3077" s="118">
        <f t="shared" si="1408"/>
        <v>16</v>
      </c>
      <c r="X3077" s="118">
        <v>252</v>
      </c>
      <c r="Y3077" s="117">
        <f t="shared" si="1409"/>
        <v>1.0047801169999999</v>
      </c>
      <c r="Z3077" s="110">
        <f t="shared" si="1410"/>
        <v>0.44548026000000002</v>
      </c>
      <c r="AA3077" s="110">
        <f t="shared" si="1411"/>
        <v>0</v>
      </c>
      <c r="AB3077" s="121" t="str">
        <f t="shared" si="1414"/>
        <v>A+J=</v>
      </c>
      <c r="AC3077" s="115">
        <f t="shared" si="1415"/>
        <v>47357</v>
      </c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9">
        <f t="shared" si="1412"/>
        <v>47347</v>
      </c>
      <c r="B3078" s="110">
        <f t="shared" si="1394"/>
        <v>93.685299420000007</v>
      </c>
      <c r="C3078" s="184">
        <f t="shared" si="1418"/>
        <v>92.916624367148273</v>
      </c>
      <c r="D3078" s="111">
        <f t="shared" si="1395"/>
        <v>7245.38</v>
      </c>
      <c r="E3078" s="111">
        <f>IF($K3078=1,VLOOKUP($A3077,$AQ$11:$AU$150,5),E3077)</f>
        <v>7276.54</v>
      </c>
      <c r="F3078" s="160" t="e">
        <f>IF($K3078=1,VLOOKUP($A3077,$AQ$11:$AU$135,6),F3077)</f>
        <v>#REF!</v>
      </c>
      <c r="G3078" s="114">
        <f t="shared" si="1396"/>
        <v>4.3006716003852752E-3</v>
      </c>
      <c r="H3078" s="115">
        <f t="shared" si="1397"/>
        <v>47357</v>
      </c>
      <c r="I3078" s="115">
        <f t="shared" si="1398"/>
        <v>47357</v>
      </c>
      <c r="J3078" s="116">
        <f t="shared" si="1399"/>
        <v>23</v>
      </c>
      <c r="K3078" s="116">
        <f t="shared" si="1400"/>
        <v>17</v>
      </c>
      <c r="L3078" s="8">
        <f t="shared" si="1401"/>
        <v>1.0031769699999999</v>
      </c>
      <c r="M3078" s="117">
        <v>1</v>
      </c>
      <c r="N3078" s="117">
        <f t="shared" si="1402"/>
        <v>1</v>
      </c>
      <c r="O3078" s="110">
        <f t="shared" si="1403"/>
        <v>1.0031769699999999</v>
      </c>
      <c r="P3078" s="110">
        <f t="shared" si="1404"/>
        <v>93.211817690000004</v>
      </c>
      <c r="Q3078" s="148">
        <f t="shared" si="1405"/>
        <v>0</v>
      </c>
      <c r="R3078" s="170">
        <f t="shared" si="1406"/>
        <v>0</v>
      </c>
      <c r="S3078" s="110">
        <f t="shared" si="1407"/>
        <v>0</v>
      </c>
      <c r="T3078" s="92">
        <f t="shared" si="1416"/>
        <v>0</v>
      </c>
      <c r="U3078" s="181">
        <f t="shared" si="1417"/>
        <v>0</v>
      </c>
      <c r="V3078" s="120">
        <f t="shared" si="1413"/>
        <v>7.8E-2</v>
      </c>
      <c r="W3078" s="118">
        <f t="shared" si="1408"/>
        <v>17</v>
      </c>
      <c r="X3078" s="118">
        <v>252</v>
      </c>
      <c r="Y3078" s="117">
        <f t="shared" si="1409"/>
        <v>1.0050796319999999</v>
      </c>
      <c r="Z3078" s="110">
        <f t="shared" si="1410"/>
        <v>0.47348172999999999</v>
      </c>
      <c r="AA3078" s="110">
        <f t="shared" si="1411"/>
        <v>0</v>
      </c>
      <c r="AB3078" s="121" t="str">
        <f t="shared" si="1414"/>
        <v>A+J=</v>
      </c>
      <c r="AC3078" s="115">
        <f t="shared" si="1415"/>
        <v>47357</v>
      </c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9">
        <f t="shared" si="1412"/>
        <v>47348</v>
      </c>
      <c r="B3079" s="110">
        <f t="shared" si="1394"/>
        <v>93.730713610000009</v>
      </c>
      <c r="C3079" s="184">
        <f t="shared" si="1418"/>
        <v>92.916624367148273</v>
      </c>
      <c r="D3079" s="111">
        <f t="shared" si="1395"/>
        <v>7245.38</v>
      </c>
      <c r="E3079" s="111">
        <f>IF($K3079=1,VLOOKUP($A3078,$AQ$11:$AU$150,5),E3078)</f>
        <v>7276.54</v>
      </c>
      <c r="F3079" s="160" t="e">
        <f>IF($K3079=1,VLOOKUP($A3078,$AQ$11:$AU$135,6),F3078)</f>
        <v>#REF!</v>
      </c>
      <c r="G3079" s="114">
        <f t="shared" si="1396"/>
        <v>4.3006716003852752E-3</v>
      </c>
      <c r="H3079" s="115">
        <f t="shared" si="1397"/>
        <v>47357</v>
      </c>
      <c r="I3079" s="115">
        <f t="shared" si="1398"/>
        <v>47357</v>
      </c>
      <c r="J3079" s="116">
        <f t="shared" si="1399"/>
        <v>23</v>
      </c>
      <c r="K3079" s="116">
        <f t="shared" si="1400"/>
        <v>18</v>
      </c>
      <c r="L3079" s="8">
        <f t="shared" si="1401"/>
        <v>1.00336417</v>
      </c>
      <c r="M3079" s="117">
        <v>1</v>
      </c>
      <c r="N3079" s="117">
        <f t="shared" si="1402"/>
        <v>1</v>
      </c>
      <c r="O3079" s="110">
        <f t="shared" si="1403"/>
        <v>1.00336417</v>
      </c>
      <c r="P3079" s="110">
        <f t="shared" si="1404"/>
        <v>93.229211680000006</v>
      </c>
      <c r="Q3079" s="148">
        <f t="shared" si="1405"/>
        <v>0</v>
      </c>
      <c r="R3079" s="170">
        <f t="shared" si="1406"/>
        <v>0</v>
      </c>
      <c r="S3079" s="110">
        <f t="shared" si="1407"/>
        <v>0</v>
      </c>
      <c r="T3079" s="92">
        <f t="shared" si="1416"/>
        <v>0</v>
      </c>
      <c r="U3079" s="181">
        <f t="shared" si="1417"/>
        <v>0</v>
      </c>
      <c r="V3079" s="120">
        <f t="shared" si="1413"/>
        <v>7.8E-2</v>
      </c>
      <c r="W3079" s="118">
        <f t="shared" si="1408"/>
        <v>18</v>
      </c>
      <c r="X3079" s="118">
        <v>252</v>
      </c>
      <c r="Y3079" s="117">
        <f t="shared" si="1409"/>
        <v>1.005379236</v>
      </c>
      <c r="Z3079" s="110">
        <f t="shared" si="1410"/>
        <v>0.50150192999999998</v>
      </c>
      <c r="AA3079" s="110">
        <f t="shared" si="1411"/>
        <v>0</v>
      </c>
      <c r="AB3079" s="121" t="str">
        <f t="shared" si="1414"/>
        <v>A+J=</v>
      </c>
      <c r="AC3079" s="115">
        <f t="shared" si="1415"/>
        <v>47357</v>
      </c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9">
        <f t="shared" si="1412"/>
        <v>47349</v>
      </c>
      <c r="B3080" s="110">
        <f t="shared" si="1394"/>
        <v>93.730713610000009</v>
      </c>
      <c r="C3080" s="184">
        <f t="shared" si="1418"/>
        <v>92.916624367148273</v>
      </c>
      <c r="D3080" s="111">
        <f t="shared" si="1395"/>
        <v>7245.38</v>
      </c>
      <c r="E3080" s="111">
        <f>IF($K3080=1,VLOOKUP($A3079,$AQ$11:$AU$150,5),E3079)</f>
        <v>7276.54</v>
      </c>
      <c r="F3080" s="160" t="e">
        <f>IF($K3080=1,VLOOKUP($A3079,$AQ$11:$AU$135,6),F3079)</f>
        <v>#REF!</v>
      </c>
      <c r="G3080" s="114">
        <f t="shared" si="1396"/>
        <v>4.3006716003852752E-3</v>
      </c>
      <c r="H3080" s="115">
        <f t="shared" si="1397"/>
        <v>47357</v>
      </c>
      <c r="I3080" s="115">
        <f t="shared" si="1398"/>
        <v>47357</v>
      </c>
      <c r="J3080" s="116">
        <f t="shared" si="1399"/>
        <v>23</v>
      </c>
      <c r="K3080" s="116">
        <f t="shared" si="1400"/>
        <v>18</v>
      </c>
      <c r="L3080" s="8">
        <f t="shared" si="1401"/>
        <v>1.00336417</v>
      </c>
      <c r="M3080" s="117">
        <v>1</v>
      </c>
      <c r="N3080" s="117">
        <f t="shared" si="1402"/>
        <v>1</v>
      </c>
      <c r="O3080" s="110">
        <f t="shared" si="1403"/>
        <v>1.00336417</v>
      </c>
      <c r="P3080" s="110">
        <f t="shared" si="1404"/>
        <v>93.229211680000006</v>
      </c>
      <c r="Q3080" s="148">
        <f t="shared" si="1405"/>
        <v>0</v>
      </c>
      <c r="R3080" s="170">
        <f t="shared" si="1406"/>
        <v>0</v>
      </c>
      <c r="S3080" s="110">
        <f t="shared" si="1407"/>
        <v>0</v>
      </c>
      <c r="T3080" s="92">
        <f t="shared" si="1416"/>
        <v>0</v>
      </c>
      <c r="U3080" s="181">
        <f t="shared" si="1417"/>
        <v>0</v>
      </c>
      <c r="V3080" s="120">
        <f t="shared" si="1413"/>
        <v>7.8E-2</v>
      </c>
      <c r="W3080" s="118">
        <f t="shared" si="1408"/>
        <v>18</v>
      </c>
      <c r="X3080" s="118">
        <v>252</v>
      </c>
      <c r="Y3080" s="117">
        <f t="shared" si="1409"/>
        <v>1.005379236</v>
      </c>
      <c r="Z3080" s="110">
        <f t="shared" si="1410"/>
        <v>0.50150192999999998</v>
      </c>
      <c r="AA3080" s="110">
        <f t="shared" si="1411"/>
        <v>0</v>
      </c>
      <c r="AB3080" s="121" t="str">
        <f t="shared" si="1414"/>
        <v>A+J=</v>
      </c>
      <c r="AC3080" s="115">
        <f t="shared" si="1415"/>
        <v>47357</v>
      </c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9">
        <f t="shared" si="1412"/>
        <v>47350</v>
      </c>
      <c r="B3081" s="110">
        <f t="shared" ref="B3081:B3144" si="1419">(P3081+Z3081)</f>
        <v>93.730713610000009</v>
      </c>
      <c r="C3081" s="184">
        <f t="shared" si="1418"/>
        <v>92.916624367148273</v>
      </c>
      <c r="D3081" s="111">
        <f t="shared" ref="D3081:D3144" si="1420">IF(E3081=E3080,D3080,E3080)</f>
        <v>7245.38</v>
      </c>
      <c r="E3081" s="111">
        <f>IF($K3081=1,VLOOKUP($A3080,$AQ$11:$AU$150,5),E3080)</f>
        <v>7276.54</v>
      </c>
      <c r="F3081" s="160" t="e">
        <f>IF($K3081=1,VLOOKUP($A3080,$AQ$11:$AU$135,6),F3080)</f>
        <v>#REF!</v>
      </c>
      <c r="G3081" s="114">
        <f t="shared" ref="G3081:G3144" si="1421">(E3081/D3081)-1</f>
        <v>4.3006716003852752E-3</v>
      </c>
      <c r="H3081" s="115">
        <f t="shared" ref="H3081:H3144" si="1422">IF(Q3080&gt;0,VLOOKUP(A3081,AJ$119:AP$451,4),H3080)</f>
        <v>47357</v>
      </c>
      <c r="I3081" s="115">
        <f t="shared" ref="I3081:I3144" si="1423">IF(A3081&gt;I3080,H3081,I3080)</f>
        <v>47357</v>
      </c>
      <c r="J3081" s="116">
        <f t="shared" ref="J3081:J3144" si="1424">IF(I3081=I3080,J3080,NETWORKDAYS(I3080,I3081,$AF$149:$AF$503)-1)</f>
        <v>23</v>
      </c>
      <c r="K3081" s="116">
        <f t="shared" ref="K3081:K3144" si="1425">(J3081-(NETWORKDAYS(A3081,I3081,AF$149:AF$503)-1))</f>
        <v>18</v>
      </c>
      <c r="L3081" s="8">
        <f t="shared" ref="L3081:L3144" si="1426">TRUNC((E3081/D3081)^TRUNC((K3081/J3081),9),8)</f>
        <v>1.00336417</v>
      </c>
      <c r="M3081" s="117">
        <v>1</v>
      </c>
      <c r="N3081" s="117">
        <f t="shared" ref="N3081:N3144" si="1427">IF(I3081&gt;I3080,N3080*M3081,N3080)</f>
        <v>1</v>
      </c>
      <c r="O3081" s="110">
        <f t="shared" ref="O3081:O3144" si="1428">TRUNC(TRUNC((L3081*N3081),15),8)</f>
        <v>1.00336417</v>
      </c>
      <c r="P3081" s="110">
        <f t="shared" ref="P3081:P3144" si="1429">TRUNC(C3081*O3081,8)</f>
        <v>93.229211680000006</v>
      </c>
      <c r="Q3081" s="148">
        <f t="shared" ref="Q3081:Q3144" si="1430">IF(VLOOKUP(A3081,AF$11:AM$141,8)=VLOOKUP(A3080,AF$11:AM$141,8),0,VLOOKUP(A3081,AF$11:AM$141,8))</f>
        <v>0</v>
      </c>
      <c r="R3081" s="170">
        <f t="shared" ref="R3081:R3144" si="1431">IF(Q3081&gt;0,VLOOKUP($A3081,$AF$11:$AK$141,6),0)</f>
        <v>0</v>
      </c>
      <c r="S3081" s="110">
        <f t="shared" ref="S3081:S3144" si="1432">IF(R3081&gt;0,TRUNC(R3081*P3081,8),0)</f>
        <v>0</v>
      </c>
      <c r="T3081" s="92">
        <f t="shared" si="1416"/>
        <v>0</v>
      </c>
      <c r="U3081" s="181">
        <f t="shared" si="1417"/>
        <v>0</v>
      </c>
      <c r="V3081" s="120">
        <f t="shared" si="1413"/>
        <v>7.8E-2</v>
      </c>
      <c r="W3081" s="118">
        <f t="shared" ref="W3081:W3144" si="1433">IF(A3080&lt;K$2,0,IF(Q3080&gt;0,1,IF(K3081=K3080,W3080,W3080+1)))</f>
        <v>18</v>
      </c>
      <c r="X3081" s="118">
        <v>252</v>
      </c>
      <c r="Y3081" s="117">
        <f t="shared" ref="Y3081:Y3144" si="1434">ROUND((1+V3081)^TRUNC((W3081/X3081),9),9)</f>
        <v>1.005379236</v>
      </c>
      <c r="Z3081" s="110">
        <f t="shared" ref="Z3081:Z3144" si="1435">TRUNC((P3081*(Y3081-1)),8)</f>
        <v>0.50150192999999998</v>
      </c>
      <c r="AA3081" s="110">
        <f t="shared" ref="AA3081:AA3144" si="1436">IF(Q3081&gt;0,S3081+Z3081,0)</f>
        <v>0</v>
      </c>
      <c r="AB3081" s="121" t="str">
        <f t="shared" si="1414"/>
        <v>A+J=</v>
      </c>
      <c r="AC3081" s="115">
        <f t="shared" si="1415"/>
        <v>47357</v>
      </c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9">
        <f t="shared" si="1412"/>
        <v>47351</v>
      </c>
      <c r="B3082" s="110">
        <f t="shared" si="1419"/>
        <v>93.776149320000002</v>
      </c>
      <c r="C3082" s="184">
        <f t="shared" si="1418"/>
        <v>92.916624367148273</v>
      </c>
      <c r="D3082" s="111">
        <f t="shared" si="1420"/>
        <v>7245.38</v>
      </c>
      <c r="E3082" s="111">
        <f>IF($K3082=1,VLOOKUP($A3081,$AQ$11:$AU$150,5),E3081)</f>
        <v>7276.54</v>
      </c>
      <c r="F3082" s="160" t="e">
        <f>IF($K3082=1,VLOOKUP($A3081,$AQ$11:$AU$135,6),F3081)</f>
        <v>#REF!</v>
      </c>
      <c r="G3082" s="114">
        <f t="shared" si="1421"/>
        <v>4.3006716003852752E-3</v>
      </c>
      <c r="H3082" s="115">
        <f t="shared" si="1422"/>
        <v>47357</v>
      </c>
      <c r="I3082" s="115">
        <f t="shared" si="1423"/>
        <v>47357</v>
      </c>
      <c r="J3082" s="116">
        <f t="shared" si="1424"/>
        <v>23</v>
      </c>
      <c r="K3082" s="116">
        <f t="shared" si="1425"/>
        <v>19</v>
      </c>
      <c r="L3082" s="8">
        <f t="shared" si="1426"/>
        <v>1.0035514000000001</v>
      </c>
      <c r="M3082" s="117">
        <v>1</v>
      </c>
      <c r="N3082" s="117">
        <f t="shared" si="1427"/>
        <v>1</v>
      </c>
      <c r="O3082" s="110">
        <f t="shared" si="1428"/>
        <v>1.0035514000000001</v>
      </c>
      <c r="P3082" s="110">
        <f t="shared" si="1429"/>
        <v>93.246608460000004</v>
      </c>
      <c r="Q3082" s="148">
        <f t="shared" si="1430"/>
        <v>0</v>
      </c>
      <c r="R3082" s="170">
        <f t="shared" si="1431"/>
        <v>0</v>
      </c>
      <c r="S3082" s="110">
        <f t="shared" si="1432"/>
        <v>0</v>
      </c>
      <c r="T3082" s="92">
        <f t="shared" si="1416"/>
        <v>0</v>
      </c>
      <c r="U3082" s="181">
        <f t="shared" si="1417"/>
        <v>0</v>
      </c>
      <c r="V3082" s="120">
        <f t="shared" si="1413"/>
        <v>7.8E-2</v>
      </c>
      <c r="W3082" s="118">
        <f t="shared" si="1433"/>
        <v>19</v>
      </c>
      <c r="X3082" s="118">
        <v>252</v>
      </c>
      <c r="Y3082" s="117">
        <f t="shared" si="1434"/>
        <v>1.0056789290000001</v>
      </c>
      <c r="Z3082" s="110">
        <f t="shared" si="1435"/>
        <v>0.52954086</v>
      </c>
      <c r="AA3082" s="110">
        <f t="shared" si="1436"/>
        <v>0</v>
      </c>
      <c r="AB3082" s="121" t="str">
        <f t="shared" si="1414"/>
        <v>A+J=</v>
      </c>
      <c r="AC3082" s="115">
        <f t="shared" si="1415"/>
        <v>47357</v>
      </c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9">
        <f t="shared" si="1412"/>
        <v>47352</v>
      </c>
      <c r="B3083" s="110">
        <f t="shared" si="1419"/>
        <v>93.821606669999994</v>
      </c>
      <c r="C3083" s="184">
        <f t="shared" si="1418"/>
        <v>92.916624367148273</v>
      </c>
      <c r="D3083" s="111">
        <f t="shared" si="1420"/>
        <v>7245.38</v>
      </c>
      <c r="E3083" s="111">
        <f>IF($K3083=1,VLOOKUP($A3082,$AQ$11:$AU$150,5),E3082)</f>
        <v>7276.54</v>
      </c>
      <c r="F3083" s="160" t="e">
        <f>IF($K3083=1,VLOOKUP($A3082,$AQ$11:$AU$135,6),F3082)</f>
        <v>#REF!</v>
      </c>
      <c r="G3083" s="114">
        <f t="shared" si="1421"/>
        <v>4.3006716003852752E-3</v>
      </c>
      <c r="H3083" s="115">
        <f t="shared" si="1422"/>
        <v>47357</v>
      </c>
      <c r="I3083" s="115">
        <f t="shared" si="1423"/>
        <v>47357</v>
      </c>
      <c r="J3083" s="116">
        <f t="shared" si="1424"/>
        <v>23</v>
      </c>
      <c r="K3083" s="116">
        <f t="shared" si="1425"/>
        <v>20</v>
      </c>
      <c r="L3083" s="8">
        <f t="shared" si="1426"/>
        <v>1.00373866</v>
      </c>
      <c r="M3083" s="117">
        <v>1</v>
      </c>
      <c r="N3083" s="117">
        <f t="shared" si="1427"/>
        <v>1</v>
      </c>
      <c r="O3083" s="110">
        <f t="shared" si="1428"/>
        <v>1.00373866</v>
      </c>
      <c r="P3083" s="110">
        <f t="shared" si="1429"/>
        <v>93.264008029999999</v>
      </c>
      <c r="Q3083" s="148">
        <f t="shared" si="1430"/>
        <v>0</v>
      </c>
      <c r="R3083" s="170">
        <f t="shared" si="1431"/>
        <v>0</v>
      </c>
      <c r="S3083" s="110">
        <f t="shared" si="1432"/>
        <v>0</v>
      </c>
      <c r="T3083" s="92">
        <f t="shared" si="1416"/>
        <v>0</v>
      </c>
      <c r="U3083" s="181">
        <f t="shared" si="1417"/>
        <v>0</v>
      </c>
      <c r="V3083" s="120">
        <f t="shared" si="1413"/>
        <v>7.8E-2</v>
      </c>
      <c r="W3083" s="118">
        <f t="shared" si="1433"/>
        <v>20</v>
      </c>
      <c r="X3083" s="118">
        <v>252</v>
      </c>
      <c r="Y3083" s="117">
        <f t="shared" si="1434"/>
        <v>1.0059787120000001</v>
      </c>
      <c r="Z3083" s="110">
        <f t="shared" si="1435"/>
        <v>0.55759864000000003</v>
      </c>
      <c r="AA3083" s="110">
        <f t="shared" si="1436"/>
        <v>0</v>
      </c>
      <c r="AB3083" s="121" t="str">
        <f t="shared" si="1414"/>
        <v>A+J=</v>
      </c>
      <c r="AC3083" s="115">
        <f t="shared" si="1415"/>
        <v>47357</v>
      </c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9">
        <f t="shared" ref="A3084:A3147" si="1437">(A3083+1)</f>
        <v>47353</v>
      </c>
      <c r="B3084" s="110">
        <f t="shared" si="1419"/>
        <v>93.867086479999998</v>
      </c>
      <c r="C3084" s="184">
        <f t="shared" si="1418"/>
        <v>92.916624367148273</v>
      </c>
      <c r="D3084" s="111">
        <f t="shared" si="1420"/>
        <v>7245.38</v>
      </c>
      <c r="E3084" s="111">
        <f>IF($K3084=1,VLOOKUP($A3083,$AQ$11:$AU$150,5),E3083)</f>
        <v>7276.54</v>
      </c>
      <c r="F3084" s="160" t="e">
        <f>IF($K3084=1,VLOOKUP($A3083,$AQ$11:$AU$135,6),F3083)</f>
        <v>#REF!</v>
      </c>
      <c r="G3084" s="114">
        <f t="shared" si="1421"/>
        <v>4.3006716003852752E-3</v>
      </c>
      <c r="H3084" s="115">
        <f t="shared" si="1422"/>
        <v>47357</v>
      </c>
      <c r="I3084" s="115">
        <f t="shared" si="1423"/>
        <v>47357</v>
      </c>
      <c r="J3084" s="116">
        <f t="shared" si="1424"/>
        <v>23</v>
      </c>
      <c r="K3084" s="116">
        <f t="shared" si="1425"/>
        <v>21</v>
      </c>
      <c r="L3084" s="8">
        <f t="shared" si="1426"/>
        <v>1.0039259599999999</v>
      </c>
      <c r="M3084" s="117">
        <v>1</v>
      </c>
      <c r="N3084" s="117">
        <f t="shared" si="1427"/>
        <v>1</v>
      </c>
      <c r="O3084" s="110">
        <f t="shared" si="1428"/>
        <v>1.0039259599999999</v>
      </c>
      <c r="P3084" s="110">
        <f t="shared" si="1429"/>
        <v>93.281411309999996</v>
      </c>
      <c r="Q3084" s="148">
        <f t="shared" si="1430"/>
        <v>0</v>
      </c>
      <c r="R3084" s="170">
        <f t="shared" si="1431"/>
        <v>0</v>
      </c>
      <c r="S3084" s="110">
        <f t="shared" si="1432"/>
        <v>0</v>
      </c>
      <c r="T3084" s="92">
        <f t="shared" si="1416"/>
        <v>0</v>
      </c>
      <c r="U3084" s="181">
        <f t="shared" si="1417"/>
        <v>0</v>
      </c>
      <c r="V3084" s="120">
        <f t="shared" ref="V3084:V3147" si="1438">(V3083)</f>
        <v>7.8E-2</v>
      </c>
      <c r="W3084" s="118">
        <f t="shared" si="1433"/>
        <v>21</v>
      </c>
      <c r="X3084" s="118">
        <v>252</v>
      </c>
      <c r="Y3084" s="117">
        <f t="shared" si="1434"/>
        <v>1.0062785839999999</v>
      </c>
      <c r="Z3084" s="110">
        <f t="shared" si="1435"/>
        <v>0.58567517000000002</v>
      </c>
      <c r="AA3084" s="110">
        <f t="shared" si="1436"/>
        <v>0</v>
      </c>
      <c r="AB3084" s="121" t="str">
        <f t="shared" si="1414"/>
        <v>A+J=</v>
      </c>
      <c r="AC3084" s="115">
        <f t="shared" si="1415"/>
        <v>47357</v>
      </c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9">
        <f t="shared" si="1437"/>
        <v>47354</v>
      </c>
      <c r="B3085" s="110">
        <f t="shared" si="1419"/>
        <v>93.912588870000008</v>
      </c>
      <c r="C3085" s="184">
        <f t="shared" si="1418"/>
        <v>92.916624367148273</v>
      </c>
      <c r="D3085" s="111">
        <f t="shared" si="1420"/>
        <v>7245.38</v>
      </c>
      <c r="E3085" s="111">
        <f>IF($K3085=1,VLOOKUP($A3084,$AQ$11:$AU$150,5),E3084)</f>
        <v>7276.54</v>
      </c>
      <c r="F3085" s="160" t="e">
        <f>IF($K3085=1,VLOOKUP($A3084,$AQ$11:$AU$135,6),F3084)</f>
        <v>#REF!</v>
      </c>
      <c r="G3085" s="114">
        <f t="shared" si="1421"/>
        <v>4.3006716003852752E-3</v>
      </c>
      <c r="H3085" s="115">
        <f t="shared" si="1422"/>
        <v>47357</v>
      </c>
      <c r="I3085" s="115">
        <f t="shared" si="1423"/>
        <v>47357</v>
      </c>
      <c r="J3085" s="116">
        <f t="shared" si="1424"/>
        <v>23</v>
      </c>
      <c r="K3085" s="116">
        <f t="shared" si="1425"/>
        <v>22</v>
      </c>
      <c r="L3085" s="8">
        <f t="shared" si="1426"/>
        <v>1.0041133</v>
      </c>
      <c r="M3085" s="117">
        <v>1</v>
      </c>
      <c r="N3085" s="117">
        <f t="shared" si="1427"/>
        <v>1</v>
      </c>
      <c r="O3085" s="110">
        <f t="shared" si="1428"/>
        <v>1.0041133</v>
      </c>
      <c r="P3085" s="110">
        <f t="shared" si="1429"/>
        <v>93.298818310000001</v>
      </c>
      <c r="Q3085" s="148">
        <f t="shared" si="1430"/>
        <v>0</v>
      </c>
      <c r="R3085" s="170">
        <f t="shared" si="1431"/>
        <v>0</v>
      </c>
      <c r="S3085" s="110">
        <f t="shared" si="1432"/>
        <v>0</v>
      </c>
      <c r="T3085" s="92">
        <f t="shared" si="1416"/>
        <v>0</v>
      </c>
      <c r="U3085" s="181">
        <f t="shared" si="1417"/>
        <v>0</v>
      </c>
      <c r="V3085" s="120">
        <f t="shared" si="1438"/>
        <v>7.8E-2</v>
      </c>
      <c r="W3085" s="118">
        <f t="shared" si="1433"/>
        <v>22</v>
      </c>
      <c r="X3085" s="118">
        <v>252</v>
      </c>
      <c r="Y3085" s="117">
        <f t="shared" si="1434"/>
        <v>1.0065785460000001</v>
      </c>
      <c r="Z3085" s="110">
        <f t="shared" si="1435"/>
        <v>0.61377055999999997</v>
      </c>
      <c r="AA3085" s="110">
        <f t="shared" si="1436"/>
        <v>0</v>
      </c>
      <c r="AB3085" s="121" t="str">
        <f t="shared" ref="AB3085:AB3148" si="1439">IF($Q3084&gt;0,VLOOKUP($A3084,$AF$11:$AO$141,9),AB3084)</f>
        <v>A+J=</v>
      </c>
      <c r="AC3085" s="115">
        <f t="shared" ref="AC3085:AC3148" si="1440">IF($Q3084&gt;0,VLOOKUP($A3084,$AF$11:$AO$141,10),AC3084)</f>
        <v>47357</v>
      </c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9">
        <f t="shared" si="1437"/>
        <v>47355</v>
      </c>
      <c r="B3086" s="110">
        <f t="shared" si="1419"/>
        <v>93.958112819999997</v>
      </c>
      <c r="C3086" s="184">
        <f t="shared" si="1418"/>
        <v>92.916624367148273</v>
      </c>
      <c r="D3086" s="111">
        <f t="shared" si="1420"/>
        <v>7245.38</v>
      </c>
      <c r="E3086" s="111">
        <f>IF($K3086=1,VLOOKUP($A3085,$AQ$11:$AU$150,5),E3085)</f>
        <v>7276.54</v>
      </c>
      <c r="F3086" s="160" t="e">
        <f>IF($K3086=1,VLOOKUP($A3085,$AQ$11:$AU$135,6),F3085)</f>
        <v>#REF!</v>
      </c>
      <c r="G3086" s="114">
        <f t="shared" si="1421"/>
        <v>4.3006716003852752E-3</v>
      </c>
      <c r="H3086" s="115">
        <f t="shared" si="1422"/>
        <v>47357</v>
      </c>
      <c r="I3086" s="115">
        <f t="shared" si="1423"/>
        <v>47357</v>
      </c>
      <c r="J3086" s="116">
        <f t="shared" si="1424"/>
        <v>23</v>
      </c>
      <c r="K3086" s="116">
        <f t="shared" si="1425"/>
        <v>23</v>
      </c>
      <c r="L3086" s="8">
        <f t="shared" si="1426"/>
        <v>1.0043006699999999</v>
      </c>
      <c r="M3086" s="117">
        <v>1</v>
      </c>
      <c r="N3086" s="117">
        <f t="shared" si="1427"/>
        <v>1</v>
      </c>
      <c r="O3086" s="110">
        <f t="shared" si="1428"/>
        <v>1.0043006699999999</v>
      </c>
      <c r="P3086" s="110">
        <f t="shared" si="1429"/>
        <v>93.316228100000004</v>
      </c>
      <c r="Q3086" s="148">
        <f t="shared" si="1430"/>
        <v>0</v>
      </c>
      <c r="R3086" s="170">
        <f t="shared" si="1431"/>
        <v>0</v>
      </c>
      <c r="S3086" s="110">
        <f t="shared" si="1432"/>
        <v>0</v>
      </c>
      <c r="T3086" s="92">
        <f t="shared" si="1416"/>
        <v>0</v>
      </c>
      <c r="U3086" s="181">
        <f t="shared" si="1417"/>
        <v>0</v>
      </c>
      <c r="V3086" s="120">
        <f t="shared" si="1438"/>
        <v>7.8E-2</v>
      </c>
      <c r="W3086" s="118">
        <f t="shared" si="1433"/>
        <v>23</v>
      </c>
      <c r="X3086" s="118">
        <v>252</v>
      </c>
      <c r="Y3086" s="117">
        <f t="shared" si="1434"/>
        <v>1.006878597</v>
      </c>
      <c r="Z3086" s="110">
        <f t="shared" si="1435"/>
        <v>0.64188471999999996</v>
      </c>
      <c r="AA3086" s="110">
        <f t="shared" si="1436"/>
        <v>0</v>
      </c>
      <c r="AB3086" s="121" t="str">
        <f t="shared" si="1439"/>
        <v>A+J=</v>
      </c>
      <c r="AC3086" s="115">
        <f t="shared" si="1440"/>
        <v>47357</v>
      </c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9">
        <f t="shared" si="1437"/>
        <v>47356</v>
      </c>
      <c r="B3087" s="110">
        <f t="shared" si="1419"/>
        <v>93.958112819999997</v>
      </c>
      <c r="C3087" s="184">
        <f t="shared" si="1418"/>
        <v>92.916624367148273</v>
      </c>
      <c r="D3087" s="111">
        <f t="shared" si="1420"/>
        <v>7245.38</v>
      </c>
      <c r="E3087" s="111">
        <f>IF($K3087=1,VLOOKUP($A3086,$AQ$11:$AU$150,5),E3086)</f>
        <v>7276.54</v>
      </c>
      <c r="F3087" s="160" t="e">
        <f>IF($K3087=1,VLOOKUP($A3086,$AQ$11:$AU$135,6),F3086)</f>
        <v>#REF!</v>
      </c>
      <c r="G3087" s="114">
        <f t="shared" si="1421"/>
        <v>4.3006716003852752E-3</v>
      </c>
      <c r="H3087" s="115">
        <f t="shared" si="1422"/>
        <v>47357</v>
      </c>
      <c r="I3087" s="115">
        <f t="shared" si="1423"/>
        <v>47357</v>
      </c>
      <c r="J3087" s="116">
        <f t="shared" si="1424"/>
        <v>23</v>
      </c>
      <c r="K3087" s="116">
        <f t="shared" si="1425"/>
        <v>23</v>
      </c>
      <c r="L3087" s="8">
        <f t="shared" si="1426"/>
        <v>1.0043006699999999</v>
      </c>
      <c r="M3087" s="117">
        <v>1</v>
      </c>
      <c r="N3087" s="117">
        <f t="shared" si="1427"/>
        <v>1</v>
      </c>
      <c r="O3087" s="110">
        <f t="shared" si="1428"/>
        <v>1.0043006699999999</v>
      </c>
      <c r="P3087" s="110">
        <f t="shared" si="1429"/>
        <v>93.316228100000004</v>
      </c>
      <c r="Q3087" s="148">
        <f t="shared" si="1430"/>
        <v>0</v>
      </c>
      <c r="R3087" s="170">
        <f t="shared" si="1431"/>
        <v>0</v>
      </c>
      <c r="S3087" s="110">
        <f t="shared" si="1432"/>
        <v>0</v>
      </c>
      <c r="T3087" s="92">
        <f t="shared" si="1416"/>
        <v>0</v>
      </c>
      <c r="U3087" s="181">
        <f t="shared" si="1417"/>
        <v>0</v>
      </c>
      <c r="V3087" s="120">
        <f t="shared" si="1438"/>
        <v>7.8E-2</v>
      </c>
      <c r="W3087" s="118">
        <f t="shared" si="1433"/>
        <v>23</v>
      </c>
      <c r="X3087" s="118">
        <v>252</v>
      </c>
      <c r="Y3087" s="117">
        <f t="shared" si="1434"/>
        <v>1.006878597</v>
      </c>
      <c r="Z3087" s="110">
        <f t="shared" si="1435"/>
        <v>0.64188471999999996</v>
      </c>
      <c r="AA3087" s="110">
        <f t="shared" si="1436"/>
        <v>0</v>
      </c>
      <c r="AB3087" s="121" t="str">
        <f t="shared" si="1439"/>
        <v>A+J=</v>
      </c>
      <c r="AC3087" s="115">
        <f t="shared" si="1440"/>
        <v>47357</v>
      </c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9">
        <f t="shared" si="1437"/>
        <v>47357</v>
      </c>
      <c r="B3088" s="110">
        <f t="shared" si="1419"/>
        <v>93.958112819999997</v>
      </c>
      <c r="C3088" s="184">
        <f t="shared" si="1418"/>
        <v>92.916624367148273</v>
      </c>
      <c r="D3088" s="111">
        <f t="shared" si="1420"/>
        <v>7245.38</v>
      </c>
      <c r="E3088" s="111">
        <f>IF($K3088=1,VLOOKUP($A3087,$AQ$11:$AU$150,5),E3087)</f>
        <v>7276.54</v>
      </c>
      <c r="F3088" s="160" t="e">
        <f>IF($K3088=1,VLOOKUP($A3087,$AQ$11:$AU$135,6),F3087)</f>
        <v>#REF!</v>
      </c>
      <c r="G3088" s="114">
        <f t="shared" si="1421"/>
        <v>4.3006716003852752E-3</v>
      </c>
      <c r="H3088" s="115">
        <f t="shared" si="1422"/>
        <v>47357</v>
      </c>
      <c r="I3088" s="115">
        <f t="shared" si="1423"/>
        <v>47357</v>
      </c>
      <c r="J3088" s="116">
        <f t="shared" si="1424"/>
        <v>23</v>
      </c>
      <c r="K3088" s="116">
        <f t="shared" si="1425"/>
        <v>23</v>
      </c>
      <c r="L3088" s="8">
        <f t="shared" si="1426"/>
        <v>1.0043006699999999</v>
      </c>
      <c r="M3088" s="117">
        <v>1</v>
      </c>
      <c r="N3088" s="117">
        <f t="shared" si="1427"/>
        <v>1</v>
      </c>
      <c r="O3088" s="110">
        <f t="shared" si="1428"/>
        <v>1.0043006699999999</v>
      </c>
      <c r="P3088" s="110">
        <f t="shared" si="1429"/>
        <v>93.316228100000004</v>
      </c>
      <c r="Q3088" s="148">
        <f t="shared" si="1430"/>
        <v>101</v>
      </c>
      <c r="R3088" s="170">
        <f t="shared" si="1431"/>
        <v>0.125</v>
      </c>
      <c r="S3088" s="110">
        <f t="shared" si="1432"/>
        <v>11.66452851</v>
      </c>
      <c r="T3088" s="92">
        <f t="shared" ref="T3088:T3151" si="1441">IF(AND(Q3088&gt;0,L3088&gt;1),(L3088-1)*C3088,0)</f>
        <v>0.39960373891705386</v>
      </c>
      <c r="U3088" s="181">
        <f t="shared" ref="U3088:U3151" si="1442">IF(Q3088&gt;0,(S3088+T3088)/P3088,0)</f>
        <v>0.12928225341458111</v>
      </c>
      <c r="V3088" s="120">
        <f t="shared" si="1438"/>
        <v>7.8E-2</v>
      </c>
      <c r="W3088" s="118">
        <f t="shared" si="1433"/>
        <v>23</v>
      </c>
      <c r="X3088" s="118">
        <v>252</v>
      </c>
      <c r="Y3088" s="117">
        <f t="shared" si="1434"/>
        <v>1.006878597</v>
      </c>
      <c r="Z3088" s="110">
        <f t="shared" si="1435"/>
        <v>0.64188471999999996</v>
      </c>
      <c r="AA3088" s="110">
        <f t="shared" si="1436"/>
        <v>12.30641323</v>
      </c>
      <c r="AB3088" s="121" t="str">
        <f t="shared" si="1439"/>
        <v>A+J=</v>
      </c>
      <c r="AC3088" s="115">
        <f t="shared" si="1440"/>
        <v>47357</v>
      </c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9">
        <f t="shared" si="1437"/>
        <v>47358</v>
      </c>
      <c r="B3089" s="110">
        <f t="shared" si="1419"/>
        <v>81.293757360000001</v>
      </c>
      <c r="C3089" s="184">
        <f t="shared" si="1418"/>
        <v>81.252095851082956</v>
      </c>
      <c r="D3089" s="111">
        <f t="shared" si="1420"/>
        <v>7245.38</v>
      </c>
      <c r="E3089" s="111">
        <f>IF($K3089=1,VLOOKUP($A3088,$AQ$11:$AU$150,5),E3088)</f>
        <v>7276.54</v>
      </c>
      <c r="F3089" s="160" t="e">
        <f>IF($K3089=1,VLOOKUP($A3088,$AQ$11:$AU$135,6),F3088)</f>
        <v>#REF!</v>
      </c>
      <c r="G3089" s="114">
        <f t="shared" si="1421"/>
        <v>4.3006716003852752E-3</v>
      </c>
      <c r="H3089" s="115">
        <f t="shared" si="1422"/>
        <v>47386</v>
      </c>
      <c r="I3089" s="115">
        <f t="shared" si="1423"/>
        <v>47386</v>
      </c>
      <c r="J3089" s="116">
        <f t="shared" si="1424"/>
        <v>20</v>
      </c>
      <c r="K3089" s="116">
        <f t="shared" si="1425"/>
        <v>1</v>
      </c>
      <c r="L3089" s="8">
        <f t="shared" si="1426"/>
        <v>1.0002145899999999</v>
      </c>
      <c r="M3089" s="117">
        <v>1</v>
      </c>
      <c r="N3089" s="117">
        <f t="shared" si="1427"/>
        <v>1</v>
      </c>
      <c r="O3089" s="110">
        <f t="shared" si="1428"/>
        <v>1.0002145899999999</v>
      </c>
      <c r="P3089" s="110">
        <f t="shared" si="1429"/>
        <v>81.269531729999997</v>
      </c>
      <c r="Q3089" s="148">
        <f t="shared" si="1430"/>
        <v>0</v>
      </c>
      <c r="R3089" s="170">
        <f t="shared" si="1431"/>
        <v>0</v>
      </c>
      <c r="S3089" s="110">
        <f t="shared" si="1432"/>
        <v>0</v>
      </c>
      <c r="T3089" s="92">
        <f t="shared" si="1441"/>
        <v>0</v>
      </c>
      <c r="U3089" s="181">
        <f t="shared" si="1442"/>
        <v>0</v>
      </c>
      <c r="V3089" s="120">
        <f t="shared" si="1438"/>
        <v>7.8E-2</v>
      </c>
      <c r="W3089" s="118">
        <f t="shared" si="1433"/>
        <v>1</v>
      </c>
      <c r="X3089" s="118">
        <v>252</v>
      </c>
      <c r="Y3089" s="117">
        <f t="shared" si="1434"/>
        <v>1.00029809</v>
      </c>
      <c r="Z3089" s="110">
        <f t="shared" si="1435"/>
        <v>2.4225630000000001E-2</v>
      </c>
      <c r="AA3089" s="110">
        <f t="shared" si="1436"/>
        <v>0</v>
      </c>
      <c r="AB3089" s="121" t="str">
        <f t="shared" si="1439"/>
        <v>A+J=</v>
      </c>
      <c r="AC3089" s="115">
        <f t="shared" si="1440"/>
        <v>47386</v>
      </c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9">
        <f t="shared" si="1437"/>
        <v>47359</v>
      </c>
      <c r="B3090" s="110">
        <f t="shared" si="1419"/>
        <v>81.335440579999997</v>
      </c>
      <c r="C3090" s="184">
        <f t="shared" si="1418"/>
        <v>81.252095851082956</v>
      </c>
      <c r="D3090" s="111">
        <f t="shared" si="1420"/>
        <v>7245.38</v>
      </c>
      <c r="E3090" s="111">
        <f>IF($K3090=1,VLOOKUP($A3089,$AQ$11:$AU$150,5),E3089)</f>
        <v>7276.54</v>
      </c>
      <c r="F3090" s="160" t="e">
        <f>IF($K3090=1,VLOOKUP($A3089,$AQ$11:$AU$135,6),F3089)</f>
        <v>#REF!</v>
      </c>
      <c r="G3090" s="114">
        <f t="shared" si="1421"/>
        <v>4.3006716003852752E-3</v>
      </c>
      <c r="H3090" s="115">
        <f t="shared" si="1422"/>
        <v>47386</v>
      </c>
      <c r="I3090" s="115">
        <f t="shared" si="1423"/>
        <v>47386</v>
      </c>
      <c r="J3090" s="116">
        <f t="shared" si="1424"/>
        <v>20</v>
      </c>
      <c r="K3090" s="116">
        <f t="shared" si="1425"/>
        <v>2</v>
      </c>
      <c r="L3090" s="8">
        <f t="shared" si="1426"/>
        <v>1.0004292299999999</v>
      </c>
      <c r="M3090" s="117">
        <v>1</v>
      </c>
      <c r="N3090" s="117">
        <f t="shared" si="1427"/>
        <v>1</v>
      </c>
      <c r="O3090" s="110">
        <f t="shared" si="1428"/>
        <v>1.0004292299999999</v>
      </c>
      <c r="P3090" s="110">
        <f t="shared" si="1429"/>
        <v>81.286971679999994</v>
      </c>
      <c r="Q3090" s="148">
        <f t="shared" si="1430"/>
        <v>0</v>
      </c>
      <c r="R3090" s="170">
        <f t="shared" si="1431"/>
        <v>0</v>
      </c>
      <c r="S3090" s="110">
        <f t="shared" si="1432"/>
        <v>0</v>
      </c>
      <c r="T3090" s="92">
        <f t="shared" si="1441"/>
        <v>0</v>
      </c>
      <c r="U3090" s="181">
        <f t="shared" si="1442"/>
        <v>0</v>
      </c>
      <c r="V3090" s="120">
        <f t="shared" si="1438"/>
        <v>7.8E-2</v>
      </c>
      <c r="W3090" s="118">
        <f t="shared" si="1433"/>
        <v>2</v>
      </c>
      <c r="X3090" s="118">
        <v>252</v>
      </c>
      <c r="Y3090" s="117">
        <f t="shared" si="1434"/>
        <v>1.0005962690000001</v>
      </c>
      <c r="Z3090" s="110">
        <f t="shared" si="1435"/>
        <v>4.8468900000000002E-2</v>
      </c>
      <c r="AA3090" s="110">
        <f t="shared" si="1436"/>
        <v>0</v>
      </c>
      <c r="AB3090" s="121" t="str">
        <f t="shared" si="1439"/>
        <v>A+J=</v>
      </c>
      <c r="AC3090" s="115">
        <f t="shared" si="1440"/>
        <v>47386</v>
      </c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9">
        <f t="shared" si="1437"/>
        <v>47360</v>
      </c>
      <c r="B3091" s="110">
        <f t="shared" si="1419"/>
        <v>81.377145420000005</v>
      </c>
      <c r="C3091" s="184">
        <f t="shared" si="1418"/>
        <v>81.252095851082956</v>
      </c>
      <c r="D3091" s="111">
        <f t="shared" si="1420"/>
        <v>7245.38</v>
      </c>
      <c r="E3091" s="111">
        <f>IF($K3091=1,VLOOKUP($A3090,$AQ$11:$AU$150,5),E3090)</f>
        <v>7276.54</v>
      </c>
      <c r="F3091" s="160" t="e">
        <f>IF($K3091=1,VLOOKUP($A3090,$AQ$11:$AU$135,6),F3090)</f>
        <v>#REF!</v>
      </c>
      <c r="G3091" s="114">
        <f t="shared" si="1421"/>
        <v>4.3006716003852752E-3</v>
      </c>
      <c r="H3091" s="115">
        <f t="shared" si="1422"/>
        <v>47386</v>
      </c>
      <c r="I3091" s="115">
        <f t="shared" si="1423"/>
        <v>47386</v>
      </c>
      <c r="J3091" s="116">
        <f t="shared" si="1424"/>
        <v>20</v>
      </c>
      <c r="K3091" s="116">
        <f t="shared" si="1425"/>
        <v>3</v>
      </c>
      <c r="L3091" s="8">
        <f t="shared" si="1426"/>
        <v>1.0006439199999999</v>
      </c>
      <c r="M3091" s="117">
        <v>1</v>
      </c>
      <c r="N3091" s="117">
        <f t="shared" si="1427"/>
        <v>1</v>
      </c>
      <c r="O3091" s="110">
        <f t="shared" si="1428"/>
        <v>1.0006439199999999</v>
      </c>
      <c r="P3091" s="110">
        <f t="shared" si="1429"/>
        <v>81.304415700000007</v>
      </c>
      <c r="Q3091" s="148">
        <f t="shared" si="1430"/>
        <v>0</v>
      </c>
      <c r="R3091" s="170">
        <f t="shared" si="1431"/>
        <v>0</v>
      </c>
      <c r="S3091" s="110">
        <f t="shared" si="1432"/>
        <v>0</v>
      </c>
      <c r="T3091" s="92">
        <f t="shared" si="1441"/>
        <v>0</v>
      </c>
      <c r="U3091" s="181">
        <f t="shared" si="1442"/>
        <v>0</v>
      </c>
      <c r="V3091" s="120">
        <f t="shared" si="1438"/>
        <v>7.8E-2</v>
      </c>
      <c r="W3091" s="118">
        <f t="shared" si="1433"/>
        <v>3</v>
      </c>
      <c r="X3091" s="118">
        <v>252</v>
      </c>
      <c r="Y3091" s="117">
        <f t="shared" si="1434"/>
        <v>1.0008945359999999</v>
      </c>
      <c r="Z3091" s="110">
        <f t="shared" si="1435"/>
        <v>7.2729719999999998E-2</v>
      </c>
      <c r="AA3091" s="110">
        <f t="shared" si="1436"/>
        <v>0</v>
      </c>
      <c r="AB3091" s="121" t="str">
        <f t="shared" si="1439"/>
        <v>A+J=</v>
      </c>
      <c r="AC3091" s="115">
        <f t="shared" si="1440"/>
        <v>47386</v>
      </c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9">
        <f t="shared" si="1437"/>
        <v>47361</v>
      </c>
      <c r="B3092" s="110">
        <f t="shared" si="1419"/>
        <v>81.418871240000001</v>
      </c>
      <c r="C3092" s="184">
        <f t="shared" si="1418"/>
        <v>81.252095851082956</v>
      </c>
      <c r="D3092" s="111">
        <f t="shared" si="1420"/>
        <v>7245.38</v>
      </c>
      <c r="E3092" s="111">
        <f>IF($K3092=1,VLOOKUP($A3091,$AQ$11:$AU$150,5),E3091)</f>
        <v>7276.54</v>
      </c>
      <c r="F3092" s="160" t="e">
        <f>IF($K3092=1,VLOOKUP($A3091,$AQ$11:$AU$135,6),F3091)</f>
        <v>#REF!</v>
      </c>
      <c r="G3092" s="114">
        <f t="shared" si="1421"/>
        <v>4.3006716003852752E-3</v>
      </c>
      <c r="H3092" s="115">
        <f t="shared" si="1422"/>
        <v>47386</v>
      </c>
      <c r="I3092" s="115">
        <f t="shared" si="1423"/>
        <v>47386</v>
      </c>
      <c r="J3092" s="116">
        <f t="shared" si="1424"/>
        <v>20</v>
      </c>
      <c r="K3092" s="116">
        <f t="shared" si="1425"/>
        <v>4</v>
      </c>
      <c r="L3092" s="8">
        <f t="shared" si="1426"/>
        <v>1.0008586500000001</v>
      </c>
      <c r="M3092" s="117">
        <v>1</v>
      </c>
      <c r="N3092" s="117">
        <f t="shared" si="1427"/>
        <v>1</v>
      </c>
      <c r="O3092" s="110">
        <f t="shared" si="1428"/>
        <v>1.0008586500000001</v>
      </c>
      <c r="P3092" s="110">
        <f t="shared" si="1429"/>
        <v>81.321862960000004</v>
      </c>
      <c r="Q3092" s="148">
        <f t="shared" si="1430"/>
        <v>0</v>
      </c>
      <c r="R3092" s="170">
        <f t="shared" si="1431"/>
        <v>0</v>
      </c>
      <c r="S3092" s="110">
        <f t="shared" si="1432"/>
        <v>0</v>
      </c>
      <c r="T3092" s="92">
        <f t="shared" si="1441"/>
        <v>0</v>
      </c>
      <c r="U3092" s="181">
        <f t="shared" si="1442"/>
        <v>0</v>
      </c>
      <c r="V3092" s="120">
        <f t="shared" si="1438"/>
        <v>7.8E-2</v>
      </c>
      <c r="W3092" s="118">
        <f t="shared" si="1433"/>
        <v>4</v>
      </c>
      <c r="X3092" s="118">
        <v>252</v>
      </c>
      <c r="Y3092" s="117">
        <f t="shared" si="1434"/>
        <v>1.001192893</v>
      </c>
      <c r="Z3092" s="110">
        <f t="shared" si="1435"/>
        <v>9.7008280000000002E-2</v>
      </c>
      <c r="AA3092" s="110">
        <f t="shared" si="1436"/>
        <v>0</v>
      </c>
      <c r="AB3092" s="121" t="str">
        <f t="shared" si="1439"/>
        <v>A+J=</v>
      </c>
      <c r="AC3092" s="115">
        <f t="shared" si="1440"/>
        <v>47386</v>
      </c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9">
        <f t="shared" si="1437"/>
        <v>47362</v>
      </c>
      <c r="B3093" s="110">
        <f t="shared" si="1419"/>
        <v>81.460618769999996</v>
      </c>
      <c r="C3093" s="184">
        <f t="shared" si="1418"/>
        <v>81.252095851082956</v>
      </c>
      <c r="D3093" s="111">
        <f t="shared" si="1420"/>
        <v>7245.38</v>
      </c>
      <c r="E3093" s="111">
        <f>IF($K3093=1,VLOOKUP($A3092,$AQ$11:$AU$150,5),E3092)</f>
        <v>7276.54</v>
      </c>
      <c r="F3093" s="160" t="e">
        <f>IF($K3093=1,VLOOKUP($A3092,$AQ$11:$AU$135,6),F3092)</f>
        <v>#REF!</v>
      </c>
      <c r="G3093" s="114">
        <f t="shared" si="1421"/>
        <v>4.3006716003852752E-3</v>
      </c>
      <c r="H3093" s="115">
        <f t="shared" si="1422"/>
        <v>47386</v>
      </c>
      <c r="I3093" s="115">
        <f t="shared" si="1423"/>
        <v>47386</v>
      </c>
      <c r="J3093" s="116">
        <f t="shared" si="1424"/>
        <v>20</v>
      </c>
      <c r="K3093" s="116">
        <f t="shared" si="1425"/>
        <v>5</v>
      </c>
      <c r="L3093" s="8">
        <f t="shared" si="1426"/>
        <v>1.0010734299999999</v>
      </c>
      <c r="M3093" s="117">
        <v>1</v>
      </c>
      <c r="N3093" s="117">
        <f t="shared" si="1427"/>
        <v>1</v>
      </c>
      <c r="O3093" s="110">
        <f t="shared" si="1428"/>
        <v>1.0010734299999999</v>
      </c>
      <c r="P3093" s="110">
        <f t="shared" si="1429"/>
        <v>81.339314279999996</v>
      </c>
      <c r="Q3093" s="148">
        <f t="shared" si="1430"/>
        <v>0</v>
      </c>
      <c r="R3093" s="170">
        <f t="shared" si="1431"/>
        <v>0</v>
      </c>
      <c r="S3093" s="110">
        <f t="shared" si="1432"/>
        <v>0</v>
      </c>
      <c r="T3093" s="92">
        <f t="shared" si="1441"/>
        <v>0</v>
      </c>
      <c r="U3093" s="181">
        <f t="shared" si="1442"/>
        <v>0</v>
      </c>
      <c r="V3093" s="120">
        <f t="shared" si="1438"/>
        <v>7.8E-2</v>
      </c>
      <c r="W3093" s="118">
        <f t="shared" si="1433"/>
        <v>5</v>
      </c>
      <c r="X3093" s="118">
        <v>252</v>
      </c>
      <c r="Y3093" s="117">
        <f t="shared" si="1434"/>
        <v>1.001491339</v>
      </c>
      <c r="Z3093" s="110">
        <f t="shared" si="1435"/>
        <v>0.12130449</v>
      </c>
      <c r="AA3093" s="110">
        <f t="shared" si="1436"/>
        <v>0</v>
      </c>
      <c r="AB3093" s="121" t="str">
        <f t="shared" si="1439"/>
        <v>A+J=</v>
      </c>
      <c r="AC3093" s="115">
        <f t="shared" si="1440"/>
        <v>47386</v>
      </c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9">
        <f t="shared" si="1437"/>
        <v>47363</v>
      </c>
      <c r="B3094" s="110">
        <f t="shared" si="1419"/>
        <v>81.460618769999996</v>
      </c>
      <c r="C3094" s="184">
        <f t="shared" si="1418"/>
        <v>81.252095851082956</v>
      </c>
      <c r="D3094" s="111">
        <f t="shared" si="1420"/>
        <v>7245.38</v>
      </c>
      <c r="E3094" s="111">
        <f>IF($K3094=1,VLOOKUP($A3093,$AQ$11:$AU$150,5),E3093)</f>
        <v>7276.54</v>
      </c>
      <c r="F3094" s="160" t="e">
        <f>IF($K3094=1,VLOOKUP($A3093,$AQ$11:$AU$135,6),F3093)</f>
        <v>#REF!</v>
      </c>
      <c r="G3094" s="114">
        <f t="shared" si="1421"/>
        <v>4.3006716003852752E-3</v>
      </c>
      <c r="H3094" s="115">
        <f t="shared" si="1422"/>
        <v>47386</v>
      </c>
      <c r="I3094" s="115">
        <f t="shared" si="1423"/>
        <v>47386</v>
      </c>
      <c r="J3094" s="116">
        <f t="shared" si="1424"/>
        <v>20</v>
      </c>
      <c r="K3094" s="116">
        <f t="shared" si="1425"/>
        <v>5</v>
      </c>
      <c r="L3094" s="8">
        <f t="shared" si="1426"/>
        <v>1.0010734299999999</v>
      </c>
      <c r="M3094" s="117">
        <v>1</v>
      </c>
      <c r="N3094" s="117">
        <f t="shared" si="1427"/>
        <v>1</v>
      </c>
      <c r="O3094" s="110">
        <f t="shared" si="1428"/>
        <v>1.0010734299999999</v>
      </c>
      <c r="P3094" s="110">
        <f t="shared" si="1429"/>
        <v>81.339314279999996</v>
      </c>
      <c r="Q3094" s="148">
        <f t="shared" si="1430"/>
        <v>0</v>
      </c>
      <c r="R3094" s="170">
        <f t="shared" si="1431"/>
        <v>0</v>
      </c>
      <c r="S3094" s="110">
        <f t="shared" si="1432"/>
        <v>0</v>
      </c>
      <c r="T3094" s="92">
        <f t="shared" si="1441"/>
        <v>0</v>
      </c>
      <c r="U3094" s="181">
        <f t="shared" si="1442"/>
        <v>0</v>
      </c>
      <c r="V3094" s="120">
        <f t="shared" si="1438"/>
        <v>7.8E-2</v>
      </c>
      <c r="W3094" s="118">
        <f t="shared" si="1433"/>
        <v>5</v>
      </c>
      <c r="X3094" s="118">
        <v>252</v>
      </c>
      <c r="Y3094" s="117">
        <f t="shared" si="1434"/>
        <v>1.001491339</v>
      </c>
      <c r="Z3094" s="110">
        <f t="shared" si="1435"/>
        <v>0.12130449</v>
      </c>
      <c r="AA3094" s="110">
        <f t="shared" si="1436"/>
        <v>0</v>
      </c>
      <c r="AB3094" s="121" t="str">
        <f t="shared" si="1439"/>
        <v>A+J=</v>
      </c>
      <c r="AC3094" s="115">
        <f t="shared" si="1440"/>
        <v>47386</v>
      </c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9">
        <f t="shared" si="1437"/>
        <v>47364</v>
      </c>
      <c r="B3095" s="110">
        <f t="shared" si="1419"/>
        <v>81.460618769999996</v>
      </c>
      <c r="C3095" s="184">
        <f t="shared" si="1418"/>
        <v>81.252095851082956</v>
      </c>
      <c r="D3095" s="111">
        <f t="shared" si="1420"/>
        <v>7245.38</v>
      </c>
      <c r="E3095" s="111">
        <f>IF($K3095=1,VLOOKUP($A3094,$AQ$11:$AU$150,5),E3094)</f>
        <v>7276.54</v>
      </c>
      <c r="F3095" s="160" t="e">
        <f>IF($K3095=1,VLOOKUP($A3094,$AQ$11:$AU$135,6),F3094)</f>
        <v>#REF!</v>
      </c>
      <c r="G3095" s="114">
        <f t="shared" si="1421"/>
        <v>4.3006716003852752E-3</v>
      </c>
      <c r="H3095" s="115">
        <f t="shared" si="1422"/>
        <v>47386</v>
      </c>
      <c r="I3095" s="115">
        <f t="shared" si="1423"/>
        <v>47386</v>
      </c>
      <c r="J3095" s="116">
        <f t="shared" si="1424"/>
        <v>20</v>
      </c>
      <c r="K3095" s="116">
        <f t="shared" si="1425"/>
        <v>5</v>
      </c>
      <c r="L3095" s="8">
        <f t="shared" si="1426"/>
        <v>1.0010734299999999</v>
      </c>
      <c r="M3095" s="117">
        <v>1</v>
      </c>
      <c r="N3095" s="117">
        <f t="shared" si="1427"/>
        <v>1</v>
      </c>
      <c r="O3095" s="110">
        <f t="shared" si="1428"/>
        <v>1.0010734299999999</v>
      </c>
      <c r="P3095" s="110">
        <f t="shared" si="1429"/>
        <v>81.339314279999996</v>
      </c>
      <c r="Q3095" s="148">
        <f t="shared" si="1430"/>
        <v>0</v>
      </c>
      <c r="R3095" s="170">
        <f t="shared" si="1431"/>
        <v>0</v>
      </c>
      <c r="S3095" s="110">
        <f t="shared" si="1432"/>
        <v>0</v>
      </c>
      <c r="T3095" s="92">
        <f t="shared" si="1441"/>
        <v>0</v>
      </c>
      <c r="U3095" s="181">
        <f t="shared" si="1442"/>
        <v>0</v>
      </c>
      <c r="V3095" s="120">
        <f t="shared" si="1438"/>
        <v>7.8E-2</v>
      </c>
      <c r="W3095" s="118">
        <f t="shared" si="1433"/>
        <v>5</v>
      </c>
      <c r="X3095" s="118">
        <v>252</v>
      </c>
      <c r="Y3095" s="117">
        <f t="shared" si="1434"/>
        <v>1.001491339</v>
      </c>
      <c r="Z3095" s="110">
        <f t="shared" si="1435"/>
        <v>0.12130449</v>
      </c>
      <c r="AA3095" s="110">
        <f t="shared" si="1436"/>
        <v>0</v>
      </c>
      <c r="AB3095" s="121" t="str">
        <f t="shared" si="1439"/>
        <v>A+J=</v>
      </c>
      <c r="AC3095" s="115">
        <f t="shared" si="1440"/>
        <v>47386</v>
      </c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9">
        <f t="shared" si="1437"/>
        <v>47365</v>
      </c>
      <c r="B3096" s="110">
        <f t="shared" si="1419"/>
        <v>81.502387949999999</v>
      </c>
      <c r="C3096" s="184">
        <f t="shared" si="1418"/>
        <v>81.252095851082956</v>
      </c>
      <c r="D3096" s="111">
        <f t="shared" si="1420"/>
        <v>7245.38</v>
      </c>
      <c r="E3096" s="111">
        <f>IF($K3096=1,VLOOKUP($A3095,$AQ$11:$AU$150,5),E3095)</f>
        <v>7276.54</v>
      </c>
      <c r="F3096" s="160" t="e">
        <f>IF($K3096=1,VLOOKUP($A3095,$AQ$11:$AU$135,6),F3095)</f>
        <v>#REF!</v>
      </c>
      <c r="G3096" s="114">
        <f t="shared" si="1421"/>
        <v>4.3006716003852752E-3</v>
      </c>
      <c r="H3096" s="115">
        <f t="shared" si="1422"/>
        <v>47386</v>
      </c>
      <c r="I3096" s="115">
        <f t="shared" si="1423"/>
        <v>47386</v>
      </c>
      <c r="J3096" s="116">
        <f t="shared" si="1424"/>
        <v>20</v>
      </c>
      <c r="K3096" s="116">
        <f t="shared" si="1425"/>
        <v>6</v>
      </c>
      <c r="L3096" s="8">
        <f t="shared" si="1426"/>
        <v>1.0012882599999999</v>
      </c>
      <c r="M3096" s="117">
        <v>1</v>
      </c>
      <c r="N3096" s="117">
        <f t="shared" si="1427"/>
        <v>1</v>
      </c>
      <c r="O3096" s="110">
        <f t="shared" si="1428"/>
        <v>1.0012882599999999</v>
      </c>
      <c r="P3096" s="110">
        <f t="shared" si="1429"/>
        <v>81.356769670000006</v>
      </c>
      <c r="Q3096" s="148">
        <f t="shared" si="1430"/>
        <v>0</v>
      </c>
      <c r="R3096" s="170">
        <f t="shared" si="1431"/>
        <v>0</v>
      </c>
      <c r="S3096" s="110">
        <f t="shared" si="1432"/>
        <v>0</v>
      </c>
      <c r="T3096" s="92">
        <f t="shared" si="1441"/>
        <v>0</v>
      </c>
      <c r="U3096" s="181">
        <f t="shared" si="1442"/>
        <v>0</v>
      </c>
      <c r="V3096" s="120">
        <f t="shared" si="1438"/>
        <v>7.8E-2</v>
      </c>
      <c r="W3096" s="118">
        <f t="shared" si="1433"/>
        <v>6</v>
      </c>
      <c r="X3096" s="118">
        <v>252</v>
      </c>
      <c r="Y3096" s="117">
        <f t="shared" si="1434"/>
        <v>1.0017898730000001</v>
      </c>
      <c r="Z3096" s="110">
        <f t="shared" si="1435"/>
        <v>0.14561827999999999</v>
      </c>
      <c r="AA3096" s="110">
        <f t="shared" si="1436"/>
        <v>0</v>
      </c>
      <c r="AB3096" s="121" t="str">
        <f t="shared" si="1439"/>
        <v>A+J=</v>
      </c>
      <c r="AC3096" s="115">
        <f t="shared" si="1440"/>
        <v>47386</v>
      </c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9">
        <f t="shared" si="1437"/>
        <v>47366</v>
      </c>
      <c r="B3097" s="110">
        <f t="shared" si="1419"/>
        <v>81.544178060000007</v>
      </c>
      <c r="C3097" s="184">
        <f t="shared" si="1418"/>
        <v>81.252095851082956</v>
      </c>
      <c r="D3097" s="111">
        <f t="shared" si="1420"/>
        <v>7245.38</v>
      </c>
      <c r="E3097" s="111">
        <f>IF($K3097=1,VLOOKUP($A3096,$AQ$11:$AU$150,5),E3096)</f>
        <v>7276.54</v>
      </c>
      <c r="F3097" s="160" t="e">
        <f>IF($K3097=1,VLOOKUP($A3096,$AQ$11:$AU$135,6),F3096)</f>
        <v>#REF!</v>
      </c>
      <c r="G3097" s="114">
        <f t="shared" si="1421"/>
        <v>4.3006716003852752E-3</v>
      </c>
      <c r="H3097" s="115">
        <f t="shared" si="1422"/>
        <v>47386</v>
      </c>
      <c r="I3097" s="115">
        <f t="shared" si="1423"/>
        <v>47386</v>
      </c>
      <c r="J3097" s="116">
        <f t="shared" si="1424"/>
        <v>20</v>
      </c>
      <c r="K3097" s="116">
        <f t="shared" si="1425"/>
        <v>7</v>
      </c>
      <c r="L3097" s="8">
        <f t="shared" si="1426"/>
        <v>1.0015031299999999</v>
      </c>
      <c r="M3097" s="117">
        <v>1</v>
      </c>
      <c r="N3097" s="117">
        <f t="shared" si="1427"/>
        <v>1</v>
      </c>
      <c r="O3097" s="110">
        <f t="shared" si="1428"/>
        <v>1.0015031299999999</v>
      </c>
      <c r="P3097" s="110">
        <f t="shared" si="1429"/>
        <v>81.374228310000007</v>
      </c>
      <c r="Q3097" s="148">
        <f t="shared" si="1430"/>
        <v>0</v>
      </c>
      <c r="R3097" s="170">
        <f t="shared" si="1431"/>
        <v>0</v>
      </c>
      <c r="S3097" s="110">
        <f t="shared" si="1432"/>
        <v>0</v>
      </c>
      <c r="T3097" s="92">
        <f t="shared" si="1441"/>
        <v>0</v>
      </c>
      <c r="U3097" s="181">
        <f t="shared" si="1442"/>
        <v>0</v>
      </c>
      <c r="V3097" s="120">
        <f t="shared" si="1438"/>
        <v>7.8E-2</v>
      </c>
      <c r="W3097" s="118">
        <f t="shared" si="1433"/>
        <v>7</v>
      </c>
      <c r="X3097" s="118">
        <v>252</v>
      </c>
      <c r="Y3097" s="117">
        <f t="shared" si="1434"/>
        <v>1.0020884960000001</v>
      </c>
      <c r="Z3097" s="110">
        <f t="shared" si="1435"/>
        <v>0.16994975000000001</v>
      </c>
      <c r="AA3097" s="110">
        <f t="shared" si="1436"/>
        <v>0</v>
      </c>
      <c r="AB3097" s="121" t="str">
        <f t="shared" si="1439"/>
        <v>A+J=</v>
      </c>
      <c r="AC3097" s="115">
        <f t="shared" si="1440"/>
        <v>47386</v>
      </c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9">
        <f t="shared" si="1437"/>
        <v>47367</v>
      </c>
      <c r="B3098" s="110">
        <f t="shared" si="1419"/>
        <v>81.585989980000008</v>
      </c>
      <c r="C3098" s="184">
        <f t="shared" si="1418"/>
        <v>81.252095851082956</v>
      </c>
      <c r="D3098" s="111">
        <f t="shared" si="1420"/>
        <v>7245.38</v>
      </c>
      <c r="E3098" s="111">
        <f>IF($K3098=1,VLOOKUP($A3097,$AQ$11:$AU$150,5),E3097)</f>
        <v>7276.54</v>
      </c>
      <c r="F3098" s="160" t="e">
        <f>IF($K3098=1,VLOOKUP($A3097,$AQ$11:$AU$135,6),F3097)</f>
        <v>#REF!</v>
      </c>
      <c r="G3098" s="114">
        <f t="shared" si="1421"/>
        <v>4.3006716003852752E-3</v>
      </c>
      <c r="H3098" s="115">
        <f t="shared" si="1422"/>
        <v>47386</v>
      </c>
      <c r="I3098" s="115">
        <f t="shared" si="1423"/>
        <v>47386</v>
      </c>
      <c r="J3098" s="116">
        <f t="shared" si="1424"/>
        <v>20</v>
      </c>
      <c r="K3098" s="116">
        <f t="shared" si="1425"/>
        <v>8</v>
      </c>
      <c r="L3098" s="8">
        <f t="shared" si="1426"/>
        <v>1.00171805</v>
      </c>
      <c r="M3098" s="117">
        <v>1</v>
      </c>
      <c r="N3098" s="117">
        <f t="shared" si="1427"/>
        <v>1</v>
      </c>
      <c r="O3098" s="110">
        <f t="shared" si="1428"/>
        <v>1.00171805</v>
      </c>
      <c r="P3098" s="110">
        <f t="shared" si="1429"/>
        <v>81.391691010000002</v>
      </c>
      <c r="Q3098" s="148">
        <f t="shared" si="1430"/>
        <v>0</v>
      </c>
      <c r="R3098" s="170">
        <f t="shared" si="1431"/>
        <v>0</v>
      </c>
      <c r="S3098" s="110">
        <f t="shared" si="1432"/>
        <v>0</v>
      </c>
      <c r="T3098" s="92">
        <f t="shared" si="1441"/>
        <v>0</v>
      </c>
      <c r="U3098" s="181">
        <f t="shared" si="1442"/>
        <v>0</v>
      </c>
      <c r="V3098" s="120">
        <f t="shared" si="1438"/>
        <v>7.8E-2</v>
      </c>
      <c r="W3098" s="118">
        <f t="shared" si="1433"/>
        <v>8</v>
      </c>
      <c r="X3098" s="118">
        <v>252</v>
      </c>
      <c r="Y3098" s="117">
        <f t="shared" si="1434"/>
        <v>1.0023872089999999</v>
      </c>
      <c r="Z3098" s="110">
        <f t="shared" si="1435"/>
        <v>0.19429896999999999</v>
      </c>
      <c r="AA3098" s="110">
        <f t="shared" si="1436"/>
        <v>0</v>
      </c>
      <c r="AB3098" s="121" t="str">
        <f t="shared" si="1439"/>
        <v>A+J=</v>
      </c>
      <c r="AC3098" s="115">
        <f t="shared" si="1440"/>
        <v>47386</v>
      </c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9">
        <f t="shared" si="1437"/>
        <v>47368</v>
      </c>
      <c r="B3099" s="110">
        <f t="shared" si="1419"/>
        <v>81.627822850000001</v>
      </c>
      <c r="C3099" s="184">
        <f t="shared" si="1418"/>
        <v>81.252095851082956</v>
      </c>
      <c r="D3099" s="111">
        <f t="shared" si="1420"/>
        <v>7245.38</v>
      </c>
      <c r="E3099" s="111">
        <f>IF($K3099=1,VLOOKUP($A3098,$AQ$11:$AU$150,5),E3098)</f>
        <v>7276.54</v>
      </c>
      <c r="F3099" s="160" t="e">
        <f>IF($K3099=1,VLOOKUP($A3098,$AQ$11:$AU$135,6),F3098)</f>
        <v>#REF!</v>
      </c>
      <c r="G3099" s="114">
        <f t="shared" si="1421"/>
        <v>4.3006716003852752E-3</v>
      </c>
      <c r="H3099" s="115">
        <f t="shared" si="1422"/>
        <v>47386</v>
      </c>
      <c r="I3099" s="115">
        <f t="shared" si="1423"/>
        <v>47386</v>
      </c>
      <c r="J3099" s="116">
        <f t="shared" si="1424"/>
        <v>20</v>
      </c>
      <c r="K3099" s="116">
        <f t="shared" si="1425"/>
        <v>9</v>
      </c>
      <c r="L3099" s="8">
        <f t="shared" si="1426"/>
        <v>1.0019330099999999</v>
      </c>
      <c r="M3099" s="117">
        <v>1</v>
      </c>
      <c r="N3099" s="117">
        <f t="shared" si="1427"/>
        <v>1</v>
      </c>
      <c r="O3099" s="110">
        <f t="shared" si="1428"/>
        <v>1.0019330099999999</v>
      </c>
      <c r="P3099" s="110">
        <f t="shared" si="1429"/>
        <v>81.409156960000004</v>
      </c>
      <c r="Q3099" s="148">
        <f t="shared" si="1430"/>
        <v>0</v>
      </c>
      <c r="R3099" s="170">
        <f t="shared" si="1431"/>
        <v>0</v>
      </c>
      <c r="S3099" s="110">
        <f t="shared" si="1432"/>
        <v>0</v>
      </c>
      <c r="T3099" s="92">
        <f t="shared" si="1441"/>
        <v>0</v>
      </c>
      <c r="U3099" s="181">
        <f t="shared" si="1442"/>
        <v>0</v>
      </c>
      <c r="V3099" s="120">
        <f t="shared" si="1438"/>
        <v>7.8E-2</v>
      </c>
      <c r="W3099" s="118">
        <f t="shared" si="1433"/>
        <v>9</v>
      </c>
      <c r="X3099" s="118">
        <v>252</v>
      </c>
      <c r="Y3099" s="117">
        <f t="shared" si="1434"/>
        <v>1.002686011</v>
      </c>
      <c r="Z3099" s="110">
        <f t="shared" si="1435"/>
        <v>0.21866589</v>
      </c>
      <c r="AA3099" s="110">
        <f t="shared" si="1436"/>
        <v>0</v>
      </c>
      <c r="AB3099" s="121" t="str">
        <f t="shared" si="1439"/>
        <v>A+J=</v>
      </c>
      <c r="AC3099" s="115">
        <f t="shared" si="1440"/>
        <v>47386</v>
      </c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9">
        <f t="shared" si="1437"/>
        <v>47369</v>
      </c>
      <c r="B3100" s="110">
        <f t="shared" si="1419"/>
        <v>81.627822850000001</v>
      </c>
      <c r="C3100" s="184">
        <f t="shared" si="1418"/>
        <v>81.252095851082956</v>
      </c>
      <c r="D3100" s="111">
        <f t="shared" si="1420"/>
        <v>7245.38</v>
      </c>
      <c r="E3100" s="111">
        <f>IF($K3100=1,VLOOKUP($A3099,$AQ$11:$AU$150,5),E3099)</f>
        <v>7276.54</v>
      </c>
      <c r="F3100" s="160" t="e">
        <f>IF($K3100=1,VLOOKUP($A3099,$AQ$11:$AU$135,6),F3099)</f>
        <v>#REF!</v>
      </c>
      <c r="G3100" s="114">
        <f t="shared" si="1421"/>
        <v>4.3006716003852752E-3</v>
      </c>
      <c r="H3100" s="115">
        <f t="shared" si="1422"/>
        <v>47386</v>
      </c>
      <c r="I3100" s="115">
        <f t="shared" si="1423"/>
        <v>47386</v>
      </c>
      <c r="J3100" s="116">
        <f t="shared" si="1424"/>
        <v>20</v>
      </c>
      <c r="K3100" s="116">
        <f t="shared" si="1425"/>
        <v>9</v>
      </c>
      <c r="L3100" s="8">
        <f t="shared" si="1426"/>
        <v>1.0019330099999999</v>
      </c>
      <c r="M3100" s="117">
        <v>1</v>
      </c>
      <c r="N3100" s="117">
        <f t="shared" si="1427"/>
        <v>1</v>
      </c>
      <c r="O3100" s="110">
        <f t="shared" si="1428"/>
        <v>1.0019330099999999</v>
      </c>
      <c r="P3100" s="110">
        <f t="shared" si="1429"/>
        <v>81.409156960000004</v>
      </c>
      <c r="Q3100" s="148">
        <f t="shared" si="1430"/>
        <v>0</v>
      </c>
      <c r="R3100" s="170">
        <f t="shared" si="1431"/>
        <v>0</v>
      </c>
      <c r="S3100" s="110">
        <f t="shared" si="1432"/>
        <v>0</v>
      </c>
      <c r="T3100" s="92">
        <f t="shared" si="1441"/>
        <v>0</v>
      </c>
      <c r="U3100" s="181">
        <f t="shared" si="1442"/>
        <v>0</v>
      </c>
      <c r="V3100" s="120">
        <f t="shared" si="1438"/>
        <v>7.8E-2</v>
      </c>
      <c r="W3100" s="118">
        <f t="shared" si="1433"/>
        <v>9</v>
      </c>
      <c r="X3100" s="118">
        <v>252</v>
      </c>
      <c r="Y3100" s="117">
        <f t="shared" si="1434"/>
        <v>1.002686011</v>
      </c>
      <c r="Z3100" s="110">
        <f t="shared" si="1435"/>
        <v>0.21866589</v>
      </c>
      <c r="AA3100" s="110">
        <f t="shared" si="1436"/>
        <v>0</v>
      </c>
      <c r="AB3100" s="121" t="str">
        <f t="shared" si="1439"/>
        <v>A+J=</v>
      </c>
      <c r="AC3100" s="115">
        <f t="shared" si="1440"/>
        <v>47386</v>
      </c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9">
        <f t="shared" si="1437"/>
        <v>47370</v>
      </c>
      <c r="B3101" s="110">
        <f t="shared" si="1419"/>
        <v>81.627822850000001</v>
      </c>
      <c r="C3101" s="184">
        <f t="shared" si="1418"/>
        <v>81.252095851082956</v>
      </c>
      <c r="D3101" s="111">
        <f t="shared" si="1420"/>
        <v>7245.38</v>
      </c>
      <c r="E3101" s="111">
        <f>IF($K3101=1,VLOOKUP($A3100,$AQ$11:$AU$150,5),E3100)</f>
        <v>7276.54</v>
      </c>
      <c r="F3101" s="160" t="e">
        <f>IF($K3101=1,VLOOKUP($A3100,$AQ$11:$AU$135,6),F3100)</f>
        <v>#REF!</v>
      </c>
      <c r="G3101" s="114">
        <f t="shared" si="1421"/>
        <v>4.3006716003852752E-3</v>
      </c>
      <c r="H3101" s="115">
        <f t="shared" si="1422"/>
        <v>47386</v>
      </c>
      <c r="I3101" s="115">
        <f t="shared" si="1423"/>
        <v>47386</v>
      </c>
      <c r="J3101" s="116">
        <f t="shared" si="1424"/>
        <v>20</v>
      </c>
      <c r="K3101" s="116">
        <f t="shared" si="1425"/>
        <v>9</v>
      </c>
      <c r="L3101" s="8">
        <f t="shared" si="1426"/>
        <v>1.0019330099999999</v>
      </c>
      <c r="M3101" s="117">
        <v>1</v>
      </c>
      <c r="N3101" s="117">
        <f t="shared" si="1427"/>
        <v>1</v>
      </c>
      <c r="O3101" s="110">
        <f t="shared" si="1428"/>
        <v>1.0019330099999999</v>
      </c>
      <c r="P3101" s="110">
        <f t="shared" si="1429"/>
        <v>81.409156960000004</v>
      </c>
      <c r="Q3101" s="148">
        <f t="shared" si="1430"/>
        <v>0</v>
      </c>
      <c r="R3101" s="170">
        <f t="shared" si="1431"/>
        <v>0</v>
      </c>
      <c r="S3101" s="110">
        <f t="shared" si="1432"/>
        <v>0</v>
      </c>
      <c r="T3101" s="92">
        <f t="shared" si="1441"/>
        <v>0</v>
      </c>
      <c r="U3101" s="181">
        <f t="shared" si="1442"/>
        <v>0</v>
      </c>
      <c r="V3101" s="120">
        <f t="shared" si="1438"/>
        <v>7.8E-2</v>
      </c>
      <c r="W3101" s="118">
        <f t="shared" si="1433"/>
        <v>9</v>
      </c>
      <c r="X3101" s="118">
        <v>252</v>
      </c>
      <c r="Y3101" s="117">
        <f t="shared" si="1434"/>
        <v>1.002686011</v>
      </c>
      <c r="Z3101" s="110">
        <f t="shared" si="1435"/>
        <v>0.21866589</v>
      </c>
      <c r="AA3101" s="110">
        <f t="shared" si="1436"/>
        <v>0</v>
      </c>
      <c r="AB3101" s="121" t="str">
        <f t="shared" si="1439"/>
        <v>A+J=</v>
      </c>
      <c r="AC3101" s="115">
        <f t="shared" si="1440"/>
        <v>47386</v>
      </c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9">
        <f t="shared" si="1437"/>
        <v>47371</v>
      </c>
      <c r="B3102" s="110">
        <f t="shared" si="1419"/>
        <v>81.627822850000001</v>
      </c>
      <c r="C3102" s="184">
        <f t="shared" si="1418"/>
        <v>81.252095851082956</v>
      </c>
      <c r="D3102" s="111">
        <f t="shared" si="1420"/>
        <v>7245.38</v>
      </c>
      <c r="E3102" s="111">
        <f>IF($K3102=1,VLOOKUP($A3101,$AQ$11:$AU$150,5),E3101)</f>
        <v>7276.54</v>
      </c>
      <c r="F3102" s="160" t="e">
        <f>IF($K3102=1,VLOOKUP($A3101,$AQ$11:$AU$135,6),F3101)</f>
        <v>#REF!</v>
      </c>
      <c r="G3102" s="114">
        <f t="shared" si="1421"/>
        <v>4.3006716003852752E-3</v>
      </c>
      <c r="H3102" s="115">
        <f t="shared" si="1422"/>
        <v>47386</v>
      </c>
      <c r="I3102" s="115">
        <f t="shared" si="1423"/>
        <v>47386</v>
      </c>
      <c r="J3102" s="116">
        <f t="shared" si="1424"/>
        <v>20</v>
      </c>
      <c r="K3102" s="116">
        <f t="shared" si="1425"/>
        <v>9</v>
      </c>
      <c r="L3102" s="8">
        <f t="shared" si="1426"/>
        <v>1.0019330099999999</v>
      </c>
      <c r="M3102" s="117">
        <v>1</v>
      </c>
      <c r="N3102" s="117">
        <f t="shared" si="1427"/>
        <v>1</v>
      </c>
      <c r="O3102" s="110">
        <f t="shared" si="1428"/>
        <v>1.0019330099999999</v>
      </c>
      <c r="P3102" s="110">
        <f t="shared" si="1429"/>
        <v>81.409156960000004</v>
      </c>
      <c r="Q3102" s="148">
        <f t="shared" si="1430"/>
        <v>0</v>
      </c>
      <c r="R3102" s="170">
        <f t="shared" si="1431"/>
        <v>0</v>
      </c>
      <c r="S3102" s="110">
        <f t="shared" si="1432"/>
        <v>0</v>
      </c>
      <c r="T3102" s="92">
        <f t="shared" si="1441"/>
        <v>0</v>
      </c>
      <c r="U3102" s="181">
        <f t="shared" si="1442"/>
        <v>0</v>
      </c>
      <c r="V3102" s="120">
        <f t="shared" si="1438"/>
        <v>7.8E-2</v>
      </c>
      <c r="W3102" s="118">
        <f t="shared" si="1433"/>
        <v>9</v>
      </c>
      <c r="X3102" s="118">
        <v>252</v>
      </c>
      <c r="Y3102" s="117">
        <f t="shared" si="1434"/>
        <v>1.002686011</v>
      </c>
      <c r="Z3102" s="110">
        <f t="shared" si="1435"/>
        <v>0.21866589</v>
      </c>
      <c r="AA3102" s="110">
        <f t="shared" si="1436"/>
        <v>0</v>
      </c>
      <c r="AB3102" s="121" t="str">
        <f t="shared" si="1439"/>
        <v>A+J=</v>
      </c>
      <c r="AC3102" s="115">
        <f t="shared" si="1440"/>
        <v>47386</v>
      </c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9">
        <f t="shared" si="1437"/>
        <v>47372</v>
      </c>
      <c r="B3103" s="110">
        <f t="shared" si="1419"/>
        <v>81.669677390000004</v>
      </c>
      <c r="C3103" s="184">
        <f t="shared" si="1418"/>
        <v>81.252095851082956</v>
      </c>
      <c r="D3103" s="111">
        <f t="shared" si="1420"/>
        <v>7245.38</v>
      </c>
      <c r="E3103" s="111">
        <f>IF($K3103=1,VLOOKUP($A3102,$AQ$11:$AU$150,5),E3102)</f>
        <v>7276.54</v>
      </c>
      <c r="F3103" s="160" t="e">
        <f>IF($K3103=1,VLOOKUP($A3102,$AQ$11:$AU$135,6),F3102)</f>
        <v>#REF!</v>
      </c>
      <c r="G3103" s="114">
        <f t="shared" si="1421"/>
        <v>4.3006716003852752E-3</v>
      </c>
      <c r="H3103" s="115">
        <f t="shared" si="1422"/>
        <v>47386</v>
      </c>
      <c r="I3103" s="115">
        <f t="shared" si="1423"/>
        <v>47386</v>
      </c>
      <c r="J3103" s="116">
        <f t="shared" si="1424"/>
        <v>20</v>
      </c>
      <c r="K3103" s="116">
        <f t="shared" si="1425"/>
        <v>10</v>
      </c>
      <c r="L3103" s="8">
        <f t="shared" si="1426"/>
        <v>1.0021480199999999</v>
      </c>
      <c r="M3103" s="117">
        <v>1</v>
      </c>
      <c r="N3103" s="117">
        <f t="shared" si="1427"/>
        <v>1</v>
      </c>
      <c r="O3103" s="110">
        <f t="shared" si="1428"/>
        <v>1.0021480199999999</v>
      </c>
      <c r="P3103" s="110">
        <f t="shared" si="1429"/>
        <v>81.426626970000001</v>
      </c>
      <c r="Q3103" s="148">
        <f t="shared" si="1430"/>
        <v>0</v>
      </c>
      <c r="R3103" s="170">
        <f t="shared" si="1431"/>
        <v>0</v>
      </c>
      <c r="S3103" s="110">
        <f t="shared" si="1432"/>
        <v>0</v>
      </c>
      <c r="T3103" s="92">
        <f t="shared" si="1441"/>
        <v>0</v>
      </c>
      <c r="U3103" s="181">
        <f t="shared" si="1442"/>
        <v>0</v>
      </c>
      <c r="V3103" s="120">
        <f t="shared" si="1438"/>
        <v>7.8E-2</v>
      </c>
      <c r="W3103" s="118">
        <f t="shared" si="1433"/>
        <v>10</v>
      </c>
      <c r="X3103" s="118">
        <v>252</v>
      </c>
      <c r="Y3103" s="117">
        <f t="shared" si="1434"/>
        <v>1.002984901</v>
      </c>
      <c r="Z3103" s="110">
        <f t="shared" si="1435"/>
        <v>0.24305041999999999</v>
      </c>
      <c r="AA3103" s="110">
        <f t="shared" si="1436"/>
        <v>0</v>
      </c>
      <c r="AB3103" s="121" t="str">
        <f t="shared" si="1439"/>
        <v>A+J=</v>
      </c>
      <c r="AC3103" s="115">
        <f t="shared" si="1440"/>
        <v>47386</v>
      </c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9">
        <f t="shared" si="1437"/>
        <v>47373</v>
      </c>
      <c r="B3104" s="110">
        <f t="shared" si="1419"/>
        <v>81.711553780000003</v>
      </c>
      <c r="C3104" s="184">
        <f t="shared" si="1418"/>
        <v>81.252095851082956</v>
      </c>
      <c r="D3104" s="111">
        <f t="shared" si="1420"/>
        <v>7245.38</v>
      </c>
      <c r="E3104" s="111">
        <f>IF($K3104=1,VLOOKUP($A3103,$AQ$11:$AU$150,5),E3103)</f>
        <v>7276.54</v>
      </c>
      <c r="F3104" s="160" t="e">
        <f>IF($K3104=1,VLOOKUP($A3103,$AQ$11:$AU$135,6),F3103)</f>
        <v>#REF!</v>
      </c>
      <c r="G3104" s="114">
        <f t="shared" si="1421"/>
        <v>4.3006716003852752E-3</v>
      </c>
      <c r="H3104" s="115">
        <f t="shared" si="1422"/>
        <v>47386</v>
      </c>
      <c r="I3104" s="115">
        <f t="shared" si="1423"/>
        <v>47386</v>
      </c>
      <c r="J3104" s="116">
        <f t="shared" si="1424"/>
        <v>20</v>
      </c>
      <c r="K3104" s="116">
        <f t="shared" si="1425"/>
        <v>11</v>
      </c>
      <c r="L3104" s="8">
        <f t="shared" si="1426"/>
        <v>1.0023630800000001</v>
      </c>
      <c r="M3104" s="117">
        <v>1</v>
      </c>
      <c r="N3104" s="117">
        <f t="shared" si="1427"/>
        <v>1</v>
      </c>
      <c r="O3104" s="110">
        <f t="shared" si="1428"/>
        <v>1.0023630800000001</v>
      </c>
      <c r="P3104" s="110">
        <f t="shared" si="1429"/>
        <v>81.44410105</v>
      </c>
      <c r="Q3104" s="148">
        <f t="shared" si="1430"/>
        <v>0</v>
      </c>
      <c r="R3104" s="170">
        <f t="shared" si="1431"/>
        <v>0</v>
      </c>
      <c r="S3104" s="110">
        <f t="shared" si="1432"/>
        <v>0</v>
      </c>
      <c r="T3104" s="92">
        <f t="shared" si="1441"/>
        <v>0</v>
      </c>
      <c r="U3104" s="181">
        <f t="shared" si="1442"/>
        <v>0</v>
      </c>
      <c r="V3104" s="120">
        <f t="shared" si="1438"/>
        <v>7.8E-2</v>
      </c>
      <c r="W3104" s="118">
        <f t="shared" si="1433"/>
        <v>11</v>
      </c>
      <c r="X3104" s="118">
        <v>252</v>
      </c>
      <c r="Y3104" s="117">
        <f t="shared" si="1434"/>
        <v>1.003283881</v>
      </c>
      <c r="Z3104" s="110">
        <f t="shared" si="1435"/>
        <v>0.26745273000000003</v>
      </c>
      <c r="AA3104" s="110">
        <f t="shared" si="1436"/>
        <v>0</v>
      </c>
      <c r="AB3104" s="121" t="str">
        <f t="shared" si="1439"/>
        <v>A+J=</v>
      </c>
      <c r="AC3104" s="115">
        <f t="shared" si="1440"/>
        <v>47386</v>
      </c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9">
        <f t="shared" si="1437"/>
        <v>47374</v>
      </c>
      <c r="B3105" s="110">
        <f t="shared" si="1419"/>
        <v>81.753451130000002</v>
      </c>
      <c r="C3105" s="184">
        <f t="shared" si="1418"/>
        <v>81.252095851082956</v>
      </c>
      <c r="D3105" s="111">
        <f t="shared" si="1420"/>
        <v>7245.38</v>
      </c>
      <c r="E3105" s="111">
        <f>IF($K3105=1,VLOOKUP($A3104,$AQ$11:$AU$150,5),E3104)</f>
        <v>7276.54</v>
      </c>
      <c r="F3105" s="160" t="e">
        <f>IF($K3105=1,VLOOKUP($A3104,$AQ$11:$AU$135,6),F3104)</f>
        <v>#REF!</v>
      </c>
      <c r="G3105" s="114">
        <f t="shared" si="1421"/>
        <v>4.3006716003852752E-3</v>
      </c>
      <c r="H3105" s="115">
        <f t="shared" si="1422"/>
        <v>47386</v>
      </c>
      <c r="I3105" s="115">
        <f t="shared" si="1423"/>
        <v>47386</v>
      </c>
      <c r="J3105" s="116">
        <f t="shared" si="1424"/>
        <v>20</v>
      </c>
      <c r="K3105" s="116">
        <f t="shared" si="1425"/>
        <v>12</v>
      </c>
      <c r="L3105" s="8">
        <f t="shared" si="1426"/>
        <v>1.00257818</v>
      </c>
      <c r="M3105" s="117">
        <v>1</v>
      </c>
      <c r="N3105" s="117">
        <f t="shared" si="1427"/>
        <v>1</v>
      </c>
      <c r="O3105" s="110">
        <f t="shared" si="1428"/>
        <v>1.00257818</v>
      </c>
      <c r="P3105" s="110">
        <f t="shared" si="1429"/>
        <v>81.461578369999998</v>
      </c>
      <c r="Q3105" s="148">
        <f t="shared" si="1430"/>
        <v>0</v>
      </c>
      <c r="R3105" s="170">
        <f t="shared" si="1431"/>
        <v>0</v>
      </c>
      <c r="S3105" s="110">
        <f t="shared" si="1432"/>
        <v>0</v>
      </c>
      <c r="T3105" s="92">
        <f t="shared" si="1441"/>
        <v>0</v>
      </c>
      <c r="U3105" s="181">
        <f t="shared" si="1442"/>
        <v>0</v>
      </c>
      <c r="V3105" s="120">
        <f t="shared" si="1438"/>
        <v>7.8E-2</v>
      </c>
      <c r="W3105" s="118">
        <f t="shared" si="1433"/>
        <v>12</v>
      </c>
      <c r="X3105" s="118">
        <v>252</v>
      </c>
      <c r="Y3105" s="117">
        <f t="shared" si="1434"/>
        <v>1.00358295</v>
      </c>
      <c r="Z3105" s="110">
        <f t="shared" si="1435"/>
        <v>0.29187276000000001</v>
      </c>
      <c r="AA3105" s="110">
        <f t="shared" si="1436"/>
        <v>0</v>
      </c>
      <c r="AB3105" s="121" t="str">
        <f t="shared" si="1439"/>
        <v>A+J=</v>
      </c>
      <c r="AC3105" s="115">
        <f t="shared" si="1440"/>
        <v>47386</v>
      </c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9">
        <f t="shared" si="1437"/>
        <v>47375</v>
      </c>
      <c r="B3106" s="110">
        <f t="shared" si="1419"/>
        <v>81.795370259999999</v>
      </c>
      <c r="C3106" s="184">
        <f t="shared" si="1418"/>
        <v>81.252095851082956</v>
      </c>
      <c r="D3106" s="111">
        <f t="shared" si="1420"/>
        <v>7245.38</v>
      </c>
      <c r="E3106" s="111">
        <f>IF($K3106=1,VLOOKUP($A3105,$AQ$11:$AU$150,5),E3105)</f>
        <v>7276.54</v>
      </c>
      <c r="F3106" s="160" t="e">
        <f>IF($K3106=1,VLOOKUP($A3105,$AQ$11:$AU$135,6),F3105)</f>
        <v>#REF!</v>
      </c>
      <c r="G3106" s="114">
        <f t="shared" si="1421"/>
        <v>4.3006716003852752E-3</v>
      </c>
      <c r="H3106" s="115">
        <f t="shared" si="1422"/>
        <v>47386</v>
      </c>
      <c r="I3106" s="115">
        <f t="shared" si="1423"/>
        <v>47386</v>
      </c>
      <c r="J3106" s="116">
        <f t="shared" si="1424"/>
        <v>20</v>
      </c>
      <c r="K3106" s="116">
        <f t="shared" si="1425"/>
        <v>13</v>
      </c>
      <c r="L3106" s="8">
        <f t="shared" si="1426"/>
        <v>1.00279333</v>
      </c>
      <c r="M3106" s="117">
        <v>1</v>
      </c>
      <c r="N3106" s="117">
        <f t="shared" si="1427"/>
        <v>1</v>
      </c>
      <c r="O3106" s="110">
        <f t="shared" si="1428"/>
        <v>1.00279333</v>
      </c>
      <c r="P3106" s="110">
        <f t="shared" si="1429"/>
        <v>81.479059759999998</v>
      </c>
      <c r="Q3106" s="148">
        <f t="shared" si="1430"/>
        <v>0</v>
      </c>
      <c r="R3106" s="170">
        <f t="shared" si="1431"/>
        <v>0</v>
      </c>
      <c r="S3106" s="110">
        <f t="shared" si="1432"/>
        <v>0</v>
      </c>
      <c r="T3106" s="92">
        <f t="shared" si="1441"/>
        <v>0</v>
      </c>
      <c r="U3106" s="181">
        <f t="shared" si="1442"/>
        <v>0</v>
      </c>
      <c r="V3106" s="120">
        <f t="shared" si="1438"/>
        <v>7.8E-2</v>
      </c>
      <c r="W3106" s="118">
        <f t="shared" si="1433"/>
        <v>13</v>
      </c>
      <c r="X3106" s="118">
        <v>252</v>
      </c>
      <c r="Y3106" s="117">
        <f t="shared" si="1434"/>
        <v>1.003882108</v>
      </c>
      <c r="Z3106" s="110">
        <f t="shared" si="1435"/>
        <v>0.31631049999999999</v>
      </c>
      <c r="AA3106" s="110">
        <f t="shared" si="1436"/>
        <v>0</v>
      </c>
      <c r="AB3106" s="121" t="str">
        <f t="shared" si="1439"/>
        <v>A+J=</v>
      </c>
      <c r="AC3106" s="115">
        <f t="shared" si="1440"/>
        <v>47386</v>
      </c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9">
        <f t="shared" si="1437"/>
        <v>47376</v>
      </c>
      <c r="B3107" s="110">
        <f t="shared" si="1419"/>
        <v>81.837311189999994</v>
      </c>
      <c r="C3107" s="184">
        <f t="shared" si="1418"/>
        <v>81.252095851082956</v>
      </c>
      <c r="D3107" s="111">
        <f t="shared" si="1420"/>
        <v>7245.38</v>
      </c>
      <c r="E3107" s="111">
        <f>IF($K3107=1,VLOOKUP($A3106,$AQ$11:$AU$150,5),E3106)</f>
        <v>7276.54</v>
      </c>
      <c r="F3107" s="160" t="e">
        <f>IF($K3107=1,VLOOKUP($A3106,$AQ$11:$AU$135,6),F3106)</f>
        <v>#REF!</v>
      </c>
      <c r="G3107" s="114">
        <f t="shared" si="1421"/>
        <v>4.3006716003852752E-3</v>
      </c>
      <c r="H3107" s="115">
        <f t="shared" si="1422"/>
        <v>47386</v>
      </c>
      <c r="I3107" s="115">
        <f t="shared" si="1423"/>
        <v>47386</v>
      </c>
      <c r="J3107" s="116">
        <f t="shared" si="1424"/>
        <v>20</v>
      </c>
      <c r="K3107" s="116">
        <f t="shared" si="1425"/>
        <v>14</v>
      </c>
      <c r="L3107" s="8">
        <f t="shared" si="1426"/>
        <v>1.00300853</v>
      </c>
      <c r="M3107" s="117">
        <v>1</v>
      </c>
      <c r="N3107" s="117">
        <f t="shared" si="1427"/>
        <v>1</v>
      </c>
      <c r="O3107" s="110">
        <f t="shared" si="1428"/>
        <v>1.00300853</v>
      </c>
      <c r="P3107" s="110">
        <f t="shared" si="1429"/>
        <v>81.496545209999994</v>
      </c>
      <c r="Q3107" s="148">
        <f t="shared" si="1430"/>
        <v>0</v>
      </c>
      <c r="R3107" s="170">
        <f t="shared" si="1431"/>
        <v>0</v>
      </c>
      <c r="S3107" s="110">
        <f t="shared" si="1432"/>
        <v>0</v>
      </c>
      <c r="T3107" s="92">
        <f t="shared" si="1441"/>
        <v>0</v>
      </c>
      <c r="U3107" s="181">
        <f t="shared" si="1442"/>
        <v>0</v>
      </c>
      <c r="V3107" s="120">
        <f t="shared" si="1438"/>
        <v>7.8E-2</v>
      </c>
      <c r="W3107" s="118">
        <f t="shared" si="1433"/>
        <v>14</v>
      </c>
      <c r="X3107" s="118">
        <v>252</v>
      </c>
      <c r="Y3107" s="117">
        <f t="shared" si="1434"/>
        <v>1.0041813550000001</v>
      </c>
      <c r="Z3107" s="110">
        <f t="shared" si="1435"/>
        <v>0.34076598000000002</v>
      </c>
      <c r="AA3107" s="110">
        <f t="shared" si="1436"/>
        <v>0</v>
      </c>
      <c r="AB3107" s="121" t="str">
        <f t="shared" si="1439"/>
        <v>A+J=</v>
      </c>
      <c r="AC3107" s="115">
        <f t="shared" si="1440"/>
        <v>47386</v>
      </c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9">
        <f t="shared" si="1437"/>
        <v>47377</v>
      </c>
      <c r="B3108" s="110">
        <f t="shared" si="1419"/>
        <v>81.837311189999994</v>
      </c>
      <c r="C3108" s="184">
        <f t="shared" si="1418"/>
        <v>81.252095851082956</v>
      </c>
      <c r="D3108" s="111">
        <f t="shared" si="1420"/>
        <v>7245.38</v>
      </c>
      <c r="E3108" s="111">
        <f>IF($K3108=1,VLOOKUP($A3107,$AQ$11:$AU$150,5),E3107)</f>
        <v>7276.54</v>
      </c>
      <c r="F3108" s="160" t="e">
        <f>IF($K3108=1,VLOOKUP($A3107,$AQ$11:$AU$135,6),F3107)</f>
        <v>#REF!</v>
      </c>
      <c r="G3108" s="114">
        <f t="shared" si="1421"/>
        <v>4.3006716003852752E-3</v>
      </c>
      <c r="H3108" s="115">
        <f t="shared" si="1422"/>
        <v>47386</v>
      </c>
      <c r="I3108" s="115">
        <f t="shared" si="1423"/>
        <v>47386</v>
      </c>
      <c r="J3108" s="116">
        <f t="shared" si="1424"/>
        <v>20</v>
      </c>
      <c r="K3108" s="116">
        <f t="shared" si="1425"/>
        <v>14</v>
      </c>
      <c r="L3108" s="8">
        <f t="shared" si="1426"/>
        <v>1.00300853</v>
      </c>
      <c r="M3108" s="117">
        <v>1</v>
      </c>
      <c r="N3108" s="117">
        <f t="shared" si="1427"/>
        <v>1</v>
      </c>
      <c r="O3108" s="110">
        <f t="shared" si="1428"/>
        <v>1.00300853</v>
      </c>
      <c r="P3108" s="110">
        <f t="shared" si="1429"/>
        <v>81.496545209999994</v>
      </c>
      <c r="Q3108" s="148">
        <f t="shared" si="1430"/>
        <v>0</v>
      </c>
      <c r="R3108" s="170">
        <f t="shared" si="1431"/>
        <v>0</v>
      </c>
      <c r="S3108" s="110">
        <f t="shared" si="1432"/>
        <v>0</v>
      </c>
      <c r="T3108" s="92">
        <f t="shared" si="1441"/>
        <v>0</v>
      </c>
      <c r="U3108" s="181">
        <f t="shared" si="1442"/>
        <v>0</v>
      </c>
      <c r="V3108" s="120">
        <f t="shared" si="1438"/>
        <v>7.8E-2</v>
      </c>
      <c r="W3108" s="118">
        <f t="shared" si="1433"/>
        <v>14</v>
      </c>
      <c r="X3108" s="118">
        <v>252</v>
      </c>
      <c r="Y3108" s="117">
        <f t="shared" si="1434"/>
        <v>1.0041813550000001</v>
      </c>
      <c r="Z3108" s="110">
        <f t="shared" si="1435"/>
        <v>0.34076598000000002</v>
      </c>
      <c r="AA3108" s="110">
        <f t="shared" si="1436"/>
        <v>0</v>
      </c>
      <c r="AB3108" s="121" t="str">
        <f t="shared" si="1439"/>
        <v>A+J=</v>
      </c>
      <c r="AC3108" s="115">
        <f t="shared" si="1440"/>
        <v>47386</v>
      </c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9">
        <f t="shared" si="1437"/>
        <v>47378</v>
      </c>
      <c r="B3109" s="110">
        <f t="shared" si="1419"/>
        <v>81.837311189999994</v>
      </c>
      <c r="C3109" s="184">
        <f t="shared" si="1418"/>
        <v>81.252095851082956</v>
      </c>
      <c r="D3109" s="111">
        <f t="shared" si="1420"/>
        <v>7245.38</v>
      </c>
      <c r="E3109" s="111">
        <f>IF($K3109=1,VLOOKUP($A3108,$AQ$11:$AU$150,5),E3108)</f>
        <v>7276.54</v>
      </c>
      <c r="F3109" s="160" t="e">
        <f>IF($K3109=1,VLOOKUP($A3108,$AQ$11:$AU$135,6),F3108)</f>
        <v>#REF!</v>
      </c>
      <c r="G3109" s="114">
        <f t="shared" si="1421"/>
        <v>4.3006716003852752E-3</v>
      </c>
      <c r="H3109" s="115">
        <f t="shared" si="1422"/>
        <v>47386</v>
      </c>
      <c r="I3109" s="115">
        <f t="shared" si="1423"/>
        <v>47386</v>
      </c>
      <c r="J3109" s="116">
        <f t="shared" si="1424"/>
        <v>20</v>
      </c>
      <c r="K3109" s="116">
        <f t="shared" si="1425"/>
        <v>14</v>
      </c>
      <c r="L3109" s="8">
        <f t="shared" si="1426"/>
        <v>1.00300853</v>
      </c>
      <c r="M3109" s="117">
        <v>1</v>
      </c>
      <c r="N3109" s="117">
        <f t="shared" si="1427"/>
        <v>1</v>
      </c>
      <c r="O3109" s="110">
        <f t="shared" si="1428"/>
        <v>1.00300853</v>
      </c>
      <c r="P3109" s="110">
        <f t="shared" si="1429"/>
        <v>81.496545209999994</v>
      </c>
      <c r="Q3109" s="148">
        <f t="shared" si="1430"/>
        <v>0</v>
      </c>
      <c r="R3109" s="170">
        <f t="shared" si="1431"/>
        <v>0</v>
      </c>
      <c r="S3109" s="110">
        <f t="shared" si="1432"/>
        <v>0</v>
      </c>
      <c r="T3109" s="92">
        <f t="shared" si="1441"/>
        <v>0</v>
      </c>
      <c r="U3109" s="181">
        <f t="shared" si="1442"/>
        <v>0</v>
      </c>
      <c r="V3109" s="120">
        <f t="shared" si="1438"/>
        <v>7.8E-2</v>
      </c>
      <c r="W3109" s="118">
        <f t="shared" si="1433"/>
        <v>14</v>
      </c>
      <c r="X3109" s="118">
        <v>252</v>
      </c>
      <c r="Y3109" s="117">
        <f t="shared" si="1434"/>
        <v>1.0041813550000001</v>
      </c>
      <c r="Z3109" s="110">
        <f t="shared" si="1435"/>
        <v>0.34076598000000002</v>
      </c>
      <c r="AA3109" s="110">
        <f t="shared" si="1436"/>
        <v>0</v>
      </c>
      <c r="AB3109" s="121" t="str">
        <f t="shared" si="1439"/>
        <v>A+J=</v>
      </c>
      <c r="AC3109" s="115">
        <f t="shared" si="1440"/>
        <v>47386</v>
      </c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9">
        <f t="shared" si="1437"/>
        <v>47379</v>
      </c>
      <c r="B3110" s="110">
        <f t="shared" si="1419"/>
        <v>81.87927311</v>
      </c>
      <c r="C3110" s="184">
        <f t="shared" si="1418"/>
        <v>81.252095851082956</v>
      </c>
      <c r="D3110" s="111">
        <f t="shared" si="1420"/>
        <v>7245.38</v>
      </c>
      <c r="E3110" s="111">
        <f>IF($K3110=1,VLOOKUP($A3109,$AQ$11:$AU$150,5),E3109)</f>
        <v>7276.54</v>
      </c>
      <c r="F3110" s="160" t="e">
        <f>IF($K3110=1,VLOOKUP($A3109,$AQ$11:$AU$135,6),F3109)</f>
        <v>#REF!</v>
      </c>
      <c r="G3110" s="114">
        <f t="shared" si="1421"/>
        <v>4.3006716003852752E-3</v>
      </c>
      <c r="H3110" s="115">
        <f t="shared" si="1422"/>
        <v>47386</v>
      </c>
      <c r="I3110" s="115">
        <f t="shared" si="1423"/>
        <v>47386</v>
      </c>
      <c r="J3110" s="116">
        <f t="shared" si="1424"/>
        <v>20</v>
      </c>
      <c r="K3110" s="116">
        <f t="shared" si="1425"/>
        <v>15</v>
      </c>
      <c r="L3110" s="8">
        <f t="shared" si="1426"/>
        <v>1.00322377</v>
      </c>
      <c r="M3110" s="117">
        <v>1</v>
      </c>
      <c r="N3110" s="117">
        <f t="shared" si="1427"/>
        <v>1</v>
      </c>
      <c r="O3110" s="110">
        <f t="shared" si="1428"/>
        <v>1.00322377</v>
      </c>
      <c r="P3110" s="110">
        <f t="shared" si="1429"/>
        <v>81.514033920000003</v>
      </c>
      <c r="Q3110" s="148">
        <f t="shared" si="1430"/>
        <v>0</v>
      </c>
      <c r="R3110" s="170">
        <f t="shared" si="1431"/>
        <v>0</v>
      </c>
      <c r="S3110" s="110">
        <f t="shared" si="1432"/>
        <v>0</v>
      </c>
      <c r="T3110" s="92">
        <f t="shared" si="1441"/>
        <v>0</v>
      </c>
      <c r="U3110" s="181">
        <f t="shared" si="1442"/>
        <v>0</v>
      </c>
      <c r="V3110" s="120">
        <f t="shared" si="1438"/>
        <v>7.8E-2</v>
      </c>
      <c r="W3110" s="118">
        <f t="shared" si="1433"/>
        <v>15</v>
      </c>
      <c r="X3110" s="118">
        <v>252</v>
      </c>
      <c r="Y3110" s="117">
        <f t="shared" si="1434"/>
        <v>1.0044806909999999</v>
      </c>
      <c r="Z3110" s="110">
        <f t="shared" si="1435"/>
        <v>0.36523918999999999</v>
      </c>
      <c r="AA3110" s="110">
        <f t="shared" si="1436"/>
        <v>0</v>
      </c>
      <c r="AB3110" s="121" t="str">
        <f t="shared" si="1439"/>
        <v>A+J=</v>
      </c>
      <c r="AC3110" s="115">
        <f t="shared" si="1440"/>
        <v>47386</v>
      </c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9">
        <f t="shared" si="1437"/>
        <v>47380</v>
      </c>
      <c r="B3111" s="110">
        <f t="shared" si="1419"/>
        <v>81.921256909999997</v>
      </c>
      <c r="C3111" s="184">
        <f t="shared" si="1418"/>
        <v>81.252095851082956</v>
      </c>
      <c r="D3111" s="111">
        <f t="shared" si="1420"/>
        <v>7245.38</v>
      </c>
      <c r="E3111" s="111">
        <f>IF($K3111=1,VLOOKUP($A3110,$AQ$11:$AU$150,5),E3110)</f>
        <v>7276.54</v>
      </c>
      <c r="F3111" s="160" t="e">
        <f>IF($K3111=1,VLOOKUP($A3110,$AQ$11:$AU$135,6),F3110)</f>
        <v>#REF!</v>
      </c>
      <c r="G3111" s="114">
        <f t="shared" si="1421"/>
        <v>4.3006716003852752E-3</v>
      </c>
      <c r="H3111" s="115">
        <f t="shared" si="1422"/>
        <v>47386</v>
      </c>
      <c r="I3111" s="115">
        <f t="shared" si="1423"/>
        <v>47386</v>
      </c>
      <c r="J3111" s="116">
        <f t="shared" si="1424"/>
        <v>20</v>
      </c>
      <c r="K3111" s="116">
        <f t="shared" si="1425"/>
        <v>16</v>
      </c>
      <c r="L3111" s="8">
        <f t="shared" si="1426"/>
        <v>1.00343906</v>
      </c>
      <c r="M3111" s="117">
        <v>1</v>
      </c>
      <c r="N3111" s="117">
        <f t="shared" si="1427"/>
        <v>1</v>
      </c>
      <c r="O3111" s="110">
        <f t="shared" si="1428"/>
        <v>1.00343906</v>
      </c>
      <c r="P3111" s="110">
        <f t="shared" si="1429"/>
        <v>81.531526679999999</v>
      </c>
      <c r="Q3111" s="148">
        <f t="shared" si="1430"/>
        <v>0</v>
      </c>
      <c r="R3111" s="170">
        <f t="shared" si="1431"/>
        <v>0</v>
      </c>
      <c r="S3111" s="110">
        <f t="shared" si="1432"/>
        <v>0</v>
      </c>
      <c r="T3111" s="92">
        <f t="shared" si="1441"/>
        <v>0</v>
      </c>
      <c r="U3111" s="181">
        <f t="shared" si="1442"/>
        <v>0</v>
      </c>
      <c r="V3111" s="120">
        <f t="shared" si="1438"/>
        <v>7.8E-2</v>
      </c>
      <c r="W3111" s="118">
        <f t="shared" si="1433"/>
        <v>16</v>
      </c>
      <c r="X3111" s="118">
        <v>252</v>
      </c>
      <c r="Y3111" s="117">
        <f t="shared" si="1434"/>
        <v>1.0047801169999999</v>
      </c>
      <c r="Z3111" s="110">
        <f t="shared" si="1435"/>
        <v>0.38973023000000001</v>
      </c>
      <c r="AA3111" s="110">
        <f t="shared" si="1436"/>
        <v>0</v>
      </c>
      <c r="AB3111" s="121" t="str">
        <f t="shared" si="1439"/>
        <v>A+J=</v>
      </c>
      <c r="AC3111" s="115">
        <f t="shared" si="1440"/>
        <v>47386</v>
      </c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9">
        <f t="shared" si="1437"/>
        <v>47381</v>
      </c>
      <c r="B3112" s="110">
        <f t="shared" si="1419"/>
        <v>81.963261709999998</v>
      </c>
      <c r="C3112" s="184">
        <f t="shared" si="1418"/>
        <v>81.252095851082956</v>
      </c>
      <c r="D3112" s="111">
        <f t="shared" si="1420"/>
        <v>7245.38</v>
      </c>
      <c r="E3112" s="111">
        <f>IF($K3112=1,VLOOKUP($A3111,$AQ$11:$AU$150,5),E3111)</f>
        <v>7276.54</v>
      </c>
      <c r="F3112" s="160" t="e">
        <f>IF($K3112=1,VLOOKUP($A3111,$AQ$11:$AU$135,6),F3111)</f>
        <v>#REF!</v>
      </c>
      <c r="G3112" s="114">
        <f t="shared" si="1421"/>
        <v>4.3006716003852752E-3</v>
      </c>
      <c r="H3112" s="115">
        <f t="shared" si="1422"/>
        <v>47386</v>
      </c>
      <c r="I3112" s="115">
        <f t="shared" si="1423"/>
        <v>47386</v>
      </c>
      <c r="J3112" s="116">
        <f t="shared" si="1424"/>
        <v>20</v>
      </c>
      <c r="K3112" s="116">
        <f t="shared" si="1425"/>
        <v>17</v>
      </c>
      <c r="L3112" s="8">
        <f t="shared" si="1426"/>
        <v>1.0036543899999999</v>
      </c>
      <c r="M3112" s="117">
        <v>1</v>
      </c>
      <c r="N3112" s="117">
        <f t="shared" si="1427"/>
        <v>1</v>
      </c>
      <c r="O3112" s="110">
        <f t="shared" si="1428"/>
        <v>1.0036543899999999</v>
      </c>
      <c r="P3112" s="110">
        <f t="shared" si="1429"/>
        <v>81.549022690000001</v>
      </c>
      <c r="Q3112" s="148">
        <f t="shared" si="1430"/>
        <v>0</v>
      </c>
      <c r="R3112" s="170">
        <f t="shared" si="1431"/>
        <v>0</v>
      </c>
      <c r="S3112" s="110">
        <f t="shared" si="1432"/>
        <v>0</v>
      </c>
      <c r="T3112" s="92">
        <f t="shared" si="1441"/>
        <v>0</v>
      </c>
      <c r="U3112" s="181">
        <f t="shared" si="1442"/>
        <v>0</v>
      </c>
      <c r="V3112" s="120">
        <f t="shared" si="1438"/>
        <v>7.8E-2</v>
      </c>
      <c r="W3112" s="118">
        <f t="shared" si="1433"/>
        <v>17</v>
      </c>
      <c r="X3112" s="118">
        <v>252</v>
      </c>
      <c r="Y3112" s="117">
        <f t="shared" si="1434"/>
        <v>1.0050796319999999</v>
      </c>
      <c r="Z3112" s="110">
        <f t="shared" si="1435"/>
        <v>0.41423902000000001</v>
      </c>
      <c r="AA3112" s="110">
        <f t="shared" si="1436"/>
        <v>0</v>
      </c>
      <c r="AB3112" s="121" t="str">
        <f t="shared" si="1439"/>
        <v>A+J=</v>
      </c>
      <c r="AC3112" s="115">
        <f t="shared" si="1440"/>
        <v>47386</v>
      </c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9">
        <f t="shared" si="1437"/>
        <v>47382</v>
      </c>
      <c r="B3113" s="110">
        <f t="shared" si="1419"/>
        <v>82.005288340000007</v>
      </c>
      <c r="C3113" s="184">
        <f t="shared" si="1418"/>
        <v>81.252095851082956</v>
      </c>
      <c r="D3113" s="111">
        <f t="shared" si="1420"/>
        <v>7245.38</v>
      </c>
      <c r="E3113" s="111">
        <f>IF($K3113=1,VLOOKUP($A3112,$AQ$11:$AU$150,5),E3112)</f>
        <v>7276.54</v>
      </c>
      <c r="F3113" s="160" t="e">
        <f>IF($K3113=1,VLOOKUP($A3112,$AQ$11:$AU$135,6),F3112)</f>
        <v>#REF!</v>
      </c>
      <c r="G3113" s="114">
        <f t="shared" si="1421"/>
        <v>4.3006716003852752E-3</v>
      </c>
      <c r="H3113" s="115">
        <f t="shared" si="1422"/>
        <v>47386</v>
      </c>
      <c r="I3113" s="115">
        <f t="shared" si="1423"/>
        <v>47386</v>
      </c>
      <c r="J3113" s="116">
        <f t="shared" si="1424"/>
        <v>20</v>
      </c>
      <c r="K3113" s="116">
        <f t="shared" si="1425"/>
        <v>18</v>
      </c>
      <c r="L3113" s="8">
        <f t="shared" si="1426"/>
        <v>1.0038697700000001</v>
      </c>
      <c r="M3113" s="117">
        <v>1</v>
      </c>
      <c r="N3113" s="117">
        <f t="shared" si="1427"/>
        <v>1</v>
      </c>
      <c r="O3113" s="110">
        <f t="shared" si="1428"/>
        <v>1.0038697700000001</v>
      </c>
      <c r="P3113" s="110">
        <f t="shared" si="1429"/>
        <v>81.566522770000006</v>
      </c>
      <c r="Q3113" s="148">
        <f t="shared" si="1430"/>
        <v>0</v>
      </c>
      <c r="R3113" s="170">
        <f t="shared" si="1431"/>
        <v>0</v>
      </c>
      <c r="S3113" s="110">
        <f t="shared" si="1432"/>
        <v>0</v>
      </c>
      <c r="T3113" s="92">
        <f t="shared" si="1441"/>
        <v>0</v>
      </c>
      <c r="U3113" s="181">
        <f t="shared" si="1442"/>
        <v>0</v>
      </c>
      <c r="V3113" s="120">
        <f t="shared" si="1438"/>
        <v>7.8E-2</v>
      </c>
      <c r="W3113" s="118">
        <f t="shared" si="1433"/>
        <v>18</v>
      </c>
      <c r="X3113" s="118">
        <v>252</v>
      </c>
      <c r="Y3113" s="117">
        <f t="shared" si="1434"/>
        <v>1.005379236</v>
      </c>
      <c r="Z3113" s="110">
        <f t="shared" si="1435"/>
        <v>0.43876556999999999</v>
      </c>
      <c r="AA3113" s="110">
        <f t="shared" si="1436"/>
        <v>0</v>
      </c>
      <c r="AB3113" s="121" t="str">
        <f t="shared" si="1439"/>
        <v>A+J=</v>
      </c>
      <c r="AC3113" s="115">
        <f t="shared" si="1440"/>
        <v>47386</v>
      </c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9">
        <f t="shared" si="1437"/>
        <v>47383</v>
      </c>
      <c r="B3114" s="110">
        <f t="shared" si="1419"/>
        <v>82.047335990000008</v>
      </c>
      <c r="C3114" s="184">
        <f t="shared" si="1418"/>
        <v>81.252095851082956</v>
      </c>
      <c r="D3114" s="111">
        <f t="shared" si="1420"/>
        <v>7245.38</v>
      </c>
      <c r="E3114" s="111">
        <f>IF($K3114=1,VLOOKUP($A3113,$AQ$11:$AU$150,5),E3113)</f>
        <v>7276.54</v>
      </c>
      <c r="F3114" s="160" t="e">
        <f>IF($K3114=1,VLOOKUP($A3113,$AQ$11:$AU$135,6),F3113)</f>
        <v>#REF!</v>
      </c>
      <c r="G3114" s="114">
        <f t="shared" si="1421"/>
        <v>4.3006716003852752E-3</v>
      </c>
      <c r="H3114" s="115">
        <f t="shared" si="1422"/>
        <v>47386</v>
      </c>
      <c r="I3114" s="115">
        <f t="shared" si="1423"/>
        <v>47386</v>
      </c>
      <c r="J3114" s="116">
        <f t="shared" si="1424"/>
        <v>20</v>
      </c>
      <c r="K3114" s="116">
        <f t="shared" si="1425"/>
        <v>19</v>
      </c>
      <c r="L3114" s="8">
        <f t="shared" si="1426"/>
        <v>1.0040851900000001</v>
      </c>
      <c r="M3114" s="117">
        <v>1</v>
      </c>
      <c r="N3114" s="117">
        <f t="shared" si="1427"/>
        <v>1</v>
      </c>
      <c r="O3114" s="110">
        <f t="shared" si="1428"/>
        <v>1.0040851900000001</v>
      </c>
      <c r="P3114" s="110">
        <f t="shared" si="1429"/>
        <v>81.584026100000003</v>
      </c>
      <c r="Q3114" s="148">
        <f t="shared" si="1430"/>
        <v>0</v>
      </c>
      <c r="R3114" s="170">
        <f t="shared" si="1431"/>
        <v>0</v>
      </c>
      <c r="S3114" s="110">
        <f t="shared" si="1432"/>
        <v>0</v>
      </c>
      <c r="T3114" s="92">
        <f t="shared" si="1441"/>
        <v>0</v>
      </c>
      <c r="U3114" s="181">
        <f t="shared" si="1442"/>
        <v>0</v>
      </c>
      <c r="V3114" s="120">
        <f t="shared" si="1438"/>
        <v>7.8E-2</v>
      </c>
      <c r="W3114" s="118">
        <f t="shared" si="1433"/>
        <v>19</v>
      </c>
      <c r="X3114" s="118">
        <v>252</v>
      </c>
      <c r="Y3114" s="117">
        <f t="shared" si="1434"/>
        <v>1.0056789290000001</v>
      </c>
      <c r="Z3114" s="110">
        <f t="shared" si="1435"/>
        <v>0.46330989</v>
      </c>
      <c r="AA3114" s="110">
        <f t="shared" si="1436"/>
        <v>0</v>
      </c>
      <c r="AB3114" s="121" t="str">
        <f t="shared" si="1439"/>
        <v>A+J=</v>
      </c>
      <c r="AC3114" s="115">
        <f t="shared" si="1440"/>
        <v>47386</v>
      </c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9">
        <f t="shared" si="1437"/>
        <v>47384</v>
      </c>
      <c r="B3115" s="110">
        <f t="shared" si="1419"/>
        <v>82.047335990000008</v>
      </c>
      <c r="C3115" s="184">
        <f t="shared" si="1418"/>
        <v>81.252095851082956</v>
      </c>
      <c r="D3115" s="111">
        <f t="shared" si="1420"/>
        <v>7245.38</v>
      </c>
      <c r="E3115" s="111">
        <f>IF($K3115=1,VLOOKUP($A3114,$AQ$11:$AU$150,5),E3114)</f>
        <v>7276.54</v>
      </c>
      <c r="F3115" s="160" t="e">
        <f>IF($K3115=1,VLOOKUP($A3114,$AQ$11:$AU$135,6),F3114)</f>
        <v>#REF!</v>
      </c>
      <c r="G3115" s="114">
        <f t="shared" si="1421"/>
        <v>4.3006716003852752E-3</v>
      </c>
      <c r="H3115" s="115">
        <f t="shared" si="1422"/>
        <v>47386</v>
      </c>
      <c r="I3115" s="115">
        <f t="shared" si="1423"/>
        <v>47386</v>
      </c>
      <c r="J3115" s="116">
        <f t="shared" si="1424"/>
        <v>20</v>
      </c>
      <c r="K3115" s="116">
        <f t="shared" si="1425"/>
        <v>19</v>
      </c>
      <c r="L3115" s="8">
        <f t="shared" si="1426"/>
        <v>1.0040851900000001</v>
      </c>
      <c r="M3115" s="117">
        <v>1</v>
      </c>
      <c r="N3115" s="117">
        <f t="shared" si="1427"/>
        <v>1</v>
      </c>
      <c r="O3115" s="110">
        <f t="shared" si="1428"/>
        <v>1.0040851900000001</v>
      </c>
      <c r="P3115" s="110">
        <f t="shared" si="1429"/>
        <v>81.584026100000003</v>
      </c>
      <c r="Q3115" s="148">
        <f t="shared" si="1430"/>
        <v>0</v>
      </c>
      <c r="R3115" s="170">
        <f t="shared" si="1431"/>
        <v>0</v>
      </c>
      <c r="S3115" s="110">
        <f t="shared" si="1432"/>
        <v>0</v>
      </c>
      <c r="T3115" s="92">
        <f t="shared" si="1441"/>
        <v>0</v>
      </c>
      <c r="U3115" s="181">
        <f t="shared" si="1442"/>
        <v>0</v>
      </c>
      <c r="V3115" s="120">
        <f t="shared" si="1438"/>
        <v>7.8E-2</v>
      </c>
      <c r="W3115" s="118">
        <f t="shared" si="1433"/>
        <v>19</v>
      </c>
      <c r="X3115" s="118">
        <v>252</v>
      </c>
      <c r="Y3115" s="117">
        <f t="shared" si="1434"/>
        <v>1.0056789290000001</v>
      </c>
      <c r="Z3115" s="110">
        <f t="shared" si="1435"/>
        <v>0.46330989</v>
      </c>
      <c r="AA3115" s="110">
        <f t="shared" si="1436"/>
        <v>0</v>
      </c>
      <c r="AB3115" s="121" t="str">
        <f t="shared" si="1439"/>
        <v>A+J=</v>
      </c>
      <c r="AC3115" s="115">
        <f t="shared" si="1440"/>
        <v>47386</v>
      </c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9">
        <f t="shared" si="1437"/>
        <v>47385</v>
      </c>
      <c r="B3116" s="110">
        <f t="shared" si="1419"/>
        <v>82.047335990000008</v>
      </c>
      <c r="C3116" s="184">
        <f t="shared" si="1418"/>
        <v>81.252095851082956</v>
      </c>
      <c r="D3116" s="111">
        <f t="shared" si="1420"/>
        <v>7245.38</v>
      </c>
      <c r="E3116" s="111">
        <f>IF($K3116=1,VLOOKUP($A3115,$AQ$11:$AU$150,5),E3115)</f>
        <v>7276.54</v>
      </c>
      <c r="F3116" s="160" t="e">
        <f>IF($K3116=1,VLOOKUP($A3115,$AQ$11:$AU$135,6),F3115)</f>
        <v>#REF!</v>
      </c>
      <c r="G3116" s="114">
        <f t="shared" si="1421"/>
        <v>4.3006716003852752E-3</v>
      </c>
      <c r="H3116" s="115">
        <f t="shared" si="1422"/>
        <v>47386</v>
      </c>
      <c r="I3116" s="115">
        <f t="shared" si="1423"/>
        <v>47386</v>
      </c>
      <c r="J3116" s="116">
        <f t="shared" si="1424"/>
        <v>20</v>
      </c>
      <c r="K3116" s="116">
        <f t="shared" si="1425"/>
        <v>19</v>
      </c>
      <c r="L3116" s="8">
        <f t="shared" si="1426"/>
        <v>1.0040851900000001</v>
      </c>
      <c r="M3116" s="117">
        <v>1</v>
      </c>
      <c r="N3116" s="117">
        <f t="shared" si="1427"/>
        <v>1</v>
      </c>
      <c r="O3116" s="110">
        <f t="shared" si="1428"/>
        <v>1.0040851900000001</v>
      </c>
      <c r="P3116" s="110">
        <f t="shared" si="1429"/>
        <v>81.584026100000003</v>
      </c>
      <c r="Q3116" s="148">
        <f t="shared" si="1430"/>
        <v>0</v>
      </c>
      <c r="R3116" s="170">
        <f t="shared" si="1431"/>
        <v>0</v>
      </c>
      <c r="S3116" s="110">
        <f t="shared" si="1432"/>
        <v>0</v>
      </c>
      <c r="T3116" s="92">
        <f t="shared" si="1441"/>
        <v>0</v>
      </c>
      <c r="U3116" s="181">
        <f t="shared" si="1442"/>
        <v>0</v>
      </c>
      <c r="V3116" s="120">
        <f t="shared" si="1438"/>
        <v>7.8E-2</v>
      </c>
      <c r="W3116" s="118">
        <f t="shared" si="1433"/>
        <v>19</v>
      </c>
      <c r="X3116" s="118">
        <v>252</v>
      </c>
      <c r="Y3116" s="117">
        <f t="shared" si="1434"/>
        <v>1.0056789290000001</v>
      </c>
      <c r="Z3116" s="110">
        <f t="shared" si="1435"/>
        <v>0.46330989</v>
      </c>
      <c r="AA3116" s="110">
        <f t="shared" si="1436"/>
        <v>0</v>
      </c>
      <c r="AB3116" s="121" t="str">
        <f t="shared" si="1439"/>
        <v>A+J=</v>
      </c>
      <c r="AC3116" s="115">
        <f t="shared" si="1440"/>
        <v>47386</v>
      </c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9">
        <f t="shared" si="1437"/>
        <v>47386</v>
      </c>
      <c r="B3117" s="110">
        <f t="shared" si="1419"/>
        <v>82.089406369999992</v>
      </c>
      <c r="C3117" s="184">
        <f t="shared" ref="C3117:C3180" si="1443">IF(Q3116&gt;0,P3116-S3116-T3116,C3116)</f>
        <v>81.252095851082956</v>
      </c>
      <c r="D3117" s="111">
        <f t="shared" si="1420"/>
        <v>7245.38</v>
      </c>
      <c r="E3117" s="111">
        <f>IF($K3117=1,VLOOKUP($A3116,$AQ$11:$AU$150,5),E3116)</f>
        <v>7276.54</v>
      </c>
      <c r="F3117" s="160" t="e">
        <f>IF($K3117=1,VLOOKUP($A3116,$AQ$11:$AU$135,6),F3116)</f>
        <v>#REF!</v>
      </c>
      <c r="G3117" s="114">
        <f t="shared" si="1421"/>
        <v>4.3006716003852752E-3</v>
      </c>
      <c r="H3117" s="115">
        <f t="shared" si="1422"/>
        <v>47386</v>
      </c>
      <c r="I3117" s="115">
        <f t="shared" si="1423"/>
        <v>47386</v>
      </c>
      <c r="J3117" s="116">
        <f t="shared" si="1424"/>
        <v>20</v>
      </c>
      <c r="K3117" s="116">
        <f t="shared" si="1425"/>
        <v>20</v>
      </c>
      <c r="L3117" s="8">
        <f t="shared" si="1426"/>
        <v>1.0043006699999999</v>
      </c>
      <c r="M3117" s="117">
        <v>1</v>
      </c>
      <c r="N3117" s="117">
        <f t="shared" si="1427"/>
        <v>1</v>
      </c>
      <c r="O3117" s="110">
        <f t="shared" si="1428"/>
        <v>1.0043006699999999</v>
      </c>
      <c r="P3117" s="110">
        <f t="shared" si="1429"/>
        <v>81.601534299999997</v>
      </c>
      <c r="Q3117" s="148">
        <f t="shared" si="1430"/>
        <v>102</v>
      </c>
      <c r="R3117" s="170">
        <f t="shared" si="1431"/>
        <v>0.14285700000000001</v>
      </c>
      <c r="S3117" s="110">
        <f t="shared" si="1432"/>
        <v>11.65735038</v>
      </c>
      <c r="T3117" s="92">
        <f t="shared" si="1441"/>
        <v>0.34943845106386845</v>
      </c>
      <c r="U3117" s="181">
        <f t="shared" si="1442"/>
        <v>0.14713925337386541</v>
      </c>
      <c r="V3117" s="120">
        <f t="shared" si="1438"/>
        <v>7.8E-2</v>
      </c>
      <c r="W3117" s="118">
        <f t="shared" si="1433"/>
        <v>20</v>
      </c>
      <c r="X3117" s="118">
        <v>252</v>
      </c>
      <c r="Y3117" s="117">
        <f t="shared" si="1434"/>
        <v>1.0059787120000001</v>
      </c>
      <c r="Z3117" s="110">
        <f t="shared" si="1435"/>
        <v>0.48787206999999999</v>
      </c>
      <c r="AA3117" s="110">
        <f t="shared" si="1436"/>
        <v>12.14522245</v>
      </c>
      <c r="AB3117" s="121" t="str">
        <f t="shared" si="1439"/>
        <v>A+J=</v>
      </c>
      <c r="AC3117" s="115">
        <f t="shared" si="1440"/>
        <v>47386</v>
      </c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9">
        <f t="shared" si="1437"/>
        <v>47387</v>
      </c>
      <c r="B3118" s="110">
        <f t="shared" si="1419"/>
        <v>69.629718270000012</v>
      </c>
      <c r="C3118" s="184">
        <f t="shared" si="1443"/>
        <v>69.594745468936125</v>
      </c>
      <c r="D3118" s="111">
        <f t="shared" si="1420"/>
        <v>7245.38</v>
      </c>
      <c r="E3118" s="111">
        <f>IF($K3118=1,VLOOKUP($A3117,$AQ$11:$AU$150,5),E3117)</f>
        <v>7276.54</v>
      </c>
      <c r="F3118" s="160" t="e">
        <f>IF($K3118=1,VLOOKUP($A3117,$AQ$11:$AU$135,6),F3117)</f>
        <v>#REF!</v>
      </c>
      <c r="G3118" s="114">
        <f t="shared" si="1421"/>
        <v>4.3006716003852752E-3</v>
      </c>
      <c r="H3118" s="115">
        <f t="shared" si="1422"/>
        <v>47416</v>
      </c>
      <c r="I3118" s="115">
        <f t="shared" si="1423"/>
        <v>47416</v>
      </c>
      <c r="J3118" s="116">
        <f t="shared" si="1424"/>
        <v>21</v>
      </c>
      <c r="K3118" s="116">
        <f t="shared" si="1425"/>
        <v>1</v>
      </c>
      <c r="L3118" s="8">
        <f t="shared" si="1426"/>
        <v>1.0002043700000001</v>
      </c>
      <c r="M3118" s="117">
        <v>1</v>
      </c>
      <c r="N3118" s="117">
        <f t="shared" si="1427"/>
        <v>1</v>
      </c>
      <c r="O3118" s="110">
        <f t="shared" si="1428"/>
        <v>1.0002043700000001</v>
      </c>
      <c r="P3118" s="110">
        <f t="shared" si="1429"/>
        <v>69.608968540000006</v>
      </c>
      <c r="Q3118" s="148">
        <f t="shared" si="1430"/>
        <v>0</v>
      </c>
      <c r="R3118" s="170">
        <f t="shared" si="1431"/>
        <v>0</v>
      </c>
      <c r="S3118" s="110">
        <f t="shared" si="1432"/>
        <v>0</v>
      </c>
      <c r="T3118" s="92">
        <f t="shared" si="1441"/>
        <v>0</v>
      </c>
      <c r="U3118" s="181">
        <f t="shared" si="1442"/>
        <v>0</v>
      </c>
      <c r="V3118" s="120">
        <f t="shared" si="1438"/>
        <v>7.8E-2</v>
      </c>
      <c r="W3118" s="118">
        <f t="shared" si="1433"/>
        <v>1</v>
      </c>
      <c r="X3118" s="118">
        <v>252</v>
      </c>
      <c r="Y3118" s="117">
        <f t="shared" si="1434"/>
        <v>1.00029809</v>
      </c>
      <c r="Z3118" s="110">
        <f t="shared" si="1435"/>
        <v>2.0749730000000001E-2</v>
      </c>
      <c r="AA3118" s="110">
        <f t="shared" si="1436"/>
        <v>0</v>
      </c>
      <c r="AB3118" s="121" t="str">
        <f t="shared" si="1439"/>
        <v>A+J=</v>
      </c>
      <c r="AC3118" s="115">
        <f t="shared" si="1440"/>
        <v>47416</v>
      </c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9">
        <f t="shared" si="1437"/>
        <v>47388</v>
      </c>
      <c r="B3119" s="110">
        <f t="shared" si="1419"/>
        <v>69.664709250000001</v>
      </c>
      <c r="C3119" s="184">
        <f t="shared" si="1443"/>
        <v>69.594745468936125</v>
      </c>
      <c r="D3119" s="111">
        <f t="shared" si="1420"/>
        <v>7245.38</v>
      </c>
      <c r="E3119" s="111">
        <f>IF($K3119=1,VLOOKUP($A3118,$AQ$11:$AU$150,5),E3118)</f>
        <v>7276.54</v>
      </c>
      <c r="F3119" s="160" t="e">
        <f>IF($K3119=1,VLOOKUP($A3118,$AQ$11:$AU$135,6),F3118)</f>
        <v>#REF!</v>
      </c>
      <c r="G3119" s="114">
        <f t="shared" si="1421"/>
        <v>4.3006716003852752E-3</v>
      </c>
      <c r="H3119" s="115">
        <f t="shared" si="1422"/>
        <v>47416</v>
      </c>
      <c r="I3119" s="115">
        <f t="shared" si="1423"/>
        <v>47416</v>
      </c>
      <c r="J3119" s="116">
        <f t="shared" si="1424"/>
        <v>21</v>
      </c>
      <c r="K3119" s="116">
        <f t="shared" si="1425"/>
        <v>2</v>
      </c>
      <c r="L3119" s="8">
        <f t="shared" si="1426"/>
        <v>1.00040879</v>
      </c>
      <c r="M3119" s="117">
        <v>1</v>
      </c>
      <c r="N3119" s="117">
        <f t="shared" si="1427"/>
        <v>1</v>
      </c>
      <c r="O3119" s="110">
        <f t="shared" si="1428"/>
        <v>1.00040879</v>
      </c>
      <c r="P3119" s="110">
        <f t="shared" si="1429"/>
        <v>69.623195100000004</v>
      </c>
      <c r="Q3119" s="148">
        <f t="shared" si="1430"/>
        <v>0</v>
      </c>
      <c r="R3119" s="170">
        <f t="shared" si="1431"/>
        <v>0</v>
      </c>
      <c r="S3119" s="110">
        <f t="shared" si="1432"/>
        <v>0</v>
      </c>
      <c r="T3119" s="92">
        <f t="shared" si="1441"/>
        <v>0</v>
      </c>
      <c r="U3119" s="181">
        <f t="shared" si="1442"/>
        <v>0</v>
      </c>
      <c r="V3119" s="120">
        <f t="shared" si="1438"/>
        <v>7.8E-2</v>
      </c>
      <c r="W3119" s="118">
        <f t="shared" si="1433"/>
        <v>2</v>
      </c>
      <c r="X3119" s="118">
        <v>252</v>
      </c>
      <c r="Y3119" s="117">
        <f t="shared" si="1434"/>
        <v>1.0005962690000001</v>
      </c>
      <c r="Z3119" s="110">
        <f t="shared" si="1435"/>
        <v>4.151415E-2</v>
      </c>
      <c r="AA3119" s="110">
        <f t="shared" si="1436"/>
        <v>0</v>
      </c>
      <c r="AB3119" s="121" t="str">
        <f t="shared" si="1439"/>
        <v>A+J=</v>
      </c>
      <c r="AC3119" s="115">
        <f t="shared" si="1440"/>
        <v>47416</v>
      </c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9">
        <f t="shared" si="1437"/>
        <v>47389</v>
      </c>
      <c r="B3120" s="110">
        <f t="shared" si="1419"/>
        <v>69.699717620000001</v>
      </c>
      <c r="C3120" s="184">
        <f t="shared" si="1443"/>
        <v>69.594745468936125</v>
      </c>
      <c r="D3120" s="111">
        <f t="shared" si="1420"/>
        <v>7245.38</v>
      </c>
      <c r="E3120" s="111">
        <f>IF($K3120=1,VLOOKUP($A3119,$AQ$11:$AU$150,5),E3119)</f>
        <v>7276.54</v>
      </c>
      <c r="F3120" s="160" t="e">
        <f>IF($K3120=1,VLOOKUP($A3119,$AQ$11:$AU$135,6),F3119)</f>
        <v>#REF!</v>
      </c>
      <c r="G3120" s="114">
        <f t="shared" si="1421"/>
        <v>4.3006716003852752E-3</v>
      </c>
      <c r="H3120" s="115">
        <f t="shared" si="1422"/>
        <v>47416</v>
      </c>
      <c r="I3120" s="115">
        <f t="shared" si="1423"/>
        <v>47416</v>
      </c>
      <c r="J3120" s="116">
        <f t="shared" si="1424"/>
        <v>21</v>
      </c>
      <c r="K3120" s="116">
        <f t="shared" si="1425"/>
        <v>3</v>
      </c>
      <c r="L3120" s="8">
        <f t="shared" si="1426"/>
        <v>1.00061325</v>
      </c>
      <c r="M3120" s="117">
        <v>1</v>
      </c>
      <c r="N3120" s="117">
        <f t="shared" si="1427"/>
        <v>1</v>
      </c>
      <c r="O3120" s="110">
        <f t="shared" si="1428"/>
        <v>1.00061325</v>
      </c>
      <c r="P3120" s="110">
        <f t="shared" si="1429"/>
        <v>69.637424440000004</v>
      </c>
      <c r="Q3120" s="148">
        <f t="shared" si="1430"/>
        <v>0</v>
      </c>
      <c r="R3120" s="170">
        <f t="shared" si="1431"/>
        <v>0</v>
      </c>
      <c r="S3120" s="110">
        <f t="shared" si="1432"/>
        <v>0</v>
      </c>
      <c r="T3120" s="92">
        <f t="shared" si="1441"/>
        <v>0</v>
      </c>
      <c r="U3120" s="181">
        <f t="shared" si="1442"/>
        <v>0</v>
      </c>
      <c r="V3120" s="120">
        <f t="shared" si="1438"/>
        <v>7.8E-2</v>
      </c>
      <c r="W3120" s="118">
        <f t="shared" si="1433"/>
        <v>3</v>
      </c>
      <c r="X3120" s="118">
        <v>252</v>
      </c>
      <c r="Y3120" s="117">
        <f t="shared" si="1434"/>
        <v>1.0008945359999999</v>
      </c>
      <c r="Z3120" s="110">
        <f t="shared" si="1435"/>
        <v>6.2293179999999997E-2</v>
      </c>
      <c r="AA3120" s="110">
        <f t="shared" si="1436"/>
        <v>0</v>
      </c>
      <c r="AB3120" s="121" t="str">
        <f t="shared" si="1439"/>
        <v>A+J=</v>
      </c>
      <c r="AC3120" s="115">
        <f t="shared" si="1440"/>
        <v>47416</v>
      </c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9">
        <f t="shared" si="1437"/>
        <v>47390</v>
      </c>
      <c r="B3121" s="110">
        <f t="shared" si="1419"/>
        <v>69.734743539999997</v>
      </c>
      <c r="C3121" s="184">
        <f t="shared" si="1443"/>
        <v>69.594745468936125</v>
      </c>
      <c r="D3121" s="111">
        <f t="shared" si="1420"/>
        <v>7245.38</v>
      </c>
      <c r="E3121" s="111">
        <f>IF($K3121=1,VLOOKUP($A3120,$AQ$11:$AU$150,5),E3120)</f>
        <v>7276.54</v>
      </c>
      <c r="F3121" s="160" t="e">
        <f>IF($K3121=1,VLOOKUP($A3120,$AQ$11:$AU$135,6),F3120)</f>
        <v>#REF!</v>
      </c>
      <c r="G3121" s="114">
        <f t="shared" si="1421"/>
        <v>4.3006716003852752E-3</v>
      </c>
      <c r="H3121" s="115">
        <f t="shared" si="1422"/>
        <v>47416</v>
      </c>
      <c r="I3121" s="115">
        <f t="shared" si="1423"/>
        <v>47416</v>
      </c>
      <c r="J3121" s="116">
        <f t="shared" si="1424"/>
        <v>21</v>
      </c>
      <c r="K3121" s="116">
        <f t="shared" si="1425"/>
        <v>4</v>
      </c>
      <c r="L3121" s="8">
        <f t="shared" si="1426"/>
        <v>1.00081775</v>
      </c>
      <c r="M3121" s="117">
        <v>1</v>
      </c>
      <c r="N3121" s="117">
        <f t="shared" si="1427"/>
        <v>1</v>
      </c>
      <c r="O3121" s="110">
        <f t="shared" si="1428"/>
        <v>1.00081775</v>
      </c>
      <c r="P3121" s="110">
        <f t="shared" si="1429"/>
        <v>69.65165657</v>
      </c>
      <c r="Q3121" s="148">
        <f t="shared" si="1430"/>
        <v>0</v>
      </c>
      <c r="R3121" s="170">
        <f t="shared" si="1431"/>
        <v>0</v>
      </c>
      <c r="S3121" s="110">
        <f t="shared" si="1432"/>
        <v>0</v>
      </c>
      <c r="T3121" s="92">
        <f t="shared" si="1441"/>
        <v>0</v>
      </c>
      <c r="U3121" s="181">
        <f t="shared" si="1442"/>
        <v>0</v>
      </c>
      <c r="V3121" s="120">
        <f t="shared" si="1438"/>
        <v>7.8E-2</v>
      </c>
      <c r="W3121" s="118">
        <f t="shared" si="1433"/>
        <v>4</v>
      </c>
      <c r="X3121" s="118">
        <v>252</v>
      </c>
      <c r="Y3121" s="117">
        <f t="shared" si="1434"/>
        <v>1.001192893</v>
      </c>
      <c r="Z3121" s="110">
        <f t="shared" si="1435"/>
        <v>8.3086969999999996E-2</v>
      </c>
      <c r="AA3121" s="110">
        <f t="shared" si="1436"/>
        <v>0</v>
      </c>
      <c r="AB3121" s="121" t="str">
        <f t="shared" si="1439"/>
        <v>A+J=</v>
      </c>
      <c r="AC3121" s="115">
        <f t="shared" si="1440"/>
        <v>47416</v>
      </c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9">
        <f t="shared" si="1437"/>
        <v>47391</v>
      </c>
      <c r="B3122" s="110">
        <f t="shared" si="1419"/>
        <v>69.734743539999997</v>
      </c>
      <c r="C3122" s="184">
        <f t="shared" si="1443"/>
        <v>69.594745468936125</v>
      </c>
      <c r="D3122" s="111">
        <f t="shared" si="1420"/>
        <v>7245.38</v>
      </c>
      <c r="E3122" s="111">
        <f>IF($K3122=1,VLOOKUP($A3121,$AQ$11:$AU$150,5),E3121)</f>
        <v>7276.54</v>
      </c>
      <c r="F3122" s="160" t="e">
        <f>IF($K3122=1,VLOOKUP($A3121,$AQ$11:$AU$135,6),F3121)</f>
        <v>#REF!</v>
      </c>
      <c r="G3122" s="114">
        <f t="shared" si="1421"/>
        <v>4.3006716003852752E-3</v>
      </c>
      <c r="H3122" s="115">
        <f t="shared" si="1422"/>
        <v>47416</v>
      </c>
      <c r="I3122" s="115">
        <f t="shared" si="1423"/>
        <v>47416</v>
      </c>
      <c r="J3122" s="116">
        <f t="shared" si="1424"/>
        <v>21</v>
      </c>
      <c r="K3122" s="116">
        <f t="shared" si="1425"/>
        <v>4</v>
      </c>
      <c r="L3122" s="8">
        <f t="shared" si="1426"/>
        <v>1.00081775</v>
      </c>
      <c r="M3122" s="117">
        <v>1</v>
      </c>
      <c r="N3122" s="117">
        <f t="shared" si="1427"/>
        <v>1</v>
      </c>
      <c r="O3122" s="110">
        <f t="shared" si="1428"/>
        <v>1.00081775</v>
      </c>
      <c r="P3122" s="110">
        <f t="shared" si="1429"/>
        <v>69.65165657</v>
      </c>
      <c r="Q3122" s="148">
        <f t="shared" si="1430"/>
        <v>0</v>
      </c>
      <c r="R3122" s="170">
        <f t="shared" si="1431"/>
        <v>0</v>
      </c>
      <c r="S3122" s="110">
        <f t="shared" si="1432"/>
        <v>0</v>
      </c>
      <c r="T3122" s="92">
        <f t="shared" si="1441"/>
        <v>0</v>
      </c>
      <c r="U3122" s="181">
        <f t="shared" si="1442"/>
        <v>0</v>
      </c>
      <c r="V3122" s="120">
        <f t="shared" si="1438"/>
        <v>7.8E-2</v>
      </c>
      <c r="W3122" s="118">
        <f t="shared" si="1433"/>
        <v>4</v>
      </c>
      <c r="X3122" s="118">
        <v>252</v>
      </c>
      <c r="Y3122" s="117">
        <f t="shared" si="1434"/>
        <v>1.001192893</v>
      </c>
      <c r="Z3122" s="110">
        <f t="shared" si="1435"/>
        <v>8.3086969999999996E-2</v>
      </c>
      <c r="AA3122" s="110">
        <f t="shared" si="1436"/>
        <v>0</v>
      </c>
      <c r="AB3122" s="121" t="str">
        <f t="shared" si="1439"/>
        <v>A+J=</v>
      </c>
      <c r="AC3122" s="115">
        <f t="shared" si="1440"/>
        <v>47416</v>
      </c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9">
        <f t="shared" si="1437"/>
        <v>47392</v>
      </c>
      <c r="B3123" s="110">
        <f t="shared" si="1419"/>
        <v>69.734743539999997</v>
      </c>
      <c r="C3123" s="184">
        <f t="shared" si="1443"/>
        <v>69.594745468936125</v>
      </c>
      <c r="D3123" s="111">
        <f t="shared" si="1420"/>
        <v>7245.38</v>
      </c>
      <c r="E3123" s="111">
        <f>IF($K3123=1,VLOOKUP($A3122,$AQ$11:$AU$150,5),E3122)</f>
        <v>7276.54</v>
      </c>
      <c r="F3123" s="160" t="e">
        <f>IF($K3123=1,VLOOKUP($A3122,$AQ$11:$AU$135,6),F3122)</f>
        <v>#REF!</v>
      </c>
      <c r="G3123" s="114">
        <f t="shared" si="1421"/>
        <v>4.3006716003852752E-3</v>
      </c>
      <c r="H3123" s="115">
        <f t="shared" si="1422"/>
        <v>47416</v>
      </c>
      <c r="I3123" s="115">
        <f t="shared" si="1423"/>
        <v>47416</v>
      </c>
      <c r="J3123" s="116">
        <f t="shared" si="1424"/>
        <v>21</v>
      </c>
      <c r="K3123" s="116">
        <f t="shared" si="1425"/>
        <v>4</v>
      </c>
      <c r="L3123" s="8">
        <f t="shared" si="1426"/>
        <v>1.00081775</v>
      </c>
      <c r="M3123" s="117">
        <v>1</v>
      </c>
      <c r="N3123" s="117">
        <f t="shared" si="1427"/>
        <v>1</v>
      </c>
      <c r="O3123" s="110">
        <f t="shared" si="1428"/>
        <v>1.00081775</v>
      </c>
      <c r="P3123" s="110">
        <f t="shared" si="1429"/>
        <v>69.65165657</v>
      </c>
      <c r="Q3123" s="148">
        <f t="shared" si="1430"/>
        <v>0</v>
      </c>
      <c r="R3123" s="170">
        <f t="shared" si="1431"/>
        <v>0</v>
      </c>
      <c r="S3123" s="110">
        <f t="shared" si="1432"/>
        <v>0</v>
      </c>
      <c r="T3123" s="92">
        <f t="shared" si="1441"/>
        <v>0</v>
      </c>
      <c r="U3123" s="181">
        <f t="shared" si="1442"/>
        <v>0</v>
      </c>
      <c r="V3123" s="120">
        <f t="shared" si="1438"/>
        <v>7.8E-2</v>
      </c>
      <c r="W3123" s="118">
        <f t="shared" si="1433"/>
        <v>4</v>
      </c>
      <c r="X3123" s="118">
        <v>252</v>
      </c>
      <c r="Y3123" s="117">
        <f t="shared" si="1434"/>
        <v>1.001192893</v>
      </c>
      <c r="Z3123" s="110">
        <f t="shared" si="1435"/>
        <v>8.3086969999999996E-2</v>
      </c>
      <c r="AA3123" s="110">
        <f t="shared" si="1436"/>
        <v>0</v>
      </c>
      <c r="AB3123" s="121" t="str">
        <f t="shared" si="1439"/>
        <v>A+J=</v>
      </c>
      <c r="AC3123" s="115">
        <f t="shared" si="1440"/>
        <v>47416</v>
      </c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9">
        <f t="shared" si="1437"/>
        <v>47393</v>
      </c>
      <c r="B3124" s="110">
        <f t="shared" si="1419"/>
        <v>69.769786940000003</v>
      </c>
      <c r="C3124" s="184">
        <f t="shared" si="1443"/>
        <v>69.594745468936125</v>
      </c>
      <c r="D3124" s="111">
        <f t="shared" si="1420"/>
        <v>7245.38</v>
      </c>
      <c r="E3124" s="111">
        <f>IF($K3124=1,VLOOKUP($A3123,$AQ$11:$AU$150,5),E3123)</f>
        <v>7276.54</v>
      </c>
      <c r="F3124" s="160" t="e">
        <f>IF($K3124=1,VLOOKUP($A3123,$AQ$11:$AU$135,6),F3123)</f>
        <v>#REF!</v>
      </c>
      <c r="G3124" s="114">
        <f t="shared" si="1421"/>
        <v>4.3006716003852752E-3</v>
      </c>
      <c r="H3124" s="115">
        <f t="shared" si="1422"/>
        <v>47416</v>
      </c>
      <c r="I3124" s="115">
        <f t="shared" si="1423"/>
        <v>47416</v>
      </c>
      <c r="J3124" s="116">
        <f t="shared" si="1424"/>
        <v>21</v>
      </c>
      <c r="K3124" s="116">
        <f t="shared" si="1425"/>
        <v>5</v>
      </c>
      <c r="L3124" s="8">
        <f t="shared" si="1426"/>
        <v>1.0010222900000001</v>
      </c>
      <c r="M3124" s="117">
        <v>1</v>
      </c>
      <c r="N3124" s="117">
        <f t="shared" si="1427"/>
        <v>1</v>
      </c>
      <c r="O3124" s="110">
        <f t="shared" si="1428"/>
        <v>1.0010222900000001</v>
      </c>
      <c r="P3124" s="110">
        <f t="shared" si="1429"/>
        <v>69.665891479999999</v>
      </c>
      <c r="Q3124" s="148">
        <f t="shared" si="1430"/>
        <v>0</v>
      </c>
      <c r="R3124" s="170">
        <f t="shared" si="1431"/>
        <v>0</v>
      </c>
      <c r="S3124" s="110">
        <f t="shared" si="1432"/>
        <v>0</v>
      </c>
      <c r="T3124" s="92">
        <f t="shared" si="1441"/>
        <v>0</v>
      </c>
      <c r="U3124" s="181">
        <f t="shared" si="1442"/>
        <v>0</v>
      </c>
      <c r="V3124" s="120">
        <f t="shared" si="1438"/>
        <v>7.8E-2</v>
      </c>
      <c r="W3124" s="118">
        <f t="shared" si="1433"/>
        <v>5</v>
      </c>
      <c r="X3124" s="118">
        <v>252</v>
      </c>
      <c r="Y3124" s="117">
        <f t="shared" si="1434"/>
        <v>1.001491339</v>
      </c>
      <c r="Z3124" s="110">
        <f t="shared" si="1435"/>
        <v>0.10389546</v>
      </c>
      <c r="AA3124" s="110">
        <f t="shared" si="1436"/>
        <v>0</v>
      </c>
      <c r="AB3124" s="121" t="str">
        <f t="shared" si="1439"/>
        <v>A+J=</v>
      </c>
      <c r="AC3124" s="115">
        <f t="shared" si="1440"/>
        <v>47416</v>
      </c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9">
        <f t="shared" si="1437"/>
        <v>47394</v>
      </c>
      <c r="B3125" s="110">
        <f t="shared" si="1419"/>
        <v>69.804848450000009</v>
      </c>
      <c r="C3125" s="184">
        <f t="shared" si="1443"/>
        <v>69.594745468936125</v>
      </c>
      <c r="D3125" s="111">
        <f t="shared" si="1420"/>
        <v>7245.38</v>
      </c>
      <c r="E3125" s="111">
        <f>IF($K3125=1,VLOOKUP($A3124,$AQ$11:$AU$150,5),E3124)</f>
        <v>7276.54</v>
      </c>
      <c r="F3125" s="160" t="e">
        <f>IF($K3125=1,VLOOKUP($A3124,$AQ$11:$AU$135,6),F3124)</f>
        <v>#REF!</v>
      </c>
      <c r="G3125" s="114">
        <f t="shared" si="1421"/>
        <v>4.3006716003852752E-3</v>
      </c>
      <c r="H3125" s="115">
        <f t="shared" si="1422"/>
        <v>47416</v>
      </c>
      <c r="I3125" s="115">
        <f t="shared" si="1423"/>
        <v>47416</v>
      </c>
      <c r="J3125" s="116">
        <f t="shared" si="1424"/>
        <v>21</v>
      </c>
      <c r="K3125" s="116">
        <f t="shared" si="1425"/>
        <v>6</v>
      </c>
      <c r="L3125" s="8">
        <f t="shared" si="1426"/>
        <v>1.0012268799999999</v>
      </c>
      <c r="M3125" s="117">
        <v>1</v>
      </c>
      <c r="N3125" s="117">
        <f t="shared" si="1427"/>
        <v>1</v>
      </c>
      <c r="O3125" s="110">
        <f t="shared" si="1428"/>
        <v>1.0012268799999999</v>
      </c>
      <c r="P3125" s="110">
        <f t="shared" si="1429"/>
        <v>69.680129870000002</v>
      </c>
      <c r="Q3125" s="148">
        <f t="shared" si="1430"/>
        <v>0</v>
      </c>
      <c r="R3125" s="170">
        <f t="shared" si="1431"/>
        <v>0</v>
      </c>
      <c r="S3125" s="110">
        <f t="shared" si="1432"/>
        <v>0</v>
      </c>
      <c r="T3125" s="92">
        <f t="shared" si="1441"/>
        <v>0</v>
      </c>
      <c r="U3125" s="181">
        <f t="shared" si="1442"/>
        <v>0</v>
      </c>
      <c r="V3125" s="120">
        <f t="shared" si="1438"/>
        <v>7.8E-2</v>
      </c>
      <c r="W3125" s="118">
        <f t="shared" si="1433"/>
        <v>6</v>
      </c>
      <c r="X3125" s="118">
        <v>252</v>
      </c>
      <c r="Y3125" s="117">
        <f t="shared" si="1434"/>
        <v>1.0017898730000001</v>
      </c>
      <c r="Z3125" s="110">
        <f t="shared" si="1435"/>
        <v>0.12471858</v>
      </c>
      <c r="AA3125" s="110">
        <f t="shared" si="1436"/>
        <v>0</v>
      </c>
      <c r="AB3125" s="121" t="str">
        <f t="shared" si="1439"/>
        <v>A+J=</v>
      </c>
      <c r="AC3125" s="115">
        <f t="shared" si="1440"/>
        <v>47416</v>
      </c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9">
        <f t="shared" si="1437"/>
        <v>47395</v>
      </c>
      <c r="B3126" s="110">
        <f t="shared" si="1419"/>
        <v>69.839926750000004</v>
      </c>
      <c r="C3126" s="184">
        <f t="shared" si="1443"/>
        <v>69.594745468936125</v>
      </c>
      <c r="D3126" s="111">
        <f t="shared" si="1420"/>
        <v>7245.38</v>
      </c>
      <c r="E3126" s="111">
        <f>IF($K3126=1,VLOOKUP($A3125,$AQ$11:$AU$150,5),E3125)</f>
        <v>7276.54</v>
      </c>
      <c r="F3126" s="160" t="e">
        <f>IF($K3126=1,VLOOKUP($A3125,$AQ$11:$AU$135,6),F3125)</f>
        <v>#REF!</v>
      </c>
      <c r="G3126" s="114">
        <f t="shared" si="1421"/>
        <v>4.3006716003852752E-3</v>
      </c>
      <c r="H3126" s="115">
        <f t="shared" si="1422"/>
        <v>47416</v>
      </c>
      <c r="I3126" s="115">
        <f t="shared" si="1423"/>
        <v>47416</v>
      </c>
      <c r="J3126" s="116">
        <f t="shared" si="1424"/>
        <v>21</v>
      </c>
      <c r="K3126" s="116">
        <f t="shared" si="1425"/>
        <v>7</v>
      </c>
      <c r="L3126" s="8">
        <f t="shared" si="1426"/>
        <v>1.0014315</v>
      </c>
      <c r="M3126" s="117">
        <v>1</v>
      </c>
      <c r="N3126" s="117">
        <f t="shared" si="1427"/>
        <v>1</v>
      </c>
      <c r="O3126" s="110">
        <f t="shared" si="1428"/>
        <v>1.0014315</v>
      </c>
      <c r="P3126" s="110">
        <f t="shared" si="1429"/>
        <v>69.694370340000006</v>
      </c>
      <c r="Q3126" s="148">
        <f t="shared" si="1430"/>
        <v>0</v>
      </c>
      <c r="R3126" s="170">
        <f t="shared" si="1431"/>
        <v>0</v>
      </c>
      <c r="S3126" s="110">
        <f t="shared" si="1432"/>
        <v>0</v>
      </c>
      <c r="T3126" s="92">
        <f t="shared" si="1441"/>
        <v>0</v>
      </c>
      <c r="U3126" s="181">
        <f t="shared" si="1442"/>
        <v>0</v>
      </c>
      <c r="V3126" s="120">
        <f t="shared" si="1438"/>
        <v>7.8E-2</v>
      </c>
      <c r="W3126" s="118">
        <f t="shared" si="1433"/>
        <v>7</v>
      </c>
      <c r="X3126" s="118">
        <v>252</v>
      </c>
      <c r="Y3126" s="117">
        <f t="shared" si="1434"/>
        <v>1.0020884960000001</v>
      </c>
      <c r="Z3126" s="110">
        <f t="shared" si="1435"/>
        <v>0.14555641</v>
      </c>
      <c r="AA3126" s="110">
        <f t="shared" si="1436"/>
        <v>0</v>
      </c>
      <c r="AB3126" s="121" t="str">
        <f t="shared" si="1439"/>
        <v>A+J=</v>
      </c>
      <c r="AC3126" s="115">
        <f t="shared" si="1440"/>
        <v>47416</v>
      </c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9">
        <f t="shared" si="1437"/>
        <v>47396</v>
      </c>
      <c r="B3127" s="110">
        <f t="shared" si="1419"/>
        <v>69.875023329999991</v>
      </c>
      <c r="C3127" s="184">
        <f t="shared" si="1443"/>
        <v>69.594745468936125</v>
      </c>
      <c r="D3127" s="111">
        <f t="shared" si="1420"/>
        <v>7245.38</v>
      </c>
      <c r="E3127" s="111">
        <f>IF($K3127=1,VLOOKUP($A3126,$AQ$11:$AU$150,5),E3126)</f>
        <v>7276.54</v>
      </c>
      <c r="F3127" s="160" t="e">
        <f>IF($K3127=1,VLOOKUP($A3126,$AQ$11:$AU$135,6),F3126)</f>
        <v>#REF!</v>
      </c>
      <c r="G3127" s="114">
        <f t="shared" si="1421"/>
        <v>4.3006716003852752E-3</v>
      </c>
      <c r="H3127" s="115">
        <f t="shared" si="1422"/>
        <v>47416</v>
      </c>
      <c r="I3127" s="115">
        <f t="shared" si="1423"/>
        <v>47416</v>
      </c>
      <c r="J3127" s="116">
        <f t="shared" si="1424"/>
        <v>21</v>
      </c>
      <c r="K3127" s="116">
        <f t="shared" si="1425"/>
        <v>8</v>
      </c>
      <c r="L3127" s="8">
        <f t="shared" si="1426"/>
        <v>1.00163617</v>
      </c>
      <c r="M3127" s="117">
        <v>1</v>
      </c>
      <c r="N3127" s="117">
        <f t="shared" si="1427"/>
        <v>1</v>
      </c>
      <c r="O3127" s="110">
        <f t="shared" si="1428"/>
        <v>1.00163617</v>
      </c>
      <c r="P3127" s="110">
        <f t="shared" si="1429"/>
        <v>69.708614299999994</v>
      </c>
      <c r="Q3127" s="148">
        <f t="shared" si="1430"/>
        <v>0</v>
      </c>
      <c r="R3127" s="170">
        <f t="shared" si="1431"/>
        <v>0</v>
      </c>
      <c r="S3127" s="110">
        <f t="shared" si="1432"/>
        <v>0</v>
      </c>
      <c r="T3127" s="92">
        <f t="shared" si="1441"/>
        <v>0</v>
      </c>
      <c r="U3127" s="181">
        <f t="shared" si="1442"/>
        <v>0</v>
      </c>
      <c r="V3127" s="120">
        <f t="shared" si="1438"/>
        <v>7.8E-2</v>
      </c>
      <c r="W3127" s="118">
        <f t="shared" si="1433"/>
        <v>8</v>
      </c>
      <c r="X3127" s="118">
        <v>252</v>
      </c>
      <c r="Y3127" s="117">
        <f t="shared" si="1434"/>
        <v>1.0023872089999999</v>
      </c>
      <c r="Z3127" s="110">
        <f t="shared" si="1435"/>
        <v>0.16640903000000001</v>
      </c>
      <c r="AA3127" s="110">
        <f t="shared" si="1436"/>
        <v>0</v>
      </c>
      <c r="AB3127" s="121" t="str">
        <f t="shared" si="1439"/>
        <v>A+J=</v>
      </c>
      <c r="AC3127" s="115">
        <f t="shared" si="1440"/>
        <v>47416</v>
      </c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9">
        <f t="shared" si="1437"/>
        <v>47397</v>
      </c>
      <c r="B3128" s="110">
        <f t="shared" si="1419"/>
        <v>69.910137410000004</v>
      </c>
      <c r="C3128" s="184">
        <f t="shared" si="1443"/>
        <v>69.594745468936125</v>
      </c>
      <c r="D3128" s="111">
        <f t="shared" si="1420"/>
        <v>7245.38</v>
      </c>
      <c r="E3128" s="111">
        <f>IF($K3128=1,VLOOKUP($A3127,$AQ$11:$AU$150,5),E3127)</f>
        <v>7276.54</v>
      </c>
      <c r="F3128" s="160" t="e">
        <f>IF($K3128=1,VLOOKUP($A3127,$AQ$11:$AU$135,6),F3127)</f>
        <v>#REF!</v>
      </c>
      <c r="G3128" s="114">
        <f t="shared" si="1421"/>
        <v>4.3006716003852752E-3</v>
      </c>
      <c r="H3128" s="115">
        <f t="shared" si="1422"/>
        <v>47416</v>
      </c>
      <c r="I3128" s="115">
        <f t="shared" si="1423"/>
        <v>47416</v>
      </c>
      <c r="J3128" s="116">
        <f t="shared" si="1424"/>
        <v>21</v>
      </c>
      <c r="K3128" s="116">
        <f t="shared" si="1425"/>
        <v>9</v>
      </c>
      <c r="L3128" s="8">
        <f t="shared" si="1426"/>
        <v>1.00184088</v>
      </c>
      <c r="M3128" s="117">
        <v>1</v>
      </c>
      <c r="N3128" s="117">
        <f t="shared" si="1427"/>
        <v>1</v>
      </c>
      <c r="O3128" s="110">
        <f t="shared" si="1428"/>
        <v>1.00184088</v>
      </c>
      <c r="P3128" s="110">
        <f t="shared" si="1429"/>
        <v>69.722861039999998</v>
      </c>
      <c r="Q3128" s="148">
        <f t="shared" si="1430"/>
        <v>0</v>
      </c>
      <c r="R3128" s="170">
        <f t="shared" si="1431"/>
        <v>0</v>
      </c>
      <c r="S3128" s="110">
        <f t="shared" si="1432"/>
        <v>0</v>
      </c>
      <c r="T3128" s="92">
        <f t="shared" si="1441"/>
        <v>0</v>
      </c>
      <c r="U3128" s="181">
        <f t="shared" si="1442"/>
        <v>0</v>
      </c>
      <c r="V3128" s="120">
        <f t="shared" si="1438"/>
        <v>7.8E-2</v>
      </c>
      <c r="W3128" s="118">
        <f t="shared" si="1433"/>
        <v>9</v>
      </c>
      <c r="X3128" s="118">
        <v>252</v>
      </c>
      <c r="Y3128" s="117">
        <f t="shared" si="1434"/>
        <v>1.002686011</v>
      </c>
      <c r="Z3128" s="110">
        <f t="shared" si="1435"/>
        <v>0.18727637</v>
      </c>
      <c r="AA3128" s="110">
        <f t="shared" si="1436"/>
        <v>0</v>
      </c>
      <c r="AB3128" s="121" t="str">
        <f t="shared" si="1439"/>
        <v>A+J=</v>
      </c>
      <c r="AC3128" s="115">
        <f t="shared" si="1440"/>
        <v>47416</v>
      </c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9">
        <f t="shared" si="1437"/>
        <v>47398</v>
      </c>
      <c r="B3129" s="110">
        <f t="shared" si="1419"/>
        <v>69.910137410000004</v>
      </c>
      <c r="C3129" s="184">
        <f t="shared" si="1443"/>
        <v>69.594745468936125</v>
      </c>
      <c r="D3129" s="111">
        <f t="shared" si="1420"/>
        <v>7245.38</v>
      </c>
      <c r="E3129" s="111">
        <f>IF($K3129=1,VLOOKUP($A3128,$AQ$11:$AU$150,5),E3128)</f>
        <v>7276.54</v>
      </c>
      <c r="F3129" s="160" t="e">
        <f>IF($K3129=1,VLOOKUP($A3128,$AQ$11:$AU$135,6),F3128)</f>
        <v>#REF!</v>
      </c>
      <c r="G3129" s="114">
        <f t="shared" si="1421"/>
        <v>4.3006716003852752E-3</v>
      </c>
      <c r="H3129" s="115">
        <f t="shared" si="1422"/>
        <v>47416</v>
      </c>
      <c r="I3129" s="115">
        <f t="shared" si="1423"/>
        <v>47416</v>
      </c>
      <c r="J3129" s="116">
        <f t="shared" si="1424"/>
        <v>21</v>
      </c>
      <c r="K3129" s="116">
        <f t="shared" si="1425"/>
        <v>9</v>
      </c>
      <c r="L3129" s="8">
        <f t="shared" si="1426"/>
        <v>1.00184088</v>
      </c>
      <c r="M3129" s="117">
        <v>1</v>
      </c>
      <c r="N3129" s="117">
        <f t="shared" si="1427"/>
        <v>1</v>
      </c>
      <c r="O3129" s="110">
        <f t="shared" si="1428"/>
        <v>1.00184088</v>
      </c>
      <c r="P3129" s="110">
        <f t="shared" si="1429"/>
        <v>69.722861039999998</v>
      </c>
      <c r="Q3129" s="148">
        <f t="shared" si="1430"/>
        <v>0</v>
      </c>
      <c r="R3129" s="170">
        <f t="shared" si="1431"/>
        <v>0</v>
      </c>
      <c r="S3129" s="110">
        <f t="shared" si="1432"/>
        <v>0</v>
      </c>
      <c r="T3129" s="92">
        <f t="shared" si="1441"/>
        <v>0</v>
      </c>
      <c r="U3129" s="181">
        <f t="shared" si="1442"/>
        <v>0</v>
      </c>
      <c r="V3129" s="120">
        <f t="shared" si="1438"/>
        <v>7.8E-2</v>
      </c>
      <c r="W3129" s="118">
        <f t="shared" si="1433"/>
        <v>9</v>
      </c>
      <c r="X3129" s="118">
        <v>252</v>
      </c>
      <c r="Y3129" s="117">
        <f t="shared" si="1434"/>
        <v>1.002686011</v>
      </c>
      <c r="Z3129" s="110">
        <f t="shared" si="1435"/>
        <v>0.18727637</v>
      </c>
      <c r="AA3129" s="110">
        <f t="shared" si="1436"/>
        <v>0</v>
      </c>
      <c r="AB3129" s="121" t="str">
        <f t="shared" si="1439"/>
        <v>A+J=</v>
      </c>
      <c r="AC3129" s="115">
        <f t="shared" si="1440"/>
        <v>47416</v>
      </c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9">
        <f t="shared" si="1437"/>
        <v>47399</v>
      </c>
      <c r="B3130" s="110">
        <f t="shared" si="1419"/>
        <v>69.910137410000004</v>
      </c>
      <c r="C3130" s="184">
        <f t="shared" si="1443"/>
        <v>69.594745468936125</v>
      </c>
      <c r="D3130" s="111">
        <f t="shared" si="1420"/>
        <v>7245.38</v>
      </c>
      <c r="E3130" s="111">
        <f>IF($K3130=1,VLOOKUP($A3129,$AQ$11:$AU$150,5),E3129)</f>
        <v>7276.54</v>
      </c>
      <c r="F3130" s="160" t="e">
        <f>IF($K3130=1,VLOOKUP($A3129,$AQ$11:$AU$135,6),F3129)</f>
        <v>#REF!</v>
      </c>
      <c r="G3130" s="114">
        <f t="shared" si="1421"/>
        <v>4.3006716003852752E-3</v>
      </c>
      <c r="H3130" s="115">
        <f t="shared" si="1422"/>
        <v>47416</v>
      </c>
      <c r="I3130" s="115">
        <f t="shared" si="1423"/>
        <v>47416</v>
      </c>
      <c r="J3130" s="116">
        <f t="shared" si="1424"/>
        <v>21</v>
      </c>
      <c r="K3130" s="116">
        <f t="shared" si="1425"/>
        <v>9</v>
      </c>
      <c r="L3130" s="8">
        <f t="shared" si="1426"/>
        <v>1.00184088</v>
      </c>
      <c r="M3130" s="117">
        <v>1</v>
      </c>
      <c r="N3130" s="117">
        <f t="shared" si="1427"/>
        <v>1</v>
      </c>
      <c r="O3130" s="110">
        <f t="shared" si="1428"/>
        <v>1.00184088</v>
      </c>
      <c r="P3130" s="110">
        <f t="shared" si="1429"/>
        <v>69.722861039999998</v>
      </c>
      <c r="Q3130" s="148">
        <f t="shared" si="1430"/>
        <v>0</v>
      </c>
      <c r="R3130" s="170">
        <f t="shared" si="1431"/>
        <v>0</v>
      </c>
      <c r="S3130" s="110">
        <f t="shared" si="1432"/>
        <v>0</v>
      </c>
      <c r="T3130" s="92">
        <f t="shared" si="1441"/>
        <v>0</v>
      </c>
      <c r="U3130" s="181">
        <f t="shared" si="1442"/>
        <v>0</v>
      </c>
      <c r="V3130" s="120">
        <f t="shared" si="1438"/>
        <v>7.8E-2</v>
      </c>
      <c r="W3130" s="118">
        <f t="shared" si="1433"/>
        <v>9</v>
      </c>
      <c r="X3130" s="118">
        <v>252</v>
      </c>
      <c r="Y3130" s="117">
        <f t="shared" si="1434"/>
        <v>1.002686011</v>
      </c>
      <c r="Z3130" s="110">
        <f t="shared" si="1435"/>
        <v>0.18727637</v>
      </c>
      <c r="AA3130" s="110">
        <f t="shared" si="1436"/>
        <v>0</v>
      </c>
      <c r="AB3130" s="121" t="str">
        <f t="shared" si="1439"/>
        <v>A+J=</v>
      </c>
      <c r="AC3130" s="115">
        <f t="shared" si="1440"/>
        <v>47416</v>
      </c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9">
        <f t="shared" si="1437"/>
        <v>47400</v>
      </c>
      <c r="B3131" s="110">
        <f t="shared" si="1419"/>
        <v>69.945268930000012</v>
      </c>
      <c r="C3131" s="184">
        <f t="shared" si="1443"/>
        <v>69.594745468936125</v>
      </c>
      <c r="D3131" s="111">
        <f t="shared" si="1420"/>
        <v>7245.38</v>
      </c>
      <c r="E3131" s="111">
        <f>IF($K3131=1,VLOOKUP($A3130,$AQ$11:$AU$150,5),E3130)</f>
        <v>7276.54</v>
      </c>
      <c r="F3131" s="160" t="e">
        <f>IF($K3131=1,VLOOKUP($A3130,$AQ$11:$AU$135,6),F3130)</f>
        <v>#REF!</v>
      </c>
      <c r="G3131" s="114">
        <f t="shared" si="1421"/>
        <v>4.3006716003852752E-3</v>
      </c>
      <c r="H3131" s="115">
        <f t="shared" si="1422"/>
        <v>47416</v>
      </c>
      <c r="I3131" s="115">
        <f t="shared" si="1423"/>
        <v>47416</v>
      </c>
      <c r="J3131" s="116">
        <f t="shared" si="1424"/>
        <v>21</v>
      </c>
      <c r="K3131" s="116">
        <f t="shared" si="1425"/>
        <v>10</v>
      </c>
      <c r="L3131" s="8">
        <f t="shared" si="1426"/>
        <v>1.00204563</v>
      </c>
      <c r="M3131" s="117">
        <v>1</v>
      </c>
      <c r="N3131" s="117">
        <f t="shared" si="1427"/>
        <v>1</v>
      </c>
      <c r="O3131" s="110">
        <f t="shared" si="1428"/>
        <v>1.00204563</v>
      </c>
      <c r="P3131" s="110">
        <f t="shared" si="1429"/>
        <v>69.737110560000005</v>
      </c>
      <c r="Q3131" s="148">
        <f t="shared" si="1430"/>
        <v>0</v>
      </c>
      <c r="R3131" s="170">
        <f t="shared" si="1431"/>
        <v>0</v>
      </c>
      <c r="S3131" s="110">
        <f t="shared" si="1432"/>
        <v>0</v>
      </c>
      <c r="T3131" s="92">
        <f t="shared" si="1441"/>
        <v>0</v>
      </c>
      <c r="U3131" s="181">
        <f t="shared" si="1442"/>
        <v>0</v>
      </c>
      <c r="V3131" s="120">
        <f t="shared" si="1438"/>
        <v>7.8E-2</v>
      </c>
      <c r="W3131" s="118">
        <f t="shared" si="1433"/>
        <v>10</v>
      </c>
      <c r="X3131" s="118">
        <v>252</v>
      </c>
      <c r="Y3131" s="117">
        <f t="shared" si="1434"/>
        <v>1.002984901</v>
      </c>
      <c r="Z3131" s="110">
        <f t="shared" si="1435"/>
        <v>0.20815837000000001</v>
      </c>
      <c r="AA3131" s="110">
        <f t="shared" si="1436"/>
        <v>0</v>
      </c>
      <c r="AB3131" s="121" t="str">
        <f t="shared" si="1439"/>
        <v>A+J=</v>
      </c>
      <c r="AC3131" s="115">
        <f t="shared" si="1440"/>
        <v>47416</v>
      </c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9">
        <f t="shared" si="1437"/>
        <v>47401</v>
      </c>
      <c r="B3132" s="110">
        <f t="shared" si="1419"/>
        <v>69.98041873999999</v>
      </c>
      <c r="C3132" s="184">
        <f t="shared" si="1443"/>
        <v>69.594745468936125</v>
      </c>
      <c r="D3132" s="111">
        <f t="shared" si="1420"/>
        <v>7245.38</v>
      </c>
      <c r="E3132" s="111">
        <f>IF($K3132=1,VLOOKUP($A3131,$AQ$11:$AU$150,5),E3131)</f>
        <v>7276.54</v>
      </c>
      <c r="F3132" s="160" t="e">
        <f>IF($K3132=1,VLOOKUP($A3131,$AQ$11:$AU$135,6),F3131)</f>
        <v>#REF!</v>
      </c>
      <c r="G3132" s="114">
        <f t="shared" si="1421"/>
        <v>4.3006716003852752E-3</v>
      </c>
      <c r="H3132" s="115">
        <f t="shared" si="1422"/>
        <v>47416</v>
      </c>
      <c r="I3132" s="115">
        <f t="shared" si="1423"/>
        <v>47416</v>
      </c>
      <c r="J3132" s="116">
        <f t="shared" si="1424"/>
        <v>21</v>
      </c>
      <c r="K3132" s="116">
        <f t="shared" si="1425"/>
        <v>11</v>
      </c>
      <c r="L3132" s="8">
        <f t="shared" si="1426"/>
        <v>1.0022504299999999</v>
      </c>
      <c r="M3132" s="117">
        <v>1</v>
      </c>
      <c r="N3132" s="117">
        <f t="shared" si="1427"/>
        <v>1</v>
      </c>
      <c r="O3132" s="110">
        <f t="shared" si="1428"/>
        <v>1.0022504299999999</v>
      </c>
      <c r="P3132" s="110">
        <f t="shared" si="1429"/>
        <v>69.751363569999995</v>
      </c>
      <c r="Q3132" s="148">
        <f t="shared" si="1430"/>
        <v>0</v>
      </c>
      <c r="R3132" s="170">
        <f t="shared" si="1431"/>
        <v>0</v>
      </c>
      <c r="S3132" s="110">
        <f t="shared" si="1432"/>
        <v>0</v>
      </c>
      <c r="T3132" s="92">
        <f t="shared" si="1441"/>
        <v>0</v>
      </c>
      <c r="U3132" s="181">
        <f t="shared" si="1442"/>
        <v>0</v>
      </c>
      <c r="V3132" s="120">
        <f t="shared" si="1438"/>
        <v>7.8E-2</v>
      </c>
      <c r="W3132" s="118">
        <f t="shared" si="1433"/>
        <v>11</v>
      </c>
      <c r="X3132" s="118">
        <v>252</v>
      </c>
      <c r="Y3132" s="117">
        <f t="shared" si="1434"/>
        <v>1.003283881</v>
      </c>
      <c r="Z3132" s="110">
        <f t="shared" si="1435"/>
        <v>0.22905517</v>
      </c>
      <c r="AA3132" s="110">
        <f t="shared" si="1436"/>
        <v>0</v>
      </c>
      <c r="AB3132" s="121" t="str">
        <f t="shared" si="1439"/>
        <v>A+J=</v>
      </c>
      <c r="AC3132" s="115">
        <f t="shared" si="1440"/>
        <v>47416</v>
      </c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9">
        <f t="shared" si="1437"/>
        <v>47402</v>
      </c>
      <c r="B3133" s="110">
        <f t="shared" si="1419"/>
        <v>70.015585380000005</v>
      </c>
      <c r="C3133" s="184">
        <f t="shared" si="1443"/>
        <v>69.594745468936125</v>
      </c>
      <c r="D3133" s="111">
        <f t="shared" si="1420"/>
        <v>7245.38</v>
      </c>
      <c r="E3133" s="111">
        <f>IF($K3133=1,VLOOKUP($A3132,$AQ$11:$AU$150,5),E3132)</f>
        <v>7276.54</v>
      </c>
      <c r="F3133" s="160" t="e">
        <f>IF($K3133=1,VLOOKUP($A3132,$AQ$11:$AU$135,6),F3132)</f>
        <v>#REF!</v>
      </c>
      <c r="G3133" s="114">
        <f t="shared" si="1421"/>
        <v>4.3006716003852752E-3</v>
      </c>
      <c r="H3133" s="115">
        <f t="shared" si="1422"/>
        <v>47416</v>
      </c>
      <c r="I3133" s="115">
        <f t="shared" si="1423"/>
        <v>47416</v>
      </c>
      <c r="J3133" s="116">
        <f t="shared" si="1424"/>
        <v>21</v>
      </c>
      <c r="K3133" s="116">
        <f t="shared" si="1425"/>
        <v>12</v>
      </c>
      <c r="L3133" s="8">
        <f t="shared" si="1426"/>
        <v>1.0024552600000001</v>
      </c>
      <c r="M3133" s="117">
        <v>1</v>
      </c>
      <c r="N3133" s="117">
        <f t="shared" si="1427"/>
        <v>1</v>
      </c>
      <c r="O3133" s="110">
        <f t="shared" si="1428"/>
        <v>1.0024552600000001</v>
      </c>
      <c r="P3133" s="110">
        <f t="shared" si="1429"/>
        <v>69.765618660000001</v>
      </c>
      <c r="Q3133" s="148">
        <f t="shared" si="1430"/>
        <v>0</v>
      </c>
      <c r="R3133" s="170">
        <f t="shared" si="1431"/>
        <v>0</v>
      </c>
      <c r="S3133" s="110">
        <f t="shared" si="1432"/>
        <v>0</v>
      </c>
      <c r="T3133" s="92">
        <f t="shared" si="1441"/>
        <v>0</v>
      </c>
      <c r="U3133" s="181">
        <f t="shared" si="1442"/>
        <v>0</v>
      </c>
      <c r="V3133" s="120">
        <f t="shared" si="1438"/>
        <v>7.8E-2</v>
      </c>
      <c r="W3133" s="118">
        <f t="shared" si="1433"/>
        <v>12</v>
      </c>
      <c r="X3133" s="118">
        <v>252</v>
      </c>
      <c r="Y3133" s="117">
        <f t="shared" si="1434"/>
        <v>1.00358295</v>
      </c>
      <c r="Z3133" s="110">
        <f t="shared" si="1435"/>
        <v>0.24996672</v>
      </c>
      <c r="AA3133" s="110">
        <f t="shared" si="1436"/>
        <v>0</v>
      </c>
      <c r="AB3133" s="121" t="str">
        <f t="shared" si="1439"/>
        <v>A+J=</v>
      </c>
      <c r="AC3133" s="115">
        <f t="shared" si="1440"/>
        <v>47416</v>
      </c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9">
        <f t="shared" si="1437"/>
        <v>47403</v>
      </c>
      <c r="B3134" s="110">
        <f t="shared" si="1419"/>
        <v>70.050770239999991</v>
      </c>
      <c r="C3134" s="184">
        <f t="shared" si="1443"/>
        <v>69.594745468936125</v>
      </c>
      <c r="D3134" s="111">
        <f t="shared" si="1420"/>
        <v>7245.38</v>
      </c>
      <c r="E3134" s="111">
        <f>IF($K3134=1,VLOOKUP($A3133,$AQ$11:$AU$150,5),E3133)</f>
        <v>7276.54</v>
      </c>
      <c r="F3134" s="160" t="e">
        <f>IF($K3134=1,VLOOKUP($A3133,$AQ$11:$AU$135,6),F3133)</f>
        <v>#REF!</v>
      </c>
      <c r="G3134" s="114">
        <f t="shared" si="1421"/>
        <v>4.3006716003852752E-3</v>
      </c>
      <c r="H3134" s="115">
        <f t="shared" si="1422"/>
        <v>47416</v>
      </c>
      <c r="I3134" s="115">
        <f t="shared" si="1423"/>
        <v>47416</v>
      </c>
      <c r="J3134" s="116">
        <f t="shared" si="1424"/>
        <v>21</v>
      </c>
      <c r="K3134" s="116">
        <f t="shared" si="1425"/>
        <v>13</v>
      </c>
      <c r="L3134" s="8">
        <f t="shared" si="1426"/>
        <v>1.0026601399999999</v>
      </c>
      <c r="M3134" s="117">
        <v>1</v>
      </c>
      <c r="N3134" s="117">
        <f t="shared" si="1427"/>
        <v>1</v>
      </c>
      <c r="O3134" s="110">
        <f t="shared" si="1428"/>
        <v>1.0026601399999999</v>
      </c>
      <c r="P3134" s="110">
        <f t="shared" si="1429"/>
        <v>69.779877229999997</v>
      </c>
      <c r="Q3134" s="148">
        <f t="shared" si="1430"/>
        <v>0</v>
      </c>
      <c r="R3134" s="170">
        <f t="shared" si="1431"/>
        <v>0</v>
      </c>
      <c r="S3134" s="110">
        <f t="shared" si="1432"/>
        <v>0</v>
      </c>
      <c r="T3134" s="92">
        <f t="shared" si="1441"/>
        <v>0</v>
      </c>
      <c r="U3134" s="181">
        <f t="shared" si="1442"/>
        <v>0</v>
      </c>
      <c r="V3134" s="120">
        <f t="shared" si="1438"/>
        <v>7.8E-2</v>
      </c>
      <c r="W3134" s="118">
        <f t="shared" si="1433"/>
        <v>13</v>
      </c>
      <c r="X3134" s="118">
        <v>252</v>
      </c>
      <c r="Y3134" s="117">
        <f t="shared" si="1434"/>
        <v>1.003882108</v>
      </c>
      <c r="Z3134" s="110">
        <f t="shared" si="1435"/>
        <v>0.27089300999999999</v>
      </c>
      <c r="AA3134" s="110">
        <f t="shared" si="1436"/>
        <v>0</v>
      </c>
      <c r="AB3134" s="121" t="str">
        <f t="shared" si="1439"/>
        <v>A+J=</v>
      </c>
      <c r="AC3134" s="115">
        <f t="shared" si="1440"/>
        <v>47416</v>
      </c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9">
        <f t="shared" si="1437"/>
        <v>47404</v>
      </c>
      <c r="B3135" s="110">
        <f t="shared" si="1419"/>
        <v>70.050770239999991</v>
      </c>
      <c r="C3135" s="184">
        <f t="shared" si="1443"/>
        <v>69.594745468936125</v>
      </c>
      <c r="D3135" s="111">
        <f t="shared" si="1420"/>
        <v>7245.38</v>
      </c>
      <c r="E3135" s="111">
        <f>IF($K3135=1,VLOOKUP($A3134,$AQ$11:$AU$150,5),E3134)</f>
        <v>7276.54</v>
      </c>
      <c r="F3135" s="160" t="e">
        <f>IF($K3135=1,VLOOKUP($A3134,$AQ$11:$AU$135,6),F3134)</f>
        <v>#REF!</v>
      </c>
      <c r="G3135" s="114">
        <f t="shared" si="1421"/>
        <v>4.3006716003852752E-3</v>
      </c>
      <c r="H3135" s="115">
        <f t="shared" si="1422"/>
        <v>47416</v>
      </c>
      <c r="I3135" s="115">
        <f t="shared" si="1423"/>
        <v>47416</v>
      </c>
      <c r="J3135" s="116">
        <f t="shared" si="1424"/>
        <v>21</v>
      </c>
      <c r="K3135" s="116">
        <f t="shared" si="1425"/>
        <v>13</v>
      </c>
      <c r="L3135" s="8">
        <f t="shared" si="1426"/>
        <v>1.0026601399999999</v>
      </c>
      <c r="M3135" s="117">
        <v>1</v>
      </c>
      <c r="N3135" s="117">
        <f t="shared" si="1427"/>
        <v>1</v>
      </c>
      <c r="O3135" s="110">
        <f t="shared" si="1428"/>
        <v>1.0026601399999999</v>
      </c>
      <c r="P3135" s="110">
        <f t="shared" si="1429"/>
        <v>69.779877229999997</v>
      </c>
      <c r="Q3135" s="148">
        <f t="shared" si="1430"/>
        <v>0</v>
      </c>
      <c r="R3135" s="170">
        <f t="shared" si="1431"/>
        <v>0</v>
      </c>
      <c r="S3135" s="110">
        <f t="shared" si="1432"/>
        <v>0</v>
      </c>
      <c r="T3135" s="92">
        <f t="shared" si="1441"/>
        <v>0</v>
      </c>
      <c r="U3135" s="181">
        <f t="shared" si="1442"/>
        <v>0</v>
      </c>
      <c r="V3135" s="120">
        <f t="shared" si="1438"/>
        <v>7.8E-2</v>
      </c>
      <c r="W3135" s="118">
        <f t="shared" si="1433"/>
        <v>13</v>
      </c>
      <c r="X3135" s="118">
        <v>252</v>
      </c>
      <c r="Y3135" s="117">
        <f t="shared" si="1434"/>
        <v>1.003882108</v>
      </c>
      <c r="Z3135" s="110">
        <f t="shared" si="1435"/>
        <v>0.27089300999999999</v>
      </c>
      <c r="AA3135" s="110">
        <f t="shared" si="1436"/>
        <v>0</v>
      </c>
      <c r="AB3135" s="121" t="str">
        <f t="shared" si="1439"/>
        <v>A+J=</v>
      </c>
      <c r="AC3135" s="115">
        <f t="shared" si="1440"/>
        <v>47416</v>
      </c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9">
        <f t="shared" si="1437"/>
        <v>47405</v>
      </c>
      <c r="B3136" s="110">
        <f t="shared" si="1419"/>
        <v>70.050770239999991</v>
      </c>
      <c r="C3136" s="184">
        <f t="shared" si="1443"/>
        <v>69.594745468936125</v>
      </c>
      <c r="D3136" s="111">
        <f t="shared" si="1420"/>
        <v>7245.38</v>
      </c>
      <c r="E3136" s="111">
        <f>IF($K3136=1,VLOOKUP($A3135,$AQ$11:$AU$150,5),E3135)</f>
        <v>7276.54</v>
      </c>
      <c r="F3136" s="160" t="e">
        <f>IF($K3136=1,VLOOKUP($A3135,$AQ$11:$AU$135,6),F3135)</f>
        <v>#REF!</v>
      </c>
      <c r="G3136" s="114">
        <f t="shared" si="1421"/>
        <v>4.3006716003852752E-3</v>
      </c>
      <c r="H3136" s="115">
        <f t="shared" si="1422"/>
        <v>47416</v>
      </c>
      <c r="I3136" s="115">
        <f t="shared" si="1423"/>
        <v>47416</v>
      </c>
      <c r="J3136" s="116">
        <f t="shared" si="1424"/>
        <v>21</v>
      </c>
      <c r="K3136" s="116">
        <f t="shared" si="1425"/>
        <v>13</v>
      </c>
      <c r="L3136" s="8">
        <f t="shared" si="1426"/>
        <v>1.0026601399999999</v>
      </c>
      <c r="M3136" s="117">
        <v>1</v>
      </c>
      <c r="N3136" s="117">
        <f t="shared" si="1427"/>
        <v>1</v>
      </c>
      <c r="O3136" s="110">
        <f t="shared" si="1428"/>
        <v>1.0026601399999999</v>
      </c>
      <c r="P3136" s="110">
        <f t="shared" si="1429"/>
        <v>69.779877229999997</v>
      </c>
      <c r="Q3136" s="148">
        <f t="shared" si="1430"/>
        <v>0</v>
      </c>
      <c r="R3136" s="170">
        <f t="shared" si="1431"/>
        <v>0</v>
      </c>
      <c r="S3136" s="110">
        <f t="shared" si="1432"/>
        <v>0</v>
      </c>
      <c r="T3136" s="92">
        <f t="shared" si="1441"/>
        <v>0</v>
      </c>
      <c r="U3136" s="181">
        <f t="shared" si="1442"/>
        <v>0</v>
      </c>
      <c r="V3136" s="120">
        <f t="shared" si="1438"/>
        <v>7.8E-2</v>
      </c>
      <c r="W3136" s="118">
        <f t="shared" si="1433"/>
        <v>13</v>
      </c>
      <c r="X3136" s="118">
        <v>252</v>
      </c>
      <c r="Y3136" s="117">
        <f t="shared" si="1434"/>
        <v>1.003882108</v>
      </c>
      <c r="Z3136" s="110">
        <f t="shared" si="1435"/>
        <v>0.27089300999999999</v>
      </c>
      <c r="AA3136" s="110">
        <f t="shared" si="1436"/>
        <v>0</v>
      </c>
      <c r="AB3136" s="121" t="str">
        <f t="shared" si="1439"/>
        <v>A+J=</v>
      </c>
      <c r="AC3136" s="115">
        <f t="shared" si="1440"/>
        <v>47416</v>
      </c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9">
        <f t="shared" si="1437"/>
        <v>47406</v>
      </c>
      <c r="B3137" s="110">
        <f t="shared" si="1419"/>
        <v>70.050770239999991</v>
      </c>
      <c r="C3137" s="184">
        <f t="shared" si="1443"/>
        <v>69.594745468936125</v>
      </c>
      <c r="D3137" s="111">
        <f t="shared" si="1420"/>
        <v>7245.38</v>
      </c>
      <c r="E3137" s="111">
        <f>IF($K3137=1,VLOOKUP($A3136,$AQ$11:$AU$150,5),E3136)</f>
        <v>7276.54</v>
      </c>
      <c r="F3137" s="160" t="e">
        <f>IF($K3137=1,VLOOKUP($A3136,$AQ$11:$AU$135,6),F3136)</f>
        <v>#REF!</v>
      </c>
      <c r="G3137" s="114">
        <f t="shared" si="1421"/>
        <v>4.3006716003852752E-3</v>
      </c>
      <c r="H3137" s="115">
        <f t="shared" si="1422"/>
        <v>47416</v>
      </c>
      <c r="I3137" s="115">
        <f t="shared" si="1423"/>
        <v>47416</v>
      </c>
      <c r="J3137" s="116">
        <f t="shared" si="1424"/>
        <v>21</v>
      </c>
      <c r="K3137" s="116">
        <f t="shared" si="1425"/>
        <v>13</v>
      </c>
      <c r="L3137" s="8">
        <f t="shared" si="1426"/>
        <v>1.0026601399999999</v>
      </c>
      <c r="M3137" s="117">
        <v>1</v>
      </c>
      <c r="N3137" s="117">
        <f t="shared" si="1427"/>
        <v>1</v>
      </c>
      <c r="O3137" s="110">
        <f t="shared" si="1428"/>
        <v>1.0026601399999999</v>
      </c>
      <c r="P3137" s="110">
        <f t="shared" si="1429"/>
        <v>69.779877229999997</v>
      </c>
      <c r="Q3137" s="148">
        <f t="shared" si="1430"/>
        <v>0</v>
      </c>
      <c r="R3137" s="170">
        <f t="shared" si="1431"/>
        <v>0</v>
      </c>
      <c r="S3137" s="110">
        <f t="shared" si="1432"/>
        <v>0</v>
      </c>
      <c r="T3137" s="92">
        <f t="shared" si="1441"/>
        <v>0</v>
      </c>
      <c r="U3137" s="181">
        <f t="shared" si="1442"/>
        <v>0</v>
      </c>
      <c r="V3137" s="120">
        <f t="shared" si="1438"/>
        <v>7.8E-2</v>
      </c>
      <c r="W3137" s="118">
        <f t="shared" si="1433"/>
        <v>13</v>
      </c>
      <c r="X3137" s="118">
        <v>252</v>
      </c>
      <c r="Y3137" s="117">
        <f t="shared" si="1434"/>
        <v>1.003882108</v>
      </c>
      <c r="Z3137" s="110">
        <f t="shared" si="1435"/>
        <v>0.27089300999999999</v>
      </c>
      <c r="AA3137" s="110">
        <f t="shared" si="1436"/>
        <v>0</v>
      </c>
      <c r="AB3137" s="121" t="str">
        <f t="shared" si="1439"/>
        <v>A+J=</v>
      </c>
      <c r="AC3137" s="115">
        <f t="shared" si="1440"/>
        <v>47416</v>
      </c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9">
        <f t="shared" si="1437"/>
        <v>47407</v>
      </c>
      <c r="B3138" s="110">
        <f t="shared" si="1419"/>
        <v>70.085972659999996</v>
      </c>
      <c r="C3138" s="184">
        <f t="shared" si="1443"/>
        <v>69.594745468936125</v>
      </c>
      <c r="D3138" s="111">
        <f t="shared" si="1420"/>
        <v>7245.38</v>
      </c>
      <c r="E3138" s="111">
        <f>IF($K3138=1,VLOOKUP($A3137,$AQ$11:$AU$150,5),E3137)</f>
        <v>7276.54</v>
      </c>
      <c r="F3138" s="160" t="e">
        <f>IF($K3138=1,VLOOKUP($A3137,$AQ$11:$AU$135,6),F3137)</f>
        <v>#REF!</v>
      </c>
      <c r="G3138" s="114">
        <f t="shared" si="1421"/>
        <v>4.3006716003852752E-3</v>
      </c>
      <c r="H3138" s="115">
        <f t="shared" si="1422"/>
        <v>47416</v>
      </c>
      <c r="I3138" s="115">
        <f t="shared" si="1423"/>
        <v>47416</v>
      </c>
      <c r="J3138" s="116">
        <f t="shared" si="1424"/>
        <v>21</v>
      </c>
      <c r="K3138" s="116">
        <f t="shared" si="1425"/>
        <v>14</v>
      </c>
      <c r="L3138" s="8">
        <f t="shared" si="1426"/>
        <v>1.00286506</v>
      </c>
      <c r="M3138" s="117">
        <v>1</v>
      </c>
      <c r="N3138" s="117">
        <f t="shared" si="1427"/>
        <v>1</v>
      </c>
      <c r="O3138" s="110">
        <f t="shared" si="1428"/>
        <v>1.00286506</v>
      </c>
      <c r="P3138" s="110">
        <f t="shared" si="1429"/>
        <v>69.794138590000003</v>
      </c>
      <c r="Q3138" s="148">
        <f t="shared" si="1430"/>
        <v>0</v>
      </c>
      <c r="R3138" s="170">
        <f t="shared" si="1431"/>
        <v>0</v>
      </c>
      <c r="S3138" s="110">
        <f t="shared" si="1432"/>
        <v>0</v>
      </c>
      <c r="T3138" s="92">
        <f t="shared" si="1441"/>
        <v>0</v>
      </c>
      <c r="U3138" s="181">
        <f t="shared" si="1442"/>
        <v>0</v>
      </c>
      <c r="V3138" s="120">
        <f t="shared" si="1438"/>
        <v>7.8E-2</v>
      </c>
      <c r="W3138" s="118">
        <f t="shared" si="1433"/>
        <v>14</v>
      </c>
      <c r="X3138" s="118">
        <v>252</v>
      </c>
      <c r="Y3138" s="117">
        <f t="shared" si="1434"/>
        <v>1.0041813550000001</v>
      </c>
      <c r="Z3138" s="110">
        <f t="shared" si="1435"/>
        <v>0.29183407</v>
      </c>
      <c r="AA3138" s="110">
        <f t="shared" si="1436"/>
        <v>0</v>
      </c>
      <c r="AB3138" s="121" t="str">
        <f t="shared" si="1439"/>
        <v>A+J=</v>
      </c>
      <c r="AC3138" s="115">
        <f t="shared" si="1440"/>
        <v>47416</v>
      </c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9">
        <f t="shared" si="1437"/>
        <v>47408</v>
      </c>
      <c r="B3139" s="110">
        <f t="shared" si="1419"/>
        <v>70.121192600000001</v>
      </c>
      <c r="C3139" s="184">
        <f t="shared" si="1443"/>
        <v>69.594745468936125</v>
      </c>
      <c r="D3139" s="111">
        <f t="shared" si="1420"/>
        <v>7245.38</v>
      </c>
      <c r="E3139" s="111">
        <f>IF($K3139=1,VLOOKUP($A3138,$AQ$11:$AU$150,5),E3138)</f>
        <v>7276.54</v>
      </c>
      <c r="F3139" s="160" t="e">
        <f>IF($K3139=1,VLOOKUP($A3138,$AQ$11:$AU$135,6),F3138)</f>
        <v>#REF!</v>
      </c>
      <c r="G3139" s="114">
        <f t="shared" si="1421"/>
        <v>4.3006716003852752E-3</v>
      </c>
      <c r="H3139" s="115">
        <f t="shared" si="1422"/>
        <v>47416</v>
      </c>
      <c r="I3139" s="115">
        <f t="shared" si="1423"/>
        <v>47416</v>
      </c>
      <c r="J3139" s="116">
        <f t="shared" si="1424"/>
        <v>21</v>
      </c>
      <c r="K3139" s="116">
        <f t="shared" si="1425"/>
        <v>15</v>
      </c>
      <c r="L3139" s="8">
        <f t="shared" si="1426"/>
        <v>1.00307002</v>
      </c>
      <c r="M3139" s="117">
        <v>1</v>
      </c>
      <c r="N3139" s="117">
        <f t="shared" si="1427"/>
        <v>1</v>
      </c>
      <c r="O3139" s="110">
        <f t="shared" si="1428"/>
        <v>1.00307002</v>
      </c>
      <c r="P3139" s="110">
        <f t="shared" si="1429"/>
        <v>69.808402720000004</v>
      </c>
      <c r="Q3139" s="148">
        <f t="shared" si="1430"/>
        <v>0</v>
      </c>
      <c r="R3139" s="170">
        <f t="shared" si="1431"/>
        <v>0</v>
      </c>
      <c r="S3139" s="110">
        <f t="shared" si="1432"/>
        <v>0</v>
      </c>
      <c r="T3139" s="92">
        <f t="shared" si="1441"/>
        <v>0</v>
      </c>
      <c r="U3139" s="181">
        <f t="shared" si="1442"/>
        <v>0</v>
      </c>
      <c r="V3139" s="120">
        <f t="shared" si="1438"/>
        <v>7.8E-2</v>
      </c>
      <c r="W3139" s="118">
        <f t="shared" si="1433"/>
        <v>15</v>
      </c>
      <c r="X3139" s="118">
        <v>252</v>
      </c>
      <c r="Y3139" s="117">
        <f t="shared" si="1434"/>
        <v>1.0044806909999999</v>
      </c>
      <c r="Z3139" s="110">
        <f t="shared" si="1435"/>
        <v>0.31278988000000002</v>
      </c>
      <c r="AA3139" s="110">
        <f t="shared" si="1436"/>
        <v>0</v>
      </c>
      <c r="AB3139" s="121" t="str">
        <f t="shared" si="1439"/>
        <v>A+J=</v>
      </c>
      <c r="AC3139" s="115">
        <f t="shared" si="1440"/>
        <v>47416</v>
      </c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9">
        <f t="shared" si="1437"/>
        <v>47409</v>
      </c>
      <c r="B3140" s="110">
        <f t="shared" si="1419"/>
        <v>70.156430180000001</v>
      </c>
      <c r="C3140" s="184">
        <f t="shared" si="1443"/>
        <v>69.594745468936125</v>
      </c>
      <c r="D3140" s="111">
        <f t="shared" si="1420"/>
        <v>7245.38</v>
      </c>
      <c r="E3140" s="111">
        <f>IF($K3140=1,VLOOKUP($A3139,$AQ$11:$AU$150,5),E3139)</f>
        <v>7276.54</v>
      </c>
      <c r="F3140" s="160" t="e">
        <f>IF($K3140=1,VLOOKUP($A3139,$AQ$11:$AU$135,6),F3139)</f>
        <v>#REF!</v>
      </c>
      <c r="G3140" s="114">
        <f t="shared" si="1421"/>
        <v>4.3006716003852752E-3</v>
      </c>
      <c r="H3140" s="115">
        <f t="shared" si="1422"/>
        <v>47416</v>
      </c>
      <c r="I3140" s="115">
        <f t="shared" si="1423"/>
        <v>47416</v>
      </c>
      <c r="J3140" s="116">
        <f t="shared" si="1424"/>
        <v>21</v>
      </c>
      <c r="K3140" s="116">
        <f t="shared" si="1425"/>
        <v>16</v>
      </c>
      <c r="L3140" s="8">
        <f t="shared" si="1426"/>
        <v>1.00327502</v>
      </c>
      <c r="M3140" s="117">
        <v>1</v>
      </c>
      <c r="N3140" s="117">
        <f t="shared" si="1427"/>
        <v>1</v>
      </c>
      <c r="O3140" s="110">
        <f t="shared" si="1428"/>
        <v>1.00327502</v>
      </c>
      <c r="P3140" s="110">
        <f t="shared" si="1429"/>
        <v>69.822669649999995</v>
      </c>
      <c r="Q3140" s="148">
        <f t="shared" si="1430"/>
        <v>0</v>
      </c>
      <c r="R3140" s="170">
        <f t="shared" si="1431"/>
        <v>0</v>
      </c>
      <c r="S3140" s="110">
        <f t="shared" si="1432"/>
        <v>0</v>
      </c>
      <c r="T3140" s="92">
        <f t="shared" si="1441"/>
        <v>0</v>
      </c>
      <c r="U3140" s="181">
        <f t="shared" si="1442"/>
        <v>0</v>
      </c>
      <c r="V3140" s="120">
        <f t="shared" si="1438"/>
        <v>7.8E-2</v>
      </c>
      <c r="W3140" s="118">
        <f t="shared" si="1433"/>
        <v>16</v>
      </c>
      <c r="X3140" s="118">
        <v>252</v>
      </c>
      <c r="Y3140" s="117">
        <f t="shared" si="1434"/>
        <v>1.0047801169999999</v>
      </c>
      <c r="Z3140" s="110">
        <f t="shared" si="1435"/>
        <v>0.33376053</v>
      </c>
      <c r="AA3140" s="110">
        <f t="shared" si="1436"/>
        <v>0</v>
      </c>
      <c r="AB3140" s="121" t="str">
        <f t="shared" si="1439"/>
        <v>A+J=</v>
      </c>
      <c r="AC3140" s="115">
        <f t="shared" si="1440"/>
        <v>47416</v>
      </c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9">
        <f t="shared" si="1437"/>
        <v>47410</v>
      </c>
      <c r="B3141" s="110">
        <f t="shared" si="1419"/>
        <v>70.19168599999999</v>
      </c>
      <c r="C3141" s="184">
        <f t="shared" si="1443"/>
        <v>69.594745468936125</v>
      </c>
      <c r="D3141" s="111">
        <f t="shared" si="1420"/>
        <v>7245.38</v>
      </c>
      <c r="E3141" s="111">
        <f>IF($K3141=1,VLOOKUP($A3140,$AQ$11:$AU$150,5),E3140)</f>
        <v>7276.54</v>
      </c>
      <c r="F3141" s="160" t="e">
        <f>IF($K3141=1,VLOOKUP($A3140,$AQ$11:$AU$135,6),F3140)</f>
        <v>#REF!</v>
      </c>
      <c r="G3141" s="114">
        <f t="shared" si="1421"/>
        <v>4.3006716003852752E-3</v>
      </c>
      <c r="H3141" s="115">
        <f t="shared" si="1422"/>
        <v>47416</v>
      </c>
      <c r="I3141" s="115">
        <f t="shared" si="1423"/>
        <v>47416</v>
      </c>
      <c r="J3141" s="116">
        <f t="shared" si="1424"/>
        <v>21</v>
      </c>
      <c r="K3141" s="116">
        <f t="shared" si="1425"/>
        <v>17</v>
      </c>
      <c r="L3141" s="8">
        <f t="shared" si="1426"/>
        <v>1.0034800699999999</v>
      </c>
      <c r="M3141" s="117">
        <v>1</v>
      </c>
      <c r="N3141" s="117">
        <f t="shared" si="1427"/>
        <v>1</v>
      </c>
      <c r="O3141" s="110">
        <f t="shared" si="1428"/>
        <v>1.0034800699999999</v>
      </c>
      <c r="P3141" s="110">
        <f t="shared" si="1429"/>
        <v>69.836940049999995</v>
      </c>
      <c r="Q3141" s="148">
        <f t="shared" si="1430"/>
        <v>0</v>
      </c>
      <c r="R3141" s="170">
        <f t="shared" si="1431"/>
        <v>0</v>
      </c>
      <c r="S3141" s="110">
        <f t="shared" si="1432"/>
        <v>0</v>
      </c>
      <c r="T3141" s="92">
        <f t="shared" si="1441"/>
        <v>0</v>
      </c>
      <c r="U3141" s="181">
        <f t="shared" si="1442"/>
        <v>0</v>
      </c>
      <c r="V3141" s="120">
        <f t="shared" si="1438"/>
        <v>7.8E-2</v>
      </c>
      <c r="W3141" s="118">
        <f t="shared" si="1433"/>
        <v>17</v>
      </c>
      <c r="X3141" s="118">
        <v>252</v>
      </c>
      <c r="Y3141" s="117">
        <f t="shared" si="1434"/>
        <v>1.0050796319999999</v>
      </c>
      <c r="Z3141" s="110">
        <f t="shared" si="1435"/>
        <v>0.35474594999999998</v>
      </c>
      <c r="AA3141" s="110">
        <f t="shared" si="1436"/>
        <v>0</v>
      </c>
      <c r="AB3141" s="121" t="str">
        <f t="shared" si="1439"/>
        <v>A+J=</v>
      </c>
      <c r="AC3141" s="115">
        <f t="shared" si="1440"/>
        <v>47416</v>
      </c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9">
        <f t="shared" si="1437"/>
        <v>47411</v>
      </c>
      <c r="B3142" s="110">
        <f t="shared" si="1419"/>
        <v>70.226958690000004</v>
      </c>
      <c r="C3142" s="184">
        <f t="shared" si="1443"/>
        <v>69.594745468936125</v>
      </c>
      <c r="D3142" s="111">
        <f t="shared" si="1420"/>
        <v>7245.38</v>
      </c>
      <c r="E3142" s="111">
        <f>IF($K3142=1,VLOOKUP($A3141,$AQ$11:$AU$150,5),E3141)</f>
        <v>7276.54</v>
      </c>
      <c r="F3142" s="160" t="e">
        <f>IF($K3142=1,VLOOKUP($A3141,$AQ$11:$AU$135,6),F3141)</f>
        <v>#REF!</v>
      </c>
      <c r="G3142" s="114">
        <f t="shared" si="1421"/>
        <v>4.3006716003852752E-3</v>
      </c>
      <c r="H3142" s="115">
        <f t="shared" si="1422"/>
        <v>47416</v>
      </c>
      <c r="I3142" s="115">
        <f t="shared" si="1423"/>
        <v>47416</v>
      </c>
      <c r="J3142" s="116">
        <f t="shared" si="1424"/>
        <v>21</v>
      </c>
      <c r="K3142" s="116">
        <f t="shared" si="1425"/>
        <v>18</v>
      </c>
      <c r="L3142" s="8">
        <f t="shared" si="1426"/>
        <v>1.0036851499999999</v>
      </c>
      <c r="M3142" s="117">
        <v>1</v>
      </c>
      <c r="N3142" s="117">
        <f t="shared" si="1427"/>
        <v>1</v>
      </c>
      <c r="O3142" s="110">
        <f t="shared" si="1428"/>
        <v>1.0036851499999999</v>
      </c>
      <c r="P3142" s="110">
        <f t="shared" si="1429"/>
        <v>69.851212540000006</v>
      </c>
      <c r="Q3142" s="148">
        <f t="shared" si="1430"/>
        <v>0</v>
      </c>
      <c r="R3142" s="170">
        <f t="shared" si="1431"/>
        <v>0</v>
      </c>
      <c r="S3142" s="110">
        <f t="shared" si="1432"/>
        <v>0</v>
      </c>
      <c r="T3142" s="92">
        <f t="shared" si="1441"/>
        <v>0</v>
      </c>
      <c r="U3142" s="181">
        <f t="shared" si="1442"/>
        <v>0</v>
      </c>
      <c r="V3142" s="120">
        <f t="shared" si="1438"/>
        <v>7.8E-2</v>
      </c>
      <c r="W3142" s="118">
        <f t="shared" si="1433"/>
        <v>18</v>
      </c>
      <c r="X3142" s="118">
        <v>252</v>
      </c>
      <c r="Y3142" s="117">
        <f t="shared" si="1434"/>
        <v>1.005379236</v>
      </c>
      <c r="Z3142" s="110">
        <f t="shared" si="1435"/>
        <v>0.37574615</v>
      </c>
      <c r="AA3142" s="110">
        <f t="shared" si="1436"/>
        <v>0</v>
      </c>
      <c r="AB3142" s="121" t="str">
        <f t="shared" si="1439"/>
        <v>A+J=</v>
      </c>
      <c r="AC3142" s="115">
        <f t="shared" si="1440"/>
        <v>47416</v>
      </c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9">
        <f t="shared" si="1437"/>
        <v>47412</v>
      </c>
      <c r="B3143" s="110">
        <f t="shared" si="1419"/>
        <v>70.226958690000004</v>
      </c>
      <c r="C3143" s="184">
        <f t="shared" si="1443"/>
        <v>69.594745468936125</v>
      </c>
      <c r="D3143" s="111">
        <f t="shared" si="1420"/>
        <v>7245.38</v>
      </c>
      <c r="E3143" s="111">
        <f>IF($K3143=1,VLOOKUP($A3142,$AQ$11:$AU$150,5),E3142)</f>
        <v>7276.54</v>
      </c>
      <c r="F3143" s="160" t="e">
        <f>IF($K3143=1,VLOOKUP($A3142,$AQ$11:$AU$135,6),F3142)</f>
        <v>#REF!</v>
      </c>
      <c r="G3143" s="114">
        <f t="shared" si="1421"/>
        <v>4.3006716003852752E-3</v>
      </c>
      <c r="H3143" s="115">
        <f t="shared" si="1422"/>
        <v>47416</v>
      </c>
      <c r="I3143" s="115">
        <f t="shared" si="1423"/>
        <v>47416</v>
      </c>
      <c r="J3143" s="116">
        <f t="shared" si="1424"/>
        <v>21</v>
      </c>
      <c r="K3143" s="116">
        <f t="shared" si="1425"/>
        <v>18</v>
      </c>
      <c r="L3143" s="8">
        <f t="shared" si="1426"/>
        <v>1.0036851499999999</v>
      </c>
      <c r="M3143" s="117">
        <v>1</v>
      </c>
      <c r="N3143" s="117">
        <f t="shared" si="1427"/>
        <v>1</v>
      </c>
      <c r="O3143" s="110">
        <f t="shared" si="1428"/>
        <v>1.0036851499999999</v>
      </c>
      <c r="P3143" s="110">
        <f t="shared" si="1429"/>
        <v>69.851212540000006</v>
      </c>
      <c r="Q3143" s="148">
        <f t="shared" si="1430"/>
        <v>0</v>
      </c>
      <c r="R3143" s="170">
        <f t="shared" si="1431"/>
        <v>0</v>
      </c>
      <c r="S3143" s="110">
        <f t="shared" si="1432"/>
        <v>0</v>
      </c>
      <c r="T3143" s="92">
        <f t="shared" si="1441"/>
        <v>0</v>
      </c>
      <c r="U3143" s="181">
        <f t="shared" si="1442"/>
        <v>0</v>
      </c>
      <c r="V3143" s="120">
        <f t="shared" si="1438"/>
        <v>7.8E-2</v>
      </c>
      <c r="W3143" s="118">
        <f t="shared" si="1433"/>
        <v>18</v>
      </c>
      <c r="X3143" s="118">
        <v>252</v>
      </c>
      <c r="Y3143" s="117">
        <f t="shared" si="1434"/>
        <v>1.005379236</v>
      </c>
      <c r="Z3143" s="110">
        <f t="shared" si="1435"/>
        <v>0.37574615</v>
      </c>
      <c r="AA3143" s="110">
        <f t="shared" si="1436"/>
        <v>0</v>
      </c>
      <c r="AB3143" s="121" t="str">
        <f t="shared" si="1439"/>
        <v>A+J=</v>
      </c>
      <c r="AC3143" s="115">
        <f t="shared" si="1440"/>
        <v>47416</v>
      </c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9">
        <f t="shared" si="1437"/>
        <v>47413</v>
      </c>
      <c r="B3144" s="110">
        <f t="shared" si="1419"/>
        <v>70.226958690000004</v>
      </c>
      <c r="C3144" s="184">
        <f t="shared" si="1443"/>
        <v>69.594745468936125</v>
      </c>
      <c r="D3144" s="111">
        <f t="shared" si="1420"/>
        <v>7245.38</v>
      </c>
      <c r="E3144" s="111">
        <f>IF($K3144=1,VLOOKUP($A3143,$AQ$11:$AU$150,5),E3143)</f>
        <v>7276.54</v>
      </c>
      <c r="F3144" s="160" t="e">
        <f>IF($K3144=1,VLOOKUP($A3143,$AQ$11:$AU$135,6),F3143)</f>
        <v>#REF!</v>
      </c>
      <c r="G3144" s="114">
        <f t="shared" si="1421"/>
        <v>4.3006716003852752E-3</v>
      </c>
      <c r="H3144" s="115">
        <f t="shared" si="1422"/>
        <v>47416</v>
      </c>
      <c r="I3144" s="115">
        <f t="shared" si="1423"/>
        <v>47416</v>
      </c>
      <c r="J3144" s="116">
        <f t="shared" si="1424"/>
        <v>21</v>
      </c>
      <c r="K3144" s="116">
        <f t="shared" si="1425"/>
        <v>18</v>
      </c>
      <c r="L3144" s="8">
        <f t="shared" si="1426"/>
        <v>1.0036851499999999</v>
      </c>
      <c r="M3144" s="117">
        <v>1</v>
      </c>
      <c r="N3144" s="117">
        <f t="shared" si="1427"/>
        <v>1</v>
      </c>
      <c r="O3144" s="110">
        <f t="shared" si="1428"/>
        <v>1.0036851499999999</v>
      </c>
      <c r="P3144" s="110">
        <f t="shared" si="1429"/>
        <v>69.851212540000006</v>
      </c>
      <c r="Q3144" s="148">
        <f t="shared" si="1430"/>
        <v>0</v>
      </c>
      <c r="R3144" s="170">
        <f t="shared" si="1431"/>
        <v>0</v>
      </c>
      <c r="S3144" s="110">
        <f t="shared" si="1432"/>
        <v>0</v>
      </c>
      <c r="T3144" s="92">
        <f t="shared" si="1441"/>
        <v>0</v>
      </c>
      <c r="U3144" s="181">
        <f t="shared" si="1442"/>
        <v>0</v>
      </c>
      <c r="V3144" s="120">
        <f t="shared" si="1438"/>
        <v>7.8E-2</v>
      </c>
      <c r="W3144" s="118">
        <f t="shared" si="1433"/>
        <v>18</v>
      </c>
      <c r="X3144" s="118">
        <v>252</v>
      </c>
      <c r="Y3144" s="117">
        <f t="shared" si="1434"/>
        <v>1.005379236</v>
      </c>
      <c r="Z3144" s="110">
        <f t="shared" si="1435"/>
        <v>0.37574615</v>
      </c>
      <c r="AA3144" s="110">
        <f t="shared" si="1436"/>
        <v>0</v>
      </c>
      <c r="AB3144" s="121" t="str">
        <f t="shared" si="1439"/>
        <v>A+J=</v>
      </c>
      <c r="AC3144" s="115">
        <f t="shared" si="1440"/>
        <v>47416</v>
      </c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9">
        <f t="shared" si="1437"/>
        <v>47414</v>
      </c>
      <c r="B3145" s="110">
        <f t="shared" ref="B3145:B3208" si="1444">(P3145+Z3145)</f>
        <v>70.262249650000001</v>
      </c>
      <c r="C3145" s="184">
        <f t="shared" si="1443"/>
        <v>69.594745468936125</v>
      </c>
      <c r="D3145" s="111">
        <f t="shared" ref="D3145:D3208" si="1445">IF(E3145=E3144,D3144,E3144)</f>
        <v>7245.38</v>
      </c>
      <c r="E3145" s="111">
        <f>IF($K3145=1,VLOOKUP($A3144,$AQ$11:$AU$150,5),E3144)</f>
        <v>7276.54</v>
      </c>
      <c r="F3145" s="160" t="e">
        <f>IF($K3145=1,VLOOKUP($A3144,$AQ$11:$AU$135,6),F3144)</f>
        <v>#REF!</v>
      </c>
      <c r="G3145" s="114">
        <f t="shared" ref="G3145:G3208" si="1446">(E3145/D3145)-1</f>
        <v>4.3006716003852752E-3</v>
      </c>
      <c r="H3145" s="115">
        <f t="shared" ref="H3145:H3208" si="1447">IF(Q3144&gt;0,VLOOKUP(A3145,AJ$119:AP$451,4),H3144)</f>
        <v>47416</v>
      </c>
      <c r="I3145" s="115">
        <f t="shared" ref="I3145:I3208" si="1448">IF(A3145&gt;I3144,H3145,I3144)</f>
        <v>47416</v>
      </c>
      <c r="J3145" s="116">
        <f t="shared" ref="J3145:J3208" si="1449">IF(I3145=I3144,J3144,NETWORKDAYS(I3144,I3145,$AF$149:$AF$503)-1)</f>
        <v>21</v>
      </c>
      <c r="K3145" s="116">
        <f t="shared" ref="K3145:K3208" si="1450">(J3145-(NETWORKDAYS(A3145,I3145,AF$149:AF$503)-1))</f>
        <v>19</v>
      </c>
      <c r="L3145" s="8">
        <f t="shared" ref="L3145:L3208" si="1451">TRUNC((E3145/D3145)^TRUNC((K3145/J3145),9),8)</f>
        <v>1.00389028</v>
      </c>
      <c r="M3145" s="117">
        <v>1</v>
      </c>
      <c r="N3145" s="117">
        <f t="shared" ref="N3145:N3208" si="1452">IF(I3145&gt;I3144,N3144*M3145,N3144)</f>
        <v>1</v>
      </c>
      <c r="O3145" s="110">
        <f t="shared" ref="O3145:O3208" si="1453">TRUNC(TRUNC((L3145*N3145),15),8)</f>
        <v>1.00389028</v>
      </c>
      <c r="P3145" s="110">
        <f t="shared" ref="P3145:P3208" si="1454">TRUNC(C3145*O3145,8)</f>
        <v>69.865488510000006</v>
      </c>
      <c r="Q3145" s="148">
        <f t="shared" ref="Q3145:Q3208" si="1455">IF(VLOOKUP(A3145,AF$11:AM$141,8)=VLOOKUP(A3144,AF$11:AM$141,8),0,VLOOKUP(A3145,AF$11:AM$141,8))</f>
        <v>0</v>
      </c>
      <c r="R3145" s="170">
        <f t="shared" ref="R3145:R3208" si="1456">IF(Q3145&gt;0,VLOOKUP($A3145,$AF$11:$AK$141,6),0)</f>
        <v>0</v>
      </c>
      <c r="S3145" s="110">
        <f t="shared" ref="S3145:S3208" si="1457">IF(R3145&gt;0,TRUNC(R3145*P3145,8),0)</f>
        <v>0</v>
      </c>
      <c r="T3145" s="92">
        <f t="shared" si="1441"/>
        <v>0</v>
      </c>
      <c r="U3145" s="181">
        <f t="shared" si="1442"/>
        <v>0</v>
      </c>
      <c r="V3145" s="120">
        <f t="shared" si="1438"/>
        <v>7.8E-2</v>
      </c>
      <c r="W3145" s="118">
        <f t="shared" ref="W3145:W3208" si="1458">IF(A3144&lt;K$2,0,IF(Q3144&gt;0,1,IF(K3145=K3144,W3144,W3144+1)))</f>
        <v>19</v>
      </c>
      <c r="X3145" s="118">
        <v>252</v>
      </c>
      <c r="Y3145" s="117">
        <f t="shared" ref="Y3145:Y3208" si="1459">ROUND((1+V3145)^TRUNC((W3145/X3145),9),9)</f>
        <v>1.0056789290000001</v>
      </c>
      <c r="Z3145" s="110">
        <f t="shared" ref="Z3145:Z3208" si="1460">TRUNC((P3145*(Y3145-1)),8)</f>
        <v>0.39676114000000001</v>
      </c>
      <c r="AA3145" s="110">
        <f t="shared" ref="AA3145:AA3208" si="1461">IF(Q3145&gt;0,S3145+Z3145,0)</f>
        <v>0</v>
      </c>
      <c r="AB3145" s="121" t="str">
        <f t="shared" si="1439"/>
        <v>A+J=</v>
      </c>
      <c r="AC3145" s="115">
        <f t="shared" si="1440"/>
        <v>47416</v>
      </c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9">
        <f t="shared" si="1437"/>
        <v>47415</v>
      </c>
      <c r="B3146" s="110">
        <f t="shared" si="1444"/>
        <v>70.297558259999988</v>
      </c>
      <c r="C3146" s="184">
        <f t="shared" si="1443"/>
        <v>69.594745468936125</v>
      </c>
      <c r="D3146" s="111">
        <f t="shared" si="1445"/>
        <v>7245.38</v>
      </c>
      <c r="E3146" s="111">
        <f>IF($K3146=1,VLOOKUP($A3145,$AQ$11:$AU$150,5),E3145)</f>
        <v>7276.54</v>
      </c>
      <c r="F3146" s="160" t="e">
        <f>IF($K3146=1,VLOOKUP($A3145,$AQ$11:$AU$135,6),F3145)</f>
        <v>#REF!</v>
      </c>
      <c r="G3146" s="114">
        <f t="shared" si="1446"/>
        <v>4.3006716003852752E-3</v>
      </c>
      <c r="H3146" s="115">
        <f t="shared" si="1447"/>
        <v>47416</v>
      </c>
      <c r="I3146" s="115">
        <f t="shared" si="1448"/>
        <v>47416</v>
      </c>
      <c r="J3146" s="116">
        <f t="shared" si="1449"/>
        <v>21</v>
      </c>
      <c r="K3146" s="116">
        <f t="shared" si="1450"/>
        <v>20</v>
      </c>
      <c r="L3146" s="8">
        <f t="shared" si="1451"/>
        <v>1.0040954499999999</v>
      </c>
      <c r="M3146" s="117">
        <v>1</v>
      </c>
      <c r="N3146" s="117">
        <f t="shared" si="1452"/>
        <v>1</v>
      </c>
      <c r="O3146" s="110">
        <f t="shared" si="1453"/>
        <v>1.0040954499999999</v>
      </c>
      <c r="P3146" s="110">
        <f t="shared" si="1454"/>
        <v>69.879767259999994</v>
      </c>
      <c r="Q3146" s="148">
        <f t="shared" si="1455"/>
        <v>0</v>
      </c>
      <c r="R3146" s="170">
        <f t="shared" si="1456"/>
        <v>0</v>
      </c>
      <c r="S3146" s="110">
        <f t="shared" si="1457"/>
        <v>0</v>
      </c>
      <c r="T3146" s="92">
        <f t="shared" si="1441"/>
        <v>0</v>
      </c>
      <c r="U3146" s="181">
        <f t="shared" si="1442"/>
        <v>0</v>
      </c>
      <c r="V3146" s="120">
        <f t="shared" si="1438"/>
        <v>7.8E-2</v>
      </c>
      <c r="W3146" s="118">
        <f t="shared" si="1458"/>
        <v>20</v>
      </c>
      <c r="X3146" s="118">
        <v>252</v>
      </c>
      <c r="Y3146" s="117">
        <f t="shared" si="1459"/>
        <v>1.0059787120000001</v>
      </c>
      <c r="Z3146" s="110">
        <f t="shared" si="1460"/>
        <v>0.41779100000000002</v>
      </c>
      <c r="AA3146" s="110">
        <f t="shared" si="1461"/>
        <v>0</v>
      </c>
      <c r="AB3146" s="121" t="str">
        <f t="shared" si="1439"/>
        <v>A+J=</v>
      </c>
      <c r="AC3146" s="115">
        <f t="shared" si="1440"/>
        <v>47416</v>
      </c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9">
        <f t="shared" si="1437"/>
        <v>47416</v>
      </c>
      <c r="B3147" s="110">
        <f t="shared" si="1444"/>
        <v>70.332885159999989</v>
      </c>
      <c r="C3147" s="184">
        <f t="shared" si="1443"/>
        <v>69.594745468936125</v>
      </c>
      <c r="D3147" s="111">
        <f t="shared" si="1445"/>
        <v>7245.38</v>
      </c>
      <c r="E3147" s="111">
        <f>IF($K3147=1,VLOOKUP($A3146,$AQ$11:$AU$150,5),E3146)</f>
        <v>7276.54</v>
      </c>
      <c r="F3147" s="160" t="e">
        <f>IF($K3147=1,VLOOKUP($A3146,$AQ$11:$AU$135,6),F3146)</f>
        <v>#REF!</v>
      </c>
      <c r="G3147" s="114">
        <f t="shared" si="1446"/>
        <v>4.3006716003852752E-3</v>
      </c>
      <c r="H3147" s="115">
        <f t="shared" si="1447"/>
        <v>47416</v>
      </c>
      <c r="I3147" s="115">
        <f t="shared" si="1448"/>
        <v>47416</v>
      </c>
      <c r="J3147" s="116">
        <f t="shared" si="1449"/>
        <v>21</v>
      </c>
      <c r="K3147" s="116">
        <f t="shared" si="1450"/>
        <v>21</v>
      </c>
      <c r="L3147" s="8">
        <f t="shared" si="1451"/>
        <v>1.0043006699999999</v>
      </c>
      <c r="M3147" s="117">
        <v>1</v>
      </c>
      <c r="N3147" s="117">
        <f t="shared" si="1452"/>
        <v>1</v>
      </c>
      <c r="O3147" s="110">
        <f t="shared" si="1453"/>
        <v>1.0043006699999999</v>
      </c>
      <c r="P3147" s="110">
        <f t="shared" si="1454"/>
        <v>69.894049499999994</v>
      </c>
      <c r="Q3147" s="148">
        <f t="shared" si="1455"/>
        <v>103</v>
      </c>
      <c r="R3147" s="170">
        <f t="shared" si="1456"/>
        <v>0.16666700000000001</v>
      </c>
      <c r="S3147" s="110">
        <f t="shared" si="1457"/>
        <v>11.649031539999999</v>
      </c>
      <c r="T3147" s="92">
        <f t="shared" si="1441"/>
        <v>0.29930403399588223</v>
      </c>
      <c r="U3147" s="181">
        <f t="shared" si="1442"/>
        <v>0.17094925332657801</v>
      </c>
      <c r="V3147" s="120">
        <f t="shared" si="1438"/>
        <v>7.8E-2</v>
      </c>
      <c r="W3147" s="118">
        <f t="shared" si="1458"/>
        <v>21</v>
      </c>
      <c r="X3147" s="118">
        <v>252</v>
      </c>
      <c r="Y3147" s="117">
        <f t="shared" si="1459"/>
        <v>1.0062785839999999</v>
      </c>
      <c r="Z3147" s="110">
        <f t="shared" si="1460"/>
        <v>0.43883566000000002</v>
      </c>
      <c r="AA3147" s="110">
        <f t="shared" si="1461"/>
        <v>12.0878672</v>
      </c>
      <c r="AB3147" s="121" t="str">
        <f t="shared" si="1439"/>
        <v>A+J=</v>
      </c>
      <c r="AC3147" s="115">
        <f t="shared" si="1440"/>
        <v>47416</v>
      </c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9">
        <f t="shared" ref="A3148:A3211" si="1462">(A3147+1)</f>
        <v>47417</v>
      </c>
      <c r="B3148" s="110">
        <f t="shared" si="1444"/>
        <v>57.976080209999999</v>
      </c>
      <c r="C3148" s="184">
        <f t="shared" si="1443"/>
        <v>57.945713926004117</v>
      </c>
      <c r="D3148" s="111">
        <f t="shared" si="1445"/>
        <v>7245.38</v>
      </c>
      <c r="E3148" s="111">
        <f>IF($K3148=1,VLOOKUP($A3147,$AQ$11:$AU$150,5),E3147)</f>
        <v>7276.54</v>
      </c>
      <c r="F3148" s="160" t="e">
        <f>IF($K3148=1,VLOOKUP($A3147,$AQ$11:$AU$135,6),F3147)</f>
        <v>#REF!</v>
      </c>
      <c r="G3148" s="114">
        <f t="shared" si="1446"/>
        <v>4.3006716003852752E-3</v>
      </c>
      <c r="H3148" s="115">
        <f t="shared" si="1447"/>
        <v>47448</v>
      </c>
      <c r="I3148" s="115">
        <f t="shared" si="1448"/>
        <v>47448</v>
      </c>
      <c r="J3148" s="116">
        <f t="shared" si="1449"/>
        <v>19</v>
      </c>
      <c r="K3148" s="116">
        <f t="shared" si="1450"/>
        <v>1</v>
      </c>
      <c r="L3148" s="8">
        <f t="shared" si="1451"/>
        <v>1.0002258900000001</v>
      </c>
      <c r="M3148" s="117">
        <v>1</v>
      </c>
      <c r="N3148" s="117">
        <f t="shared" si="1452"/>
        <v>1</v>
      </c>
      <c r="O3148" s="110">
        <f t="shared" si="1453"/>
        <v>1.0002258900000001</v>
      </c>
      <c r="P3148" s="110">
        <f t="shared" si="1454"/>
        <v>57.958803279999998</v>
      </c>
      <c r="Q3148" s="148">
        <f t="shared" si="1455"/>
        <v>0</v>
      </c>
      <c r="R3148" s="170">
        <f t="shared" si="1456"/>
        <v>0</v>
      </c>
      <c r="S3148" s="110">
        <f t="shared" si="1457"/>
        <v>0</v>
      </c>
      <c r="T3148" s="92">
        <f t="shared" si="1441"/>
        <v>0</v>
      </c>
      <c r="U3148" s="181">
        <f t="shared" si="1442"/>
        <v>0</v>
      </c>
      <c r="V3148" s="120">
        <f t="shared" ref="V3148:V3211" si="1463">(V3147)</f>
        <v>7.8E-2</v>
      </c>
      <c r="W3148" s="118">
        <f t="shared" si="1458"/>
        <v>1</v>
      </c>
      <c r="X3148" s="118">
        <v>252</v>
      </c>
      <c r="Y3148" s="117">
        <f t="shared" si="1459"/>
        <v>1.00029809</v>
      </c>
      <c r="Z3148" s="110">
        <f t="shared" si="1460"/>
        <v>1.7276929999999999E-2</v>
      </c>
      <c r="AA3148" s="110">
        <f t="shared" si="1461"/>
        <v>0</v>
      </c>
      <c r="AB3148" s="121" t="str">
        <f t="shared" si="1439"/>
        <v>A+J=</v>
      </c>
      <c r="AC3148" s="115">
        <f t="shared" si="1440"/>
        <v>47448</v>
      </c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9">
        <f t="shared" si="1462"/>
        <v>47418</v>
      </c>
      <c r="B3149" s="110">
        <f t="shared" si="1444"/>
        <v>58.006462369999994</v>
      </c>
      <c r="C3149" s="184">
        <f t="shared" si="1443"/>
        <v>57.945713926004117</v>
      </c>
      <c r="D3149" s="111">
        <f t="shared" si="1445"/>
        <v>7245.38</v>
      </c>
      <c r="E3149" s="111">
        <f>IF($K3149=1,VLOOKUP($A3148,$AQ$11:$AU$150,5),E3148)</f>
        <v>7276.54</v>
      </c>
      <c r="F3149" s="160" t="e">
        <f>IF($K3149=1,VLOOKUP($A3148,$AQ$11:$AU$135,6),F3148)</f>
        <v>#REF!</v>
      </c>
      <c r="G3149" s="114">
        <f t="shared" si="1446"/>
        <v>4.3006716003852752E-3</v>
      </c>
      <c r="H3149" s="115">
        <f t="shared" si="1447"/>
        <v>47448</v>
      </c>
      <c r="I3149" s="115">
        <f t="shared" si="1448"/>
        <v>47448</v>
      </c>
      <c r="J3149" s="116">
        <f t="shared" si="1449"/>
        <v>19</v>
      </c>
      <c r="K3149" s="116">
        <f t="shared" si="1450"/>
        <v>2</v>
      </c>
      <c r="L3149" s="8">
        <f t="shared" si="1451"/>
        <v>1.00045183</v>
      </c>
      <c r="M3149" s="117">
        <v>1</v>
      </c>
      <c r="N3149" s="117">
        <f t="shared" si="1452"/>
        <v>1</v>
      </c>
      <c r="O3149" s="110">
        <f t="shared" si="1453"/>
        <v>1.00045183</v>
      </c>
      <c r="P3149" s="110">
        <f t="shared" si="1454"/>
        <v>57.971895529999998</v>
      </c>
      <c r="Q3149" s="148">
        <f t="shared" si="1455"/>
        <v>0</v>
      </c>
      <c r="R3149" s="170">
        <f t="shared" si="1456"/>
        <v>0</v>
      </c>
      <c r="S3149" s="110">
        <f t="shared" si="1457"/>
        <v>0</v>
      </c>
      <c r="T3149" s="92">
        <f t="shared" si="1441"/>
        <v>0</v>
      </c>
      <c r="U3149" s="181">
        <f t="shared" si="1442"/>
        <v>0</v>
      </c>
      <c r="V3149" s="120">
        <f t="shared" si="1463"/>
        <v>7.8E-2</v>
      </c>
      <c r="W3149" s="118">
        <f t="shared" si="1458"/>
        <v>2</v>
      </c>
      <c r="X3149" s="118">
        <v>252</v>
      </c>
      <c r="Y3149" s="117">
        <f t="shared" si="1459"/>
        <v>1.0005962690000001</v>
      </c>
      <c r="Z3149" s="110">
        <f t="shared" si="1460"/>
        <v>3.4566840000000001E-2</v>
      </c>
      <c r="AA3149" s="110">
        <f t="shared" si="1461"/>
        <v>0</v>
      </c>
      <c r="AB3149" s="121" t="str">
        <f t="shared" ref="AB3149:AB3212" si="1464">IF($Q3148&gt;0,VLOOKUP($A3148,$AF$11:$AO$141,9),AB3148)</f>
        <v>A+J=</v>
      </c>
      <c r="AC3149" s="115">
        <f t="shared" ref="AC3149:AC3212" si="1465">IF($Q3148&gt;0,VLOOKUP($A3148,$AF$11:$AO$141,10),AC3148)</f>
        <v>47448</v>
      </c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9">
        <f t="shared" si="1462"/>
        <v>47419</v>
      </c>
      <c r="B3150" s="110">
        <f t="shared" si="1444"/>
        <v>58.006462369999994</v>
      </c>
      <c r="C3150" s="184">
        <f t="shared" si="1443"/>
        <v>57.945713926004117</v>
      </c>
      <c r="D3150" s="111">
        <f t="shared" si="1445"/>
        <v>7245.38</v>
      </c>
      <c r="E3150" s="111">
        <f>IF($K3150=1,VLOOKUP($A3149,$AQ$11:$AU$150,5),E3149)</f>
        <v>7276.54</v>
      </c>
      <c r="F3150" s="160" t="e">
        <f>IF($K3150=1,VLOOKUP($A3149,$AQ$11:$AU$135,6),F3149)</f>
        <v>#REF!</v>
      </c>
      <c r="G3150" s="114">
        <f t="shared" si="1446"/>
        <v>4.3006716003852752E-3</v>
      </c>
      <c r="H3150" s="115">
        <f t="shared" si="1447"/>
        <v>47448</v>
      </c>
      <c r="I3150" s="115">
        <f t="shared" si="1448"/>
        <v>47448</v>
      </c>
      <c r="J3150" s="116">
        <f t="shared" si="1449"/>
        <v>19</v>
      </c>
      <c r="K3150" s="116">
        <f t="shared" si="1450"/>
        <v>2</v>
      </c>
      <c r="L3150" s="8">
        <f t="shared" si="1451"/>
        <v>1.00045183</v>
      </c>
      <c r="M3150" s="117">
        <v>1</v>
      </c>
      <c r="N3150" s="117">
        <f t="shared" si="1452"/>
        <v>1</v>
      </c>
      <c r="O3150" s="110">
        <f t="shared" si="1453"/>
        <v>1.00045183</v>
      </c>
      <c r="P3150" s="110">
        <f t="shared" si="1454"/>
        <v>57.971895529999998</v>
      </c>
      <c r="Q3150" s="148">
        <f t="shared" si="1455"/>
        <v>0</v>
      </c>
      <c r="R3150" s="170">
        <f t="shared" si="1456"/>
        <v>0</v>
      </c>
      <c r="S3150" s="110">
        <f t="shared" si="1457"/>
        <v>0</v>
      </c>
      <c r="T3150" s="92">
        <f t="shared" si="1441"/>
        <v>0</v>
      </c>
      <c r="U3150" s="181">
        <f t="shared" si="1442"/>
        <v>0</v>
      </c>
      <c r="V3150" s="120">
        <f t="shared" si="1463"/>
        <v>7.8E-2</v>
      </c>
      <c r="W3150" s="118">
        <f t="shared" si="1458"/>
        <v>2</v>
      </c>
      <c r="X3150" s="118">
        <v>252</v>
      </c>
      <c r="Y3150" s="117">
        <f t="shared" si="1459"/>
        <v>1.0005962690000001</v>
      </c>
      <c r="Z3150" s="110">
        <f t="shared" si="1460"/>
        <v>3.4566840000000001E-2</v>
      </c>
      <c r="AA3150" s="110">
        <f t="shared" si="1461"/>
        <v>0</v>
      </c>
      <c r="AB3150" s="121" t="str">
        <f t="shared" si="1464"/>
        <v>A+J=</v>
      </c>
      <c r="AC3150" s="115">
        <f t="shared" si="1465"/>
        <v>47448</v>
      </c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9">
        <f t="shared" si="1462"/>
        <v>47420</v>
      </c>
      <c r="B3151" s="110">
        <f t="shared" si="1444"/>
        <v>58.006462369999994</v>
      </c>
      <c r="C3151" s="184">
        <f t="shared" si="1443"/>
        <v>57.945713926004117</v>
      </c>
      <c r="D3151" s="111">
        <f t="shared" si="1445"/>
        <v>7245.38</v>
      </c>
      <c r="E3151" s="111">
        <f>IF($K3151=1,VLOOKUP($A3150,$AQ$11:$AU$150,5),E3150)</f>
        <v>7276.54</v>
      </c>
      <c r="F3151" s="160" t="e">
        <f>IF($K3151=1,VLOOKUP($A3150,$AQ$11:$AU$135,6),F3150)</f>
        <v>#REF!</v>
      </c>
      <c r="G3151" s="114">
        <f t="shared" si="1446"/>
        <v>4.3006716003852752E-3</v>
      </c>
      <c r="H3151" s="115">
        <f t="shared" si="1447"/>
        <v>47448</v>
      </c>
      <c r="I3151" s="115">
        <f t="shared" si="1448"/>
        <v>47448</v>
      </c>
      <c r="J3151" s="116">
        <f t="shared" si="1449"/>
        <v>19</v>
      </c>
      <c r="K3151" s="116">
        <f t="shared" si="1450"/>
        <v>2</v>
      </c>
      <c r="L3151" s="8">
        <f t="shared" si="1451"/>
        <v>1.00045183</v>
      </c>
      <c r="M3151" s="117">
        <v>1</v>
      </c>
      <c r="N3151" s="117">
        <f t="shared" si="1452"/>
        <v>1</v>
      </c>
      <c r="O3151" s="110">
        <f t="shared" si="1453"/>
        <v>1.00045183</v>
      </c>
      <c r="P3151" s="110">
        <f t="shared" si="1454"/>
        <v>57.971895529999998</v>
      </c>
      <c r="Q3151" s="148">
        <f t="shared" si="1455"/>
        <v>0</v>
      </c>
      <c r="R3151" s="170">
        <f t="shared" si="1456"/>
        <v>0</v>
      </c>
      <c r="S3151" s="110">
        <f t="shared" si="1457"/>
        <v>0</v>
      </c>
      <c r="T3151" s="92">
        <f t="shared" si="1441"/>
        <v>0</v>
      </c>
      <c r="U3151" s="181">
        <f t="shared" si="1442"/>
        <v>0</v>
      </c>
      <c r="V3151" s="120">
        <f t="shared" si="1463"/>
        <v>7.8E-2</v>
      </c>
      <c r="W3151" s="118">
        <f t="shared" si="1458"/>
        <v>2</v>
      </c>
      <c r="X3151" s="118">
        <v>252</v>
      </c>
      <c r="Y3151" s="117">
        <f t="shared" si="1459"/>
        <v>1.0005962690000001</v>
      </c>
      <c r="Z3151" s="110">
        <f t="shared" si="1460"/>
        <v>3.4566840000000001E-2</v>
      </c>
      <c r="AA3151" s="110">
        <f t="shared" si="1461"/>
        <v>0</v>
      </c>
      <c r="AB3151" s="121" t="str">
        <f t="shared" si="1464"/>
        <v>A+J=</v>
      </c>
      <c r="AC3151" s="115">
        <f t="shared" si="1465"/>
        <v>47448</v>
      </c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9">
        <f t="shared" si="1462"/>
        <v>47421</v>
      </c>
      <c r="B3152" s="110">
        <f t="shared" si="1444"/>
        <v>58.036860340000004</v>
      </c>
      <c r="C3152" s="184">
        <f t="shared" si="1443"/>
        <v>57.945713926004117</v>
      </c>
      <c r="D3152" s="111">
        <f t="shared" si="1445"/>
        <v>7245.38</v>
      </c>
      <c r="E3152" s="111">
        <f>IF($K3152=1,VLOOKUP($A3151,$AQ$11:$AU$150,5),E3151)</f>
        <v>7276.54</v>
      </c>
      <c r="F3152" s="160" t="e">
        <f>IF($K3152=1,VLOOKUP($A3151,$AQ$11:$AU$135,6),F3151)</f>
        <v>#REF!</v>
      </c>
      <c r="G3152" s="114">
        <f t="shared" si="1446"/>
        <v>4.3006716003852752E-3</v>
      </c>
      <c r="H3152" s="115">
        <f t="shared" si="1447"/>
        <v>47448</v>
      </c>
      <c r="I3152" s="115">
        <f t="shared" si="1448"/>
        <v>47448</v>
      </c>
      <c r="J3152" s="116">
        <f t="shared" si="1449"/>
        <v>19</v>
      </c>
      <c r="K3152" s="116">
        <f t="shared" si="1450"/>
        <v>3</v>
      </c>
      <c r="L3152" s="8">
        <f t="shared" si="1451"/>
        <v>1.0006778199999999</v>
      </c>
      <c r="M3152" s="117">
        <v>1</v>
      </c>
      <c r="N3152" s="117">
        <f t="shared" si="1452"/>
        <v>1</v>
      </c>
      <c r="O3152" s="110">
        <f t="shared" si="1453"/>
        <v>1.0006778199999999</v>
      </c>
      <c r="P3152" s="110">
        <f t="shared" si="1454"/>
        <v>57.984990680000003</v>
      </c>
      <c r="Q3152" s="148">
        <f t="shared" si="1455"/>
        <v>0</v>
      </c>
      <c r="R3152" s="170">
        <f t="shared" si="1456"/>
        <v>0</v>
      </c>
      <c r="S3152" s="110">
        <f t="shared" si="1457"/>
        <v>0</v>
      </c>
      <c r="T3152" s="92">
        <f t="shared" ref="T3152:T3215" si="1466">IF(AND(Q3152&gt;0,L3152&gt;1),(L3152-1)*C3152,0)</f>
        <v>0</v>
      </c>
      <c r="U3152" s="181">
        <f t="shared" ref="U3152:U3215" si="1467">IF(Q3152&gt;0,(S3152+T3152)/P3152,0)</f>
        <v>0</v>
      </c>
      <c r="V3152" s="120">
        <f t="shared" si="1463"/>
        <v>7.8E-2</v>
      </c>
      <c r="W3152" s="118">
        <f t="shared" si="1458"/>
        <v>3</v>
      </c>
      <c r="X3152" s="118">
        <v>252</v>
      </c>
      <c r="Y3152" s="117">
        <f t="shared" si="1459"/>
        <v>1.0008945359999999</v>
      </c>
      <c r="Z3152" s="110">
        <f t="shared" si="1460"/>
        <v>5.1869659999999998E-2</v>
      </c>
      <c r="AA3152" s="110">
        <f t="shared" si="1461"/>
        <v>0</v>
      </c>
      <c r="AB3152" s="121" t="str">
        <f t="shared" si="1464"/>
        <v>A+J=</v>
      </c>
      <c r="AC3152" s="115">
        <f t="shared" si="1465"/>
        <v>47448</v>
      </c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9">
        <f t="shared" si="1462"/>
        <v>47422</v>
      </c>
      <c r="B3153" s="110">
        <f t="shared" si="1444"/>
        <v>58.067274819999994</v>
      </c>
      <c r="C3153" s="184">
        <f t="shared" si="1443"/>
        <v>57.945713926004117</v>
      </c>
      <c r="D3153" s="111">
        <f t="shared" si="1445"/>
        <v>7245.38</v>
      </c>
      <c r="E3153" s="111">
        <f>IF($K3153=1,VLOOKUP($A3152,$AQ$11:$AU$150,5),E3152)</f>
        <v>7276.54</v>
      </c>
      <c r="F3153" s="160" t="e">
        <f>IF($K3153=1,VLOOKUP($A3152,$AQ$11:$AU$135,6),F3152)</f>
        <v>#REF!</v>
      </c>
      <c r="G3153" s="114">
        <f t="shared" si="1446"/>
        <v>4.3006716003852752E-3</v>
      </c>
      <c r="H3153" s="115">
        <f t="shared" si="1447"/>
        <v>47448</v>
      </c>
      <c r="I3153" s="115">
        <f t="shared" si="1448"/>
        <v>47448</v>
      </c>
      <c r="J3153" s="116">
        <f t="shared" si="1449"/>
        <v>19</v>
      </c>
      <c r="K3153" s="116">
        <f t="shared" si="1450"/>
        <v>4</v>
      </c>
      <c r="L3153" s="8">
        <f t="shared" si="1451"/>
        <v>1.0009038699999999</v>
      </c>
      <c r="M3153" s="117">
        <v>1</v>
      </c>
      <c r="N3153" s="117">
        <f t="shared" si="1452"/>
        <v>1</v>
      </c>
      <c r="O3153" s="110">
        <f t="shared" si="1453"/>
        <v>1.0009038699999999</v>
      </c>
      <c r="P3153" s="110">
        <f t="shared" si="1454"/>
        <v>57.998089309999997</v>
      </c>
      <c r="Q3153" s="148">
        <f t="shared" si="1455"/>
        <v>0</v>
      </c>
      <c r="R3153" s="170">
        <f t="shared" si="1456"/>
        <v>0</v>
      </c>
      <c r="S3153" s="110">
        <f t="shared" si="1457"/>
        <v>0</v>
      </c>
      <c r="T3153" s="92">
        <f t="shared" si="1466"/>
        <v>0</v>
      </c>
      <c r="U3153" s="181">
        <f t="shared" si="1467"/>
        <v>0</v>
      </c>
      <c r="V3153" s="120">
        <f t="shared" si="1463"/>
        <v>7.8E-2</v>
      </c>
      <c r="W3153" s="118">
        <f t="shared" si="1458"/>
        <v>4</v>
      </c>
      <c r="X3153" s="118">
        <v>252</v>
      </c>
      <c r="Y3153" s="117">
        <f t="shared" si="1459"/>
        <v>1.001192893</v>
      </c>
      <c r="Z3153" s="110">
        <f t="shared" si="1460"/>
        <v>6.9185510000000006E-2</v>
      </c>
      <c r="AA3153" s="110">
        <f t="shared" si="1461"/>
        <v>0</v>
      </c>
      <c r="AB3153" s="121" t="str">
        <f t="shared" si="1464"/>
        <v>A+J=</v>
      </c>
      <c r="AC3153" s="115">
        <f t="shared" si="1465"/>
        <v>47448</v>
      </c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9">
        <f t="shared" si="1462"/>
        <v>47423</v>
      </c>
      <c r="B3154" s="110">
        <f t="shared" si="1444"/>
        <v>58.097704610000001</v>
      </c>
      <c r="C3154" s="184">
        <f t="shared" si="1443"/>
        <v>57.945713926004117</v>
      </c>
      <c r="D3154" s="111">
        <f t="shared" si="1445"/>
        <v>7245.38</v>
      </c>
      <c r="E3154" s="111">
        <f>IF($K3154=1,VLOOKUP($A3153,$AQ$11:$AU$150,5),E3153)</f>
        <v>7276.54</v>
      </c>
      <c r="F3154" s="160" t="e">
        <f>IF($K3154=1,VLOOKUP($A3153,$AQ$11:$AU$135,6),F3153)</f>
        <v>#REF!</v>
      </c>
      <c r="G3154" s="114">
        <f t="shared" si="1446"/>
        <v>4.3006716003852752E-3</v>
      </c>
      <c r="H3154" s="115">
        <f t="shared" si="1447"/>
        <v>47448</v>
      </c>
      <c r="I3154" s="115">
        <f t="shared" si="1448"/>
        <v>47448</v>
      </c>
      <c r="J3154" s="116">
        <f t="shared" si="1449"/>
        <v>19</v>
      </c>
      <c r="K3154" s="116">
        <f t="shared" si="1450"/>
        <v>5</v>
      </c>
      <c r="L3154" s="8">
        <f t="shared" si="1451"/>
        <v>1.0011299600000001</v>
      </c>
      <c r="M3154" s="117">
        <v>1</v>
      </c>
      <c r="N3154" s="117">
        <f t="shared" si="1452"/>
        <v>1</v>
      </c>
      <c r="O3154" s="110">
        <f t="shared" si="1453"/>
        <v>1.0011299600000001</v>
      </c>
      <c r="P3154" s="110">
        <f t="shared" si="1454"/>
        <v>58.011190259999999</v>
      </c>
      <c r="Q3154" s="148">
        <f t="shared" si="1455"/>
        <v>0</v>
      </c>
      <c r="R3154" s="170">
        <f t="shared" si="1456"/>
        <v>0</v>
      </c>
      <c r="S3154" s="110">
        <f t="shared" si="1457"/>
        <v>0</v>
      </c>
      <c r="T3154" s="92">
        <f t="shared" si="1466"/>
        <v>0</v>
      </c>
      <c r="U3154" s="181">
        <f t="shared" si="1467"/>
        <v>0</v>
      </c>
      <c r="V3154" s="120">
        <f t="shared" si="1463"/>
        <v>7.8E-2</v>
      </c>
      <c r="W3154" s="118">
        <f t="shared" si="1458"/>
        <v>5</v>
      </c>
      <c r="X3154" s="118">
        <v>252</v>
      </c>
      <c r="Y3154" s="117">
        <f t="shared" si="1459"/>
        <v>1.001491339</v>
      </c>
      <c r="Z3154" s="110">
        <f t="shared" si="1460"/>
        <v>8.6514350000000004E-2</v>
      </c>
      <c r="AA3154" s="110">
        <f t="shared" si="1461"/>
        <v>0</v>
      </c>
      <c r="AB3154" s="121" t="str">
        <f t="shared" si="1464"/>
        <v>A+J=</v>
      </c>
      <c r="AC3154" s="115">
        <f t="shared" si="1465"/>
        <v>47448</v>
      </c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9">
        <f t="shared" si="1462"/>
        <v>47424</v>
      </c>
      <c r="B3155" s="110">
        <f t="shared" si="1444"/>
        <v>58.128150789999999</v>
      </c>
      <c r="C3155" s="184">
        <f t="shared" si="1443"/>
        <v>57.945713926004117</v>
      </c>
      <c r="D3155" s="111">
        <f t="shared" si="1445"/>
        <v>7245.38</v>
      </c>
      <c r="E3155" s="111">
        <f>IF($K3155=1,VLOOKUP($A3154,$AQ$11:$AU$150,5),E3154)</f>
        <v>7276.54</v>
      </c>
      <c r="F3155" s="160" t="e">
        <f>IF($K3155=1,VLOOKUP($A3154,$AQ$11:$AU$135,6),F3154)</f>
        <v>#REF!</v>
      </c>
      <c r="G3155" s="114">
        <f t="shared" si="1446"/>
        <v>4.3006716003852752E-3</v>
      </c>
      <c r="H3155" s="115">
        <f t="shared" si="1447"/>
        <v>47448</v>
      </c>
      <c r="I3155" s="115">
        <f t="shared" si="1448"/>
        <v>47448</v>
      </c>
      <c r="J3155" s="116">
        <f t="shared" si="1449"/>
        <v>19</v>
      </c>
      <c r="K3155" s="116">
        <f t="shared" si="1450"/>
        <v>6</v>
      </c>
      <c r="L3155" s="8">
        <f t="shared" si="1451"/>
        <v>1.0013561099999999</v>
      </c>
      <c r="M3155" s="117">
        <v>1</v>
      </c>
      <c r="N3155" s="117">
        <f t="shared" si="1452"/>
        <v>1</v>
      </c>
      <c r="O3155" s="110">
        <f t="shared" si="1453"/>
        <v>1.0013561099999999</v>
      </c>
      <c r="P3155" s="110">
        <f t="shared" si="1454"/>
        <v>58.024294679999997</v>
      </c>
      <c r="Q3155" s="148">
        <f t="shared" si="1455"/>
        <v>0</v>
      </c>
      <c r="R3155" s="170">
        <f t="shared" si="1456"/>
        <v>0</v>
      </c>
      <c r="S3155" s="110">
        <f t="shared" si="1457"/>
        <v>0</v>
      </c>
      <c r="T3155" s="92">
        <f t="shared" si="1466"/>
        <v>0</v>
      </c>
      <c r="U3155" s="181">
        <f t="shared" si="1467"/>
        <v>0</v>
      </c>
      <c r="V3155" s="120">
        <f t="shared" si="1463"/>
        <v>7.8E-2</v>
      </c>
      <c r="W3155" s="118">
        <f t="shared" si="1458"/>
        <v>6</v>
      </c>
      <c r="X3155" s="118">
        <v>252</v>
      </c>
      <c r="Y3155" s="117">
        <f t="shared" si="1459"/>
        <v>1.0017898730000001</v>
      </c>
      <c r="Z3155" s="110">
        <f t="shared" si="1460"/>
        <v>0.10385611</v>
      </c>
      <c r="AA3155" s="110">
        <f t="shared" si="1461"/>
        <v>0</v>
      </c>
      <c r="AB3155" s="121" t="str">
        <f t="shared" si="1464"/>
        <v>A+J=</v>
      </c>
      <c r="AC3155" s="115">
        <f t="shared" si="1465"/>
        <v>47448</v>
      </c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9">
        <f t="shared" si="1462"/>
        <v>47425</v>
      </c>
      <c r="B3156" s="110">
        <f t="shared" si="1444"/>
        <v>58.128150789999999</v>
      </c>
      <c r="C3156" s="184">
        <f t="shared" si="1443"/>
        <v>57.945713926004117</v>
      </c>
      <c r="D3156" s="111">
        <f t="shared" si="1445"/>
        <v>7245.38</v>
      </c>
      <c r="E3156" s="111">
        <f>IF($K3156=1,VLOOKUP($A3155,$AQ$11:$AU$150,5),E3155)</f>
        <v>7276.54</v>
      </c>
      <c r="F3156" s="160" t="e">
        <f>IF($K3156=1,VLOOKUP($A3155,$AQ$11:$AU$135,6),F3155)</f>
        <v>#REF!</v>
      </c>
      <c r="G3156" s="114">
        <f t="shared" si="1446"/>
        <v>4.3006716003852752E-3</v>
      </c>
      <c r="H3156" s="115">
        <f t="shared" si="1447"/>
        <v>47448</v>
      </c>
      <c r="I3156" s="115">
        <f t="shared" si="1448"/>
        <v>47448</v>
      </c>
      <c r="J3156" s="116">
        <f t="shared" si="1449"/>
        <v>19</v>
      </c>
      <c r="K3156" s="116">
        <f t="shared" si="1450"/>
        <v>6</v>
      </c>
      <c r="L3156" s="8">
        <f t="shared" si="1451"/>
        <v>1.0013561099999999</v>
      </c>
      <c r="M3156" s="117">
        <v>1</v>
      </c>
      <c r="N3156" s="117">
        <f t="shared" si="1452"/>
        <v>1</v>
      </c>
      <c r="O3156" s="110">
        <f t="shared" si="1453"/>
        <v>1.0013561099999999</v>
      </c>
      <c r="P3156" s="110">
        <f t="shared" si="1454"/>
        <v>58.024294679999997</v>
      </c>
      <c r="Q3156" s="148">
        <f t="shared" si="1455"/>
        <v>0</v>
      </c>
      <c r="R3156" s="170">
        <f t="shared" si="1456"/>
        <v>0</v>
      </c>
      <c r="S3156" s="110">
        <f t="shared" si="1457"/>
        <v>0</v>
      </c>
      <c r="T3156" s="92">
        <f t="shared" si="1466"/>
        <v>0</v>
      </c>
      <c r="U3156" s="181">
        <f t="shared" si="1467"/>
        <v>0</v>
      </c>
      <c r="V3156" s="120">
        <f t="shared" si="1463"/>
        <v>7.8E-2</v>
      </c>
      <c r="W3156" s="118">
        <f t="shared" si="1458"/>
        <v>6</v>
      </c>
      <c r="X3156" s="118">
        <v>252</v>
      </c>
      <c r="Y3156" s="117">
        <f t="shared" si="1459"/>
        <v>1.0017898730000001</v>
      </c>
      <c r="Z3156" s="110">
        <f t="shared" si="1460"/>
        <v>0.10385611</v>
      </c>
      <c r="AA3156" s="110">
        <f t="shared" si="1461"/>
        <v>0</v>
      </c>
      <c r="AB3156" s="121" t="str">
        <f t="shared" si="1464"/>
        <v>A+J=</v>
      </c>
      <c r="AC3156" s="115">
        <f t="shared" si="1465"/>
        <v>47448</v>
      </c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9">
        <f t="shared" si="1462"/>
        <v>47426</v>
      </c>
      <c r="B3157" s="110">
        <f t="shared" si="1444"/>
        <v>58.128150789999999</v>
      </c>
      <c r="C3157" s="184">
        <f t="shared" si="1443"/>
        <v>57.945713926004117</v>
      </c>
      <c r="D3157" s="111">
        <f t="shared" si="1445"/>
        <v>7245.38</v>
      </c>
      <c r="E3157" s="111">
        <f>IF($K3157=1,VLOOKUP($A3156,$AQ$11:$AU$150,5),E3156)</f>
        <v>7276.54</v>
      </c>
      <c r="F3157" s="160" t="e">
        <f>IF($K3157=1,VLOOKUP($A3156,$AQ$11:$AU$135,6),F3156)</f>
        <v>#REF!</v>
      </c>
      <c r="G3157" s="114">
        <f t="shared" si="1446"/>
        <v>4.3006716003852752E-3</v>
      </c>
      <c r="H3157" s="115">
        <f t="shared" si="1447"/>
        <v>47448</v>
      </c>
      <c r="I3157" s="115">
        <f t="shared" si="1448"/>
        <v>47448</v>
      </c>
      <c r="J3157" s="116">
        <f t="shared" si="1449"/>
        <v>19</v>
      </c>
      <c r="K3157" s="116">
        <f t="shared" si="1450"/>
        <v>6</v>
      </c>
      <c r="L3157" s="8">
        <f t="shared" si="1451"/>
        <v>1.0013561099999999</v>
      </c>
      <c r="M3157" s="117">
        <v>1</v>
      </c>
      <c r="N3157" s="117">
        <f t="shared" si="1452"/>
        <v>1</v>
      </c>
      <c r="O3157" s="110">
        <f t="shared" si="1453"/>
        <v>1.0013561099999999</v>
      </c>
      <c r="P3157" s="110">
        <f t="shared" si="1454"/>
        <v>58.024294679999997</v>
      </c>
      <c r="Q3157" s="148">
        <f t="shared" si="1455"/>
        <v>0</v>
      </c>
      <c r="R3157" s="170">
        <f t="shared" si="1456"/>
        <v>0</v>
      </c>
      <c r="S3157" s="110">
        <f t="shared" si="1457"/>
        <v>0</v>
      </c>
      <c r="T3157" s="92">
        <f t="shared" si="1466"/>
        <v>0</v>
      </c>
      <c r="U3157" s="181">
        <f t="shared" si="1467"/>
        <v>0</v>
      </c>
      <c r="V3157" s="120">
        <f t="shared" si="1463"/>
        <v>7.8E-2</v>
      </c>
      <c r="W3157" s="118">
        <f t="shared" si="1458"/>
        <v>6</v>
      </c>
      <c r="X3157" s="118">
        <v>252</v>
      </c>
      <c r="Y3157" s="117">
        <f t="shared" si="1459"/>
        <v>1.0017898730000001</v>
      </c>
      <c r="Z3157" s="110">
        <f t="shared" si="1460"/>
        <v>0.10385611</v>
      </c>
      <c r="AA3157" s="110">
        <f t="shared" si="1461"/>
        <v>0</v>
      </c>
      <c r="AB3157" s="121" t="str">
        <f t="shared" si="1464"/>
        <v>A+J=</v>
      </c>
      <c r="AC3157" s="115">
        <f t="shared" si="1465"/>
        <v>47448</v>
      </c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9">
        <f t="shared" si="1462"/>
        <v>47427</v>
      </c>
      <c r="B3158" s="110">
        <f t="shared" si="1444"/>
        <v>58.128150789999999</v>
      </c>
      <c r="C3158" s="184">
        <f t="shared" si="1443"/>
        <v>57.945713926004117</v>
      </c>
      <c r="D3158" s="111">
        <f t="shared" si="1445"/>
        <v>7245.38</v>
      </c>
      <c r="E3158" s="111">
        <f>IF($K3158=1,VLOOKUP($A3157,$AQ$11:$AU$150,5),E3157)</f>
        <v>7276.54</v>
      </c>
      <c r="F3158" s="160" t="e">
        <f>IF($K3158=1,VLOOKUP($A3157,$AQ$11:$AU$135,6),F3157)</f>
        <v>#REF!</v>
      </c>
      <c r="G3158" s="114">
        <f t="shared" si="1446"/>
        <v>4.3006716003852752E-3</v>
      </c>
      <c r="H3158" s="115">
        <f t="shared" si="1447"/>
        <v>47448</v>
      </c>
      <c r="I3158" s="115">
        <f t="shared" si="1448"/>
        <v>47448</v>
      </c>
      <c r="J3158" s="116">
        <f t="shared" si="1449"/>
        <v>19</v>
      </c>
      <c r="K3158" s="116">
        <f t="shared" si="1450"/>
        <v>6</v>
      </c>
      <c r="L3158" s="8">
        <f t="shared" si="1451"/>
        <v>1.0013561099999999</v>
      </c>
      <c r="M3158" s="117">
        <v>1</v>
      </c>
      <c r="N3158" s="117">
        <f t="shared" si="1452"/>
        <v>1</v>
      </c>
      <c r="O3158" s="110">
        <f t="shared" si="1453"/>
        <v>1.0013561099999999</v>
      </c>
      <c r="P3158" s="110">
        <f t="shared" si="1454"/>
        <v>58.024294679999997</v>
      </c>
      <c r="Q3158" s="148">
        <f t="shared" si="1455"/>
        <v>0</v>
      </c>
      <c r="R3158" s="170">
        <f t="shared" si="1456"/>
        <v>0</v>
      </c>
      <c r="S3158" s="110">
        <f t="shared" si="1457"/>
        <v>0</v>
      </c>
      <c r="T3158" s="92">
        <f t="shared" si="1466"/>
        <v>0</v>
      </c>
      <c r="U3158" s="181">
        <f t="shared" si="1467"/>
        <v>0</v>
      </c>
      <c r="V3158" s="120">
        <f t="shared" si="1463"/>
        <v>7.8E-2</v>
      </c>
      <c r="W3158" s="118">
        <f t="shared" si="1458"/>
        <v>6</v>
      </c>
      <c r="X3158" s="118">
        <v>252</v>
      </c>
      <c r="Y3158" s="117">
        <f t="shared" si="1459"/>
        <v>1.0017898730000001</v>
      </c>
      <c r="Z3158" s="110">
        <f t="shared" si="1460"/>
        <v>0.10385611</v>
      </c>
      <c r="AA3158" s="110">
        <f t="shared" si="1461"/>
        <v>0</v>
      </c>
      <c r="AB3158" s="121" t="str">
        <f t="shared" si="1464"/>
        <v>A+J=</v>
      </c>
      <c r="AC3158" s="115">
        <f t="shared" si="1465"/>
        <v>47448</v>
      </c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9">
        <f t="shared" si="1462"/>
        <v>47428</v>
      </c>
      <c r="B3159" s="110">
        <f t="shared" si="1444"/>
        <v>58.15861288</v>
      </c>
      <c r="C3159" s="184">
        <f t="shared" si="1443"/>
        <v>57.945713926004117</v>
      </c>
      <c r="D3159" s="111">
        <f t="shared" si="1445"/>
        <v>7245.38</v>
      </c>
      <c r="E3159" s="111">
        <f>IF($K3159=1,VLOOKUP($A3158,$AQ$11:$AU$150,5),E3158)</f>
        <v>7276.54</v>
      </c>
      <c r="F3159" s="160" t="e">
        <f>IF($K3159=1,VLOOKUP($A3158,$AQ$11:$AU$135,6),F3158)</f>
        <v>#REF!</v>
      </c>
      <c r="G3159" s="114">
        <f t="shared" si="1446"/>
        <v>4.3006716003852752E-3</v>
      </c>
      <c r="H3159" s="115">
        <f t="shared" si="1447"/>
        <v>47448</v>
      </c>
      <c r="I3159" s="115">
        <f t="shared" si="1448"/>
        <v>47448</v>
      </c>
      <c r="J3159" s="116">
        <f t="shared" si="1449"/>
        <v>19</v>
      </c>
      <c r="K3159" s="116">
        <f t="shared" si="1450"/>
        <v>7</v>
      </c>
      <c r="L3159" s="8">
        <f t="shared" si="1451"/>
        <v>1.0015823100000001</v>
      </c>
      <c r="M3159" s="117">
        <v>1</v>
      </c>
      <c r="N3159" s="117">
        <f t="shared" si="1452"/>
        <v>1</v>
      </c>
      <c r="O3159" s="110">
        <f t="shared" si="1453"/>
        <v>1.0015823100000001</v>
      </c>
      <c r="P3159" s="110">
        <f t="shared" si="1454"/>
        <v>58.037402</v>
      </c>
      <c r="Q3159" s="148">
        <f t="shared" si="1455"/>
        <v>0</v>
      </c>
      <c r="R3159" s="170">
        <f t="shared" si="1456"/>
        <v>0</v>
      </c>
      <c r="S3159" s="110">
        <f t="shared" si="1457"/>
        <v>0</v>
      </c>
      <c r="T3159" s="92">
        <f t="shared" si="1466"/>
        <v>0</v>
      </c>
      <c r="U3159" s="181">
        <f t="shared" si="1467"/>
        <v>0</v>
      </c>
      <c r="V3159" s="120">
        <f t="shared" si="1463"/>
        <v>7.8E-2</v>
      </c>
      <c r="W3159" s="118">
        <f t="shared" si="1458"/>
        <v>7</v>
      </c>
      <c r="X3159" s="118">
        <v>252</v>
      </c>
      <c r="Y3159" s="117">
        <f t="shared" si="1459"/>
        <v>1.0020884960000001</v>
      </c>
      <c r="Z3159" s="110">
        <f t="shared" si="1460"/>
        <v>0.12121087999999999</v>
      </c>
      <c r="AA3159" s="110">
        <f t="shared" si="1461"/>
        <v>0</v>
      </c>
      <c r="AB3159" s="121" t="str">
        <f t="shared" si="1464"/>
        <v>A+J=</v>
      </c>
      <c r="AC3159" s="115">
        <f t="shared" si="1465"/>
        <v>47448</v>
      </c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9">
        <f t="shared" si="1462"/>
        <v>47429</v>
      </c>
      <c r="B3160" s="110">
        <f t="shared" si="1444"/>
        <v>58.18909034</v>
      </c>
      <c r="C3160" s="184">
        <f t="shared" si="1443"/>
        <v>57.945713926004117</v>
      </c>
      <c r="D3160" s="111">
        <f t="shared" si="1445"/>
        <v>7245.38</v>
      </c>
      <c r="E3160" s="111">
        <f>IF($K3160=1,VLOOKUP($A3159,$AQ$11:$AU$150,5),E3159)</f>
        <v>7276.54</v>
      </c>
      <c r="F3160" s="160" t="e">
        <f>IF($K3160=1,VLOOKUP($A3159,$AQ$11:$AU$135,6),F3159)</f>
        <v>#REF!</v>
      </c>
      <c r="G3160" s="114">
        <f t="shared" si="1446"/>
        <v>4.3006716003852752E-3</v>
      </c>
      <c r="H3160" s="115">
        <f t="shared" si="1447"/>
        <v>47448</v>
      </c>
      <c r="I3160" s="115">
        <f t="shared" si="1448"/>
        <v>47448</v>
      </c>
      <c r="J3160" s="116">
        <f t="shared" si="1449"/>
        <v>19</v>
      </c>
      <c r="K3160" s="116">
        <f t="shared" si="1450"/>
        <v>8</v>
      </c>
      <c r="L3160" s="8">
        <f t="shared" si="1451"/>
        <v>1.00180855</v>
      </c>
      <c r="M3160" s="117">
        <v>1</v>
      </c>
      <c r="N3160" s="117">
        <f t="shared" si="1452"/>
        <v>1</v>
      </c>
      <c r="O3160" s="110">
        <f t="shared" si="1453"/>
        <v>1.00180855</v>
      </c>
      <c r="P3160" s="110">
        <f t="shared" si="1454"/>
        <v>58.050511640000003</v>
      </c>
      <c r="Q3160" s="148">
        <f t="shared" si="1455"/>
        <v>0</v>
      </c>
      <c r="R3160" s="170">
        <f t="shared" si="1456"/>
        <v>0</v>
      </c>
      <c r="S3160" s="110">
        <f t="shared" si="1457"/>
        <v>0</v>
      </c>
      <c r="T3160" s="92">
        <f t="shared" si="1466"/>
        <v>0</v>
      </c>
      <c r="U3160" s="181">
        <f t="shared" si="1467"/>
        <v>0</v>
      </c>
      <c r="V3160" s="120">
        <f t="shared" si="1463"/>
        <v>7.8E-2</v>
      </c>
      <c r="W3160" s="118">
        <f t="shared" si="1458"/>
        <v>8</v>
      </c>
      <c r="X3160" s="118">
        <v>252</v>
      </c>
      <c r="Y3160" s="117">
        <f t="shared" si="1459"/>
        <v>1.0023872089999999</v>
      </c>
      <c r="Z3160" s="110">
        <f t="shared" si="1460"/>
        <v>0.1385787</v>
      </c>
      <c r="AA3160" s="110">
        <f t="shared" si="1461"/>
        <v>0</v>
      </c>
      <c r="AB3160" s="121" t="str">
        <f t="shared" si="1464"/>
        <v>A+J=</v>
      </c>
      <c r="AC3160" s="115">
        <f t="shared" si="1465"/>
        <v>47448</v>
      </c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9">
        <f t="shared" si="1462"/>
        <v>47430</v>
      </c>
      <c r="B3161" s="110">
        <f t="shared" si="1444"/>
        <v>58.21958429</v>
      </c>
      <c r="C3161" s="184">
        <f t="shared" si="1443"/>
        <v>57.945713926004117</v>
      </c>
      <c r="D3161" s="111">
        <f t="shared" si="1445"/>
        <v>7245.38</v>
      </c>
      <c r="E3161" s="111">
        <f>IF($K3161=1,VLOOKUP($A3160,$AQ$11:$AU$150,5),E3160)</f>
        <v>7276.54</v>
      </c>
      <c r="F3161" s="160" t="e">
        <f>IF($K3161=1,VLOOKUP($A3160,$AQ$11:$AU$135,6),F3160)</f>
        <v>#REF!</v>
      </c>
      <c r="G3161" s="114">
        <f t="shared" si="1446"/>
        <v>4.3006716003852752E-3</v>
      </c>
      <c r="H3161" s="115">
        <f t="shared" si="1447"/>
        <v>47448</v>
      </c>
      <c r="I3161" s="115">
        <f t="shared" si="1448"/>
        <v>47448</v>
      </c>
      <c r="J3161" s="116">
        <f t="shared" si="1449"/>
        <v>19</v>
      </c>
      <c r="K3161" s="116">
        <f t="shared" si="1450"/>
        <v>9</v>
      </c>
      <c r="L3161" s="8">
        <f t="shared" si="1451"/>
        <v>1.00203485</v>
      </c>
      <c r="M3161" s="117">
        <v>1</v>
      </c>
      <c r="N3161" s="117">
        <f t="shared" si="1452"/>
        <v>1</v>
      </c>
      <c r="O3161" s="110">
        <f t="shared" si="1453"/>
        <v>1.00203485</v>
      </c>
      <c r="P3161" s="110">
        <f t="shared" si="1454"/>
        <v>58.063624760000003</v>
      </c>
      <c r="Q3161" s="148">
        <f t="shared" si="1455"/>
        <v>0</v>
      </c>
      <c r="R3161" s="170">
        <f t="shared" si="1456"/>
        <v>0</v>
      </c>
      <c r="S3161" s="110">
        <f t="shared" si="1457"/>
        <v>0</v>
      </c>
      <c r="T3161" s="92">
        <f t="shared" si="1466"/>
        <v>0</v>
      </c>
      <c r="U3161" s="181">
        <f t="shared" si="1467"/>
        <v>0</v>
      </c>
      <c r="V3161" s="120">
        <f t="shared" si="1463"/>
        <v>7.8E-2</v>
      </c>
      <c r="W3161" s="118">
        <f t="shared" si="1458"/>
        <v>9</v>
      </c>
      <c r="X3161" s="118">
        <v>252</v>
      </c>
      <c r="Y3161" s="117">
        <f t="shared" si="1459"/>
        <v>1.002686011</v>
      </c>
      <c r="Z3161" s="110">
        <f t="shared" si="1460"/>
        <v>0.15595953000000001</v>
      </c>
      <c r="AA3161" s="110">
        <f t="shared" si="1461"/>
        <v>0</v>
      </c>
      <c r="AB3161" s="121" t="str">
        <f t="shared" si="1464"/>
        <v>A+J=</v>
      </c>
      <c r="AC3161" s="115">
        <f t="shared" si="1465"/>
        <v>47448</v>
      </c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9">
        <f t="shared" si="1462"/>
        <v>47431</v>
      </c>
      <c r="B3162" s="110">
        <f t="shared" si="1444"/>
        <v>58.250094669999996</v>
      </c>
      <c r="C3162" s="184">
        <f t="shared" si="1443"/>
        <v>57.945713926004117</v>
      </c>
      <c r="D3162" s="111">
        <f t="shared" si="1445"/>
        <v>7245.38</v>
      </c>
      <c r="E3162" s="111">
        <f>IF($K3162=1,VLOOKUP($A3161,$AQ$11:$AU$150,5),E3161)</f>
        <v>7276.54</v>
      </c>
      <c r="F3162" s="160" t="e">
        <f>IF($K3162=1,VLOOKUP($A3161,$AQ$11:$AU$135,6),F3161)</f>
        <v>#REF!</v>
      </c>
      <c r="G3162" s="114">
        <f t="shared" si="1446"/>
        <v>4.3006716003852752E-3</v>
      </c>
      <c r="H3162" s="115">
        <f t="shared" si="1447"/>
        <v>47448</v>
      </c>
      <c r="I3162" s="115">
        <f t="shared" si="1448"/>
        <v>47448</v>
      </c>
      <c r="J3162" s="116">
        <f t="shared" si="1449"/>
        <v>19</v>
      </c>
      <c r="K3162" s="116">
        <f t="shared" si="1450"/>
        <v>10</v>
      </c>
      <c r="L3162" s="8">
        <f t="shared" si="1451"/>
        <v>1.0022612099999999</v>
      </c>
      <c r="M3162" s="117">
        <v>1</v>
      </c>
      <c r="N3162" s="117">
        <f t="shared" si="1452"/>
        <v>1</v>
      </c>
      <c r="O3162" s="110">
        <f t="shared" si="1453"/>
        <v>1.0022612099999999</v>
      </c>
      <c r="P3162" s="110">
        <f t="shared" si="1454"/>
        <v>58.076741349999999</v>
      </c>
      <c r="Q3162" s="148">
        <f t="shared" si="1455"/>
        <v>0</v>
      </c>
      <c r="R3162" s="170">
        <f t="shared" si="1456"/>
        <v>0</v>
      </c>
      <c r="S3162" s="110">
        <f t="shared" si="1457"/>
        <v>0</v>
      </c>
      <c r="T3162" s="92">
        <f t="shared" si="1466"/>
        <v>0</v>
      </c>
      <c r="U3162" s="181">
        <f t="shared" si="1467"/>
        <v>0</v>
      </c>
      <c r="V3162" s="120">
        <f t="shared" si="1463"/>
        <v>7.8E-2</v>
      </c>
      <c r="W3162" s="118">
        <f t="shared" si="1458"/>
        <v>10</v>
      </c>
      <c r="X3162" s="118">
        <v>252</v>
      </c>
      <c r="Y3162" s="117">
        <f t="shared" si="1459"/>
        <v>1.002984901</v>
      </c>
      <c r="Z3162" s="110">
        <f t="shared" si="1460"/>
        <v>0.17335332000000001</v>
      </c>
      <c r="AA3162" s="110">
        <f t="shared" si="1461"/>
        <v>0</v>
      </c>
      <c r="AB3162" s="121" t="str">
        <f t="shared" si="1464"/>
        <v>A+J=</v>
      </c>
      <c r="AC3162" s="115">
        <f t="shared" si="1465"/>
        <v>47448</v>
      </c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9">
        <f t="shared" si="1462"/>
        <v>47432</v>
      </c>
      <c r="B3163" s="110">
        <f t="shared" si="1444"/>
        <v>58.28062044</v>
      </c>
      <c r="C3163" s="184">
        <f t="shared" si="1443"/>
        <v>57.945713926004117</v>
      </c>
      <c r="D3163" s="111">
        <f t="shared" si="1445"/>
        <v>7245.38</v>
      </c>
      <c r="E3163" s="111">
        <f>IF($K3163=1,VLOOKUP($A3162,$AQ$11:$AU$150,5),E3162)</f>
        <v>7276.54</v>
      </c>
      <c r="F3163" s="160" t="e">
        <f>IF($K3163=1,VLOOKUP($A3162,$AQ$11:$AU$135,6),F3162)</f>
        <v>#REF!</v>
      </c>
      <c r="G3163" s="114">
        <f t="shared" si="1446"/>
        <v>4.3006716003852752E-3</v>
      </c>
      <c r="H3163" s="115">
        <f t="shared" si="1447"/>
        <v>47448</v>
      </c>
      <c r="I3163" s="115">
        <f t="shared" si="1448"/>
        <v>47448</v>
      </c>
      <c r="J3163" s="116">
        <f t="shared" si="1449"/>
        <v>19</v>
      </c>
      <c r="K3163" s="116">
        <f t="shared" si="1450"/>
        <v>11</v>
      </c>
      <c r="L3163" s="8">
        <f t="shared" si="1451"/>
        <v>1.00248761</v>
      </c>
      <c r="M3163" s="117">
        <v>1</v>
      </c>
      <c r="N3163" s="117">
        <f t="shared" si="1452"/>
        <v>1</v>
      </c>
      <c r="O3163" s="110">
        <f t="shared" si="1453"/>
        <v>1.00248761</v>
      </c>
      <c r="P3163" s="110">
        <f t="shared" si="1454"/>
        <v>58.089860260000002</v>
      </c>
      <c r="Q3163" s="148">
        <f t="shared" si="1455"/>
        <v>0</v>
      </c>
      <c r="R3163" s="170">
        <f t="shared" si="1456"/>
        <v>0</v>
      </c>
      <c r="S3163" s="110">
        <f t="shared" si="1457"/>
        <v>0</v>
      </c>
      <c r="T3163" s="92">
        <f t="shared" si="1466"/>
        <v>0</v>
      </c>
      <c r="U3163" s="181">
        <f t="shared" si="1467"/>
        <v>0</v>
      </c>
      <c r="V3163" s="120">
        <f t="shared" si="1463"/>
        <v>7.8E-2</v>
      </c>
      <c r="W3163" s="118">
        <f t="shared" si="1458"/>
        <v>11</v>
      </c>
      <c r="X3163" s="118">
        <v>252</v>
      </c>
      <c r="Y3163" s="117">
        <f t="shared" si="1459"/>
        <v>1.003283881</v>
      </c>
      <c r="Z3163" s="110">
        <f t="shared" si="1460"/>
        <v>0.19076018</v>
      </c>
      <c r="AA3163" s="110">
        <f t="shared" si="1461"/>
        <v>0</v>
      </c>
      <c r="AB3163" s="121" t="str">
        <f t="shared" si="1464"/>
        <v>A+J=</v>
      </c>
      <c r="AC3163" s="115">
        <f t="shared" si="1465"/>
        <v>47448</v>
      </c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9">
        <f t="shared" si="1462"/>
        <v>47433</v>
      </c>
      <c r="B3164" s="110">
        <f t="shared" si="1444"/>
        <v>58.28062044</v>
      </c>
      <c r="C3164" s="184">
        <f t="shared" si="1443"/>
        <v>57.945713926004117</v>
      </c>
      <c r="D3164" s="111">
        <f t="shared" si="1445"/>
        <v>7245.38</v>
      </c>
      <c r="E3164" s="111">
        <f>IF($K3164=1,VLOOKUP($A3163,$AQ$11:$AU$150,5),E3163)</f>
        <v>7276.54</v>
      </c>
      <c r="F3164" s="160" t="e">
        <f>IF($K3164=1,VLOOKUP($A3163,$AQ$11:$AU$135,6),F3163)</f>
        <v>#REF!</v>
      </c>
      <c r="G3164" s="114">
        <f t="shared" si="1446"/>
        <v>4.3006716003852752E-3</v>
      </c>
      <c r="H3164" s="115">
        <f t="shared" si="1447"/>
        <v>47448</v>
      </c>
      <c r="I3164" s="115">
        <f t="shared" si="1448"/>
        <v>47448</v>
      </c>
      <c r="J3164" s="116">
        <f t="shared" si="1449"/>
        <v>19</v>
      </c>
      <c r="K3164" s="116">
        <f t="shared" si="1450"/>
        <v>11</v>
      </c>
      <c r="L3164" s="8">
        <f t="shared" si="1451"/>
        <v>1.00248761</v>
      </c>
      <c r="M3164" s="117">
        <v>1</v>
      </c>
      <c r="N3164" s="117">
        <f t="shared" si="1452"/>
        <v>1</v>
      </c>
      <c r="O3164" s="110">
        <f t="shared" si="1453"/>
        <v>1.00248761</v>
      </c>
      <c r="P3164" s="110">
        <f t="shared" si="1454"/>
        <v>58.089860260000002</v>
      </c>
      <c r="Q3164" s="148">
        <f t="shared" si="1455"/>
        <v>0</v>
      </c>
      <c r="R3164" s="170">
        <f t="shared" si="1456"/>
        <v>0</v>
      </c>
      <c r="S3164" s="110">
        <f t="shared" si="1457"/>
        <v>0</v>
      </c>
      <c r="T3164" s="92">
        <f t="shared" si="1466"/>
        <v>0</v>
      </c>
      <c r="U3164" s="181">
        <f t="shared" si="1467"/>
        <v>0</v>
      </c>
      <c r="V3164" s="120">
        <f t="shared" si="1463"/>
        <v>7.8E-2</v>
      </c>
      <c r="W3164" s="118">
        <f t="shared" si="1458"/>
        <v>11</v>
      </c>
      <c r="X3164" s="118">
        <v>252</v>
      </c>
      <c r="Y3164" s="117">
        <f t="shared" si="1459"/>
        <v>1.003283881</v>
      </c>
      <c r="Z3164" s="110">
        <f t="shared" si="1460"/>
        <v>0.19076018</v>
      </c>
      <c r="AA3164" s="110">
        <f t="shared" si="1461"/>
        <v>0</v>
      </c>
      <c r="AB3164" s="121" t="str">
        <f t="shared" si="1464"/>
        <v>A+J=</v>
      </c>
      <c r="AC3164" s="115">
        <f t="shared" si="1465"/>
        <v>47448</v>
      </c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9">
        <f t="shared" si="1462"/>
        <v>47434</v>
      </c>
      <c r="B3165" s="110">
        <f t="shared" si="1444"/>
        <v>58.28062044</v>
      </c>
      <c r="C3165" s="184">
        <f t="shared" si="1443"/>
        <v>57.945713926004117</v>
      </c>
      <c r="D3165" s="111">
        <f t="shared" si="1445"/>
        <v>7245.38</v>
      </c>
      <c r="E3165" s="111">
        <f>IF($K3165=1,VLOOKUP($A3164,$AQ$11:$AU$150,5),E3164)</f>
        <v>7276.54</v>
      </c>
      <c r="F3165" s="160" t="e">
        <f>IF($K3165=1,VLOOKUP($A3164,$AQ$11:$AU$135,6),F3164)</f>
        <v>#REF!</v>
      </c>
      <c r="G3165" s="114">
        <f t="shared" si="1446"/>
        <v>4.3006716003852752E-3</v>
      </c>
      <c r="H3165" s="115">
        <f t="shared" si="1447"/>
        <v>47448</v>
      </c>
      <c r="I3165" s="115">
        <f t="shared" si="1448"/>
        <v>47448</v>
      </c>
      <c r="J3165" s="116">
        <f t="shared" si="1449"/>
        <v>19</v>
      </c>
      <c r="K3165" s="116">
        <f t="shared" si="1450"/>
        <v>11</v>
      </c>
      <c r="L3165" s="8">
        <f t="shared" si="1451"/>
        <v>1.00248761</v>
      </c>
      <c r="M3165" s="117">
        <v>1</v>
      </c>
      <c r="N3165" s="117">
        <f t="shared" si="1452"/>
        <v>1</v>
      </c>
      <c r="O3165" s="110">
        <f t="shared" si="1453"/>
        <v>1.00248761</v>
      </c>
      <c r="P3165" s="110">
        <f t="shared" si="1454"/>
        <v>58.089860260000002</v>
      </c>
      <c r="Q3165" s="148">
        <f t="shared" si="1455"/>
        <v>0</v>
      </c>
      <c r="R3165" s="170">
        <f t="shared" si="1456"/>
        <v>0</v>
      </c>
      <c r="S3165" s="110">
        <f t="shared" si="1457"/>
        <v>0</v>
      </c>
      <c r="T3165" s="92">
        <f t="shared" si="1466"/>
        <v>0</v>
      </c>
      <c r="U3165" s="181">
        <f t="shared" si="1467"/>
        <v>0</v>
      </c>
      <c r="V3165" s="120">
        <f t="shared" si="1463"/>
        <v>7.8E-2</v>
      </c>
      <c r="W3165" s="118">
        <f t="shared" si="1458"/>
        <v>11</v>
      </c>
      <c r="X3165" s="118">
        <v>252</v>
      </c>
      <c r="Y3165" s="117">
        <f t="shared" si="1459"/>
        <v>1.003283881</v>
      </c>
      <c r="Z3165" s="110">
        <f t="shared" si="1460"/>
        <v>0.19076018</v>
      </c>
      <c r="AA3165" s="110">
        <f t="shared" si="1461"/>
        <v>0</v>
      </c>
      <c r="AB3165" s="121" t="str">
        <f t="shared" si="1464"/>
        <v>A+J=</v>
      </c>
      <c r="AC3165" s="115">
        <f t="shared" si="1465"/>
        <v>47448</v>
      </c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9">
        <f t="shared" si="1462"/>
        <v>47435</v>
      </c>
      <c r="B3166" s="110">
        <f t="shared" si="1444"/>
        <v>58.31116214</v>
      </c>
      <c r="C3166" s="184">
        <f t="shared" si="1443"/>
        <v>57.945713926004117</v>
      </c>
      <c r="D3166" s="111">
        <f t="shared" si="1445"/>
        <v>7245.38</v>
      </c>
      <c r="E3166" s="111">
        <f>IF($K3166=1,VLOOKUP($A3165,$AQ$11:$AU$150,5),E3165)</f>
        <v>7276.54</v>
      </c>
      <c r="F3166" s="160" t="e">
        <f>IF($K3166=1,VLOOKUP($A3165,$AQ$11:$AU$135,6),F3165)</f>
        <v>#REF!</v>
      </c>
      <c r="G3166" s="114">
        <f t="shared" si="1446"/>
        <v>4.3006716003852752E-3</v>
      </c>
      <c r="H3166" s="115">
        <f t="shared" si="1447"/>
        <v>47448</v>
      </c>
      <c r="I3166" s="115">
        <f t="shared" si="1448"/>
        <v>47448</v>
      </c>
      <c r="J3166" s="116">
        <f t="shared" si="1449"/>
        <v>19</v>
      </c>
      <c r="K3166" s="116">
        <f t="shared" si="1450"/>
        <v>12</v>
      </c>
      <c r="L3166" s="8">
        <f t="shared" si="1451"/>
        <v>1.00271406</v>
      </c>
      <c r="M3166" s="117">
        <v>1</v>
      </c>
      <c r="N3166" s="117">
        <f t="shared" si="1452"/>
        <v>1</v>
      </c>
      <c r="O3166" s="110">
        <f t="shared" si="1453"/>
        <v>1.00271406</v>
      </c>
      <c r="P3166" s="110">
        <f t="shared" si="1454"/>
        <v>58.102982070000003</v>
      </c>
      <c r="Q3166" s="148">
        <f t="shared" si="1455"/>
        <v>0</v>
      </c>
      <c r="R3166" s="170">
        <f t="shared" si="1456"/>
        <v>0</v>
      </c>
      <c r="S3166" s="110">
        <f t="shared" si="1457"/>
        <v>0</v>
      </c>
      <c r="T3166" s="92">
        <f t="shared" si="1466"/>
        <v>0</v>
      </c>
      <c r="U3166" s="181">
        <f t="shared" si="1467"/>
        <v>0</v>
      </c>
      <c r="V3166" s="120">
        <f t="shared" si="1463"/>
        <v>7.8E-2</v>
      </c>
      <c r="W3166" s="118">
        <f t="shared" si="1458"/>
        <v>12</v>
      </c>
      <c r="X3166" s="118">
        <v>252</v>
      </c>
      <c r="Y3166" s="117">
        <f t="shared" si="1459"/>
        <v>1.00358295</v>
      </c>
      <c r="Z3166" s="110">
        <f t="shared" si="1460"/>
        <v>0.20818006999999999</v>
      </c>
      <c r="AA3166" s="110">
        <f t="shared" si="1461"/>
        <v>0</v>
      </c>
      <c r="AB3166" s="121" t="str">
        <f t="shared" si="1464"/>
        <v>A+J=</v>
      </c>
      <c r="AC3166" s="115">
        <f t="shared" si="1465"/>
        <v>47448</v>
      </c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9">
        <f t="shared" si="1462"/>
        <v>47436</v>
      </c>
      <c r="B3167" s="110">
        <f t="shared" si="1444"/>
        <v>58.341720350000003</v>
      </c>
      <c r="C3167" s="184">
        <f t="shared" si="1443"/>
        <v>57.945713926004117</v>
      </c>
      <c r="D3167" s="111">
        <f t="shared" si="1445"/>
        <v>7245.38</v>
      </c>
      <c r="E3167" s="111">
        <f>IF($K3167=1,VLOOKUP($A3166,$AQ$11:$AU$150,5),E3166)</f>
        <v>7276.54</v>
      </c>
      <c r="F3167" s="160" t="e">
        <f>IF($K3167=1,VLOOKUP($A3166,$AQ$11:$AU$135,6),F3166)</f>
        <v>#REF!</v>
      </c>
      <c r="G3167" s="114">
        <f t="shared" si="1446"/>
        <v>4.3006716003852752E-3</v>
      </c>
      <c r="H3167" s="115">
        <f t="shared" si="1447"/>
        <v>47448</v>
      </c>
      <c r="I3167" s="115">
        <f t="shared" si="1448"/>
        <v>47448</v>
      </c>
      <c r="J3167" s="116">
        <f t="shared" si="1449"/>
        <v>19</v>
      </c>
      <c r="K3167" s="116">
        <f t="shared" si="1450"/>
        <v>13</v>
      </c>
      <c r="L3167" s="8">
        <f t="shared" si="1451"/>
        <v>1.00294057</v>
      </c>
      <c r="M3167" s="117">
        <v>1</v>
      </c>
      <c r="N3167" s="117">
        <f t="shared" si="1452"/>
        <v>1</v>
      </c>
      <c r="O3167" s="110">
        <f t="shared" si="1453"/>
        <v>1.00294057</v>
      </c>
      <c r="P3167" s="110">
        <f t="shared" si="1454"/>
        <v>58.11610735</v>
      </c>
      <c r="Q3167" s="148">
        <f t="shared" si="1455"/>
        <v>0</v>
      </c>
      <c r="R3167" s="170">
        <f t="shared" si="1456"/>
        <v>0</v>
      </c>
      <c r="S3167" s="110">
        <f t="shared" si="1457"/>
        <v>0</v>
      </c>
      <c r="T3167" s="92">
        <f t="shared" si="1466"/>
        <v>0</v>
      </c>
      <c r="U3167" s="181">
        <f t="shared" si="1467"/>
        <v>0</v>
      </c>
      <c r="V3167" s="120">
        <f t="shared" si="1463"/>
        <v>7.8E-2</v>
      </c>
      <c r="W3167" s="118">
        <f t="shared" si="1458"/>
        <v>13</v>
      </c>
      <c r="X3167" s="118">
        <v>252</v>
      </c>
      <c r="Y3167" s="117">
        <f t="shared" si="1459"/>
        <v>1.003882108</v>
      </c>
      <c r="Z3167" s="110">
        <f t="shared" si="1460"/>
        <v>0.22561300000000001</v>
      </c>
      <c r="AA3167" s="110">
        <f t="shared" si="1461"/>
        <v>0</v>
      </c>
      <c r="AB3167" s="121" t="str">
        <f t="shared" si="1464"/>
        <v>A+J=</v>
      </c>
      <c r="AC3167" s="115">
        <f t="shared" si="1465"/>
        <v>47448</v>
      </c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9">
        <f t="shared" si="1462"/>
        <v>47437</v>
      </c>
      <c r="B3168" s="110">
        <f t="shared" si="1444"/>
        <v>58.372293909999996</v>
      </c>
      <c r="C3168" s="184">
        <f t="shared" si="1443"/>
        <v>57.945713926004117</v>
      </c>
      <c r="D3168" s="111">
        <f t="shared" si="1445"/>
        <v>7245.38</v>
      </c>
      <c r="E3168" s="111">
        <f>IF($K3168=1,VLOOKUP($A3167,$AQ$11:$AU$150,5),E3167)</f>
        <v>7276.54</v>
      </c>
      <c r="F3168" s="160" t="e">
        <f>IF($K3168=1,VLOOKUP($A3167,$AQ$11:$AU$135,6),F3167)</f>
        <v>#REF!</v>
      </c>
      <c r="G3168" s="114">
        <f t="shared" si="1446"/>
        <v>4.3006716003852752E-3</v>
      </c>
      <c r="H3168" s="115">
        <f t="shared" si="1447"/>
        <v>47448</v>
      </c>
      <c r="I3168" s="115">
        <f t="shared" si="1448"/>
        <v>47448</v>
      </c>
      <c r="J3168" s="116">
        <f t="shared" si="1449"/>
        <v>19</v>
      </c>
      <c r="K3168" s="116">
        <f t="shared" si="1450"/>
        <v>14</v>
      </c>
      <c r="L3168" s="8">
        <f t="shared" si="1451"/>
        <v>1.0031671200000001</v>
      </c>
      <c r="M3168" s="117">
        <v>1</v>
      </c>
      <c r="N3168" s="117">
        <f t="shared" si="1452"/>
        <v>1</v>
      </c>
      <c r="O3168" s="110">
        <f t="shared" si="1453"/>
        <v>1.0031671200000001</v>
      </c>
      <c r="P3168" s="110">
        <f t="shared" si="1454"/>
        <v>58.129234949999997</v>
      </c>
      <c r="Q3168" s="148">
        <f t="shared" si="1455"/>
        <v>0</v>
      </c>
      <c r="R3168" s="170">
        <f t="shared" si="1456"/>
        <v>0</v>
      </c>
      <c r="S3168" s="110">
        <f t="shared" si="1457"/>
        <v>0</v>
      </c>
      <c r="T3168" s="92">
        <f t="shared" si="1466"/>
        <v>0</v>
      </c>
      <c r="U3168" s="181">
        <f t="shared" si="1467"/>
        <v>0</v>
      </c>
      <c r="V3168" s="120">
        <f t="shared" si="1463"/>
        <v>7.8E-2</v>
      </c>
      <c r="W3168" s="118">
        <f t="shared" si="1458"/>
        <v>14</v>
      </c>
      <c r="X3168" s="118">
        <v>252</v>
      </c>
      <c r="Y3168" s="117">
        <f t="shared" si="1459"/>
        <v>1.0041813550000001</v>
      </c>
      <c r="Z3168" s="110">
        <f t="shared" si="1460"/>
        <v>0.24305895999999999</v>
      </c>
      <c r="AA3168" s="110">
        <f t="shared" si="1461"/>
        <v>0</v>
      </c>
      <c r="AB3168" s="121" t="str">
        <f t="shared" si="1464"/>
        <v>A+J=</v>
      </c>
      <c r="AC3168" s="115">
        <f t="shared" si="1465"/>
        <v>47448</v>
      </c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9">
        <f t="shared" si="1462"/>
        <v>47438</v>
      </c>
      <c r="B3169" s="110">
        <f t="shared" si="1444"/>
        <v>58.372293909999996</v>
      </c>
      <c r="C3169" s="184">
        <f t="shared" si="1443"/>
        <v>57.945713926004117</v>
      </c>
      <c r="D3169" s="111">
        <f t="shared" si="1445"/>
        <v>7245.38</v>
      </c>
      <c r="E3169" s="111">
        <f>IF($K3169=1,VLOOKUP($A3168,$AQ$11:$AU$150,5),E3168)</f>
        <v>7276.54</v>
      </c>
      <c r="F3169" s="160" t="e">
        <f>IF($K3169=1,VLOOKUP($A3168,$AQ$11:$AU$135,6),F3168)</f>
        <v>#REF!</v>
      </c>
      <c r="G3169" s="114">
        <f t="shared" si="1446"/>
        <v>4.3006716003852752E-3</v>
      </c>
      <c r="H3169" s="115">
        <f t="shared" si="1447"/>
        <v>47448</v>
      </c>
      <c r="I3169" s="115">
        <f t="shared" si="1448"/>
        <v>47448</v>
      </c>
      <c r="J3169" s="116">
        <f t="shared" si="1449"/>
        <v>19</v>
      </c>
      <c r="K3169" s="116">
        <f t="shared" si="1450"/>
        <v>14</v>
      </c>
      <c r="L3169" s="8">
        <f t="shared" si="1451"/>
        <v>1.0031671200000001</v>
      </c>
      <c r="M3169" s="117">
        <v>1</v>
      </c>
      <c r="N3169" s="117">
        <f t="shared" si="1452"/>
        <v>1</v>
      </c>
      <c r="O3169" s="110">
        <f t="shared" si="1453"/>
        <v>1.0031671200000001</v>
      </c>
      <c r="P3169" s="110">
        <f t="shared" si="1454"/>
        <v>58.129234949999997</v>
      </c>
      <c r="Q3169" s="148">
        <f t="shared" si="1455"/>
        <v>0</v>
      </c>
      <c r="R3169" s="170">
        <f t="shared" si="1456"/>
        <v>0</v>
      </c>
      <c r="S3169" s="110">
        <f t="shared" si="1457"/>
        <v>0</v>
      </c>
      <c r="T3169" s="92">
        <f t="shared" si="1466"/>
        <v>0</v>
      </c>
      <c r="U3169" s="181">
        <f t="shared" si="1467"/>
        <v>0</v>
      </c>
      <c r="V3169" s="120">
        <f t="shared" si="1463"/>
        <v>7.8E-2</v>
      </c>
      <c r="W3169" s="118">
        <f t="shared" si="1458"/>
        <v>14</v>
      </c>
      <c r="X3169" s="118">
        <v>252</v>
      </c>
      <c r="Y3169" s="117">
        <f t="shared" si="1459"/>
        <v>1.0041813550000001</v>
      </c>
      <c r="Z3169" s="110">
        <f t="shared" si="1460"/>
        <v>0.24305895999999999</v>
      </c>
      <c r="AA3169" s="110">
        <f t="shared" si="1461"/>
        <v>0</v>
      </c>
      <c r="AB3169" s="121" t="str">
        <f t="shared" si="1464"/>
        <v>A+J=</v>
      </c>
      <c r="AC3169" s="115">
        <f t="shared" si="1465"/>
        <v>47448</v>
      </c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9">
        <f t="shared" si="1462"/>
        <v>47439</v>
      </c>
      <c r="B3170" s="110">
        <f t="shared" si="1444"/>
        <v>58.402884</v>
      </c>
      <c r="C3170" s="184">
        <f t="shared" si="1443"/>
        <v>57.945713926004117</v>
      </c>
      <c r="D3170" s="111">
        <f t="shared" si="1445"/>
        <v>7245.38</v>
      </c>
      <c r="E3170" s="111">
        <f>IF($K3170=1,VLOOKUP($A3169,$AQ$11:$AU$150,5),E3169)</f>
        <v>7276.54</v>
      </c>
      <c r="F3170" s="160" t="e">
        <f>IF($K3170=1,VLOOKUP($A3169,$AQ$11:$AU$135,6),F3169)</f>
        <v>#REF!</v>
      </c>
      <c r="G3170" s="114">
        <f t="shared" si="1446"/>
        <v>4.3006716003852752E-3</v>
      </c>
      <c r="H3170" s="115">
        <f t="shared" si="1447"/>
        <v>47448</v>
      </c>
      <c r="I3170" s="115">
        <f t="shared" si="1448"/>
        <v>47448</v>
      </c>
      <c r="J3170" s="116">
        <f t="shared" si="1449"/>
        <v>19</v>
      </c>
      <c r="K3170" s="116">
        <f t="shared" si="1450"/>
        <v>15</v>
      </c>
      <c r="L3170" s="8">
        <f t="shared" si="1451"/>
        <v>1.00339373</v>
      </c>
      <c r="M3170" s="117">
        <v>1</v>
      </c>
      <c r="N3170" s="117">
        <f t="shared" si="1452"/>
        <v>1</v>
      </c>
      <c r="O3170" s="110">
        <f t="shared" si="1453"/>
        <v>1.00339373</v>
      </c>
      <c r="P3170" s="110">
        <f t="shared" si="1454"/>
        <v>58.142366029999998</v>
      </c>
      <c r="Q3170" s="148">
        <f t="shared" si="1455"/>
        <v>0</v>
      </c>
      <c r="R3170" s="170">
        <f t="shared" si="1456"/>
        <v>0</v>
      </c>
      <c r="S3170" s="110">
        <f t="shared" si="1457"/>
        <v>0</v>
      </c>
      <c r="T3170" s="92">
        <f t="shared" si="1466"/>
        <v>0</v>
      </c>
      <c r="U3170" s="181">
        <f t="shared" si="1467"/>
        <v>0</v>
      </c>
      <c r="V3170" s="120">
        <f t="shared" si="1463"/>
        <v>7.8E-2</v>
      </c>
      <c r="W3170" s="118">
        <f t="shared" si="1458"/>
        <v>15</v>
      </c>
      <c r="X3170" s="118">
        <v>252</v>
      </c>
      <c r="Y3170" s="117">
        <f t="shared" si="1459"/>
        <v>1.0044806909999999</v>
      </c>
      <c r="Z3170" s="110">
        <f t="shared" si="1460"/>
        <v>0.26051796999999999</v>
      </c>
      <c r="AA3170" s="110">
        <f t="shared" si="1461"/>
        <v>0</v>
      </c>
      <c r="AB3170" s="121" t="str">
        <f t="shared" si="1464"/>
        <v>A+J=</v>
      </c>
      <c r="AC3170" s="115">
        <f t="shared" si="1465"/>
        <v>47448</v>
      </c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9">
        <f t="shared" si="1462"/>
        <v>47440</v>
      </c>
      <c r="B3171" s="110">
        <f t="shared" si="1444"/>
        <v>58.402884</v>
      </c>
      <c r="C3171" s="184">
        <f t="shared" si="1443"/>
        <v>57.945713926004117</v>
      </c>
      <c r="D3171" s="111">
        <f t="shared" si="1445"/>
        <v>7245.38</v>
      </c>
      <c r="E3171" s="111">
        <f>IF($K3171=1,VLOOKUP($A3170,$AQ$11:$AU$150,5),E3170)</f>
        <v>7276.54</v>
      </c>
      <c r="F3171" s="160" t="e">
        <f>IF($K3171=1,VLOOKUP($A3170,$AQ$11:$AU$135,6),F3170)</f>
        <v>#REF!</v>
      </c>
      <c r="G3171" s="114">
        <f t="shared" si="1446"/>
        <v>4.3006716003852752E-3</v>
      </c>
      <c r="H3171" s="115">
        <f t="shared" si="1447"/>
        <v>47448</v>
      </c>
      <c r="I3171" s="115">
        <f t="shared" si="1448"/>
        <v>47448</v>
      </c>
      <c r="J3171" s="116">
        <f t="shared" si="1449"/>
        <v>19</v>
      </c>
      <c r="K3171" s="116">
        <f t="shared" si="1450"/>
        <v>15</v>
      </c>
      <c r="L3171" s="8">
        <f t="shared" si="1451"/>
        <v>1.00339373</v>
      </c>
      <c r="M3171" s="117">
        <v>1</v>
      </c>
      <c r="N3171" s="117">
        <f t="shared" si="1452"/>
        <v>1</v>
      </c>
      <c r="O3171" s="110">
        <f t="shared" si="1453"/>
        <v>1.00339373</v>
      </c>
      <c r="P3171" s="110">
        <f t="shared" si="1454"/>
        <v>58.142366029999998</v>
      </c>
      <c r="Q3171" s="148">
        <f t="shared" si="1455"/>
        <v>0</v>
      </c>
      <c r="R3171" s="170">
        <f t="shared" si="1456"/>
        <v>0</v>
      </c>
      <c r="S3171" s="110">
        <f t="shared" si="1457"/>
        <v>0</v>
      </c>
      <c r="T3171" s="92">
        <f t="shared" si="1466"/>
        <v>0</v>
      </c>
      <c r="U3171" s="181">
        <f t="shared" si="1467"/>
        <v>0</v>
      </c>
      <c r="V3171" s="120">
        <f t="shared" si="1463"/>
        <v>7.8E-2</v>
      </c>
      <c r="W3171" s="118">
        <f t="shared" si="1458"/>
        <v>15</v>
      </c>
      <c r="X3171" s="118">
        <v>252</v>
      </c>
      <c r="Y3171" s="117">
        <f t="shared" si="1459"/>
        <v>1.0044806909999999</v>
      </c>
      <c r="Z3171" s="110">
        <f t="shared" si="1460"/>
        <v>0.26051796999999999</v>
      </c>
      <c r="AA3171" s="110">
        <f t="shared" si="1461"/>
        <v>0</v>
      </c>
      <c r="AB3171" s="121" t="str">
        <f t="shared" si="1464"/>
        <v>A+J=</v>
      </c>
      <c r="AC3171" s="115">
        <f t="shared" si="1465"/>
        <v>47448</v>
      </c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9">
        <f t="shared" si="1462"/>
        <v>47441</v>
      </c>
      <c r="B3172" s="110">
        <f t="shared" si="1444"/>
        <v>58.402884</v>
      </c>
      <c r="C3172" s="184">
        <f t="shared" si="1443"/>
        <v>57.945713926004117</v>
      </c>
      <c r="D3172" s="111">
        <f t="shared" si="1445"/>
        <v>7245.38</v>
      </c>
      <c r="E3172" s="111">
        <f>IF($K3172=1,VLOOKUP($A3171,$AQ$11:$AU$150,5),E3171)</f>
        <v>7276.54</v>
      </c>
      <c r="F3172" s="160" t="e">
        <f>IF($K3172=1,VLOOKUP($A3171,$AQ$11:$AU$135,6),F3171)</f>
        <v>#REF!</v>
      </c>
      <c r="G3172" s="114">
        <f t="shared" si="1446"/>
        <v>4.3006716003852752E-3</v>
      </c>
      <c r="H3172" s="115">
        <f t="shared" si="1447"/>
        <v>47448</v>
      </c>
      <c r="I3172" s="115">
        <f t="shared" si="1448"/>
        <v>47448</v>
      </c>
      <c r="J3172" s="116">
        <f t="shared" si="1449"/>
        <v>19</v>
      </c>
      <c r="K3172" s="116">
        <f t="shared" si="1450"/>
        <v>15</v>
      </c>
      <c r="L3172" s="8">
        <f t="shared" si="1451"/>
        <v>1.00339373</v>
      </c>
      <c r="M3172" s="117">
        <v>1</v>
      </c>
      <c r="N3172" s="117">
        <f t="shared" si="1452"/>
        <v>1</v>
      </c>
      <c r="O3172" s="110">
        <f t="shared" si="1453"/>
        <v>1.00339373</v>
      </c>
      <c r="P3172" s="110">
        <f t="shared" si="1454"/>
        <v>58.142366029999998</v>
      </c>
      <c r="Q3172" s="148">
        <f t="shared" si="1455"/>
        <v>0</v>
      </c>
      <c r="R3172" s="170">
        <f t="shared" si="1456"/>
        <v>0</v>
      </c>
      <c r="S3172" s="110">
        <f t="shared" si="1457"/>
        <v>0</v>
      </c>
      <c r="T3172" s="92">
        <f t="shared" si="1466"/>
        <v>0</v>
      </c>
      <c r="U3172" s="181">
        <f t="shared" si="1467"/>
        <v>0</v>
      </c>
      <c r="V3172" s="120">
        <f t="shared" si="1463"/>
        <v>7.8E-2</v>
      </c>
      <c r="W3172" s="118">
        <f t="shared" si="1458"/>
        <v>15</v>
      </c>
      <c r="X3172" s="118">
        <v>252</v>
      </c>
      <c r="Y3172" s="117">
        <f t="shared" si="1459"/>
        <v>1.0044806909999999</v>
      </c>
      <c r="Z3172" s="110">
        <f t="shared" si="1460"/>
        <v>0.26051796999999999</v>
      </c>
      <c r="AA3172" s="110">
        <f t="shared" si="1461"/>
        <v>0</v>
      </c>
      <c r="AB3172" s="121" t="str">
        <f t="shared" si="1464"/>
        <v>A+J=</v>
      </c>
      <c r="AC3172" s="115">
        <f t="shared" si="1465"/>
        <v>47448</v>
      </c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9">
        <f t="shared" si="1462"/>
        <v>47442</v>
      </c>
      <c r="B3173" s="110">
        <f t="shared" si="1444"/>
        <v>58.433490090000006</v>
      </c>
      <c r="C3173" s="184">
        <f t="shared" si="1443"/>
        <v>57.945713926004117</v>
      </c>
      <c r="D3173" s="111">
        <f t="shared" si="1445"/>
        <v>7245.38</v>
      </c>
      <c r="E3173" s="111">
        <f>IF($K3173=1,VLOOKUP($A3172,$AQ$11:$AU$150,5),E3172)</f>
        <v>7276.54</v>
      </c>
      <c r="F3173" s="160" t="e">
        <f>IF($K3173=1,VLOOKUP($A3172,$AQ$11:$AU$135,6),F3172)</f>
        <v>#REF!</v>
      </c>
      <c r="G3173" s="114">
        <f t="shared" si="1446"/>
        <v>4.3006716003852752E-3</v>
      </c>
      <c r="H3173" s="115">
        <f t="shared" si="1447"/>
        <v>47448</v>
      </c>
      <c r="I3173" s="115">
        <f t="shared" si="1448"/>
        <v>47448</v>
      </c>
      <c r="J3173" s="116">
        <f t="shared" si="1449"/>
        <v>19</v>
      </c>
      <c r="K3173" s="116">
        <f t="shared" si="1450"/>
        <v>16</v>
      </c>
      <c r="L3173" s="8">
        <f t="shared" si="1451"/>
        <v>1.00362039</v>
      </c>
      <c r="M3173" s="117">
        <v>1</v>
      </c>
      <c r="N3173" s="117">
        <f t="shared" si="1452"/>
        <v>1</v>
      </c>
      <c r="O3173" s="110">
        <f t="shared" si="1453"/>
        <v>1.00362039</v>
      </c>
      <c r="P3173" s="110">
        <f t="shared" si="1454"/>
        <v>58.155500000000004</v>
      </c>
      <c r="Q3173" s="148">
        <f t="shared" si="1455"/>
        <v>0</v>
      </c>
      <c r="R3173" s="170">
        <f t="shared" si="1456"/>
        <v>0</v>
      </c>
      <c r="S3173" s="110">
        <f t="shared" si="1457"/>
        <v>0</v>
      </c>
      <c r="T3173" s="92">
        <f t="shared" si="1466"/>
        <v>0</v>
      </c>
      <c r="U3173" s="181">
        <f t="shared" si="1467"/>
        <v>0</v>
      </c>
      <c r="V3173" s="120">
        <f t="shared" si="1463"/>
        <v>7.8E-2</v>
      </c>
      <c r="W3173" s="118">
        <f t="shared" si="1458"/>
        <v>16</v>
      </c>
      <c r="X3173" s="118">
        <v>252</v>
      </c>
      <c r="Y3173" s="117">
        <f t="shared" si="1459"/>
        <v>1.0047801169999999</v>
      </c>
      <c r="Z3173" s="110">
        <f t="shared" si="1460"/>
        <v>0.27799009000000002</v>
      </c>
      <c r="AA3173" s="110">
        <f t="shared" si="1461"/>
        <v>0</v>
      </c>
      <c r="AB3173" s="121" t="str">
        <f t="shared" si="1464"/>
        <v>A+J=</v>
      </c>
      <c r="AC3173" s="115">
        <f t="shared" si="1465"/>
        <v>47448</v>
      </c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9">
        <f t="shared" si="1462"/>
        <v>47443</v>
      </c>
      <c r="B3174" s="110">
        <f t="shared" si="1444"/>
        <v>58.433490090000006</v>
      </c>
      <c r="C3174" s="184">
        <f t="shared" si="1443"/>
        <v>57.945713926004117</v>
      </c>
      <c r="D3174" s="111">
        <f t="shared" si="1445"/>
        <v>7245.38</v>
      </c>
      <c r="E3174" s="111">
        <f>IF($K3174=1,VLOOKUP($A3173,$AQ$11:$AU$150,5),E3173)</f>
        <v>7276.54</v>
      </c>
      <c r="F3174" s="160" t="e">
        <f>IF($K3174=1,VLOOKUP($A3173,$AQ$11:$AU$135,6),F3173)</f>
        <v>#REF!</v>
      </c>
      <c r="G3174" s="114">
        <f t="shared" si="1446"/>
        <v>4.3006716003852752E-3</v>
      </c>
      <c r="H3174" s="115">
        <f t="shared" si="1447"/>
        <v>47448</v>
      </c>
      <c r="I3174" s="115">
        <f t="shared" si="1448"/>
        <v>47448</v>
      </c>
      <c r="J3174" s="116">
        <f t="shared" si="1449"/>
        <v>19</v>
      </c>
      <c r="K3174" s="116">
        <f t="shared" si="1450"/>
        <v>16</v>
      </c>
      <c r="L3174" s="8">
        <f t="shared" si="1451"/>
        <v>1.00362039</v>
      </c>
      <c r="M3174" s="117">
        <v>1</v>
      </c>
      <c r="N3174" s="117">
        <f t="shared" si="1452"/>
        <v>1</v>
      </c>
      <c r="O3174" s="110">
        <f t="shared" si="1453"/>
        <v>1.00362039</v>
      </c>
      <c r="P3174" s="110">
        <f t="shared" si="1454"/>
        <v>58.155500000000004</v>
      </c>
      <c r="Q3174" s="148">
        <f t="shared" si="1455"/>
        <v>0</v>
      </c>
      <c r="R3174" s="170">
        <f t="shared" si="1456"/>
        <v>0</v>
      </c>
      <c r="S3174" s="110">
        <f t="shared" si="1457"/>
        <v>0</v>
      </c>
      <c r="T3174" s="92">
        <f t="shared" si="1466"/>
        <v>0</v>
      </c>
      <c r="U3174" s="181">
        <f t="shared" si="1467"/>
        <v>0</v>
      </c>
      <c r="V3174" s="120">
        <f t="shared" si="1463"/>
        <v>7.8E-2</v>
      </c>
      <c r="W3174" s="118">
        <f t="shared" si="1458"/>
        <v>16</v>
      </c>
      <c r="X3174" s="118">
        <v>252</v>
      </c>
      <c r="Y3174" s="117">
        <f t="shared" si="1459"/>
        <v>1.0047801169999999</v>
      </c>
      <c r="Z3174" s="110">
        <f t="shared" si="1460"/>
        <v>0.27799009000000002</v>
      </c>
      <c r="AA3174" s="110">
        <f t="shared" si="1461"/>
        <v>0</v>
      </c>
      <c r="AB3174" s="121" t="str">
        <f t="shared" si="1464"/>
        <v>A+J=</v>
      </c>
      <c r="AC3174" s="115">
        <f t="shared" si="1465"/>
        <v>47448</v>
      </c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9">
        <f t="shared" si="1462"/>
        <v>47444</v>
      </c>
      <c r="B3175" s="110">
        <f t="shared" si="1444"/>
        <v>58.464111560000006</v>
      </c>
      <c r="C3175" s="184">
        <f t="shared" si="1443"/>
        <v>57.945713926004117</v>
      </c>
      <c r="D3175" s="111">
        <f t="shared" si="1445"/>
        <v>7245.38</v>
      </c>
      <c r="E3175" s="111">
        <f>IF($K3175=1,VLOOKUP($A3174,$AQ$11:$AU$150,5),E3174)</f>
        <v>7276.54</v>
      </c>
      <c r="F3175" s="160" t="e">
        <f>IF($K3175=1,VLOOKUP($A3174,$AQ$11:$AU$135,6),F3174)</f>
        <v>#REF!</v>
      </c>
      <c r="G3175" s="114">
        <f t="shared" si="1446"/>
        <v>4.3006716003852752E-3</v>
      </c>
      <c r="H3175" s="115">
        <f t="shared" si="1447"/>
        <v>47448</v>
      </c>
      <c r="I3175" s="115">
        <f t="shared" si="1448"/>
        <v>47448</v>
      </c>
      <c r="J3175" s="116">
        <f t="shared" si="1449"/>
        <v>19</v>
      </c>
      <c r="K3175" s="116">
        <f t="shared" si="1450"/>
        <v>17</v>
      </c>
      <c r="L3175" s="8">
        <f t="shared" si="1451"/>
        <v>1.0038470900000001</v>
      </c>
      <c r="M3175" s="117">
        <v>1</v>
      </c>
      <c r="N3175" s="117">
        <f t="shared" si="1452"/>
        <v>1</v>
      </c>
      <c r="O3175" s="110">
        <f t="shared" si="1453"/>
        <v>1.0038470900000001</v>
      </c>
      <c r="P3175" s="110">
        <f t="shared" si="1454"/>
        <v>58.168636300000003</v>
      </c>
      <c r="Q3175" s="148">
        <f t="shared" si="1455"/>
        <v>0</v>
      </c>
      <c r="R3175" s="170">
        <f t="shared" si="1456"/>
        <v>0</v>
      </c>
      <c r="S3175" s="110">
        <f t="shared" si="1457"/>
        <v>0</v>
      </c>
      <c r="T3175" s="92">
        <f t="shared" si="1466"/>
        <v>0</v>
      </c>
      <c r="U3175" s="181">
        <f t="shared" si="1467"/>
        <v>0</v>
      </c>
      <c r="V3175" s="120">
        <f t="shared" si="1463"/>
        <v>7.8E-2</v>
      </c>
      <c r="W3175" s="118">
        <f t="shared" si="1458"/>
        <v>17</v>
      </c>
      <c r="X3175" s="118">
        <v>252</v>
      </c>
      <c r="Y3175" s="117">
        <f t="shared" si="1459"/>
        <v>1.0050796319999999</v>
      </c>
      <c r="Z3175" s="110">
        <f t="shared" si="1460"/>
        <v>0.29547526000000002</v>
      </c>
      <c r="AA3175" s="110">
        <f t="shared" si="1461"/>
        <v>0</v>
      </c>
      <c r="AB3175" s="121" t="str">
        <f t="shared" si="1464"/>
        <v>A+J=</v>
      </c>
      <c r="AC3175" s="115">
        <f t="shared" si="1465"/>
        <v>47448</v>
      </c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9">
        <f t="shared" si="1462"/>
        <v>47445</v>
      </c>
      <c r="B3176" s="110">
        <f t="shared" si="1444"/>
        <v>58.494750150000002</v>
      </c>
      <c r="C3176" s="184">
        <f t="shared" si="1443"/>
        <v>57.945713926004117</v>
      </c>
      <c r="D3176" s="111">
        <f t="shared" si="1445"/>
        <v>7245.38</v>
      </c>
      <c r="E3176" s="111">
        <f>IF($K3176=1,VLOOKUP($A3175,$AQ$11:$AU$150,5),E3175)</f>
        <v>7276.54</v>
      </c>
      <c r="F3176" s="160" t="e">
        <f>IF($K3176=1,VLOOKUP($A3175,$AQ$11:$AU$135,6),F3175)</f>
        <v>#REF!</v>
      </c>
      <c r="G3176" s="114">
        <f t="shared" si="1446"/>
        <v>4.3006716003852752E-3</v>
      </c>
      <c r="H3176" s="115">
        <f t="shared" si="1447"/>
        <v>47448</v>
      </c>
      <c r="I3176" s="115">
        <f t="shared" si="1448"/>
        <v>47448</v>
      </c>
      <c r="J3176" s="116">
        <f t="shared" si="1449"/>
        <v>19</v>
      </c>
      <c r="K3176" s="116">
        <f t="shared" si="1450"/>
        <v>18</v>
      </c>
      <c r="L3176" s="8">
        <f t="shared" si="1451"/>
        <v>1.0040738600000001</v>
      </c>
      <c r="M3176" s="117">
        <v>1</v>
      </c>
      <c r="N3176" s="117">
        <f t="shared" si="1452"/>
        <v>1</v>
      </c>
      <c r="O3176" s="110">
        <f t="shared" si="1453"/>
        <v>1.0040738600000001</v>
      </c>
      <c r="P3176" s="110">
        <f t="shared" si="1454"/>
        <v>58.181776650000003</v>
      </c>
      <c r="Q3176" s="148">
        <f t="shared" si="1455"/>
        <v>0</v>
      </c>
      <c r="R3176" s="170">
        <f t="shared" si="1456"/>
        <v>0</v>
      </c>
      <c r="S3176" s="110">
        <f t="shared" si="1457"/>
        <v>0</v>
      </c>
      <c r="T3176" s="92">
        <f t="shared" si="1466"/>
        <v>0</v>
      </c>
      <c r="U3176" s="181">
        <f t="shared" si="1467"/>
        <v>0</v>
      </c>
      <c r="V3176" s="120">
        <f t="shared" si="1463"/>
        <v>7.8E-2</v>
      </c>
      <c r="W3176" s="118">
        <f t="shared" si="1458"/>
        <v>18</v>
      </c>
      <c r="X3176" s="118">
        <v>252</v>
      </c>
      <c r="Y3176" s="117">
        <f t="shared" si="1459"/>
        <v>1.005379236</v>
      </c>
      <c r="Z3176" s="110">
        <f t="shared" si="1460"/>
        <v>0.31297350000000002</v>
      </c>
      <c r="AA3176" s="110">
        <f t="shared" si="1461"/>
        <v>0</v>
      </c>
      <c r="AB3176" s="121" t="str">
        <f t="shared" si="1464"/>
        <v>A+J=</v>
      </c>
      <c r="AC3176" s="115">
        <f t="shared" si="1465"/>
        <v>47448</v>
      </c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9">
        <f t="shared" si="1462"/>
        <v>47446</v>
      </c>
      <c r="B3177" s="110">
        <f t="shared" si="1444"/>
        <v>58.525404120000005</v>
      </c>
      <c r="C3177" s="184">
        <f t="shared" si="1443"/>
        <v>57.945713926004117</v>
      </c>
      <c r="D3177" s="111">
        <f t="shared" si="1445"/>
        <v>7245.38</v>
      </c>
      <c r="E3177" s="111">
        <f>IF($K3177=1,VLOOKUP($A3176,$AQ$11:$AU$150,5),E3176)</f>
        <v>7276.54</v>
      </c>
      <c r="F3177" s="160" t="e">
        <f>IF($K3177=1,VLOOKUP($A3176,$AQ$11:$AU$135,6),F3176)</f>
        <v>#REF!</v>
      </c>
      <c r="G3177" s="114">
        <f t="shared" si="1446"/>
        <v>4.3006716003852752E-3</v>
      </c>
      <c r="H3177" s="115">
        <f t="shared" si="1447"/>
        <v>47448</v>
      </c>
      <c r="I3177" s="115">
        <f t="shared" si="1448"/>
        <v>47448</v>
      </c>
      <c r="J3177" s="116">
        <f t="shared" si="1449"/>
        <v>19</v>
      </c>
      <c r="K3177" s="116">
        <f t="shared" si="1450"/>
        <v>19</v>
      </c>
      <c r="L3177" s="8">
        <f t="shared" si="1451"/>
        <v>1.0043006699999999</v>
      </c>
      <c r="M3177" s="117">
        <v>1</v>
      </c>
      <c r="N3177" s="117">
        <f t="shared" si="1452"/>
        <v>1</v>
      </c>
      <c r="O3177" s="110">
        <f t="shared" si="1453"/>
        <v>1.0043006699999999</v>
      </c>
      <c r="P3177" s="110">
        <f t="shared" si="1454"/>
        <v>58.194919310000003</v>
      </c>
      <c r="Q3177" s="148">
        <f t="shared" si="1455"/>
        <v>0</v>
      </c>
      <c r="R3177" s="170">
        <f t="shared" si="1456"/>
        <v>0</v>
      </c>
      <c r="S3177" s="110">
        <f t="shared" si="1457"/>
        <v>0</v>
      </c>
      <c r="T3177" s="92">
        <f t="shared" si="1466"/>
        <v>0</v>
      </c>
      <c r="U3177" s="181">
        <f t="shared" si="1467"/>
        <v>0</v>
      </c>
      <c r="V3177" s="120">
        <f t="shared" si="1463"/>
        <v>7.8E-2</v>
      </c>
      <c r="W3177" s="118">
        <f t="shared" si="1458"/>
        <v>19</v>
      </c>
      <c r="X3177" s="118">
        <v>252</v>
      </c>
      <c r="Y3177" s="117">
        <f t="shared" si="1459"/>
        <v>1.0056789290000001</v>
      </c>
      <c r="Z3177" s="110">
        <f t="shared" si="1460"/>
        <v>0.33048481000000002</v>
      </c>
      <c r="AA3177" s="110">
        <f t="shared" si="1461"/>
        <v>0</v>
      </c>
      <c r="AB3177" s="121" t="str">
        <f t="shared" si="1464"/>
        <v>A+J=</v>
      </c>
      <c r="AC3177" s="115">
        <f t="shared" si="1465"/>
        <v>47448</v>
      </c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9">
        <f t="shared" si="1462"/>
        <v>47447</v>
      </c>
      <c r="B3178" s="110">
        <f t="shared" si="1444"/>
        <v>58.525404120000005</v>
      </c>
      <c r="C3178" s="184">
        <f t="shared" si="1443"/>
        <v>57.945713926004117</v>
      </c>
      <c r="D3178" s="111">
        <f t="shared" si="1445"/>
        <v>7245.38</v>
      </c>
      <c r="E3178" s="111">
        <f>IF($K3178=1,VLOOKUP($A3177,$AQ$11:$AU$150,5),E3177)</f>
        <v>7276.54</v>
      </c>
      <c r="F3178" s="160" t="e">
        <f>IF($K3178=1,VLOOKUP($A3177,$AQ$11:$AU$135,6),F3177)</f>
        <v>#REF!</v>
      </c>
      <c r="G3178" s="114">
        <f t="shared" si="1446"/>
        <v>4.3006716003852752E-3</v>
      </c>
      <c r="H3178" s="115">
        <f t="shared" si="1447"/>
        <v>47448</v>
      </c>
      <c r="I3178" s="115">
        <f t="shared" si="1448"/>
        <v>47448</v>
      </c>
      <c r="J3178" s="116">
        <f t="shared" si="1449"/>
        <v>19</v>
      </c>
      <c r="K3178" s="116">
        <f t="shared" si="1450"/>
        <v>19</v>
      </c>
      <c r="L3178" s="8">
        <f t="shared" si="1451"/>
        <v>1.0043006699999999</v>
      </c>
      <c r="M3178" s="117">
        <v>1</v>
      </c>
      <c r="N3178" s="117">
        <f t="shared" si="1452"/>
        <v>1</v>
      </c>
      <c r="O3178" s="110">
        <f t="shared" si="1453"/>
        <v>1.0043006699999999</v>
      </c>
      <c r="P3178" s="110">
        <f t="shared" si="1454"/>
        <v>58.194919310000003</v>
      </c>
      <c r="Q3178" s="148">
        <f t="shared" si="1455"/>
        <v>0</v>
      </c>
      <c r="R3178" s="170">
        <f t="shared" si="1456"/>
        <v>0</v>
      </c>
      <c r="S3178" s="110">
        <f t="shared" si="1457"/>
        <v>0</v>
      </c>
      <c r="T3178" s="92">
        <f t="shared" si="1466"/>
        <v>0</v>
      </c>
      <c r="U3178" s="181">
        <f t="shared" si="1467"/>
        <v>0</v>
      </c>
      <c r="V3178" s="120">
        <f t="shared" si="1463"/>
        <v>7.8E-2</v>
      </c>
      <c r="W3178" s="118">
        <f t="shared" si="1458"/>
        <v>19</v>
      </c>
      <c r="X3178" s="118">
        <v>252</v>
      </c>
      <c r="Y3178" s="117">
        <f t="shared" si="1459"/>
        <v>1.0056789290000001</v>
      </c>
      <c r="Z3178" s="110">
        <f t="shared" si="1460"/>
        <v>0.33048481000000002</v>
      </c>
      <c r="AA3178" s="110">
        <f t="shared" si="1461"/>
        <v>0</v>
      </c>
      <c r="AB3178" s="121" t="str">
        <f t="shared" si="1464"/>
        <v>A+J=</v>
      </c>
      <c r="AC3178" s="115">
        <f t="shared" si="1465"/>
        <v>47448</v>
      </c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9">
        <f t="shared" si="1462"/>
        <v>47448</v>
      </c>
      <c r="B3179" s="110">
        <f t="shared" si="1444"/>
        <v>58.525404120000005</v>
      </c>
      <c r="C3179" s="184">
        <f t="shared" si="1443"/>
        <v>57.945713926004117</v>
      </c>
      <c r="D3179" s="111">
        <f t="shared" si="1445"/>
        <v>7245.38</v>
      </c>
      <c r="E3179" s="111">
        <f>IF($K3179=1,VLOOKUP($A3178,$AQ$11:$AU$150,5),E3178)</f>
        <v>7276.54</v>
      </c>
      <c r="F3179" s="160" t="e">
        <f>IF($K3179=1,VLOOKUP($A3178,$AQ$11:$AU$135,6),F3178)</f>
        <v>#REF!</v>
      </c>
      <c r="G3179" s="114">
        <f t="shared" si="1446"/>
        <v>4.3006716003852752E-3</v>
      </c>
      <c r="H3179" s="115">
        <f t="shared" si="1447"/>
        <v>47448</v>
      </c>
      <c r="I3179" s="115">
        <f t="shared" si="1448"/>
        <v>47448</v>
      </c>
      <c r="J3179" s="116">
        <f t="shared" si="1449"/>
        <v>19</v>
      </c>
      <c r="K3179" s="116">
        <f t="shared" si="1450"/>
        <v>19</v>
      </c>
      <c r="L3179" s="8">
        <f t="shared" si="1451"/>
        <v>1.0043006699999999</v>
      </c>
      <c r="M3179" s="117">
        <v>1</v>
      </c>
      <c r="N3179" s="117">
        <f t="shared" si="1452"/>
        <v>1</v>
      </c>
      <c r="O3179" s="110">
        <f t="shared" si="1453"/>
        <v>1.0043006699999999</v>
      </c>
      <c r="P3179" s="110">
        <f t="shared" si="1454"/>
        <v>58.194919310000003</v>
      </c>
      <c r="Q3179" s="148">
        <f t="shared" si="1455"/>
        <v>104</v>
      </c>
      <c r="R3179" s="170">
        <f t="shared" si="1456"/>
        <v>0.2</v>
      </c>
      <c r="S3179" s="110">
        <f t="shared" si="1457"/>
        <v>11.63898386</v>
      </c>
      <c r="T3179" s="92">
        <f t="shared" si="1466"/>
        <v>0.24920539351014206</v>
      </c>
      <c r="U3179" s="181">
        <f t="shared" si="1467"/>
        <v>0.2042822534074262</v>
      </c>
      <c r="V3179" s="120">
        <f t="shared" si="1463"/>
        <v>7.8E-2</v>
      </c>
      <c r="W3179" s="118">
        <f t="shared" si="1458"/>
        <v>19</v>
      </c>
      <c r="X3179" s="118">
        <v>252</v>
      </c>
      <c r="Y3179" s="117">
        <f t="shared" si="1459"/>
        <v>1.0056789290000001</v>
      </c>
      <c r="Z3179" s="110">
        <f t="shared" si="1460"/>
        <v>0.33048481000000002</v>
      </c>
      <c r="AA3179" s="110">
        <f t="shared" si="1461"/>
        <v>11.969468669999999</v>
      </c>
      <c r="AB3179" s="121" t="str">
        <f t="shared" si="1464"/>
        <v>A+J=</v>
      </c>
      <c r="AC3179" s="115">
        <f t="shared" si="1465"/>
        <v>47448</v>
      </c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9">
        <f t="shared" si="1462"/>
        <v>47449</v>
      </c>
      <c r="B3180" s="110">
        <f t="shared" si="1444"/>
        <v>46.330000149999996</v>
      </c>
      <c r="C3180" s="184">
        <f t="shared" si="1443"/>
        <v>46.306730056489862</v>
      </c>
      <c r="D3180" s="111">
        <f t="shared" si="1445"/>
        <v>7245.38</v>
      </c>
      <c r="E3180" s="111">
        <f>IF($K3180=1,VLOOKUP($A3179,$AQ$11:$AU$150,5),E3179)</f>
        <v>7276.54</v>
      </c>
      <c r="F3180" s="160" t="e">
        <f>IF($K3180=1,VLOOKUP($A3179,$AQ$11:$AU$135,6),F3179)</f>
        <v>#REF!</v>
      </c>
      <c r="G3180" s="114">
        <f t="shared" si="1446"/>
        <v>4.3006716003852752E-3</v>
      </c>
      <c r="H3180" s="115">
        <f t="shared" si="1447"/>
        <v>47478</v>
      </c>
      <c r="I3180" s="115">
        <f t="shared" si="1448"/>
        <v>47478</v>
      </c>
      <c r="J3180" s="116">
        <f t="shared" si="1449"/>
        <v>21</v>
      </c>
      <c r="K3180" s="116">
        <f t="shared" si="1450"/>
        <v>1</v>
      </c>
      <c r="L3180" s="8">
        <f t="shared" si="1451"/>
        <v>1.0002043700000001</v>
      </c>
      <c r="M3180" s="117">
        <v>1</v>
      </c>
      <c r="N3180" s="117">
        <f t="shared" si="1452"/>
        <v>1</v>
      </c>
      <c r="O3180" s="110">
        <f t="shared" si="1453"/>
        <v>1.0002043700000001</v>
      </c>
      <c r="P3180" s="110">
        <f t="shared" si="1454"/>
        <v>46.316193759999997</v>
      </c>
      <c r="Q3180" s="148">
        <f t="shared" si="1455"/>
        <v>0</v>
      </c>
      <c r="R3180" s="170">
        <f t="shared" si="1456"/>
        <v>0</v>
      </c>
      <c r="S3180" s="110">
        <f t="shared" si="1457"/>
        <v>0</v>
      </c>
      <c r="T3180" s="92">
        <f t="shared" si="1466"/>
        <v>0</v>
      </c>
      <c r="U3180" s="181">
        <f t="shared" si="1467"/>
        <v>0</v>
      </c>
      <c r="V3180" s="120">
        <f t="shared" si="1463"/>
        <v>7.8E-2</v>
      </c>
      <c r="W3180" s="118">
        <f t="shared" si="1458"/>
        <v>1</v>
      </c>
      <c r="X3180" s="118">
        <v>252</v>
      </c>
      <c r="Y3180" s="117">
        <f t="shared" si="1459"/>
        <v>1.00029809</v>
      </c>
      <c r="Z3180" s="110">
        <f t="shared" si="1460"/>
        <v>1.380639E-2</v>
      </c>
      <c r="AA3180" s="110">
        <f t="shared" si="1461"/>
        <v>0</v>
      </c>
      <c r="AB3180" s="121" t="str">
        <f t="shared" si="1464"/>
        <v>A+J=</v>
      </c>
      <c r="AC3180" s="115">
        <f t="shared" si="1465"/>
        <v>47478</v>
      </c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9">
        <f t="shared" si="1462"/>
        <v>47450</v>
      </c>
      <c r="B3181" s="110">
        <f t="shared" si="1444"/>
        <v>46.353282329999999</v>
      </c>
      <c r="C3181" s="184">
        <f t="shared" ref="C3181:C3244" si="1468">IF(Q3180&gt;0,P3180-S3180-T3180,C3180)</f>
        <v>46.306730056489862</v>
      </c>
      <c r="D3181" s="111">
        <f t="shared" si="1445"/>
        <v>7245.38</v>
      </c>
      <c r="E3181" s="111">
        <f>IF($K3181=1,VLOOKUP($A3180,$AQ$11:$AU$150,5),E3180)</f>
        <v>7276.54</v>
      </c>
      <c r="F3181" s="160" t="e">
        <f>IF($K3181=1,VLOOKUP($A3180,$AQ$11:$AU$135,6),F3180)</f>
        <v>#REF!</v>
      </c>
      <c r="G3181" s="114">
        <f t="shared" si="1446"/>
        <v>4.3006716003852752E-3</v>
      </c>
      <c r="H3181" s="115">
        <f t="shared" si="1447"/>
        <v>47478</v>
      </c>
      <c r="I3181" s="115">
        <f t="shared" si="1448"/>
        <v>47478</v>
      </c>
      <c r="J3181" s="116">
        <f t="shared" si="1449"/>
        <v>21</v>
      </c>
      <c r="K3181" s="116">
        <f t="shared" si="1450"/>
        <v>2</v>
      </c>
      <c r="L3181" s="8">
        <f t="shared" si="1451"/>
        <v>1.00040879</v>
      </c>
      <c r="M3181" s="117">
        <v>1</v>
      </c>
      <c r="N3181" s="117">
        <f t="shared" si="1452"/>
        <v>1</v>
      </c>
      <c r="O3181" s="110">
        <f t="shared" si="1453"/>
        <v>1.00040879</v>
      </c>
      <c r="P3181" s="110">
        <f t="shared" si="1454"/>
        <v>46.325659780000002</v>
      </c>
      <c r="Q3181" s="148">
        <f t="shared" si="1455"/>
        <v>0</v>
      </c>
      <c r="R3181" s="170">
        <f t="shared" si="1456"/>
        <v>0</v>
      </c>
      <c r="S3181" s="110">
        <f t="shared" si="1457"/>
        <v>0</v>
      </c>
      <c r="T3181" s="92">
        <f t="shared" si="1466"/>
        <v>0</v>
      </c>
      <c r="U3181" s="181">
        <f t="shared" si="1467"/>
        <v>0</v>
      </c>
      <c r="V3181" s="120">
        <f t="shared" si="1463"/>
        <v>7.8E-2</v>
      </c>
      <c r="W3181" s="118">
        <f t="shared" si="1458"/>
        <v>2</v>
      </c>
      <c r="X3181" s="118">
        <v>252</v>
      </c>
      <c r="Y3181" s="117">
        <f t="shared" si="1459"/>
        <v>1.0005962690000001</v>
      </c>
      <c r="Z3181" s="110">
        <f t="shared" si="1460"/>
        <v>2.7622549999999999E-2</v>
      </c>
      <c r="AA3181" s="110">
        <f t="shared" si="1461"/>
        <v>0</v>
      </c>
      <c r="AB3181" s="121" t="str">
        <f t="shared" si="1464"/>
        <v>A+J=</v>
      </c>
      <c r="AC3181" s="115">
        <f t="shared" si="1465"/>
        <v>47478</v>
      </c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9">
        <f t="shared" si="1462"/>
        <v>47451</v>
      </c>
      <c r="B3182" s="110">
        <f t="shared" si="1444"/>
        <v>46.37657608</v>
      </c>
      <c r="C3182" s="184">
        <f t="shared" si="1468"/>
        <v>46.306730056489862</v>
      </c>
      <c r="D3182" s="111">
        <f t="shared" si="1445"/>
        <v>7245.38</v>
      </c>
      <c r="E3182" s="111">
        <f>IF($K3182=1,VLOOKUP($A3181,$AQ$11:$AU$150,5),E3181)</f>
        <v>7276.54</v>
      </c>
      <c r="F3182" s="160" t="e">
        <f>IF($K3182=1,VLOOKUP($A3181,$AQ$11:$AU$135,6),F3181)</f>
        <v>#REF!</v>
      </c>
      <c r="G3182" s="114">
        <f t="shared" si="1446"/>
        <v>4.3006716003852752E-3</v>
      </c>
      <c r="H3182" s="115">
        <f t="shared" si="1447"/>
        <v>47478</v>
      </c>
      <c r="I3182" s="115">
        <f t="shared" si="1448"/>
        <v>47478</v>
      </c>
      <c r="J3182" s="116">
        <f t="shared" si="1449"/>
        <v>21</v>
      </c>
      <c r="K3182" s="116">
        <f t="shared" si="1450"/>
        <v>3</v>
      </c>
      <c r="L3182" s="8">
        <f t="shared" si="1451"/>
        <v>1.00061325</v>
      </c>
      <c r="M3182" s="117">
        <v>1</v>
      </c>
      <c r="N3182" s="117">
        <f t="shared" si="1452"/>
        <v>1</v>
      </c>
      <c r="O3182" s="110">
        <f t="shared" si="1453"/>
        <v>1.00061325</v>
      </c>
      <c r="P3182" s="110">
        <f t="shared" si="1454"/>
        <v>46.335127649999997</v>
      </c>
      <c r="Q3182" s="148">
        <f t="shared" si="1455"/>
        <v>0</v>
      </c>
      <c r="R3182" s="170">
        <f t="shared" si="1456"/>
        <v>0</v>
      </c>
      <c r="S3182" s="110">
        <f t="shared" si="1457"/>
        <v>0</v>
      </c>
      <c r="T3182" s="92">
        <f t="shared" si="1466"/>
        <v>0</v>
      </c>
      <c r="U3182" s="181">
        <f t="shared" si="1467"/>
        <v>0</v>
      </c>
      <c r="V3182" s="120">
        <f t="shared" si="1463"/>
        <v>7.8E-2</v>
      </c>
      <c r="W3182" s="118">
        <f t="shared" si="1458"/>
        <v>3</v>
      </c>
      <c r="X3182" s="118">
        <v>252</v>
      </c>
      <c r="Y3182" s="117">
        <f t="shared" si="1459"/>
        <v>1.0008945359999999</v>
      </c>
      <c r="Z3182" s="110">
        <f t="shared" si="1460"/>
        <v>4.1448430000000001E-2</v>
      </c>
      <c r="AA3182" s="110">
        <f t="shared" si="1461"/>
        <v>0</v>
      </c>
      <c r="AB3182" s="121" t="str">
        <f t="shared" si="1464"/>
        <v>A+J=</v>
      </c>
      <c r="AC3182" s="115">
        <f t="shared" si="1465"/>
        <v>47478</v>
      </c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9">
        <f t="shared" si="1462"/>
        <v>47452</v>
      </c>
      <c r="B3183" s="110">
        <f t="shared" si="1444"/>
        <v>46.399881520000001</v>
      </c>
      <c r="C3183" s="184">
        <f t="shared" si="1468"/>
        <v>46.306730056489862</v>
      </c>
      <c r="D3183" s="111">
        <f t="shared" si="1445"/>
        <v>7245.38</v>
      </c>
      <c r="E3183" s="111">
        <f>IF($K3183=1,VLOOKUP($A3182,$AQ$11:$AU$150,5),E3182)</f>
        <v>7276.54</v>
      </c>
      <c r="F3183" s="160" t="e">
        <f>IF($K3183=1,VLOOKUP($A3182,$AQ$11:$AU$135,6),F3182)</f>
        <v>#REF!</v>
      </c>
      <c r="G3183" s="114">
        <f t="shared" si="1446"/>
        <v>4.3006716003852752E-3</v>
      </c>
      <c r="H3183" s="115">
        <f t="shared" si="1447"/>
        <v>47478</v>
      </c>
      <c r="I3183" s="115">
        <f t="shared" si="1448"/>
        <v>47478</v>
      </c>
      <c r="J3183" s="116">
        <f t="shared" si="1449"/>
        <v>21</v>
      </c>
      <c r="K3183" s="116">
        <f t="shared" si="1450"/>
        <v>4</v>
      </c>
      <c r="L3183" s="8">
        <f t="shared" si="1451"/>
        <v>1.00081775</v>
      </c>
      <c r="M3183" s="117">
        <v>1</v>
      </c>
      <c r="N3183" s="117">
        <f t="shared" si="1452"/>
        <v>1</v>
      </c>
      <c r="O3183" s="110">
        <f t="shared" si="1453"/>
        <v>1.00081775</v>
      </c>
      <c r="P3183" s="110">
        <f t="shared" si="1454"/>
        <v>46.344597380000003</v>
      </c>
      <c r="Q3183" s="148">
        <f t="shared" si="1455"/>
        <v>0</v>
      </c>
      <c r="R3183" s="170">
        <f t="shared" si="1456"/>
        <v>0</v>
      </c>
      <c r="S3183" s="110">
        <f t="shared" si="1457"/>
        <v>0</v>
      </c>
      <c r="T3183" s="92">
        <f t="shared" si="1466"/>
        <v>0</v>
      </c>
      <c r="U3183" s="181">
        <f t="shared" si="1467"/>
        <v>0</v>
      </c>
      <c r="V3183" s="120">
        <f t="shared" si="1463"/>
        <v>7.8E-2</v>
      </c>
      <c r="W3183" s="118">
        <f t="shared" si="1458"/>
        <v>4</v>
      </c>
      <c r="X3183" s="118">
        <v>252</v>
      </c>
      <c r="Y3183" s="117">
        <f t="shared" si="1459"/>
        <v>1.001192893</v>
      </c>
      <c r="Z3183" s="110">
        <f t="shared" si="1460"/>
        <v>5.5284140000000002E-2</v>
      </c>
      <c r="AA3183" s="110">
        <f t="shared" si="1461"/>
        <v>0</v>
      </c>
      <c r="AB3183" s="121" t="str">
        <f t="shared" si="1464"/>
        <v>A+J=</v>
      </c>
      <c r="AC3183" s="115">
        <f t="shared" si="1465"/>
        <v>47478</v>
      </c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9">
        <f t="shared" si="1462"/>
        <v>47453</v>
      </c>
      <c r="B3184" s="110">
        <f t="shared" si="1444"/>
        <v>46.423198589999998</v>
      </c>
      <c r="C3184" s="184">
        <f t="shared" si="1468"/>
        <v>46.306730056489862</v>
      </c>
      <c r="D3184" s="111">
        <f t="shared" si="1445"/>
        <v>7245.38</v>
      </c>
      <c r="E3184" s="111">
        <f>IF($K3184=1,VLOOKUP($A3183,$AQ$11:$AU$150,5),E3183)</f>
        <v>7276.54</v>
      </c>
      <c r="F3184" s="160" t="e">
        <f>IF($K3184=1,VLOOKUP($A3183,$AQ$11:$AU$135,6),F3183)</f>
        <v>#REF!</v>
      </c>
      <c r="G3184" s="114">
        <f t="shared" si="1446"/>
        <v>4.3006716003852752E-3</v>
      </c>
      <c r="H3184" s="115">
        <f t="shared" si="1447"/>
        <v>47478</v>
      </c>
      <c r="I3184" s="115">
        <f t="shared" si="1448"/>
        <v>47478</v>
      </c>
      <c r="J3184" s="116">
        <f t="shared" si="1449"/>
        <v>21</v>
      </c>
      <c r="K3184" s="116">
        <f t="shared" si="1450"/>
        <v>5</v>
      </c>
      <c r="L3184" s="8">
        <f t="shared" si="1451"/>
        <v>1.0010222900000001</v>
      </c>
      <c r="M3184" s="117">
        <v>1</v>
      </c>
      <c r="N3184" s="117">
        <f t="shared" si="1452"/>
        <v>1</v>
      </c>
      <c r="O3184" s="110">
        <f t="shared" si="1453"/>
        <v>1.0010222900000001</v>
      </c>
      <c r="P3184" s="110">
        <f t="shared" si="1454"/>
        <v>46.354068959999999</v>
      </c>
      <c r="Q3184" s="148">
        <f t="shared" si="1455"/>
        <v>0</v>
      </c>
      <c r="R3184" s="170">
        <f t="shared" si="1456"/>
        <v>0</v>
      </c>
      <c r="S3184" s="110">
        <f t="shared" si="1457"/>
        <v>0</v>
      </c>
      <c r="T3184" s="92">
        <f t="shared" si="1466"/>
        <v>0</v>
      </c>
      <c r="U3184" s="181">
        <f t="shared" si="1467"/>
        <v>0</v>
      </c>
      <c r="V3184" s="120">
        <f t="shared" si="1463"/>
        <v>7.8E-2</v>
      </c>
      <c r="W3184" s="118">
        <f t="shared" si="1458"/>
        <v>5</v>
      </c>
      <c r="X3184" s="118">
        <v>252</v>
      </c>
      <c r="Y3184" s="117">
        <f t="shared" si="1459"/>
        <v>1.001491339</v>
      </c>
      <c r="Z3184" s="110">
        <f t="shared" si="1460"/>
        <v>6.9129629999999997E-2</v>
      </c>
      <c r="AA3184" s="110">
        <f t="shared" si="1461"/>
        <v>0</v>
      </c>
      <c r="AB3184" s="121" t="str">
        <f t="shared" si="1464"/>
        <v>A+J=</v>
      </c>
      <c r="AC3184" s="115">
        <f t="shared" si="1465"/>
        <v>47478</v>
      </c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9">
        <f t="shared" si="1462"/>
        <v>47454</v>
      </c>
      <c r="B3185" s="110">
        <f t="shared" si="1444"/>
        <v>46.423198589999998</v>
      </c>
      <c r="C3185" s="184">
        <f t="shared" si="1468"/>
        <v>46.306730056489862</v>
      </c>
      <c r="D3185" s="111">
        <f t="shared" si="1445"/>
        <v>7245.38</v>
      </c>
      <c r="E3185" s="111">
        <f>IF($K3185=1,VLOOKUP($A3184,$AQ$11:$AU$150,5),E3184)</f>
        <v>7276.54</v>
      </c>
      <c r="F3185" s="160" t="e">
        <f>IF($K3185=1,VLOOKUP($A3184,$AQ$11:$AU$135,6),F3184)</f>
        <v>#REF!</v>
      </c>
      <c r="G3185" s="114">
        <f t="shared" si="1446"/>
        <v>4.3006716003852752E-3</v>
      </c>
      <c r="H3185" s="115">
        <f t="shared" si="1447"/>
        <v>47478</v>
      </c>
      <c r="I3185" s="115">
        <f t="shared" si="1448"/>
        <v>47478</v>
      </c>
      <c r="J3185" s="116">
        <f t="shared" si="1449"/>
        <v>21</v>
      </c>
      <c r="K3185" s="116">
        <f t="shared" si="1450"/>
        <v>5</v>
      </c>
      <c r="L3185" s="8">
        <f t="shared" si="1451"/>
        <v>1.0010222900000001</v>
      </c>
      <c r="M3185" s="117">
        <v>1</v>
      </c>
      <c r="N3185" s="117">
        <f t="shared" si="1452"/>
        <v>1</v>
      </c>
      <c r="O3185" s="110">
        <f t="shared" si="1453"/>
        <v>1.0010222900000001</v>
      </c>
      <c r="P3185" s="110">
        <f t="shared" si="1454"/>
        <v>46.354068959999999</v>
      </c>
      <c r="Q3185" s="148">
        <f t="shared" si="1455"/>
        <v>0</v>
      </c>
      <c r="R3185" s="170">
        <f t="shared" si="1456"/>
        <v>0</v>
      </c>
      <c r="S3185" s="110">
        <f t="shared" si="1457"/>
        <v>0</v>
      </c>
      <c r="T3185" s="92">
        <f t="shared" si="1466"/>
        <v>0</v>
      </c>
      <c r="U3185" s="181">
        <f t="shared" si="1467"/>
        <v>0</v>
      </c>
      <c r="V3185" s="120">
        <f t="shared" si="1463"/>
        <v>7.8E-2</v>
      </c>
      <c r="W3185" s="118">
        <f t="shared" si="1458"/>
        <v>5</v>
      </c>
      <c r="X3185" s="118">
        <v>252</v>
      </c>
      <c r="Y3185" s="117">
        <f t="shared" si="1459"/>
        <v>1.001491339</v>
      </c>
      <c r="Z3185" s="110">
        <f t="shared" si="1460"/>
        <v>6.9129629999999997E-2</v>
      </c>
      <c r="AA3185" s="110">
        <f t="shared" si="1461"/>
        <v>0</v>
      </c>
      <c r="AB3185" s="121" t="str">
        <f t="shared" si="1464"/>
        <v>A+J=</v>
      </c>
      <c r="AC3185" s="115">
        <f t="shared" si="1465"/>
        <v>47478</v>
      </c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9">
        <f t="shared" si="1462"/>
        <v>47455</v>
      </c>
      <c r="B3186" s="110">
        <f t="shared" si="1444"/>
        <v>46.423198589999998</v>
      </c>
      <c r="C3186" s="184">
        <f t="shared" si="1468"/>
        <v>46.306730056489862</v>
      </c>
      <c r="D3186" s="111">
        <f t="shared" si="1445"/>
        <v>7245.38</v>
      </c>
      <c r="E3186" s="111">
        <f>IF($K3186=1,VLOOKUP($A3185,$AQ$11:$AU$150,5),E3185)</f>
        <v>7276.54</v>
      </c>
      <c r="F3186" s="160" t="e">
        <f>IF($K3186=1,VLOOKUP($A3185,$AQ$11:$AU$135,6),F3185)</f>
        <v>#REF!</v>
      </c>
      <c r="G3186" s="114">
        <f t="shared" si="1446"/>
        <v>4.3006716003852752E-3</v>
      </c>
      <c r="H3186" s="115">
        <f t="shared" si="1447"/>
        <v>47478</v>
      </c>
      <c r="I3186" s="115">
        <f t="shared" si="1448"/>
        <v>47478</v>
      </c>
      <c r="J3186" s="116">
        <f t="shared" si="1449"/>
        <v>21</v>
      </c>
      <c r="K3186" s="116">
        <f t="shared" si="1450"/>
        <v>5</v>
      </c>
      <c r="L3186" s="8">
        <f t="shared" si="1451"/>
        <v>1.0010222900000001</v>
      </c>
      <c r="M3186" s="117">
        <v>1</v>
      </c>
      <c r="N3186" s="117">
        <f t="shared" si="1452"/>
        <v>1</v>
      </c>
      <c r="O3186" s="110">
        <f t="shared" si="1453"/>
        <v>1.0010222900000001</v>
      </c>
      <c r="P3186" s="110">
        <f t="shared" si="1454"/>
        <v>46.354068959999999</v>
      </c>
      <c r="Q3186" s="148">
        <f t="shared" si="1455"/>
        <v>0</v>
      </c>
      <c r="R3186" s="170">
        <f t="shared" si="1456"/>
        <v>0</v>
      </c>
      <c r="S3186" s="110">
        <f t="shared" si="1457"/>
        <v>0</v>
      </c>
      <c r="T3186" s="92">
        <f t="shared" si="1466"/>
        <v>0</v>
      </c>
      <c r="U3186" s="181">
        <f t="shared" si="1467"/>
        <v>0</v>
      </c>
      <c r="V3186" s="120">
        <f t="shared" si="1463"/>
        <v>7.8E-2</v>
      </c>
      <c r="W3186" s="118">
        <f t="shared" si="1458"/>
        <v>5</v>
      </c>
      <c r="X3186" s="118">
        <v>252</v>
      </c>
      <c r="Y3186" s="117">
        <f t="shared" si="1459"/>
        <v>1.001491339</v>
      </c>
      <c r="Z3186" s="110">
        <f t="shared" si="1460"/>
        <v>6.9129629999999997E-2</v>
      </c>
      <c r="AA3186" s="110">
        <f t="shared" si="1461"/>
        <v>0</v>
      </c>
      <c r="AB3186" s="121" t="str">
        <f t="shared" si="1464"/>
        <v>A+J=</v>
      </c>
      <c r="AC3186" s="115">
        <f t="shared" si="1465"/>
        <v>47478</v>
      </c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9">
        <f t="shared" si="1462"/>
        <v>47456</v>
      </c>
      <c r="B3187" s="110">
        <f t="shared" si="1444"/>
        <v>46.446527700000004</v>
      </c>
      <c r="C3187" s="184">
        <f t="shared" si="1468"/>
        <v>46.306730056489862</v>
      </c>
      <c r="D3187" s="111">
        <f t="shared" si="1445"/>
        <v>7245.38</v>
      </c>
      <c r="E3187" s="111">
        <f>IF($K3187=1,VLOOKUP($A3186,$AQ$11:$AU$150,5),E3186)</f>
        <v>7276.54</v>
      </c>
      <c r="F3187" s="160" t="e">
        <f>IF($K3187=1,VLOOKUP($A3186,$AQ$11:$AU$135,6),F3186)</f>
        <v>#REF!</v>
      </c>
      <c r="G3187" s="114">
        <f t="shared" si="1446"/>
        <v>4.3006716003852752E-3</v>
      </c>
      <c r="H3187" s="115">
        <f t="shared" si="1447"/>
        <v>47478</v>
      </c>
      <c r="I3187" s="115">
        <f t="shared" si="1448"/>
        <v>47478</v>
      </c>
      <c r="J3187" s="116">
        <f t="shared" si="1449"/>
        <v>21</v>
      </c>
      <c r="K3187" s="116">
        <f t="shared" si="1450"/>
        <v>6</v>
      </c>
      <c r="L3187" s="8">
        <f t="shared" si="1451"/>
        <v>1.0012268799999999</v>
      </c>
      <c r="M3187" s="117">
        <v>1</v>
      </c>
      <c r="N3187" s="117">
        <f t="shared" si="1452"/>
        <v>1</v>
      </c>
      <c r="O3187" s="110">
        <f t="shared" si="1453"/>
        <v>1.0012268799999999</v>
      </c>
      <c r="P3187" s="110">
        <f t="shared" si="1454"/>
        <v>46.363542850000002</v>
      </c>
      <c r="Q3187" s="148">
        <f t="shared" si="1455"/>
        <v>0</v>
      </c>
      <c r="R3187" s="170">
        <f t="shared" si="1456"/>
        <v>0</v>
      </c>
      <c r="S3187" s="110">
        <f t="shared" si="1457"/>
        <v>0</v>
      </c>
      <c r="T3187" s="92">
        <f t="shared" si="1466"/>
        <v>0</v>
      </c>
      <c r="U3187" s="181">
        <f t="shared" si="1467"/>
        <v>0</v>
      </c>
      <c r="V3187" s="120">
        <f t="shared" si="1463"/>
        <v>7.8E-2</v>
      </c>
      <c r="W3187" s="118">
        <f t="shared" si="1458"/>
        <v>6</v>
      </c>
      <c r="X3187" s="118">
        <v>252</v>
      </c>
      <c r="Y3187" s="117">
        <f t="shared" si="1459"/>
        <v>1.0017898730000001</v>
      </c>
      <c r="Z3187" s="110">
        <f t="shared" si="1460"/>
        <v>8.2984849999999999E-2</v>
      </c>
      <c r="AA3187" s="110">
        <f t="shared" si="1461"/>
        <v>0</v>
      </c>
      <c r="AB3187" s="121" t="str">
        <f t="shared" si="1464"/>
        <v>A+J=</v>
      </c>
      <c r="AC3187" s="115">
        <f t="shared" si="1465"/>
        <v>47478</v>
      </c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9">
        <f t="shared" si="1462"/>
        <v>47457</v>
      </c>
      <c r="B3188" s="110">
        <f t="shared" si="1444"/>
        <v>46.469867999999998</v>
      </c>
      <c r="C3188" s="184">
        <f t="shared" si="1468"/>
        <v>46.306730056489862</v>
      </c>
      <c r="D3188" s="111">
        <f t="shared" si="1445"/>
        <v>7245.38</v>
      </c>
      <c r="E3188" s="111">
        <f>IF($K3188=1,VLOOKUP($A3187,$AQ$11:$AU$150,5),E3187)</f>
        <v>7276.54</v>
      </c>
      <c r="F3188" s="160" t="e">
        <f>IF($K3188=1,VLOOKUP($A3187,$AQ$11:$AU$135,6),F3187)</f>
        <v>#REF!</v>
      </c>
      <c r="G3188" s="114">
        <f t="shared" si="1446"/>
        <v>4.3006716003852752E-3</v>
      </c>
      <c r="H3188" s="115">
        <f t="shared" si="1447"/>
        <v>47478</v>
      </c>
      <c r="I3188" s="115">
        <f t="shared" si="1448"/>
        <v>47478</v>
      </c>
      <c r="J3188" s="116">
        <f t="shared" si="1449"/>
        <v>21</v>
      </c>
      <c r="K3188" s="116">
        <f t="shared" si="1450"/>
        <v>7</v>
      </c>
      <c r="L3188" s="8">
        <f t="shared" si="1451"/>
        <v>1.0014315</v>
      </c>
      <c r="M3188" s="117">
        <v>1</v>
      </c>
      <c r="N3188" s="117">
        <f t="shared" si="1452"/>
        <v>1</v>
      </c>
      <c r="O3188" s="110">
        <f t="shared" si="1453"/>
        <v>1.0014315</v>
      </c>
      <c r="P3188" s="110">
        <f t="shared" si="1454"/>
        <v>46.373018139999999</v>
      </c>
      <c r="Q3188" s="148">
        <f t="shared" si="1455"/>
        <v>0</v>
      </c>
      <c r="R3188" s="170">
        <f t="shared" si="1456"/>
        <v>0</v>
      </c>
      <c r="S3188" s="110">
        <f t="shared" si="1457"/>
        <v>0</v>
      </c>
      <c r="T3188" s="92">
        <f t="shared" si="1466"/>
        <v>0</v>
      </c>
      <c r="U3188" s="181">
        <f t="shared" si="1467"/>
        <v>0</v>
      </c>
      <c r="V3188" s="120">
        <f t="shared" si="1463"/>
        <v>7.8E-2</v>
      </c>
      <c r="W3188" s="118">
        <f t="shared" si="1458"/>
        <v>7</v>
      </c>
      <c r="X3188" s="118">
        <v>252</v>
      </c>
      <c r="Y3188" s="117">
        <f t="shared" si="1459"/>
        <v>1.0020884960000001</v>
      </c>
      <c r="Z3188" s="110">
        <f t="shared" si="1460"/>
        <v>9.6849859999999996E-2</v>
      </c>
      <c r="AA3188" s="110">
        <f t="shared" si="1461"/>
        <v>0</v>
      </c>
      <c r="AB3188" s="121" t="str">
        <f t="shared" si="1464"/>
        <v>A+J=</v>
      </c>
      <c r="AC3188" s="115">
        <f t="shared" si="1465"/>
        <v>47478</v>
      </c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9">
        <f t="shared" si="1462"/>
        <v>47458</v>
      </c>
      <c r="B3189" s="110">
        <f t="shared" si="1444"/>
        <v>46.493220440000002</v>
      </c>
      <c r="C3189" s="184">
        <f t="shared" si="1468"/>
        <v>46.306730056489862</v>
      </c>
      <c r="D3189" s="111">
        <f t="shared" si="1445"/>
        <v>7245.38</v>
      </c>
      <c r="E3189" s="111">
        <f>IF($K3189=1,VLOOKUP($A3188,$AQ$11:$AU$150,5),E3188)</f>
        <v>7276.54</v>
      </c>
      <c r="F3189" s="160" t="e">
        <f>IF($K3189=1,VLOOKUP($A3188,$AQ$11:$AU$135,6),F3188)</f>
        <v>#REF!</v>
      </c>
      <c r="G3189" s="114">
        <f t="shared" si="1446"/>
        <v>4.3006716003852752E-3</v>
      </c>
      <c r="H3189" s="115">
        <f t="shared" si="1447"/>
        <v>47478</v>
      </c>
      <c r="I3189" s="115">
        <f t="shared" si="1448"/>
        <v>47478</v>
      </c>
      <c r="J3189" s="116">
        <f t="shared" si="1449"/>
        <v>21</v>
      </c>
      <c r="K3189" s="116">
        <f t="shared" si="1450"/>
        <v>8</v>
      </c>
      <c r="L3189" s="8">
        <f t="shared" si="1451"/>
        <v>1.00163617</v>
      </c>
      <c r="M3189" s="117">
        <v>1</v>
      </c>
      <c r="N3189" s="117">
        <f t="shared" si="1452"/>
        <v>1</v>
      </c>
      <c r="O3189" s="110">
        <f t="shared" si="1453"/>
        <v>1.00163617</v>
      </c>
      <c r="P3189" s="110">
        <f t="shared" si="1454"/>
        <v>46.382495730000002</v>
      </c>
      <c r="Q3189" s="148">
        <f t="shared" si="1455"/>
        <v>0</v>
      </c>
      <c r="R3189" s="170">
        <f t="shared" si="1456"/>
        <v>0</v>
      </c>
      <c r="S3189" s="110">
        <f t="shared" si="1457"/>
        <v>0</v>
      </c>
      <c r="T3189" s="92">
        <f t="shared" si="1466"/>
        <v>0</v>
      </c>
      <c r="U3189" s="181">
        <f t="shared" si="1467"/>
        <v>0</v>
      </c>
      <c r="V3189" s="120">
        <f t="shared" si="1463"/>
        <v>7.8E-2</v>
      </c>
      <c r="W3189" s="118">
        <f t="shared" si="1458"/>
        <v>8</v>
      </c>
      <c r="X3189" s="118">
        <v>252</v>
      </c>
      <c r="Y3189" s="117">
        <f t="shared" si="1459"/>
        <v>1.0023872089999999</v>
      </c>
      <c r="Z3189" s="110">
        <f t="shared" si="1460"/>
        <v>0.11072471</v>
      </c>
      <c r="AA3189" s="110">
        <f t="shared" si="1461"/>
        <v>0</v>
      </c>
      <c r="AB3189" s="121" t="str">
        <f t="shared" si="1464"/>
        <v>A+J=</v>
      </c>
      <c r="AC3189" s="115">
        <f t="shared" si="1465"/>
        <v>47478</v>
      </c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9">
        <f t="shared" si="1462"/>
        <v>47459</v>
      </c>
      <c r="B3190" s="110">
        <f t="shared" si="1444"/>
        <v>46.516584530000003</v>
      </c>
      <c r="C3190" s="184">
        <f t="shared" si="1468"/>
        <v>46.306730056489862</v>
      </c>
      <c r="D3190" s="111">
        <f t="shared" si="1445"/>
        <v>7245.38</v>
      </c>
      <c r="E3190" s="111">
        <f>IF($K3190=1,VLOOKUP($A3189,$AQ$11:$AU$150,5),E3189)</f>
        <v>7276.54</v>
      </c>
      <c r="F3190" s="160" t="e">
        <f>IF($K3190=1,VLOOKUP($A3189,$AQ$11:$AU$135,6),F3189)</f>
        <v>#REF!</v>
      </c>
      <c r="G3190" s="114">
        <f t="shared" si="1446"/>
        <v>4.3006716003852752E-3</v>
      </c>
      <c r="H3190" s="115">
        <f t="shared" si="1447"/>
        <v>47478</v>
      </c>
      <c r="I3190" s="115">
        <f t="shared" si="1448"/>
        <v>47478</v>
      </c>
      <c r="J3190" s="116">
        <f t="shared" si="1449"/>
        <v>21</v>
      </c>
      <c r="K3190" s="116">
        <f t="shared" si="1450"/>
        <v>9</v>
      </c>
      <c r="L3190" s="8">
        <f t="shared" si="1451"/>
        <v>1.00184088</v>
      </c>
      <c r="M3190" s="117">
        <v>1</v>
      </c>
      <c r="N3190" s="117">
        <f t="shared" si="1452"/>
        <v>1</v>
      </c>
      <c r="O3190" s="110">
        <f t="shared" si="1453"/>
        <v>1.00184088</v>
      </c>
      <c r="P3190" s="110">
        <f t="shared" si="1454"/>
        <v>46.391975180000003</v>
      </c>
      <c r="Q3190" s="148">
        <f t="shared" si="1455"/>
        <v>0</v>
      </c>
      <c r="R3190" s="170">
        <f t="shared" si="1456"/>
        <v>0</v>
      </c>
      <c r="S3190" s="110">
        <f t="shared" si="1457"/>
        <v>0</v>
      </c>
      <c r="T3190" s="92">
        <f t="shared" si="1466"/>
        <v>0</v>
      </c>
      <c r="U3190" s="181">
        <f t="shared" si="1467"/>
        <v>0</v>
      </c>
      <c r="V3190" s="120">
        <f t="shared" si="1463"/>
        <v>7.8E-2</v>
      </c>
      <c r="W3190" s="118">
        <f t="shared" si="1458"/>
        <v>9</v>
      </c>
      <c r="X3190" s="118">
        <v>252</v>
      </c>
      <c r="Y3190" s="117">
        <f t="shared" si="1459"/>
        <v>1.002686011</v>
      </c>
      <c r="Z3190" s="110">
        <f t="shared" si="1460"/>
        <v>0.12460934999999999</v>
      </c>
      <c r="AA3190" s="110">
        <f t="shared" si="1461"/>
        <v>0</v>
      </c>
      <c r="AB3190" s="121" t="str">
        <f t="shared" si="1464"/>
        <v>A+J=</v>
      </c>
      <c r="AC3190" s="115">
        <f t="shared" si="1465"/>
        <v>47478</v>
      </c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9">
        <f t="shared" si="1462"/>
        <v>47460</v>
      </c>
      <c r="B3191" s="110">
        <f t="shared" si="1444"/>
        <v>46.539960239999999</v>
      </c>
      <c r="C3191" s="184">
        <f t="shared" si="1468"/>
        <v>46.306730056489862</v>
      </c>
      <c r="D3191" s="111">
        <f t="shared" si="1445"/>
        <v>7245.38</v>
      </c>
      <c r="E3191" s="111">
        <f>IF($K3191=1,VLOOKUP($A3190,$AQ$11:$AU$150,5),E3190)</f>
        <v>7276.54</v>
      </c>
      <c r="F3191" s="160" t="e">
        <f>IF($K3191=1,VLOOKUP($A3190,$AQ$11:$AU$135,6),F3190)</f>
        <v>#REF!</v>
      </c>
      <c r="G3191" s="114">
        <f t="shared" si="1446"/>
        <v>4.3006716003852752E-3</v>
      </c>
      <c r="H3191" s="115">
        <f t="shared" si="1447"/>
        <v>47478</v>
      </c>
      <c r="I3191" s="115">
        <f t="shared" si="1448"/>
        <v>47478</v>
      </c>
      <c r="J3191" s="116">
        <f t="shared" si="1449"/>
        <v>21</v>
      </c>
      <c r="K3191" s="116">
        <f t="shared" si="1450"/>
        <v>10</v>
      </c>
      <c r="L3191" s="8">
        <f t="shared" si="1451"/>
        <v>1.00204563</v>
      </c>
      <c r="M3191" s="117">
        <v>1</v>
      </c>
      <c r="N3191" s="117">
        <f t="shared" si="1452"/>
        <v>1</v>
      </c>
      <c r="O3191" s="110">
        <f t="shared" si="1453"/>
        <v>1.00204563</v>
      </c>
      <c r="P3191" s="110">
        <f t="shared" si="1454"/>
        <v>46.401456490000001</v>
      </c>
      <c r="Q3191" s="148">
        <f t="shared" si="1455"/>
        <v>0</v>
      </c>
      <c r="R3191" s="170">
        <f t="shared" si="1456"/>
        <v>0</v>
      </c>
      <c r="S3191" s="110">
        <f t="shared" si="1457"/>
        <v>0</v>
      </c>
      <c r="T3191" s="92">
        <f t="shared" si="1466"/>
        <v>0</v>
      </c>
      <c r="U3191" s="181">
        <f t="shared" si="1467"/>
        <v>0</v>
      </c>
      <c r="V3191" s="120">
        <f t="shared" si="1463"/>
        <v>7.8E-2</v>
      </c>
      <c r="W3191" s="118">
        <f t="shared" si="1458"/>
        <v>10</v>
      </c>
      <c r="X3191" s="118">
        <v>252</v>
      </c>
      <c r="Y3191" s="117">
        <f t="shared" si="1459"/>
        <v>1.002984901</v>
      </c>
      <c r="Z3191" s="110">
        <f t="shared" si="1460"/>
        <v>0.13850375000000001</v>
      </c>
      <c r="AA3191" s="110">
        <f t="shared" si="1461"/>
        <v>0</v>
      </c>
      <c r="AB3191" s="121" t="str">
        <f t="shared" si="1464"/>
        <v>A+J=</v>
      </c>
      <c r="AC3191" s="115">
        <f t="shared" si="1465"/>
        <v>47478</v>
      </c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9">
        <f t="shared" si="1462"/>
        <v>47461</v>
      </c>
      <c r="B3192" s="110">
        <f t="shared" si="1444"/>
        <v>46.539960239999999</v>
      </c>
      <c r="C3192" s="184">
        <f t="shared" si="1468"/>
        <v>46.306730056489862</v>
      </c>
      <c r="D3192" s="111">
        <f t="shared" si="1445"/>
        <v>7245.38</v>
      </c>
      <c r="E3192" s="111">
        <f>IF($K3192=1,VLOOKUP($A3191,$AQ$11:$AU$150,5),E3191)</f>
        <v>7276.54</v>
      </c>
      <c r="F3192" s="160" t="e">
        <f>IF($K3192=1,VLOOKUP($A3191,$AQ$11:$AU$135,6),F3191)</f>
        <v>#REF!</v>
      </c>
      <c r="G3192" s="114">
        <f t="shared" si="1446"/>
        <v>4.3006716003852752E-3</v>
      </c>
      <c r="H3192" s="115">
        <f t="shared" si="1447"/>
        <v>47478</v>
      </c>
      <c r="I3192" s="115">
        <f t="shared" si="1448"/>
        <v>47478</v>
      </c>
      <c r="J3192" s="116">
        <f t="shared" si="1449"/>
        <v>21</v>
      </c>
      <c r="K3192" s="116">
        <f t="shared" si="1450"/>
        <v>10</v>
      </c>
      <c r="L3192" s="8">
        <f t="shared" si="1451"/>
        <v>1.00204563</v>
      </c>
      <c r="M3192" s="117">
        <v>1</v>
      </c>
      <c r="N3192" s="117">
        <f t="shared" si="1452"/>
        <v>1</v>
      </c>
      <c r="O3192" s="110">
        <f t="shared" si="1453"/>
        <v>1.00204563</v>
      </c>
      <c r="P3192" s="110">
        <f t="shared" si="1454"/>
        <v>46.401456490000001</v>
      </c>
      <c r="Q3192" s="148">
        <f t="shared" si="1455"/>
        <v>0</v>
      </c>
      <c r="R3192" s="170">
        <f t="shared" si="1456"/>
        <v>0</v>
      </c>
      <c r="S3192" s="110">
        <f t="shared" si="1457"/>
        <v>0</v>
      </c>
      <c r="T3192" s="92">
        <f t="shared" si="1466"/>
        <v>0</v>
      </c>
      <c r="U3192" s="181">
        <f t="shared" si="1467"/>
        <v>0</v>
      </c>
      <c r="V3192" s="120">
        <f t="shared" si="1463"/>
        <v>7.8E-2</v>
      </c>
      <c r="W3192" s="118">
        <f t="shared" si="1458"/>
        <v>10</v>
      </c>
      <c r="X3192" s="118">
        <v>252</v>
      </c>
      <c r="Y3192" s="117">
        <f t="shared" si="1459"/>
        <v>1.002984901</v>
      </c>
      <c r="Z3192" s="110">
        <f t="shared" si="1460"/>
        <v>0.13850375000000001</v>
      </c>
      <c r="AA3192" s="110">
        <f t="shared" si="1461"/>
        <v>0</v>
      </c>
      <c r="AB3192" s="121" t="str">
        <f t="shared" si="1464"/>
        <v>A+J=</v>
      </c>
      <c r="AC3192" s="115">
        <f t="shared" si="1465"/>
        <v>47478</v>
      </c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9">
        <f t="shared" si="1462"/>
        <v>47462</v>
      </c>
      <c r="B3193" s="110">
        <f t="shared" si="1444"/>
        <v>46.539960239999999</v>
      </c>
      <c r="C3193" s="184">
        <f t="shared" si="1468"/>
        <v>46.306730056489862</v>
      </c>
      <c r="D3193" s="111">
        <f t="shared" si="1445"/>
        <v>7245.38</v>
      </c>
      <c r="E3193" s="111">
        <f>IF($K3193=1,VLOOKUP($A3192,$AQ$11:$AU$150,5),E3192)</f>
        <v>7276.54</v>
      </c>
      <c r="F3193" s="160" t="e">
        <f>IF($K3193=1,VLOOKUP($A3192,$AQ$11:$AU$135,6),F3192)</f>
        <v>#REF!</v>
      </c>
      <c r="G3193" s="114">
        <f t="shared" si="1446"/>
        <v>4.3006716003852752E-3</v>
      </c>
      <c r="H3193" s="115">
        <f t="shared" si="1447"/>
        <v>47478</v>
      </c>
      <c r="I3193" s="115">
        <f t="shared" si="1448"/>
        <v>47478</v>
      </c>
      <c r="J3193" s="116">
        <f t="shared" si="1449"/>
        <v>21</v>
      </c>
      <c r="K3193" s="116">
        <f t="shared" si="1450"/>
        <v>10</v>
      </c>
      <c r="L3193" s="8">
        <f t="shared" si="1451"/>
        <v>1.00204563</v>
      </c>
      <c r="M3193" s="117">
        <v>1</v>
      </c>
      <c r="N3193" s="117">
        <f t="shared" si="1452"/>
        <v>1</v>
      </c>
      <c r="O3193" s="110">
        <f t="shared" si="1453"/>
        <v>1.00204563</v>
      </c>
      <c r="P3193" s="110">
        <f t="shared" si="1454"/>
        <v>46.401456490000001</v>
      </c>
      <c r="Q3193" s="148">
        <f t="shared" si="1455"/>
        <v>0</v>
      </c>
      <c r="R3193" s="170">
        <f t="shared" si="1456"/>
        <v>0</v>
      </c>
      <c r="S3193" s="110">
        <f t="shared" si="1457"/>
        <v>0</v>
      </c>
      <c r="T3193" s="92">
        <f t="shared" si="1466"/>
        <v>0</v>
      </c>
      <c r="U3193" s="181">
        <f t="shared" si="1467"/>
        <v>0</v>
      </c>
      <c r="V3193" s="120">
        <f t="shared" si="1463"/>
        <v>7.8E-2</v>
      </c>
      <c r="W3193" s="118">
        <f t="shared" si="1458"/>
        <v>10</v>
      </c>
      <c r="X3193" s="118">
        <v>252</v>
      </c>
      <c r="Y3193" s="117">
        <f t="shared" si="1459"/>
        <v>1.002984901</v>
      </c>
      <c r="Z3193" s="110">
        <f t="shared" si="1460"/>
        <v>0.13850375000000001</v>
      </c>
      <c r="AA3193" s="110">
        <f t="shared" si="1461"/>
        <v>0</v>
      </c>
      <c r="AB3193" s="121" t="str">
        <f t="shared" si="1464"/>
        <v>A+J=</v>
      </c>
      <c r="AC3193" s="115">
        <f t="shared" si="1465"/>
        <v>47478</v>
      </c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9">
        <f t="shared" si="1462"/>
        <v>47463</v>
      </c>
      <c r="B3194" s="110">
        <f t="shared" si="1444"/>
        <v>46.56334811</v>
      </c>
      <c r="C3194" s="184">
        <f t="shared" si="1468"/>
        <v>46.306730056489862</v>
      </c>
      <c r="D3194" s="111">
        <f t="shared" si="1445"/>
        <v>7245.38</v>
      </c>
      <c r="E3194" s="111">
        <f>IF($K3194=1,VLOOKUP($A3193,$AQ$11:$AU$150,5),E3193)</f>
        <v>7276.54</v>
      </c>
      <c r="F3194" s="160" t="e">
        <f>IF($K3194=1,VLOOKUP($A3193,$AQ$11:$AU$135,6),F3193)</f>
        <v>#REF!</v>
      </c>
      <c r="G3194" s="114">
        <f t="shared" si="1446"/>
        <v>4.3006716003852752E-3</v>
      </c>
      <c r="H3194" s="115">
        <f t="shared" si="1447"/>
        <v>47478</v>
      </c>
      <c r="I3194" s="115">
        <f t="shared" si="1448"/>
        <v>47478</v>
      </c>
      <c r="J3194" s="116">
        <f t="shared" si="1449"/>
        <v>21</v>
      </c>
      <c r="K3194" s="116">
        <f t="shared" si="1450"/>
        <v>11</v>
      </c>
      <c r="L3194" s="8">
        <f t="shared" si="1451"/>
        <v>1.0022504299999999</v>
      </c>
      <c r="M3194" s="117">
        <v>1</v>
      </c>
      <c r="N3194" s="117">
        <f t="shared" si="1452"/>
        <v>1</v>
      </c>
      <c r="O3194" s="110">
        <f t="shared" si="1453"/>
        <v>1.0022504299999999</v>
      </c>
      <c r="P3194" s="110">
        <f t="shared" si="1454"/>
        <v>46.410940109999999</v>
      </c>
      <c r="Q3194" s="148">
        <f t="shared" si="1455"/>
        <v>0</v>
      </c>
      <c r="R3194" s="170">
        <f t="shared" si="1456"/>
        <v>0</v>
      </c>
      <c r="S3194" s="110">
        <f t="shared" si="1457"/>
        <v>0</v>
      </c>
      <c r="T3194" s="92">
        <f t="shared" si="1466"/>
        <v>0</v>
      </c>
      <c r="U3194" s="181">
        <f t="shared" si="1467"/>
        <v>0</v>
      </c>
      <c r="V3194" s="120">
        <f t="shared" si="1463"/>
        <v>7.8E-2</v>
      </c>
      <c r="W3194" s="118">
        <f t="shared" si="1458"/>
        <v>11</v>
      </c>
      <c r="X3194" s="118">
        <v>252</v>
      </c>
      <c r="Y3194" s="117">
        <f t="shared" si="1459"/>
        <v>1.003283881</v>
      </c>
      <c r="Z3194" s="110">
        <f t="shared" si="1460"/>
        <v>0.15240799999999999</v>
      </c>
      <c r="AA3194" s="110">
        <f t="shared" si="1461"/>
        <v>0</v>
      </c>
      <c r="AB3194" s="121" t="str">
        <f t="shared" si="1464"/>
        <v>A+J=</v>
      </c>
      <c r="AC3194" s="115">
        <f t="shared" si="1465"/>
        <v>47478</v>
      </c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9">
        <f t="shared" si="1462"/>
        <v>47464</v>
      </c>
      <c r="B3195" s="110">
        <f t="shared" si="1444"/>
        <v>46.586747169999995</v>
      </c>
      <c r="C3195" s="184">
        <f t="shared" si="1468"/>
        <v>46.306730056489862</v>
      </c>
      <c r="D3195" s="111">
        <f t="shared" si="1445"/>
        <v>7245.38</v>
      </c>
      <c r="E3195" s="111">
        <f>IF($K3195=1,VLOOKUP($A3194,$AQ$11:$AU$150,5),E3194)</f>
        <v>7276.54</v>
      </c>
      <c r="F3195" s="160" t="e">
        <f>IF($K3195=1,VLOOKUP($A3194,$AQ$11:$AU$135,6),F3194)</f>
        <v>#REF!</v>
      </c>
      <c r="G3195" s="114">
        <f t="shared" si="1446"/>
        <v>4.3006716003852752E-3</v>
      </c>
      <c r="H3195" s="115">
        <f t="shared" si="1447"/>
        <v>47478</v>
      </c>
      <c r="I3195" s="115">
        <f t="shared" si="1448"/>
        <v>47478</v>
      </c>
      <c r="J3195" s="116">
        <f t="shared" si="1449"/>
        <v>21</v>
      </c>
      <c r="K3195" s="116">
        <f t="shared" si="1450"/>
        <v>12</v>
      </c>
      <c r="L3195" s="8">
        <f t="shared" si="1451"/>
        <v>1.0024552600000001</v>
      </c>
      <c r="M3195" s="117">
        <v>1</v>
      </c>
      <c r="N3195" s="117">
        <f t="shared" si="1452"/>
        <v>1</v>
      </c>
      <c r="O3195" s="110">
        <f t="shared" si="1453"/>
        <v>1.0024552600000001</v>
      </c>
      <c r="P3195" s="110">
        <f t="shared" si="1454"/>
        <v>46.420425109999996</v>
      </c>
      <c r="Q3195" s="148">
        <f t="shared" si="1455"/>
        <v>0</v>
      </c>
      <c r="R3195" s="170">
        <f t="shared" si="1456"/>
        <v>0</v>
      </c>
      <c r="S3195" s="110">
        <f t="shared" si="1457"/>
        <v>0</v>
      </c>
      <c r="T3195" s="92">
        <f t="shared" si="1466"/>
        <v>0</v>
      </c>
      <c r="U3195" s="181">
        <f t="shared" si="1467"/>
        <v>0</v>
      </c>
      <c r="V3195" s="120">
        <f t="shared" si="1463"/>
        <v>7.8E-2</v>
      </c>
      <c r="W3195" s="118">
        <f t="shared" si="1458"/>
        <v>12</v>
      </c>
      <c r="X3195" s="118">
        <v>252</v>
      </c>
      <c r="Y3195" s="117">
        <f t="shared" si="1459"/>
        <v>1.00358295</v>
      </c>
      <c r="Z3195" s="110">
        <f t="shared" si="1460"/>
        <v>0.16632205999999999</v>
      </c>
      <c r="AA3195" s="110">
        <f t="shared" si="1461"/>
        <v>0</v>
      </c>
      <c r="AB3195" s="121" t="str">
        <f t="shared" si="1464"/>
        <v>A+J=</v>
      </c>
      <c r="AC3195" s="115">
        <f t="shared" si="1465"/>
        <v>47478</v>
      </c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9">
        <f t="shared" si="1462"/>
        <v>47465</v>
      </c>
      <c r="B3196" s="110">
        <f t="shared" si="1444"/>
        <v>46.610158370000001</v>
      </c>
      <c r="C3196" s="184">
        <f t="shared" si="1468"/>
        <v>46.306730056489862</v>
      </c>
      <c r="D3196" s="111">
        <f t="shared" si="1445"/>
        <v>7245.38</v>
      </c>
      <c r="E3196" s="111">
        <f>IF($K3196=1,VLOOKUP($A3195,$AQ$11:$AU$150,5),E3195)</f>
        <v>7276.54</v>
      </c>
      <c r="F3196" s="160" t="e">
        <f>IF($K3196=1,VLOOKUP($A3195,$AQ$11:$AU$135,6),F3195)</f>
        <v>#REF!</v>
      </c>
      <c r="G3196" s="114">
        <f t="shared" si="1446"/>
        <v>4.3006716003852752E-3</v>
      </c>
      <c r="H3196" s="115">
        <f t="shared" si="1447"/>
        <v>47478</v>
      </c>
      <c r="I3196" s="115">
        <f t="shared" si="1448"/>
        <v>47478</v>
      </c>
      <c r="J3196" s="116">
        <f t="shared" si="1449"/>
        <v>21</v>
      </c>
      <c r="K3196" s="116">
        <f t="shared" si="1450"/>
        <v>13</v>
      </c>
      <c r="L3196" s="8">
        <f t="shared" si="1451"/>
        <v>1.0026601399999999</v>
      </c>
      <c r="M3196" s="117">
        <v>1</v>
      </c>
      <c r="N3196" s="117">
        <f t="shared" si="1452"/>
        <v>1</v>
      </c>
      <c r="O3196" s="110">
        <f t="shared" si="1453"/>
        <v>1.0026601399999999</v>
      </c>
      <c r="P3196" s="110">
        <f t="shared" si="1454"/>
        <v>46.429912440000003</v>
      </c>
      <c r="Q3196" s="148">
        <f t="shared" si="1455"/>
        <v>0</v>
      </c>
      <c r="R3196" s="170">
        <f t="shared" si="1456"/>
        <v>0</v>
      </c>
      <c r="S3196" s="110">
        <f t="shared" si="1457"/>
        <v>0</v>
      </c>
      <c r="T3196" s="92">
        <f t="shared" si="1466"/>
        <v>0</v>
      </c>
      <c r="U3196" s="181">
        <f t="shared" si="1467"/>
        <v>0</v>
      </c>
      <c r="V3196" s="120">
        <f t="shared" si="1463"/>
        <v>7.8E-2</v>
      </c>
      <c r="W3196" s="118">
        <f t="shared" si="1458"/>
        <v>13</v>
      </c>
      <c r="X3196" s="118">
        <v>252</v>
      </c>
      <c r="Y3196" s="117">
        <f t="shared" si="1459"/>
        <v>1.003882108</v>
      </c>
      <c r="Z3196" s="110">
        <f t="shared" si="1460"/>
        <v>0.18024593</v>
      </c>
      <c r="AA3196" s="110">
        <f t="shared" si="1461"/>
        <v>0</v>
      </c>
      <c r="AB3196" s="121" t="str">
        <f t="shared" si="1464"/>
        <v>A+J=</v>
      </c>
      <c r="AC3196" s="115">
        <f t="shared" si="1465"/>
        <v>47478</v>
      </c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9">
        <f t="shared" si="1462"/>
        <v>47466</v>
      </c>
      <c r="B3197" s="110">
        <f t="shared" si="1444"/>
        <v>46.633581229999997</v>
      </c>
      <c r="C3197" s="184">
        <f t="shared" si="1468"/>
        <v>46.306730056489862</v>
      </c>
      <c r="D3197" s="111">
        <f t="shared" si="1445"/>
        <v>7245.38</v>
      </c>
      <c r="E3197" s="111">
        <f>IF($K3197=1,VLOOKUP($A3196,$AQ$11:$AU$150,5),E3196)</f>
        <v>7276.54</v>
      </c>
      <c r="F3197" s="160" t="e">
        <f>IF($K3197=1,VLOOKUP($A3196,$AQ$11:$AU$135,6),F3196)</f>
        <v>#REF!</v>
      </c>
      <c r="G3197" s="114">
        <f t="shared" si="1446"/>
        <v>4.3006716003852752E-3</v>
      </c>
      <c r="H3197" s="115">
        <f t="shared" si="1447"/>
        <v>47478</v>
      </c>
      <c r="I3197" s="115">
        <f t="shared" si="1448"/>
        <v>47478</v>
      </c>
      <c r="J3197" s="116">
        <f t="shared" si="1449"/>
        <v>21</v>
      </c>
      <c r="K3197" s="116">
        <f t="shared" si="1450"/>
        <v>14</v>
      </c>
      <c r="L3197" s="8">
        <f t="shared" si="1451"/>
        <v>1.00286506</v>
      </c>
      <c r="M3197" s="117">
        <v>1</v>
      </c>
      <c r="N3197" s="117">
        <f t="shared" si="1452"/>
        <v>1</v>
      </c>
      <c r="O3197" s="110">
        <f t="shared" si="1453"/>
        <v>1.00286506</v>
      </c>
      <c r="P3197" s="110">
        <f t="shared" si="1454"/>
        <v>46.439401609999997</v>
      </c>
      <c r="Q3197" s="148">
        <f t="shared" si="1455"/>
        <v>0</v>
      </c>
      <c r="R3197" s="170">
        <f t="shared" si="1456"/>
        <v>0</v>
      </c>
      <c r="S3197" s="110">
        <f t="shared" si="1457"/>
        <v>0</v>
      </c>
      <c r="T3197" s="92">
        <f t="shared" si="1466"/>
        <v>0</v>
      </c>
      <c r="U3197" s="181">
        <f t="shared" si="1467"/>
        <v>0</v>
      </c>
      <c r="V3197" s="120">
        <f t="shared" si="1463"/>
        <v>7.8E-2</v>
      </c>
      <c r="W3197" s="118">
        <f t="shared" si="1458"/>
        <v>14</v>
      </c>
      <c r="X3197" s="118">
        <v>252</v>
      </c>
      <c r="Y3197" s="117">
        <f t="shared" si="1459"/>
        <v>1.0041813550000001</v>
      </c>
      <c r="Z3197" s="110">
        <f t="shared" si="1460"/>
        <v>0.19417962</v>
      </c>
      <c r="AA3197" s="110">
        <f t="shared" si="1461"/>
        <v>0</v>
      </c>
      <c r="AB3197" s="121" t="str">
        <f t="shared" si="1464"/>
        <v>A+J=</v>
      </c>
      <c r="AC3197" s="115">
        <f t="shared" si="1465"/>
        <v>47478</v>
      </c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9">
        <f t="shared" si="1462"/>
        <v>47467</v>
      </c>
      <c r="B3198" s="110">
        <f t="shared" si="1444"/>
        <v>46.657015769999994</v>
      </c>
      <c r="C3198" s="184">
        <f t="shared" si="1468"/>
        <v>46.306730056489862</v>
      </c>
      <c r="D3198" s="111">
        <f t="shared" si="1445"/>
        <v>7245.38</v>
      </c>
      <c r="E3198" s="111">
        <f>IF($K3198=1,VLOOKUP($A3197,$AQ$11:$AU$150,5),E3197)</f>
        <v>7276.54</v>
      </c>
      <c r="F3198" s="160" t="e">
        <f>IF($K3198=1,VLOOKUP($A3197,$AQ$11:$AU$135,6),F3197)</f>
        <v>#REF!</v>
      </c>
      <c r="G3198" s="114">
        <f t="shared" si="1446"/>
        <v>4.3006716003852752E-3</v>
      </c>
      <c r="H3198" s="115">
        <f t="shared" si="1447"/>
        <v>47478</v>
      </c>
      <c r="I3198" s="115">
        <f t="shared" si="1448"/>
        <v>47478</v>
      </c>
      <c r="J3198" s="116">
        <f t="shared" si="1449"/>
        <v>21</v>
      </c>
      <c r="K3198" s="116">
        <f t="shared" si="1450"/>
        <v>15</v>
      </c>
      <c r="L3198" s="8">
        <f t="shared" si="1451"/>
        <v>1.00307002</v>
      </c>
      <c r="M3198" s="117">
        <v>1</v>
      </c>
      <c r="N3198" s="117">
        <f t="shared" si="1452"/>
        <v>1</v>
      </c>
      <c r="O3198" s="110">
        <f t="shared" si="1453"/>
        <v>1.00307002</v>
      </c>
      <c r="P3198" s="110">
        <f t="shared" si="1454"/>
        <v>46.448892639999997</v>
      </c>
      <c r="Q3198" s="148">
        <f t="shared" si="1455"/>
        <v>0</v>
      </c>
      <c r="R3198" s="170">
        <f t="shared" si="1456"/>
        <v>0</v>
      </c>
      <c r="S3198" s="110">
        <f t="shared" si="1457"/>
        <v>0</v>
      </c>
      <c r="T3198" s="92">
        <f t="shared" si="1466"/>
        <v>0</v>
      </c>
      <c r="U3198" s="181">
        <f t="shared" si="1467"/>
        <v>0</v>
      </c>
      <c r="V3198" s="120">
        <f t="shared" si="1463"/>
        <v>7.8E-2</v>
      </c>
      <c r="W3198" s="118">
        <f t="shared" si="1458"/>
        <v>15</v>
      </c>
      <c r="X3198" s="118">
        <v>252</v>
      </c>
      <c r="Y3198" s="117">
        <f t="shared" si="1459"/>
        <v>1.0044806909999999</v>
      </c>
      <c r="Z3198" s="110">
        <f t="shared" si="1460"/>
        <v>0.20812312999999999</v>
      </c>
      <c r="AA3198" s="110">
        <f t="shared" si="1461"/>
        <v>0</v>
      </c>
      <c r="AB3198" s="121" t="str">
        <f t="shared" si="1464"/>
        <v>A+J=</v>
      </c>
      <c r="AC3198" s="115">
        <f t="shared" si="1465"/>
        <v>47478</v>
      </c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9">
        <f t="shared" si="1462"/>
        <v>47468</v>
      </c>
      <c r="B3199" s="110">
        <f t="shared" si="1444"/>
        <v>46.657015769999994</v>
      </c>
      <c r="C3199" s="184">
        <f t="shared" si="1468"/>
        <v>46.306730056489862</v>
      </c>
      <c r="D3199" s="111">
        <f t="shared" si="1445"/>
        <v>7245.38</v>
      </c>
      <c r="E3199" s="111">
        <f>IF($K3199=1,VLOOKUP($A3198,$AQ$11:$AU$150,5),E3198)</f>
        <v>7276.54</v>
      </c>
      <c r="F3199" s="160" t="e">
        <f>IF($K3199=1,VLOOKUP($A3198,$AQ$11:$AU$135,6),F3198)</f>
        <v>#REF!</v>
      </c>
      <c r="G3199" s="114">
        <f t="shared" si="1446"/>
        <v>4.3006716003852752E-3</v>
      </c>
      <c r="H3199" s="115">
        <f t="shared" si="1447"/>
        <v>47478</v>
      </c>
      <c r="I3199" s="115">
        <f t="shared" si="1448"/>
        <v>47478</v>
      </c>
      <c r="J3199" s="116">
        <f t="shared" si="1449"/>
        <v>21</v>
      </c>
      <c r="K3199" s="116">
        <f t="shared" si="1450"/>
        <v>15</v>
      </c>
      <c r="L3199" s="8">
        <f t="shared" si="1451"/>
        <v>1.00307002</v>
      </c>
      <c r="M3199" s="117">
        <v>1</v>
      </c>
      <c r="N3199" s="117">
        <f t="shared" si="1452"/>
        <v>1</v>
      </c>
      <c r="O3199" s="110">
        <f t="shared" si="1453"/>
        <v>1.00307002</v>
      </c>
      <c r="P3199" s="110">
        <f t="shared" si="1454"/>
        <v>46.448892639999997</v>
      </c>
      <c r="Q3199" s="148">
        <f t="shared" si="1455"/>
        <v>0</v>
      </c>
      <c r="R3199" s="170">
        <f t="shared" si="1456"/>
        <v>0</v>
      </c>
      <c r="S3199" s="110">
        <f t="shared" si="1457"/>
        <v>0</v>
      </c>
      <c r="T3199" s="92">
        <f t="shared" si="1466"/>
        <v>0</v>
      </c>
      <c r="U3199" s="181">
        <f t="shared" si="1467"/>
        <v>0</v>
      </c>
      <c r="V3199" s="120">
        <f t="shared" si="1463"/>
        <v>7.8E-2</v>
      </c>
      <c r="W3199" s="118">
        <f t="shared" si="1458"/>
        <v>15</v>
      </c>
      <c r="X3199" s="118">
        <v>252</v>
      </c>
      <c r="Y3199" s="117">
        <f t="shared" si="1459"/>
        <v>1.0044806909999999</v>
      </c>
      <c r="Z3199" s="110">
        <f t="shared" si="1460"/>
        <v>0.20812312999999999</v>
      </c>
      <c r="AA3199" s="110">
        <f t="shared" si="1461"/>
        <v>0</v>
      </c>
      <c r="AB3199" s="121" t="str">
        <f t="shared" si="1464"/>
        <v>A+J=</v>
      </c>
      <c r="AC3199" s="115">
        <f t="shared" si="1465"/>
        <v>47478</v>
      </c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9">
        <f t="shared" si="1462"/>
        <v>47469</v>
      </c>
      <c r="B3200" s="110">
        <f t="shared" si="1444"/>
        <v>46.657015769999994</v>
      </c>
      <c r="C3200" s="184">
        <f t="shared" si="1468"/>
        <v>46.306730056489862</v>
      </c>
      <c r="D3200" s="111">
        <f t="shared" si="1445"/>
        <v>7245.38</v>
      </c>
      <c r="E3200" s="111">
        <f>IF($K3200=1,VLOOKUP($A3199,$AQ$11:$AU$150,5),E3199)</f>
        <v>7276.54</v>
      </c>
      <c r="F3200" s="160" t="e">
        <f>IF($K3200=1,VLOOKUP($A3199,$AQ$11:$AU$135,6),F3199)</f>
        <v>#REF!</v>
      </c>
      <c r="G3200" s="114">
        <f t="shared" si="1446"/>
        <v>4.3006716003852752E-3</v>
      </c>
      <c r="H3200" s="115">
        <f t="shared" si="1447"/>
        <v>47478</v>
      </c>
      <c r="I3200" s="115">
        <f t="shared" si="1448"/>
        <v>47478</v>
      </c>
      <c r="J3200" s="116">
        <f t="shared" si="1449"/>
        <v>21</v>
      </c>
      <c r="K3200" s="116">
        <f t="shared" si="1450"/>
        <v>15</v>
      </c>
      <c r="L3200" s="8">
        <f t="shared" si="1451"/>
        <v>1.00307002</v>
      </c>
      <c r="M3200" s="117">
        <v>1</v>
      </c>
      <c r="N3200" s="117">
        <f t="shared" si="1452"/>
        <v>1</v>
      </c>
      <c r="O3200" s="110">
        <f t="shared" si="1453"/>
        <v>1.00307002</v>
      </c>
      <c r="P3200" s="110">
        <f t="shared" si="1454"/>
        <v>46.448892639999997</v>
      </c>
      <c r="Q3200" s="148">
        <f t="shared" si="1455"/>
        <v>0</v>
      </c>
      <c r="R3200" s="170">
        <f t="shared" si="1456"/>
        <v>0</v>
      </c>
      <c r="S3200" s="110">
        <f t="shared" si="1457"/>
        <v>0</v>
      </c>
      <c r="T3200" s="92">
        <f t="shared" si="1466"/>
        <v>0</v>
      </c>
      <c r="U3200" s="181">
        <f t="shared" si="1467"/>
        <v>0</v>
      </c>
      <c r="V3200" s="120">
        <f t="shared" si="1463"/>
        <v>7.8E-2</v>
      </c>
      <c r="W3200" s="118">
        <f t="shared" si="1458"/>
        <v>15</v>
      </c>
      <c r="X3200" s="118">
        <v>252</v>
      </c>
      <c r="Y3200" s="117">
        <f t="shared" si="1459"/>
        <v>1.0044806909999999</v>
      </c>
      <c r="Z3200" s="110">
        <f t="shared" si="1460"/>
        <v>0.20812312999999999</v>
      </c>
      <c r="AA3200" s="110">
        <f t="shared" si="1461"/>
        <v>0</v>
      </c>
      <c r="AB3200" s="121" t="str">
        <f t="shared" si="1464"/>
        <v>A+J=</v>
      </c>
      <c r="AC3200" s="115">
        <f t="shared" si="1465"/>
        <v>47478</v>
      </c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9">
        <f t="shared" si="1462"/>
        <v>47470</v>
      </c>
      <c r="B3201" s="110">
        <f t="shared" si="1444"/>
        <v>46.680462030000001</v>
      </c>
      <c r="C3201" s="184">
        <f t="shared" si="1468"/>
        <v>46.306730056489862</v>
      </c>
      <c r="D3201" s="111">
        <f t="shared" si="1445"/>
        <v>7245.38</v>
      </c>
      <c r="E3201" s="111">
        <f>IF($K3201=1,VLOOKUP($A3200,$AQ$11:$AU$150,5),E3200)</f>
        <v>7276.54</v>
      </c>
      <c r="F3201" s="160" t="e">
        <f>IF($K3201=1,VLOOKUP($A3200,$AQ$11:$AU$135,6),F3200)</f>
        <v>#REF!</v>
      </c>
      <c r="G3201" s="114">
        <f t="shared" si="1446"/>
        <v>4.3006716003852752E-3</v>
      </c>
      <c r="H3201" s="115">
        <f t="shared" si="1447"/>
        <v>47478</v>
      </c>
      <c r="I3201" s="115">
        <f t="shared" si="1448"/>
        <v>47478</v>
      </c>
      <c r="J3201" s="116">
        <f t="shared" si="1449"/>
        <v>21</v>
      </c>
      <c r="K3201" s="116">
        <f t="shared" si="1450"/>
        <v>16</v>
      </c>
      <c r="L3201" s="8">
        <f t="shared" si="1451"/>
        <v>1.00327502</v>
      </c>
      <c r="M3201" s="117">
        <v>1</v>
      </c>
      <c r="N3201" s="117">
        <f t="shared" si="1452"/>
        <v>1</v>
      </c>
      <c r="O3201" s="110">
        <f t="shared" si="1453"/>
        <v>1.00327502</v>
      </c>
      <c r="P3201" s="110">
        <f t="shared" si="1454"/>
        <v>46.45838552</v>
      </c>
      <c r="Q3201" s="148">
        <f t="shared" si="1455"/>
        <v>0</v>
      </c>
      <c r="R3201" s="170">
        <f t="shared" si="1456"/>
        <v>0</v>
      </c>
      <c r="S3201" s="110">
        <f t="shared" si="1457"/>
        <v>0</v>
      </c>
      <c r="T3201" s="92">
        <f t="shared" si="1466"/>
        <v>0</v>
      </c>
      <c r="U3201" s="181">
        <f t="shared" si="1467"/>
        <v>0</v>
      </c>
      <c r="V3201" s="120">
        <f t="shared" si="1463"/>
        <v>7.8E-2</v>
      </c>
      <c r="W3201" s="118">
        <f t="shared" si="1458"/>
        <v>16</v>
      </c>
      <c r="X3201" s="118">
        <v>252</v>
      </c>
      <c r="Y3201" s="117">
        <f t="shared" si="1459"/>
        <v>1.0047801169999999</v>
      </c>
      <c r="Z3201" s="110">
        <f t="shared" si="1460"/>
        <v>0.22207651</v>
      </c>
      <c r="AA3201" s="110">
        <f t="shared" si="1461"/>
        <v>0</v>
      </c>
      <c r="AB3201" s="121" t="str">
        <f t="shared" si="1464"/>
        <v>A+J=</v>
      </c>
      <c r="AC3201" s="115">
        <f t="shared" si="1465"/>
        <v>47478</v>
      </c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9">
        <f t="shared" si="1462"/>
        <v>47471</v>
      </c>
      <c r="B3202" s="110">
        <f t="shared" si="1444"/>
        <v>46.703920440000005</v>
      </c>
      <c r="C3202" s="184">
        <f t="shared" si="1468"/>
        <v>46.306730056489862</v>
      </c>
      <c r="D3202" s="111">
        <f t="shared" si="1445"/>
        <v>7245.38</v>
      </c>
      <c r="E3202" s="111">
        <f>IF($K3202=1,VLOOKUP($A3201,$AQ$11:$AU$150,5),E3201)</f>
        <v>7276.54</v>
      </c>
      <c r="F3202" s="160" t="e">
        <f>IF($K3202=1,VLOOKUP($A3201,$AQ$11:$AU$135,6),F3201)</f>
        <v>#REF!</v>
      </c>
      <c r="G3202" s="114">
        <f t="shared" si="1446"/>
        <v>4.3006716003852752E-3</v>
      </c>
      <c r="H3202" s="115">
        <f t="shared" si="1447"/>
        <v>47478</v>
      </c>
      <c r="I3202" s="115">
        <f t="shared" si="1448"/>
        <v>47478</v>
      </c>
      <c r="J3202" s="116">
        <f t="shared" si="1449"/>
        <v>21</v>
      </c>
      <c r="K3202" s="116">
        <f t="shared" si="1450"/>
        <v>17</v>
      </c>
      <c r="L3202" s="8">
        <f t="shared" si="1451"/>
        <v>1.0034800699999999</v>
      </c>
      <c r="M3202" s="117">
        <v>1</v>
      </c>
      <c r="N3202" s="117">
        <f t="shared" si="1452"/>
        <v>1</v>
      </c>
      <c r="O3202" s="110">
        <f t="shared" si="1453"/>
        <v>1.0034800699999999</v>
      </c>
      <c r="P3202" s="110">
        <f t="shared" si="1454"/>
        <v>46.467880710000003</v>
      </c>
      <c r="Q3202" s="148">
        <f t="shared" si="1455"/>
        <v>0</v>
      </c>
      <c r="R3202" s="170">
        <f t="shared" si="1456"/>
        <v>0</v>
      </c>
      <c r="S3202" s="110">
        <f t="shared" si="1457"/>
        <v>0</v>
      </c>
      <c r="T3202" s="92">
        <f t="shared" si="1466"/>
        <v>0</v>
      </c>
      <c r="U3202" s="181">
        <f t="shared" si="1467"/>
        <v>0</v>
      </c>
      <c r="V3202" s="120">
        <f t="shared" si="1463"/>
        <v>7.8E-2</v>
      </c>
      <c r="W3202" s="118">
        <f t="shared" si="1458"/>
        <v>17</v>
      </c>
      <c r="X3202" s="118">
        <v>252</v>
      </c>
      <c r="Y3202" s="117">
        <f t="shared" si="1459"/>
        <v>1.0050796319999999</v>
      </c>
      <c r="Z3202" s="110">
        <f t="shared" si="1460"/>
        <v>0.23603973</v>
      </c>
      <c r="AA3202" s="110">
        <f t="shared" si="1461"/>
        <v>0</v>
      </c>
      <c r="AB3202" s="121" t="str">
        <f t="shared" si="1464"/>
        <v>A+J=</v>
      </c>
      <c r="AC3202" s="115">
        <f t="shared" si="1465"/>
        <v>47478</v>
      </c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9">
        <f t="shared" si="1462"/>
        <v>47472</v>
      </c>
      <c r="B3203" s="110">
        <f t="shared" si="1444"/>
        <v>46.727390079999999</v>
      </c>
      <c r="C3203" s="184">
        <f t="shared" si="1468"/>
        <v>46.306730056489862</v>
      </c>
      <c r="D3203" s="111">
        <f t="shared" si="1445"/>
        <v>7245.38</v>
      </c>
      <c r="E3203" s="111">
        <f>IF($K3203=1,VLOOKUP($A3202,$AQ$11:$AU$150,5),E3202)</f>
        <v>7276.54</v>
      </c>
      <c r="F3203" s="160" t="e">
        <f>IF($K3203=1,VLOOKUP($A3202,$AQ$11:$AU$135,6),F3202)</f>
        <v>#REF!</v>
      </c>
      <c r="G3203" s="114">
        <f t="shared" si="1446"/>
        <v>4.3006716003852752E-3</v>
      </c>
      <c r="H3203" s="115">
        <f t="shared" si="1447"/>
        <v>47478</v>
      </c>
      <c r="I3203" s="115">
        <f t="shared" si="1448"/>
        <v>47478</v>
      </c>
      <c r="J3203" s="116">
        <f t="shared" si="1449"/>
        <v>21</v>
      </c>
      <c r="K3203" s="116">
        <f t="shared" si="1450"/>
        <v>18</v>
      </c>
      <c r="L3203" s="8">
        <f t="shared" si="1451"/>
        <v>1.0036851499999999</v>
      </c>
      <c r="M3203" s="117">
        <v>1</v>
      </c>
      <c r="N3203" s="117">
        <f t="shared" si="1452"/>
        <v>1</v>
      </c>
      <c r="O3203" s="110">
        <f t="shared" si="1453"/>
        <v>1.0036851499999999</v>
      </c>
      <c r="P3203" s="110">
        <f t="shared" si="1454"/>
        <v>46.477377300000001</v>
      </c>
      <c r="Q3203" s="148">
        <f t="shared" si="1455"/>
        <v>0</v>
      </c>
      <c r="R3203" s="170">
        <f t="shared" si="1456"/>
        <v>0</v>
      </c>
      <c r="S3203" s="110">
        <f t="shared" si="1457"/>
        <v>0</v>
      </c>
      <c r="T3203" s="92">
        <f t="shared" si="1466"/>
        <v>0</v>
      </c>
      <c r="U3203" s="181">
        <f t="shared" si="1467"/>
        <v>0</v>
      </c>
      <c r="V3203" s="120">
        <f t="shared" si="1463"/>
        <v>7.8E-2</v>
      </c>
      <c r="W3203" s="118">
        <f t="shared" si="1458"/>
        <v>18</v>
      </c>
      <c r="X3203" s="118">
        <v>252</v>
      </c>
      <c r="Y3203" s="117">
        <f t="shared" si="1459"/>
        <v>1.005379236</v>
      </c>
      <c r="Z3203" s="110">
        <f t="shared" si="1460"/>
        <v>0.25001277999999999</v>
      </c>
      <c r="AA3203" s="110">
        <f t="shared" si="1461"/>
        <v>0</v>
      </c>
      <c r="AB3203" s="121" t="str">
        <f t="shared" si="1464"/>
        <v>A+J=</v>
      </c>
      <c r="AC3203" s="115">
        <f t="shared" si="1465"/>
        <v>47478</v>
      </c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9">
        <f t="shared" si="1462"/>
        <v>47473</v>
      </c>
      <c r="B3204" s="110">
        <f t="shared" si="1444"/>
        <v>46.750871859999997</v>
      </c>
      <c r="C3204" s="184">
        <f t="shared" si="1468"/>
        <v>46.306730056489862</v>
      </c>
      <c r="D3204" s="111">
        <f t="shared" si="1445"/>
        <v>7245.38</v>
      </c>
      <c r="E3204" s="111">
        <f>IF($K3204=1,VLOOKUP($A3203,$AQ$11:$AU$150,5),E3203)</f>
        <v>7276.54</v>
      </c>
      <c r="F3204" s="160" t="e">
        <f>IF($K3204=1,VLOOKUP($A3203,$AQ$11:$AU$135,6),F3203)</f>
        <v>#REF!</v>
      </c>
      <c r="G3204" s="114">
        <f t="shared" si="1446"/>
        <v>4.3006716003852752E-3</v>
      </c>
      <c r="H3204" s="115">
        <f t="shared" si="1447"/>
        <v>47478</v>
      </c>
      <c r="I3204" s="115">
        <f t="shared" si="1448"/>
        <v>47478</v>
      </c>
      <c r="J3204" s="116">
        <f t="shared" si="1449"/>
        <v>21</v>
      </c>
      <c r="K3204" s="116">
        <f t="shared" si="1450"/>
        <v>19</v>
      </c>
      <c r="L3204" s="8">
        <f t="shared" si="1451"/>
        <v>1.00389028</v>
      </c>
      <c r="M3204" s="117">
        <v>1</v>
      </c>
      <c r="N3204" s="117">
        <f t="shared" si="1452"/>
        <v>1</v>
      </c>
      <c r="O3204" s="110">
        <f t="shared" si="1453"/>
        <v>1.00389028</v>
      </c>
      <c r="P3204" s="110">
        <f t="shared" si="1454"/>
        <v>46.486876199999998</v>
      </c>
      <c r="Q3204" s="148">
        <f t="shared" si="1455"/>
        <v>0</v>
      </c>
      <c r="R3204" s="170">
        <f t="shared" si="1456"/>
        <v>0</v>
      </c>
      <c r="S3204" s="110">
        <f t="shared" si="1457"/>
        <v>0</v>
      </c>
      <c r="T3204" s="92">
        <f t="shared" si="1466"/>
        <v>0</v>
      </c>
      <c r="U3204" s="181">
        <f t="shared" si="1467"/>
        <v>0</v>
      </c>
      <c r="V3204" s="120">
        <f t="shared" si="1463"/>
        <v>7.8E-2</v>
      </c>
      <c r="W3204" s="118">
        <f t="shared" si="1458"/>
        <v>19</v>
      </c>
      <c r="X3204" s="118">
        <v>252</v>
      </c>
      <c r="Y3204" s="117">
        <f t="shared" si="1459"/>
        <v>1.0056789290000001</v>
      </c>
      <c r="Z3204" s="110">
        <f t="shared" si="1460"/>
        <v>0.26399566000000002</v>
      </c>
      <c r="AA3204" s="110">
        <f t="shared" si="1461"/>
        <v>0</v>
      </c>
      <c r="AB3204" s="121" t="str">
        <f t="shared" si="1464"/>
        <v>A+J=</v>
      </c>
      <c r="AC3204" s="115">
        <f t="shared" si="1465"/>
        <v>47478</v>
      </c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9">
        <f t="shared" si="1462"/>
        <v>47474</v>
      </c>
      <c r="B3205" s="110">
        <f t="shared" si="1444"/>
        <v>46.77436539</v>
      </c>
      <c r="C3205" s="184">
        <f t="shared" si="1468"/>
        <v>46.306730056489862</v>
      </c>
      <c r="D3205" s="111">
        <f t="shared" si="1445"/>
        <v>7245.38</v>
      </c>
      <c r="E3205" s="111">
        <f>IF($K3205=1,VLOOKUP($A3204,$AQ$11:$AU$150,5),E3204)</f>
        <v>7276.54</v>
      </c>
      <c r="F3205" s="160" t="e">
        <f>IF($K3205=1,VLOOKUP($A3204,$AQ$11:$AU$135,6),F3204)</f>
        <v>#REF!</v>
      </c>
      <c r="G3205" s="114">
        <f t="shared" si="1446"/>
        <v>4.3006716003852752E-3</v>
      </c>
      <c r="H3205" s="115">
        <f t="shared" si="1447"/>
        <v>47478</v>
      </c>
      <c r="I3205" s="115">
        <f t="shared" si="1448"/>
        <v>47478</v>
      </c>
      <c r="J3205" s="116">
        <f t="shared" si="1449"/>
        <v>21</v>
      </c>
      <c r="K3205" s="116">
        <f t="shared" si="1450"/>
        <v>20</v>
      </c>
      <c r="L3205" s="8">
        <f t="shared" si="1451"/>
        <v>1.0040954499999999</v>
      </c>
      <c r="M3205" s="117">
        <v>1</v>
      </c>
      <c r="N3205" s="117">
        <f t="shared" si="1452"/>
        <v>1</v>
      </c>
      <c r="O3205" s="110">
        <f t="shared" si="1453"/>
        <v>1.0040954499999999</v>
      </c>
      <c r="P3205" s="110">
        <f t="shared" si="1454"/>
        <v>46.496376949999998</v>
      </c>
      <c r="Q3205" s="148">
        <f t="shared" si="1455"/>
        <v>0</v>
      </c>
      <c r="R3205" s="170">
        <f t="shared" si="1456"/>
        <v>0</v>
      </c>
      <c r="S3205" s="110">
        <f t="shared" si="1457"/>
        <v>0</v>
      </c>
      <c r="T3205" s="92">
        <f t="shared" si="1466"/>
        <v>0</v>
      </c>
      <c r="U3205" s="181">
        <f t="shared" si="1467"/>
        <v>0</v>
      </c>
      <c r="V3205" s="120">
        <f t="shared" si="1463"/>
        <v>7.8E-2</v>
      </c>
      <c r="W3205" s="118">
        <f t="shared" si="1458"/>
        <v>20</v>
      </c>
      <c r="X3205" s="118">
        <v>252</v>
      </c>
      <c r="Y3205" s="117">
        <f t="shared" si="1459"/>
        <v>1.0059787120000001</v>
      </c>
      <c r="Z3205" s="110">
        <f t="shared" si="1460"/>
        <v>0.27798844</v>
      </c>
      <c r="AA3205" s="110">
        <f t="shared" si="1461"/>
        <v>0</v>
      </c>
      <c r="AB3205" s="121" t="str">
        <f t="shared" si="1464"/>
        <v>A+J=</v>
      </c>
      <c r="AC3205" s="115">
        <f t="shared" si="1465"/>
        <v>47478</v>
      </c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9">
        <f t="shared" si="1462"/>
        <v>47475</v>
      </c>
      <c r="B3206" s="110">
        <f t="shared" si="1444"/>
        <v>46.77436539</v>
      </c>
      <c r="C3206" s="184">
        <f t="shared" si="1468"/>
        <v>46.306730056489862</v>
      </c>
      <c r="D3206" s="111">
        <f t="shared" si="1445"/>
        <v>7245.38</v>
      </c>
      <c r="E3206" s="111">
        <f>IF($K3206=1,VLOOKUP($A3205,$AQ$11:$AU$150,5),E3205)</f>
        <v>7276.54</v>
      </c>
      <c r="F3206" s="160" t="e">
        <f>IF($K3206=1,VLOOKUP($A3205,$AQ$11:$AU$135,6),F3205)</f>
        <v>#REF!</v>
      </c>
      <c r="G3206" s="114">
        <f t="shared" si="1446"/>
        <v>4.3006716003852752E-3</v>
      </c>
      <c r="H3206" s="115">
        <f t="shared" si="1447"/>
        <v>47478</v>
      </c>
      <c r="I3206" s="115">
        <f t="shared" si="1448"/>
        <v>47478</v>
      </c>
      <c r="J3206" s="116">
        <f t="shared" si="1449"/>
        <v>21</v>
      </c>
      <c r="K3206" s="116">
        <f t="shared" si="1450"/>
        <v>20</v>
      </c>
      <c r="L3206" s="8">
        <f t="shared" si="1451"/>
        <v>1.0040954499999999</v>
      </c>
      <c r="M3206" s="117">
        <v>1</v>
      </c>
      <c r="N3206" s="117">
        <f t="shared" si="1452"/>
        <v>1</v>
      </c>
      <c r="O3206" s="110">
        <f t="shared" si="1453"/>
        <v>1.0040954499999999</v>
      </c>
      <c r="P3206" s="110">
        <f t="shared" si="1454"/>
        <v>46.496376949999998</v>
      </c>
      <c r="Q3206" s="148">
        <f t="shared" si="1455"/>
        <v>0</v>
      </c>
      <c r="R3206" s="170">
        <f t="shared" si="1456"/>
        <v>0</v>
      </c>
      <c r="S3206" s="110">
        <f t="shared" si="1457"/>
        <v>0</v>
      </c>
      <c r="T3206" s="92">
        <f t="shared" si="1466"/>
        <v>0</v>
      </c>
      <c r="U3206" s="181">
        <f t="shared" si="1467"/>
        <v>0</v>
      </c>
      <c r="V3206" s="120">
        <f t="shared" si="1463"/>
        <v>7.8E-2</v>
      </c>
      <c r="W3206" s="118">
        <f t="shared" si="1458"/>
        <v>20</v>
      </c>
      <c r="X3206" s="118">
        <v>252</v>
      </c>
      <c r="Y3206" s="117">
        <f t="shared" si="1459"/>
        <v>1.0059787120000001</v>
      </c>
      <c r="Z3206" s="110">
        <f t="shared" si="1460"/>
        <v>0.27798844</v>
      </c>
      <c r="AA3206" s="110">
        <f t="shared" si="1461"/>
        <v>0</v>
      </c>
      <c r="AB3206" s="121" t="str">
        <f t="shared" si="1464"/>
        <v>A+J=</v>
      </c>
      <c r="AC3206" s="115">
        <f t="shared" si="1465"/>
        <v>47478</v>
      </c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9">
        <f t="shared" si="1462"/>
        <v>47476</v>
      </c>
      <c r="B3207" s="110">
        <f t="shared" si="1444"/>
        <v>46.77436539</v>
      </c>
      <c r="C3207" s="184">
        <f t="shared" si="1468"/>
        <v>46.306730056489862</v>
      </c>
      <c r="D3207" s="111">
        <f t="shared" si="1445"/>
        <v>7245.38</v>
      </c>
      <c r="E3207" s="111">
        <f>IF($K3207=1,VLOOKUP($A3206,$AQ$11:$AU$150,5),E3206)</f>
        <v>7276.54</v>
      </c>
      <c r="F3207" s="160" t="e">
        <f>IF($K3207=1,VLOOKUP($A3206,$AQ$11:$AU$135,6),F3206)</f>
        <v>#REF!</v>
      </c>
      <c r="G3207" s="114">
        <f t="shared" si="1446"/>
        <v>4.3006716003852752E-3</v>
      </c>
      <c r="H3207" s="115">
        <f t="shared" si="1447"/>
        <v>47478</v>
      </c>
      <c r="I3207" s="115">
        <f t="shared" si="1448"/>
        <v>47478</v>
      </c>
      <c r="J3207" s="116">
        <f t="shared" si="1449"/>
        <v>21</v>
      </c>
      <c r="K3207" s="116">
        <f t="shared" si="1450"/>
        <v>20</v>
      </c>
      <c r="L3207" s="8">
        <f t="shared" si="1451"/>
        <v>1.0040954499999999</v>
      </c>
      <c r="M3207" s="117">
        <v>1</v>
      </c>
      <c r="N3207" s="117">
        <f t="shared" si="1452"/>
        <v>1</v>
      </c>
      <c r="O3207" s="110">
        <f t="shared" si="1453"/>
        <v>1.0040954499999999</v>
      </c>
      <c r="P3207" s="110">
        <f t="shared" si="1454"/>
        <v>46.496376949999998</v>
      </c>
      <c r="Q3207" s="148">
        <f t="shared" si="1455"/>
        <v>0</v>
      </c>
      <c r="R3207" s="170">
        <f t="shared" si="1456"/>
        <v>0</v>
      </c>
      <c r="S3207" s="110">
        <f t="shared" si="1457"/>
        <v>0</v>
      </c>
      <c r="T3207" s="92">
        <f t="shared" si="1466"/>
        <v>0</v>
      </c>
      <c r="U3207" s="181">
        <f t="shared" si="1467"/>
        <v>0</v>
      </c>
      <c r="V3207" s="120">
        <f t="shared" si="1463"/>
        <v>7.8E-2</v>
      </c>
      <c r="W3207" s="118">
        <f t="shared" si="1458"/>
        <v>20</v>
      </c>
      <c r="X3207" s="118">
        <v>252</v>
      </c>
      <c r="Y3207" s="117">
        <f t="shared" si="1459"/>
        <v>1.0059787120000001</v>
      </c>
      <c r="Z3207" s="110">
        <f t="shared" si="1460"/>
        <v>0.27798844</v>
      </c>
      <c r="AA3207" s="110">
        <f t="shared" si="1461"/>
        <v>0</v>
      </c>
      <c r="AB3207" s="121" t="str">
        <f t="shared" si="1464"/>
        <v>A+J=</v>
      </c>
      <c r="AC3207" s="115">
        <f t="shared" si="1465"/>
        <v>47478</v>
      </c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9">
        <f t="shared" si="1462"/>
        <v>47477</v>
      </c>
      <c r="B3208" s="110">
        <f t="shared" si="1444"/>
        <v>46.797871090000001</v>
      </c>
      <c r="C3208" s="184">
        <f t="shared" si="1468"/>
        <v>46.306730056489862</v>
      </c>
      <c r="D3208" s="111">
        <f t="shared" si="1445"/>
        <v>7245.38</v>
      </c>
      <c r="E3208" s="111">
        <f>IF($K3208=1,VLOOKUP($A3207,$AQ$11:$AU$150,5),E3207)</f>
        <v>7276.54</v>
      </c>
      <c r="F3208" s="160" t="e">
        <f>IF($K3208=1,VLOOKUP($A3207,$AQ$11:$AU$135,6),F3207)</f>
        <v>#REF!</v>
      </c>
      <c r="G3208" s="114">
        <f t="shared" si="1446"/>
        <v>4.3006716003852752E-3</v>
      </c>
      <c r="H3208" s="115">
        <f t="shared" si="1447"/>
        <v>47478</v>
      </c>
      <c r="I3208" s="115">
        <f t="shared" si="1448"/>
        <v>47478</v>
      </c>
      <c r="J3208" s="116">
        <f t="shared" si="1449"/>
        <v>21</v>
      </c>
      <c r="K3208" s="116">
        <f t="shared" si="1450"/>
        <v>21</v>
      </c>
      <c r="L3208" s="8">
        <f t="shared" si="1451"/>
        <v>1.0043006699999999</v>
      </c>
      <c r="M3208" s="117">
        <v>1</v>
      </c>
      <c r="N3208" s="117">
        <f t="shared" si="1452"/>
        <v>1</v>
      </c>
      <c r="O3208" s="110">
        <f t="shared" si="1453"/>
        <v>1.0043006699999999</v>
      </c>
      <c r="P3208" s="110">
        <f t="shared" si="1454"/>
        <v>46.505880019999999</v>
      </c>
      <c r="Q3208" s="148">
        <f t="shared" si="1455"/>
        <v>0</v>
      </c>
      <c r="R3208" s="170">
        <f t="shared" si="1456"/>
        <v>0</v>
      </c>
      <c r="S3208" s="110">
        <f t="shared" si="1457"/>
        <v>0</v>
      </c>
      <c r="T3208" s="92">
        <f t="shared" si="1466"/>
        <v>0</v>
      </c>
      <c r="U3208" s="181">
        <f t="shared" si="1467"/>
        <v>0</v>
      </c>
      <c r="V3208" s="120">
        <f t="shared" si="1463"/>
        <v>7.8E-2</v>
      </c>
      <c r="W3208" s="118">
        <f t="shared" si="1458"/>
        <v>21</v>
      </c>
      <c r="X3208" s="118">
        <v>252</v>
      </c>
      <c r="Y3208" s="117">
        <f t="shared" si="1459"/>
        <v>1.0062785839999999</v>
      </c>
      <c r="Z3208" s="110">
        <f t="shared" si="1460"/>
        <v>0.29199107000000002</v>
      </c>
      <c r="AA3208" s="110">
        <f t="shared" si="1461"/>
        <v>0</v>
      </c>
      <c r="AB3208" s="121" t="str">
        <f t="shared" si="1464"/>
        <v>A+J=</v>
      </c>
      <c r="AC3208" s="115">
        <f t="shared" si="1465"/>
        <v>47478</v>
      </c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9">
        <f t="shared" si="1462"/>
        <v>47478</v>
      </c>
      <c r="B3209" s="110">
        <f t="shared" ref="B3209:B3272" si="1469">(P3209+Z3209)</f>
        <v>46.797871090000001</v>
      </c>
      <c r="C3209" s="184">
        <f t="shared" si="1468"/>
        <v>46.306730056489862</v>
      </c>
      <c r="D3209" s="111">
        <f t="shared" ref="D3209:D3272" si="1470">IF(E3209=E3208,D3208,E3208)</f>
        <v>7245.38</v>
      </c>
      <c r="E3209" s="111">
        <f>IF($K3209=1,VLOOKUP($A3208,$AQ$11:$AU$150,5),E3208)</f>
        <v>7276.54</v>
      </c>
      <c r="F3209" s="160" t="e">
        <f>IF($K3209=1,VLOOKUP($A3208,$AQ$11:$AU$135,6),F3208)</f>
        <v>#REF!</v>
      </c>
      <c r="G3209" s="114">
        <f t="shared" ref="G3209:G3272" si="1471">(E3209/D3209)-1</f>
        <v>4.3006716003852752E-3</v>
      </c>
      <c r="H3209" s="115">
        <f t="shared" ref="H3209:H3272" si="1472">IF(Q3208&gt;0,VLOOKUP(A3209,AJ$119:AP$451,4),H3208)</f>
        <v>47478</v>
      </c>
      <c r="I3209" s="115">
        <f t="shared" ref="I3209:I3272" si="1473">IF(A3209&gt;I3208,H3209,I3208)</f>
        <v>47478</v>
      </c>
      <c r="J3209" s="116">
        <f t="shared" ref="J3209:J3272" si="1474">IF(I3209=I3208,J3208,NETWORKDAYS(I3208,I3209,$AF$149:$AF$503)-1)</f>
        <v>21</v>
      </c>
      <c r="K3209" s="116">
        <f t="shared" ref="K3209:K3272" si="1475">(J3209-(NETWORKDAYS(A3209,I3209,AF$149:AF$503)-1))</f>
        <v>21</v>
      </c>
      <c r="L3209" s="8">
        <f t="shared" ref="L3209:L3272" si="1476">TRUNC((E3209/D3209)^TRUNC((K3209/J3209),9),8)</f>
        <v>1.0043006699999999</v>
      </c>
      <c r="M3209" s="117">
        <v>1</v>
      </c>
      <c r="N3209" s="117">
        <f t="shared" ref="N3209:N3272" si="1477">IF(I3209&gt;I3208,N3208*M3209,N3208)</f>
        <v>1</v>
      </c>
      <c r="O3209" s="110">
        <f t="shared" ref="O3209:O3272" si="1478">TRUNC(TRUNC((L3209*N3209),15),8)</f>
        <v>1.0043006699999999</v>
      </c>
      <c r="P3209" s="110">
        <f t="shared" ref="P3209:P3272" si="1479">TRUNC(C3209*O3209,8)</f>
        <v>46.505880019999999</v>
      </c>
      <c r="Q3209" s="148">
        <f t="shared" ref="Q3209:Q3272" si="1480">IF(VLOOKUP(A3209,AF$11:AM$141,8)=VLOOKUP(A3208,AF$11:AM$141,8),0,VLOOKUP(A3209,AF$11:AM$141,8))</f>
        <v>105</v>
      </c>
      <c r="R3209" s="170">
        <f t="shared" ref="R3209:R3272" si="1481">IF(Q3209&gt;0,VLOOKUP($A3209,$AF$11:$AK$141,6),0)</f>
        <v>0.25</v>
      </c>
      <c r="S3209" s="110">
        <f t="shared" ref="S3209:S3272" si="1482">IF(R3209&gt;0,TRUNC(R3209*P3209,8),0)</f>
        <v>11.626469999999999</v>
      </c>
      <c r="T3209" s="92">
        <f t="shared" si="1466"/>
        <v>0.19914996475203942</v>
      </c>
      <c r="U3209" s="181">
        <f t="shared" si="1467"/>
        <v>0.25428225333369447</v>
      </c>
      <c r="V3209" s="120">
        <f t="shared" si="1463"/>
        <v>7.8E-2</v>
      </c>
      <c r="W3209" s="118">
        <f t="shared" ref="W3209:W3272" si="1483">IF(A3208&lt;K$2,0,IF(Q3208&gt;0,1,IF(K3209=K3208,W3208,W3208+1)))</f>
        <v>21</v>
      </c>
      <c r="X3209" s="118">
        <v>252</v>
      </c>
      <c r="Y3209" s="117">
        <f t="shared" ref="Y3209:Y3272" si="1484">ROUND((1+V3209)^TRUNC((W3209/X3209),9),9)</f>
        <v>1.0062785839999999</v>
      </c>
      <c r="Z3209" s="110">
        <f t="shared" ref="Z3209:Z3272" si="1485">TRUNC((P3209*(Y3209-1)),8)</f>
        <v>0.29199107000000002</v>
      </c>
      <c r="AA3209" s="110">
        <f t="shared" ref="AA3209:AA3272" si="1486">IF(Q3209&gt;0,S3209+Z3209,0)</f>
        <v>11.918461069999999</v>
      </c>
      <c r="AB3209" s="121" t="str">
        <f t="shared" si="1464"/>
        <v>A+J=</v>
      </c>
      <c r="AC3209" s="115">
        <f t="shared" si="1465"/>
        <v>47478</v>
      </c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9">
        <f t="shared" si="1462"/>
        <v>47479</v>
      </c>
      <c r="B3210" s="110">
        <f t="shared" si="1469"/>
        <v>34.697687600000002</v>
      </c>
      <c r="C3210" s="184">
        <f t="shared" si="1468"/>
        <v>34.680260055247963</v>
      </c>
      <c r="D3210" s="111">
        <f t="shared" si="1470"/>
        <v>7245.38</v>
      </c>
      <c r="E3210" s="111">
        <f>IF($K3210=1,VLOOKUP($A3209,$AQ$11:$AU$150,5),E3209)</f>
        <v>7276.54</v>
      </c>
      <c r="F3210" s="160" t="e">
        <f>IF($K3210=1,VLOOKUP($A3209,$AQ$11:$AU$135,6),F3209)</f>
        <v>#REF!</v>
      </c>
      <c r="G3210" s="114">
        <f t="shared" si="1471"/>
        <v>4.3006716003852752E-3</v>
      </c>
      <c r="H3210" s="115">
        <f t="shared" si="1472"/>
        <v>47508</v>
      </c>
      <c r="I3210" s="115">
        <f t="shared" si="1473"/>
        <v>47508</v>
      </c>
      <c r="J3210" s="116">
        <f t="shared" si="1474"/>
        <v>21</v>
      </c>
      <c r="K3210" s="116">
        <f t="shared" si="1475"/>
        <v>1</v>
      </c>
      <c r="L3210" s="8">
        <f t="shared" si="1476"/>
        <v>1.0002043700000001</v>
      </c>
      <c r="M3210" s="117">
        <v>1</v>
      </c>
      <c r="N3210" s="117">
        <f t="shared" si="1477"/>
        <v>1</v>
      </c>
      <c r="O3210" s="110">
        <f t="shared" si="1478"/>
        <v>1.0002043700000001</v>
      </c>
      <c r="P3210" s="110">
        <f t="shared" si="1479"/>
        <v>34.68734765</v>
      </c>
      <c r="Q3210" s="148">
        <f t="shared" si="1480"/>
        <v>0</v>
      </c>
      <c r="R3210" s="170">
        <f t="shared" si="1481"/>
        <v>0</v>
      </c>
      <c r="S3210" s="110">
        <f t="shared" si="1482"/>
        <v>0</v>
      </c>
      <c r="T3210" s="92">
        <f t="shared" si="1466"/>
        <v>0</v>
      </c>
      <c r="U3210" s="181">
        <f t="shared" si="1467"/>
        <v>0</v>
      </c>
      <c r="V3210" s="120">
        <f t="shared" si="1463"/>
        <v>7.8E-2</v>
      </c>
      <c r="W3210" s="118">
        <f t="shared" si="1483"/>
        <v>1</v>
      </c>
      <c r="X3210" s="118">
        <v>252</v>
      </c>
      <c r="Y3210" s="117">
        <f t="shared" si="1484"/>
        <v>1.00029809</v>
      </c>
      <c r="Z3210" s="110">
        <f t="shared" si="1485"/>
        <v>1.0339950000000001E-2</v>
      </c>
      <c r="AA3210" s="110">
        <f t="shared" si="1486"/>
        <v>0</v>
      </c>
      <c r="AB3210" s="121" t="str">
        <f t="shared" si="1464"/>
        <v>A+J=</v>
      </c>
      <c r="AC3210" s="115">
        <f t="shared" si="1465"/>
        <v>47508</v>
      </c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9">
        <f t="shared" si="1462"/>
        <v>47480</v>
      </c>
      <c r="B3211" s="110">
        <f t="shared" si="1469"/>
        <v>34.715124199999998</v>
      </c>
      <c r="C3211" s="184">
        <f t="shared" si="1468"/>
        <v>34.680260055247963</v>
      </c>
      <c r="D3211" s="111">
        <f t="shared" si="1470"/>
        <v>7245.38</v>
      </c>
      <c r="E3211" s="111">
        <f>IF($K3211=1,VLOOKUP($A3210,$AQ$11:$AU$150,5),E3210)</f>
        <v>7276.54</v>
      </c>
      <c r="F3211" s="160" t="e">
        <f>IF($K3211=1,VLOOKUP($A3210,$AQ$11:$AU$135,6),F3210)</f>
        <v>#REF!</v>
      </c>
      <c r="G3211" s="114">
        <f t="shared" si="1471"/>
        <v>4.3006716003852752E-3</v>
      </c>
      <c r="H3211" s="115">
        <f t="shared" si="1472"/>
        <v>47508</v>
      </c>
      <c r="I3211" s="115">
        <f t="shared" si="1473"/>
        <v>47508</v>
      </c>
      <c r="J3211" s="116">
        <f t="shared" si="1474"/>
        <v>21</v>
      </c>
      <c r="K3211" s="116">
        <f t="shared" si="1475"/>
        <v>2</v>
      </c>
      <c r="L3211" s="8">
        <f t="shared" si="1476"/>
        <v>1.00040879</v>
      </c>
      <c r="M3211" s="117">
        <v>1</v>
      </c>
      <c r="N3211" s="117">
        <f t="shared" si="1477"/>
        <v>1</v>
      </c>
      <c r="O3211" s="110">
        <f t="shared" si="1478"/>
        <v>1.00040879</v>
      </c>
      <c r="P3211" s="110">
        <f t="shared" si="1479"/>
        <v>34.69443699</v>
      </c>
      <c r="Q3211" s="148">
        <f t="shared" si="1480"/>
        <v>0</v>
      </c>
      <c r="R3211" s="170">
        <f t="shared" si="1481"/>
        <v>0</v>
      </c>
      <c r="S3211" s="110">
        <f t="shared" si="1482"/>
        <v>0</v>
      </c>
      <c r="T3211" s="92">
        <f t="shared" si="1466"/>
        <v>0</v>
      </c>
      <c r="U3211" s="181">
        <f t="shared" si="1467"/>
        <v>0</v>
      </c>
      <c r="V3211" s="120">
        <f t="shared" si="1463"/>
        <v>7.8E-2</v>
      </c>
      <c r="W3211" s="118">
        <f t="shared" si="1483"/>
        <v>2</v>
      </c>
      <c r="X3211" s="118">
        <v>252</v>
      </c>
      <c r="Y3211" s="117">
        <f t="shared" si="1484"/>
        <v>1.0005962690000001</v>
      </c>
      <c r="Z3211" s="110">
        <f t="shared" si="1485"/>
        <v>2.0687210000000001E-2</v>
      </c>
      <c r="AA3211" s="110">
        <f t="shared" si="1486"/>
        <v>0</v>
      </c>
      <c r="AB3211" s="121" t="str">
        <f t="shared" si="1464"/>
        <v>A+J=</v>
      </c>
      <c r="AC3211" s="115">
        <f t="shared" si="1465"/>
        <v>47508</v>
      </c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9">
        <f t="shared" ref="A3212:A3275" si="1487">(A3211+1)</f>
        <v>47481</v>
      </c>
      <c r="B3212" s="110">
        <f t="shared" si="1469"/>
        <v>34.732569480000002</v>
      </c>
      <c r="C3212" s="184">
        <f t="shared" si="1468"/>
        <v>34.680260055247963</v>
      </c>
      <c r="D3212" s="111">
        <f t="shared" si="1470"/>
        <v>7245.38</v>
      </c>
      <c r="E3212" s="111">
        <f>IF($K3212=1,VLOOKUP($A3211,$AQ$11:$AU$150,5),E3211)</f>
        <v>7276.54</v>
      </c>
      <c r="F3212" s="160" t="e">
        <f>IF($K3212=1,VLOOKUP($A3211,$AQ$11:$AU$135,6),F3211)</f>
        <v>#REF!</v>
      </c>
      <c r="G3212" s="114">
        <f t="shared" si="1471"/>
        <v>4.3006716003852752E-3</v>
      </c>
      <c r="H3212" s="115">
        <f t="shared" si="1472"/>
        <v>47508</v>
      </c>
      <c r="I3212" s="115">
        <f t="shared" si="1473"/>
        <v>47508</v>
      </c>
      <c r="J3212" s="116">
        <f t="shared" si="1474"/>
        <v>21</v>
      </c>
      <c r="K3212" s="116">
        <f t="shared" si="1475"/>
        <v>3</v>
      </c>
      <c r="L3212" s="8">
        <f t="shared" si="1476"/>
        <v>1.00061325</v>
      </c>
      <c r="M3212" s="117">
        <v>1</v>
      </c>
      <c r="N3212" s="117">
        <f t="shared" si="1477"/>
        <v>1</v>
      </c>
      <c r="O3212" s="110">
        <f t="shared" si="1478"/>
        <v>1.00061325</v>
      </c>
      <c r="P3212" s="110">
        <f t="shared" si="1479"/>
        <v>34.701527720000001</v>
      </c>
      <c r="Q3212" s="148">
        <f t="shared" si="1480"/>
        <v>0</v>
      </c>
      <c r="R3212" s="170">
        <f t="shared" si="1481"/>
        <v>0</v>
      </c>
      <c r="S3212" s="110">
        <f t="shared" si="1482"/>
        <v>0</v>
      </c>
      <c r="T3212" s="92">
        <f t="shared" si="1466"/>
        <v>0</v>
      </c>
      <c r="U3212" s="181">
        <f t="shared" si="1467"/>
        <v>0</v>
      </c>
      <c r="V3212" s="120">
        <f t="shared" ref="V3212:V3275" si="1488">(V3211)</f>
        <v>7.8E-2</v>
      </c>
      <c r="W3212" s="118">
        <f t="shared" si="1483"/>
        <v>3</v>
      </c>
      <c r="X3212" s="118">
        <v>252</v>
      </c>
      <c r="Y3212" s="117">
        <f t="shared" si="1484"/>
        <v>1.0008945359999999</v>
      </c>
      <c r="Z3212" s="110">
        <f t="shared" si="1485"/>
        <v>3.1041760000000002E-2</v>
      </c>
      <c r="AA3212" s="110">
        <f t="shared" si="1486"/>
        <v>0</v>
      </c>
      <c r="AB3212" s="121" t="str">
        <f t="shared" si="1464"/>
        <v>A+J=</v>
      </c>
      <c r="AC3212" s="115">
        <f t="shared" si="1465"/>
        <v>47508</v>
      </c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9">
        <f t="shared" si="1487"/>
        <v>47482</v>
      </c>
      <c r="B3213" s="110">
        <f t="shared" si="1469"/>
        <v>34.732569480000002</v>
      </c>
      <c r="C3213" s="184">
        <f t="shared" si="1468"/>
        <v>34.680260055247963</v>
      </c>
      <c r="D3213" s="111">
        <f t="shared" si="1470"/>
        <v>7245.38</v>
      </c>
      <c r="E3213" s="111">
        <f>IF($K3213=1,VLOOKUP($A3212,$AQ$11:$AU$150,5),E3212)</f>
        <v>7276.54</v>
      </c>
      <c r="F3213" s="160" t="e">
        <f>IF($K3213=1,VLOOKUP($A3212,$AQ$11:$AU$135,6),F3212)</f>
        <v>#REF!</v>
      </c>
      <c r="G3213" s="114">
        <f t="shared" si="1471"/>
        <v>4.3006716003852752E-3</v>
      </c>
      <c r="H3213" s="115">
        <f t="shared" si="1472"/>
        <v>47508</v>
      </c>
      <c r="I3213" s="115">
        <f t="shared" si="1473"/>
        <v>47508</v>
      </c>
      <c r="J3213" s="116">
        <f t="shared" si="1474"/>
        <v>21</v>
      </c>
      <c r="K3213" s="116">
        <f t="shared" si="1475"/>
        <v>3</v>
      </c>
      <c r="L3213" s="8">
        <f t="shared" si="1476"/>
        <v>1.00061325</v>
      </c>
      <c r="M3213" s="117">
        <v>1</v>
      </c>
      <c r="N3213" s="117">
        <f t="shared" si="1477"/>
        <v>1</v>
      </c>
      <c r="O3213" s="110">
        <f t="shared" si="1478"/>
        <v>1.00061325</v>
      </c>
      <c r="P3213" s="110">
        <f t="shared" si="1479"/>
        <v>34.701527720000001</v>
      </c>
      <c r="Q3213" s="148">
        <f t="shared" si="1480"/>
        <v>0</v>
      </c>
      <c r="R3213" s="170">
        <f t="shared" si="1481"/>
        <v>0</v>
      </c>
      <c r="S3213" s="110">
        <f t="shared" si="1482"/>
        <v>0</v>
      </c>
      <c r="T3213" s="92">
        <f t="shared" si="1466"/>
        <v>0</v>
      </c>
      <c r="U3213" s="181">
        <f t="shared" si="1467"/>
        <v>0</v>
      </c>
      <c r="V3213" s="120">
        <f t="shared" si="1488"/>
        <v>7.8E-2</v>
      </c>
      <c r="W3213" s="118">
        <f t="shared" si="1483"/>
        <v>3</v>
      </c>
      <c r="X3213" s="118">
        <v>252</v>
      </c>
      <c r="Y3213" s="117">
        <f t="shared" si="1484"/>
        <v>1.0008945359999999</v>
      </c>
      <c r="Z3213" s="110">
        <f t="shared" si="1485"/>
        <v>3.1041760000000002E-2</v>
      </c>
      <c r="AA3213" s="110">
        <f t="shared" si="1486"/>
        <v>0</v>
      </c>
      <c r="AB3213" s="121" t="str">
        <f t="shared" ref="AB3213:AB3276" si="1489">IF($Q3212&gt;0,VLOOKUP($A3212,$AF$11:$AO$141,9),AB3212)</f>
        <v>A+J=</v>
      </c>
      <c r="AC3213" s="115">
        <f t="shared" ref="AC3213:AC3276" si="1490">IF($Q3212&gt;0,VLOOKUP($A3212,$AF$11:$AO$141,10),AC3212)</f>
        <v>47508</v>
      </c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9">
        <f t="shared" si="1487"/>
        <v>47483</v>
      </c>
      <c r="B3214" s="110">
        <f t="shared" si="1469"/>
        <v>34.732569480000002</v>
      </c>
      <c r="C3214" s="184">
        <f t="shared" si="1468"/>
        <v>34.680260055247963</v>
      </c>
      <c r="D3214" s="111">
        <f t="shared" si="1470"/>
        <v>7245.38</v>
      </c>
      <c r="E3214" s="111">
        <f>IF($K3214=1,VLOOKUP($A3213,$AQ$11:$AU$150,5),E3213)</f>
        <v>7276.54</v>
      </c>
      <c r="F3214" s="160" t="e">
        <f>IF($K3214=1,VLOOKUP($A3213,$AQ$11:$AU$135,6),F3213)</f>
        <v>#REF!</v>
      </c>
      <c r="G3214" s="114">
        <f t="shared" si="1471"/>
        <v>4.3006716003852752E-3</v>
      </c>
      <c r="H3214" s="115">
        <f t="shared" si="1472"/>
        <v>47508</v>
      </c>
      <c r="I3214" s="115">
        <f t="shared" si="1473"/>
        <v>47508</v>
      </c>
      <c r="J3214" s="116">
        <f t="shared" si="1474"/>
        <v>21</v>
      </c>
      <c r="K3214" s="116">
        <f t="shared" si="1475"/>
        <v>3</v>
      </c>
      <c r="L3214" s="8">
        <f t="shared" si="1476"/>
        <v>1.00061325</v>
      </c>
      <c r="M3214" s="117">
        <v>1</v>
      </c>
      <c r="N3214" s="117">
        <f t="shared" si="1477"/>
        <v>1</v>
      </c>
      <c r="O3214" s="110">
        <f t="shared" si="1478"/>
        <v>1.00061325</v>
      </c>
      <c r="P3214" s="110">
        <f t="shared" si="1479"/>
        <v>34.701527720000001</v>
      </c>
      <c r="Q3214" s="148">
        <f t="shared" si="1480"/>
        <v>0</v>
      </c>
      <c r="R3214" s="170">
        <f t="shared" si="1481"/>
        <v>0</v>
      </c>
      <c r="S3214" s="110">
        <f t="shared" si="1482"/>
        <v>0</v>
      </c>
      <c r="T3214" s="92">
        <f t="shared" si="1466"/>
        <v>0</v>
      </c>
      <c r="U3214" s="181">
        <f t="shared" si="1467"/>
        <v>0</v>
      </c>
      <c r="V3214" s="120">
        <f t="shared" si="1488"/>
        <v>7.8E-2</v>
      </c>
      <c r="W3214" s="118">
        <f t="shared" si="1483"/>
        <v>3</v>
      </c>
      <c r="X3214" s="118">
        <v>252</v>
      </c>
      <c r="Y3214" s="117">
        <f t="shared" si="1484"/>
        <v>1.0008945359999999</v>
      </c>
      <c r="Z3214" s="110">
        <f t="shared" si="1485"/>
        <v>3.1041760000000002E-2</v>
      </c>
      <c r="AA3214" s="110">
        <f t="shared" si="1486"/>
        <v>0</v>
      </c>
      <c r="AB3214" s="121" t="str">
        <f t="shared" si="1489"/>
        <v>A+J=</v>
      </c>
      <c r="AC3214" s="115">
        <f t="shared" si="1490"/>
        <v>47508</v>
      </c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9">
        <f t="shared" si="1487"/>
        <v>47484</v>
      </c>
      <c r="B3215" s="110">
        <f t="shared" si="1469"/>
        <v>34.750023490000004</v>
      </c>
      <c r="C3215" s="184">
        <f t="shared" si="1468"/>
        <v>34.680260055247963</v>
      </c>
      <c r="D3215" s="111">
        <f t="shared" si="1470"/>
        <v>7245.38</v>
      </c>
      <c r="E3215" s="111">
        <f>IF($K3215=1,VLOOKUP($A3214,$AQ$11:$AU$150,5),E3214)</f>
        <v>7276.54</v>
      </c>
      <c r="F3215" s="160" t="e">
        <f>IF($K3215=1,VLOOKUP($A3214,$AQ$11:$AU$135,6),F3214)</f>
        <v>#REF!</v>
      </c>
      <c r="G3215" s="114">
        <f t="shared" si="1471"/>
        <v>4.3006716003852752E-3</v>
      </c>
      <c r="H3215" s="115">
        <f t="shared" si="1472"/>
        <v>47508</v>
      </c>
      <c r="I3215" s="115">
        <f t="shared" si="1473"/>
        <v>47508</v>
      </c>
      <c r="J3215" s="116">
        <f t="shared" si="1474"/>
        <v>21</v>
      </c>
      <c r="K3215" s="116">
        <f t="shared" si="1475"/>
        <v>4</v>
      </c>
      <c r="L3215" s="8">
        <f t="shared" si="1476"/>
        <v>1.00081775</v>
      </c>
      <c r="M3215" s="117">
        <v>1</v>
      </c>
      <c r="N3215" s="117">
        <f t="shared" si="1477"/>
        <v>1</v>
      </c>
      <c r="O3215" s="110">
        <f t="shared" si="1478"/>
        <v>1.00081775</v>
      </c>
      <c r="P3215" s="110">
        <f t="shared" si="1479"/>
        <v>34.708619830000004</v>
      </c>
      <c r="Q3215" s="148">
        <f t="shared" si="1480"/>
        <v>0</v>
      </c>
      <c r="R3215" s="170">
        <f t="shared" si="1481"/>
        <v>0</v>
      </c>
      <c r="S3215" s="110">
        <f t="shared" si="1482"/>
        <v>0</v>
      </c>
      <c r="T3215" s="92">
        <f t="shared" si="1466"/>
        <v>0</v>
      </c>
      <c r="U3215" s="181">
        <f t="shared" si="1467"/>
        <v>0</v>
      </c>
      <c r="V3215" s="120">
        <f t="shared" si="1488"/>
        <v>7.8E-2</v>
      </c>
      <c r="W3215" s="118">
        <f t="shared" si="1483"/>
        <v>4</v>
      </c>
      <c r="X3215" s="118">
        <v>252</v>
      </c>
      <c r="Y3215" s="117">
        <f t="shared" si="1484"/>
        <v>1.001192893</v>
      </c>
      <c r="Z3215" s="110">
        <f t="shared" si="1485"/>
        <v>4.1403660000000002E-2</v>
      </c>
      <c r="AA3215" s="110">
        <f t="shared" si="1486"/>
        <v>0</v>
      </c>
      <c r="AB3215" s="121" t="str">
        <f t="shared" si="1489"/>
        <v>A+J=</v>
      </c>
      <c r="AC3215" s="115">
        <f t="shared" si="1490"/>
        <v>47508</v>
      </c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9">
        <f t="shared" si="1487"/>
        <v>47485</v>
      </c>
      <c r="B3216" s="110">
        <f t="shared" si="1469"/>
        <v>34.750023490000004</v>
      </c>
      <c r="C3216" s="184">
        <f t="shared" si="1468"/>
        <v>34.680260055247963</v>
      </c>
      <c r="D3216" s="111">
        <f t="shared" si="1470"/>
        <v>7245.38</v>
      </c>
      <c r="E3216" s="111">
        <f>IF($K3216=1,VLOOKUP($A3215,$AQ$11:$AU$150,5),E3215)</f>
        <v>7276.54</v>
      </c>
      <c r="F3216" s="160" t="e">
        <f>IF($K3216=1,VLOOKUP($A3215,$AQ$11:$AU$135,6),F3215)</f>
        <v>#REF!</v>
      </c>
      <c r="G3216" s="114">
        <f t="shared" si="1471"/>
        <v>4.3006716003852752E-3</v>
      </c>
      <c r="H3216" s="115">
        <f t="shared" si="1472"/>
        <v>47508</v>
      </c>
      <c r="I3216" s="115">
        <f t="shared" si="1473"/>
        <v>47508</v>
      </c>
      <c r="J3216" s="116">
        <f t="shared" si="1474"/>
        <v>21</v>
      </c>
      <c r="K3216" s="116">
        <f t="shared" si="1475"/>
        <v>4</v>
      </c>
      <c r="L3216" s="8">
        <f t="shared" si="1476"/>
        <v>1.00081775</v>
      </c>
      <c r="M3216" s="117">
        <v>1</v>
      </c>
      <c r="N3216" s="117">
        <f t="shared" si="1477"/>
        <v>1</v>
      </c>
      <c r="O3216" s="110">
        <f t="shared" si="1478"/>
        <v>1.00081775</v>
      </c>
      <c r="P3216" s="110">
        <f t="shared" si="1479"/>
        <v>34.708619830000004</v>
      </c>
      <c r="Q3216" s="148">
        <f t="shared" si="1480"/>
        <v>0</v>
      </c>
      <c r="R3216" s="170">
        <f t="shared" si="1481"/>
        <v>0</v>
      </c>
      <c r="S3216" s="110">
        <f t="shared" si="1482"/>
        <v>0</v>
      </c>
      <c r="T3216" s="92">
        <f t="shared" ref="T3216:T3279" si="1491">IF(AND(Q3216&gt;0,L3216&gt;1),(L3216-1)*C3216,0)</f>
        <v>0</v>
      </c>
      <c r="U3216" s="181">
        <f t="shared" ref="U3216:U3279" si="1492">IF(Q3216&gt;0,(S3216+T3216)/P3216,0)</f>
        <v>0</v>
      </c>
      <c r="V3216" s="120">
        <f t="shared" si="1488"/>
        <v>7.8E-2</v>
      </c>
      <c r="W3216" s="118">
        <f t="shared" si="1483"/>
        <v>4</v>
      </c>
      <c r="X3216" s="118">
        <v>252</v>
      </c>
      <c r="Y3216" s="117">
        <f t="shared" si="1484"/>
        <v>1.001192893</v>
      </c>
      <c r="Z3216" s="110">
        <f t="shared" si="1485"/>
        <v>4.1403660000000002E-2</v>
      </c>
      <c r="AA3216" s="110">
        <f t="shared" si="1486"/>
        <v>0</v>
      </c>
      <c r="AB3216" s="121" t="str">
        <f t="shared" si="1489"/>
        <v>A+J=</v>
      </c>
      <c r="AC3216" s="115">
        <f t="shared" si="1490"/>
        <v>47508</v>
      </c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9">
        <f t="shared" si="1487"/>
        <v>47486</v>
      </c>
      <c r="B3217" s="110">
        <f t="shared" si="1469"/>
        <v>34.767486220000002</v>
      </c>
      <c r="C3217" s="184">
        <f t="shared" si="1468"/>
        <v>34.680260055247963</v>
      </c>
      <c r="D3217" s="111">
        <f t="shared" si="1470"/>
        <v>7245.38</v>
      </c>
      <c r="E3217" s="111">
        <f>IF($K3217=1,VLOOKUP($A3216,$AQ$11:$AU$150,5),E3216)</f>
        <v>7276.54</v>
      </c>
      <c r="F3217" s="160" t="e">
        <f>IF($K3217=1,VLOOKUP($A3216,$AQ$11:$AU$135,6),F3216)</f>
        <v>#REF!</v>
      </c>
      <c r="G3217" s="114">
        <f t="shared" si="1471"/>
        <v>4.3006716003852752E-3</v>
      </c>
      <c r="H3217" s="115">
        <f t="shared" si="1472"/>
        <v>47508</v>
      </c>
      <c r="I3217" s="115">
        <f t="shared" si="1473"/>
        <v>47508</v>
      </c>
      <c r="J3217" s="116">
        <f t="shared" si="1474"/>
        <v>21</v>
      </c>
      <c r="K3217" s="116">
        <f t="shared" si="1475"/>
        <v>5</v>
      </c>
      <c r="L3217" s="8">
        <f t="shared" si="1476"/>
        <v>1.0010222900000001</v>
      </c>
      <c r="M3217" s="117">
        <v>1</v>
      </c>
      <c r="N3217" s="117">
        <f t="shared" si="1477"/>
        <v>1</v>
      </c>
      <c r="O3217" s="110">
        <f t="shared" si="1478"/>
        <v>1.0010222900000001</v>
      </c>
      <c r="P3217" s="110">
        <f t="shared" si="1479"/>
        <v>34.71571333</v>
      </c>
      <c r="Q3217" s="148">
        <f t="shared" si="1480"/>
        <v>0</v>
      </c>
      <c r="R3217" s="170">
        <f t="shared" si="1481"/>
        <v>0</v>
      </c>
      <c r="S3217" s="110">
        <f t="shared" si="1482"/>
        <v>0</v>
      </c>
      <c r="T3217" s="92">
        <f t="shared" si="1491"/>
        <v>0</v>
      </c>
      <c r="U3217" s="181">
        <f t="shared" si="1492"/>
        <v>0</v>
      </c>
      <c r="V3217" s="120">
        <f t="shared" si="1488"/>
        <v>7.8E-2</v>
      </c>
      <c r="W3217" s="118">
        <f t="shared" si="1483"/>
        <v>5</v>
      </c>
      <c r="X3217" s="118">
        <v>252</v>
      </c>
      <c r="Y3217" s="117">
        <f t="shared" si="1484"/>
        <v>1.001491339</v>
      </c>
      <c r="Z3217" s="110">
        <f t="shared" si="1485"/>
        <v>5.1772890000000002E-2</v>
      </c>
      <c r="AA3217" s="110">
        <f t="shared" si="1486"/>
        <v>0</v>
      </c>
      <c r="AB3217" s="121" t="str">
        <f t="shared" si="1489"/>
        <v>A+J=</v>
      </c>
      <c r="AC3217" s="115">
        <f t="shared" si="1490"/>
        <v>47508</v>
      </c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9">
        <f t="shared" si="1487"/>
        <v>47487</v>
      </c>
      <c r="B3218" s="110">
        <f t="shared" si="1469"/>
        <v>34.784957980000001</v>
      </c>
      <c r="C3218" s="184">
        <f t="shared" si="1468"/>
        <v>34.680260055247963</v>
      </c>
      <c r="D3218" s="111">
        <f t="shared" si="1470"/>
        <v>7245.38</v>
      </c>
      <c r="E3218" s="111">
        <f>IF($K3218=1,VLOOKUP($A3217,$AQ$11:$AU$150,5),E3217)</f>
        <v>7276.54</v>
      </c>
      <c r="F3218" s="160" t="e">
        <f>IF($K3218=1,VLOOKUP($A3217,$AQ$11:$AU$135,6),F3217)</f>
        <v>#REF!</v>
      </c>
      <c r="G3218" s="114">
        <f t="shared" si="1471"/>
        <v>4.3006716003852752E-3</v>
      </c>
      <c r="H3218" s="115">
        <f t="shared" si="1472"/>
        <v>47508</v>
      </c>
      <c r="I3218" s="115">
        <f t="shared" si="1473"/>
        <v>47508</v>
      </c>
      <c r="J3218" s="116">
        <f t="shared" si="1474"/>
        <v>21</v>
      </c>
      <c r="K3218" s="116">
        <f t="shared" si="1475"/>
        <v>6</v>
      </c>
      <c r="L3218" s="8">
        <f t="shared" si="1476"/>
        <v>1.0012268799999999</v>
      </c>
      <c r="M3218" s="117">
        <v>1</v>
      </c>
      <c r="N3218" s="117">
        <f t="shared" si="1477"/>
        <v>1</v>
      </c>
      <c r="O3218" s="110">
        <f t="shared" si="1478"/>
        <v>1.0012268799999999</v>
      </c>
      <c r="P3218" s="110">
        <f t="shared" si="1479"/>
        <v>34.722808569999998</v>
      </c>
      <c r="Q3218" s="148">
        <f t="shared" si="1480"/>
        <v>0</v>
      </c>
      <c r="R3218" s="170">
        <f t="shared" si="1481"/>
        <v>0</v>
      </c>
      <c r="S3218" s="110">
        <f t="shared" si="1482"/>
        <v>0</v>
      </c>
      <c r="T3218" s="92">
        <f t="shared" si="1491"/>
        <v>0</v>
      </c>
      <c r="U3218" s="181">
        <f t="shared" si="1492"/>
        <v>0</v>
      </c>
      <c r="V3218" s="120">
        <f t="shared" si="1488"/>
        <v>7.8E-2</v>
      </c>
      <c r="W3218" s="118">
        <f t="shared" si="1483"/>
        <v>6</v>
      </c>
      <c r="X3218" s="118">
        <v>252</v>
      </c>
      <c r="Y3218" s="117">
        <f t="shared" si="1484"/>
        <v>1.0017898730000001</v>
      </c>
      <c r="Z3218" s="110">
        <f t="shared" si="1485"/>
        <v>6.2149410000000002E-2</v>
      </c>
      <c r="AA3218" s="110">
        <f t="shared" si="1486"/>
        <v>0</v>
      </c>
      <c r="AB3218" s="121" t="str">
        <f t="shared" si="1489"/>
        <v>A+J=</v>
      </c>
      <c r="AC3218" s="115">
        <f t="shared" si="1490"/>
        <v>47508</v>
      </c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9">
        <f t="shared" si="1487"/>
        <v>47488</v>
      </c>
      <c r="B3219" s="110">
        <f t="shared" si="1469"/>
        <v>34.802438100000003</v>
      </c>
      <c r="C3219" s="184">
        <f t="shared" si="1468"/>
        <v>34.680260055247963</v>
      </c>
      <c r="D3219" s="111">
        <f t="shared" si="1470"/>
        <v>7245.38</v>
      </c>
      <c r="E3219" s="111">
        <f>IF($K3219=1,VLOOKUP($A3218,$AQ$11:$AU$150,5),E3218)</f>
        <v>7276.54</v>
      </c>
      <c r="F3219" s="160" t="e">
        <f>IF($K3219=1,VLOOKUP($A3218,$AQ$11:$AU$135,6),F3218)</f>
        <v>#REF!</v>
      </c>
      <c r="G3219" s="114">
        <f t="shared" si="1471"/>
        <v>4.3006716003852752E-3</v>
      </c>
      <c r="H3219" s="115">
        <f t="shared" si="1472"/>
        <v>47508</v>
      </c>
      <c r="I3219" s="115">
        <f t="shared" si="1473"/>
        <v>47508</v>
      </c>
      <c r="J3219" s="116">
        <f t="shared" si="1474"/>
        <v>21</v>
      </c>
      <c r="K3219" s="116">
        <f t="shared" si="1475"/>
        <v>7</v>
      </c>
      <c r="L3219" s="8">
        <f t="shared" si="1476"/>
        <v>1.0014315</v>
      </c>
      <c r="M3219" s="117">
        <v>1</v>
      </c>
      <c r="N3219" s="117">
        <f t="shared" si="1477"/>
        <v>1</v>
      </c>
      <c r="O3219" s="110">
        <f t="shared" si="1478"/>
        <v>1.0014315</v>
      </c>
      <c r="P3219" s="110">
        <f t="shared" si="1479"/>
        <v>34.729904840000003</v>
      </c>
      <c r="Q3219" s="148">
        <f t="shared" si="1480"/>
        <v>0</v>
      </c>
      <c r="R3219" s="170">
        <f t="shared" si="1481"/>
        <v>0</v>
      </c>
      <c r="S3219" s="110">
        <f t="shared" si="1482"/>
        <v>0</v>
      </c>
      <c r="T3219" s="92">
        <f t="shared" si="1491"/>
        <v>0</v>
      </c>
      <c r="U3219" s="181">
        <f t="shared" si="1492"/>
        <v>0</v>
      </c>
      <c r="V3219" s="120">
        <f t="shared" si="1488"/>
        <v>7.8E-2</v>
      </c>
      <c r="W3219" s="118">
        <f t="shared" si="1483"/>
        <v>7</v>
      </c>
      <c r="X3219" s="118">
        <v>252</v>
      </c>
      <c r="Y3219" s="117">
        <f t="shared" si="1484"/>
        <v>1.0020884960000001</v>
      </c>
      <c r="Z3219" s="110">
        <f t="shared" si="1485"/>
        <v>7.2533260000000002E-2</v>
      </c>
      <c r="AA3219" s="110">
        <f t="shared" si="1486"/>
        <v>0</v>
      </c>
      <c r="AB3219" s="121" t="str">
        <f t="shared" si="1489"/>
        <v>A+J=</v>
      </c>
      <c r="AC3219" s="115">
        <f t="shared" si="1490"/>
        <v>47508</v>
      </c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9">
        <f t="shared" si="1487"/>
        <v>47489</v>
      </c>
      <c r="B3220" s="110">
        <f t="shared" si="1469"/>
        <v>34.802438100000003</v>
      </c>
      <c r="C3220" s="184">
        <f t="shared" si="1468"/>
        <v>34.680260055247963</v>
      </c>
      <c r="D3220" s="111">
        <f t="shared" si="1470"/>
        <v>7245.38</v>
      </c>
      <c r="E3220" s="111">
        <f>IF($K3220=1,VLOOKUP($A3219,$AQ$11:$AU$150,5),E3219)</f>
        <v>7276.54</v>
      </c>
      <c r="F3220" s="160" t="e">
        <f>IF($K3220=1,VLOOKUP($A3219,$AQ$11:$AU$135,6),F3219)</f>
        <v>#REF!</v>
      </c>
      <c r="G3220" s="114">
        <f t="shared" si="1471"/>
        <v>4.3006716003852752E-3</v>
      </c>
      <c r="H3220" s="115">
        <f t="shared" si="1472"/>
        <v>47508</v>
      </c>
      <c r="I3220" s="115">
        <f t="shared" si="1473"/>
        <v>47508</v>
      </c>
      <c r="J3220" s="116">
        <f t="shared" si="1474"/>
        <v>21</v>
      </c>
      <c r="K3220" s="116">
        <f t="shared" si="1475"/>
        <v>7</v>
      </c>
      <c r="L3220" s="8">
        <f t="shared" si="1476"/>
        <v>1.0014315</v>
      </c>
      <c r="M3220" s="117">
        <v>1</v>
      </c>
      <c r="N3220" s="117">
        <f t="shared" si="1477"/>
        <v>1</v>
      </c>
      <c r="O3220" s="110">
        <f t="shared" si="1478"/>
        <v>1.0014315</v>
      </c>
      <c r="P3220" s="110">
        <f t="shared" si="1479"/>
        <v>34.729904840000003</v>
      </c>
      <c r="Q3220" s="148">
        <f t="shared" si="1480"/>
        <v>0</v>
      </c>
      <c r="R3220" s="170">
        <f t="shared" si="1481"/>
        <v>0</v>
      </c>
      <c r="S3220" s="110">
        <f t="shared" si="1482"/>
        <v>0</v>
      </c>
      <c r="T3220" s="92">
        <f t="shared" si="1491"/>
        <v>0</v>
      </c>
      <c r="U3220" s="181">
        <f t="shared" si="1492"/>
        <v>0</v>
      </c>
      <c r="V3220" s="120">
        <f t="shared" si="1488"/>
        <v>7.8E-2</v>
      </c>
      <c r="W3220" s="118">
        <f t="shared" si="1483"/>
        <v>7</v>
      </c>
      <c r="X3220" s="118">
        <v>252</v>
      </c>
      <c r="Y3220" s="117">
        <f t="shared" si="1484"/>
        <v>1.0020884960000001</v>
      </c>
      <c r="Z3220" s="110">
        <f t="shared" si="1485"/>
        <v>7.2533260000000002E-2</v>
      </c>
      <c r="AA3220" s="110">
        <f t="shared" si="1486"/>
        <v>0</v>
      </c>
      <c r="AB3220" s="121" t="str">
        <f t="shared" si="1489"/>
        <v>A+J=</v>
      </c>
      <c r="AC3220" s="115">
        <f t="shared" si="1490"/>
        <v>47508</v>
      </c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9">
        <f t="shared" si="1487"/>
        <v>47490</v>
      </c>
      <c r="B3221" s="110">
        <f t="shared" si="1469"/>
        <v>34.802438100000003</v>
      </c>
      <c r="C3221" s="184">
        <f t="shared" si="1468"/>
        <v>34.680260055247963</v>
      </c>
      <c r="D3221" s="111">
        <f t="shared" si="1470"/>
        <v>7245.38</v>
      </c>
      <c r="E3221" s="111">
        <f>IF($K3221=1,VLOOKUP($A3220,$AQ$11:$AU$150,5),E3220)</f>
        <v>7276.54</v>
      </c>
      <c r="F3221" s="160" t="e">
        <f>IF($K3221=1,VLOOKUP($A3220,$AQ$11:$AU$135,6),F3220)</f>
        <v>#REF!</v>
      </c>
      <c r="G3221" s="114">
        <f t="shared" si="1471"/>
        <v>4.3006716003852752E-3</v>
      </c>
      <c r="H3221" s="115">
        <f t="shared" si="1472"/>
        <v>47508</v>
      </c>
      <c r="I3221" s="115">
        <f t="shared" si="1473"/>
        <v>47508</v>
      </c>
      <c r="J3221" s="116">
        <f t="shared" si="1474"/>
        <v>21</v>
      </c>
      <c r="K3221" s="116">
        <f t="shared" si="1475"/>
        <v>7</v>
      </c>
      <c r="L3221" s="8">
        <f t="shared" si="1476"/>
        <v>1.0014315</v>
      </c>
      <c r="M3221" s="117">
        <v>1</v>
      </c>
      <c r="N3221" s="117">
        <f t="shared" si="1477"/>
        <v>1</v>
      </c>
      <c r="O3221" s="110">
        <f t="shared" si="1478"/>
        <v>1.0014315</v>
      </c>
      <c r="P3221" s="110">
        <f t="shared" si="1479"/>
        <v>34.729904840000003</v>
      </c>
      <c r="Q3221" s="148">
        <f t="shared" si="1480"/>
        <v>0</v>
      </c>
      <c r="R3221" s="170">
        <f t="shared" si="1481"/>
        <v>0</v>
      </c>
      <c r="S3221" s="110">
        <f t="shared" si="1482"/>
        <v>0</v>
      </c>
      <c r="T3221" s="92">
        <f t="shared" si="1491"/>
        <v>0</v>
      </c>
      <c r="U3221" s="181">
        <f t="shared" si="1492"/>
        <v>0</v>
      </c>
      <c r="V3221" s="120">
        <f t="shared" si="1488"/>
        <v>7.8E-2</v>
      </c>
      <c r="W3221" s="118">
        <f t="shared" si="1483"/>
        <v>7</v>
      </c>
      <c r="X3221" s="118">
        <v>252</v>
      </c>
      <c r="Y3221" s="117">
        <f t="shared" si="1484"/>
        <v>1.0020884960000001</v>
      </c>
      <c r="Z3221" s="110">
        <f t="shared" si="1485"/>
        <v>7.2533260000000002E-2</v>
      </c>
      <c r="AA3221" s="110">
        <f t="shared" si="1486"/>
        <v>0</v>
      </c>
      <c r="AB3221" s="121" t="str">
        <f t="shared" si="1489"/>
        <v>A+J=</v>
      </c>
      <c r="AC3221" s="115">
        <f t="shared" si="1490"/>
        <v>47508</v>
      </c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9">
        <f t="shared" si="1487"/>
        <v>47491</v>
      </c>
      <c r="B3222" s="110">
        <f t="shared" si="1469"/>
        <v>34.819927330000006</v>
      </c>
      <c r="C3222" s="184">
        <f t="shared" si="1468"/>
        <v>34.680260055247963</v>
      </c>
      <c r="D3222" s="111">
        <f t="shared" si="1470"/>
        <v>7245.38</v>
      </c>
      <c r="E3222" s="111">
        <f>IF($K3222=1,VLOOKUP($A3221,$AQ$11:$AU$150,5),E3221)</f>
        <v>7276.54</v>
      </c>
      <c r="F3222" s="160" t="e">
        <f>IF($K3222=1,VLOOKUP($A3221,$AQ$11:$AU$135,6),F3221)</f>
        <v>#REF!</v>
      </c>
      <c r="G3222" s="114">
        <f t="shared" si="1471"/>
        <v>4.3006716003852752E-3</v>
      </c>
      <c r="H3222" s="115">
        <f t="shared" si="1472"/>
        <v>47508</v>
      </c>
      <c r="I3222" s="115">
        <f t="shared" si="1473"/>
        <v>47508</v>
      </c>
      <c r="J3222" s="116">
        <f t="shared" si="1474"/>
        <v>21</v>
      </c>
      <c r="K3222" s="116">
        <f t="shared" si="1475"/>
        <v>8</v>
      </c>
      <c r="L3222" s="8">
        <f t="shared" si="1476"/>
        <v>1.00163617</v>
      </c>
      <c r="M3222" s="117">
        <v>1</v>
      </c>
      <c r="N3222" s="117">
        <f t="shared" si="1477"/>
        <v>1</v>
      </c>
      <c r="O3222" s="110">
        <f t="shared" si="1478"/>
        <v>1.00163617</v>
      </c>
      <c r="P3222" s="110">
        <f t="shared" si="1479"/>
        <v>34.737002850000003</v>
      </c>
      <c r="Q3222" s="148">
        <f t="shared" si="1480"/>
        <v>0</v>
      </c>
      <c r="R3222" s="170">
        <f t="shared" si="1481"/>
        <v>0</v>
      </c>
      <c r="S3222" s="110">
        <f t="shared" si="1482"/>
        <v>0</v>
      </c>
      <c r="T3222" s="92">
        <f t="shared" si="1491"/>
        <v>0</v>
      </c>
      <c r="U3222" s="181">
        <f t="shared" si="1492"/>
        <v>0</v>
      </c>
      <c r="V3222" s="120">
        <f t="shared" si="1488"/>
        <v>7.8E-2</v>
      </c>
      <c r="W3222" s="118">
        <f t="shared" si="1483"/>
        <v>8</v>
      </c>
      <c r="X3222" s="118">
        <v>252</v>
      </c>
      <c r="Y3222" s="117">
        <f t="shared" si="1484"/>
        <v>1.0023872089999999</v>
      </c>
      <c r="Z3222" s="110">
        <f t="shared" si="1485"/>
        <v>8.2924479999999995E-2</v>
      </c>
      <c r="AA3222" s="110">
        <f t="shared" si="1486"/>
        <v>0</v>
      </c>
      <c r="AB3222" s="121" t="str">
        <f t="shared" si="1489"/>
        <v>A+J=</v>
      </c>
      <c r="AC3222" s="115">
        <f t="shared" si="1490"/>
        <v>47508</v>
      </c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9">
        <f t="shared" si="1487"/>
        <v>47492</v>
      </c>
      <c r="B3223" s="110">
        <f t="shared" si="1469"/>
        <v>34.837425289999999</v>
      </c>
      <c r="C3223" s="184">
        <f t="shared" si="1468"/>
        <v>34.680260055247963</v>
      </c>
      <c r="D3223" s="111">
        <f t="shared" si="1470"/>
        <v>7245.38</v>
      </c>
      <c r="E3223" s="111">
        <f>IF($K3223=1,VLOOKUP($A3222,$AQ$11:$AU$150,5),E3222)</f>
        <v>7276.54</v>
      </c>
      <c r="F3223" s="160" t="e">
        <f>IF($K3223=1,VLOOKUP($A3222,$AQ$11:$AU$135,6),F3222)</f>
        <v>#REF!</v>
      </c>
      <c r="G3223" s="114">
        <f t="shared" si="1471"/>
        <v>4.3006716003852752E-3</v>
      </c>
      <c r="H3223" s="115">
        <f t="shared" si="1472"/>
        <v>47508</v>
      </c>
      <c r="I3223" s="115">
        <f t="shared" si="1473"/>
        <v>47508</v>
      </c>
      <c r="J3223" s="116">
        <f t="shared" si="1474"/>
        <v>21</v>
      </c>
      <c r="K3223" s="116">
        <f t="shared" si="1475"/>
        <v>9</v>
      </c>
      <c r="L3223" s="8">
        <f t="shared" si="1476"/>
        <v>1.00184088</v>
      </c>
      <c r="M3223" s="117">
        <v>1</v>
      </c>
      <c r="N3223" s="117">
        <f t="shared" si="1477"/>
        <v>1</v>
      </c>
      <c r="O3223" s="110">
        <f t="shared" si="1478"/>
        <v>1.00184088</v>
      </c>
      <c r="P3223" s="110">
        <f t="shared" si="1479"/>
        <v>34.744102249999997</v>
      </c>
      <c r="Q3223" s="148">
        <f t="shared" si="1480"/>
        <v>0</v>
      </c>
      <c r="R3223" s="170">
        <f t="shared" si="1481"/>
        <v>0</v>
      </c>
      <c r="S3223" s="110">
        <f t="shared" si="1482"/>
        <v>0</v>
      </c>
      <c r="T3223" s="92">
        <f t="shared" si="1491"/>
        <v>0</v>
      </c>
      <c r="U3223" s="181">
        <f t="shared" si="1492"/>
        <v>0</v>
      </c>
      <c r="V3223" s="120">
        <f t="shared" si="1488"/>
        <v>7.8E-2</v>
      </c>
      <c r="W3223" s="118">
        <f t="shared" si="1483"/>
        <v>9</v>
      </c>
      <c r="X3223" s="118">
        <v>252</v>
      </c>
      <c r="Y3223" s="117">
        <f t="shared" si="1484"/>
        <v>1.002686011</v>
      </c>
      <c r="Z3223" s="110">
        <f t="shared" si="1485"/>
        <v>9.3323039999999996E-2</v>
      </c>
      <c r="AA3223" s="110">
        <f t="shared" si="1486"/>
        <v>0</v>
      </c>
      <c r="AB3223" s="121" t="str">
        <f t="shared" si="1489"/>
        <v>A+J=</v>
      </c>
      <c r="AC3223" s="115">
        <f t="shared" si="1490"/>
        <v>47508</v>
      </c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9">
        <f t="shared" si="1487"/>
        <v>47493</v>
      </c>
      <c r="B3224" s="110">
        <f t="shared" si="1469"/>
        <v>34.854931929999999</v>
      </c>
      <c r="C3224" s="184">
        <f t="shared" si="1468"/>
        <v>34.680260055247963</v>
      </c>
      <c r="D3224" s="111">
        <f t="shared" si="1470"/>
        <v>7245.38</v>
      </c>
      <c r="E3224" s="111">
        <f>IF($K3224=1,VLOOKUP($A3223,$AQ$11:$AU$150,5),E3223)</f>
        <v>7276.54</v>
      </c>
      <c r="F3224" s="160" t="e">
        <f>IF($K3224=1,VLOOKUP($A3223,$AQ$11:$AU$135,6),F3223)</f>
        <v>#REF!</v>
      </c>
      <c r="G3224" s="114">
        <f t="shared" si="1471"/>
        <v>4.3006716003852752E-3</v>
      </c>
      <c r="H3224" s="115">
        <f t="shared" si="1472"/>
        <v>47508</v>
      </c>
      <c r="I3224" s="115">
        <f t="shared" si="1473"/>
        <v>47508</v>
      </c>
      <c r="J3224" s="116">
        <f t="shared" si="1474"/>
        <v>21</v>
      </c>
      <c r="K3224" s="116">
        <f t="shared" si="1475"/>
        <v>10</v>
      </c>
      <c r="L3224" s="8">
        <f t="shared" si="1476"/>
        <v>1.00204563</v>
      </c>
      <c r="M3224" s="117">
        <v>1</v>
      </c>
      <c r="N3224" s="117">
        <f t="shared" si="1477"/>
        <v>1</v>
      </c>
      <c r="O3224" s="110">
        <f t="shared" si="1478"/>
        <v>1.00204563</v>
      </c>
      <c r="P3224" s="110">
        <f t="shared" si="1479"/>
        <v>34.751203029999999</v>
      </c>
      <c r="Q3224" s="148">
        <f t="shared" si="1480"/>
        <v>0</v>
      </c>
      <c r="R3224" s="170">
        <f t="shared" si="1481"/>
        <v>0</v>
      </c>
      <c r="S3224" s="110">
        <f t="shared" si="1482"/>
        <v>0</v>
      </c>
      <c r="T3224" s="92">
        <f t="shared" si="1491"/>
        <v>0</v>
      </c>
      <c r="U3224" s="181">
        <f t="shared" si="1492"/>
        <v>0</v>
      </c>
      <c r="V3224" s="120">
        <f t="shared" si="1488"/>
        <v>7.8E-2</v>
      </c>
      <c r="W3224" s="118">
        <f t="shared" si="1483"/>
        <v>10</v>
      </c>
      <c r="X3224" s="118">
        <v>252</v>
      </c>
      <c r="Y3224" s="117">
        <f t="shared" si="1484"/>
        <v>1.002984901</v>
      </c>
      <c r="Z3224" s="110">
        <f t="shared" si="1485"/>
        <v>0.1037289</v>
      </c>
      <c r="AA3224" s="110">
        <f t="shared" si="1486"/>
        <v>0</v>
      </c>
      <c r="AB3224" s="121" t="str">
        <f t="shared" si="1489"/>
        <v>A+J=</v>
      </c>
      <c r="AC3224" s="115">
        <f t="shared" si="1490"/>
        <v>47508</v>
      </c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9">
        <f t="shared" si="1487"/>
        <v>47494</v>
      </c>
      <c r="B3225" s="110">
        <f t="shared" si="1469"/>
        <v>34.872447680000001</v>
      </c>
      <c r="C3225" s="184">
        <f t="shared" si="1468"/>
        <v>34.680260055247963</v>
      </c>
      <c r="D3225" s="111">
        <f t="shared" si="1470"/>
        <v>7245.38</v>
      </c>
      <c r="E3225" s="111">
        <f>IF($K3225=1,VLOOKUP($A3224,$AQ$11:$AU$150,5),E3224)</f>
        <v>7276.54</v>
      </c>
      <c r="F3225" s="160" t="e">
        <f>IF($K3225=1,VLOOKUP($A3224,$AQ$11:$AU$135,6),F3224)</f>
        <v>#REF!</v>
      </c>
      <c r="G3225" s="114">
        <f t="shared" si="1471"/>
        <v>4.3006716003852752E-3</v>
      </c>
      <c r="H3225" s="115">
        <f t="shared" si="1472"/>
        <v>47508</v>
      </c>
      <c r="I3225" s="115">
        <f t="shared" si="1473"/>
        <v>47508</v>
      </c>
      <c r="J3225" s="116">
        <f t="shared" si="1474"/>
        <v>21</v>
      </c>
      <c r="K3225" s="116">
        <f t="shared" si="1475"/>
        <v>11</v>
      </c>
      <c r="L3225" s="8">
        <f t="shared" si="1476"/>
        <v>1.0022504299999999</v>
      </c>
      <c r="M3225" s="117">
        <v>1</v>
      </c>
      <c r="N3225" s="117">
        <f t="shared" si="1477"/>
        <v>1</v>
      </c>
      <c r="O3225" s="110">
        <f t="shared" si="1478"/>
        <v>1.0022504299999999</v>
      </c>
      <c r="P3225" s="110">
        <f t="shared" si="1479"/>
        <v>34.758305550000003</v>
      </c>
      <c r="Q3225" s="148">
        <f t="shared" si="1480"/>
        <v>0</v>
      </c>
      <c r="R3225" s="170">
        <f t="shared" si="1481"/>
        <v>0</v>
      </c>
      <c r="S3225" s="110">
        <f t="shared" si="1482"/>
        <v>0</v>
      </c>
      <c r="T3225" s="92">
        <f t="shared" si="1491"/>
        <v>0</v>
      </c>
      <c r="U3225" s="181">
        <f t="shared" si="1492"/>
        <v>0</v>
      </c>
      <c r="V3225" s="120">
        <f t="shared" si="1488"/>
        <v>7.8E-2</v>
      </c>
      <c r="W3225" s="118">
        <f t="shared" si="1483"/>
        <v>11</v>
      </c>
      <c r="X3225" s="118">
        <v>252</v>
      </c>
      <c r="Y3225" s="117">
        <f t="shared" si="1484"/>
        <v>1.003283881</v>
      </c>
      <c r="Z3225" s="110">
        <f t="shared" si="1485"/>
        <v>0.11414212999999999</v>
      </c>
      <c r="AA3225" s="110">
        <f t="shared" si="1486"/>
        <v>0</v>
      </c>
      <c r="AB3225" s="121" t="str">
        <f t="shared" si="1489"/>
        <v>A+J=</v>
      </c>
      <c r="AC3225" s="115">
        <f t="shared" si="1490"/>
        <v>47508</v>
      </c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9">
        <f t="shared" si="1487"/>
        <v>47495</v>
      </c>
      <c r="B3226" s="110">
        <f t="shared" si="1469"/>
        <v>34.88997183</v>
      </c>
      <c r="C3226" s="184">
        <f t="shared" si="1468"/>
        <v>34.680260055247963</v>
      </c>
      <c r="D3226" s="111">
        <f t="shared" si="1470"/>
        <v>7245.38</v>
      </c>
      <c r="E3226" s="111">
        <f>IF($K3226=1,VLOOKUP($A3225,$AQ$11:$AU$150,5),E3225)</f>
        <v>7276.54</v>
      </c>
      <c r="F3226" s="160" t="e">
        <f>IF($K3226=1,VLOOKUP($A3225,$AQ$11:$AU$135,6),F3225)</f>
        <v>#REF!</v>
      </c>
      <c r="G3226" s="114">
        <f t="shared" si="1471"/>
        <v>4.3006716003852752E-3</v>
      </c>
      <c r="H3226" s="115">
        <f t="shared" si="1472"/>
        <v>47508</v>
      </c>
      <c r="I3226" s="115">
        <f t="shared" si="1473"/>
        <v>47508</v>
      </c>
      <c r="J3226" s="116">
        <f t="shared" si="1474"/>
        <v>21</v>
      </c>
      <c r="K3226" s="116">
        <f t="shared" si="1475"/>
        <v>12</v>
      </c>
      <c r="L3226" s="8">
        <f t="shared" si="1476"/>
        <v>1.0024552600000001</v>
      </c>
      <c r="M3226" s="117">
        <v>1</v>
      </c>
      <c r="N3226" s="117">
        <f t="shared" si="1477"/>
        <v>1</v>
      </c>
      <c r="O3226" s="110">
        <f t="shared" si="1478"/>
        <v>1.0024552600000001</v>
      </c>
      <c r="P3226" s="110">
        <f t="shared" si="1479"/>
        <v>34.76540911</v>
      </c>
      <c r="Q3226" s="148">
        <f t="shared" si="1480"/>
        <v>0</v>
      </c>
      <c r="R3226" s="170">
        <f t="shared" si="1481"/>
        <v>0</v>
      </c>
      <c r="S3226" s="110">
        <f t="shared" si="1482"/>
        <v>0</v>
      </c>
      <c r="T3226" s="92">
        <f t="shared" si="1491"/>
        <v>0</v>
      </c>
      <c r="U3226" s="181">
        <f t="shared" si="1492"/>
        <v>0</v>
      </c>
      <c r="V3226" s="120">
        <f t="shared" si="1488"/>
        <v>7.8E-2</v>
      </c>
      <c r="W3226" s="118">
        <f t="shared" si="1483"/>
        <v>12</v>
      </c>
      <c r="X3226" s="118">
        <v>252</v>
      </c>
      <c r="Y3226" s="117">
        <f t="shared" si="1484"/>
        <v>1.00358295</v>
      </c>
      <c r="Z3226" s="110">
        <f t="shared" si="1485"/>
        <v>0.12456272</v>
      </c>
      <c r="AA3226" s="110">
        <f t="shared" si="1486"/>
        <v>0</v>
      </c>
      <c r="AB3226" s="121" t="str">
        <f t="shared" si="1489"/>
        <v>A+J=</v>
      </c>
      <c r="AC3226" s="115">
        <f t="shared" si="1490"/>
        <v>47508</v>
      </c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9">
        <f t="shared" si="1487"/>
        <v>47496</v>
      </c>
      <c r="B3227" s="110">
        <f t="shared" si="1469"/>
        <v>34.88997183</v>
      </c>
      <c r="C3227" s="184">
        <f t="shared" si="1468"/>
        <v>34.680260055247963</v>
      </c>
      <c r="D3227" s="111">
        <f t="shared" si="1470"/>
        <v>7245.38</v>
      </c>
      <c r="E3227" s="111">
        <f>IF($K3227=1,VLOOKUP($A3226,$AQ$11:$AU$150,5),E3226)</f>
        <v>7276.54</v>
      </c>
      <c r="F3227" s="160" t="e">
        <f>IF($K3227=1,VLOOKUP($A3226,$AQ$11:$AU$135,6),F3226)</f>
        <v>#REF!</v>
      </c>
      <c r="G3227" s="114">
        <f t="shared" si="1471"/>
        <v>4.3006716003852752E-3</v>
      </c>
      <c r="H3227" s="115">
        <f t="shared" si="1472"/>
        <v>47508</v>
      </c>
      <c r="I3227" s="115">
        <f t="shared" si="1473"/>
        <v>47508</v>
      </c>
      <c r="J3227" s="116">
        <f t="shared" si="1474"/>
        <v>21</v>
      </c>
      <c r="K3227" s="116">
        <f t="shared" si="1475"/>
        <v>12</v>
      </c>
      <c r="L3227" s="8">
        <f t="shared" si="1476"/>
        <v>1.0024552600000001</v>
      </c>
      <c r="M3227" s="117">
        <v>1</v>
      </c>
      <c r="N3227" s="117">
        <f t="shared" si="1477"/>
        <v>1</v>
      </c>
      <c r="O3227" s="110">
        <f t="shared" si="1478"/>
        <v>1.0024552600000001</v>
      </c>
      <c r="P3227" s="110">
        <f t="shared" si="1479"/>
        <v>34.76540911</v>
      </c>
      <c r="Q3227" s="148">
        <f t="shared" si="1480"/>
        <v>0</v>
      </c>
      <c r="R3227" s="170">
        <f t="shared" si="1481"/>
        <v>0</v>
      </c>
      <c r="S3227" s="110">
        <f t="shared" si="1482"/>
        <v>0</v>
      </c>
      <c r="T3227" s="92">
        <f t="shared" si="1491"/>
        <v>0</v>
      </c>
      <c r="U3227" s="181">
        <f t="shared" si="1492"/>
        <v>0</v>
      </c>
      <c r="V3227" s="120">
        <f t="shared" si="1488"/>
        <v>7.8E-2</v>
      </c>
      <c r="W3227" s="118">
        <f t="shared" si="1483"/>
        <v>12</v>
      </c>
      <c r="X3227" s="118">
        <v>252</v>
      </c>
      <c r="Y3227" s="117">
        <f t="shared" si="1484"/>
        <v>1.00358295</v>
      </c>
      <c r="Z3227" s="110">
        <f t="shared" si="1485"/>
        <v>0.12456272</v>
      </c>
      <c r="AA3227" s="110">
        <f t="shared" si="1486"/>
        <v>0</v>
      </c>
      <c r="AB3227" s="121" t="str">
        <f t="shared" si="1489"/>
        <v>A+J=</v>
      </c>
      <c r="AC3227" s="115">
        <f t="shared" si="1490"/>
        <v>47508</v>
      </c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9">
        <f t="shared" si="1487"/>
        <v>47497</v>
      </c>
      <c r="B3228" s="110">
        <f t="shared" si="1469"/>
        <v>34.88997183</v>
      </c>
      <c r="C3228" s="184">
        <f t="shared" si="1468"/>
        <v>34.680260055247963</v>
      </c>
      <c r="D3228" s="111">
        <f t="shared" si="1470"/>
        <v>7245.38</v>
      </c>
      <c r="E3228" s="111">
        <f>IF($K3228=1,VLOOKUP($A3227,$AQ$11:$AU$150,5),E3227)</f>
        <v>7276.54</v>
      </c>
      <c r="F3228" s="160" t="e">
        <f>IF($K3228=1,VLOOKUP($A3227,$AQ$11:$AU$135,6),F3227)</f>
        <v>#REF!</v>
      </c>
      <c r="G3228" s="114">
        <f t="shared" si="1471"/>
        <v>4.3006716003852752E-3</v>
      </c>
      <c r="H3228" s="115">
        <f t="shared" si="1472"/>
        <v>47508</v>
      </c>
      <c r="I3228" s="115">
        <f t="shared" si="1473"/>
        <v>47508</v>
      </c>
      <c r="J3228" s="116">
        <f t="shared" si="1474"/>
        <v>21</v>
      </c>
      <c r="K3228" s="116">
        <f t="shared" si="1475"/>
        <v>12</v>
      </c>
      <c r="L3228" s="8">
        <f t="shared" si="1476"/>
        <v>1.0024552600000001</v>
      </c>
      <c r="M3228" s="117">
        <v>1</v>
      </c>
      <c r="N3228" s="117">
        <f t="shared" si="1477"/>
        <v>1</v>
      </c>
      <c r="O3228" s="110">
        <f t="shared" si="1478"/>
        <v>1.0024552600000001</v>
      </c>
      <c r="P3228" s="110">
        <f t="shared" si="1479"/>
        <v>34.76540911</v>
      </c>
      <c r="Q3228" s="148">
        <f t="shared" si="1480"/>
        <v>0</v>
      </c>
      <c r="R3228" s="170">
        <f t="shared" si="1481"/>
        <v>0</v>
      </c>
      <c r="S3228" s="110">
        <f t="shared" si="1482"/>
        <v>0</v>
      </c>
      <c r="T3228" s="92">
        <f t="shared" si="1491"/>
        <v>0</v>
      </c>
      <c r="U3228" s="181">
        <f t="shared" si="1492"/>
        <v>0</v>
      </c>
      <c r="V3228" s="120">
        <f t="shared" si="1488"/>
        <v>7.8E-2</v>
      </c>
      <c r="W3228" s="118">
        <f t="shared" si="1483"/>
        <v>12</v>
      </c>
      <c r="X3228" s="118">
        <v>252</v>
      </c>
      <c r="Y3228" s="117">
        <f t="shared" si="1484"/>
        <v>1.00358295</v>
      </c>
      <c r="Z3228" s="110">
        <f t="shared" si="1485"/>
        <v>0.12456272</v>
      </c>
      <c r="AA3228" s="110">
        <f t="shared" si="1486"/>
        <v>0</v>
      </c>
      <c r="AB3228" s="121" t="str">
        <f t="shared" si="1489"/>
        <v>A+J=</v>
      </c>
      <c r="AC3228" s="115">
        <f t="shared" si="1490"/>
        <v>47508</v>
      </c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9">
        <f t="shared" si="1487"/>
        <v>47498</v>
      </c>
      <c r="B3229" s="110">
        <f t="shared" si="1469"/>
        <v>34.907505049999997</v>
      </c>
      <c r="C3229" s="184">
        <f t="shared" si="1468"/>
        <v>34.680260055247963</v>
      </c>
      <c r="D3229" s="111">
        <f t="shared" si="1470"/>
        <v>7245.38</v>
      </c>
      <c r="E3229" s="111">
        <f>IF($K3229=1,VLOOKUP($A3228,$AQ$11:$AU$150,5),E3228)</f>
        <v>7276.54</v>
      </c>
      <c r="F3229" s="160" t="e">
        <f>IF($K3229=1,VLOOKUP($A3228,$AQ$11:$AU$135,6),F3228)</f>
        <v>#REF!</v>
      </c>
      <c r="G3229" s="114">
        <f t="shared" si="1471"/>
        <v>4.3006716003852752E-3</v>
      </c>
      <c r="H3229" s="115">
        <f t="shared" si="1472"/>
        <v>47508</v>
      </c>
      <c r="I3229" s="115">
        <f t="shared" si="1473"/>
        <v>47508</v>
      </c>
      <c r="J3229" s="116">
        <f t="shared" si="1474"/>
        <v>21</v>
      </c>
      <c r="K3229" s="116">
        <f t="shared" si="1475"/>
        <v>13</v>
      </c>
      <c r="L3229" s="8">
        <f t="shared" si="1476"/>
        <v>1.0026601399999999</v>
      </c>
      <c r="M3229" s="117">
        <v>1</v>
      </c>
      <c r="N3229" s="117">
        <f t="shared" si="1477"/>
        <v>1</v>
      </c>
      <c r="O3229" s="110">
        <f t="shared" si="1478"/>
        <v>1.0026601399999999</v>
      </c>
      <c r="P3229" s="110">
        <f t="shared" si="1479"/>
        <v>34.772514399999999</v>
      </c>
      <c r="Q3229" s="148">
        <f t="shared" si="1480"/>
        <v>0</v>
      </c>
      <c r="R3229" s="170">
        <f t="shared" si="1481"/>
        <v>0</v>
      </c>
      <c r="S3229" s="110">
        <f t="shared" si="1482"/>
        <v>0</v>
      </c>
      <c r="T3229" s="92">
        <f t="shared" si="1491"/>
        <v>0</v>
      </c>
      <c r="U3229" s="181">
        <f t="shared" si="1492"/>
        <v>0</v>
      </c>
      <c r="V3229" s="120">
        <f t="shared" si="1488"/>
        <v>7.8E-2</v>
      </c>
      <c r="W3229" s="118">
        <f t="shared" si="1483"/>
        <v>13</v>
      </c>
      <c r="X3229" s="118">
        <v>252</v>
      </c>
      <c r="Y3229" s="117">
        <f t="shared" si="1484"/>
        <v>1.003882108</v>
      </c>
      <c r="Z3229" s="110">
        <f t="shared" si="1485"/>
        <v>0.13499064999999999</v>
      </c>
      <c r="AA3229" s="110">
        <f t="shared" si="1486"/>
        <v>0</v>
      </c>
      <c r="AB3229" s="121" t="str">
        <f t="shared" si="1489"/>
        <v>A+J=</v>
      </c>
      <c r="AC3229" s="115">
        <f t="shared" si="1490"/>
        <v>47508</v>
      </c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9">
        <f t="shared" si="1487"/>
        <v>47499</v>
      </c>
      <c r="B3230" s="110">
        <f t="shared" si="1469"/>
        <v>34.925047020000001</v>
      </c>
      <c r="C3230" s="184">
        <f t="shared" si="1468"/>
        <v>34.680260055247963</v>
      </c>
      <c r="D3230" s="111">
        <f t="shared" si="1470"/>
        <v>7245.38</v>
      </c>
      <c r="E3230" s="111">
        <f>IF($K3230=1,VLOOKUP($A3229,$AQ$11:$AU$150,5),E3229)</f>
        <v>7276.54</v>
      </c>
      <c r="F3230" s="160" t="e">
        <f>IF($K3230=1,VLOOKUP($A3229,$AQ$11:$AU$135,6),F3229)</f>
        <v>#REF!</v>
      </c>
      <c r="G3230" s="114">
        <f t="shared" si="1471"/>
        <v>4.3006716003852752E-3</v>
      </c>
      <c r="H3230" s="115">
        <f t="shared" si="1472"/>
        <v>47508</v>
      </c>
      <c r="I3230" s="115">
        <f t="shared" si="1473"/>
        <v>47508</v>
      </c>
      <c r="J3230" s="116">
        <f t="shared" si="1474"/>
        <v>21</v>
      </c>
      <c r="K3230" s="116">
        <f t="shared" si="1475"/>
        <v>14</v>
      </c>
      <c r="L3230" s="8">
        <f t="shared" si="1476"/>
        <v>1.00286506</v>
      </c>
      <c r="M3230" s="117">
        <v>1</v>
      </c>
      <c r="N3230" s="117">
        <f t="shared" si="1477"/>
        <v>1</v>
      </c>
      <c r="O3230" s="110">
        <f t="shared" si="1478"/>
        <v>1.00286506</v>
      </c>
      <c r="P3230" s="110">
        <f t="shared" si="1479"/>
        <v>34.779621079999998</v>
      </c>
      <c r="Q3230" s="148">
        <f t="shared" si="1480"/>
        <v>0</v>
      </c>
      <c r="R3230" s="170">
        <f t="shared" si="1481"/>
        <v>0</v>
      </c>
      <c r="S3230" s="110">
        <f t="shared" si="1482"/>
        <v>0</v>
      </c>
      <c r="T3230" s="92">
        <f t="shared" si="1491"/>
        <v>0</v>
      </c>
      <c r="U3230" s="181">
        <f t="shared" si="1492"/>
        <v>0</v>
      </c>
      <c r="V3230" s="120">
        <f t="shared" si="1488"/>
        <v>7.8E-2</v>
      </c>
      <c r="W3230" s="118">
        <f t="shared" si="1483"/>
        <v>14</v>
      </c>
      <c r="X3230" s="118">
        <v>252</v>
      </c>
      <c r="Y3230" s="117">
        <f t="shared" si="1484"/>
        <v>1.0041813550000001</v>
      </c>
      <c r="Z3230" s="110">
        <f t="shared" si="1485"/>
        <v>0.14542594</v>
      </c>
      <c r="AA3230" s="110">
        <f t="shared" si="1486"/>
        <v>0</v>
      </c>
      <c r="AB3230" s="121" t="str">
        <f t="shared" si="1489"/>
        <v>A+J=</v>
      </c>
      <c r="AC3230" s="115">
        <f t="shared" si="1490"/>
        <v>47508</v>
      </c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9">
        <f t="shared" si="1487"/>
        <v>47500</v>
      </c>
      <c r="B3231" s="110">
        <f t="shared" si="1469"/>
        <v>34.942597720000002</v>
      </c>
      <c r="C3231" s="184">
        <f t="shared" si="1468"/>
        <v>34.680260055247963</v>
      </c>
      <c r="D3231" s="111">
        <f t="shared" si="1470"/>
        <v>7245.38</v>
      </c>
      <c r="E3231" s="111">
        <f>IF($K3231=1,VLOOKUP($A3230,$AQ$11:$AU$150,5),E3230)</f>
        <v>7276.54</v>
      </c>
      <c r="F3231" s="160" t="e">
        <f>IF($K3231=1,VLOOKUP($A3230,$AQ$11:$AU$135,6),F3230)</f>
        <v>#REF!</v>
      </c>
      <c r="G3231" s="114">
        <f t="shared" si="1471"/>
        <v>4.3006716003852752E-3</v>
      </c>
      <c r="H3231" s="115">
        <f t="shared" si="1472"/>
        <v>47508</v>
      </c>
      <c r="I3231" s="115">
        <f t="shared" si="1473"/>
        <v>47508</v>
      </c>
      <c r="J3231" s="116">
        <f t="shared" si="1474"/>
        <v>21</v>
      </c>
      <c r="K3231" s="116">
        <f t="shared" si="1475"/>
        <v>15</v>
      </c>
      <c r="L3231" s="8">
        <f t="shared" si="1476"/>
        <v>1.00307002</v>
      </c>
      <c r="M3231" s="117">
        <v>1</v>
      </c>
      <c r="N3231" s="117">
        <f t="shared" si="1477"/>
        <v>1</v>
      </c>
      <c r="O3231" s="110">
        <f t="shared" si="1478"/>
        <v>1.00307002</v>
      </c>
      <c r="P3231" s="110">
        <f t="shared" si="1479"/>
        <v>34.786729139999998</v>
      </c>
      <c r="Q3231" s="148">
        <f t="shared" si="1480"/>
        <v>0</v>
      </c>
      <c r="R3231" s="170">
        <f t="shared" si="1481"/>
        <v>0</v>
      </c>
      <c r="S3231" s="110">
        <f t="shared" si="1482"/>
        <v>0</v>
      </c>
      <c r="T3231" s="92">
        <f t="shared" si="1491"/>
        <v>0</v>
      </c>
      <c r="U3231" s="181">
        <f t="shared" si="1492"/>
        <v>0</v>
      </c>
      <c r="V3231" s="120">
        <f t="shared" si="1488"/>
        <v>7.8E-2</v>
      </c>
      <c r="W3231" s="118">
        <f t="shared" si="1483"/>
        <v>15</v>
      </c>
      <c r="X3231" s="118">
        <v>252</v>
      </c>
      <c r="Y3231" s="117">
        <f t="shared" si="1484"/>
        <v>1.0044806909999999</v>
      </c>
      <c r="Z3231" s="110">
        <f t="shared" si="1485"/>
        <v>0.15586858000000001</v>
      </c>
      <c r="AA3231" s="110">
        <f t="shared" si="1486"/>
        <v>0</v>
      </c>
      <c r="AB3231" s="121" t="str">
        <f t="shared" si="1489"/>
        <v>A+J=</v>
      </c>
      <c r="AC3231" s="115">
        <f t="shared" si="1490"/>
        <v>47508</v>
      </c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9">
        <f t="shared" si="1487"/>
        <v>47501</v>
      </c>
      <c r="B3232" s="110">
        <f t="shared" si="1469"/>
        <v>34.960157209999998</v>
      </c>
      <c r="C3232" s="184">
        <f t="shared" si="1468"/>
        <v>34.680260055247963</v>
      </c>
      <c r="D3232" s="111">
        <f t="shared" si="1470"/>
        <v>7245.38</v>
      </c>
      <c r="E3232" s="111">
        <f>IF($K3232=1,VLOOKUP($A3231,$AQ$11:$AU$150,5),E3231)</f>
        <v>7276.54</v>
      </c>
      <c r="F3232" s="160" t="e">
        <f>IF($K3232=1,VLOOKUP($A3231,$AQ$11:$AU$135,6),F3231)</f>
        <v>#REF!</v>
      </c>
      <c r="G3232" s="114">
        <f t="shared" si="1471"/>
        <v>4.3006716003852752E-3</v>
      </c>
      <c r="H3232" s="115">
        <f t="shared" si="1472"/>
        <v>47508</v>
      </c>
      <c r="I3232" s="115">
        <f t="shared" si="1473"/>
        <v>47508</v>
      </c>
      <c r="J3232" s="116">
        <f t="shared" si="1474"/>
        <v>21</v>
      </c>
      <c r="K3232" s="116">
        <f t="shared" si="1475"/>
        <v>16</v>
      </c>
      <c r="L3232" s="8">
        <f t="shared" si="1476"/>
        <v>1.00327502</v>
      </c>
      <c r="M3232" s="117">
        <v>1</v>
      </c>
      <c r="N3232" s="117">
        <f t="shared" si="1477"/>
        <v>1</v>
      </c>
      <c r="O3232" s="110">
        <f t="shared" si="1478"/>
        <v>1.00327502</v>
      </c>
      <c r="P3232" s="110">
        <f t="shared" si="1479"/>
        <v>34.793838600000001</v>
      </c>
      <c r="Q3232" s="148">
        <f t="shared" si="1480"/>
        <v>0</v>
      </c>
      <c r="R3232" s="170">
        <f t="shared" si="1481"/>
        <v>0</v>
      </c>
      <c r="S3232" s="110">
        <f t="shared" si="1482"/>
        <v>0</v>
      </c>
      <c r="T3232" s="92">
        <f t="shared" si="1491"/>
        <v>0</v>
      </c>
      <c r="U3232" s="181">
        <f t="shared" si="1492"/>
        <v>0</v>
      </c>
      <c r="V3232" s="120">
        <f t="shared" si="1488"/>
        <v>7.8E-2</v>
      </c>
      <c r="W3232" s="118">
        <f t="shared" si="1483"/>
        <v>16</v>
      </c>
      <c r="X3232" s="118">
        <v>252</v>
      </c>
      <c r="Y3232" s="117">
        <f t="shared" si="1484"/>
        <v>1.0047801169999999</v>
      </c>
      <c r="Z3232" s="110">
        <f t="shared" si="1485"/>
        <v>0.16631861000000001</v>
      </c>
      <c r="AA3232" s="110">
        <f t="shared" si="1486"/>
        <v>0</v>
      </c>
      <c r="AB3232" s="121" t="str">
        <f t="shared" si="1489"/>
        <v>A+J=</v>
      </c>
      <c r="AC3232" s="115">
        <f t="shared" si="1490"/>
        <v>47508</v>
      </c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9">
        <f t="shared" si="1487"/>
        <v>47502</v>
      </c>
      <c r="B3233" s="110">
        <f t="shared" si="1469"/>
        <v>34.977725790000001</v>
      </c>
      <c r="C3233" s="184">
        <f t="shared" si="1468"/>
        <v>34.680260055247963</v>
      </c>
      <c r="D3233" s="111">
        <f t="shared" si="1470"/>
        <v>7245.38</v>
      </c>
      <c r="E3233" s="111">
        <f>IF($K3233=1,VLOOKUP($A3232,$AQ$11:$AU$150,5),E3232)</f>
        <v>7276.54</v>
      </c>
      <c r="F3233" s="160" t="e">
        <f>IF($K3233=1,VLOOKUP($A3232,$AQ$11:$AU$135,6),F3232)</f>
        <v>#REF!</v>
      </c>
      <c r="G3233" s="114">
        <f t="shared" si="1471"/>
        <v>4.3006716003852752E-3</v>
      </c>
      <c r="H3233" s="115">
        <f t="shared" si="1472"/>
        <v>47508</v>
      </c>
      <c r="I3233" s="115">
        <f t="shared" si="1473"/>
        <v>47508</v>
      </c>
      <c r="J3233" s="116">
        <f t="shared" si="1474"/>
        <v>21</v>
      </c>
      <c r="K3233" s="116">
        <f t="shared" si="1475"/>
        <v>17</v>
      </c>
      <c r="L3233" s="8">
        <f t="shared" si="1476"/>
        <v>1.0034800699999999</v>
      </c>
      <c r="M3233" s="117">
        <v>1</v>
      </c>
      <c r="N3233" s="117">
        <f t="shared" si="1477"/>
        <v>1</v>
      </c>
      <c r="O3233" s="110">
        <f t="shared" si="1478"/>
        <v>1.0034800699999999</v>
      </c>
      <c r="P3233" s="110">
        <f t="shared" si="1479"/>
        <v>34.800949780000003</v>
      </c>
      <c r="Q3233" s="148">
        <f t="shared" si="1480"/>
        <v>0</v>
      </c>
      <c r="R3233" s="170">
        <f t="shared" si="1481"/>
        <v>0</v>
      </c>
      <c r="S3233" s="110">
        <f t="shared" si="1482"/>
        <v>0</v>
      </c>
      <c r="T3233" s="92">
        <f t="shared" si="1491"/>
        <v>0</v>
      </c>
      <c r="U3233" s="181">
        <f t="shared" si="1492"/>
        <v>0</v>
      </c>
      <c r="V3233" s="120">
        <f t="shared" si="1488"/>
        <v>7.8E-2</v>
      </c>
      <c r="W3233" s="118">
        <f t="shared" si="1483"/>
        <v>17</v>
      </c>
      <c r="X3233" s="118">
        <v>252</v>
      </c>
      <c r="Y3233" s="117">
        <f t="shared" si="1484"/>
        <v>1.0050796319999999</v>
      </c>
      <c r="Z3233" s="110">
        <f t="shared" si="1485"/>
        <v>0.17677601000000001</v>
      </c>
      <c r="AA3233" s="110">
        <f t="shared" si="1486"/>
        <v>0</v>
      </c>
      <c r="AB3233" s="121" t="str">
        <f t="shared" si="1489"/>
        <v>A+J=</v>
      </c>
      <c r="AC3233" s="115">
        <f t="shared" si="1490"/>
        <v>47508</v>
      </c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9">
        <f t="shared" si="1487"/>
        <v>47503</v>
      </c>
      <c r="B3234" s="110">
        <f t="shared" si="1469"/>
        <v>34.977725790000001</v>
      </c>
      <c r="C3234" s="184">
        <f t="shared" si="1468"/>
        <v>34.680260055247963</v>
      </c>
      <c r="D3234" s="111">
        <f t="shared" si="1470"/>
        <v>7245.38</v>
      </c>
      <c r="E3234" s="111">
        <f>IF($K3234=1,VLOOKUP($A3233,$AQ$11:$AU$150,5),E3233)</f>
        <v>7276.54</v>
      </c>
      <c r="F3234" s="160" t="e">
        <f>IF($K3234=1,VLOOKUP($A3233,$AQ$11:$AU$135,6),F3233)</f>
        <v>#REF!</v>
      </c>
      <c r="G3234" s="114">
        <f t="shared" si="1471"/>
        <v>4.3006716003852752E-3</v>
      </c>
      <c r="H3234" s="115">
        <f t="shared" si="1472"/>
        <v>47508</v>
      </c>
      <c r="I3234" s="115">
        <f t="shared" si="1473"/>
        <v>47508</v>
      </c>
      <c r="J3234" s="116">
        <f t="shared" si="1474"/>
        <v>21</v>
      </c>
      <c r="K3234" s="116">
        <f t="shared" si="1475"/>
        <v>17</v>
      </c>
      <c r="L3234" s="8">
        <f t="shared" si="1476"/>
        <v>1.0034800699999999</v>
      </c>
      <c r="M3234" s="117">
        <v>1</v>
      </c>
      <c r="N3234" s="117">
        <f t="shared" si="1477"/>
        <v>1</v>
      </c>
      <c r="O3234" s="110">
        <f t="shared" si="1478"/>
        <v>1.0034800699999999</v>
      </c>
      <c r="P3234" s="110">
        <f t="shared" si="1479"/>
        <v>34.800949780000003</v>
      </c>
      <c r="Q3234" s="148">
        <f t="shared" si="1480"/>
        <v>0</v>
      </c>
      <c r="R3234" s="170">
        <f t="shared" si="1481"/>
        <v>0</v>
      </c>
      <c r="S3234" s="110">
        <f t="shared" si="1482"/>
        <v>0</v>
      </c>
      <c r="T3234" s="92">
        <f t="shared" si="1491"/>
        <v>0</v>
      </c>
      <c r="U3234" s="181">
        <f t="shared" si="1492"/>
        <v>0</v>
      </c>
      <c r="V3234" s="120">
        <f t="shared" si="1488"/>
        <v>7.8E-2</v>
      </c>
      <c r="W3234" s="118">
        <f t="shared" si="1483"/>
        <v>17</v>
      </c>
      <c r="X3234" s="118">
        <v>252</v>
      </c>
      <c r="Y3234" s="117">
        <f t="shared" si="1484"/>
        <v>1.0050796319999999</v>
      </c>
      <c r="Z3234" s="110">
        <f t="shared" si="1485"/>
        <v>0.17677601000000001</v>
      </c>
      <c r="AA3234" s="110">
        <f t="shared" si="1486"/>
        <v>0</v>
      </c>
      <c r="AB3234" s="121" t="str">
        <f t="shared" si="1489"/>
        <v>A+J=</v>
      </c>
      <c r="AC3234" s="115">
        <f t="shared" si="1490"/>
        <v>47508</v>
      </c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9">
        <f t="shared" si="1487"/>
        <v>47504</v>
      </c>
      <c r="B3235" s="110">
        <f t="shared" si="1469"/>
        <v>34.977725790000001</v>
      </c>
      <c r="C3235" s="184">
        <f t="shared" si="1468"/>
        <v>34.680260055247963</v>
      </c>
      <c r="D3235" s="111">
        <f t="shared" si="1470"/>
        <v>7245.38</v>
      </c>
      <c r="E3235" s="111">
        <f>IF($K3235=1,VLOOKUP($A3234,$AQ$11:$AU$150,5),E3234)</f>
        <v>7276.54</v>
      </c>
      <c r="F3235" s="160" t="e">
        <f>IF($K3235=1,VLOOKUP($A3234,$AQ$11:$AU$135,6),F3234)</f>
        <v>#REF!</v>
      </c>
      <c r="G3235" s="114">
        <f t="shared" si="1471"/>
        <v>4.3006716003852752E-3</v>
      </c>
      <c r="H3235" s="115">
        <f t="shared" si="1472"/>
        <v>47508</v>
      </c>
      <c r="I3235" s="115">
        <f t="shared" si="1473"/>
        <v>47508</v>
      </c>
      <c r="J3235" s="116">
        <f t="shared" si="1474"/>
        <v>21</v>
      </c>
      <c r="K3235" s="116">
        <f t="shared" si="1475"/>
        <v>17</v>
      </c>
      <c r="L3235" s="8">
        <f t="shared" si="1476"/>
        <v>1.0034800699999999</v>
      </c>
      <c r="M3235" s="117">
        <v>1</v>
      </c>
      <c r="N3235" s="117">
        <f t="shared" si="1477"/>
        <v>1</v>
      </c>
      <c r="O3235" s="110">
        <f t="shared" si="1478"/>
        <v>1.0034800699999999</v>
      </c>
      <c r="P3235" s="110">
        <f t="shared" si="1479"/>
        <v>34.800949780000003</v>
      </c>
      <c r="Q3235" s="148">
        <f t="shared" si="1480"/>
        <v>0</v>
      </c>
      <c r="R3235" s="170">
        <f t="shared" si="1481"/>
        <v>0</v>
      </c>
      <c r="S3235" s="110">
        <f t="shared" si="1482"/>
        <v>0</v>
      </c>
      <c r="T3235" s="92">
        <f t="shared" si="1491"/>
        <v>0</v>
      </c>
      <c r="U3235" s="181">
        <f t="shared" si="1492"/>
        <v>0</v>
      </c>
      <c r="V3235" s="120">
        <f t="shared" si="1488"/>
        <v>7.8E-2</v>
      </c>
      <c r="W3235" s="118">
        <f t="shared" si="1483"/>
        <v>17</v>
      </c>
      <c r="X3235" s="118">
        <v>252</v>
      </c>
      <c r="Y3235" s="117">
        <f t="shared" si="1484"/>
        <v>1.0050796319999999</v>
      </c>
      <c r="Z3235" s="110">
        <f t="shared" si="1485"/>
        <v>0.17677601000000001</v>
      </c>
      <c r="AA3235" s="110">
        <f t="shared" si="1486"/>
        <v>0</v>
      </c>
      <c r="AB3235" s="121" t="str">
        <f t="shared" si="1489"/>
        <v>A+J=</v>
      </c>
      <c r="AC3235" s="115">
        <f t="shared" si="1490"/>
        <v>47508</v>
      </c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9">
        <f t="shared" si="1487"/>
        <v>47505</v>
      </c>
      <c r="B3236" s="110">
        <f t="shared" si="1469"/>
        <v>34.995302790000004</v>
      </c>
      <c r="C3236" s="184">
        <f t="shared" si="1468"/>
        <v>34.680260055247963</v>
      </c>
      <c r="D3236" s="111">
        <f t="shared" si="1470"/>
        <v>7245.38</v>
      </c>
      <c r="E3236" s="111">
        <f>IF($K3236=1,VLOOKUP($A3235,$AQ$11:$AU$150,5),E3235)</f>
        <v>7276.54</v>
      </c>
      <c r="F3236" s="160" t="e">
        <f>IF($K3236=1,VLOOKUP($A3235,$AQ$11:$AU$135,6),F3235)</f>
        <v>#REF!</v>
      </c>
      <c r="G3236" s="114">
        <f t="shared" si="1471"/>
        <v>4.3006716003852752E-3</v>
      </c>
      <c r="H3236" s="115">
        <f t="shared" si="1472"/>
        <v>47508</v>
      </c>
      <c r="I3236" s="115">
        <f t="shared" si="1473"/>
        <v>47508</v>
      </c>
      <c r="J3236" s="116">
        <f t="shared" si="1474"/>
        <v>21</v>
      </c>
      <c r="K3236" s="116">
        <f t="shared" si="1475"/>
        <v>18</v>
      </c>
      <c r="L3236" s="8">
        <f t="shared" si="1476"/>
        <v>1.0036851499999999</v>
      </c>
      <c r="M3236" s="117">
        <v>1</v>
      </c>
      <c r="N3236" s="117">
        <f t="shared" si="1477"/>
        <v>1</v>
      </c>
      <c r="O3236" s="110">
        <f t="shared" si="1478"/>
        <v>1.0036851499999999</v>
      </c>
      <c r="P3236" s="110">
        <f t="shared" si="1479"/>
        <v>34.80806201</v>
      </c>
      <c r="Q3236" s="148">
        <f t="shared" si="1480"/>
        <v>0</v>
      </c>
      <c r="R3236" s="170">
        <f t="shared" si="1481"/>
        <v>0</v>
      </c>
      <c r="S3236" s="110">
        <f t="shared" si="1482"/>
        <v>0</v>
      </c>
      <c r="T3236" s="92">
        <f t="shared" si="1491"/>
        <v>0</v>
      </c>
      <c r="U3236" s="181">
        <f t="shared" si="1492"/>
        <v>0</v>
      </c>
      <c r="V3236" s="120">
        <f t="shared" si="1488"/>
        <v>7.8E-2</v>
      </c>
      <c r="W3236" s="118">
        <f t="shared" si="1483"/>
        <v>18</v>
      </c>
      <c r="X3236" s="118">
        <v>252</v>
      </c>
      <c r="Y3236" s="117">
        <f t="shared" si="1484"/>
        <v>1.005379236</v>
      </c>
      <c r="Z3236" s="110">
        <f t="shared" si="1485"/>
        <v>0.18724078</v>
      </c>
      <c r="AA3236" s="110">
        <f t="shared" si="1486"/>
        <v>0</v>
      </c>
      <c r="AB3236" s="121" t="str">
        <f t="shared" si="1489"/>
        <v>A+J=</v>
      </c>
      <c r="AC3236" s="115">
        <f t="shared" si="1490"/>
        <v>47508</v>
      </c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9">
        <f t="shared" si="1487"/>
        <v>47506</v>
      </c>
      <c r="B3237" s="110">
        <f t="shared" si="1469"/>
        <v>35.012888879999998</v>
      </c>
      <c r="C3237" s="184">
        <f t="shared" si="1468"/>
        <v>34.680260055247963</v>
      </c>
      <c r="D3237" s="111">
        <f t="shared" si="1470"/>
        <v>7245.38</v>
      </c>
      <c r="E3237" s="111">
        <f>IF($K3237=1,VLOOKUP($A3236,$AQ$11:$AU$150,5),E3236)</f>
        <v>7276.54</v>
      </c>
      <c r="F3237" s="160" t="e">
        <f>IF($K3237=1,VLOOKUP($A3236,$AQ$11:$AU$135,6),F3236)</f>
        <v>#REF!</v>
      </c>
      <c r="G3237" s="114">
        <f t="shared" si="1471"/>
        <v>4.3006716003852752E-3</v>
      </c>
      <c r="H3237" s="115">
        <f t="shared" si="1472"/>
        <v>47508</v>
      </c>
      <c r="I3237" s="115">
        <f t="shared" si="1473"/>
        <v>47508</v>
      </c>
      <c r="J3237" s="116">
        <f t="shared" si="1474"/>
        <v>21</v>
      </c>
      <c r="K3237" s="116">
        <f t="shared" si="1475"/>
        <v>19</v>
      </c>
      <c r="L3237" s="8">
        <f t="shared" si="1476"/>
        <v>1.00389028</v>
      </c>
      <c r="M3237" s="117">
        <v>1</v>
      </c>
      <c r="N3237" s="117">
        <f t="shared" si="1477"/>
        <v>1</v>
      </c>
      <c r="O3237" s="110">
        <f t="shared" si="1478"/>
        <v>1.00389028</v>
      </c>
      <c r="P3237" s="110">
        <f t="shared" si="1479"/>
        <v>34.815175969999999</v>
      </c>
      <c r="Q3237" s="148">
        <f t="shared" si="1480"/>
        <v>0</v>
      </c>
      <c r="R3237" s="170">
        <f t="shared" si="1481"/>
        <v>0</v>
      </c>
      <c r="S3237" s="110">
        <f t="shared" si="1482"/>
        <v>0</v>
      </c>
      <c r="T3237" s="92">
        <f t="shared" si="1491"/>
        <v>0</v>
      </c>
      <c r="U3237" s="181">
        <f t="shared" si="1492"/>
        <v>0</v>
      </c>
      <c r="V3237" s="120">
        <f t="shared" si="1488"/>
        <v>7.8E-2</v>
      </c>
      <c r="W3237" s="118">
        <f t="shared" si="1483"/>
        <v>19</v>
      </c>
      <c r="X3237" s="118">
        <v>252</v>
      </c>
      <c r="Y3237" s="117">
        <f t="shared" si="1484"/>
        <v>1.0056789290000001</v>
      </c>
      <c r="Z3237" s="110">
        <f t="shared" si="1485"/>
        <v>0.19771290999999999</v>
      </c>
      <c r="AA3237" s="110">
        <f t="shared" si="1486"/>
        <v>0</v>
      </c>
      <c r="AB3237" s="121" t="str">
        <f t="shared" si="1489"/>
        <v>A+J=</v>
      </c>
      <c r="AC3237" s="115">
        <f t="shared" si="1490"/>
        <v>47508</v>
      </c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9">
        <f t="shared" si="1487"/>
        <v>47507</v>
      </c>
      <c r="B3238" s="110">
        <f t="shared" si="1469"/>
        <v>35.030483769999996</v>
      </c>
      <c r="C3238" s="184">
        <f t="shared" si="1468"/>
        <v>34.680260055247963</v>
      </c>
      <c r="D3238" s="111">
        <f t="shared" si="1470"/>
        <v>7245.38</v>
      </c>
      <c r="E3238" s="111">
        <f>IF($K3238=1,VLOOKUP($A3237,$AQ$11:$AU$150,5),E3237)</f>
        <v>7276.54</v>
      </c>
      <c r="F3238" s="160" t="e">
        <f>IF($K3238=1,VLOOKUP($A3237,$AQ$11:$AU$135,6),F3237)</f>
        <v>#REF!</v>
      </c>
      <c r="G3238" s="114">
        <f t="shared" si="1471"/>
        <v>4.3006716003852752E-3</v>
      </c>
      <c r="H3238" s="115">
        <f t="shared" si="1472"/>
        <v>47508</v>
      </c>
      <c r="I3238" s="115">
        <f t="shared" si="1473"/>
        <v>47508</v>
      </c>
      <c r="J3238" s="116">
        <f t="shared" si="1474"/>
        <v>21</v>
      </c>
      <c r="K3238" s="116">
        <f t="shared" si="1475"/>
        <v>20</v>
      </c>
      <c r="L3238" s="8">
        <f t="shared" si="1476"/>
        <v>1.0040954499999999</v>
      </c>
      <c r="M3238" s="117">
        <v>1</v>
      </c>
      <c r="N3238" s="117">
        <f t="shared" si="1477"/>
        <v>1</v>
      </c>
      <c r="O3238" s="110">
        <f t="shared" si="1478"/>
        <v>1.0040954499999999</v>
      </c>
      <c r="P3238" s="110">
        <f t="shared" si="1479"/>
        <v>34.822291319999998</v>
      </c>
      <c r="Q3238" s="148">
        <f t="shared" si="1480"/>
        <v>0</v>
      </c>
      <c r="R3238" s="170">
        <f t="shared" si="1481"/>
        <v>0</v>
      </c>
      <c r="S3238" s="110">
        <f t="shared" si="1482"/>
        <v>0</v>
      </c>
      <c r="T3238" s="92">
        <f t="shared" si="1491"/>
        <v>0</v>
      </c>
      <c r="U3238" s="181">
        <f t="shared" si="1492"/>
        <v>0</v>
      </c>
      <c r="V3238" s="120">
        <f t="shared" si="1488"/>
        <v>7.8E-2</v>
      </c>
      <c r="W3238" s="118">
        <f t="shared" si="1483"/>
        <v>20</v>
      </c>
      <c r="X3238" s="118">
        <v>252</v>
      </c>
      <c r="Y3238" s="117">
        <f t="shared" si="1484"/>
        <v>1.0059787120000001</v>
      </c>
      <c r="Z3238" s="110">
        <f t="shared" si="1485"/>
        <v>0.20819245</v>
      </c>
      <c r="AA3238" s="110">
        <f t="shared" si="1486"/>
        <v>0</v>
      </c>
      <c r="AB3238" s="121" t="str">
        <f t="shared" si="1489"/>
        <v>A+J=</v>
      </c>
      <c r="AC3238" s="115">
        <f t="shared" si="1490"/>
        <v>47508</v>
      </c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9">
        <f t="shared" si="1487"/>
        <v>47508</v>
      </c>
      <c r="B3239" s="110">
        <f t="shared" si="1469"/>
        <v>35.048087760000001</v>
      </c>
      <c r="C3239" s="184">
        <f t="shared" si="1468"/>
        <v>34.680260055247963</v>
      </c>
      <c r="D3239" s="111">
        <f t="shared" si="1470"/>
        <v>7245.38</v>
      </c>
      <c r="E3239" s="111">
        <f>IF($K3239=1,VLOOKUP($A3238,$AQ$11:$AU$150,5),E3238)</f>
        <v>7276.54</v>
      </c>
      <c r="F3239" s="160" t="e">
        <f>IF($K3239=1,VLOOKUP($A3238,$AQ$11:$AU$135,6),F3238)</f>
        <v>#REF!</v>
      </c>
      <c r="G3239" s="114">
        <f t="shared" si="1471"/>
        <v>4.3006716003852752E-3</v>
      </c>
      <c r="H3239" s="115">
        <f t="shared" si="1472"/>
        <v>47508</v>
      </c>
      <c r="I3239" s="115">
        <f t="shared" si="1473"/>
        <v>47508</v>
      </c>
      <c r="J3239" s="116">
        <f t="shared" si="1474"/>
        <v>21</v>
      </c>
      <c r="K3239" s="116">
        <f t="shared" si="1475"/>
        <v>21</v>
      </c>
      <c r="L3239" s="8">
        <f t="shared" si="1476"/>
        <v>1.0043006699999999</v>
      </c>
      <c r="M3239" s="117">
        <v>1</v>
      </c>
      <c r="N3239" s="117">
        <f t="shared" si="1477"/>
        <v>1</v>
      </c>
      <c r="O3239" s="110">
        <f t="shared" si="1478"/>
        <v>1.0043006699999999</v>
      </c>
      <c r="P3239" s="110">
        <f t="shared" si="1479"/>
        <v>34.829408399999998</v>
      </c>
      <c r="Q3239" s="148">
        <f t="shared" si="1480"/>
        <v>106</v>
      </c>
      <c r="R3239" s="170">
        <f t="shared" si="1481"/>
        <v>0.33333299999999999</v>
      </c>
      <c r="S3239" s="110">
        <f t="shared" si="1482"/>
        <v>11.609791189999999</v>
      </c>
      <c r="T3239" s="92">
        <f t="shared" si="1491"/>
        <v>0.14914835401179963</v>
      </c>
      <c r="U3239" s="181">
        <f t="shared" si="1492"/>
        <v>0.33761525343657001</v>
      </c>
      <c r="V3239" s="120">
        <f t="shared" si="1488"/>
        <v>7.8E-2</v>
      </c>
      <c r="W3239" s="118">
        <f t="shared" si="1483"/>
        <v>21</v>
      </c>
      <c r="X3239" s="118">
        <v>252</v>
      </c>
      <c r="Y3239" s="117">
        <f t="shared" si="1484"/>
        <v>1.0062785839999999</v>
      </c>
      <c r="Z3239" s="110">
        <f t="shared" si="1485"/>
        <v>0.21867935999999999</v>
      </c>
      <c r="AA3239" s="110">
        <f t="shared" si="1486"/>
        <v>11.828470549999999</v>
      </c>
      <c r="AB3239" s="121" t="str">
        <f t="shared" si="1489"/>
        <v>A+J=</v>
      </c>
      <c r="AC3239" s="115">
        <f t="shared" si="1490"/>
        <v>47508</v>
      </c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9">
        <f t="shared" si="1487"/>
        <v>47509</v>
      </c>
      <c r="B3240" s="110">
        <f t="shared" si="1469"/>
        <v>23.082062240000003</v>
      </c>
      <c r="C3240" s="184">
        <f t="shared" si="1468"/>
        <v>23.070468855988199</v>
      </c>
      <c r="D3240" s="111">
        <f t="shared" si="1470"/>
        <v>7245.38</v>
      </c>
      <c r="E3240" s="111">
        <f>IF($K3240=1,VLOOKUP($A3239,$AQ$11:$AU$150,5),E3239)</f>
        <v>7276.54</v>
      </c>
      <c r="F3240" s="160" t="e">
        <f>IF($K3240=1,VLOOKUP($A3239,$AQ$11:$AU$135,6),F3239)</f>
        <v>#REF!</v>
      </c>
      <c r="G3240" s="114">
        <f t="shared" si="1471"/>
        <v>4.3006716003852752E-3</v>
      </c>
      <c r="H3240" s="115">
        <f t="shared" si="1472"/>
        <v>47539</v>
      </c>
      <c r="I3240" s="115">
        <f t="shared" si="1473"/>
        <v>47539</v>
      </c>
      <c r="J3240" s="116">
        <f t="shared" si="1474"/>
        <v>21</v>
      </c>
      <c r="K3240" s="116">
        <f t="shared" si="1475"/>
        <v>1</v>
      </c>
      <c r="L3240" s="8">
        <f t="shared" si="1476"/>
        <v>1.0002043700000001</v>
      </c>
      <c r="M3240" s="117">
        <v>1</v>
      </c>
      <c r="N3240" s="117">
        <f t="shared" si="1477"/>
        <v>1</v>
      </c>
      <c r="O3240" s="110">
        <f t="shared" si="1478"/>
        <v>1.0002043700000001</v>
      </c>
      <c r="P3240" s="110">
        <f t="shared" si="1479"/>
        <v>23.075183760000002</v>
      </c>
      <c r="Q3240" s="148">
        <f t="shared" si="1480"/>
        <v>0</v>
      </c>
      <c r="R3240" s="170">
        <f t="shared" si="1481"/>
        <v>0</v>
      </c>
      <c r="S3240" s="110">
        <f t="shared" si="1482"/>
        <v>0</v>
      </c>
      <c r="T3240" s="92">
        <f t="shared" si="1491"/>
        <v>0</v>
      </c>
      <c r="U3240" s="181">
        <f t="shared" si="1492"/>
        <v>0</v>
      </c>
      <c r="V3240" s="120">
        <f t="shared" si="1488"/>
        <v>7.8E-2</v>
      </c>
      <c r="W3240" s="118">
        <f t="shared" si="1483"/>
        <v>1</v>
      </c>
      <c r="X3240" s="118">
        <v>252</v>
      </c>
      <c r="Y3240" s="117">
        <f t="shared" si="1484"/>
        <v>1.00029809</v>
      </c>
      <c r="Z3240" s="110">
        <f t="shared" si="1485"/>
        <v>6.8784800000000002E-3</v>
      </c>
      <c r="AA3240" s="110">
        <f t="shared" si="1486"/>
        <v>0</v>
      </c>
      <c r="AB3240" s="121" t="str">
        <f t="shared" si="1489"/>
        <v>A+J=</v>
      </c>
      <c r="AC3240" s="115">
        <f t="shared" si="1490"/>
        <v>47539</v>
      </c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9">
        <f t="shared" si="1487"/>
        <v>47510</v>
      </c>
      <c r="B3241" s="110">
        <f t="shared" si="1469"/>
        <v>23.082062240000003</v>
      </c>
      <c r="C3241" s="184">
        <f t="shared" si="1468"/>
        <v>23.070468855988199</v>
      </c>
      <c r="D3241" s="111">
        <f t="shared" si="1470"/>
        <v>7245.38</v>
      </c>
      <c r="E3241" s="111">
        <f>IF($K3241=1,VLOOKUP($A3240,$AQ$11:$AU$150,5),E3240)</f>
        <v>7276.54</v>
      </c>
      <c r="F3241" s="160" t="e">
        <f>IF($K3241=1,VLOOKUP($A3240,$AQ$11:$AU$135,6),F3240)</f>
        <v>#REF!</v>
      </c>
      <c r="G3241" s="114">
        <f t="shared" si="1471"/>
        <v>4.3006716003852752E-3</v>
      </c>
      <c r="H3241" s="115">
        <f t="shared" si="1472"/>
        <v>47539</v>
      </c>
      <c r="I3241" s="115">
        <f t="shared" si="1473"/>
        <v>47539</v>
      </c>
      <c r="J3241" s="116">
        <f t="shared" si="1474"/>
        <v>21</v>
      </c>
      <c r="K3241" s="116">
        <f t="shared" si="1475"/>
        <v>1</v>
      </c>
      <c r="L3241" s="8">
        <f t="shared" si="1476"/>
        <v>1.0002043700000001</v>
      </c>
      <c r="M3241" s="117">
        <v>1</v>
      </c>
      <c r="N3241" s="117">
        <f t="shared" si="1477"/>
        <v>1</v>
      </c>
      <c r="O3241" s="110">
        <f t="shared" si="1478"/>
        <v>1.0002043700000001</v>
      </c>
      <c r="P3241" s="110">
        <f t="shared" si="1479"/>
        <v>23.075183760000002</v>
      </c>
      <c r="Q3241" s="148">
        <f t="shared" si="1480"/>
        <v>0</v>
      </c>
      <c r="R3241" s="170">
        <f t="shared" si="1481"/>
        <v>0</v>
      </c>
      <c r="S3241" s="110">
        <f t="shared" si="1482"/>
        <v>0</v>
      </c>
      <c r="T3241" s="92">
        <f t="shared" si="1491"/>
        <v>0</v>
      </c>
      <c r="U3241" s="181">
        <f t="shared" si="1492"/>
        <v>0</v>
      </c>
      <c r="V3241" s="120">
        <f t="shared" si="1488"/>
        <v>7.8E-2</v>
      </c>
      <c r="W3241" s="118">
        <f t="shared" si="1483"/>
        <v>1</v>
      </c>
      <c r="X3241" s="118">
        <v>252</v>
      </c>
      <c r="Y3241" s="117">
        <f t="shared" si="1484"/>
        <v>1.00029809</v>
      </c>
      <c r="Z3241" s="110">
        <f t="shared" si="1485"/>
        <v>6.8784800000000002E-3</v>
      </c>
      <c r="AA3241" s="110">
        <f t="shared" si="1486"/>
        <v>0</v>
      </c>
      <c r="AB3241" s="121" t="str">
        <f t="shared" si="1489"/>
        <v>A+J=</v>
      </c>
      <c r="AC3241" s="115">
        <f t="shared" si="1490"/>
        <v>47539</v>
      </c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9">
        <f t="shared" si="1487"/>
        <v>47511</v>
      </c>
      <c r="B3242" s="110">
        <f t="shared" si="1469"/>
        <v>23.082062240000003</v>
      </c>
      <c r="C3242" s="184">
        <f t="shared" si="1468"/>
        <v>23.070468855988199</v>
      </c>
      <c r="D3242" s="111">
        <f t="shared" si="1470"/>
        <v>7245.38</v>
      </c>
      <c r="E3242" s="111">
        <f>IF($K3242=1,VLOOKUP($A3241,$AQ$11:$AU$150,5),E3241)</f>
        <v>7276.54</v>
      </c>
      <c r="F3242" s="160" t="e">
        <f>IF($K3242=1,VLOOKUP($A3241,$AQ$11:$AU$135,6),F3241)</f>
        <v>#REF!</v>
      </c>
      <c r="G3242" s="114">
        <f t="shared" si="1471"/>
        <v>4.3006716003852752E-3</v>
      </c>
      <c r="H3242" s="115">
        <f t="shared" si="1472"/>
        <v>47539</v>
      </c>
      <c r="I3242" s="115">
        <f t="shared" si="1473"/>
        <v>47539</v>
      </c>
      <c r="J3242" s="116">
        <f t="shared" si="1474"/>
        <v>21</v>
      </c>
      <c r="K3242" s="116">
        <f t="shared" si="1475"/>
        <v>1</v>
      </c>
      <c r="L3242" s="8">
        <f t="shared" si="1476"/>
        <v>1.0002043700000001</v>
      </c>
      <c r="M3242" s="117">
        <v>1</v>
      </c>
      <c r="N3242" s="117">
        <f t="shared" si="1477"/>
        <v>1</v>
      </c>
      <c r="O3242" s="110">
        <f t="shared" si="1478"/>
        <v>1.0002043700000001</v>
      </c>
      <c r="P3242" s="110">
        <f t="shared" si="1479"/>
        <v>23.075183760000002</v>
      </c>
      <c r="Q3242" s="148">
        <f t="shared" si="1480"/>
        <v>0</v>
      </c>
      <c r="R3242" s="170">
        <f t="shared" si="1481"/>
        <v>0</v>
      </c>
      <c r="S3242" s="110">
        <f t="shared" si="1482"/>
        <v>0</v>
      </c>
      <c r="T3242" s="92">
        <f t="shared" si="1491"/>
        <v>0</v>
      </c>
      <c r="U3242" s="181">
        <f t="shared" si="1492"/>
        <v>0</v>
      </c>
      <c r="V3242" s="120">
        <f t="shared" si="1488"/>
        <v>7.8E-2</v>
      </c>
      <c r="W3242" s="118">
        <f t="shared" si="1483"/>
        <v>1</v>
      </c>
      <c r="X3242" s="118">
        <v>252</v>
      </c>
      <c r="Y3242" s="117">
        <f t="shared" si="1484"/>
        <v>1.00029809</v>
      </c>
      <c r="Z3242" s="110">
        <f t="shared" si="1485"/>
        <v>6.8784800000000002E-3</v>
      </c>
      <c r="AA3242" s="110">
        <f t="shared" si="1486"/>
        <v>0</v>
      </c>
      <c r="AB3242" s="121" t="str">
        <f t="shared" si="1489"/>
        <v>A+J=</v>
      </c>
      <c r="AC3242" s="115">
        <f t="shared" si="1490"/>
        <v>47539</v>
      </c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9">
        <f t="shared" si="1487"/>
        <v>47512</v>
      </c>
      <c r="B3243" s="110">
        <f t="shared" si="1469"/>
        <v>23.093661649999998</v>
      </c>
      <c r="C3243" s="184">
        <f t="shared" si="1468"/>
        <v>23.070468855988199</v>
      </c>
      <c r="D3243" s="111">
        <f t="shared" si="1470"/>
        <v>7245.38</v>
      </c>
      <c r="E3243" s="111">
        <f>IF($K3243=1,VLOOKUP($A3242,$AQ$11:$AU$150,5),E3242)</f>
        <v>7276.54</v>
      </c>
      <c r="F3243" s="160" t="e">
        <f>IF($K3243=1,VLOOKUP($A3242,$AQ$11:$AU$135,6),F3242)</f>
        <v>#REF!</v>
      </c>
      <c r="G3243" s="114">
        <f t="shared" si="1471"/>
        <v>4.3006716003852752E-3</v>
      </c>
      <c r="H3243" s="115">
        <f t="shared" si="1472"/>
        <v>47539</v>
      </c>
      <c r="I3243" s="115">
        <f t="shared" si="1473"/>
        <v>47539</v>
      </c>
      <c r="J3243" s="116">
        <f t="shared" si="1474"/>
        <v>21</v>
      </c>
      <c r="K3243" s="116">
        <f t="shared" si="1475"/>
        <v>2</v>
      </c>
      <c r="L3243" s="8">
        <f t="shared" si="1476"/>
        <v>1.00040879</v>
      </c>
      <c r="M3243" s="117">
        <v>1</v>
      </c>
      <c r="N3243" s="117">
        <f t="shared" si="1477"/>
        <v>1</v>
      </c>
      <c r="O3243" s="110">
        <f t="shared" si="1478"/>
        <v>1.00040879</v>
      </c>
      <c r="P3243" s="110">
        <f t="shared" si="1479"/>
        <v>23.079899829999999</v>
      </c>
      <c r="Q3243" s="148">
        <f t="shared" si="1480"/>
        <v>0</v>
      </c>
      <c r="R3243" s="170">
        <f t="shared" si="1481"/>
        <v>0</v>
      </c>
      <c r="S3243" s="110">
        <f t="shared" si="1482"/>
        <v>0</v>
      </c>
      <c r="T3243" s="92">
        <f t="shared" si="1491"/>
        <v>0</v>
      </c>
      <c r="U3243" s="181">
        <f t="shared" si="1492"/>
        <v>0</v>
      </c>
      <c r="V3243" s="120">
        <f t="shared" si="1488"/>
        <v>7.8E-2</v>
      </c>
      <c r="W3243" s="118">
        <f t="shared" si="1483"/>
        <v>2</v>
      </c>
      <c r="X3243" s="118">
        <v>252</v>
      </c>
      <c r="Y3243" s="117">
        <f t="shared" si="1484"/>
        <v>1.0005962690000001</v>
      </c>
      <c r="Z3243" s="110">
        <f t="shared" si="1485"/>
        <v>1.3761819999999999E-2</v>
      </c>
      <c r="AA3243" s="110">
        <f t="shared" si="1486"/>
        <v>0</v>
      </c>
      <c r="AB3243" s="121" t="str">
        <f t="shared" si="1489"/>
        <v>A+J=</v>
      </c>
      <c r="AC3243" s="115">
        <f t="shared" si="1490"/>
        <v>47539</v>
      </c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9">
        <f t="shared" si="1487"/>
        <v>47513</v>
      </c>
      <c r="B3244" s="110">
        <f t="shared" si="1469"/>
        <v>23.105266840000002</v>
      </c>
      <c r="C3244" s="184">
        <f t="shared" si="1468"/>
        <v>23.070468855988199</v>
      </c>
      <c r="D3244" s="111">
        <f t="shared" si="1470"/>
        <v>7245.38</v>
      </c>
      <c r="E3244" s="111">
        <f>IF($K3244=1,VLOOKUP($A3243,$AQ$11:$AU$150,5),E3243)</f>
        <v>7276.54</v>
      </c>
      <c r="F3244" s="160" t="e">
        <f>IF($K3244=1,VLOOKUP($A3243,$AQ$11:$AU$135,6),F3243)</f>
        <v>#REF!</v>
      </c>
      <c r="G3244" s="114">
        <f t="shared" si="1471"/>
        <v>4.3006716003852752E-3</v>
      </c>
      <c r="H3244" s="115">
        <f t="shared" si="1472"/>
        <v>47539</v>
      </c>
      <c r="I3244" s="115">
        <f t="shared" si="1473"/>
        <v>47539</v>
      </c>
      <c r="J3244" s="116">
        <f t="shared" si="1474"/>
        <v>21</v>
      </c>
      <c r="K3244" s="116">
        <f t="shared" si="1475"/>
        <v>3</v>
      </c>
      <c r="L3244" s="8">
        <f t="shared" si="1476"/>
        <v>1.00061325</v>
      </c>
      <c r="M3244" s="117">
        <v>1</v>
      </c>
      <c r="N3244" s="117">
        <f t="shared" si="1477"/>
        <v>1</v>
      </c>
      <c r="O3244" s="110">
        <f t="shared" si="1478"/>
        <v>1.00061325</v>
      </c>
      <c r="P3244" s="110">
        <f t="shared" si="1479"/>
        <v>23.084616820000001</v>
      </c>
      <c r="Q3244" s="148">
        <f t="shared" si="1480"/>
        <v>0</v>
      </c>
      <c r="R3244" s="170">
        <f t="shared" si="1481"/>
        <v>0</v>
      </c>
      <c r="S3244" s="110">
        <f t="shared" si="1482"/>
        <v>0</v>
      </c>
      <c r="T3244" s="92">
        <f t="shared" si="1491"/>
        <v>0</v>
      </c>
      <c r="U3244" s="181">
        <f t="shared" si="1492"/>
        <v>0</v>
      </c>
      <c r="V3244" s="120">
        <f t="shared" si="1488"/>
        <v>7.8E-2</v>
      </c>
      <c r="W3244" s="118">
        <f t="shared" si="1483"/>
        <v>3</v>
      </c>
      <c r="X3244" s="118">
        <v>252</v>
      </c>
      <c r="Y3244" s="117">
        <f t="shared" si="1484"/>
        <v>1.0008945359999999</v>
      </c>
      <c r="Z3244" s="110">
        <f t="shared" si="1485"/>
        <v>2.0650020000000002E-2</v>
      </c>
      <c r="AA3244" s="110">
        <f t="shared" si="1486"/>
        <v>0</v>
      </c>
      <c r="AB3244" s="121" t="str">
        <f t="shared" si="1489"/>
        <v>A+J=</v>
      </c>
      <c r="AC3244" s="115">
        <f t="shared" si="1490"/>
        <v>47539</v>
      </c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9">
        <f t="shared" si="1487"/>
        <v>47514</v>
      </c>
      <c r="B3245" s="110">
        <f t="shared" si="1469"/>
        <v>23.11687783</v>
      </c>
      <c r="C3245" s="184">
        <f t="shared" ref="C3245:C3298" si="1493">IF(Q3244&gt;0,P3244-S3244-T3244,C3244)</f>
        <v>23.070468855988199</v>
      </c>
      <c r="D3245" s="111">
        <f t="shared" si="1470"/>
        <v>7245.38</v>
      </c>
      <c r="E3245" s="111">
        <f>IF($K3245=1,VLOOKUP($A3244,$AQ$11:$AU$150,5),E3244)</f>
        <v>7276.54</v>
      </c>
      <c r="F3245" s="160" t="e">
        <f>IF($K3245=1,VLOOKUP($A3244,$AQ$11:$AU$135,6),F3244)</f>
        <v>#REF!</v>
      </c>
      <c r="G3245" s="114">
        <f t="shared" si="1471"/>
        <v>4.3006716003852752E-3</v>
      </c>
      <c r="H3245" s="115">
        <f t="shared" si="1472"/>
        <v>47539</v>
      </c>
      <c r="I3245" s="115">
        <f t="shared" si="1473"/>
        <v>47539</v>
      </c>
      <c r="J3245" s="116">
        <f t="shared" si="1474"/>
        <v>21</v>
      </c>
      <c r="K3245" s="116">
        <f t="shared" si="1475"/>
        <v>4</v>
      </c>
      <c r="L3245" s="8">
        <f t="shared" si="1476"/>
        <v>1.00081775</v>
      </c>
      <c r="M3245" s="117">
        <v>1</v>
      </c>
      <c r="N3245" s="117">
        <f t="shared" si="1477"/>
        <v>1</v>
      </c>
      <c r="O3245" s="110">
        <f t="shared" si="1478"/>
        <v>1.00081775</v>
      </c>
      <c r="P3245" s="110">
        <f t="shared" si="1479"/>
        <v>23.089334730000001</v>
      </c>
      <c r="Q3245" s="148">
        <f t="shared" si="1480"/>
        <v>0</v>
      </c>
      <c r="R3245" s="170">
        <f t="shared" si="1481"/>
        <v>0</v>
      </c>
      <c r="S3245" s="110">
        <f t="shared" si="1482"/>
        <v>0</v>
      </c>
      <c r="T3245" s="92">
        <f t="shared" si="1491"/>
        <v>0</v>
      </c>
      <c r="U3245" s="181">
        <f t="shared" si="1492"/>
        <v>0</v>
      </c>
      <c r="V3245" s="120">
        <f t="shared" si="1488"/>
        <v>7.8E-2</v>
      </c>
      <c r="W3245" s="118">
        <f t="shared" si="1483"/>
        <v>4</v>
      </c>
      <c r="X3245" s="118">
        <v>252</v>
      </c>
      <c r="Y3245" s="117">
        <f t="shared" si="1484"/>
        <v>1.001192893</v>
      </c>
      <c r="Z3245" s="110">
        <f t="shared" si="1485"/>
        <v>2.7543100000000001E-2</v>
      </c>
      <c r="AA3245" s="110">
        <f t="shared" si="1486"/>
        <v>0</v>
      </c>
      <c r="AB3245" s="121" t="str">
        <f t="shared" si="1489"/>
        <v>A+J=</v>
      </c>
      <c r="AC3245" s="115">
        <f t="shared" si="1490"/>
        <v>47539</v>
      </c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9">
        <f t="shared" si="1487"/>
        <v>47515</v>
      </c>
      <c r="B3246" s="110">
        <f t="shared" si="1469"/>
        <v>23.128494619999998</v>
      </c>
      <c r="C3246" s="184">
        <f t="shared" si="1493"/>
        <v>23.070468855988199</v>
      </c>
      <c r="D3246" s="111">
        <f t="shared" si="1470"/>
        <v>7245.38</v>
      </c>
      <c r="E3246" s="111">
        <f>IF($K3246=1,VLOOKUP($A3245,$AQ$11:$AU$150,5),E3245)</f>
        <v>7276.54</v>
      </c>
      <c r="F3246" s="160" t="e">
        <f>IF($K3246=1,VLOOKUP($A3245,$AQ$11:$AU$135,6),F3245)</f>
        <v>#REF!</v>
      </c>
      <c r="G3246" s="114">
        <f t="shared" si="1471"/>
        <v>4.3006716003852752E-3</v>
      </c>
      <c r="H3246" s="115">
        <f t="shared" si="1472"/>
        <v>47539</v>
      </c>
      <c r="I3246" s="115">
        <f t="shared" si="1473"/>
        <v>47539</v>
      </c>
      <c r="J3246" s="116">
        <f t="shared" si="1474"/>
        <v>21</v>
      </c>
      <c r="K3246" s="116">
        <f t="shared" si="1475"/>
        <v>5</v>
      </c>
      <c r="L3246" s="8">
        <f t="shared" si="1476"/>
        <v>1.0010222900000001</v>
      </c>
      <c r="M3246" s="117">
        <v>1</v>
      </c>
      <c r="N3246" s="117">
        <f t="shared" si="1477"/>
        <v>1</v>
      </c>
      <c r="O3246" s="110">
        <f t="shared" si="1478"/>
        <v>1.0010222900000001</v>
      </c>
      <c r="P3246" s="110">
        <f t="shared" si="1479"/>
        <v>23.094053559999999</v>
      </c>
      <c r="Q3246" s="148">
        <f t="shared" si="1480"/>
        <v>0</v>
      </c>
      <c r="R3246" s="170">
        <f t="shared" si="1481"/>
        <v>0</v>
      </c>
      <c r="S3246" s="110">
        <f t="shared" si="1482"/>
        <v>0</v>
      </c>
      <c r="T3246" s="92">
        <f t="shared" si="1491"/>
        <v>0</v>
      </c>
      <c r="U3246" s="181">
        <f t="shared" si="1492"/>
        <v>0</v>
      </c>
      <c r="V3246" s="120">
        <f t="shared" si="1488"/>
        <v>7.8E-2</v>
      </c>
      <c r="W3246" s="118">
        <f t="shared" si="1483"/>
        <v>5</v>
      </c>
      <c r="X3246" s="118">
        <v>252</v>
      </c>
      <c r="Y3246" s="117">
        <f t="shared" si="1484"/>
        <v>1.001491339</v>
      </c>
      <c r="Z3246" s="110">
        <f t="shared" si="1485"/>
        <v>3.4441060000000003E-2</v>
      </c>
      <c r="AA3246" s="110">
        <f t="shared" si="1486"/>
        <v>0</v>
      </c>
      <c r="AB3246" s="121" t="str">
        <f t="shared" si="1489"/>
        <v>A+J=</v>
      </c>
      <c r="AC3246" s="115">
        <f t="shared" si="1490"/>
        <v>47539</v>
      </c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9">
        <f t="shared" si="1487"/>
        <v>47516</v>
      </c>
      <c r="B3247" s="110">
        <f t="shared" si="1469"/>
        <v>23.140117419999999</v>
      </c>
      <c r="C3247" s="184">
        <f t="shared" si="1493"/>
        <v>23.070468855988199</v>
      </c>
      <c r="D3247" s="111">
        <f t="shared" si="1470"/>
        <v>7245.38</v>
      </c>
      <c r="E3247" s="111">
        <f>IF($K3247=1,VLOOKUP($A3246,$AQ$11:$AU$150,5),E3246)</f>
        <v>7276.54</v>
      </c>
      <c r="F3247" s="160" t="e">
        <f>IF($K3247=1,VLOOKUP($A3246,$AQ$11:$AU$135,6),F3246)</f>
        <v>#REF!</v>
      </c>
      <c r="G3247" s="114">
        <f t="shared" si="1471"/>
        <v>4.3006716003852752E-3</v>
      </c>
      <c r="H3247" s="115">
        <f t="shared" si="1472"/>
        <v>47539</v>
      </c>
      <c r="I3247" s="115">
        <f t="shared" si="1473"/>
        <v>47539</v>
      </c>
      <c r="J3247" s="116">
        <f t="shared" si="1474"/>
        <v>21</v>
      </c>
      <c r="K3247" s="116">
        <f t="shared" si="1475"/>
        <v>6</v>
      </c>
      <c r="L3247" s="8">
        <f t="shared" si="1476"/>
        <v>1.0012268799999999</v>
      </c>
      <c r="M3247" s="117">
        <v>1</v>
      </c>
      <c r="N3247" s="117">
        <f t="shared" si="1477"/>
        <v>1</v>
      </c>
      <c r="O3247" s="110">
        <f t="shared" si="1478"/>
        <v>1.0012268799999999</v>
      </c>
      <c r="P3247" s="110">
        <f t="shared" si="1479"/>
        <v>23.098773550000001</v>
      </c>
      <c r="Q3247" s="148">
        <f t="shared" si="1480"/>
        <v>0</v>
      </c>
      <c r="R3247" s="170">
        <f t="shared" si="1481"/>
        <v>0</v>
      </c>
      <c r="S3247" s="110">
        <f t="shared" si="1482"/>
        <v>0</v>
      </c>
      <c r="T3247" s="92">
        <f t="shared" si="1491"/>
        <v>0</v>
      </c>
      <c r="U3247" s="181">
        <f t="shared" si="1492"/>
        <v>0</v>
      </c>
      <c r="V3247" s="120">
        <f t="shared" si="1488"/>
        <v>7.8E-2</v>
      </c>
      <c r="W3247" s="118">
        <f t="shared" si="1483"/>
        <v>6</v>
      </c>
      <c r="X3247" s="118">
        <v>252</v>
      </c>
      <c r="Y3247" s="117">
        <f t="shared" si="1484"/>
        <v>1.0017898730000001</v>
      </c>
      <c r="Z3247" s="110">
        <f t="shared" si="1485"/>
        <v>4.1343869999999998E-2</v>
      </c>
      <c r="AA3247" s="110">
        <f t="shared" si="1486"/>
        <v>0</v>
      </c>
      <c r="AB3247" s="121" t="str">
        <f t="shared" si="1489"/>
        <v>A+J=</v>
      </c>
      <c r="AC3247" s="115">
        <f t="shared" si="1490"/>
        <v>47539</v>
      </c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9">
        <f t="shared" si="1487"/>
        <v>47517</v>
      </c>
      <c r="B3248" s="110">
        <f t="shared" si="1469"/>
        <v>23.140117419999999</v>
      </c>
      <c r="C3248" s="184">
        <f t="shared" si="1493"/>
        <v>23.070468855988199</v>
      </c>
      <c r="D3248" s="111">
        <f t="shared" si="1470"/>
        <v>7245.38</v>
      </c>
      <c r="E3248" s="111">
        <f>IF($K3248=1,VLOOKUP($A3247,$AQ$11:$AU$150,5),E3247)</f>
        <v>7276.54</v>
      </c>
      <c r="F3248" s="160" t="e">
        <f>IF($K3248=1,VLOOKUP($A3247,$AQ$11:$AU$135,6),F3247)</f>
        <v>#REF!</v>
      </c>
      <c r="G3248" s="114">
        <f t="shared" si="1471"/>
        <v>4.3006716003852752E-3</v>
      </c>
      <c r="H3248" s="115">
        <f t="shared" si="1472"/>
        <v>47539</v>
      </c>
      <c r="I3248" s="115">
        <f t="shared" si="1473"/>
        <v>47539</v>
      </c>
      <c r="J3248" s="116">
        <f t="shared" si="1474"/>
        <v>21</v>
      </c>
      <c r="K3248" s="116">
        <f t="shared" si="1475"/>
        <v>6</v>
      </c>
      <c r="L3248" s="8">
        <f t="shared" si="1476"/>
        <v>1.0012268799999999</v>
      </c>
      <c r="M3248" s="117">
        <v>1</v>
      </c>
      <c r="N3248" s="117">
        <f t="shared" si="1477"/>
        <v>1</v>
      </c>
      <c r="O3248" s="110">
        <f t="shared" si="1478"/>
        <v>1.0012268799999999</v>
      </c>
      <c r="P3248" s="110">
        <f t="shared" si="1479"/>
        <v>23.098773550000001</v>
      </c>
      <c r="Q3248" s="148">
        <f t="shared" si="1480"/>
        <v>0</v>
      </c>
      <c r="R3248" s="170">
        <f t="shared" si="1481"/>
        <v>0</v>
      </c>
      <c r="S3248" s="110">
        <f t="shared" si="1482"/>
        <v>0</v>
      </c>
      <c r="T3248" s="92">
        <f t="shared" si="1491"/>
        <v>0</v>
      </c>
      <c r="U3248" s="181">
        <f t="shared" si="1492"/>
        <v>0</v>
      </c>
      <c r="V3248" s="120">
        <f t="shared" si="1488"/>
        <v>7.8E-2</v>
      </c>
      <c r="W3248" s="118">
        <f t="shared" si="1483"/>
        <v>6</v>
      </c>
      <c r="X3248" s="118">
        <v>252</v>
      </c>
      <c r="Y3248" s="117">
        <f t="shared" si="1484"/>
        <v>1.0017898730000001</v>
      </c>
      <c r="Z3248" s="110">
        <f t="shared" si="1485"/>
        <v>4.1343869999999998E-2</v>
      </c>
      <c r="AA3248" s="110">
        <f t="shared" si="1486"/>
        <v>0</v>
      </c>
      <c r="AB3248" s="121" t="str">
        <f t="shared" si="1489"/>
        <v>A+J=</v>
      </c>
      <c r="AC3248" s="115">
        <f t="shared" si="1490"/>
        <v>47539</v>
      </c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9">
        <f t="shared" si="1487"/>
        <v>47518</v>
      </c>
      <c r="B3249" s="110">
        <f t="shared" si="1469"/>
        <v>23.140117419999999</v>
      </c>
      <c r="C3249" s="184">
        <f t="shared" si="1493"/>
        <v>23.070468855988199</v>
      </c>
      <c r="D3249" s="111">
        <f t="shared" si="1470"/>
        <v>7245.38</v>
      </c>
      <c r="E3249" s="111">
        <f>IF($K3249=1,VLOOKUP($A3248,$AQ$11:$AU$150,5),E3248)</f>
        <v>7276.54</v>
      </c>
      <c r="F3249" s="160" t="e">
        <f>IF($K3249=1,VLOOKUP($A3248,$AQ$11:$AU$135,6),F3248)</f>
        <v>#REF!</v>
      </c>
      <c r="G3249" s="114">
        <f t="shared" si="1471"/>
        <v>4.3006716003852752E-3</v>
      </c>
      <c r="H3249" s="115">
        <f t="shared" si="1472"/>
        <v>47539</v>
      </c>
      <c r="I3249" s="115">
        <f t="shared" si="1473"/>
        <v>47539</v>
      </c>
      <c r="J3249" s="116">
        <f t="shared" si="1474"/>
        <v>21</v>
      </c>
      <c r="K3249" s="116">
        <f t="shared" si="1475"/>
        <v>6</v>
      </c>
      <c r="L3249" s="8">
        <f t="shared" si="1476"/>
        <v>1.0012268799999999</v>
      </c>
      <c r="M3249" s="117">
        <v>1</v>
      </c>
      <c r="N3249" s="117">
        <f t="shared" si="1477"/>
        <v>1</v>
      </c>
      <c r="O3249" s="110">
        <f t="shared" si="1478"/>
        <v>1.0012268799999999</v>
      </c>
      <c r="P3249" s="110">
        <f t="shared" si="1479"/>
        <v>23.098773550000001</v>
      </c>
      <c r="Q3249" s="148">
        <f t="shared" si="1480"/>
        <v>0</v>
      </c>
      <c r="R3249" s="170">
        <f t="shared" si="1481"/>
        <v>0</v>
      </c>
      <c r="S3249" s="110">
        <f t="shared" si="1482"/>
        <v>0</v>
      </c>
      <c r="T3249" s="92">
        <f t="shared" si="1491"/>
        <v>0</v>
      </c>
      <c r="U3249" s="181">
        <f t="shared" si="1492"/>
        <v>0</v>
      </c>
      <c r="V3249" s="120">
        <f t="shared" si="1488"/>
        <v>7.8E-2</v>
      </c>
      <c r="W3249" s="118">
        <f t="shared" si="1483"/>
        <v>6</v>
      </c>
      <c r="X3249" s="118">
        <v>252</v>
      </c>
      <c r="Y3249" s="117">
        <f t="shared" si="1484"/>
        <v>1.0017898730000001</v>
      </c>
      <c r="Z3249" s="110">
        <f t="shared" si="1485"/>
        <v>4.1343869999999998E-2</v>
      </c>
      <c r="AA3249" s="110">
        <f t="shared" si="1486"/>
        <v>0</v>
      </c>
      <c r="AB3249" s="121" t="str">
        <f t="shared" si="1489"/>
        <v>A+J=</v>
      </c>
      <c r="AC3249" s="115">
        <f t="shared" si="1490"/>
        <v>47539</v>
      </c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9">
        <f t="shared" si="1487"/>
        <v>47519</v>
      </c>
      <c r="B3250" s="110">
        <f t="shared" si="1469"/>
        <v>23.151745779999999</v>
      </c>
      <c r="C3250" s="184">
        <f t="shared" si="1493"/>
        <v>23.070468855988199</v>
      </c>
      <c r="D3250" s="111">
        <f t="shared" si="1470"/>
        <v>7245.38</v>
      </c>
      <c r="E3250" s="111">
        <f>IF($K3250=1,VLOOKUP($A3249,$AQ$11:$AU$150,5),E3249)</f>
        <v>7276.54</v>
      </c>
      <c r="F3250" s="160" t="e">
        <f>IF($K3250=1,VLOOKUP($A3249,$AQ$11:$AU$135,6),F3249)</f>
        <v>#REF!</v>
      </c>
      <c r="G3250" s="114">
        <f t="shared" si="1471"/>
        <v>4.3006716003852752E-3</v>
      </c>
      <c r="H3250" s="115">
        <f t="shared" si="1472"/>
        <v>47539</v>
      </c>
      <c r="I3250" s="115">
        <f t="shared" si="1473"/>
        <v>47539</v>
      </c>
      <c r="J3250" s="116">
        <f t="shared" si="1474"/>
        <v>21</v>
      </c>
      <c r="K3250" s="116">
        <f t="shared" si="1475"/>
        <v>7</v>
      </c>
      <c r="L3250" s="8">
        <f t="shared" si="1476"/>
        <v>1.0014315</v>
      </c>
      <c r="M3250" s="117">
        <v>1</v>
      </c>
      <c r="N3250" s="117">
        <f t="shared" si="1477"/>
        <v>1</v>
      </c>
      <c r="O3250" s="110">
        <f t="shared" si="1478"/>
        <v>1.0014315</v>
      </c>
      <c r="P3250" s="110">
        <f t="shared" si="1479"/>
        <v>23.103494229999999</v>
      </c>
      <c r="Q3250" s="148">
        <f t="shared" si="1480"/>
        <v>0</v>
      </c>
      <c r="R3250" s="170">
        <f t="shared" si="1481"/>
        <v>0</v>
      </c>
      <c r="S3250" s="110">
        <f t="shared" si="1482"/>
        <v>0</v>
      </c>
      <c r="T3250" s="92">
        <f t="shared" si="1491"/>
        <v>0</v>
      </c>
      <c r="U3250" s="181">
        <f t="shared" si="1492"/>
        <v>0</v>
      </c>
      <c r="V3250" s="120">
        <f t="shared" si="1488"/>
        <v>7.8E-2</v>
      </c>
      <c r="W3250" s="118">
        <f t="shared" si="1483"/>
        <v>7</v>
      </c>
      <c r="X3250" s="118">
        <v>252</v>
      </c>
      <c r="Y3250" s="117">
        <f t="shared" si="1484"/>
        <v>1.0020884960000001</v>
      </c>
      <c r="Z3250" s="110">
        <f t="shared" si="1485"/>
        <v>4.8251549999999997E-2</v>
      </c>
      <c r="AA3250" s="110">
        <f t="shared" si="1486"/>
        <v>0</v>
      </c>
      <c r="AB3250" s="121" t="str">
        <f t="shared" si="1489"/>
        <v>A+J=</v>
      </c>
      <c r="AC3250" s="115">
        <f t="shared" si="1490"/>
        <v>47539</v>
      </c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9">
        <f t="shared" si="1487"/>
        <v>47520</v>
      </c>
      <c r="B3251" s="110">
        <f t="shared" si="1469"/>
        <v>23.163380199999999</v>
      </c>
      <c r="C3251" s="184">
        <f t="shared" si="1493"/>
        <v>23.070468855988199</v>
      </c>
      <c r="D3251" s="111">
        <f t="shared" si="1470"/>
        <v>7245.38</v>
      </c>
      <c r="E3251" s="111">
        <f>IF($K3251=1,VLOOKUP($A3250,$AQ$11:$AU$150,5),E3250)</f>
        <v>7276.54</v>
      </c>
      <c r="F3251" s="160" t="e">
        <f>IF($K3251=1,VLOOKUP($A3250,$AQ$11:$AU$135,6),F3250)</f>
        <v>#REF!</v>
      </c>
      <c r="G3251" s="114">
        <f t="shared" si="1471"/>
        <v>4.3006716003852752E-3</v>
      </c>
      <c r="H3251" s="115">
        <f t="shared" si="1472"/>
        <v>47539</v>
      </c>
      <c r="I3251" s="115">
        <f t="shared" si="1473"/>
        <v>47539</v>
      </c>
      <c r="J3251" s="116">
        <f t="shared" si="1474"/>
        <v>21</v>
      </c>
      <c r="K3251" s="116">
        <f t="shared" si="1475"/>
        <v>8</v>
      </c>
      <c r="L3251" s="8">
        <f t="shared" si="1476"/>
        <v>1.00163617</v>
      </c>
      <c r="M3251" s="117">
        <v>1</v>
      </c>
      <c r="N3251" s="117">
        <f t="shared" si="1477"/>
        <v>1</v>
      </c>
      <c r="O3251" s="110">
        <f t="shared" si="1478"/>
        <v>1.00163617</v>
      </c>
      <c r="P3251" s="110">
        <f t="shared" si="1479"/>
        <v>23.10821606</v>
      </c>
      <c r="Q3251" s="148">
        <f t="shared" si="1480"/>
        <v>0</v>
      </c>
      <c r="R3251" s="170">
        <f t="shared" si="1481"/>
        <v>0</v>
      </c>
      <c r="S3251" s="110">
        <f t="shared" si="1482"/>
        <v>0</v>
      </c>
      <c r="T3251" s="92">
        <f t="shared" si="1491"/>
        <v>0</v>
      </c>
      <c r="U3251" s="181">
        <f t="shared" si="1492"/>
        <v>0</v>
      </c>
      <c r="V3251" s="120">
        <f t="shared" si="1488"/>
        <v>7.8E-2</v>
      </c>
      <c r="W3251" s="118">
        <f t="shared" si="1483"/>
        <v>8</v>
      </c>
      <c r="X3251" s="118">
        <v>252</v>
      </c>
      <c r="Y3251" s="117">
        <f t="shared" si="1484"/>
        <v>1.0023872089999999</v>
      </c>
      <c r="Z3251" s="110">
        <f t="shared" si="1485"/>
        <v>5.516414E-2</v>
      </c>
      <c r="AA3251" s="110">
        <f t="shared" si="1486"/>
        <v>0</v>
      </c>
      <c r="AB3251" s="121" t="str">
        <f t="shared" si="1489"/>
        <v>A+J=</v>
      </c>
      <c r="AC3251" s="115">
        <f t="shared" si="1490"/>
        <v>47539</v>
      </c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9">
        <f t="shared" si="1487"/>
        <v>47521</v>
      </c>
      <c r="B3252" s="110">
        <f t="shared" si="1469"/>
        <v>23.175020419999999</v>
      </c>
      <c r="C3252" s="184">
        <f t="shared" si="1493"/>
        <v>23.070468855988199</v>
      </c>
      <c r="D3252" s="111">
        <f t="shared" si="1470"/>
        <v>7245.38</v>
      </c>
      <c r="E3252" s="111">
        <f>IF($K3252=1,VLOOKUP($A3251,$AQ$11:$AU$150,5),E3251)</f>
        <v>7276.54</v>
      </c>
      <c r="F3252" s="160" t="e">
        <f>IF($K3252=1,VLOOKUP($A3251,$AQ$11:$AU$135,6),F3251)</f>
        <v>#REF!</v>
      </c>
      <c r="G3252" s="114">
        <f t="shared" si="1471"/>
        <v>4.3006716003852752E-3</v>
      </c>
      <c r="H3252" s="115">
        <f t="shared" si="1472"/>
        <v>47539</v>
      </c>
      <c r="I3252" s="115">
        <f t="shared" si="1473"/>
        <v>47539</v>
      </c>
      <c r="J3252" s="116">
        <f t="shared" si="1474"/>
        <v>21</v>
      </c>
      <c r="K3252" s="116">
        <f t="shared" si="1475"/>
        <v>9</v>
      </c>
      <c r="L3252" s="8">
        <f t="shared" si="1476"/>
        <v>1.00184088</v>
      </c>
      <c r="M3252" s="117">
        <v>1</v>
      </c>
      <c r="N3252" s="117">
        <f t="shared" si="1477"/>
        <v>1</v>
      </c>
      <c r="O3252" s="110">
        <f t="shared" si="1478"/>
        <v>1.00184088</v>
      </c>
      <c r="P3252" s="110">
        <f t="shared" si="1479"/>
        <v>23.11293882</v>
      </c>
      <c r="Q3252" s="148">
        <f t="shared" si="1480"/>
        <v>0</v>
      </c>
      <c r="R3252" s="170">
        <f t="shared" si="1481"/>
        <v>0</v>
      </c>
      <c r="S3252" s="110">
        <f t="shared" si="1482"/>
        <v>0</v>
      </c>
      <c r="T3252" s="92">
        <f t="shared" si="1491"/>
        <v>0</v>
      </c>
      <c r="U3252" s="181">
        <f t="shared" si="1492"/>
        <v>0</v>
      </c>
      <c r="V3252" s="120">
        <f t="shared" si="1488"/>
        <v>7.8E-2</v>
      </c>
      <c r="W3252" s="118">
        <f t="shared" si="1483"/>
        <v>9</v>
      </c>
      <c r="X3252" s="118">
        <v>252</v>
      </c>
      <c r="Y3252" s="117">
        <f t="shared" si="1484"/>
        <v>1.002686011</v>
      </c>
      <c r="Z3252" s="110">
        <f t="shared" si="1485"/>
        <v>6.2081600000000001E-2</v>
      </c>
      <c r="AA3252" s="110">
        <f t="shared" si="1486"/>
        <v>0</v>
      </c>
      <c r="AB3252" s="121" t="str">
        <f t="shared" si="1489"/>
        <v>A+J=</v>
      </c>
      <c r="AC3252" s="115">
        <f t="shared" si="1490"/>
        <v>47539</v>
      </c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9">
        <f t="shared" si="1487"/>
        <v>47522</v>
      </c>
      <c r="B3253" s="110">
        <f t="shared" si="1469"/>
        <v>23.186666420000002</v>
      </c>
      <c r="C3253" s="184">
        <f t="shared" si="1493"/>
        <v>23.070468855988199</v>
      </c>
      <c r="D3253" s="111">
        <f t="shared" si="1470"/>
        <v>7245.38</v>
      </c>
      <c r="E3253" s="111">
        <f>IF($K3253=1,VLOOKUP($A3252,$AQ$11:$AU$150,5),E3252)</f>
        <v>7276.54</v>
      </c>
      <c r="F3253" s="160" t="e">
        <f>IF($K3253=1,VLOOKUP($A3252,$AQ$11:$AU$135,6),F3252)</f>
        <v>#REF!</v>
      </c>
      <c r="G3253" s="114">
        <f t="shared" si="1471"/>
        <v>4.3006716003852752E-3</v>
      </c>
      <c r="H3253" s="115">
        <f t="shared" si="1472"/>
        <v>47539</v>
      </c>
      <c r="I3253" s="115">
        <f t="shared" si="1473"/>
        <v>47539</v>
      </c>
      <c r="J3253" s="116">
        <f t="shared" si="1474"/>
        <v>21</v>
      </c>
      <c r="K3253" s="116">
        <f t="shared" si="1475"/>
        <v>10</v>
      </c>
      <c r="L3253" s="8">
        <f t="shared" si="1476"/>
        <v>1.00204563</v>
      </c>
      <c r="M3253" s="117">
        <v>1</v>
      </c>
      <c r="N3253" s="117">
        <f t="shared" si="1477"/>
        <v>1</v>
      </c>
      <c r="O3253" s="110">
        <f t="shared" si="1478"/>
        <v>1.00204563</v>
      </c>
      <c r="P3253" s="110">
        <f t="shared" si="1479"/>
        <v>23.117662490000001</v>
      </c>
      <c r="Q3253" s="148">
        <f t="shared" si="1480"/>
        <v>0</v>
      </c>
      <c r="R3253" s="170">
        <f t="shared" si="1481"/>
        <v>0</v>
      </c>
      <c r="S3253" s="110">
        <f t="shared" si="1482"/>
        <v>0</v>
      </c>
      <c r="T3253" s="92">
        <f t="shared" si="1491"/>
        <v>0</v>
      </c>
      <c r="U3253" s="181">
        <f t="shared" si="1492"/>
        <v>0</v>
      </c>
      <c r="V3253" s="120">
        <f t="shared" si="1488"/>
        <v>7.8E-2</v>
      </c>
      <c r="W3253" s="118">
        <f t="shared" si="1483"/>
        <v>10</v>
      </c>
      <c r="X3253" s="118">
        <v>252</v>
      </c>
      <c r="Y3253" s="117">
        <f t="shared" si="1484"/>
        <v>1.002984901</v>
      </c>
      <c r="Z3253" s="110">
        <f t="shared" si="1485"/>
        <v>6.9003930000000005E-2</v>
      </c>
      <c r="AA3253" s="110">
        <f t="shared" si="1486"/>
        <v>0</v>
      </c>
      <c r="AB3253" s="121" t="str">
        <f t="shared" si="1489"/>
        <v>A+J=</v>
      </c>
      <c r="AC3253" s="115">
        <f t="shared" si="1490"/>
        <v>47539</v>
      </c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9">
        <f t="shared" si="1487"/>
        <v>47523</v>
      </c>
      <c r="B3254" s="110">
        <f t="shared" si="1469"/>
        <v>23.198318489999998</v>
      </c>
      <c r="C3254" s="184">
        <f t="shared" si="1493"/>
        <v>23.070468855988199</v>
      </c>
      <c r="D3254" s="111">
        <f t="shared" si="1470"/>
        <v>7245.38</v>
      </c>
      <c r="E3254" s="111">
        <f>IF($K3254=1,VLOOKUP($A3253,$AQ$11:$AU$150,5),E3253)</f>
        <v>7276.54</v>
      </c>
      <c r="F3254" s="160" t="e">
        <f>IF($K3254=1,VLOOKUP($A3253,$AQ$11:$AU$135,6),F3253)</f>
        <v>#REF!</v>
      </c>
      <c r="G3254" s="114">
        <f t="shared" si="1471"/>
        <v>4.3006716003852752E-3</v>
      </c>
      <c r="H3254" s="115">
        <f t="shared" si="1472"/>
        <v>47539</v>
      </c>
      <c r="I3254" s="115">
        <f t="shared" si="1473"/>
        <v>47539</v>
      </c>
      <c r="J3254" s="116">
        <f t="shared" si="1474"/>
        <v>21</v>
      </c>
      <c r="K3254" s="116">
        <f t="shared" si="1475"/>
        <v>11</v>
      </c>
      <c r="L3254" s="8">
        <f t="shared" si="1476"/>
        <v>1.0022504299999999</v>
      </c>
      <c r="M3254" s="117">
        <v>1</v>
      </c>
      <c r="N3254" s="117">
        <f t="shared" si="1477"/>
        <v>1</v>
      </c>
      <c r="O3254" s="110">
        <f t="shared" si="1478"/>
        <v>1.0022504299999999</v>
      </c>
      <c r="P3254" s="110">
        <f t="shared" si="1479"/>
        <v>23.122387329999999</v>
      </c>
      <c r="Q3254" s="148">
        <f t="shared" si="1480"/>
        <v>0</v>
      </c>
      <c r="R3254" s="170">
        <f t="shared" si="1481"/>
        <v>0</v>
      </c>
      <c r="S3254" s="110">
        <f t="shared" si="1482"/>
        <v>0</v>
      </c>
      <c r="T3254" s="92">
        <f t="shared" si="1491"/>
        <v>0</v>
      </c>
      <c r="U3254" s="181">
        <f t="shared" si="1492"/>
        <v>0</v>
      </c>
      <c r="V3254" s="120">
        <f t="shared" si="1488"/>
        <v>7.8E-2</v>
      </c>
      <c r="W3254" s="118">
        <f t="shared" si="1483"/>
        <v>11</v>
      </c>
      <c r="X3254" s="118">
        <v>252</v>
      </c>
      <c r="Y3254" s="117">
        <f t="shared" si="1484"/>
        <v>1.003283881</v>
      </c>
      <c r="Z3254" s="110">
        <f t="shared" si="1485"/>
        <v>7.5931159999999998E-2</v>
      </c>
      <c r="AA3254" s="110">
        <f t="shared" si="1486"/>
        <v>0</v>
      </c>
      <c r="AB3254" s="121" t="str">
        <f t="shared" si="1489"/>
        <v>A+J=</v>
      </c>
      <c r="AC3254" s="115">
        <f t="shared" si="1490"/>
        <v>47539</v>
      </c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9">
        <f t="shared" si="1487"/>
        <v>47524</v>
      </c>
      <c r="B3255" s="110">
        <f t="shared" si="1469"/>
        <v>23.198318489999998</v>
      </c>
      <c r="C3255" s="184">
        <f t="shared" si="1493"/>
        <v>23.070468855988199</v>
      </c>
      <c r="D3255" s="111">
        <f t="shared" si="1470"/>
        <v>7245.38</v>
      </c>
      <c r="E3255" s="111">
        <f>IF($K3255=1,VLOOKUP($A3254,$AQ$11:$AU$150,5),E3254)</f>
        <v>7276.54</v>
      </c>
      <c r="F3255" s="160" t="e">
        <f>IF($K3255=1,VLOOKUP($A3254,$AQ$11:$AU$135,6),F3254)</f>
        <v>#REF!</v>
      </c>
      <c r="G3255" s="114">
        <f t="shared" si="1471"/>
        <v>4.3006716003852752E-3</v>
      </c>
      <c r="H3255" s="115">
        <f t="shared" si="1472"/>
        <v>47539</v>
      </c>
      <c r="I3255" s="115">
        <f t="shared" si="1473"/>
        <v>47539</v>
      </c>
      <c r="J3255" s="116">
        <f t="shared" si="1474"/>
        <v>21</v>
      </c>
      <c r="K3255" s="116">
        <f t="shared" si="1475"/>
        <v>11</v>
      </c>
      <c r="L3255" s="8">
        <f t="shared" si="1476"/>
        <v>1.0022504299999999</v>
      </c>
      <c r="M3255" s="117">
        <v>1</v>
      </c>
      <c r="N3255" s="117">
        <f t="shared" si="1477"/>
        <v>1</v>
      </c>
      <c r="O3255" s="110">
        <f t="shared" si="1478"/>
        <v>1.0022504299999999</v>
      </c>
      <c r="P3255" s="110">
        <f t="shared" si="1479"/>
        <v>23.122387329999999</v>
      </c>
      <c r="Q3255" s="148">
        <f t="shared" si="1480"/>
        <v>0</v>
      </c>
      <c r="R3255" s="170">
        <f t="shared" si="1481"/>
        <v>0</v>
      </c>
      <c r="S3255" s="110">
        <f t="shared" si="1482"/>
        <v>0</v>
      </c>
      <c r="T3255" s="92">
        <f t="shared" si="1491"/>
        <v>0</v>
      </c>
      <c r="U3255" s="181">
        <f t="shared" si="1492"/>
        <v>0</v>
      </c>
      <c r="V3255" s="120">
        <f t="shared" si="1488"/>
        <v>7.8E-2</v>
      </c>
      <c r="W3255" s="118">
        <f t="shared" si="1483"/>
        <v>11</v>
      </c>
      <c r="X3255" s="118">
        <v>252</v>
      </c>
      <c r="Y3255" s="117">
        <f t="shared" si="1484"/>
        <v>1.003283881</v>
      </c>
      <c r="Z3255" s="110">
        <f t="shared" si="1485"/>
        <v>7.5931159999999998E-2</v>
      </c>
      <c r="AA3255" s="110">
        <f t="shared" si="1486"/>
        <v>0</v>
      </c>
      <c r="AB3255" s="121" t="str">
        <f t="shared" si="1489"/>
        <v>A+J=</v>
      </c>
      <c r="AC3255" s="115">
        <f t="shared" si="1490"/>
        <v>47539</v>
      </c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9">
        <f t="shared" si="1487"/>
        <v>47525</v>
      </c>
      <c r="B3256" s="110">
        <f t="shared" si="1469"/>
        <v>23.198318489999998</v>
      </c>
      <c r="C3256" s="184">
        <f t="shared" si="1493"/>
        <v>23.070468855988199</v>
      </c>
      <c r="D3256" s="111">
        <f t="shared" si="1470"/>
        <v>7245.38</v>
      </c>
      <c r="E3256" s="111">
        <f>IF($K3256=1,VLOOKUP($A3255,$AQ$11:$AU$150,5),E3255)</f>
        <v>7276.54</v>
      </c>
      <c r="F3256" s="160" t="e">
        <f>IF($K3256=1,VLOOKUP($A3255,$AQ$11:$AU$135,6),F3255)</f>
        <v>#REF!</v>
      </c>
      <c r="G3256" s="114">
        <f t="shared" si="1471"/>
        <v>4.3006716003852752E-3</v>
      </c>
      <c r="H3256" s="115">
        <f t="shared" si="1472"/>
        <v>47539</v>
      </c>
      <c r="I3256" s="115">
        <f t="shared" si="1473"/>
        <v>47539</v>
      </c>
      <c r="J3256" s="116">
        <f t="shared" si="1474"/>
        <v>21</v>
      </c>
      <c r="K3256" s="116">
        <f t="shared" si="1475"/>
        <v>11</v>
      </c>
      <c r="L3256" s="8">
        <f t="shared" si="1476"/>
        <v>1.0022504299999999</v>
      </c>
      <c r="M3256" s="117">
        <v>1</v>
      </c>
      <c r="N3256" s="117">
        <f t="shared" si="1477"/>
        <v>1</v>
      </c>
      <c r="O3256" s="110">
        <f t="shared" si="1478"/>
        <v>1.0022504299999999</v>
      </c>
      <c r="P3256" s="110">
        <f t="shared" si="1479"/>
        <v>23.122387329999999</v>
      </c>
      <c r="Q3256" s="148">
        <f t="shared" si="1480"/>
        <v>0</v>
      </c>
      <c r="R3256" s="170">
        <f t="shared" si="1481"/>
        <v>0</v>
      </c>
      <c r="S3256" s="110">
        <f t="shared" si="1482"/>
        <v>0</v>
      </c>
      <c r="T3256" s="92">
        <f t="shared" si="1491"/>
        <v>0</v>
      </c>
      <c r="U3256" s="181">
        <f t="shared" si="1492"/>
        <v>0</v>
      </c>
      <c r="V3256" s="120">
        <f t="shared" si="1488"/>
        <v>7.8E-2</v>
      </c>
      <c r="W3256" s="118">
        <f t="shared" si="1483"/>
        <v>11</v>
      </c>
      <c r="X3256" s="118">
        <v>252</v>
      </c>
      <c r="Y3256" s="117">
        <f t="shared" si="1484"/>
        <v>1.003283881</v>
      </c>
      <c r="Z3256" s="110">
        <f t="shared" si="1485"/>
        <v>7.5931159999999998E-2</v>
      </c>
      <c r="AA3256" s="110">
        <f t="shared" si="1486"/>
        <v>0</v>
      </c>
      <c r="AB3256" s="121" t="str">
        <f t="shared" si="1489"/>
        <v>A+J=</v>
      </c>
      <c r="AC3256" s="115">
        <f t="shared" si="1490"/>
        <v>47539</v>
      </c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9">
        <f t="shared" si="1487"/>
        <v>47526</v>
      </c>
      <c r="B3257" s="110">
        <f t="shared" si="1469"/>
        <v>23.209976130000001</v>
      </c>
      <c r="C3257" s="184">
        <f t="shared" si="1493"/>
        <v>23.070468855988199</v>
      </c>
      <c r="D3257" s="111">
        <f t="shared" si="1470"/>
        <v>7245.38</v>
      </c>
      <c r="E3257" s="111">
        <f>IF($K3257=1,VLOOKUP($A3256,$AQ$11:$AU$150,5),E3256)</f>
        <v>7276.54</v>
      </c>
      <c r="F3257" s="160" t="e">
        <f>IF($K3257=1,VLOOKUP($A3256,$AQ$11:$AU$135,6),F3256)</f>
        <v>#REF!</v>
      </c>
      <c r="G3257" s="114">
        <f t="shared" si="1471"/>
        <v>4.3006716003852752E-3</v>
      </c>
      <c r="H3257" s="115">
        <f t="shared" si="1472"/>
        <v>47539</v>
      </c>
      <c r="I3257" s="115">
        <f t="shared" si="1473"/>
        <v>47539</v>
      </c>
      <c r="J3257" s="116">
        <f t="shared" si="1474"/>
        <v>21</v>
      </c>
      <c r="K3257" s="116">
        <f t="shared" si="1475"/>
        <v>12</v>
      </c>
      <c r="L3257" s="8">
        <f t="shared" si="1476"/>
        <v>1.0024552600000001</v>
      </c>
      <c r="M3257" s="117">
        <v>1</v>
      </c>
      <c r="N3257" s="117">
        <f t="shared" si="1477"/>
        <v>1</v>
      </c>
      <c r="O3257" s="110">
        <f t="shared" si="1478"/>
        <v>1.0024552600000001</v>
      </c>
      <c r="P3257" s="110">
        <f t="shared" si="1479"/>
        <v>23.12711285</v>
      </c>
      <c r="Q3257" s="148">
        <f t="shared" si="1480"/>
        <v>0</v>
      </c>
      <c r="R3257" s="170">
        <f t="shared" si="1481"/>
        <v>0</v>
      </c>
      <c r="S3257" s="110">
        <f t="shared" si="1482"/>
        <v>0</v>
      </c>
      <c r="T3257" s="92">
        <f t="shared" si="1491"/>
        <v>0</v>
      </c>
      <c r="U3257" s="181">
        <f t="shared" si="1492"/>
        <v>0</v>
      </c>
      <c r="V3257" s="120">
        <f t="shared" si="1488"/>
        <v>7.8E-2</v>
      </c>
      <c r="W3257" s="118">
        <f t="shared" si="1483"/>
        <v>12</v>
      </c>
      <c r="X3257" s="118">
        <v>252</v>
      </c>
      <c r="Y3257" s="117">
        <f t="shared" si="1484"/>
        <v>1.00358295</v>
      </c>
      <c r="Z3257" s="110">
        <f t="shared" si="1485"/>
        <v>8.2863279999999997E-2</v>
      </c>
      <c r="AA3257" s="110">
        <f t="shared" si="1486"/>
        <v>0</v>
      </c>
      <c r="AB3257" s="121" t="str">
        <f t="shared" si="1489"/>
        <v>A+J=</v>
      </c>
      <c r="AC3257" s="115">
        <f t="shared" si="1490"/>
        <v>47539</v>
      </c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9">
        <f t="shared" si="1487"/>
        <v>47527</v>
      </c>
      <c r="B3258" s="110">
        <f t="shared" si="1469"/>
        <v>23.22163982</v>
      </c>
      <c r="C3258" s="184">
        <f t="shared" si="1493"/>
        <v>23.070468855988199</v>
      </c>
      <c r="D3258" s="111">
        <f t="shared" si="1470"/>
        <v>7245.38</v>
      </c>
      <c r="E3258" s="111">
        <f>IF($K3258=1,VLOOKUP($A3257,$AQ$11:$AU$150,5),E3257)</f>
        <v>7276.54</v>
      </c>
      <c r="F3258" s="160" t="e">
        <f>IF($K3258=1,VLOOKUP($A3257,$AQ$11:$AU$135,6),F3257)</f>
        <v>#REF!</v>
      </c>
      <c r="G3258" s="114">
        <f t="shared" si="1471"/>
        <v>4.3006716003852752E-3</v>
      </c>
      <c r="H3258" s="115">
        <f t="shared" si="1472"/>
        <v>47539</v>
      </c>
      <c r="I3258" s="115">
        <f t="shared" si="1473"/>
        <v>47539</v>
      </c>
      <c r="J3258" s="116">
        <f t="shared" si="1474"/>
        <v>21</v>
      </c>
      <c r="K3258" s="116">
        <f t="shared" si="1475"/>
        <v>13</v>
      </c>
      <c r="L3258" s="8">
        <f t="shared" si="1476"/>
        <v>1.0026601399999999</v>
      </c>
      <c r="M3258" s="117">
        <v>1</v>
      </c>
      <c r="N3258" s="117">
        <f t="shared" si="1477"/>
        <v>1</v>
      </c>
      <c r="O3258" s="110">
        <f t="shared" si="1478"/>
        <v>1.0026601399999999</v>
      </c>
      <c r="P3258" s="110">
        <f t="shared" si="1479"/>
        <v>23.131839530000001</v>
      </c>
      <c r="Q3258" s="148">
        <f t="shared" si="1480"/>
        <v>0</v>
      </c>
      <c r="R3258" s="170">
        <f t="shared" si="1481"/>
        <v>0</v>
      </c>
      <c r="S3258" s="110">
        <f t="shared" si="1482"/>
        <v>0</v>
      </c>
      <c r="T3258" s="92">
        <f t="shared" si="1491"/>
        <v>0</v>
      </c>
      <c r="U3258" s="181">
        <f t="shared" si="1492"/>
        <v>0</v>
      </c>
      <c r="V3258" s="120">
        <f t="shared" si="1488"/>
        <v>7.8E-2</v>
      </c>
      <c r="W3258" s="118">
        <f t="shared" si="1483"/>
        <v>13</v>
      </c>
      <c r="X3258" s="118">
        <v>252</v>
      </c>
      <c r="Y3258" s="117">
        <f t="shared" si="1484"/>
        <v>1.003882108</v>
      </c>
      <c r="Z3258" s="110">
        <f t="shared" si="1485"/>
        <v>8.9800290000000005E-2</v>
      </c>
      <c r="AA3258" s="110">
        <f t="shared" si="1486"/>
        <v>0</v>
      </c>
      <c r="AB3258" s="121" t="str">
        <f t="shared" si="1489"/>
        <v>A+J=</v>
      </c>
      <c r="AC3258" s="115">
        <f t="shared" si="1490"/>
        <v>47539</v>
      </c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9">
        <f t="shared" si="1487"/>
        <v>47528</v>
      </c>
      <c r="B3259" s="110">
        <f t="shared" si="1469"/>
        <v>23.233309330000001</v>
      </c>
      <c r="C3259" s="184">
        <f t="shared" si="1493"/>
        <v>23.070468855988199</v>
      </c>
      <c r="D3259" s="111">
        <f t="shared" si="1470"/>
        <v>7245.38</v>
      </c>
      <c r="E3259" s="111">
        <f>IF($K3259=1,VLOOKUP($A3258,$AQ$11:$AU$150,5),E3258)</f>
        <v>7276.54</v>
      </c>
      <c r="F3259" s="160" t="e">
        <f>IF($K3259=1,VLOOKUP($A3258,$AQ$11:$AU$135,6),F3258)</f>
        <v>#REF!</v>
      </c>
      <c r="G3259" s="114">
        <f t="shared" si="1471"/>
        <v>4.3006716003852752E-3</v>
      </c>
      <c r="H3259" s="115">
        <f t="shared" si="1472"/>
        <v>47539</v>
      </c>
      <c r="I3259" s="115">
        <f t="shared" si="1473"/>
        <v>47539</v>
      </c>
      <c r="J3259" s="116">
        <f t="shared" si="1474"/>
        <v>21</v>
      </c>
      <c r="K3259" s="116">
        <f t="shared" si="1475"/>
        <v>14</v>
      </c>
      <c r="L3259" s="8">
        <f t="shared" si="1476"/>
        <v>1.00286506</v>
      </c>
      <c r="M3259" s="117">
        <v>1</v>
      </c>
      <c r="N3259" s="117">
        <f t="shared" si="1477"/>
        <v>1</v>
      </c>
      <c r="O3259" s="110">
        <f t="shared" si="1478"/>
        <v>1.00286506</v>
      </c>
      <c r="P3259" s="110">
        <f t="shared" si="1479"/>
        <v>23.13656713</v>
      </c>
      <c r="Q3259" s="148">
        <f t="shared" si="1480"/>
        <v>0</v>
      </c>
      <c r="R3259" s="170">
        <f t="shared" si="1481"/>
        <v>0</v>
      </c>
      <c r="S3259" s="110">
        <f t="shared" si="1482"/>
        <v>0</v>
      </c>
      <c r="T3259" s="92">
        <f t="shared" si="1491"/>
        <v>0</v>
      </c>
      <c r="U3259" s="181">
        <f t="shared" si="1492"/>
        <v>0</v>
      </c>
      <c r="V3259" s="120">
        <f t="shared" si="1488"/>
        <v>7.8E-2</v>
      </c>
      <c r="W3259" s="118">
        <f t="shared" si="1483"/>
        <v>14</v>
      </c>
      <c r="X3259" s="118">
        <v>252</v>
      </c>
      <c r="Y3259" s="117">
        <f t="shared" si="1484"/>
        <v>1.0041813550000001</v>
      </c>
      <c r="Z3259" s="110">
        <f t="shared" si="1485"/>
        <v>9.67422E-2</v>
      </c>
      <c r="AA3259" s="110">
        <f t="shared" si="1486"/>
        <v>0</v>
      </c>
      <c r="AB3259" s="121" t="str">
        <f t="shared" si="1489"/>
        <v>A+J=</v>
      </c>
      <c r="AC3259" s="115">
        <f t="shared" si="1490"/>
        <v>47539</v>
      </c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9">
        <f t="shared" si="1487"/>
        <v>47529</v>
      </c>
      <c r="B3260" s="110">
        <f t="shared" si="1469"/>
        <v>23.244984639999998</v>
      </c>
      <c r="C3260" s="184">
        <f t="shared" si="1493"/>
        <v>23.070468855988199</v>
      </c>
      <c r="D3260" s="111">
        <f t="shared" si="1470"/>
        <v>7245.38</v>
      </c>
      <c r="E3260" s="111">
        <f>IF($K3260=1,VLOOKUP($A3259,$AQ$11:$AU$150,5),E3259)</f>
        <v>7276.54</v>
      </c>
      <c r="F3260" s="160" t="e">
        <f>IF($K3260=1,VLOOKUP($A3259,$AQ$11:$AU$135,6),F3259)</f>
        <v>#REF!</v>
      </c>
      <c r="G3260" s="114">
        <f t="shared" si="1471"/>
        <v>4.3006716003852752E-3</v>
      </c>
      <c r="H3260" s="115">
        <f t="shared" si="1472"/>
        <v>47539</v>
      </c>
      <c r="I3260" s="115">
        <f t="shared" si="1473"/>
        <v>47539</v>
      </c>
      <c r="J3260" s="116">
        <f t="shared" si="1474"/>
        <v>21</v>
      </c>
      <c r="K3260" s="116">
        <f t="shared" si="1475"/>
        <v>15</v>
      </c>
      <c r="L3260" s="8">
        <f t="shared" si="1476"/>
        <v>1.00307002</v>
      </c>
      <c r="M3260" s="117">
        <v>1</v>
      </c>
      <c r="N3260" s="117">
        <f t="shared" si="1477"/>
        <v>1</v>
      </c>
      <c r="O3260" s="110">
        <f t="shared" si="1478"/>
        <v>1.00307002</v>
      </c>
      <c r="P3260" s="110">
        <f t="shared" si="1479"/>
        <v>23.14129565</v>
      </c>
      <c r="Q3260" s="148">
        <f t="shared" si="1480"/>
        <v>0</v>
      </c>
      <c r="R3260" s="170">
        <f t="shared" si="1481"/>
        <v>0</v>
      </c>
      <c r="S3260" s="110">
        <f t="shared" si="1482"/>
        <v>0</v>
      </c>
      <c r="T3260" s="92">
        <f t="shared" si="1491"/>
        <v>0</v>
      </c>
      <c r="U3260" s="181">
        <f t="shared" si="1492"/>
        <v>0</v>
      </c>
      <c r="V3260" s="120">
        <f t="shared" si="1488"/>
        <v>7.8E-2</v>
      </c>
      <c r="W3260" s="118">
        <f t="shared" si="1483"/>
        <v>15</v>
      </c>
      <c r="X3260" s="118">
        <v>252</v>
      </c>
      <c r="Y3260" s="117">
        <f t="shared" si="1484"/>
        <v>1.0044806909999999</v>
      </c>
      <c r="Z3260" s="110">
        <f t="shared" si="1485"/>
        <v>0.10368898999999999</v>
      </c>
      <c r="AA3260" s="110">
        <f t="shared" si="1486"/>
        <v>0</v>
      </c>
      <c r="AB3260" s="121" t="str">
        <f t="shared" si="1489"/>
        <v>A+J=</v>
      </c>
      <c r="AC3260" s="115">
        <f t="shared" si="1490"/>
        <v>47539</v>
      </c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9">
        <f t="shared" si="1487"/>
        <v>47530</v>
      </c>
      <c r="B3261" s="110">
        <f t="shared" si="1469"/>
        <v>23.2566658</v>
      </c>
      <c r="C3261" s="184">
        <f t="shared" si="1493"/>
        <v>23.070468855988199</v>
      </c>
      <c r="D3261" s="111">
        <f t="shared" si="1470"/>
        <v>7245.38</v>
      </c>
      <c r="E3261" s="111">
        <f>IF($K3261=1,VLOOKUP($A3260,$AQ$11:$AU$150,5),E3260)</f>
        <v>7276.54</v>
      </c>
      <c r="F3261" s="160" t="e">
        <f>IF($K3261=1,VLOOKUP($A3260,$AQ$11:$AU$135,6),F3260)</f>
        <v>#REF!</v>
      </c>
      <c r="G3261" s="114">
        <f t="shared" si="1471"/>
        <v>4.3006716003852752E-3</v>
      </c>
      <c r="H3261" s="115">
        <f t="shared" si="1472"/>
        <v>47539</v>
      </c>
      <c r="I3261" s="115">
        <f t="shared" si="1473"/>
        <v>47539</v>
      </c>
      <c r="J3261" s="116">
        <f t="shared" si="1474"/>
        <v>21</v>
      </c>
      <c r="K3261" s="116">
        <f t="shared" si="1475"/>
        <v>16</v>
      </c>
      <c r="L3261" s="8">
        <f t="shared" si="1476"/>
        <v>1.00327502</v>
      </c>
      <c r="M3261" s="117">
        <v>1</v>
      </c>
      <c r="N3261" s="117">
        <f t="shared" si="1477"/>
        <v>1</v>
      </c>
      <c r="O3261" s="110">
        <f t="shared" si="1478"/>
        <v>1.00327502</v>
      </c>
      <c r="P3261" s="110">
        <f t="shared" si="1479"/>
        <v>23.146025099999999</v>
      </c>
      <c r="Q3261" s="148">
        <f t="shared" si="1480"/>
        <v>0</v>
      </c>
      <c r="R3261" s="170">
        <f t="shared" si="1481"/>
        <v>0</v>
      </c>
      <c r="S3261" s="110">
        <f t="shared" si="1482"/>
        <v>0</v>
      </c>
      <c r="T3261" s="92">
        <f t="shared" si="1491"/>
        <v>0</v>
      </c>
      <c r="U3261" s="181">
        <f t="shared" si="1492"/>
        <v>0</v>
      </c>
      <c r="V3261" s="120">
        <f t="shared" si="1488"/>
        <v>7.8E-2</v>
      </c>
      <c r="W3261" s="118">
        <f t="shared" si="1483"/>
        <v>16</v>
      </c>
      <c r="X3261" s="118">
        <v>252</v>
      </c>
      <c r="Y3261" s="117">
        <f t="shared" si="1484"/>
        <v>1.0047801169999999</v>
      </c>
      <c r="Z3261" s="110">
        <f t="shared" si="1485"/>
        <v>0.11064069999999999</v>
      </c>
      <c r="AA3261" s="110">
        <f t="shared" si="1486"/>
        <v>0</v>
      </c>
      <c r="AB3261" s="121" t="str">
        <f t="shared" si="1489"/>
        <v>A+J=</v>
      </c>
      <c r="AC3261" s="115">
        <f t="shared" si="1490"/>
        <v>47539</v>
      </c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9">
        <f t="shared" si="1487"/>
        <v>47531</v>
      </c>
      <c r="B3262" s="110">
        <f t="shared" si="1469"/>
        <v>23.2566658</v>
      </c>
      <c r="C3262" s="184">
        <f t="shared" si="1493"/>
        <v>23.070468855988199</v>
      </c>
      <c r="D3262" s="111">
        <f t="shared" si="1470"/>
        <v>7245.38</v>
      </c>
      <c r="E3262" s="111">
        <f>IF($K3262=1,VLOOKUP($A3261,$AQ$11:$AU$150,5),E3261)</f>
        <v>7276.54</v>
      </c>
      <c r="F3262" s="160" t="e">
        <f>IF($K3262=1,VLOOKUP($A3261,$AQ$11:$AU$135,6),F3261)</f>
        <v>#REF!</v>
      </c>
      <c r="G3262" s="114">
        <f t="shared" si="1471"/>
        <v>4.3006716003852752E-3</v>
      </c>
      <c r="H3262" s="115">
        <f t="shared" si="1472"/>
        <v>47539</v>
      </c>
      <c r="I3262" s="115">
        <f t="shared" si="1473"/>
        <v>47539</v>
      </c>
      <c r="J3262" s="116">
        <f t="shared" si="1474"/>
        <v>21</v>
      </c>
      <c r="K3262" s="116">
        <f t="shared" si="1475"/>
        <v>16</v>
      </c>
      <c r="L3262" s="8">
        <f t="shared" si="1476"/>
        <v>1.00327502</v>
      </c>
      <c r="M3262" s="117">
        <v>1</v>
      </c>
      <c r="N3262" s="117">
        <f t="shared" si="1477"/>
        <v>1</v>
      </c>
      <c r="O3262" s="110">
        <f t="shared" si="1478"/>
        <v>1.00327502</v>
      </c>
      <c r="P3262" s="110">
        <f t="shared" si="1479"/>
        <v>23.146025099999999</v>
      </c>
      <c r="Q3262" s="148">
        <f t="shared" si="1480"/>
        <v>0</v>
      </c>
      <c r="R3262" s="170">
        <f t="shared" si="1481"/>
        <v>0</v>
      </c>
      <c r="S3262" s="110">
        <f t="shared" si="1482"/>
        <v>0</v>
      </c>
      <c r="T3262" s="92">
        <f t="shared" si="1491"/>
        <v>0</v>
      </c>
      <c r="U3262" s="181">
        <f t="shared" si="1492"/>
        <v>0</v>
      </c>
      <c r="V3262" s="120">
        <f t="shared" si="1488"/>
        <v>7.8E-2</v>
      </c>
      <c r="W3262" s="118">
        <f t="shared" si="1483"/>
        <v>16</v>
      </c>
      <c r="X3262" s="118">
        <v>252</v>
      </c>
      <c r="Y3262" s="117">
        <f t="shared" si="1484"/>
        <v>1.0047801169999999</v>
      </c>
      <c r="Z3262" s="110">
        <f t="shared" si="1485"/>
        <v>0.11064069999999999</v>
      </c>
      <c r="AA3262" s="110">
        <f t="shared" si="1486"/>
        <v>0</v>
      </c>
      <c r="AB3262" s="121" t="str">
        <f t="shared" si="1489"/>
        <v>A+J=</v>
      </c>
      <c r="AC3262" s="115">
        <f t="shared" si="1490"/>
        <v>47539</v>
      </c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9">
        <f t="shared" si="1487"/>
        <v>47532</v>
      </c>
      <c r="B3263" s="110">
        <f t="shared" si="1469"/>
        <v>23.2566658</v>
      </c>
      <c r="C3263" s="184">
        <f t="shared" si="1493"/>
        <v>23.070468855988199</v>
      </c>
      <c r="D3263" s="111">
        <f t="shared" si="1470"/>
        <v>7245.38</v>
      </c>
      <c r="E3263" s="111">
        <f>IF($K3263=1,VLOOKUP($A3262,$AQ$11:$AU$150,5),E3262)</f>
        <v>7276.54</v>
      </c>
      <c r="F3263" s="160" t="e">
        <f>IF($K3263=1,VLOOKUP($A3262,$AQ$11:$AU$135,6),F3262)</f>
        <v>#REF!</v>
      </c>
      <c r="G3263" s="114">
        <f t="shared" si="1471"/>
        <v>4.3006716003852752E-3</v>
      </c>
      <c r="H3263" s="115">
        <f t="shared" si="1472"/>
        <v>47539</v>
      </c>
      <c r="I3263" s="115">
        <f t="shared" si="1473"/>
        <v>47539</v>
      </c>
      <c r="J3263" s="116">
        <f t="shared" si="1474"/>
        <v>21</v>
      </c>
      <c r="K3263" s="116">
        <f t="shared" si="1475"/>
        <v>16</v>
      </c>
      <c r="L3263" s="8">
        <f t="shared" si="1476"/>
        <v>1.00327502</v>
      </c>
      <c r="M3263" s="117">
        <v>1</v>
      </c>
      <c r="N3263" s="117">
        <f t="shared" si="1477"/>
        <v>1</v>
      </c>
      <c r="O3263" s="110">
        <f t="shared" si="1478"/>
        <v>1.00327502</v>
      </c>
      <c r="P3263" s="110">
        <f t="shared" si="1479"/>
        <v>23.146025099999999</v>
      </c>
      <c r="Q3263" s="148">
        <f t="shared" si="1480"/>
        <v>0</v>
      </c>
      <c r="R3263" s="170">
        <f t="shared" si="1481"/>
        <v>0</v>
      </c>
      <c r="S3263" s="110">
        <f t="shared" si="1482"/>
        <v>0</v>
      </c>
      <c r="T3263" s="92">
        <f t="shared" si="1491"/>
        <v>0</v>
      </c>
      <c r="U3263" s="181">
        <f t="shared" si="1492"/>
        <v>0</v>
      </c>
      <c r="V3263" s="120">
        <f t="shared" si="1488"/>
        <v>7.8E-2</v>
      </c>
      <c r="W3263" s="118">
        <f t="shared" si="1483"/>
        <v>16</v>
      </c>
      <c r="X3263" s="118">
        <v>252</v>
      </c>
      <c r="Y3263" s="117">
        <f t="shared" si="1484"/>
        <v>1.0047801169999999</v>
      </c>
      <c r="Z3263" s="110">
        <f t="shared" si="1485"/>
        <v>0.11064069999999999</v>
      </c>
      <c r="AA3263" s="110">
        <f t="shared" si="1486"/>
        <v>0</v>
      </c>
      <c r="AB3263" s="121" t="str">
        <f t="shared" si="1489"/>
        <v>A+J=</v>
      </c>
      <c r="AC3263" s="115">
        <f t="shared" si="1490"/>
        <v>47539</v>
      </c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9">
        <f t="shared" si="1487"/>
        <v>47533</v>
      </c>
      <c r="B3264" s="110">
        <f t="shared" si="1469"/>
        <v>23.268353010000002</v>
      </c>
      <c r="C3264" s="184">
        <f t="shared" si="1493"/>
        <v>23.070468855988199</v>
      </c>
      <c r="D3264" s="111">
        <f t="shared" si="1470"/>
        <v>7245.38</v>
      </c>
      <c r="E3264" s="111">
        <f>IF($K3264=1,VLOOKUP($A3263,$AQ$11:$AU$150,5),E3263)</f>
        <v>7276.54</v>
      </c>
      <c r="F3264" s="160" t="e">
        <f>IF($K3264=1,VLOOKUP($A3263,$AQ$11:$AU$135,6),F3263)</f>
        <v>#REF!</v>
      </c>
      <c r="G3264" s="114">
        <f t="shared" si="1471"/>
        <v>4.3006716003852752E-3</v>
      </c>
      <c r="H3264" s="115">
        <f t="shared" si="1472"/>
        <v>47539</v>
      </c>
      <c r="I3264" s="115">
        <f t="shared" si="1473"/>
        <v>47539</v>
      </c>
      <c r="J3264" s="116">
        <f t="shared" si="1474"/>
        <v>21</v>
      </c>
      <c r="K3264" s="116">
        <f t="shared" si="1475"/>
        <v>17</v>
      </c>
      <c r="L3264" s="8">
        <f t="shared" si="1476"/>
        <v>1.0034800699999999</v>
      </c>
      <c r="M3264" s="117">
        <v>1</v>
      </c>
      <c r="N3264" s="117">
        <f t="shared" si="1477"/>
        <v>1</v>
      </c>
      <c r="O3264" s="110">
        <f t="shared" si="1478"/>
        <v>1.0034800699999999</v>
      </c>
      <c r="P3264" s="110">
        <f t="shared" si="1479"/>
        <v>23.150755700000001</v>
      </c>
      <c r="Q3264" s="148">
        <f t="shared" si="1480"/>
        <v>0</v>
      </c>
      <c r="R3264" s="170">
        <f t="shared" si="1481"/>
        <v>0</v>
      </c>
      <c r="S3264" s="110">
        <f t="shared" si="1482"/>
        <v>0</v>
      </c>
      <c r="T3264" s="92">
        <f t="shared" si="1491"/>
        <v>0</v>
      </c>
      <c r="U3264" s="181">
        <f t="shared" si="1492"/>
        <v>0</v>
      </c>
      <c r="V3264" s="120">
        <f t="shared" si="1488"/>
        <v>7.8E-2</v>
      </c>
      <c r="W3264" s="118">
        <f t="shared" si="1483"/>
        <v>17</v>
      </c>
      <c r="X3264" s="118">
        <v>252</v>
      </c>
      <c r="Y3264" s="117">
        <f t="shared" si="1484"/>
        <v>1.0050796319999999</v>
      </c>
      <c r="Z3264" s="110">
        <f t="shared" si="1485"/>
        <v>0.11759731</v>
      </c>
      <c r="AA3264" s="110">
        <f t="shared" si="1486"/>
        <v>0</v>
      </c>
      <c r="AB3264" s="121" t="str">
        <f t="shared" si="1489"/>
        <v>A+J=</v>
      </c>
      <c r="AC3264" s="115">
        <f t="shared" si="1490"/>
        <v>47539</v>
      </c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9">
        <f t="shared" si="1487"/>
        <v>47534</v>
      </c>
      <c r="B3265" s="110">
        <f t="shared" si="1469"/>
        <v>23.280045810000001</v>
      </c>
      <c r="C3265" s="184">
        <f t="shared" si="1493"/>
        <v>23.070468855988199</v>
      </c>
      <c r="D3265" s="111">
        <f t="shared" si="1470"/>
        <v>7245.38</v>
      </c>
      <c r="E3265" s="111">
        <f>IF($K3265=1,VLOOKUP($A3264,$AQ$11:$AU$150,5),E3264)</f>
        <v>7276.54</v>
      </c>
      <c r="F3265" s="160" t="e">
        <f>IF($K3265=1,VLOOKUP($A3264,$AQ$11:$AU$135,6),F3264)</f>
        <v>#REF!</v>
      </c>
      <c r="G3265" s="114">
        <f t="shared" si="1471"/>
        <v>4.3006716003852752E-3</v>
      </c>
      <c r="H3265" s="115">
        <f t="shared" si="1472"/>
        <v>47539</v>
      </c>
      <c r="I3265" s="115">
        <f t="shared" si="1473"/>
        <v>47539</v>
      </c>
      <c r="J3265" s="116">
        <f t="shared" si="1474"/>
        <v>21</v>
      </c>
      <c r="K3265" s="116">
        <f t="shared" si="1475"/>
        <v>18</v>
      </c>
      <c r="L3265" s="8">
        <f t="shared" si="1476"/>
        <v>1.0036851499999999</v>
      </c>
      <c r="M3265" s="117">
        <v>1</v>
      </c>
      <c r="N3265" s="117">
        <f t="shared" si="1477"/>
        <v>1</v>
      </c>
      <c r="O3265" s="110">
        <f t="shared" si="1478"/>
        <v>1.0036851499999999</v>
      </c>
      <c r="P3265" s="110">
        <f t="shared" si="1479"/>
        <v>23.15548699</v>
      </c>
      <c r="Q3265" s="148">
        <f t="shared" si="1480"/>
        <v>0</v>
      </c>
      <c r="R3265" s="170">
        <f t="shared" si="1481"/>
        <v>0</v>
      </c>
      <c r="S3265" s="110">
        <f t="shared" si="1482"/>
        <v>0</v>
      </c>
      <c r="T3265" s="92">
        <f t="shared" si="1491"/>
        <v>0</v>
      </c>
      <c r="U3265" s="181">
        <f t="shared" si="1492"/>
        <v>0</v>
      </c>
      <c r="V3265" s="120">
        <f t="shared" si="1488"/>
        <v>7.8E-2</v>
      </c>
      <c r="W3265" s="118">
        <f t="shared" si="1483"/>
        <v>18</v>
      </c>
      <c r="X3265" s="118">
        <v>252</v>
      </c>
      <c r="Y3265" s="117">
        <f t="shared" si="1484"/>
        <v>1.005379236</v>
      </c>
      <c r="Z3265" s="110">
        <f t="shared" si="1485"/>
        <v>0.12455882</v>
      </c>
      <c r="AA3265" s="110">
        <f t="shared" si="1486"/>
        <v>0</v>
      </c>
      <c r="AB3265" s="121" t="str">
        <f t="shared" si="1489"/>
        <v>A+J=</v>
      </c>
      <c r="AC3265" s="115">
        <f t="shared" si="1490"/>
        <v>47539</v>
      </c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9">
        <f t="shared" si="1487"/>
        <v>47535</v>
      </c>
      <c r="B3266" s="110">
        <f t="shared" si="1469"/>
        <v>23.29174467</v>
      </c>
      <c r="C3266" s="184">
        <f t="shared" si="1493"/>
        <v>23.070468855988199</v>
      </c>
      <c r="D3266" s="111">
        <f t="shared" si="1470"/>
        <v>7245.38</v>
      </c>
      <c r="E3266" s="111">
        <f>IF($K3266=1,VLOOKUP($A3265,$AQ$11:$AU$150,5),E3265)</f>
        <v>7276.54</v>
      </c>
      <c r="F3266" s="160" t="e">
        <f>IF($K3266=1,VLOOKUP($A3265,$AQ$11:$AU$135,6),F3265)</f>
        <v>#REF!</v>
      </c>
      <c r="G3266" s="114">
        <f t="shared" si="1471"/>
        <v>4.3006716003852752E-3</v>
      </c>
      <c r="H3266" s="115">
        <f t="shared" si="1472"/>
        <v>47539</v>
      </c>
      <c r="I3266" s="115">
        <f t="shared" si="1473"/>
        <v>47539</v>
      </c>
      <c r="J3266" s="116">
        <f t="shared" si="1474"/>
        <v>21</v>
      </c>
      <c r="K3266" s="116">
        <f t="shared" si="1475"/>
        <v>19</v>
      </c>
      <c r="L3266" s="8">
        <f t="shared" si="1476"/>
        <v>1.00389028</v>
      </c>
      <c r="M3266" s="117">
        <v>1</v>
      </c>
      <c r="N3266" s="117">
        <f t="shared" si="1477"/>
        <v>1</v>
      </c>
      <c r="O3266" s="110">
        <f t="shared" si="1478"/>
        <v>1.00389028</v>
      </c>
      <c r="P3266" s="110">
        <f t="shared" si="1479"/>
        <v>23.160219430000001</v>
      </c>
      <c r="Q3266" s="148">
        <f t="shared" si="1480"/>
        <v>0</v>
      </c>
      <c r="R3266" s="170">
        <f t="shared" si="1481"/>
        <v>0</v>
      </c>
      <c r="S3266" s="110">
        <f t="shared" si="1482"/>
        <v>0</v>
      </c>
      <c r="T3266" s="92">
        <f t="shared" si="1491"/>
        <v>0</v>
      </c>
      <c r="U3266" s="181">
        <f t="shared" si="1492"/>
        <v>0</v>
      </c>
      <c r="V3266" s="120">
        <f t="shared" si="1488"/>
        <v>7.8E-2</v>
      </c>
      <c r="W3266" s="118">
        <f t="shared" si="1483"/>
        <v>19</v>
      </c>
      <c r="X3266" s="118">
        <v>252</v>
      </c>
      <c r="Y3266" s="117">
        <f t="shared" si="1484"/>
        <v>1.0056789290000001</v>
      </c>
      <c r="Z3266" s="110">
        <f t="shared" si="1485"/>
        <v>0.13152523999999999</v>
      </c>
      <c r="AA3266" s="110">
        <f t="shared" si="1486"/>
        <v>0</v>
      </c>
      <c r="AB3266" s="121" t="str">
        <f t="shared" si="1489"/>
        <v>A+J=</v>
      </c>
      <c r="AC3266" s="115">
        <f t="shared" si="1490"/>
        <v>47539</v>
      </c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9">
        <f t="shared" si="1487"/>
        <v>47536</v>
      </c>
      <c r="B3267" s="110">
        <f t="shared" si="1469"/>
        <v>23.30344938</v>
      </c>
      <c r="C3267" s="184">
        <f t="shared" si="1493"/>
        <v>23.070468855988199</v>
      </c>
      <c r="D3267" s="111">
        <f t="shared" si="1470"/>
        <v>7245.38</v>
      </c>
      <c r="E3267" s="111">
        <f>IF($K3267=1,VLOOKUP($A3266,$AQ$11:$AU$150,5),E3266)</f>
        <v>7276.54</v>
      </c>
      <c r="F3267" s="160" t="e">
        <f>IF($K3267=1,VLOOKUP($A3266,$AQ$11:$AU$135,6),F3266)</f>
        <v>#REF!</v>
      </c>
      <c r="G3267" s="114">
        <f t="shared" si="1471"/>
        <v>4.3006716003852752E-3</v>
      </c>
      <c r="H3267" s="115">
        <f t="shared" si="1472"/>
        <v>47539</v>
      </c>
      <c r="I3267" s="115">
        <f t="shared" si="1473"/>
        <v>47539</v>
      </c>
      <c r="J3267" s="116">
        <f t="shared" si="1474"/>
        <v>21</v>
      </c>
      <c r="K3267" s="116">
        <f t="shared" si="1475"/>
        <v>20</v>
      </c>
      <c r="L3267" s="8">
        <f t="shared" si="1476"/>
        <v>1.0040954499999999</v>
      </c>
      <c r="M3267" s="117">
        <v>1</v>
      </c>
      <c r="N3267" s="117">
        <f t="shared" si="1477"/>
        <v>1</v>
      </c>
      <c r="O3267" s="110">
        <f t="shared" si="1478"/>
        <v>1.0040954499999999</v>
      </c>
      <c r="P3267" s="110">
        <f t="shared" si="1479"/>
        <v>23.164952799999998</v>
      </c>
      <c r="Q3267" s="148">
        <f t="shared" si="1480"/>
        <v>0</v>
      </c>
      <c r="R3267" s="170">
        <f t="shared" si="1481"/>
        <v>0</v>
      </c>
      <c r="S3267" s="110">
        <f t="shared" si="1482"/>
        <v>0</v>
      </c>
      <c r="T3267" s="92">
        <f t="shared" si="1491"/>
        <v>0</v>
      </c>
      <c r="U3267" s="181">
        <f t="shared" si="1492"/>
        <v>0</v>
      </c>
      <c r="V3267" s="120">
        <f t="shared" si="1488"/>
        <v>7.8E-2</v>
      </c>
      <c r="W3267" s="118">
        <f t="shared" si="1483"/>
        <v>20</v>
      </c>
      <c r="X3267" s="118">
        <v>252</v>
      </c>
      <c r="Y3267" s="117">
        <f t="shared" si="1484"/>
        <v>1.0059787120000001</v>
      </c>
      <c r="Z3267" s="110">
        <f t="shared" si="1485"/>
        <v>0.13849658000000001</v>
      </c>
      <c r="AA3267" s="110">
        <f t="shared" si="1486"/>
        <v>0</v>
      </c>
      <c r="AB3267" s="121" t="str">
        <f t="shared" si="1489"/>
        <v>A+J=</v>
      </c>
      <c r="AC3267" s="115">
        <f t="shared" si="1490"/>
        <v>47539</v>
      </c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9">
        <f t="shared" si="1487"/>
        <v>47537</v>
      </c>
      <c r="B3268" s="110">
        <f t="shared" si="1469"/>
        <v>23.31516014</v>
      </c>
      <c r="C3268" s="184">
        <f t="shared" si="1493"/>
        <v>23.070468855988199</v>
      </c>
      <c r="D3268" s="111">
        <f t="shared" si="1470"/>
        <v>7245.38</v>
      </c>
      <c r="E3268" s="111">
        <f>IF($K3268=1,VLOOKUP($A3267,$AQ$11:$AU$150,5),E3267)</f>
        <v>7276.54</v>
      </c>
      <c r="F3268" s="160" t="e">
        <f>IF($K3268=1,VLOOKUP($A3267,$AQ$11:$AU$135,6),F3267)</f>
        <v>#REF!</v>
      </c>
      <c r="G3268" s="114">
        <f t="shared" si="1471"/>
        <v>4.3006716003852752E-3</v>
      </c>
      <c r="H3268" s="115">
        <f t="shared" si="1472"/>
        <v>47539</v>
      </c>
      <c r="I3268" s="115">
        <f t="shared" si="1473"/>
        <v>47539</v>
      </c>
      <c r="J3268" s="116">
        <f t="shared" si="1474"/>
        <v>21</v>
      </c>
      <c r="K3268" s="116">
        <f t="shared" si="1475"/>
        <v>21</v>
      </c>
      <c r="L3268" s="8">
        <f t="shared" si="1476"/>
        <v>1.0043006699999999</v>
      </c>
      <c r="M3268" s="117">
        <v>1</v>
      </c>
      <c r="N3268" s="117">
        <f t="shared" si="1477"/>
        <v>1</v>
      </c>
      <c r="O3268" s="110">
        <f t="shared" si="1478"/>
        <v>1.0043006699999999</v>
      </c>
      <c r="P3268" s="110">
        <f t="shared" si="1479"/>
        <v>23.169687320000001</v>
      </c>
      <c r="Q3268" s="148">
        <f t="shared" si="1480"/>
        <v>0</v>
      </c>
      <c r="R3268" s="170">
        <f t="shared" si="1481"/>
        <v>0</v>
      </c>
      <c r="S3268" s="110">
        <f t="shared" si="1482"/>
        <v>0</v>
      </c>
      <c r="T3268" s="92">
        <f t="shared" si="1491"/>
        <v>0</v>
      </c>
      <c r="U3268" s="181">
        <f t="shared" si="1492"/>
        <v>0</v>
      </c>
      <c r="V3268" s="120">
        <f t="shared" si="1488"/>
        <v>7.8E-2</v>
      </c>
      <c r="W3268" s="118">
        <f t="shared" si="1483"/>
        <v>21</v>
      </c>
      <c r="X3268" s="118">
        <v>252</v>
      </c>
      <c r="Y3268" s="117">
        <f t="shared" si="1484"/>
        <v>1.0062785839999999</v>
      </c>
      <c r="Z3268" s="110">
        <f t="shared" si="1485"/>
        <v>0.14547282</v>
      </c>
      <c r="AA3268" s="110">
        <f t="shared" si="1486"/>
        <v>0</v>
      </c>
      <c r="AB3268" s="121" t="str">
        <f t="shared" si="1489"/>
        <v>A+J=</v>
      </c>
      <c r="AC3268" s="115">
        <f t="shared" si="1490"/>
        <v>47539</v>
      </c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9">
        <f t="shared" si="1487"/>
        <v>47538</v>
      </c>
      <c r="B3269" s="110">
        <f t="shared" si="1469"/>
        <v>23.31516014</v>
      </c>
      <c r="C3269" s="184">
        <f t="shared" si="1493"/>
        <v>23.070468855988199</v>
      </c>
      <c r="D3269" s="111">
        <f t="shared" si="1470"/>
        <v>7245.38</v>
      </c>
      <c r="E3269" s="111">
        <f>IF($K3269=1,VLOOKUP($A3268,$AQ$11:$AU$150,5),E3268)</f>
        <v>7276.54</v>
      </c>
      <c r="F3269" s="160" t="e">
        <f>IF($K3269=1,VLOOKUP($A3268,$AQ$11:$AU$135,6),F3268)</f>
        <v>#REF!</v>
      </c>
      <c r="G3269" s="114">
        <f t="shared" si="1471"/>
        <v>4.3006716003852752E-3</v>
      </c>
      <c r="H3269" s="115">
        <f t="shared" si="1472"/>
        <v>47539</v>
      </c>
      <c r="I3269" s="115">
        <f t="shared" si="1473"/>
        <v>47539</v>
      </c>
      <c r="J3269" s="116">
        <f t="shared" si="1474"/>
        <v>21</v>
      </c>
      <c r="K3269" s="116">
        <f t="shared" si="1475"/>
        <v>21</v>
      </c>
      <c r="L3269" s="8">
        <f t="shared" si="1476"/>
        <v>1.0043006699999999</v>
      </c>
      <c r="M3269" s="117">
        <v>1</v>
      </c>
      <c r="N3269" s="117">
        <f t="shared" si="1477"/>
        <v>1</v>
      </c>
      <c r="O3269" s="110">
        <f t="shared" si="1478"/>
        <v>1.0043006699999999</v>
      </c>
      <c r="P3269" s="110">
        <f t="shared" si="1479"/>
        <v>23.169687320000001</v>
      </c>
      <c r="Q3269" s="148">
        <f t="shared" si="1480"/>
        <v>0</v>
      </c>
      <c r="R3269" s="170">
        <f t="shared" si="1481"/>
        <v>0</v>
      </c>
      <c r="S3269" s="110">
        <f t="shared" si="1482"/>
        <v>0</v>
      </c>
      <c r="T3269" s="92">
        <f t="shared" si="1491"/>
        <v>0</v>
      </c>
      <c r="U3269" s="181">
        <f t="shared" si="1492"/>
        <v>0</v>
      </c>
      <c r="V3269" s="120">
        <f t="shared" si="1488"/>
        <v>7.8E-2</v>
      </c>
      <c r="W3269" s="118">
        <f t="shared" si="1483"/>
        <v>21</v>
      </c>
      <c r="X3269" s="118">
        <v>252</v>
      </c>
      <c r="Y3269" s="117">
        <f t="shared" si="1484"/>
        <v>1.0062785839999999</v>
      </c>
      <c r="Z3269" s="110">
        <f t="shared" si="1485"/>
        <v>0.14547282</v>
      </c>
      <c r="AA3269" s="110">
        <f t="shared" si="1486"/>
        <v>0</v>
      </c>
      <c r="AB3269" s="121" t="str">
        <f t="shared" si="1489"/>
        <v>A+J=</v>
      </c>
      <c r="AC3269" s="115">
        <f t="shared" si="1490"/>
        <v>47539</v>
      </c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9">
        <f t="shared" si="1487"/>
        <v>47539</v>
      </c>
      <c r="B3270" s="110">
        <f t="shared" si="1469"/>
        <v>23.31516014</v>
      </c>
      <c r="C3270" s="184">
        <f t="shared" si="1493"/>
        <v>23.070468855988199</v>
      </c>
      <c r="D3270" s="111">
        <f t="shared" si="1470"/>
        <v>7245.38</v>
      </c>
      <c r="E3270" s="111">
        <f>IF($K3270=1,VLOOKUP($A3269,$AQ$11:$AU$150,5),E3269)</f>
        <v>7276.54</v>
      </c>
      <c r="F3270" s="160" t="e">
        <f>IF($K3270=1,VLOOKUP($A3269,$AQ$11:$AU$135,6),F3269)</f>
        <v>#REF!</v>
      </c>
      <c r="G3270" s="114">
        <f t="shared" si="1471"/>
        <v>4.3006716003852752E-3</v>
      </c>
      <c r="H3270" s="115">
        <f t="shared" si="1472"/>
        <v>47539</v>
      </c>
      <c r="I3270" s="115">
        <f t="shared" si="1473"/>
        <v>47539</v>
      </c>
      <c r="J3270" s="116">
        <f t="shared" si="1474"/>
        <v>21</v>
      </c>
      <c r="K3270" s="116">
        <f t="shared" si="1475"/>
        <v>21</v>
      </c>
      <c r="L3270" s="8">
        <f t="shared" si="1476"/>
        <v>1.0043006699999999</v>
      </c>
      <c r="M3270" s="117">
        <v>1</v>
      </c>
      <c r="N3270" s="117">
        <f t="shared" si="1477"/>
        <v>1</v>
      </c>
      <c r="O3270" s="110">
        <f t="shared" si="1478"/>
        <v>1.0043006699999999</v>
      </c>
      <c r="P3270" s="110">
        <f t="shared" si="1479"/>
        <v>23.169687320000001</v>
      </c>
      <c r="Q3270" s="148">
        <f t="shared" si="1480"/>
        <v>107</v>
      </c>
      <c r="R3270" s="170">
        <f t="shared" si="1481"/>
        <v>0.5</v>
      </c>
      <c r="S3270" s="110">
        <f t="shared" si="1482"/>
        <v>11.584843660000001</v>
      </c>
      <c r="T3270" s="92">
        <f t="shared" si="1491"/>
        <v>9.9218473294880358E-2</v>
      </c>
      <c r="U3270" s="181">
        <f t="shared" si="1492"/>
        <v>0.50428225344280908</v>
      </c>
      <c r="V3270" s="120">
        <f t="shared" si="1488"/>
        <v>7.8E-2</v>
      </c>
      <c r="W3270" s="118">
        <f t="shared" si="1483"/>
        <v>21</v>
      </c>
      <c r="X3270" s="118">
        <v>252</v>
      </c>
      <c r="Y3270" s="117">
        <f t="shared" si="1484"/>
        <v>1.0062785839999999</v>
      </c>
      <c r="Z3270" s="110">
        <f t="shared" si="1485"/>
        <v>0.14547282</v>
      </c>
      <c r="AA3270" s="110">
        <f t="shared" si="1486"/>
        <v>11.730316480000001</v>
      </c>
      <c r="AB3270" s="121" t="str">
        <f t="shared" si="1489"/>
        <v>A+J=</v>
      </c>
      <c r="AC3270" s="115">
        <f t="shared" si="1490"/>
        <v>47539</v>
      </c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9">
        <f t="shared" si="1487"/>
        <v>47540</v>
      </c>
      <c r="B3271" s="110">
        <f t="shared" si="1469"/>
        <v>11.491788369999998</v>
      </c>
      <c r="C3271" s="184">
        <f t="shared" si="1493"/>
        <v>11.48562518670512</v>
      </c>
      <c r="D3271" s="111">
        <f t="shared" si="1470"/>
        <v>7245.38</v>
      </c>
      <c r="E3271" s="111">
        <f>IF($K3271=1,VLOOKUP($A3270,$AQ$11:$AU$150,5),E3270)</f>
        <v>7276.54</v>
      </c>
      <c r="F3271" s="160" t="e">
        <f>IF($K3271=1,VLOOKUP($A3270,$AQ$11:$AU$135,6),F3270)</f>
        <v>#REF!</v>
      </c>
      <c r="G3271" s="114">
        <f t="shared" si="1471"/>
        <v>4.3006716003852752E-3</v>
      </c>
      <c r="H3271" s="115">
        <f t="shared" si="1472"/>
        <v>47567</v>
      </c>
      <c r="I3271" s="115">
        <f t="shared" si="1473"/>
        <v>47567</v>
      </c>
      <c r="J3271" s="116">
        <f t="shared" si="1474"/>
        <v>18</v>
      </c>
      <c r="K3271" s="116">
        <f t="shared" si="1475"/>
        <v>1</v>
      </c>
      <c r="L3271" s="8">
        <f t="shared" si="1476"/>
        <v>1.00023844</v>
      </c>
      <c r="M3271" s="117">
        <v>1</v>
      </c>
      <c r="N3271" s="117">
        <f t="shared" si="1477"/>
        <v>1</v>
      </c>
      <c r="O3271" s="110">
        <f t="shared" si="1478"/>
        <v>1.00023844</v>
      </c>
      <c r="P3271" s="110">
        <f t="shared" si="1479"/>
        <v>11.488363809999999</v>
      </c>
      <c r="Q3271" s="148">
        <f t="shared" si="1480"/>
        <v>0</v>
      </c>
      <c r="R3271" s="170">
        <f t="shared" si="1481"/>
        <v>0</v>
      </c>
      <c r="S3271" s="110">
        <f t="shared" si="1482"/>
        <v>0</v>
      </c>
      <c r="T3271" s="92">
        <f t="shared" si="1491"/>
        <v>0</v>
      </c>
      <c r="U3271" s="181">
        <f t="shared" si="1492"/>
        <v>0</v>
      </c>
      <c r="V3271" s="120">
        <f t="shared" si="1488"/>
        <v>7.8E-2</v>
      </c>
      <c r="W3271" s="118">
        <f t="shared" si="1483"/>
        <v>1</v>
      </c>
      <c r="X3271" s="118">
        <v>252</v>
      </c>
      <c r="Y3271" s="117">
        <f t="shared" si="1484"/>
        <v>1.00029809</v>
      </c>
      <c r="Z3271" s="110">
        <f t="shared" si="1485"/>
        <v>3.4245600000000001E-3</v>
      </c>
      <c r="AA3271" s="110">
        <f t="shared" si="1486"/>
        <v>0</v>
      </c>
      <c r="AB3271" s="121" t="str">
        <f t="shared" si="1489"/>
        <v>A+J=</v>
      </c>
      <c r="AC3271" s="115">
        <f t="shared" si="1490"/>
        <v>47567</v>
      </c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9">
        <f t="shared" si="1487"/>
        <v>47541</v>
      </c>
      <c r="B3272" s="110">
        <f t="shared" si="1469"/>
        <v>11.49795492</v>
      </c>
      <c r="C3272" s="184">
        <f t="shared" si="1493"/>
        <v>11.48562518670512</v>
      </c>
      <c r="D3272" s="111">
        <f t="shared" si="1470"/>
        <v>7245.38</v>
      </c>
      <c r="E3272" s="111">
        <f>IF($K3272=1,VLOOKUP($A3271,$AQ$11:$AU$150,5),E3271)</f>
        <v>7276.54</v>
      </c>
      <c r="F3272" s="160" t="e">
        <f>IF($K3272=1,VLOOKUP($A3271,$AQ$11:$AU$135,6),F3271)</f>
        <v>#REF!</v>
      </c>
      <c r="G3272" s="114">
        <f t="shared" si="1471"/>
        <v>4.3006716003852752E-3</v>
      </c>
      <c r="H3272" s="115">
        <f t="shared" si="1472"/>
        <v>47567</v>
      </c>
      <c r="I3272" s="115">
        <f t="shared" si="1473"/>
        <v>47567</v>
      </c>
      <c r="J3272" s="116">
        <f t="shared" si="1474"/>
        <v>18</v>
      </c>
      <c r="K3272" s="116">
        <f t="shared" si="1475"/>
        <v>2</v>
      </c>
      <c r="L3272" s="8">
        <f t="shared" si="1476"/>
        <v>1.00047694</v>
      </c>
      <c r="M3272" s="117">
        <v>1</v>
      </c>
      <c r="N3272" s="117">
        <f t="shared" si="1477"/>
        <v>1</v>
      </c>
      <c r="O3272" s="110">
        <f t="shared" si="1478"/>
        <v>1.00047694</v>
      </c>
      <c r="P3272" s="110">
        <f t="shared" si="1479"/>
        <v>11.49110314</v>
      </c>
      <c r="Q3272" s="148">
        <f t="shared" si="1480"/>
        <v>0</v>
      </c>
      <c r="R3272" s="170">
        <f t="shared" si="1481"/>
        <v>0</v>
      </c>
      <c r="S3272" s="110">
        <f t="shared" si="1482"/>
        <v>0</v>
      </c>
      <c r="T3272" s="92">
        <f t="shared" si="1491"/>
        <v>0</v>
      </c>
      <c r="U3272" s="181">
        <f t="shared" si="1492"/>
        <v>0</v>
      </c>
      <c r="V3272" s="120">
        <f t="shared" si="1488"/>
        <v>7.8E-2</v>
      </c>
      <c r="W3272" s="118">
        <f t="shared" si="1483"/>
        <v>2</v>
      </c>
      <c r="X3272" s="118">
        <v>252</v>
      </c>
      <c r="Y3272" s="117">
        <f t="shared" si="1484"/>
        <v>1.0005962690000001</v>
      </c>
      <c r="Z3272" s="110">
        <f t="shared" si="1485"/>
        <v>6.85178E-3</v>
      </c>
      <c r="AA3272" s="110">
        <f t="shared" si="1486"/>
        <v>0</v>
      </c>
      <c r="AB3272" s="121" t="str">
        <f t="shared" si="1489"/>
        <v>A+J=</v>
      </c>
      <c r="AC3272" s="115">
        <f t="shared" si="1490"/>
        <v>47567</v>
      </c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9">
        <f t="shared" si="1487"/>
        <v>47542</v>
      </c>
      <c r="B3273" s="110">
        <f t="shared" ref="B3273:B3298" si="1494">(P3273+Z3273)</f>
        <v>11.50412468</v>
      </c>
      <c r="C3273" s="184">
        <f t="shared" si="1493"/>
        <v>11.48562518670512</v>
      </c>
      <c r="D3273" s="111">
        <f t="shared" ref="D3273:D3298" si="1495">IF(E3273=E3272,D3272,E3272)</f>
        <v>7245.38</v>
      </c>
      <c r="E3273" s="111">
        <f>IF($K3273=1,VLOOKUP($A3272,$AQ$11:$AU$150,5),E3272)</f>
        <v>7276.54</v>
      </c>
      <c r="F3273" s="160" t="e">
        <f>IF($K3273=1,VLOOKUP($A3272,$AQ$11:$AU$135,6),F3272)</f>
        <v>#REF!</v>
      </c>
      <c r="G3273" s="114">
        <f t="shared" ref="G3273:G3298" si="1496">(E3273/D3273)-1</f>
        <v>4.3006716003852752E-3</v>
      </c>
      <c r="H3273" s="115">
        <f t="shared" ref="H3273:H3298" si="1497">IF(Q3272&gt;0,VLOOKUP(A3273,AJ$119:AP$451,4),H3272)</f>
        <v>47567</v>
      </c>
      <c r="I3273" s="115">
        <f t="shared" ref="I3273:I3298" si="1498">IF(A3273&gt;I3272,H3273,I3272)</f>
        <v>47567</v>
      </c>
      <c r="J3273" s="116">
        <f t="shared" ref="J3273:J3298" si="1499">IF(I3273=I3272,J3272,NETWORKDAYS(I3272,I3273,$AF$149:$AF$503)-1)</f>
        <v>18</v>
      </c>
      <c r="K3273" s="116">
        <f t="shared" ref="K3273:K3298" si="1500">(J3273-(NETWORKDAYS(A3273,I3273,AF$149:AF$503)-1))</f>
        <v>3</v>
      </c>
      <c r="L3273" s="8">
        <f t="shared" ref="L3273:L3298" si="1501">TRUNC((E3273/D3273)^TRUNC((K3273/J3273),9),8)</f>
        <v>1.0007154899999999</v>
      </c>
      <c r="M3273" s="117">
        <v>1</v>
      </c>
      <c r="N3273" s="117">
        <f t="shared" ref="N3273:N3298" si="1502">IF(I3273&gt;I3272,N3272*M3273,N3272)</f>
        <v>1</v>
      </c>
      <c r="O3273" s="110">
        <f t="shared" ref="O3273:O3298" si="1503">TRUNC(TRUNC((L3273*N3273),15),8)</f>
        <v>1.0007154899999999</v>
      </c>
      <c r="P3273" s="110">
        <f t="shared" ref="P3273:P3298" si="1504">TRUNC(C3273*O3273,8)</f>
        <v>11.493843030000001</v>
      </c>
      <c r="Q3273" s="148">
        <f t="shared" ref="Q3273:Q3298" si="1505">IF(VLOOKUP(A3273,AF$11:AM$141,8)=VLOOKUP(A3272,AF$11:AM$141,8),0,VLOOKUP(A3273,AF$11:AM$141,8))</f>
        <v>0</v>
      </c>
      <c r="R3273" s="170">
        <f t="shared" ref="R3273:R3298" si="1506">IF(Q3273&gt;0,VLOOKUP($A3273,$AF$11:$AK$141,6),0)</f>
        <v>0</v>
      </c>
      <c r="S3273" s="110">
        <f t="shared" ref="S3273:S3298" si="1507">IF(R3273&gt;0,TRUNC(R3273*P3273,8),0)</f>
        <v>0</v>
      </c>
      <c r="T3273" s="92">
        <f t="shared" si="1491"/>
        <v>0</v>
      </c>
      <c r="U3273" s="181">
        <f t="shared" si="1492"/>
        <v>0</v>
      </c>
      <c r="V3273" s="120">
        <f t="shared" si="1488"/>
        <v>7.8E-2</v>
      </c>
      <c r="W3273" s="118">
        <f t="shared" ref="W3273:W3298" si="1508">IF(A3272&lt;K$2,0,IF(Q3272&gt;0,1,IF(K3273=K3272,W3272,W3272+1)))</f>
        <v>3</v>
      </c>
      <c r="X3273" s="118">
        <v>252</v>
      </c>
      <c r="Y3273" s="117">
        <f t="shared" ref="Y3273:Y3298" si="1509">ROUND((1+V3273)^TRUNC((W3273/X3273),9),9)</f>
        <v>1.0008945359999999</v>
      </c>
      <c r="Z3273" s="110">
        <f t="shared" ref="Z3273:Z3298" si="1510">TRUNC((P3273*(Y3273-1)),8)</f>
        <v>1.028165E-2</v>
      </c>
      <c r="AA3273" s="110">
        <f t="shared" ref="AA3273:AA3298" si="1511">IF(Q3273&gt;0,S3273+Z3273,0)</f>
        <v>0</v>
      </c>
      <c r="AB3273" s="121" t="str">
        <f t="shared" si="1489"/>
        <v>A+J=</v>
      </c>
      <c r="AC3273" s="115">
        <f t="shared" si="1490"/>
        <v>47567</v>
      </c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9">
        <f t="shared" si="1487"/>
        <v>47543</v>
      </c>
      <c r="B3274" s="110">
        <f t="shared" si="1494"/>
        <v>11.510297919999999</v>
      </c>
      <c r="C3274" s="184">
        <f t="shared" si="1493"/>
        <v>11.48562518670512</v>
      </c>
      <c r="D3274" s="111">
        <f t="shared" si="1495"/>
        <v>7245.38</v>
      </c>
      <c r="E3274" s="111">
        <f>IF($K3274=1,VLOOKUP($A3273,$AQ$11:$AU$150,5),E3273)</f>
        <v>7276.54</v>
      </c>
      <c r="F3274" s="160" t="e">
        <f>IF($K3274=1,VLOOKUP($A3273,$AQ$11:$AU$135,6),F3273)</f>
        <v>#REF!</v>
      </c>
      <c r="G3274" s="114">
        <f t="shared" si="1496"/>
        <v>4.3006716003852752E-3</v>
      </c>
      <c r="H3274" s="115">
        <f t="shared" si="1497"/>
        <v>47567</v>
      </c>
      <c r="I3274" s="115">
        <f t="shared" si="1498"/>
        <v>47567</v>
      </c>
      <c r="J3274" s="116">
        <f t="shared" si="1499"/>
        <v>18</v>
      </c>
      <c r="K3274" s="116">
        <f t="shared" si="1500"/>
        <v>4</v>
      </c>
      <c r="L3274" s="8">
        <f t="shared" si="1501"/>
        <v>1.0009541099999999</v>
      </c>
      <c r="M3274" s="117">
        <v>1</v>
      </c>
      <c r="N3274" s="117">
        <f t="shared" si="1502"/>
        <v>1</v>
      </c>
      <c r="O3274" s="110">
        <f t="shared" si="1503"/>
        <v>1.0009541099999999</v>
      </c>
      <c r="P3274" s="110">
        <f t="shared" si="1504"/>
        <v>11.496583729999999</v>
      </c>
      <c r="Q3274" s="148">
        <f t="shared" si="1505"/>
        <v>0</v>
      </c>
      <c r="R3274" s="170">
        <f t="shared" si="1506"/>
        <v>0</v>
      </c>
      <c r="S3274" s="110">
        <f t="shared" si="1507"/>
        <v>0</v>
      </c>
      <c r="T3274" s="92">
        <f t="shared" si="1491"/>
        <v>0</v>
      </c>
      <c r="U3274" s="181">
        <f t="shared" si="1492"/>
        <v>0</v>
      </c>
      <c r="V3274" s="120">
        <f t="shared" si="1488"/>
        <v>7.8E-2</v>
      </c>
      <c r="W3274" s="118">
        <f t="shared" si="1508"/>
        <v>4</v>
      </c>
      <c r="X3274" s="118">
        <v>252</v>
      </c>
      <c r="Y3274" s="117">
        <f t="shared" si="1509"/>
        <v>1.001192893</v>
      </c>
      <c r="Z3274" s="110">
        <f t="shared" si="1510"/>
        <v>1.3714189999999999E-2</v>
      </c>
      <c r="AA3274" s="110">
        <f t="shared" si="1511"/>
        <v>0</v>
      </c>
      <c r="AB3274" s="121" t="str">
        <f t="shared" si="1489"/>
        <v>A+J=</v>
      </c>
      <c r="AC3274" s="115">
        <f t="shared" si="1490"/>
        <v>47567</v>
      </c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9">
        <f t="shared" si="1487"/>
        <v>47544</v>
      </c>
      <c r="B3275" s="110">
        <f t="shared" si="1494"/>
        <v>11.5164744</v>
      </c>
      <c r="C3275" s="184">
        <f t="shared" si="1493"/>
        <v>11.48562518670512</v>
      </c>
      <c r="D3275" s="111">
        <f t="shared" si="1495"/>
        <v>7245.38</v>
      </c>
      <c r="E3275" s="111">
        <f>IF($K3275=1,VLOOKUP($A3274,$AQ$11:$AU$150,5),E3274)</f>
        <v>7276.54</v>
      </c>
      <c r="F3275" s="160" t="e">
        <f>IF($K3275=1,VLOOKUP($A3274,$AQ$11:$AU$135,6),F3274)</f>
        <v>#REF!</v>
      </c>
      <c r="G3275" s="114">
        <f t="shared" si="1496"/>
        <v>4.3006716003852752E-3</v>
      </c>
      <c r="H3275" s="115">
        <f t="shared" si="1497"/>
        <v>47567</v>
      </c>
      <c r="I3275" s="115">
        <f t="shared" si="1498"/>
        <v>47567</v>
      </c>
      <c r="J3275" s="116">
        <f t="shared" si="1499"/>
        <v>18</v>
      </c>
      <c r="K3275" s="116">
        <f t="shared" si="1500"/>
        <v>5</v>
      </c>
      <c r="L3275" s="8">
        <f t="shared" si="1501"/>
        <v>1.00119278</v>
      </c>
      <c r="M3275" s="117">
        <v>1</v>
      </c>
      <c r="N3275" s="117">
        <f t="shared" si="1502"/>
        <v>1</v>
      </c>
      <c r="O3275" s="110">
        <f t="shared" si="1503"/>
        <v>1.00119278</v>
      </c>
      <c r="P3275" s="110">
        <f t="shared" si="1504"/>
        <v>11.49932501</v>
      </c>
      <c r="Q3275" s="148">
        <f t="shared" si="1505"/>
        <v>0</v>
      </c>
      <c r="R3275" s="170">
        <f t="shared" si="1506"/>
        <v>0</v>
      </c>
      <c r="S3275" s="110">
        <f t="shared" si="1507"/>
        <v>0</v>
      </c>
      <c r="T3275" s="92">
        <f t="shared" si="1491"/>
        <v>0</v>
      </c>
      <c r="U3275" s="181">
        <f t="shared" si="1492"/>
        <v>0</v>
      </c>
      <c r="V3275" s="120">
        <f t="shared" si="1488"/>
        <v>7.8E-2</v>
      </c>
      <c r="W3275" s="118">
        <f t="shared" si="1508"/>
        <v>5</v>
      </c>
      <c r="X3275" s="118">
        <v>252</v>
      </c>
      <c r="Y3275" s="117">
        <f t="shared" si="1509"/>
        <v>1.001491339</v>
      </c>
      <c r="Z3275" s="110">
        <f t="shared" si="1510"/>
        <v>1.714939E-2</v>
      </c>
      <c r="AA3275" s="110">
        <f t="shared" si="1511"/>
        <v>0</v>
      </c>
      <c r="AB3275" s="121" t="str">
        <f t="shared" si="1489"/>
        <v>A+J=</v>
      </c>
      <c r="AC3275" s="115">
        <f t="shared" si="1490"/>
        <v>47567</v>
      </c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9">
        <f t="shared" ref="A3276:A3298" si="1512">(A3275+1)</f>
        <v>47545</v>
      </c>
      <c r="B3276" s="110">
        <f t="shared" si="1494"/>
        <v>11.5164744</v>
      </c>
      <c r="C3276" s="184">
        <f t="shared" si="1493"/>
        <v>11.48562518670512</v>
      </c>
      <c r="D3276" s="111">
        <f t="shared" si="1495"/>
        <v>7245.38</v>
      </c>
      <c r="E3276" s="111">
        <f>IF($K3276=1,VLOOKUP($A3275,$AQ$11:$AU$150,5),E3275)</f>
        <v>7276.54</v>
      </c>
      <c r="F3276" s="160" t="e">
        <f>IF($K3276=1,VLOOKUP($A3275,$AQ$11:$AU$135,6),F3275)</f>
        <v>#REF!</v>
      </c>
      <c r="G3276" s="114">
        <f t="shared" si="1496"/>
        <v>4.3006716003852752E-3</v>
      </c>
      <c r="H3276" s="115">
        <f t="shared" si="1497"/>
        <v>47567</v>
      </c>
      <c r="I3276" s="115">
        <f t="shared" si="1498"/>
        <v>47567</v>
      </c>
      <c r="J3276" s="116">
        <f t="shared" si="1499"/>
        <v>18</v>
      </c>
      <c r="K3276" s="116">
        <f t="shared" si="1500"/>
        <v>5</v>
      </c>
      <c r="L3276" s="8">
        <f t="shared" si="1501"/>
        <v>1.00119278</v>
      </c>
      <c r="M3276" s="117">
        <v>1</v>
      </c>
      <c r="N3276" s="117">
        <f t="shared" si="1502"/>
        <v>1</v>
      </c>
      <c r="O3276" s="110">
        <f t="shared" si="1503"/>
        <v>1.00119278</v>
      </c>
      <c r="P3276" s="110">
        <f t="shared" si="1504"/>
        <v>11.49932501</v>
      </c>
      <c r="Q3276" s="148">
        <f t="shared" si="1505"/>
        <v>0</v>
      </c>
      <c r="R3276" s="170">
        <f t="shared" si="1506"/>
        <v>0</v>
      </c>
      <c r="S3276" s="110">
        <f t="shared" si="1507"/>
        <v>0</v>
      </c>
      <c r="T3276" s="92">
        <f t="shared" si="1491"/>
        <v>0</v>
      </c>
      <c r="U3276" s="181">
        <f t="shared" si="1492"/>
        <v>0</v>
      </c>
      <c r="V3276" s="120">
        <f t="shared" ref="V3276:V3298" si="1513">(V3275)</f>
        <v>7.8E-2</v>
      </c>
      <c r="W3276" s="118">
        <f t="shared" si="1508"/>
        <v>5</v>
      </c>
      <c r="X3276" s="118">
        <v>252</v>
      </c>
      <c r="Y3276" s="117">
        <f t="shared" si="1509"/>
        <v>1.001491339</v>
      </c>
      <c r="Z3276" s="110">
        <f t="shared" si="1510"/>
        <v>1.714939E-2</v>
      </c>
      <c r="AA3276" s="110">
        <f t="shared" si="1511"/>
        <v>0</v>
      </c>
      <c r="AB3276" s="121" t="str">
        <f t="shared" si="1489"/>
        <v>A+J=</v>
      </c>
      <c r="AC3276" s="115">
        <f t="shared" si="1490"/>
        <v>47567</v>
      </c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9">
        <f t="shared" si="1512"/>
        <v>47546</v>
      </c>
      <c r="B3277" s="110">
        <f t="shared" si="1494"/>
        <v>11.5164744</v>
      </c>
      <c r="C3277" s="184">
        <f t="shared" si="1493"/>
        <v>11.48562518670512</v>
      </c>
      <c r="D3277" s="111">
        <f t="shared" si="1495"/>
        <v>7245.38</v>
      </c>
      <c r="E3277" s="111">
        <f>IF($K3277=1,VLOOKUP($A3276,$AQ$11:$AU$150,5),E3276)</f>
        <v>7276.54</v>
      </c>
      <c r="F3277" s="160" t="e">
        <f>IF($K3277=1,VLOOKUP($A3276,$AQ$11:$AU$135,6),F3276)</f>
        <v>#REF!</v>
      </c>
      <c r="G3277" s="114">
        <f t="shared" si="1496"/>
        <v>4.3006716003852752E-3</v>
      </c>
      <c r="H3277" s="115">
        <f t="shared" si="1497"/>
        <v>47567</v>
      </c>
      <c r="I3277" s="115">
        <f t="shared" si="1498"/>
        <v>47567</v>
      </c>
      <c r="J3277" s="116">
        <f t="shared" si="1499"/>
        <v>18</v>
      </c>
      <c r="K3277" s="116">
        <f t="shared" si="1500"/>
        <v>5</v>
      </c>
      <c r="L3277" s="8">
        <f t="shared" si="1501"/>
        <v>1.00119278</v>
      </c>
      <c r="M3277" s="117">
        <v>1</v>
      </c>
      <c r="N3277" s="117">
        <f t="shared" si="1502"/>
        <v>1</v>
      </c>
      <c r="O3277" s="110">
        <f t="shared" si="1503"/>
        <v>1.00119278</v>
      </c>
      <c r="P3277" s="110">
        <f t="shared" si="1504"/>
        <v>11.49932501</v>
      </c>
      <c r="Q3277" s="148">
        <f t="shared" si="1505"/>
        <v>0</v>
      </c>
      <c r="R3277" s="170">
        <f t="shared" si="1506"/>
        <v>0</v>
      </c>
      <c r="S3277" s="110">
        <f t="shared" si="1507"/>
        <v>0</v>
      </c>
      <c r="T3277" s="92">
        <f t="shared" si="1491"/>
        <v>0</v>
      </c>
      <c r="U3277" s="181">
        <f t="shared" si="1492"/>
        <v>0</v>
      </c>
      <c r="V3277" s="120">
        <f t="shared" si="1513"/>
        <v>7.8E-2</v>
      </c>
      <c r="W3277" s="118">
        <f t="shared" si="1508"/>
        <v>5</v>
      </c>
      <c r="X3277" s="118">
        <v>252</v>
      </c>
      <c r="Y3277" s="117">
        <f t="shared" si="1509"/>
        <v>1.001491339</v>
      </c>
      <c r="Z3277" s="110">
        <f t="shared" si="1510"/>
        <v>1.714939E-2</v>
      </c>
      <c r="AA3277" s="110">
        <f t="shared" si="1511"/>
        <v>0</v>
      </c>
      <c r="AB3277" s="121" t="str">
        <f t="shared" ref="AB3277:AB3298" si="1514">IF($Q3276&gt;0,VLOOKUP($A3276,$AF$11:$AO$141,9),AB3276)</f>
        <v>A+J=</v>
      </c>
      <c r="AC3277" s="115">
        <f t="shared" ref="AC3277:AC3298" si="1515">IF($Q3276&gt;0,VLOOKUP($A3276,$AF$11:$AO$141,10),AC3276)</f>
        <v>47567</v>
      </c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9">
        <f t="shared" si="1512"/>
        <v>47547</v>
      </c>
      <c r="B3278" s="110">
        <f t="shared" si="1494"/>
        <v>11.5164744</v>
      </c>
      <c r="C3278" s="184">
        <f t="shared" si="1493"/>
        <v>11.48562518670512</v>
      </c>
      <c r="D3278" s="111">
        <f t="shared" si="1495"/>
        <v>7245.38</v>
      </c>
      <c r="E3278" s="111">
        <f>IF($K3278=1,VLOOKUP($A3277,$AQ$11:$AU$150,5),E3277)</f>
        <v>7276.54</v>
      </c>
      <c r="F3278" s="160" t="e">
        <f>IF($K3278=1,VLOOKUP($A3277,$AQ$11:$AU$135,6),F3277)</f>
        <v>#REF!</v>
      </c>
      <c r="G3278" s="114">
        <f t="shared" si="1496"/>
        <v>4.3006716003852752E-3</v>
      </c>
      <c r="H3278" s="115">
        <f t="shared" si="1497"/>
        <v>47567</v>
      </c>
      <c r="I3278" s="115">
        <f t="shared" si="1498"/>
        <v>47567</v>
      </c>
      <c r="J3278" s="116">
        <f t="shared" si="1499"/>
        <v>18</v>
      </c>
      <c r="K3278" s="116">
        <f t="shared" si="1500"/>
        <v>5</v>
      </c>
      <c r="L3278" s="8">
        <f t="shared" si="1501"/>
        <v>1.00119278</v>
      </c>
      <c r="M3278" s="117">
        <v>1</v>
      </c>
      <c r="N3278" s="117">
        <f t="shared" si="1502"/>
        <v>1</v>
      </c>
      <c r="O3278" s="110">
        <f t="shared" si="1503"/>
        <v>1.00119278</v>
      </c>
      <c r="P3278" s="110">
        <f t="shared" si="1504"/>
        <v>11.49932501</v>
      </c>
      <c r="Q3278" s="148">
        <f t="shared" si="1505"/>
        <v>0</v>
      </c>
      <c r="R3278" s="170">
        <f t="shared" si="1506"/>
        <v>0</v>
      </c>
      <c r="S3278" s="110">
        <f t="shared" si="1507"/>
        <v>0</v>
      </c>
      <c r="T3278" s="92">
        <f t="shared" si="1491"/>
        <v>0</v>
      </c>
      <c r="U3278" s="181">
        <f t="shared" si="1492"/>
        <v>0</v>
      </c>
      <c r="V3278" s="120">
        <f t="shared" si="1513"/>
        <v>7.8E-2</v>
      </c>
      <c r="W3278" s="118">
        <f t="shared" si="1508"/>
        <v>5</v>
      </c>
      <c r="X3278" s="118">
        <v>252</v>
      </c>
      <c r="Y3278" s="117">
        <f t="shared" si="1509"/>
        <v>1.001491339</v>
      </c>
      <c r="Z3278" s="110">
        <f t="shared" si="1510"/>
        <v>1.714939E-2</v>
      </c>
      <c r="AA3278" s="110">
        <f t="shared" si="1511"/>
        <v>0</v>
      </c>
      <c r="AB3278" s="121" t="str">
        <f t="shared" si="1514"/>
        <v>A+J=</v>
      </c>
      <c r="AC3278" s="115">
        <f t="shared" si="1515"/>
        <v>47567</v>
      </c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9">
        <f t="shared" si="1512"/>
        <v>47548</v>
      </c>
      <c r="B3279" s="110">
        <f t="shared" si="1494"/>
        <v>11.5164744</v>
      </c>
      <c r="C3279" s="184">
        <f t="shared" si="1493"/>
        <v>11.48562518670512</v>
      </c>
      <c r="D3279" s="111">
        <f t="shared" si="1495"/>
        <v>7245.38</v>
      </c>
      <c r="E3279" s="111">
        <f>IF($K3279=1,VLOOKUP($A3278,$AQ$11:$AU$150,5),E3278)</f>
        <v>7276.54</v>
      </c>
      <c r="F3279" s="160" t="e">
        <f>IF($K3279=1,VLOOKUP($A3278,$AQ$11:$AU$135,6),F3278)</f>
        <v>#REF!</v>
      </c>
      <c r="G3279" s="114">
        <f t="shared" si="1496"/>
        <v>4.3006716003852752E-3</v>
      </c>
      <c r="H3279" s="115">
        <f t="shared" si="1497"/>
        <v>47567</v>
      </c>
      <c r="I3279" s="115">
        <f t="shared" si="1498"/>
        <v>47567</v>
      </c>
      <c r="J3279" s="116">
        <f t="shared" si="1499"/>
        <v>18</v>
      </c>
      <c r="K3279" s="116">
        <f t="shared" si="1500"/>
        <v>5</v>
      </c>
      <c r="L3279" s="8">
        <f t="shared" si="1501"/>
        <v>1.00119278</v>
      </c>
      <c r="M3279" s="117">
        <v>1</v>
      </c>
      <c r="N3279" s="117">
        <f t="shared" si="1502"/>
        <v>1</v>
      </c>
      <c r="O3279" s="110">
        <f t="shared" si="1503"/>
        <v>1.00119278</v>
      </c>
      <c r="P3279" s="110">
        <f t="shared" si="1504"/>
        <v>11.49932501</v>
      </c>
      <c r="Q3279" s="148">
        <f t="shared" si="1505"/>
        <v>0</v>
      </c>
      <c r="R3279" s="170">
        <f t="shared" si="1506"/>
        <v>0</v>
      </c>
      <c r="S3279" s="110">
        <f t="shared" si="1507"/>
        <v>0</v>
      </c>
      <c r="T3279" s="92">
        <f t="shared" si="1491"/>
        <v>0</v>
      </c>
      <c r="U3279" s="181">
        <f t="shared" si="1492"/>
        <v>0</v>
      </c>
      <c r="V3279" s="120">
        <f t="shared" si="1513"/>
        <v>7.8E-2</v>
      </c>
      <c r="W3279" s="118">
        <f t="shared" si="1508"/>
        <v>5</v>
      </c>
      <c r="X3279" s="118">
        <v>252</v>
      </c>
      <c r="Y3279" s="117">
        <f t="shared" si="1509"/>
        <v>1.001491339</v>
      </c>
      <c r="Z3279" s="110">
        <f t="shared" si="1510"/>
        <v>1.714939E-2</v>
      </c>
      <c r="AA3279" s="110">
        <f t="shared" si="1511"/>
        <v>0</v>
      </c>
      <c r="AB3279" s="121" t="str">
        <f t="shared" si="1514"/>
        <v>A+J=</v>
      </c>
      <c r="AC3279" s="115">
        <f t="shared" si="1515"/>
        <v>47567</v>
      </c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9">
        <f t="shared" si="1512"/>
        <v>47549</v>
      </c>
      <c r="B3280" s="110">
        <f t="shared" si="1494"/>
        <v>11.522654080000001</v>
      </c>
      <c r="C3280" s="184">
        <f t="shared" si="1493"/>
        <v>11.48562518670512</v>
      </c>
      <c r="D3280" s="111">
        <f t="shared" si="1495"/>
        <v>7245.38</v>
      </c>
      <c r="E3280" s="111">
        <f>IF($K3280=1,VLOOKUP($A3279,$AQ$11:$AU$150,5),E3279)</f>
        <v>7276.54</v>
      </c>
      <c r="F3280" s="160" t="e">
        <f>IF($K3280=1,VLOOKUP($A3279,$AQ$11:$AU$135,6),F3279)</f>
        <v>#REF!</v>
      </c>
      <c r="G3280" s="114">
        <f t="shared" si="1496"/>
        <v>4.3006716003852752E-3</v>
      </c>
      <c r="H3280" s="115">
        <f t="shared" si="1497"/>
        <v>47567</v>
      </c>
      <c r="I3280" s="115">
        <f t="shared" si="1498"/>
        <v>47567</v>
      </c>
      <c r="J3280" s="116">
        <f t="shared" si="1499"/>
        <v>18</v>
      </c>
      <c r="K3280" s="116">
        <f t="shared" si="1500"/>
        <v>6</v>
      </c>
      <c r="L3280" s="8">
        <f t="shared" si="1501"/>
        <v>1.0014315</v>
      </c>
      <c r="M3280" s="117">
        <v>1</v>
      </c>
      <c r="N3280" s="117">
        <f t="shared" si="1502"/>
        <v>1</v>
      </c>
      <c r="O3280" s="110">
        <f t="shared" si="1503"/>
        <v>1.0014315</v>
      </c>
      <c r="P3280" s="110">
        <f t="shared" si="1504"/>
        <v>11.50206685</v>
      </c>
      <c r="Q3280" s="148">
        <f t="shared" si="1505"/>
        <v>0</v>
      </c>
      <c r="R3280" s="170">
        <f t="shared" si="1506"/>
        <v>0</v>
      </c>
      <c r="S3280" s="110">
        <f t="shared" si="1507"/>
        <v>0</v>
      </c>
      <c r="T3280" s="92">
        <f t="shared" ref="T3280:T3298" si="1516">IF(AND(Q3280&gt;0,L3280&gt;1),(L3280-1)*C3280,0)</f>
        <v>0</v>
      </c>
      <c r="U3280" s="181">
        <f t="shared" ref="U3280:U3298" si="1517">IF(Q3280&gt;0,(S3280+T3280)/P3280,0)</f>
        <v>0</v>
      </c>
      <c r="V3280" s="120">
        <f t="shared" si="1513"/>
        <v>7.8E-2</v>
      </c>
      <c r="W3280" s="118">
        <f t="shared" si="1508"/>
        <v>6</v>
      </c>
      <c r="X3280" s="118">
        <v>252</v>
      </c>
      <c r="Y3280" s="117">
        <f t="shared" si="1509"/>
        <v>1.0017898730000001</v>
      </c>
      <c r="Z3280" s="110">
        <f t="shared" si="1510"/>
        <v>2.0587230000000002E-2</v>
      </c>
      <c r="AA3280" s="110">
        <f t="shared" si="1511"/>
        <v>0</v>
      </c>
      <c r="AB3280" s="121" t="str">
        <f t="shared" si="1514"/>
        <v>A+J=</v>
      </c>
      <c r="AC3280" s="115">
        <f t="shared" si="1515"/>
        <v>47567</v>
      </c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9">
        <f t="shared" si="1512"/>
        <v>47550</v>
      </c>
      <c r="B3281" s="110">
        <f t="shared" si="1494"/>
        <v>11.528837249999999</v>
      </c>
      <c r="C3281" s="184">
        <f t="shared" si="1493"/>
        <v>11.48562518670512</v>
      </c>
      <c r="D3281" s="111">
        <f t="shared" si="1495"/>
        <v>7245.38</v>
      </c>
      <c r="E3281" s="111">
        <f>IF($K3281=1,VLOOKUP($A3280,$AQ$11:$AU$150,5),E3280)</f>
        <v>7276.54</v>
      </c>
      <c r="F3281" s="160" t="e">
        <f>IF($K3281=1,VLOOKUP($A3280,$AQ$11:$AU$135,6),F3280)</f>
        <v>#REF!</v>
      </c>
      <c r="G3281" s="114">
        <f t="shared" si="1496"/>
        <v>4.3006716003852752E-3</v>
      </c>
      <c r="H3281" s="115">
        <f t="shared" si="1497"/>
        <v>47567</v>
      </c>
      <c r="I3281" s="115">
        <f t="shared" si="1498"/>
        <v>47567</v>
      </c>
      <c r="J3281" s="116">
        <f t="shared" si="1499"/>
        <v>18</v>
      </c>
      <c r="K3281" s="116">
        <f t="shared" si="1500"/>
        <v>7</v>
      </c>
      <c r="L3281" s="8">
        <f t="shared" si="1501"/>
        <v>1.0016702900000001</v>
      </c>
      <c r="M3281" s="117">
        <v>1</v>
      </c>
      <c r="N3281" s="117">
        <f t="shared" si="1502"/>
        <v>1</v>
      </c>
      <c r="O3281" s="110">
        <f t="shared" si="1503"/>
        <v>1.0016702900000001</v>
      </c>
      <c r="P3281" s="110">
        <f t="shared" si="1504"/>
        <v>11.504809509999999</v>
      </c>
      <c r="Q3281" s="148">
        <f t="shared" si="1505"/>
        <v>0</v>
      </c>
      <c r="R3281" s="170">
        <f t="shared" si="1506"/>
        <v>0</v>
      </c>
      <c r="S3281" s="110">
        <f t="shared" si="1507"/>
        <v>0</v>
      </c>
      <c r="T3281" s="92">
        <f t="shared" si="1516"/>
        <v>0</v>
      </c>
      <c r="U3281" s="181">
        <f t="shared" si="1517"/>
        <v>0</v>
      </c>
      <c r="V3281" s="120">
        <f t="shared" si="1513"/>
        <v>7.8E-2</v>
      </c>
      <c r="W3281" s="118">
        <f t="shared" si="1508"/>
        <v>7</v>
      </c>
      <c r="X3281" s="118">
        <v>252</v>
      </c>
      <c r="Y3281" s="117">
        <f t="shared" si="1509"/>
        <v>1.0020884960000001</v>
      </c>
      <c r="Z3281" s="110">
        <f t="shared" si="1510"/>
        <v>2.4027739999999999E-2</v>
      </c>
      <c r="AA3281" s="110">
        <f t="shared" si="1511"/>
        <v>0</v>
      </c>
      <c r="AB3281" s="121" t="str">
        <f t="shared" si="1514"/>
        <v>A+J=</v>
      </c>
      <c r="AC3281" s="115">
        <f t="shared" si="1515"/>
        <v>47567</v>
      </c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9">
        <f t="shared" si="1512"/>
        <v>47551</v>
      </c>
      <c r="B3282" s="110">
        <f t="shared" si="1494"/>
        <v>11.53502366</v>
      </c>
      <c r="C3282" s="184">
        <f t="shared" si="1493"/>
        <v>11.48562518670512</v>
      </c>
      <c r="D3282" s="111">
        <f t="shared" si="1495"/>
        <v>7245.38</v>
      </c>
      <c r="E3282" s="111">
        <f>IF($K3282=1,VLOOKUP($A3281,$AQ$11:$AU$150,5),E3281)</f>
        <v>7276.54</v>
      </c>
      <c r="F3282" s="160" t="e">
        <f>IF($K3282=1,VLOOKUP($A3281,$AQ$11:$AU$135,6),F3281)</f>
        <v>#REF!</v>
      </c>
      <c r="G3282" s="114">
        <f t="shared" si="1496"/>
        <v>4.3006716003852752E-3</v>
      </c>
      <c r="H3282" s="115">
        <f t="shared" si="1497"/>
        <v>47567</v>
      </c>
      <c r="I3282" s="115">
        <f t="shared" si="1498"/>
        <v>47567</v>
      </c>
      <c r="J3282" s="116">
        <f t="shared" si="1499"/>
        <v>18</v>
      </c>
      <c r="K3282" s="116">
        <f t="shared" si="1500"/>
        <v>8</v>
      </c>
      <c r="L3282" s="8">
        <f t="shared" si="1501"/>
        <v>1.00190913</v>
      </c>
      <c r="M3282" s="117">
        <v>1</v>
      </c>
      <c r="N3282" s="117">
        <f t="shared" si="1502"/>
        <v>1</v>
      </c>
      <c r="O3282" s="110">
        <f t="shared" si="1503"/>
        <v>1.00190913</v>
      </c>
      <c r="P3282" s="110">
        <f t="shared" si="1504"/>
        <v>11.50755273</v>
      </c>
      <c r="Q3282" s="148">
        <f t="shared" si="1505"/>
        <v>0</v>
      </c>
      <c r="R3282" s="170">
        <f t="shared" si="1506"/>
        <v>0</v>
      </c>
      <c r="S3282" s="110">
        <f t="shared" si="1507"/>
        <v>0</v>
      </c>
      <c r="T3282" s="92">
        <f t="shared" si="1516"/>
        <v>0</v>
      </c>
      <c r="U3282" s="181">
        <f t="shared" si="1517"/>
        <v>0</v>
      </c>
      <c r="V3282" s="120">
        <f t="shared" si="1513"/>
        <v>7.8E-2</v>
      </c>
      <c r="W3282" s="118">
        <f t="shared" si="1508"/>
        <v>8</v>
      </c>
      <c r="X3282" s="118">
        <v>252</v>
      </c>
      <c r="Y3282" s="117">
        <f t="shared" si="1509"/>
        <v>1.0023872089999999</v>
      </c>
      <c r="Z3282" s="110">
        <f t="shared" si="1510"/>
        <v>2.7470930000000001E-2</v>
      </c>
      <c r="AA3282" s="110">
        <f t="shared" si="1511"/>
        <v>0</v>
      </c>
      <c r="AB3282" s="121" t="str">
        <f t="shared" si="1514"/>
        <v>A+J=</v>
      </c>
      <c r="AC3282" s="115">
        <f t="shared" si="1515"/>
        <v>47567</v>
      </c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9">
        <f t="shared" si="1512"/>
        <v>47552</v>
      </c>
      <c r="B3283" s="110">
        <f t="shared" si="1494"/>
        <v>11.53502366</v>
      </c>
      <c r="C3283" s="184">
        <f t="shared" si="1493"/>
        <v>11.48562518670512</v>
      </c>
      <c r="D3283" s="111">
        <f t="shared" si="1495"/>
        <v>7245.38</v>
      </c>
      <c r="E3283" s="111">
        <f>IF($K3283=1,VLOOKUP($A3282,$AQ$11:$AU$150,5),E3282)</f>
        <v>7276.54</v>
      </c>
      <c r="F3283" s="160" t="e">
        <f>IF($K3283=1,VLOOKUP($A3282,$AQ$11:$AU$135,6),F3282)</f>
        <v>#REF!</v>
      </c>
      <c r="G3283" s="114">
        <f t="shared" si="1496"/>
        <v>4.3006716003852752E-3</v>
      </c>
      <c r="H3283" s="115">
        <f t="shared" si="1497"/>
        <v>47567</v>
      </c>
      <c r="I3283" s="115">
        <f t="shared" si="1498"/>
        <v>47567</v>
      </c>
      <c r="J3283" s="116">
        <f t="shared" si="1499"/>
        <v>18</v>
      </c>
      <c r="K3283" s="116">
        <f t="shared" si="1500"/>
        <v>8</v>
      </c>
      <c r="L3283" s="8">
        <f t="shared" si="1501"/>
        <v>1.00190913</v>
      </c>
      <c r="M3283" s="117">
        <v>1</v>
      </c>
      <c r="N3283" s="117">
        <f t="shared" si="1502"/>
        <v>1</v>
      </c>
      <c r="O3283" s="110">
        <f t="shared" si="1503"/>
        <v>1.00190913</v>
      </c>
      <c r="P3283" s="110">
        <f t="shared" si="1504"/>
        <v>11.50755273</v>
      </c>
      <c r="Q3283" s="148">
        <f t="shared" si="1505"/>
        <v>0</v>
      </c>
      <c r="R3283" s="170">
        <f t="shared" si="1506"/>
        <v>0</v>
      </c>
      <c r="S3283" s="110">
        <f t="shared" si="1507"/>
        <v>0</v>
      </c>
      <c r="T3283" s="92">
        <f t="shared" si="1516"/>
        <v>0</v>
      </c>
      <c r="U3283" s="181">
        <f t="shared" si="1517"/>
        <v>0</v>
      </c>
      <c r="V3283" s="120">
        <f t="shared" si="1513"/>
        <v>7.8E-2</v>
      </c>
      <c r="W3283" s="118">
        <f t="shared" si="1508"/>
        <v>8</v>
      </c>
      <c r="X3283" s="118">
        <v>252</v>
      </c>
      <c r="Y3283" s="117">
        <f t="shared" si="1509"/>
        <v>1.0023872089999999</v>
      </c>
      <c r="Z3283" s="110">
        <f t="shared" si="1510"/>
        <v>2.7470930000000001E-2</v>
      </c>
      <c r="AA3283" s="110">
        <f t="shared" si="1511"/>
        <v>0</v>
      </c>
      <c r="AB3283" s="121" t="str">
        <f t="shared" si="1514"/>
        <v>A+J=</v>
      </c>
      <c r="AC3283" s="115">
        <f t="shared" si="1515"/>
        <v>47567</v>
      </c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9">
        <f t="shared" si="1512"/>
        <v>47553</v>
      </c>
      <c r="B3284" s="110">
        <f t="shared" si="1494"/>
        <v>11.53502366</v>
      </c>
      <c r="C3284" s="184">
        <f t="shared" si="1493"/>
        <v>11.48562518670512</v>
      </c>
      <c r="D3284" s="111">
        <f t="shared" si="1495"/>
        <v>7245.38</v>
      </c>
      <c r="E3284" s="111">
        <f>IF($K3284=1,VLOOKUP($A3283,$AQ$11:$AU$150,5),E3283)</f>
        <v>7276.54</v>
      </c>
      <c r="F3284" s="160" t="e">
        <f>IF($K3284=1,VLOOKUP($A3283,$AQ$11:$AU$135,6),F3283)</f>
        <v>#REF!</v>
      </c>
      <c r="G3284" s="114">
        <f t="shared" si="1496"/>
        <v>4.3006716003852752E-3</v>
      </c>
      <c r="H3284" s="115">
        <f t="shared" si="1497"/>
        <v>47567</v>
      </c>
      <c r="I3284" s="115">
        <f t="shared" si="1498"/>
        <v>47567</v>
      </c>
      <c r="J3284" s="116">
        <f t="shared" si="1499"/>
        <v>18</v>
      </c>
      <c r="K3284" s="116">
        <f t="shared" si="1500"/>
        <v>8</v>
      </c>
      <c r="L3284" s="8">
        <f t="shared" si="1501"/>
        <v>1.00190913</v>
      </c>
      <c r="M3284" s="117">
        <v>1</v>
      </c>
      <c r="N3284" s="117">
        <f t="shared" si="1502"/>
        <v>1</v>
      </c>
      <c r="O3284" s="110">
        <f t="shared" si="1503"/>
        <v>1.00190913</v>
      </c>
      <c r="P3284" s="110">
        <f t="shared" si="1504"/>
        <v>11.50755273</v>
      </c>
      <c r="Q3284" s="148">
        <f t="shared" si="1505"/>
        <v>0</v>
      </c>
      <c r="R3284" s="170">
        <f t="shared" si="1506"/>
        <v>0</v>
      </c>
      <c r="S3284" s="110">
        <f t="shared" si="1507"/>
        <v>0</v>
      </c>
      <c r="T3284" s="92">
        <f t="shared" si="1516"/>
        <v>0</v>
      </c>
      <c r="U3284" s="181">
        <f t="shared" si="1517"/>
        <v>0</v>
      </c>
      <c r="V3284" s="120">
        <f t="shared" si="1513"/>
        <v>7.8E-2</v>
      </c>
      <c r="W3284" s="118">
        <f t="shared" si="1508"/>
        <v>8</v>
      </c>
      <c r="X3284" s="118">
        <v>252</v>
      </c>
      <c r="Y3284" s="117">
        <f t="shared" si="1509"/>
        <v>1.0023872089999999</v>
      </c>
      <c r="Z3284" s="110">
        <f t="shared" si="1510"/>
        <v>2.7470930000000001E-2</v>
      </c>
      <c r="AA3284" s="110">
        <f t="shared" si="1511"/>
        <v>0</v>
      </c>
      <c r="AB3284" s="121" t="str">
        <f t="shared" si="1514"/>
        <v>A+J=</v>
      </c>
      <c r="AC3284" s="115">
        <f t="shared" si="1515"/>
        <v>47567</v>
      </c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9">
        <f t="shared" si="1512"/>
        <v>47554</v>
      </c>
      <c r="B3285" s="110">
        <f t="shared" si="1494"/>
        <v>11.54121331</v>
      </c>
      <c r="C3285" s="184">
        <f t="shared" si="1493"/>
        <v>11.48562518670512</v>
      </c>
      <c r="D3285" s="111">
        <f t="shared" si="1495"/>
        <v>7245.38</v>
      </c>
      <c r="E3285" s="111">
        <f>IF($K3285=1,VLOOKUP($A3284,$AQ$11:$AU$150,5),E3284)</f>
        <v>7276.54</v>
      </c>
      <c r="F3285" s="160" t="e">
        <f>IF($K3285=1,VLOOKUP($A3284,$AQ$11:$AU$135,6),F3284)</f>
        <v>#REF!</v>
      </c>
      <c r="G3285" s="114">
        <f t="shared" si="1496"/>
        <v>4.3006716003852752E-3</v>
      </c>
      <c r="H3285" s="115">
        <f t="shared" si="1497"/>
        <v>47567</v>
      </c>
      <c r="I3285" s="115">
        <f t="shared" si="1498"/>
        <v>47567</v>
      </c>
      <c r="J3285" s="116">
        <f t="shared" si="1499"/>
        <v>18</v>
      </c>
      <c r="K3285" s="116">
        <f t="shared" si="1500"/>
        <v>9</v>
      </c>
      <c r="L3285" s="8">
        <f t="shared" si="1501"/>
        <v>1.0021480199999999</v>
      </c>
      <c r="M3285" s="117">
        <v>1</v>
      </c>
      <c r="N3285" s="117">
        <f t="shared" si="1502"/>
        <v>1</v>
      </c>
      <c r="O3285" s="110">
        <f t="shared" si="1503"/>
        <v>1.0021480199999999</v>
      </c>
      <c r="P3285" s="110">
        <f t="shared" si="1504"/>
        <v>11.51029653</v>
      </c>
      <c r="Q3285" s="148">
        <f t="shared" si="1505"/>
        <v>0</v>
      </c>
      <c r="R3285" s="170">
        <f t="shared" si="1506"/>
        <v>0</v>
      </c>
      <c r="S3285" s="110">
        <f t="shared" si="1507"/>
        <v>0</v>
      </c>
      <c r="T3285" s="92">
        <f t="shared" si="1516"/>
        <v>0</v>
      </c>
      <c r="U3285" s="181">
        <f t="shared" si="1517"/>
        <v>0</v>
      </c>
      <c r="V3285" s="120">
        <f t="shared" si="1513"/>
        <v>7.8E-2</v>
      </c>
      <c r="W3285" s="118">
        <f t="shared" si="1508"/>
        <v>9</v>
      </c>
      <c r="X3285" s="118">
        <v>252</v>
      </c>
      <c r="Y3285" s="117">
        <f t="shared" si="1509"/>
        <v>1.002686011</v>
      </c>
      <c r="Z3285" s="110">
        <f t="shared" si="1510"/>
        <v>3.0916780000000001E-2</v>
      </c>
      <c r="AA3285" s="110">
        <f t="shared" si="1511"/>
        <v>0</v>
      </c>
      <c r="AB3285" s="121" t="str">
        <f t="shared" si="1514"/>
        <v>A+J=</v>
      </c>
      <c r="AC3285" s="115">
        <f t="shared" si="1515"/>
        <v>47567</v>
      </c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9">
        <f t="shared" si="1512"/>
        <v>47555</v>
      </c>
      <c r="B3286" s="110">
        <f t="shared" si="1494"/>
        <v>11.54740642</v>
      </c>
      <c r="C3286" s="184">
        <f t="shared" si="1493"/>
        <v>11.48562518670512</v>
      </c>
      <c r="D3286" s="111">
        <f t="shared" si="1495"/>
        <v>7245.38</v>
      </c>
      <c r="E3286" s="111">
        <f>IF($K3286=1,VLOOKUP($A3285,$AQ$11:$AU$150,5),E3285)</f>
        <v>7276.54</v>
      </c>
      <c r="F3286" s="160" t="e">
        <f>IF($K3286=1,VLOOKUP($A3285,$AQ$11:$AU$135,6),F3285)</f>
        <v>#REF!</v>
      </c>
      <c r="G3286" s="114">
        <f t="shared" si="1496"/>
        <v>4.3006716003852752E-3</v>
      </c>
      <c r="H3286" s="115">
        <f t="shared" si="1497"/>
        <v>47567</v>
      </c>
      <c r="I3286" s="115">
        <f t="shared" si="1498"/>
        <v>47567</v>
      </c>
      <c r="J3286" s="116">
        <f t="shared" si="1499"/>
        <v>18</v>
      </c>
      <c r="K3286" s="116">
        <f t="shared" si="1500"/>
        <v>10</v>
      </c>
      <c r="L3286" s="8">
        <f t="shared" si="1501"/>
        <v>1.00238698</v>
      </c>
      <c r="M3286" s="117">
        <v>1</v>
      </c>
      <c r="N3286" s="117">
        <f t="shared" si="1502"/>
        <v>1</v>
      </c>
      <c r="O3286" s="110">
        <f t="shared" si="1503"/>
        <v>1.00238698</v>
      </c>
      <c r="P3286" s="110">
        <f t="shared" si="1504"/>
        <v>11.51304114</v>
      </c>
      <c r="Q3286" s="148">
        <f t="shared" si="1505"/>
        <v>0</v>
      </c>
      <c r="R3286" s="170">
        <f t="shared" si="1506"/>
        <v>0</v>
      </c>
      <c r="S3286" s="110">
        <f t="shared" si="1507"/>
        <v>0</v>
      </c>
      <c r="T3286" s="92">
        <f t="shared" si="1516"/>
        <v>0</v>
      </c>
      <c r="U3286" s="181">
        <f t="shared" si="1517"/>
        <v>0</v>
      </c>
      <c r="V3286" s="120">
        <f t="shared" si="1513"/>
        <v>7.8E-2</v>
      </c>
      <c r="W3286" s="118">
        <f t="shared" si="1508"/>
        <v>10</v>
      </c>
      <c r="X3286" s="118">
        <v>252</v>
      </c>
      <c r="Y3286" s="117">
        <f t="shared" si="1509"/>
        <v>1.002984901</v>
      </c>
      <c r="Z3286" s="110">
        <f t="shared" si="1510"/>
        <v>3.4365279999999998E-2</v>
      </c>
      <c r="AA3286" s="110">
        <f t="shared" si="1511"/>
        <v>0</v>
      </c>
      <c r="AB3286" s="121" t="str">
        <f t="shared" si="1514"/>
        <v>A+J=</v>
      </c>
      <c r="AC3286" s="115">
        <f t="shared" si="1515"/>
        <v>47567</v>
      </c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9">
        <f t="shared" si="1512"/>
        <v>47556</v>
      </c>
      <c r="B3287" s="110">
        <f t="shared" si="1494"/>
        <v>11.553602789999999</v>
      </c>
      <c r="C3287" s="184">
        <f t="shared" si="1493"/>
        <v>11.48562518670512</v>
      </c>
      <c r="D3287" s="111">
        <f t="shared" si="1495"/>
        <v>7245.38</v>
      </c>
      <c r="E3287" s="111">
        <f>IF($K3287=1,VLOOKUP($A3286,$AQ$11:$AU$150,5),E3286)</f>
        <v>7276.54</v>
      </c>
      <c r="F3287" s="160" t="e">
        <f>IF($K3287=1,VLOOKUP($A3286,$AQ$11:$AU$135,6),F3286)</f>
        <v>#REF!</v>
      </c>
      <c r="G3287" s="114">
        <f t="shared" si="1496"/>
        <v>4.3006716003852752E-3</v>
      </c>
      <c r="H3287" s="115">
        <f t="shared" si="1497"/>
        <v>47567</v>
      </c>
      <c r="I3287" s="115">
        <f t="shared" si="1498"/>
        <v>47567</v>
      </c>
      <c r="J3287" s="116">
        <f t="shared" si="1499"/>
        <v>18</v>
      </c>
      <c r="K3287" s="116">
        <f t="shared" si="1500"/>
        <v>11</v>
      </c>
      <c r="L3287" s="8">
        <f t="shared" si="1501"/>
        <v>1.0026259900000001</v>
      </c>
      <c r="M3287" s="117">
        <v>1</v>
      </c>
      <c r="N3287" s="117">
        <f t="shared" si="1502"/>
        <v>1</v>
      </c>
      <c r="O3287" s="110">
        <f t="shared" si="1503"/>
        <v>1.0026259900000001</v>
      </c>
      <c r="P3287" s="110">
        <f t="shared" si="1504"/>
        <v>11.51578632</v>
      </c>
      <c r="Q3287" s="148">
        <f t="shared" si="1505"/>
        <v>0</v>
      </c>
      <c r="R3287" s="170">
        <f t="shared" si="1506"/>
        <v>0</v>
      </c>
      <c r="S3287" s="110">
        <f t="shared" si="1507"/>
        <v>0</v>
      </c>
      <c r="T3287" s="92">
        <f t="shared" si="1516"/>
        <v>0</v>
      </c>
      <c r="U3287" s="181">
        <f t="shared" si="1517"/>
        <v>0</v>
      </c>
      <c r="V3287" s="120">
        <f t="shared" si="1513"/>
        <v>7.8E-2</v>
      </c>
      <c r="W3287" s="118">
        <f t="shared" si="1508"/>
        <v>11</v>
      </c>
      <c r="X3287" s="118">
        <v>252</v>
      </c>
      <c r="Y3287" s="117">
        <f t="shared" si="1509"/>
        <v>1.003283881</v>
      </c>
      <c r="Z3287" s="110">
        <f t="shared" si="1510"/>
        <v>3.7816469999999998E-2</v>
      </c>
      <c r="AA3287" s="110">
        <f t="shared" si="1511"/>
        <v>0</v>
      </c>
      <c r="AB3287" s="121" t="str">
        <f t="shared" si="1514"/>
        <v>A+J=</v>
      </c>
      <c r="AC3287" s="115">
        <f t="shared" si="1515"/>
        <v>47567</v>
      </c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9">
        <f t="shared" si="1512"/>
        <v>47557</v>
      </c>
      <c r="B3288" s="110">
        <f t="shared" si="1494"/>
        <v>11.559802510000001</v>
      </c>
      <c r="C3288" s="184">
        <f t="shared" si="1493"/>
        <v>11.48562518670512</v>
      </c>
      <c r="D3288" s="111">
        <f t="shared" si="1495"/>
        <v>7245.38</v>
      </c>
      <c r="E3288" s="111">
        <f>IF($K3288=1,VLOOKUP($A3287,$AQ$11:$AU$150,5),E3287)</f>
        <v>7276.54</v>
      </c>
      <c r="F3288" s="160" t="e">
        <f>IF($K3288=1,VLOOKUP($A3287,$AQ$11:$AU$135,6),F3287)</f>
        <v>#REF!</v>
      </c>
      <c r="G3288" s="114">
        <f t="shared" si="1496"/>
        <v>4.3006716003852752E-3</v>
      </c>
      <c r="H3288" s="115">
        <f t="shared" si="1497"/>
        <v>47567</v>
      </c>
      <c r="I3288" s="115">
        <f t="shared" si="1498"/>
        <v>47567</v>
      </c>
      <c r="J3288" s="116">
        <f t="shared" si="1499"/>
        <v>18</v>
      </c>
      <c r="K3288" s="116">
        <f t="shared" si="1500"/>
        <v>12</v>
      </c>
      <c r="L3288" s="8">
        <f t="shared" si="1501"/>
        <v>1.00286506</v>
      </c>
      <c r="M3288" s="117">
        <v>1</v>
      </c>
      <c r="N3288" s="117">
        <f t="shared" si="1502"/>
        <v>1</v>
      </c>
      <c r="O3288" s="110">
        <f t="shared" si="1503"/>
        <v>1.00286506</v>
      </c>
      <c r="P3288" s="110">
        <f t="shared" si="1504"/>
        <v>11.51853219</v>
      </c>
      <c r="Q3288" s="148">
        <f t="shared" si="1505"/>
        <v>0</v>
      </c>
      <c r="R3288" s="170">
        <f t="shared" si="1506"/>
        <v>0</v>
      </c>
      <c r="S3288" s="110">
        <f t="shared" si="1507"/>
        <v>0</v>
      </c>
      <c r="T3288" s="92">
        <f t="shared" si="1516"/>
        <v>0</v>
      </c>
      <c r="U3288" s="181">
        <f t="shared" si="1517"/>
        <v>0</v>
      </c>
      <c r="V3288" s="120">
        <f t="shared" si="1513"/>
        <v>7.8E-2</v>
      </c>
      <c r="W3288" s="118">
        <f t="shared" si="1508"/>
        <v>12</v>
      </c>
      <c r="X3288" s="118">
        <v>252</v>
      </c>
      <c r="Y3288" s="117">
        <f t="shared" si="1509"/>
        <v>1.00358295</v>
      </c>
      <c r="Z3288" s="110">
        <f t="shared" si="1510"/>
        <v>4.1270319999999999E-2</v>
      </c>
      <c r="AA3288" s="110">
        <f t="shared" si="1511"/>
        <v>0</v>
      </c>
      <c r="AB3288" s="121" t="str">
        <f t="shared" si="1514"/>
        <v>A+J=</v>
      </c>
      <c r="AC3288" s="115">
        <f t="shared" si="1515"/>
        <v>47567</v>
      </c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9">
        <f t="shared" si="1512"/>
        <v>47558</v>
      </c>
      <c r="B3289" s="110">
        <f t="shared" si="1494"/>
        <v>11.566005469999999</v>
      </c>
      <c r="C3289" s="184">
        <f t="shared" si="1493"/>
        <v>11.48562518670512</v>
      </c>
      <c r="D3289" s="111">
        <f t="shared" si="1495"/>
        <v>7245.38</v>
      </c>
      <c r="E3289" s="111">
        <f>IF($K3289=1,VLOOKUP($A3288,$AQ$11:$AU$150,5),E3288)</f>
        <v>7276.54</v>
      </c>
      <c r="F3289" s="160" t="e">
        <f>IF($K3289=1,VLOOKUP($A3288,$AQ$11:$AU$135,6),F3288)</f>
        <v>#REF!</v>
      </c>
      <c r="G3289" s="114">
        <f t="shared" si="1496"/>
        <v>4.3006716003852752E-3</v>
      </c>
      <c r="H3289" s="115">
        <f t="shared" si="1497"/>
        <v>47567</v>
      </c>
      <c r="I3289" s="115">
        <f t="shared" si="1498"/>
        <v>47567</v>
      </c>
      <c r="J3289" s="116">
        <f t="shared" si="1499"/>
        <v>18</v>
      </c>
      <c r="K3289" s="116">
        <f t="shared" si="1500"/>
        <v>13</v>
      </c>
      <c r="L3289" s="8">
        <f t="shared" si="1501"/>
        <v>1.00310418</v>
      </c>
      <c r="M3289" s="117">
        <v>1</v>
      </c>
      <c r="N3289" s="117">
        <f t="shared" si="1502"/>
        <v>1</v>
      </c>
      <c r="O3289" s="110">
        <f t="shared" si="1503"/>
        <v>1.00310418</v>
      </c>
      <c r="P3289" s="110">
        <f t="shared" si="1504"/>
        <v>11.521278629999999</v>
      </c>
      <c r="Q3289" s="148">
        <f t="shared" si="1505"/>
        <v>0</v>
      </c>
      <c r="R3289" s="170">
        <f t="shared" si="1506"/>
        <v>0</v>
      </c>
      <c r="S3289" s="110">
        <f t="shared" si="1507"/>
        <v>0</v>
      </c>
      <c r="T3289" s="92">
        <f t="shared" si="1516"/>
        <v>0</v>
      </c>
      <c r="U3289" s="181">
        <f t="shared" si="1517"/>
        <v>0</v>
      </c>
      <c r="V3289" s="120">
        <f t="shared" si="1513"/>
        <v>7.8E-2</v>
      </c>
      <c r="W3289" s="118">
        <f t="shared" si="1508"/>
        <v>13</v>
      </c>
      <c r="X3289" s="118">
        <v>252</v>
      </c>
      <c r="Y3289" s="117">
        <f t="shared" si="1509"/>
        <v>1.003882108</v>
      </c>
      <c r="Z3289" s="110">
        <f t="shared" si="1510"/>
        <v>4.4726839999999997E-2</v>
      </c>
      <c r="AA3289" s="110">
        <f t="shared" si="1511"/>
        <v>0</v>
      </c>
      <c r="AB3289" s="121" t="str">
        <f t="shared" si="1514"/>
        <v>A+J=</v>
      </c>
      <c r="AC3289" s="115">
        <f t="shared" si="1515"/>
        <v>47567</v>
      </c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9">
        <f t="shared" si="1512"/>
        <v>47559</v>
      </c>
      <c r="B3290" s="110">
        <f t="shared" si="1494"/>
        <v>11.566005469999999</v>
      </c>
      <c r="C3290" s="184">
        <f t="shared" si="1493"/>
        <v>11.48562518670512</v>
      </c>
      <c r="D3290" s="111">
        <f t="shared" si="1495"/>
        <v>7245.38</v>
      </c>
      <c r="E3290" s="111">
        <f>IF($K3290=1,VLOOKUP($A3289,$AQ$11:$AU$150,5),E3289)</f>
        <v>7276.54</v>
      </c>
      <c r="F3290" s="160" t="e">
        <f>IF($K3290=1,VLOOKUP($A3289,$AQ$11:$AU$135,6),F3289)</f>
        <v>#REF!</v>
      </c>
      <c r="G3290" s="114">
        <f t="shared" si="1496"/>
        <v>4.3006716003852752E-3</v>
      </c>
      <c r="H3290" s="115">
        <f t="shared" si="1497"/>
        <v>47567</v>
      </c>
      <c r="I3290" s="115">
        <f t="shared" si="1498"/>
        <v>47567</v>
      </c>
      <c r="J3290" s="116">
        <f t="shared" si="1499"/>
        <v>18</v>
      </c>
      <c r="K3290" s="116">
        <f t="shared" si="1500"/>
        <v>13</v>
      </c>
      <c r="L3290" s="8">
        <f t="shared" si="1501"/>
        <v>1.00310418</v>
      </c>
      <c r="M3290" s="117">
        <v>1</v>
      </c>
      <c r="N3290" s="117">
        <f t="shared" si="1502"/>
        <v>1</v>
      </c>
      <c r="O3290" s="110">
        <f t="shared" si="1503"/>
        <v>1.00310418</v>
      </c>
      <c r="P3290" s="110">
        <f t="shared" si="1504"/>
        <v>11.521278629999999</v>
      </c>
      <c r="Q3290" s="148">
        <f t="shared" si="1505"/>
        <v>0</v>
      </c>
      <c r="R3290" s="170">
        <f t="shared" si="1506"/>
        <v>0</v>
      </c>
      <c r="S3290" s="110">
        <f t="shared" si="1507"/>
        <v>0</v>
      </c>
      <c r="T3290" s="92">
        <f t="shared" si="1516"/>
        <v>0</v>
      </c>
      <c r="U3290" s="181">
        <f t="shared" si="1517"/>
        <v>0</v>
      </c>
      <c r="V3290" s="120">
        <f t="shared" si="1513"/>
        <v>7.8E-2</v>
      </c>
      <c r="W3290" s="118">
        <f t="shared" si="1508"/>
        <v>13</v>
      </c>
      <c r="X3290" s="118">
        <v>252</v>
      </c>
      <c r="Y3290" s="117">
        <f t="shared" si="1509"/>
        <v>1.003882108</v>
      </c>
      <c r="Z3290" s="110">
        <f t="shared" si="1510"/>
        <v>4.4726839999999997E-2</v>
      </c>
      <c r="AA3290" s="110">
        <f t="shared" si="1511"/>
        <v>0</v>
      </c>
      <c r="AB3290" s="121" t="str">
        <f t="shared" si="1514"/>
        <v>A+J=</v>
      </c>
      <c r="AC3290" s="115">
        <f t="shared" si="1515"/>
        <v>47567</v>
      </c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9">
        <f t="shared" si="1512"/>
        <v>47560</v>
      </c>
      <c r="B3291" s="110">
        <f t="shared" si="1494"/>
        <v>11.566005469999999</v>
      </c>
      <c r="C3291" s="184">
        <f t="shared" si="1493"/>
        <v>11.48562518670512</v>
      </c>
      <c r="D3291" s="111">
        <f t="shared" si="1495"/>
        <v>7245.38</v>
      </c>
      <c r="E3291" s="111">
        <f>IF($K3291=1,VLOOKUP($A3290,$AQ$11:$AU$150,5),E3290)</f>
        <v>7276.54</v>
      </c>
      <c r="F3291" s="160" t="e">
        <f>IF($K3291=1,VLOOKUP($A3290,$AQ$11:$AU$135,6),F3290)</f>
        <v>#REF!</v>
      </c>
      <c r="G3291" s="114">
        <f t="shared" si="1496"/>
        <v>4.3006716003852752E-3</v>
      </c>
      <c r="H3291" s="115">
        <f t="shared" si="1497"/>
        <v>47567</v>
      </c>
      <c r="I3291" s="115">
        <f t="shared" si="1498"/>
        <v>47567</v>
      </c>
      <c r="J3291" s="116">
        <f t="shared" si="1499"/>
        <v>18</v>
      </c>
      <c r="K3291" s="116">
        <f t="shared" si="1500"/>
        <v>13</v>
      </c>
      <c r="L3291" s="8">
        <f t="shared" si="1501"/>
        <v>1.00310418</v>
      </c>
      <c r="M3291" s="117">
        <v>1</v>
      </c>
      <c r="N3291" s="117">
        <f t="shared" si="1502"/>
        <v>1</v>
      </c>
      <c r="O3291" s="110">
        <f t="shared" si="1503"/>
        <v>1.00310418</v>
      </c>
      <c r="P3291" s="110">
        <f t="shared" si="1504"/>
        <v>11.521278629999999</v>
      </c>
      <c r="Q3291" s="148">
        <f t="shared" si="1505"/>
        <v>0</v>
      </c>
      <c r="R3291" s="170">
        <f t="shared" si="1506"/>
        <v>0</v>
      </c>
      <c r="S3291" s="110">
        <f t="shared" si="1507"/>
        <v>0</v>
      </c>
      <c r="T3291" s="92">
        <f t="shared" si="1516"/>
        <v>0</v>
      </c>
      <c r="U3291" s="181">
        <f t="shared" si="1517"/>
        <v>0</v>
      </c>
      <c r="V3291" s="120">
        <f t="shared" si="1513"/>
        <v>7.8E-2</v>
      </c>
      <c r="W3291" s="118">
        <f t="shared" si="1508"/>
        <v>13</v>
      </c>
      <c r="X3291" s="118">
        <v>252</v>
      </c>
      <c r="Y3291" s="117">
        <f t="shared" si="1509"/>
        <v>1.003882108</v>
      </c>
      <c r="Z3291" s="110">
        <f t="shared" si="1510"/>
        <v>4.4726839999999997E-2</v>
      </c>
      <c r="AA3291" s="110">
        <f t="shared" si="1511"/>
        <v>0</v>
      </c>
      <c r="AB3291" s="121" t="str">
        <f t="shared" si="1514"/>
        <v>A+J=</v>
      </c>
      <c r="AC3291" s="115">
        <f t="shared" si="1515"/>
        <v>47567</v>
      </c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9">
        <f t="shared" si="1512"/>
        <v>47561</v>
      </c>
      <c r="B3292" s="110">
        <f t="shared" si="1494"/>
        <v>11.572211919999999</v>
      </c>
      <c r="C3292" s="184">
        <f t="shared" si="1493"/>
        <v>11.48562518670512</v>
      </c>
      <c r="D3292" s="111">
        <f t="shared" si="1495"/>
        <v>7245.38</v>
      </c>
      <c r="E3292" s="111">
        <f>IF($K3292=1,VLOOKUP($A3291,$AQ$11:$AU$150,5),E3291)</f>
        <v>7276.54</v>
      </c>
      <c r="F3292" s="160" t="e">
        <f>IF($K3292=1,VLOOKUP($A3291,$AQ$11:$AU$135,6),F3291)</f>
        <v>#REF!</v>
      </c>
      <c r="G3292" s="114">
        <f t="shared" si="1496"/>
        <v>4.3006716003852752E-3</v>
      </c>
      <c r="H3292" s="115">
        <f t="shared" si="1497"/>
        <v>47567</v>
      </c>
      <c r="I3292" s="115">
        <f t="shared" si="1498"/>
        <v>47567</v>
      </c>
      <c r="J3292" s="116">
        <f t="shared" si="1499"/>
        <v>18</v>
      </c>
      <c r="K3292" s="116">
        <f t="shared" si="1500"/>
        <v>14</v>
      </c>
      <c r="L3292" s="8">
        <f t="shared" si="1501"/>
        <v>1.0033433700000001</v>
      </c>
      <c r="M3292" s="117">
        <v>1</v>
      </c>
      <c r="N3292" s="117">
        <f t="shared" si="1502"/>
        <v>1</v>
      </c>
      <c r="O3292" s="110">
        <f t="shared" si="1503"/>
        <v>1.0033433700000001</v>
      </c>
      <c r="P3292" s="110">
        <f t="shared" si="1504"/>
        <v>11.52402588</v>
      </c>
      <c r="Q3292" s="148">
        <f t="shared" si="1505"/>
        <v>0</v>
      </c>
      <c r="R3292" s="170">
        <f t="shared" si="1506"/>
        <v>0</v>
      </c>
      <c r="S3292" s="110">
        <f t="shared" si="1507"/>
        <v>0</v>
      </c>
      <c r="T3292" s="92">
        <f t="shared" si="1516"/>
        <v>0</v>
      </c>
      <c r="U3292" s="181">
        <f t="shared" si="1517"/>
        <v>0</v>
      </c>
      <c r="V3292" s="120">
        <f t="shared" si="1513"/>
        <v>7.8E-2</v>
      </c>
      <c r="W3292" s="118">
        <f t="shared" si="1508"/>
        <v>14</v>
      </c>
      <c r="X3292" s="118">
        <v>252</v>
      </c>
      <c r="Y3292" s="117">
        <f t="shared" si="1509"/>
        <v>1.0041813550000001</v>
      </c>
      <c r="Z3292" s="110">
        <f t="shared" si="1510"/>
        <v>4.8186039999999999E-2</v>
      </c>
      <c r="AA3292" s="110">
        <f t="shared" si="1511"/>
        <v>0</v>
      </c>
      <c r="AB3292" s="121" t="str">
        <f t="shared" si="1514"/>
        <v>A+J=</v>
      </c>
      <c r="AC3292" s="115">
        <f t="shared" si="1515"/>
        <v>47567</v>
      </c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9">
        <f t="shared" si="1512"/>
        <v>47562</v>
      </c>
      <c r="B3293" s="110">
        <f t="shared" si="1494"/>
        <v>11.578421609999999</v>
      </c>
      <c r="C3293" s="184">
        <f t="shared" si="1493"/>
        <v>11.48562518670512</v>
      </c>
      <c r="D3293" s="111">
        <f t="shared" si="1495"/>
        <v>7245.38</v>
      </c>
      <c r="E3293" s="111">
        <f>IF($K3293=1,VLOOKUP($A3292,$AQ$11:$AU$150,5),E3292)</f>
        <v>7276.54</v>
      </c>
      <c r="F3293" s="160" t="e">
        <f>IF($K3293=1,VLOOKUP($A3292,$AQ$11:$AU$135,6),F3292)</f>
        <v>#REF!</v>
      </c>
      <c r="G3293" s="114">
        <f t="shared" si="1496"/>
        <v>4.3006716003852752E-3</v>
      </c>
      <c r="H3293" s="115">
        <f t="shared" si="1497"/>
        <v>47567</v>
      </c>
      <c r="I3293" s="115">
        <f t="shared" si="1498"/>
        <v>47567</v>
      </c>
      <c r="J3293" s="116">
        <f t="shared" si="1499"/>
        <v>18</v>
      </c>
      <c r="K3293" s="116">
        <f t="shared" si="1500"/>
        <v>15</v>
      </c>
      <c r="L3293" s="8">
        <f t="shared" si="1501"/>
        <v>1.00358261</v>
      </c>
      <c r="M3293" s="117">
        <v>1</v>
      </c>
      <c r="N3293" s="117">
        <f t="shared" si="1502"/>
        <v>1</v>
      </c>
      <c r="O3293" s="110">
        <f t="shared" si="1503"/>
        <v>1.00358261</v>
      </c>
      <c r="P3293" s="110">
        <f t="shared" si="1504"/>
        <v>11.5267737</v>
      </c>
      <c r="Q3293" s="148">
        <f t="shared" si="1505"/>
        <v>0</v>
      </c>
      <c r="R3293" s="170">
        <f t="shared" si="1506"/>
        <v>0</v>
      </c>
      <c r="S3293" s="110">
        <f t="shared" si="1507"/>
        <v>0</v>
      </c>
      <c r="T3293" s="92">
        <f t="shared" si="1516"/>
        <v>0</v>
      </c>
      <c r="U3293" s="181">
        <f t="shared" si="1517"/>
        <v>0</v>
      </c>
      <c r="V3293" s="120">
        <f t="shared" si="1513"/>
        <v>7.8E-2</v>
      </c>
      <c r="W3293" s="118">
        <f t="shared" si="1508"/>
        <v>15</v>
      </c>
      <c r="X3293" s="118">
        <v>252</v>
      </c>
      <c r="Y3293" s="117">
        <f t="shared" si="1509"/>
        <v>1.0044806909999999</v>
      </c>
      <c r="Z3293" s="110">
        <f t="shared" si="1510"/>
        <v>5.1647909999999998E-2</v>
      </c>
      <c r="AA3293" s="110">
        <f t="shared" si="1511"/>
        <v>0</v>
      </c>
      <c r="AB3293" s="121" t="str">
        <f t="shared" si="1514"/>
        <v>A+J=</v>
      </c>
      <c r="AC3293" s="115">
        <f t="shared" si="1515"/>
        <v>47567</v>
      </c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9">
        <f t="shared" si="1512"/>
        <v>47563</v>
      </c>
      <c r="B3294" s="110">
        <f t="shared" si="1494"/>
        <v>11.584634550000001</v>
      </c>
      <c r="C3294" s="184">
        <f t="shared" si="1493"/>
        <v>11.48562518670512</v>
      </c>
      <c r="D3294" s="111">
        <f t="shared" si="1495"/>
        <v>7245.38</v>
      </c>
      <c r="E3294" s="111">
        <f>IF($K3294=1,VLOOKUP($A3293,$AQ$11:$AU$150,5),E3293)</f>
        <v>7276.54</v>
      </c>
      <c r="F3294" s="160" t="e">
        <f>IF($K3294=1,VLOOKUP($A3293,$AQ$11:$AU$135,6),F3293)</f>
        <v>#REF!</v>
      </c>
      <c r="G3294" s="114">
        <f t="shared" si="1496"/>
        <v>4.3006716003852752E-3</v>
      </c>
      <c r="H3294" s="115">
        <f t="shared" si="1497"/>
        <v>47567</v>
      </c>
      <c r="I3294" s="115">
        <f t="shared" si="1498"/>
        <v>47567</v>
      </c>
      <c r="J3294" s="116">
        <f t="shared" si="1499"/>
        <v>18</v>
      </c>
      <c r="K3294" s="116">
        <f t="shared" si="1500"/>
        <v>16</v>
      </c>
      <c r="L3294" s="8">
        <f t="shared" si="1501"/>
        <v>1.0038218999999999</v>
      </c>
      <c r="M3294" s="117">
        <v>1</v>
      </c>
      <c r="N3294" s="117">
        <f t="shared" si="1502"/>
        <v>1</v>
      </c>
      <c r="O3294" s="110">
        <f t="shared" si="1503"/>
        <v>1.0038218999999999</v>
      </c>
      <c r="P3294" s="110">
        <f t="shared" si="1504"/>
        <v>11.52952209</v>
      </c>
      <c r="Q3294" s="148">
        <f t="shared" si="1505"/>
        <v>0</v>
      </c>
      <c r="R3294" s="170">
        <f t="shared" si="1506"/>
        <v>0</v>
      </c>
      <c r="S3294" s="110">
        <f t="shared" si="1507"/>
        <v>0</v>
      </c>
      <c r="T3294" s="92">
        <f t="shared" si="1516"/>
        <v>0</v>
      </c>
      <c r="U3294" s="181">
        <f t="shared" si="1517"/>
        <v>0</v>
      </c>
      <c r="V3294" s="120">
        <f t="shared" si="1513"/>
        <v>7.8E-2</v>
      </c>
      <c r="W3294" s="118">
        <f t="shared" si="1508"/>
        <v>16</v>
      </c>
      <c r="X3294" s="118">
        <v>252</v>
      </c>
      <c r="Y3294" s="117">
        <f t="shared" si="1509"/>
        <v>1.0047801169999999</v>
      </c>
      <c r="Z3294" s="110">
        <f t="shared" si="1510"/>
        <v>5.5112460000000002E-2</v>
      </c>
      <c r="AA3294" s="110">
        <f t="shared" si="1511"/>
        <v>0</v>
      </c>
      <c r="AB3294" s="121" t="str">
        <f t="shared" si="1514"/>
        <v>A+J=</v>
      </c>
      <c r="AC3294" s="115">
        <f t="shared" si="1515"/>
        <v>47567</v>
      </c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9">
        <f t="shared" si="1512"/>
        <v>47564</v>
      </c>
      <c r="B3295" s="110">
        <f t="shared" si="1494"/>
        <v>11.590850980000001</v>
      </c>
      <c r="C3295" s="184">
        <f t="shared" si="1493"/>
        <v>11.48562518670512</v>
      </c>
      <c r="D3295" s="111">
        <f t="shared" si="1495"/>
        <v>7245.38</v>
      </c>
      <c r="E3295" s="111">
        <f>IF($K3295=1,VLOOKUP($A3294,$AQ$11:$AU$150,5),E3294)</f>
        <v>7276.54</v>
      </c>
      <c r="F3295" s="160" t="e">
        <f>IF($K3295=1,VLOOKUP($A3294,$AQ$11:$AU$135,6),F3294)</f>
        <v>#REF!</v>
      </c>
      <c r="G3295" s="114">
        <f t="shared" si="1496"/>
        <v>4.3006716003852752E-3</v>
      </c>
      <c r="H3295" s="115">
        <f t="shared" si="1497"/>
        <v>47567</v>
      </c>
      <c r="I3295" s="115">
        <f t="shared" si="1498"/>
        <v>47567</v>
      </c>
      <c r="J3295" s="116">
        <f t="shared" si="1499"/>
        <v>18</v>
      </c>
      <c r="K3295" s="116">
        <f t="shared" si="1500"/>
        <v>17</v>
      </c>
      <c r="L3295" s="8">
        <f t="shared" si="1501"/>
        <v>1.0040612600000001</v>
      </c>
      <c r="M3295" s="117">
        <v>1</v>
      </c>
      <c r="N3295" s="117">
        <f t="shared" si="1502"/>
        <v>1</v>
      </c>
      <c r="O3295" s="110">
        <f t="shared" si="1503"/>
        <v>1.0040612600000001</v>
      </c>
      <c r="P3295" s="110">
        <f t="shared" si="1504"/>
        <v>11.532271290000001</v>
      </c>
      <c r="Q3295" s="148">
        <f t="shared" si="1505"/>
        <v>0</v>
      </c>
      <c r="R3295" s="170">
        <f t="shared" si="1506"/>
        <v>0</v>
      </c>
      <c r="S3295" s="110">
        <f t="shared" si="1507"/>
        <v>0</v>
      </c>
      <c r="T3295" s="92">
        <f t="shared" si="1516"/>
        <v>0</v>
      </c>
      <c r="U3295" s="181">
        <f t="shared" si="1517"/>
        <v>0</v>
      </c>
      <c r="V3295" s="120">
        <f t="shared" si="1513"/>
        <v>7.8E-2</v>
      </c>
      <c r="W3295" s="118">
        <f t="shared" si="1508"/>
        <v>17</v>
      </c>
      <c r="X3295" s="118">
        <v>252</v>
      </c>
      <c r="Y3295" s="117">
        <f t="shared" si="1509"/>
        <v>1.0050796319999999</v>
      </c>
      <c r="Z3295" s="110">
        <f t="shared" si="1510"/>
        <v>5.8579689999999997E-2</v>
      </c>
      <c r="AA3295" s="110">
        <f t="shared" si="1511"/>
        <v>0</v>
      </c>
      <c r="AB3295" s="121" t="str">
        <f t="shared" si="1514"/>
        <v>A+J=</v>
      </c>
      <c r="AC3295" s="115">
        <f t="shared" si="1515"/>
        <v>47567</v>
      </c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9">
        <f t="shared" si="1512"/>
        <v>47565</v>
      </c>
      <c r="B3296" s="110">
        <f t="shared" si="1494"/>
        <v>11.597070670000001</v>
      </c>
      <c r="C3296" s="184">
        <f t="shared" si="1493"/>
        <v>11.48562518670512</v>
      </c>
      <c r="D3296" s="111">
        <f t="shared" si="1495"/>
        <v>7245.38</v>
      </c>
      <c r="E3296" s="111">
        <f>IF($K3296=1,VLOOKUP($A3295,$AQ$11:$AU$150,5),E3295)</f>
        <v>7276.54</v>
      </c>
      <c r="F3296" s="160" t="e">
        <f>IF($K3296=1,VLOOKUP($A3295,$AQ$11:$AU$135,6),F3295)</f>
        <v>#REF!</v>
      </c>
      <c r="G3296" s="114">
        <f t="shared" si="1496"/>
        <v>4.3006716003852752E-3</v>
      </c>
      <c r="H3296" s="115">
        <f t="shared" si="1497"/>
        <v>47567</v>
      </c>
      <c r="I3296" s="115">
        <f t="shared" si="1498"/>
        <v>47567</v>
      </c>
      <c r="J3296" s="116">
        <f t="shared" si="1499"/>
        <v>18</v>
      </c>
      <c r="K3296" s="116">
        <f t="shared" si="1500"/>
        <v>18</v>
      </c>
      <c r="L3296" s="8">
        <f t="shared" si="1501"/>
        <v>1.0043006699999999</v>
      </c>
      <c r="M3296" s="117">
        <v>1</v>
      </c>
      <c r="N3296" s="117">
        <f t="shared" si="1502"/>
        <v>1</v>
      </c>
      <c r="O3296" s="110">
        <f t="shared" si="1503"/>
        <v>1.0043006699999999</v>
      </c>
      <c r="P3296" s="110">
        <f t="shared" si="1504"/>
        <v>11.535021070000001</v>
      </c>
      <c r="Q3296" s="148">
        <f t="shared" si="1505"/>
        <v>0</v>
      </c>
      <c r="R3296" s="170">
        <f t="shared" si="1506"/>
        <v>0</v>
      </c>
      <c r="S3296" s="110">
        <f t="shared" si="1507"/>
        <v>0</v>
      </c>
      <c r="T3296" s="92">
        <f t="shared" si="1516"/>
        <v>0</v>
      </c>
      <c r="U3296" s="181">
        <f t="shared" si="1517"/>
        <v>0</v>
      </c>
      <c r="V3296" s="120">
        <f t="shared" si="1513"/>
        <v>7.8E-2</v>
      </c>
      <c r="W3296" s="118">
        <f t="shared" si="1508"/>
        <v>18</v>
      </c>
      <c r="X3296" s="118">
        <v>252</v>
      </c>
      <c r="Y3296" s="117">
        <f t="shared" si="1509"/>
        <v>1.005379236</v>
      </c>
      <c r="Z3296" s="110">
        <f t="shared" si="1510"/>
        <v>6.2049600000000003E-2</v>
      </c>
      <c r="AA3296" s="110">
        <f t="shared" si="1511"/>
        <v>0</v>
      </c>
      <c r="AB3296" s="121" t="str">
        <f t="shared" si="1514"/>
        <v>A+J=</v>
      </c>
      <c r="AC3296" s="115">
        <f t="shared" si="1515"/>
        <v>47567</v>
      </c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9">
        <f t="shared" si="1512"/>
        <v>47566</v>
      </c>
      <c r="B3297" s="110">
        <f t="shared" si="1494"/>
        <v>11.597070670000001</v>
      </c>
      <c r="C3297" s="184">
        <f t="shared" si="1493"/>
        <v>11.48562518670512</v>
      </c>
      <c r="D3297" s="111">
        <f t="shared" si="1495"/>
        <v>7245.38</v>
      </c>
      <c r="E3297" s="111">
        <f>IF($K3297=1,VLOOKUP($A3296,$AQ$11:$AU$150,5),E3296)</f>
        <v>7276.54</v>
      </c>
      <c r="F3297" s="160" t="e">
        <f>IF($K3297=1,VLOOKUP($A3296,$AQ$11:$AU$135,6),F3296)</f>
        <v>#REF!</v>
      </c>
      <c r="G3297" s="114">
        <f t="shared" si="1496"/>
        <v>4.3006716003852752E-3</v>
      </c>
      <c r="H3297" s="115">
        <f t="shared" si="1497"/>
        <v>47567</v>
      </c>
      <c r="I3297" s="115">
        <f t="shared" si="1498"/>
        <v>47567</v>
      </c>
      <c r="J3297" s="116">
        <f t="shared" si="1499"/>
        <v>18</v>
      </c>
      <c r="K3297" s="116">
        <f t="shared" si="1500"/>
        <v>18</v>
      </c>
      <c r="L3297" s="8">
        <f t="shared" si="1501"/>
        <v>1.0043006699999999</v>
      </c>
      <c r="M3297" s="117">
        <v>1</v>
      </c>
      <c r="N3297" s="117">
        <f t="shared" si="1502"/>
        <v>1</v>
      </c>
      <c r="O3297" s="110">
        <f t="shared" si="1503"/>
        <v>1.0043006699999999</v>
      </c>
      <c r="P3297" s="110">
        <f t="shared" si="1504"/>
        <v>11.535021070000001</v>
      </c>
      <c r="Q3297" s="148">
        <f t="shared" si="1505"/>
        <v>0</v>
      </c>
      <c r="R3297" s="170">
        <f t="shared" si="1506"/>
        <v>0</v>
      </c>
      <c r="S3297" s="110">
        <f t="shared" si="1507"/>
        <v>0</v>
      </c>
      <c r="T3297" s="92">
        <f t="shared" si="1516"/>
        <v>0</v>
      </c>
      <c r="U3297" s="181">
        <f t="shared" si="1517"/>
        <v>0</v>
      </c>
      <c r="V3297" s="120">
        <f t="shared" si="1513"/>
        <v>7.8E-2</v>
      </c>
      <c r="W3297" s="118">
        <f t="shared" si="1508"/>
        <v>18</v>
      </c>
      <c r="X3297" s="118">
        <v>252</v>
      </c>
      <c r="Y3297" s="117">
        <f t="shared" si="1509"/>
        <v>1.005379236</v>
      </c>
      <c r="Z3297" s="110">
        <f t="shared" si="1510"/>
        <v>6.2049600000000003E-2</v>
      </c>
      <c r="AA3297" s="110">
        <f t="shared" si="1511"/>
        <v>0</v>
      </c>
      <c r="AB3297" s="121" t="str">
        <f t="shared" si="1514"/>
        <v>A+J=</v>
      </c>
      <c r="AC3297" s="115">
        <f t="shared" si="1515"/>
        <v>47567</v>
      </c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9">
        <f t="shared" si="1512"/>
        <v>47567</v>
      </c>
      <c r="B3298" s="110">
        <f t="shared" si="1494"/>
        <v>11.597070670000001</v>
      </c>
      <c r="C3298" s="184">
        <f t="shared" si="1493"/>
        <v>11.48562518670512</v>
      </c>
      <c r="D3298" s="111">
        <f t="shared" si="1495"/>
        <v>7245.38</v>
      </c>
      <c r="E3298" s="111">
        <f>IF($K3298=1,VLOOKUP($A3297,$AQ$11:$AU$150,5),E3297)</f>
        <v>7276.54</v>
      </c>
      <c r="F3298" s="160" t="e">
        <f>IF($K3298=1,VLOOKUP($A3297,$AQ$11:$AU$135,6),F3297)</f>
        <v>#REF!</v>
      </c>
      <c r="G3298" s="114">
        <f t="shared" si="1496"/>
        <v>4.3006716003852752E-3</v>
      </c>
      <c r="H3298" s="115">
        <f t="shared" si="1497"/>
        <v>47567</v>
      </c>
      <c r="I3298" s="115">
        <f t="shared" si="1498"/>
        <v>47567</v>
      </c>
      <c r="J3298" s="116">
        <f t="shared" si="1499"/>
        <v>18</v>
      </c>
      <c r="K3298" s="116">
        <f t="shared" si="1500"/>
        <v>18</v>
      </c>
      <c r="L3298" s="8">
        <f t="shared" si="1501"/>
        <v>1.0043006699999999</v>
      </c>
      <c r="M3298" s="117">
        <v>1</v>
      </c>
      <c r="N3298" s="117">
        <f t="shared" si="1502"/>
        <v>1</v>
      </c>
      <c r="O3298" s="110">
        <f t="shared" si="1503"/>
        <v>1.0043006699999999</v>
      </c>
      <c r="P3298" s="110">
        <f t="shared" si="1504"/>
        <v>11.535021070000001</v>
      </c>
      <c r="Q3298" s="148">
        <f t="shared" si="1505"/>
        <v>108</v>
      </c>
      <c r="R3298" s="170">
        <f t="shared" si="1506"/>
        <v>1</v>
      </c>
      <c r="S3298" s="110">
        <f t="shared" si="1507"/>
        <v>11.535021070000001</v>
      </c>
      <c r="T3298" s="92">
        <f t="shared" si="1516"/>
        <v>4.9395883671705908E-2</v>
      </c>
      <c r="U3298" s="181">
        <f t="shared" si="1517"/>
        <v>1.0042822534412332</v>
      </c>
      <c r="V3298" s="120">
        <f t="shared" si="1513"/>
        <v>7.8E-2</v>
      </c>
      <c r="W3298" s="118">
        <f t="shared" si="1508"/>
        <v>18</v>
      </c>
      <c r="X3298" s="118">
        <v>252</v>
      </c>
      <c r="Y3298" s="117">
        <f t="shared" si="1509"/>
        <v>1.005379236</v>
      </c>
      <c r="Z3298" s="110">
        <f t="shared" si="1510"/>
        <v>6.2049600000000003E-2</v>
      </c>
      <c r="AA3298" s="110">
        <f t="shared" si="1511"/>
        <v>11.597070670000001</v>
      </c>
      <c r="AB3298" s="121" t="str">
        <f t="shared" si="1514"/>
        <v>A+J=</v>
      </c>
      <c r="AC3298" s="115">
        <f t="shared" si="1515"/>
        <v>47567</v>
      </c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9"/>
      <c r="B3299" s="110"/>
      <c r="C3299" s="110"/>
      <c r="D3299" s="111"/>
      <c r="E3299" s="111"/>
      <c r="F3299" s="160"/>
      <c r="G3299" s="114"/>
      <c r="H3299" s="115"/>
      <c r="I3299" s="115"/>
      <c r="J3299" s="116"/>
      <c r="K3299" s="116"/>
      <c r="L3299" s="8"/>
      <c r="M3299" s="117"/>
      <c r="N3299" s="117"/>
      <c r="O3299" s="110"/>
      <c r="P3299" s="110"/>
      <c r="Q3299" s="148"/>
      <c r="R3299" s="170"/>
      <c r="S3299" s="110"/>
      <c r="T3299" s="110"/>
      <c r="U3299" s="110"/>
      <c r="V3299" s="120"/>
      <c r="W3299" s="118"/>
      <c r="X3299" s="118"/>
      <c r="Y3299" s="117"/>
      <c r="Z3299" s="110"/>
      <c r="AA3299" s="110"/>
      <c r="AB3299" s="121"/>
      <c r="AC3299" s="115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9"/>
      <c r="B3300" s="110"/>
      <c r="C3300" s="110"/>
      <c r="D3300" s="111"/>
      <c r="E3300" s="111"/>
      <c r="F3300" s="160"/>
      <c r="G3300" s="114"/>
      <c r="H3300" s="115"/>
      <c r="I3300" s="115"/>
      <c r="J3300" s="116"/>
      <c r="K3300" s="116"/>
      <c r="L3300" s="8"/>
      <c r="M3300" s="117"/>
      <c r="N3300" s="117"/>
      <c r="O3300" s="110"/>
      <c r="P3300" s="110"/>
      <c r="Q3300" s="148"/>
      <c r="R3300" s="170"/>
      <c r="S3300" s="110"/>
      <c r="T3300" s="110"/>
      <c r="U3300" s="110"/>
      <c r="V3300" s="120"/>
      <c r="W3300" s="118"/>
      <c r="X3300" s="118"/>
      <c r="Y3300" s="117"/>
      <c r="Z3300" s="110"/>
      <c r="AA3300" s="110"/>
      <c r="AB3300" s="121"/>
      <c r="AC3300" s="115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9"/>
      <c r="B3301" s="110"/>
      <c r="C3301" s="110"/>
      <c r="D3301" s="111"/>
      <c r="E3301" s="111"/>
      <c r="F3301" s="160"/>
      <c r="G3301" s="114"/>
      <c r="H3301" s="115"/>
      <c r="I3301" s="115"/>
      <c r="J3301" s="116"/>
      <c r="K3301" s="116"/>
      <c r="L3301" s="8"/>
      <c r="M3301" s="117"/>
      <c r="N3301" s="117"/>
      <c r="O3301" s="110"/>
      <c r="P3301" s="110"/>
      <c r="Q3301" s="148"/>
      <c r="R3301" s="170"/>
      <c r="S3301" s="110"/>
      <c r="T3301" s="110"/>
      <c r="U3301" s="110"/>
      <c r="V3301" s="120"/>
      <c r="W3301" s="118"/>
      <c r="X3301" s="118"/>
      <c r="Y3301" s="117"/>
      <c r="Z3301" s="110"/>
      <c r="AA3301" s="110"/>
      <c r="AB3301" s="121"/>
      <c r="AC3301" s="115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9"/>
      <c r="B3302" s="110"/>
      <c r="C3302" s="110"/>
      <c r="D3302" s="111"/>
      <c r="E3302" s="111"/>
      <c r="F3302" s="160"/>
      <c r="G3302" s="114"/>
      <c r="H3302" s="115"/>
      <c r="I3302" s="115"/>
      <c r="J3302" s="116"/>
      <c r="K3302" s="116"/>
      <c r="L3302" s="8"/>
      <c r="M3302" s="117"/>
      <c r="N3302" s="117"/>
      <c r="O3302" s="110"/>
      <c r="P3302" s="110"/>
      <c r="Q3302" s="148"/>
      <c r="R3302" s="170"/>
      <c r="S3302" s="110"/>
      <c r="T3302" s="110"/>
      <c r="U3302" s="110"/>
      <c r="V3302" s="120"/>
      <c r="W3302" s="118"/>
      <c r="X3302" s="118"/>
      <c r="Y3302" s="117"/>
      <c r="Z3302" s="110"/>
      <c r="AA3302" s="110"/>
      <c r="AB3302" s="121"/>
      <c r="AC3302" s="115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9"/>
      <c r="B3303" s="110"/>
      <c r="C3303" s="110"/>
      <c r="D3303" s="111"/>
      <c r="E3303" s="111"/>
      <c r="F3303" s="160"/>
      <c r="G3303" s="114"/>
      <c r="H3303" s="115"/>
      <c r="I3303" s="115"/>
      <c r="J3303" s="116"/>
      <c r="K3303" s="116"/>
      <c r="L3303" s="8"/>
      <c r="M3303" s="117"/>
      <c r="N3303" s="117"/>
      <c r="O3303" s="110"/>
      <c r="P3303" s="110"/>
      <c r="Q3303" s="148"/>
      <c r="R3303" s="170"/>
      <c r="S3303" s="110"/>
      <c r="T3303" s="110"/>
      <c r="U3303" s="110"/>
      <c r="V3303" s="120"/>
      <c r="W3303" s="118"/>
      <c r="X3303" s="118"/>
      <c r="Y3303" s="117"/>
      <c r="Z3303" s="110"/>
      <c r="AA3303" s="110"/>
      <c r="AB3303" s="121"/>
      <c r="AC3303" s="115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9"/>
      <c r="B3304" s="110"/>
      <c r="C3304" s="110"/>
      <c r="D3304" s="111"/>
      <c r="E3304" s="111"/>
      <c r="F3304" s="160"/>
      <c r="G3304" s="114"/>
      <c r="H3304" s="115"/>
      <c r="I3304" s="115"/>
      <c r="J3304" s="116"/>
      <c r="K3304" s="116"/>
      <c r="L3304" s="8"/>
      <c r="M3304" s="117"/>
      <c r="N3304" s="117"/>
      <c r="O3304" s="110"/>
      <c r="P3304" s="110"/>
      <c r="Q3304" s="148"/>
      <c r="R3304" s="170"/>
      <c r="S3304" s="110"/>
      <c r="T3304" s="110"/>
      <c r="U3304" s="110"/>
      <c r="V3304" s="120"/>
      <c r="W3304" s="118"/>
      <c r="X3304" s="118"/>
      <c r="Y3304" s="117"/>
      <c r="Z3304" s="110"/>
      <c r="AA3304" s="110"/>
      <c r="AB3304" s="121"/>
      <c r="AC3304" s="115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9"/>
      <c r="B3305" s="110"/>
      <c r="C3305" s="110"/>
      <c r="D3305" s="111"/>
      <c r="E3305" s="111"/>
      <c r="F3305" s="160"/>
      <c r="G3305" s="114"/>
      <c r="H3305" s="115"/>
      <c r="I3305" s="115"/>
      <c r="J3305" s="116"/>
      <c r="K3305" s="116"/>
      <c r="L3305" s="8"/>
      <c r="M3305" s="117"/>
      <c r="N3305" s="117"/>
      <c r="O3305" s="110"/>
      <c r="P3305" s="110"/>
      <c r="Q3305" s="148"/>
      <c r="R3305" s="170"/>
      <c r="S3305" s="110"/>
      <c r="T3305" s="110"/>
      <c r="U3305" s="110"/>
      <c r="V3305" s="120"/>
      <c r="W3305" s="118"/>
      <c r="X3305" s="118"/>
      <c r="Y3305" s="117"/>
      <c r="Z3305" s="110"/>
      <c r="AA3305" s="110"/>
      <c r="AB3305" s="121"/>
      <c r="AC3305" s="115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9"/>
      <c r="B3306" s="110"/>
      <c r="C3306" s="110"/>
      <c r="D3306" s="111"/>
      <c r="E3306" s="111"/>
      <c r="F3306" s="160"/>
      <c r="G3306" s="114"/>
      <c r="H3306" s="115"/>
      <c r="I3306" s="115"/>
      <c r="J3306" s="116"/>
      <c r="K3306" s="116"/>
      <c r="L3306" s="8"/>
      <c r="M3306" s="117"/>
      <c r="N3306" s="117"/>
      <c r="O3306" s="110"/>
      <c r="P3306" s="110"/>
      <c r="Q3306" s="148"/>
      <c r="R3306" s="170"/>
      <c r="S3306" s="110"/>
      <c r="T3306" s="110"/>
      <c r="U3306" s="110"/>
      <c r="V3306" s="120"/>
      <c r="W3306" s="118"/>
      <c r="X3306" s="118"/>
      <c r="Y3306" s="117"/>
      <c r="Z3306" s="110"/>
      <c r="AA3306" s="110"/>
      <c r="AB3306" s="121"/>
      <c r="AC3306" s="115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9"/>
      <c r="B3307" s="110"/>
      <c r="C3307" s="110"/>
      <c r="D3307" s="111"/>
      <c r="E3307" s="111"/>
      <c r="F3307" s="160"/>
      <c r="G3307" s="114"/>
      <c r="H3307" s="115"/>
      <c r="I3307" s="115"/>
      <c r="J3307" s="116"/>
      <c r="K3307" s="116"/>
      <c r="L3307" s="8"/>
      <c r="M3307" s="117"/>
      <c r="N3307" s="117"/>
      <c r="O3307" s="110"/>
      <c r="P3307" s="110"/>
      <c r="Q3307" s="148"/>
      <c r="R3307" s="170"/>
      <c r="S3307" s="110"/>
      <c r="T3307" s="110"/>
      <c r="U3307" s="110"/>
      <c r="V3307" s="120"/>
      <c r="W3307" s="118"/>
      <c r="X3307" s="118"/>
      <c r="Y3307" s="117"/>
      <c r="Z3307" s="110"/>
      <c r="AA3307" s="110"/>
      <c r="AB3307" s="121"/>
      <c r="AC3307" s="115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9"/>
      <c r="B3308" s="110"/>
      <c r="C3308" s="110"/>
      <c r="D3308" s="111"/>
      <c r="E3308" s="111"/>
      <c r="F3308" s="160"/>
      <c r="G3308" s="114"/>
      <c r="H3308" s="115"/>
      <c r="I3308" s="115"/>
      <c r="J3308" s="116"/>
      <c r="K3308" s="116"/>
      <c r="L3308" s="8"/>
      <c r="M3308" s="117"/>
      <c r="N3308" s="117"/>
      <c r="O3308" s="110"/>
      <c r="P3308" s="110"/>
      <c r="Q3308" s="148"/>
      <c r="R3308" s="170"/>
      <c r="S3308" s="110"/>
      <c r="T3308" s="110"/>
      <c r="U3308" s="110"/>
      <c r="V3308" s="120"/>
      <c r="W3308" s="118"/>
      <c r="X3308" s="118"/>
      <c r="Y3308" s="117"/>
      <c r="Z3308" s="110"/>
      <c r="AA3308" s="110"/>
      <c r="AB3308" s="121"/>
      <c r="AC3308" s="115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9"/>
      <c r="B3309" s="110"/>
      <c r="C3309" s="110"/>
      <c r="D3309" s="111"/>
      <c r="E3309" s="111"/>
      <c r="F3309" s="160"/>
      <c r="G3309" s="114"/>
      <c r="H3309" s="115"/>
      <c r="I3309" s="115"/>
      <c r="J3309" s="116"/>
      <c r="K3309" s="116"/>
      <c r="L3309" s="8"/>
      <c r="M3309" s="117"/>
      <c r="N3309" s="117"/>
      <c r="O3309" s="110"/>
      <c r="P3309" s="110"/>
      <c r="Q3309" s="148"/>
      <c r="R3309" s="170"/>
      <c r="S3309" s="110"/>
      <c r="T3309" s="110"/>
      <c r="U3309" s="110"/>
      <c r="V3309" s="120"/>
      <c r="W3309" s="118"/>
      <c r="X3309" s="118"/>
      <c r="Y3309" s="117"/>
      <c r="Z3309" s="110"/>
      <c r="AA3309" s="110"/>
      <c r="AB3309" s="121"/>
      <c r="AC3309" s="115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9"/>
      <c r="B3310" s="110"/>
      <c r="C3310" s="110"/>
      <c r="D3310" s="111"/>
      <c r="E3310" s="111"/>
      <c r="F3310" s="160"/>
      <c r="G3310" s="114"/>
      <c r="H3310" s="115"/>
      <c r="I3310" s="115"/>
      <c r="J3310" s="116"/>
      <c r="K3310" s="116"/>
      <c r="L3310" s="8"/>
      <c r="M3310" s="117"/>
      <c r="N3310" s="117"/>
      <c r="O3310" s="110"/>
      <c r="P3310" s="110"/>
      <c r="Q3310" s="148"/>
      <c r="R3310" s="170"/>
      <c r="S3310" s="110"/>
      <c r="T3310" s="110"/>
      <c r="U3310" s="110"/>
      <c r="V3310" s="120"/>
      <c r="W3310" s="118"/>
      <c r="X3310" s="118"/>
      <c r="Y3310" s="117"/>
      <c r="Z3310" s="110"/>
      <c r="AA3310" s="110"/>
      <c r="AB3310" s="121"/>
      <c r="AC3310" s="115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9"/>
      <c r="B3311" s="110"/>
      <c r="C3311" s="110"/>
      <c r="D3311" s="111"/>
      <c r="E3311" s="111"/>
      <c r="F3311" s="160"/>
      <c r="G3311" s="114"/>
      <c r="H3311" s="115"/>
      <c r="I3311" s="115"/>
      <c r="J3311" s="116"/>
      <c r="K3311" s="116"/>
      <c r="L3311" s="8"/>
      <c r="M3311" s="117"/>
      <c r="N3311" s="117"/>
      <c r="O3311" s="110"/>
      <c r="P3311" s="110"/>
      <c r="Q3311" s="148"/>
      <c r="R3311" s="170"/>
      <c r="S3311" s="110"/>
      <c r="T3311" s="110"/>
      <c r="U3311" s="110"/>
      <c r="V3311" s="120"/>
      <c r="W3311" s="118"/>
      <c r="X3311" s="118"/>
      <c r="Y3311" s="117"/>
      <c r="Z3311" s="110"/>
      <c r="AA3311" s="110"/>
      <c r="AB3311" s="121"/>
      <c r="AC3311" s="115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9"/>
      <c r="B3312" s="110"/>
      <c r="C3312" s="110"/>
      <c r="D3312" s="111"/>
      <c r="E3312" s="111"/>
      <c r="F3312" s="160"/>
      <c r="G3312" s="114"/>
      <c r="H3312" s="115"/>
      <c r="I3312" s="115"/>
      <c r="J3312" s="116"/>
      <c r="K3312" s="116"/>
      <c r="L3312" s="8"/>
      <c r="M3312" s="117"/>
      <c r="N3312" s="117"/>
      <c r="O3312" s="110"/>
      <c r="P3312" s="110"/>
      <c r="Q3312" s="148"/>
      <c r="R3312" s="170"/>
      <c r="S3312" s="110"/>
      <c r="T3312" s="110"/>
      <c r="U3312" s="110"/>
      <c r="V3312" s="120"/>
      <c r="W3312" s="118"/>
      <c r="X3312" s="118"/>
      <c r="Y3312" s="117"/>
      <c r="Z3312" s="110"/>
      <c r="AA3312" s="110"/>
      <c r="AB3312" s="121"/>
      <c r="AC3312" s="115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9"/>
      <c r="B3313" s="110"/>
      <c r="C3313" s="110"/>
      <c r="D3313" s="111"/>
      <c r="E3313" s="111"/>
      <c r="F3313" s="160"/>
      <c r="G3313" s="114"/>
      <c r="H3313" s="115"/>
      <c r="I3313" s="115"/>
      <c r="J3313" s="116"/>
      <c r="K3313" s="116"/>
      <c r="L3313" s="8"/>
      <c r="M3313" s="117"/>
      <c r="N3313" s="117"/>
      <c r="O3313" s="110"/>
      <c r="P3313" s="110"/>
      <c r="Q3313" s="148"/>
      <c r="R3313" s="170"/>
      <c r="S3313" s="110"/>
      <c r="T3313" s="110"/>
      <c r="U3313" s="110"/>
      <c r="V3313" s="120"/>
      <c r="W3313" s="118"/>
      <c r="X3313" s="118"/>
      <c r="Y3313" s="117"/>
      <c r="Z3313" s="110"/>
      <c r="AA3313" s="110"/>
      <c r="AB3313" s="121"/>
      <c r="AC3313" s="115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9"/>
      <c r="B3314" s="110"/>
      <c r="C3314" s="110"/>
      <c r="D3314" s="111"/>
      <c r="E3314" s="111"/>
      <c r="F3314" s="160"/>
      <c r="G3314" s="114"/>
      <c r="H3314" s="115"/>
      <c r="I3314" s="115"/>
      <c r="J3314" s="116"/>
      <c r="K3314" s="116"/>
      <c r="L3314" s="8"/>
      <c r="M3314" s="117"/>
      <c r="N3314" s="117"/>
      <c r="O3314" s="110"/>
      <c r="P3314" s="110"/>
      <c r="Q3314" s="148"/>
      <c r="R3314" s="170"/>
      <c r="S3314" s="110"/>
      <c r="T3314" s="110"/>
      <c r="U3314" s="110"/>
      <c r="V3314" s="120"/>
      <c r="W3314" s="118"/>
      <c r="X3314" s="118"/>
      <c r="Y3314" s="117"/>
      <c r="Z3314" s="110"/>
      <c r="AA3314" s="110"/>
      <c r="AB3314" s="121"/>
      <c r="AC3314" s="115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9"/>
      <c r="B3315" s="110"/>
      <c r="C3315" s="110"/>
      <c r="D3315" s="111"/>
      <c r="E3315" s="111"/>
      <c r="F3315" s="160"/>
      <c r="G3315" s="114"/>
      <c r="H3315" s="115"/>
      <c r="I3315" s="115"/>
      <c r="J3315" s="116"/>
      <c r="K3315" s="116"/>
      <c r="L3315" s="8"/>
      <c r="M3315" s="117"/>
      <c r="N3315" s="117"/>
      <c r="O3315" s="110"/>
      <c r="P3315" s="110"/>
      <c r="Q3315" s="148"/>
      <c r="R3315" s="170"/>
      <c r="S3315" s="110"/>
      <c r="T3315" s="110"/>
      <c r="U3315" s="110"/>
      <c r="V3315" s="120"/>
      <c r="W3315" s="118"/>
      <c r="X3315" s="118"/>
      <c r="Y3315" s="117"/>
      <c r="Z3315" s="110"/>
      <c r="AA3315" s="110"/>
      <c r="AB3315" s="121"/>
      <c r="AC3315" s="115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9"/>
      <c r="B3316" s="110"/>
      <c r="C3316" s="110"/>
      <c r="D3316" s="111"/>
      <c r="E3316" s="111"/>
      <c r="F3316" s="160"/>
      <c r="G3316" s="114"/>
      <c r="H3316" s="115"/>
      <c r="I3316" s="115"/>
      <c r="J3316" s="116"/>
      <c r="K3316" s="116"/>
      <c r="L3316" s="8"/>
      <c r="M3316" s="117"/>
      <c r="N3316" s="117"/>
      <c r="O3316" s="110"/>
      <c r="P3316" s="110"/>
      <c r="Q3316" s="148"/>
      <c r="R3316" s="170"/>
      <c r="S3316" s="110"/>
      <c r="T3316" s="110"/>
      <c r="U3316" s="110"/>
      <c r="V3316" s="120"/>
      <c r="W3316" s="118"/>
      <c r="X3316" s="118"/>
      <c r="Y3316" s="117"/>
      <c r="Z3316" s="110"/>
      <c r="AA3316" s="110"/>
      <c r="AB3316" s="121"/>
      <c r="AC3316" s="115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9"/>
      <c r="B3317" s="110"/>
      <c r="C3317" s="110"/>
      <c r="D3317" s="111"/>
      <c r="E3317" s="111"/>
      <c r="F3317" s="160"/>
      <c r="G3317" s="114"/>
      <c r="H3317" s="115"/>
      <c r="I3317" s="115"/>
      <c r="J3317" s="116"/>
      <c r="K3317" s="116"/>
      <c r="L3317" s="8"/>
      <c r="M3317" s="117"/>
      <c r="N3317" s="117"/>
      <c r="O3317" s="110"/>
      <c r="P3317" s="110"/>
      <c r="Q3317" s="148"/>
      <c r="R3317" s="170"/>
      <c r="S3317" s="110"/>
      <c r="T3317" s="110"/>
      <c r="U3317" s="110"/>
      <c r="V3317" s="120"/>
      <c r="W3317" s="118"/>
      <c r="X3317" s="118"/>
      <c r="Y3317" s="117"/>
      <c r="Z3317" s="110"/>
      <c r="AA3317" s="110"/>
      <c r="AB3317" s="121"/>
      <c r="AC3317" s="115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9"/>
      <c r="B3318" s="110"/>
      <c r="C3318" s="110"/>
      <c r="D3318" s="111"/>
      <c r="E3318" s="111"/>
      <c r="F3318" s="160"/>
      <c r="G3318" s="114"/>
      <c r="H3318" s="115"/>
      <c r="I3318" s="115"/>
      <c r="J3318" s="116"/>
      <c r="K3318" s="116"/>
      <c r="L3318" s="8"/>
      <c r="M3318" s="117"/>
      <c r="N3318" s="117"/>
      <c r="O3318" s="110"/>
      <c r="P3318" s="110"/>
      <c r="Q3318" s="148"/>
      <c r="R3318" s="170"/>
      <c r="S3318" s="110"/>
      <c r="T3318" s="110"/>
      <c r="U3318" s="110"/>
      <c r="V3318" s="120"/>
      <c r="W3318" s="118"/>
      <c r="X3318" s="118"/>
      <c r="Y3318" s="117"/>
      <c r="Z3318" s="110"/>
      <c r="AA3318" s="110"/>
      <c r="AB3318" s="121"/>
      <c r="AC3318" s="115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9"/>
      <c r="B3319" s="110"/>
      <c r="C3319" s="110"/>
      <c r="D3319" s="111"/>
      <c r="E3319" s="111"/>
      <c r="F3319" s="160"/>
      <c r="G3319" s="114"/>
      <c r="H3319" s="115"/>
      <c r="I3319" s="115"/>
      <c r="J3319" s="116"/>
      <c r="K3319" s="116"/>
      <c r="L3319" s="8"/>
      <c r="M3319" s="117"/>
      <c r="N3319" s="117"/>
      <c r="O3319" s="110"/>
      <c r="P3319" s="110"/>
      <c r="Q3319" s="148"/>
      <c r="R3319" s="170"/>
      <c r="S3319" s="110"/>
      <c r="T3319" s="110"/>
      <c r="U3319" s="110"/>
      <c r="V3319" s="120"/>
      <c r="W3319" s="118"/>
      <c r="X3319" s="118"/>
      <c r="Y3319" s="117"/>
      <c r="Z3319" s="110"/>
      <c r="AA3319" s="110"/>
      <c r="AB3319" s="121"/>
      <c r="AC3319" s="115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9"/>
      <c r="B3320" s="110"/>
      <c r="C3320" s="110"/>
      <c r="D3320" s="111"/>
      <c r="E3320" s="111"/>
      <c r="F3320" s="160"/>
      <c r="G3320" s="114"/>
      <c r="H3320" s="115"/>
      <c r="I3320" s="115"/>
      <c r="J3320" s="116"/>
      <c r="K3320" s="116"/>
      <c r="L3320" s="8"/>
      <c r="M3320" s="117"/>
      <c r="N3320" s="117"/>
      <c r="O3320" s="110"/>
      <c r="P3320" s="110"/>
      <c r="Q3320" s="148"/>
      <c r="R3320" s="170"/>
      <c r="S3320" s="110"/>
      <c r="T3320" s="110"/>
      <c r="U3320" s="110"/>
      <c r="V3320" s="120"/>
      <c r="W3320" s="118"/>
      <c r="X3320" s="118"/>
      <c r="Y3320" s="117"/>
      <c r="Z3320" s="110"/>
      <c r="AA3320" s="110"/>
      <c r="AB3320" s="121"/>
      <c r="AC3320" s="115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9"/>
      <c r="B3321" s="110"/>
      <c r="C3321" s="110"/>
      <c r="D3321" s="111"/>
      <c r="E3321" s="111"/>
      <c r="F3321" s="160"/>
      <c r="G3321" s="114"/>
      <c r="H3321" s="115"/>
      <c r="I3321" s="115"/>
      <c r="J3321" s="116"/>
      <c r="K3321" s="116"/>
      <c r="L3321" s="8"/>
      <c r="M3321" s="117"/>
      <c r="N3321" s="117"/>
      <c r="O3321" s="110"/>
      <c r="P3321" s="110"/>
      <c r="Q3321" s="148"/>
      <c r="R3321" s="170"/>
      <c r="S3321" s="110"/>
      <c r="T3321" s="110"/>
      <c r="U3321" s="110"/>
      <c r="V3321" s="120"/>
      <c r="W3321" s="118"/>
      <c r="X3321" s="118"/>
      <c r="Y3321" s="117"/>
      <c r="Z3321" s="110"/>
      <c r="AA3321" s="110"/>
      <c r="AB3321" s="121"/>
      <c r="AC3321" s="115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9"/>
      <c r="B3322" s="110"/>
      <c r="C3322" s="110"/>
      <c r="D3322" s="111"/>
      <c r="E3322" s="111"/>
      <c r="F3322" s="160"/>
      <c r="G3322" s="114"/>
      <c r="H3322" s="115"/>
      <c r="I3322" s="115"/>
      <c r="J3322" s="116"/>
      <c r="K3322" s="116"/>
      <c r="L3322" s="8"/>
      <c r="M3322" s="117"/>
      <c r="N3322" s="117"/>
      <c r="O3322" s="110"/>
      <c r="P3322" s="110"/>
      <c r="Q3322" s="148"/>
      <c r="R3322" s="170"/>
      <c r="S3322" s="110"/>
      <c r="T3322" s="110"/>
      <c r="U3322" s="110"/>
      <c r="V3322" s="120"/>
      <c r="W3322" s="118"/>
      <c r="X3322" s="118"/>
      <c r="Y3322" s="117"/>
      <c r="Z3322" s="110"/>
      <c r="AA3322" s="110"/>
      <c r="AB3322" s="121"/>
      <c r="AC3322" s="115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9"/>
      <c r="B3323" s="110"/>
      <c r="C3323" s="110"/>
      <c r="D3323" s="111"/>
      <c r="E3323" s="111"/>
      <c r="F3323" s="160"/>
      <c r="G3323" s="114"/>
      <c r="H3323" s="115"/>
      <c r="I3323" s="115"/>
      <c r="J3323" s="116"/>
      <c r="K3323" s="116"/>
      <c r="L3323" s="8"/>
      <c r="M3323" s="117"/>
      <c r="N3323" s="117"/>
      <c r="O3323" s="110"/>
      <c r="P3323" s="110"/>
      <c r="Q3323" s="148"/>
      <c r="R3323" s="170"/>
      <c r="S3323" s="110"/>
      <c r="T3323" s="110"/>
      <c r="U3323" s="110"/>
      <c r="V3323" s="120"/>
      <c r="W3323" s="118"/>
      <c r="X3323" s="118"/>
      <c r="Y3323" s="117"/>
      <c r="Z3323" s="110"/>
      <c r="AA3323" s="110"/>
      <c r="AB3323" s="121"/>
      <c r="AC3323" s="115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9"/>
      <c r="B3324" s="110"/>
      <c r="C3324" s="110"/>
      <c r="D3324" s="111"/>
      <c r="E3324" s="111"/>
      <c r="F3324" s="160"/>
      <c r="G3324" s="114"/>
      <c r="H3324" s="115"/>
      <c r="I3324" s="115"/>
      <c r="J3324" s="116"/>
      <c r="K3324" s="116"/>
      <c r="L3324" s="8"/>
      <c r="M3324" s="117"/>
      <c r="N3324" s="117"/>
      <c r="O3324" s="110"/>
      <c r="P3324" s="110"/>
      <c r="Q3324" s="148"/>
      <c r="R3324" s="170"/>
      <c r="S3324" s="110"/>
      <c r="T3324" s="110"/>
      <c r="U3324" s="110"/>
      <c r="V3324" s="120"/>
      <c r="W3324" s="118"/>
      <c r="X3324" s="118"/>
      <c r="Y3324" s="117"/>
      <c r="Z3324" s="110"/>
      <c r="AA3324" s="110"/>
      <c r="AB3324" s="121"/>
      <c r="AC3324" s="115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9"/>
      <c r="B3325" s="110"/>
      <c r="C3325" s="110"/>
      <c r="D3325" s="111"/>
      <c r="E3325" s="111"/>
      <c r="F3325" s="160"/>
      <c r="G3325" s="114"/>
      <c r="H3325" s="115"/>
      <c r="I3325" s="115"/>
      <c r="J3325" s="116"/>
      <c r="K3325" s="116"/>
      <c r="L3325" s="8"/>
      <c r="M3325" s="117"/>
      <c r="N3325" s="117"/>
      <c r="O3325" s="110"/>
      <c r="P3325" s="110"/>
      <c r="Q3325" s="148"/>
      <c r="R3325" s="170"/>
      <c r="S3325" s="110"/>
      <c r="T3325" s="110"/>
      <c r="U3325" s="110"/>
      <c r="V3325" s="120"/>
      <c r="W3325" s="118"/>
      <c r="X3325" s="118"/>
      <c r="Y3325" s="117"/>
      <c r="Z3325" s="110"/>
      <c r="AA3325" s="110"/>
      <c r="AB3325" s="121"/>
      <c r="AC3325" s="115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9"/>
      <c r="B3326" s="110"/>
      <c r="C3326" s="110"/>
      <c r="D3326" s="111"/>
      <c r="E3326" s="111"/>
      <c r="F3326" s="160"/>
      <c r="G3326" s="114"/>
      <c r="H3326" s="115"/>
      <c r="I3326" s="115"/>
      <c r="J3326" s="116"/>
      <c r="K3326" s="116"/>
      <c r="L3326" s="8"/>
      <c r="M3326" s="117"/>
      <c r="N3326" s="117"/>
      <c r="O3326" s="110"/>
      <c r="P3326" s="110"/>
      <c r="Q3326" s="148"/>
      <c r="R3326" s="170"/>
      <c r="S3326" s="110"/>
      <c r="T3326" s="110"/>
      <c r="U3326" s="110"/>
      <c r="V3326" s="120"/>
      <c r="W3326" s="118"/>
      <c r="X3326" s="118"/>
      <c r="Y3326" s="117"/>
      <c r="Z3326" s="110"/>
      <c r="AA3326" s="110"/>
      <c r="AB3326" s="121"/>
      <c r="AC3326" s="115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9"/>
      <c r="B3327" s="110"/>
      <c r="C3327" s="110"/>
      <c r="D3327" s="111"/>
      <c r="E3327" s="111"/>
      <c r="F3327" s="160"/>
      <c r="G3327" s="114"/>
      <c r="H3327" s="115"/>
      <c r="I3327" s="115"/>
      <c r="J3327" s="116"/>
      <c r="K3327" s="116"/>
      <c r="L3327" s="8"/>
      <c r="M3327" s="117"/>
      <c r="N3327" s="117"/>
      <c r="O3327" s="110"/>
      <c r="P3327" s="110"/>
      <c r="Q3327" s="148"/>
      <c r="R3327" s="170"/>
      <c r="S3327" s="110"/>
      <c r="T3327" s="110"/>
      <c r="U3327" s="110"/>
      <c r="V3327" s="120"/>
      <c r="W3327" s="118"/>
      <c r="X3327" s="118"/>
      <c r="Y3327" s="117"/>
      <c r="Z3327" s="110"/>
      <c r="AA3327" s="110"/>
      <c r="AB3327" s="121"/>
      <c r="AC3327" s="115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9"/>
      <c r="B3328" s="110"/>
      <c r="C3328" s="110"/>
      <c r="D3328" s="111"/>
      <c r="E3328" s="111"/>
      <c r="F3328" s="160"/>
      <c r="G3328" s="114"/>
      <c r="H3328" s="115"/>
      <c r="I3328" s="115"/>
      <c r="J3328" s="116"/>
      <c r="K3328" s="116"/>
      <c r="L3328" s="8"/>
      <c r="M3328" s="117"/>
      <c r="N3328" s="117"/>
      <c r="O3328" s="110"/>
      <c r="P3328" s="110"/>
      <c r="Q3328" s="148"/>
      <c r="R3328" s="170"/>
      <c r="S3328" s="110"/>
      <c r="T3328" s="110"/>
      <c r="U3328" s="110"/>
      <c r="V3328" s="120"/>
      <c r="W3328" s="118"/>
      <c r="X3328" s="118"/>
      <c r="Y3328" s="117"/>
      <c r="Z3328" s="110"/>
      <c r="AA3328" s="110"/>
      <c r="AB3328" s="121"/>
      <c r="AC3328" s="115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9"/>
      <c r="B3329" s="110"/>
      <c r="C3329" s="110"/>
      <c r="D3329" s="111"/>
      <c r="E3329" s="111"/>
      <c r="F3329" s="160"/>
      <c r="G3329" s="114"/>
      <c r="H3329" s="115"/>
      <c r="I3329" s="115"/>
      <c r="J3329" s="116"/>
      <c r="K3329" s="116"/>
      <c r="L3329" s="8"/>
      <c r="M3329" s="117"/>
      <c r="N3329" s="117"/>
      <c r="O3329" s="110"/>
      <c r="P3329" s="110"/>
      <c r="Q3329" s="148"/>
      <c r="R3329" s="170"/>
      <c r="S3329" s="110"/>
      <c r="T3329" s="110"/>
      <c r="U3329" s="110"/>
      <c r="V3329" s="120"/>
      <c r="W3329" s="118"/>
      <c r="X3329" s="118"/>
      <c r="Y3329" s="117"/>
      <c r="Z3329" s="110"/>
      <c r="AA3329" s="110"/>
      <c r="AB3329" s="121"/>
      <c r="AC3329" s="115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9"/>
      <c r="B3330" s="110"/>
      <c r="C3330" s="110"/>
      <c r="D3330" s="111"/>
      <c r="E3330" s="111"/>
      <c r="F3330" s="160"/>
      <c r="G3330" s="114"/>
      <c r="H3330" s="115"/>
      <c r="I3330" s="115"/>
      <c r="J3330" s="116"/>
      <c r="K3330" s="116"/>
      <c r="L3330" s="8"/>
      <c r="M3330" s="117"/>
      <c r="N3330" s="117"/>
      <c r="O3330" s="110"/>
      <c r="P3330" s="110"/>
      <c r="Q3330" s="148"/>
      <c r="R3330" s="170"/>
      <c r="S3330" s="110"/>
      <c r="T3330" s="110"/>
      <c r="U3330" s="110"/>
      <c r="V3330" s="120"/>
      <c r="W3330" s="118"/>
      <c r="X3330" s="118"/>
      <c r="Y3330" s="117"/>
      <c r="Z3330" s="110"/>
      <c r="AA3330" s="110"/>
      <c r="AB3330" s="121"/>
      <c r="AC3330" s="115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9"/>
      <c r="B3331" s="110"/>
      <c r="C3331" s="110"/>
      <c r="D3331" s="111"/>
      <c r="E3331" s="111"/>
      <c r="F3331" s="160"/>
      <c r="G3331" s="114"/>
      <c r="H3331" s="115"/>
      <c r="I3331" s="115"/>
      <c r="J3331" s="116"/>
      <c r="K3331" s="116"/>
      <c r="L3331" s="8"/>
      <c r="M3331" s="117"/>
      <c r="N3331" s="117"/>
      <c r="O3331" s="110"/>
      <c r="P3331" s="110"/>
      <c r="Q3331" s="148"/>
      <c r="R3331" s="170"/>
      <c r="S3331" s="110"/>
      <c r="T3331" s="110"/>
      <c r="U3331" s="110"/>
      <c r="V3331" s="120"/>
      <c r="W3331" s="118"/>
      <c r="X3331" s="118"/>
      <c r="Y3331" s="117"/>
      <c r="Z3331" s="110"/>
      <c r="AA3331" s="110"/>
      <c r="AB3331" s="121"/>
      <c r="AC3331" s="115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9"/>
      <c r="B3332" s="110"/>
      <c r="C3332" s="110"/>
      <c r="D3332" s="111"/>
      <c r="E3332" s="111"/>
      <c r="F3332" s="160"/>
      <c r="G3332" s="114"/>
      <c r="H3332" s="115"/>
      <c r="I3332" s="115"/>
      <c r="J3332" s="116"/>
      <c r="K3332" s="116"/>
      <c r="L3332" s="8"/>
      <c r="M3332" s="117"/>
      <c r="N3332" s="117"/>
      <c r="O3332" s="110"/>
      <c r="P3332" s="110"/>
      <c r="Q3332" s="148"/>
      <c r="R3332" s="170"/>
      <c r="S3332" s="110"/>
      <c r="T3332" s="110"/>
      <c r="U3332" s="110"/>
      <c r="V3332" s="120"/>
      <c r="W3332" s="118"/>
      <c r="X3332" s="118"/>
      <c r="Y3332" s="117"/>
      <c r="Z3332" s="110"/>
      <c r="AA3332" s="110"/>
      <c r="AB3332" s="121"/>
      <c r="AC3332" s="115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9"/>
      <c r="B3333" s="110"/>
      <c r="C3333" s="110"/>
      <c r="D3333" s="111"/>
      <c r="E3333" s="111"/>
      <c r="F3333" s="160"/>
      <c r="G3333" s="114"/>
      <c r="H3333" s="115"/>
      <c r="I3333" s="115"/>
      <c r="J3333" s="116"/>
      <c r="K3333" s="116"/>
      <c r="L3333" s="8"/>
      <c r="M3333" s="117"/>
      <c r="N3333" s="117"/>
      <c r="O3333" s="110"/>
      <c r="P3333" s="110"/>
      <c r="Q3333" s="148"/>
      <c r="R3333" s="170"/>
      <c r="S3333" s="110"/>
      <c r="T3333" s="110"/>
      <c r="U3333" s="110"/>
      <c r="V3333" s="120"/>
      <c r="W3333" s="118"/>
      <c r="X3333" s="118"/>
      <c r="Y3333" s="117"/>
      <c r="Z3333" s="110"/>
      <c r="AA3333" s="110"/>
      <c r="AB3333" s="121"/>
      <c r="AC3333" s="115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9"/>
      <c r="B3334" s="110"/>
      <c r="C3334" s="110"/>
      <c r="D3334" s="111"/>
      <c r="E3334" s="111"/>
      <c r="F3334" s="160"/>
      <c r="G3334" s="114"/>
      <c r="H3334" s="115"/>
      <c r="I3334" s="115"/>
      <c r="J3334" s="116"/>
      <c r="K3334" s="116"/>
      <c r="L3334" s="8"/>
      <c r="M3334" s="117"/>
      <c r="N3334" s="117"/>
      <c r="O3334" s="110"/>
      <c r="P3334" s="110"/>
      <c r="Q3334" s="148"/>
      <c r="R3334" s="170"/>
      <c r="S3334" s="110"/>
      <c r="T3334" s="110"/>
      <c r="U3334" s="110"/>
      <c r="V3334" s="120"/>
      <c r="W3334" s="118"/>
      <c r="X3334" s="118"/>
      <c r="Y3334" s="117"/>
      <c r="Z3334" s="110"/>
      <c r="AA3334" s="110"/>
      <c r="AB3334" s="121"/>
      <c r="AC3334" s="115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9"/>
      <c r="B3335" s="110"/>
      <c r="C3335" s="110"/>
      <c r="D3335" s="111"/>
      <c r="E3335" s="111"/>
      <c r="F3335" s="160"/>
      <c r="G3335" s="114"/>
      <c r="H3335" s="115"/>
      <c r="I3335" s="115"/>
      <c r="J3335" s="116"/>
      <c r="K3335" s="116"/>
      <c r="L3335" s="8"/>
      <c r="M3335" s="117"/>
      <c r="N3335" s="117"/>
      <c r="O3335" s="110"/>
      <c r="P3335" s="110"/>
      <c r="Q3335" s="148"/>
      <c r="R3335" s="170"/>
      <c r="S3335" s="110"/>
      <c r="T3335" s="110"/>
      <c r="U3335" s="110"/>
      <c r="V3335" s="120"/>
      <c r="W3335" s="118"/>
      <c r="X3335" s="118"/>
      <c r="Y3335" s="117"/>
      <c r="Z3335" s="110"/>
      <c r="AA3335" s="110"/>
      <c r="AB3335" s="121"/>
      <c r="AC3335" s="115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9"/>
      <c r="B3336" s="110"/>
      <c r="C3336" s="110"/>
      <c r="D3336" s="111"/>
      <c r="E3336" s="111"/>
      <c r="F3336" s="160"/>
      <c r="G3336" s="114"/>
      <c r="H3336" s="115"/>
      <c r="I3336" s="115"/>
      <c r="J3336" s="116"/>
      <c r="K3336" s="116"/>
      <c r="L3336" s="8"/>
      <c r="M3336" s="117"/>
      <c r="N3336" s="117"/>
      <c r="O3336" s="110"/>
      <c r="P3336" s="110"/>
      <c r="Q3336" s="148"/>
      <c r="R3336" s="170"/>
      <c r="S3336" s="110"/>
      <c r="T3336" s="110"/>
      <c r="U3336" s="110"/>
      <c r="V3336" s="120"/>
      <c r="W3336" s="118"/>
      <c r="X3336" s="118"/>
      <c r="Y3336" s="117"/>
      <c r="Z3336" s="110"/>
      <c r="AA3336" s="110"/>
      <c r="AB3336" s="121"/>
      <c r="AC3336" s="115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9"/>
      <c r="B3337" s="110"/>
      <c r="C3337" s="110"/>
      <c r="D3337" s="111"/>
      <c r="E3337" s="111"/>
      <c r="F3337" s="160"/>
      <c r="G3337" s="114"/>
      <c r="H3337" s="115"/>
      <c r="I3337" s="115"/>
      <c r="J3337" s="116"/>
      <c r="K3337" s="116"/>
      <c r="L3337" s="8"/>
      <c r="M3337" s="117"/>
      <c r="N3337" s="117"/>
      <c r="O3337" s="110"/>
      <c r="P3337" s="110"/>
      <c r="Q3337" s="148"/>
      <c r="R3337" s="170"/>
      <c r="S3337" s="110"/>
      <c r="T3337" s="110"/>
      <c r="U3337" s="110"/>
      <c r="V3337" s="120"/>
      <c r="W3337" s="118"/>
      <c r="X3337" s="118"/>
      <c r="Y3337" s="117"/>
      <c r="Z3337" s="110"/>
      <c r="AA3337" s="110"/>
      <c r="AB3337" s="121"/>
      <c r="AC3337" s="115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9"/>
      <c r="B3338" s="110"/>
      <c r="C3338" s="110"/>
      <c r="D3338" s="111"/>
      <c r="E3338" s="111"/>
      <c r="F3338" s="160"/>
      <c r="G3338" s="114"/>
      <c r="H3338" s="115"/>
      <c r="I3338" s="115"/>
      <c r="J3338" s="116"/>
      <c r="K3338" s="116"/>
      <c r="L3338" s="8"/>
      <c r="M3338" s="117"/>
      <c r="N3338" s="117"/>
      <c r="O3338" s="110"/>
      <c r="P3338" s="110"/>
      <c r="Q3338" s="148"/>
      <c r="R3338" s="170"/>
      <c r="S3338" s="110"/>
      <c r="T3338" s="110"/>
      <c r="U3338" s="110"/>
      <c r="V3338" s="120"/>
      <c r="W3338" s="118"/>
      <c r="X3338" s="118"/>
      <c r="Y3338" s="117"/>
      <c r="Z3338" s="110"/>
      <c r="AA3338" s="110"/>
      <c r="AB3338" s="121"/>
      <c r="AC3338" s="115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9"/>
      <c r="B3339" s="110"/>
      <c r="C3339" s="110"/>
      <c r="D3339" s="111"/>
      <c r="E3339" s="111"/>
      <c r="F3339" s="160"/>
      <c r="G3339" s="114"/>
      <c r="H3339" s="115"/>
      <c r="I3339" s="115"/>
      <c r="J3339" s="116"/>
      <c r="K3339" s="116"/>
      <c r="L3339" s="8"/>
      <c r="M3339" s="117"/>
      <c r="N3339" s="117"/>
      <c r="O3339" s="110"/>
      <c r="P3339" s="110"/>
      <c r="Q3339" s="148"/>
      <c r="R3339" s="170"/>
      <c r="S3339" s="110"/>
      <c r="T3339" s="110"/>
      <c r="U3339" s="110"/>
      <c r="V3339" s="120"/>
      <c r="W3339" s="118"/>
      <c r="X3339" s="118"/>
      <c r="Y3339" s="117"/>
      <c r="Z3339" s="110"/>
      <c r="AA3339" s="110"/>
      <c r="AB3339" s="121"/>
      <c r="AC3339" s="115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9"/>
      <c r="B3340" s="110"/>
      <c r="C3340" s="110"/>
      <c r="D3340" s="111"/>
      <c r="E3340" s="111"/>
      <c r="F3340" s="160"/>
      <c r="G3340" s="114"/>
      <c r="H3340" s="115"/>
      <c r="I3340" s="115"/>
      <c r="J3340" s="116"/>
      <c r="K3340" s="116"/>
      <c r="L3340" s="8"/>
      <c r="M3340" s="117"/>
      <c r="N3340" s="117"/>
      <c r="O3340" s="110"/>
      <c r="P3340" s="110"/>
      <c r="Q3340" s="148"/>
      <c r="R3340" s="170"/>
      <c r="S3340" s="110"/>
      <c r="T3340" s="110"/>
      <c r="U3340" s="110"/>
      <c r="V3340" s="120"/>
      <c r="W3340" s="118"/>
      <c r="X3340" s="118"/>
      <c r="Y3340" s="117"/>
      <c r="Z3340" s="110"/>
      <c r="AA3340" s="110"/>
      <c r="AB3340" s="121"/>
      <c r="AC3340" s="115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9"/>
      <c r="B3341" s="110"/>
      <c r="C3341" s="110"/>
      <c r="D3341" s="111"/>
      <c r="E3341" s="111"/>
      <c r="F3341" s="160"/>
      <c r="G3341" s="114"/>
      <c r="H3341" s="115"/>
      <c r="I3341" s="115"/>
      <c r="J3341" s="116"/>
      <c r="K3341" s="116"/>
      <c r="L3341" s="8"/>
      <c r="M3341" s="117"/>
      <c r="N3341" s="117"/>
      <c r="O3341" s="110"/>
      <c r="P3341" s="110"/>
      <c r="Q3341" s="148"/>
      <c r="R3341" s="170"/>
      <c r="S3341" s="110"/>
      <c r="T3341" s="110"/>
      <c r="U3341" s="110"/>
      <c r="V3341" s="120"/>
      <c r="W3341" s="118"/>
      <c r="X3341" s="118"/>
      <c r="Y3341" s="117"/>
      <c r="Z3341" s="110"/>
      <c r="AA3341" s="110"/>
      <c r="AB3341" s="121"/>
      <c r="AC3341" s="115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9"/>
      <c r="B3342" s="110"/>
      <c r="C3342" s="110"/>
      <c r="D3342" s="111"/>
      <c r="E3342" s="111"/>
      <c r="F3342" s="160"/>
      <c r="G3342" s="114"/>
      <c r="H3342" s="115"/>
      <c r="I3342" s="115"/>
      <c r="J3342" s="116"/>
      <c r="K3342" s="116"/>
      <c r="L3342" s="8"/>
      <c r="M3342" s="117"/>
      <c r="N3342" s="117"/>
      <c r="O3342" s="110"/>
      <c r="P3342" s="110"/>
      <c r="Q3342" s="148"/>
      <c r="R3342" s="170"/>
      <c r="S3342" s="110"/>
      <c r="T3342" s="110"/>
      <c r="U3342" s="110"/>
      <c r="V3342" s="120"/>
      <c r="W3342" s="118"/>
      <c r="X3342" s="118"/>
      <c r="Y3342" s="117"/>
      <c r="Z3342" s="110"/>
      <c r="AA3342" s="110"/>
      <c r="AB3342" s="121"/>
      <c r="AC3342" s="115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9"/>
      <c r="B3343" s="110"/>
      <c r="C3343" s="110"/>
      <c r="D3343" s="111"/>
      <c r="E3343" s="111"/>
      <c r="F3343" s="160"/>
      <c r="G3343" s="114"/>
      <c r="H3343" s="115"/>
      <c r="I3343" s="115"/>
      <c r="J3343" s="116"/>
      <c r="K3343" s="116"/>
      <c r="L3343" s="8"/>
      <c r="M3343" s="117"/>
      <c r="N3343" s="117"/>
      <c r="O3343" s="110"/>
      <c r="P3343" s="110"/>
      <c r="Q3343" s="148"/>
      <c r="R3343" s="170"/>
      <c r="S3343" s="110"/>
      <c r="T3343" s="110"/>
      <c r="U3343" s="110"/>
      <c r="V3343" s="120"/>
      <c r="W3343" s="118"/>
      <c r="X3343" s="118"/>
      <c r="Y3343" s="117"/>
      <c r="Z3343" s="110"/>
      <c r="AA3343" s="110"/>
      <c r="AB3343" s="121"/>
      <c r="AC3343" s="115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9"/>
      <c r="B3344" s="110"/>
      <c r="C3344" s="110"/>
      <c r="D3344" s="111"/>
      <c r="E3344" s="111"/>
      <c r="F3344" s="160"/>
      <c r="G3344" s="114"/>
      <c r="H3344" s="115"/>
      <c r="I3344" s="115"/>
      <c r="J3344" s="116"/>
      <c r="K3344" s="116"/>
      <c r="L3344" s="8"/>
      <c r="M3344" s="117"/>
      <c r="N3344" s="117"/>
      <c r="O3344" s="110"/>
      <c r="P3344" s="110"/>
      <c r="Q3344" s="148"/>
      <c r="R3344" s="170"/>
      <c r="S3344" s="110"/>
      <c r="T3344" s="110"/>
      <c r="U3344" s="110"/>
      <c r="V3344" s="120"/>
      <c r="W3344" s="118"/>
      <c r="X3344" s="118"/>
      <c r="Y3344" s="117"/>
      <c r="Z3344" s="110"/>
      <c r="AA3344" s="110"/>
      <c r="AB3344" s="121"/>
      <c r="AC3344" s="115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9"/>
      <c r="B3345" s="110"/>
      <c r="C3345" s="110"/>
      <c r="D3345" s="111"/>
      <c r="E3345" s="111"/>
      <c r="F3345" s="160"/>
      <c r="G3345" s="114"/>
      <c r="H3345" s="115"/>
      <c r="I3345" s="115"/>
      <c r="J3345" s="116"/>
      <c r="K3345" s="116"/>
      <c r="L3345" s="8"/>
      <c r="M3345" s="117"/>
      <c r="N3345" s="117"/>
      <c r="O3345" s="110"/>
      <c r="P3345" s="110"/>
      <c r="Q3345" s="148"/>
      <c r="R3345" s="170"/>
      <c r="S3345" s="110"/>
      <c r="T3345" s="110"/>
      <c r="U3345" s="110"/>
      <c r="V3345" s="120"/>
      <c r="W3345" s="118"/>
      <c r="X3345" s="118"/>
      <c r="Y3345" s="117"/>
      <c r="Z3345" s="110"/>
      <c r="AA3345" s="110"/>
      <c r="AB3345" s="121"/>
      <c r="AC3345" s="115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9"/>
      <c r="B3346" s="110"/>
      <c r="C3346" s="110"/>
      <c r="D3346" s="111"/>
      <c r="E3346" s="111"/>
      <c r="F3346" s="160"/>
      <c r="G3346" s="114"/>
      <c r="H3346" s="115"/>
      <c r="I3346" s="115"/>
      <c r="J3346" s="116"/>
      <c r="K3346" s="116"/>
      <c r="L3346" s="8"/>
      <c r="M3346" s="117"/>
      <c r="N3346" s="117"/>
      <c r="O3346" s="110"/>
      <c r="P3346" s="110"/>
      <c r="Q3346" s="148"/>
      <c r="R3346" s="170"/>
      <c r="S3346" s="110"/>
      <c r="T3346" s="110"/>
      <c r="U3346" s="110"/>
      <c r="V3346" s="120"/>
      <c r="W3346" s="118"/>
      <c r="X3346" s="118"/>
      <c r="Y3346" s="117"/>
      <c r="Z3346" s="110"/>
      <c r="AA3346" s="110"/>
      <c r="AB3346" s="121"/>
      <c r="AC3346" s="115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9"/>
      <c r="B3347" s="110"/>
      <c r="C3347" s="110"/>
      <c r="D3347" s="111"/>
      <c r="E3347" s="111"/>
      <c r="F3347" s="160"/>
      <c r="G3347" s="114"/>
      <c r="H3347" s="115"/>
      <c r="I3347" s="115"/>
      <c r="J3347" s="116"/>
      <c r="K3347" s="116"/>
      <c r="L3347" s="8"/>
      <c r="M3347" s="117"/>
      <c r="N3347" s="117"/>
      <c r="O3347" s="110"/>
      <c r="P3347" s="110"/>
      <c r="Q3347" s="148"/>
      <c r="R3347" s="170"/>
      <c r="S3347" s="110"/>
      <c r="T3347" s="110"/>
      <c r="U3347" s="110"/>
      <c r="V3347" s="120"/>
      <c r="W3347" s="118"/>
      <c r="X3347" s="118"/>
      <c r="Y3347" s="117"/>
      <c r="Z3347" s="110"/>
      <c r="AA3347" s="110"/>
      <c r="AB3347" s="121"/>
      <c r="AC3347" s="115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9"/>
      <c r="B3348" s="110"/>
      <c r="C3348" s="110"/>
      <c r="D3348" s="111"/>
      <c r="E3348" s="111"/>
      <c r="F3348" s="160"/>
      <c r="G3348" s="114"/>
      <c r="H3348" s="115"/>
      <c r="I3348" s="115"/>
      <c r="J3348" s="116"/>
      <c r="K3348" s="116"/>
      <c r="L3348" s="8"/>
      <c r="M3348" s="117"/>
      <c r="N3348" s="117"/>
      <c r="O3348" s="110"/>
      <c r="P3348" s="110"/>
      <c r="Q3348" s="148"/>
      <c r="R3348" s="170"/>
      <c r="S3348" s="110"/>
      <c r="T3348" s="110"/>
      <c r="U3348" s="110"/>
      <c r="V3348" s="120"/>
      <c r="W3348" s="118"/>
      <c r="X3348" s="118"/>
      <c r="Y3348" s="117"/>
      <c r="Z3348" s="110"/>
      <c r="AA3348" s="110"/>
      <c r="AB3348" s="121"/>
      <c r="AC3348" s="115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9"/>
      <c r="B3349" s="110"/>
      <c r="C3349" s="110"/>
      <c r="D3349" s="111"/>
      <c r="E3349" s="111"/>
      <c r="F3349" s="160"/>
      <c r="G3349" s="114"/>
      <c r="H3349" s="115"/>
      <c r="I3349" s="115"/>
      <c r="J3349" s="116"/>
      <c r="K3349" s="116"/>
      <c r="L3349" s="8"/>
      <c r="M3349" s="117"/>
      <c r="N3349" s="117"/>
      <c r="O3349" s="110"/>
      <c r="P3349" s="110"/>
      <c r="Q3349" s="148"/>
      <c r="R3349" s="170"/>
      <c r="S3349" s="110"/>
      <c r="T3349" s="110"/>
      <c r="U3349" s="110"/>
      <c r="V3349" s="120"/>
      <c r="W3349" s="118"/>
      <c r="X3349" s="118"/>
      <c r="Y3349" s="117"/>
      <c r="Z3349" s="110"/>
      <c r="AA3349" s="110"/>
      <c r="AB3349" s="121"/>
      <c r="AC3349" s="115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9"/>
      <c r="B3350" s="110"/>
      <c r="C3350" s="110"/>
      <c r="D3350" s="111"/>
      <c r="E3350" s="111"/>
      <c r="F3350" s="160"/>
      <c r="G3350" s="114"/>
      <c r="H3350" s="115"/>
      <c r="I3350" s="115"/>
      <c r="J3350" s="116"/>
      <c r="K3350" s="116"/>
      <c r="L3350" s="8"/>
      <c r="M3350" s="117"/>
      <c r="N3350" s="117"/>
      <c r="O3350" s="110"/>
      <c r="P3350" s="110"/>
      <c r="Q3350" s="148"/>
      <c r="R3350" s="170"/>
      <c r="S3350" s="110"/>
      <c r="T3350" s="110"/>
      <c r="U3350" s="110"/>
      <c r="V3350" s="120"/>
      <c r="W3350" s="118"/>
      <c r="X3350" s="118"/>
      <c r="Y3350" s="117"/>
      <c r="Z3350" s="110"/>
      <c r="AA3350" s="110"/>
      <c r="AB3350" s="121"/>
      <c r="AC3350" s="115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9"/>
      <c r="B3351" s="110"/>
      <c r="C3351" s="110"/>
      <c r="D3351" s="111"/>
      <c r="E3351" s="111"/>
      <c r="F3351" s="160"/>
      <c r="G3351" s="114"/>
      <c r="H3351" s="115"/>
      <c r="I3351" s="115"/>
      <c r="J3351" s="116"/>
      <c r="K3351" s="116"/>
      <c r="L3351" s="8"/>
      <c r="M3351" s="117"/>
      <c r="N3351" s="117"/>
      <c r="O3351" s="110"/>
      <c r="P3351" s="110"/>
      <c r="Q3351" s="148"/>
      <c r="R3351" s="170"/>
      <c r="S3351" s="110"/>
      <c r="T3351" s="110"/>
      <c r="U3351" s="110"/>
      <c r="V3351" s="120"/>
      <c r="W3351" s="118"/>
      <c r="X3351" s="118"/>
      <c r="Y3351" s="117"/>
      <c r="Z3351" s="110"/>
      <c r="AA3351" s="110"/>
      <c r="AB3351" s="121"/>
      <c r="AC3351" s="115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9"/>
      <c r="B3352" s="110"/>
      <c r="C3352" s="110"/>
      <c r="D3352" s="111"/>
      <c r="E3352" s="111"/>
      <c r="F3352" s="160"/>
      <c r="G3352" s="114"/>
      <c r="H3352" s="115"/>
      <c r="I3352" s="115"/>
      <c r="J3352" s="116"/>
      <c r="K3352" s="116"/>
      <c r="L3352" s="8"/>
      <c r="M3352" s="117"/>
      <c r="N3352" s="117"/>
      <c r="O3352" s="110"/>
      <c r="P3352" s="110"/>
      <c r="Q3352" s="148"/>
      <c r="R3352" s="170"/>
      <c r="S3352" s="110"/>
      <c r="T3352" s="110"/>
      <c r="U3352" s="110"/>
      <c r="V3352" s="120"/>
      <c r="W3352" s="118"/>
      <c r="X3352" s="118"/>
      <c r="Y3352" s="117"/>
      <c r="Z3352" s="110"/>
      <c r="AA3352" s="110"/>
      <c r="AB3352" s="121"/>
      <c r="AC3352" s="115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9"/>
      <c r="B3353" s="110"/>
      <c r="C3353" s="110"/>
      <c r="D3353" s="111"/>
      <c r="E3353" s="111"/>
      <c r="F3353" s="160"/>
      <c r="G3353" s="114"/>
      <c r="H3353" s="115"/>
      <c r="I3353" s="115"/>
      <c r="J3353" s="116"/>
      <c r="K3353" s="116"/>
      <c r="L3353" s="8"/>
      <c r="M3353" s="117"/>
      <c r="N3353" s="117"/>
      <c r="O3353" s="110"/>
      <c r="P3353" s="110"/>
      <c r="Q3353" s="148"/>
      <c r="R3353" s="170"/>
      <c r="S3353" s="110"/>
      <c r="T3353" s="110"/>
      <c r="U3353" s="110"/>
      <c r="V3353" s="120"/>
      <c r="W3353" s="118"/>
      <c r="X3353" s="118"/>
      <c r="Y3353" s="117"/>
      <c r="Z3353" s="110"/>
      <c r="AA3353" s="110"/>
      <c r="AB3353" s="121"/>
      <c r="AC3353" s="115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9"/>
      <c r="B3354" s="110"/>
      <c r="C3354" s="110"/>
      <c r="D3354" s="111"/>
      <c r="E3354" s="111"/>
      <c r="F3354" s="160"/>
      <c r="G3354" s="114"/>
      <c r="H3354" s="115"/>
      <c r="I3354" s="115"/>
      <c r="J3354" s="116"/>
      <c r="K3354" s="116"/>
      <c r="L3354" s="8"/>
      <c r="M3354" s="117"/>
      <c r="N3354" s="117"/>
      <c r="O3354" s="110"/>
      <c r="P3354" s="110"/>
      <c r="Q3354" s="148"/>
      <c r="R3354" s="170"/>
      <c r="S3354" s="110"/>
      <c r="T3354" s="110"/>
      <c r="U3354" s="110"/>
      <c r="V3354" s="120"/>
      <c r="W3354" s="118"/>
      <c r="X3354" s="118"/>
      <c r="Y3354" s="117"/>
      <c r="Z3354" s="110"/>
      <c r="AA3354" s="110"/>
      <c r="AB3354" s="121"/>
      <c r="AC3354" s="115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9"/>
      <c r="B3355" s="110"/>
      <c r="C3355" s="110"/>
      <c r="D3355" s="111"/>
      <c r="E3355" s="111"/>
      <c r="F3355" s="160"/>
      <c r="G3355" s="114"/>
      <c r="H3355" s="115"/>
      <c r="I3355" s="115"/>
      <c r="J3355" s="116"/>
      <c r="K3355" s="116"/>
      <c r="L3355" s="8"/>
      <c r="M3355" s="117"/>
      <c r="N3355" s="117"/>
      <c r="O3355" s="110"/>
      <c r="P3355" s="110"/>
      <c r="Q3355" s="148"/>
      <c r="R3355" s="170"/>
      <c r="S3355" s="110"/>
      <c r="T3355" s="110"/>
      <c r="U3355" s="110"/>
      <c r="V3355" s="120"/>
      <c r="W3355" s="118"/>
      <c r="X3355" s="118"/>
      <c r="Y3355" s="117"/>
      <c r="Z3355" s="110"/>
      <c r="AA3355" s="110"/>
      <c r="AB3355" s="121"/>
      <c r="AC3355" s="115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9"/>
      <c r="B3356" s="110"/>
      <c r="C3356" s="110"/>
      <c r="D3356" s="111"/>
      <c r="E3356" s="111"/>
      <c r="F3356" s="160"/>
      <c r="G3356" s="114"/>
      <c r="H3356" s="115"/>
      <c r="I3356" s="115"/>
      <c r="J3356" s="116"/>
      <c r="K3356" s="116"/>
      <c r="L3356" s="8"/>
      <c r="M3356" s="117"/>
      <c r="N3356" s="117"/>
      <c r="O3356" s="110"/>
      <c r="P3356" s="110"/>
      <c r="Q3356" s="148"/>
      <c r="R3356" s="170"/>
      <c r="S3356" s="110"/>
      <c r="T3356" s="110"/>
      <c r="U3356" s="110"/>
      <c r="V3356" s="120"/>
      <c r="W3356" s="118"/>
      <c r="X3356" s="118"/>
      <c r="Y3356" s="117"/>
      <c r="Z3356" s="110"/>
      <c r="AA3356" s="110"/>
      <c r="AB3356" s="121"/>
      <c r="AC3356" s="115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9"/>
      <c r="B3357" s="110"/>
      <c r="C3357" s="110"/>
      <c r="D3357" s="111"/>
      <c r="E3357" s="111"/>
      <c r="F3357" s="160"/>
      <c r="G3357" s="114"/>
      <c r="H3357" s="115"/>
      <c r="I3357" s="115"/>
      <c r="J3357" s="116"/>
      <c r="K3357" s="116"/>
      <c r="L3357" s="8"/>
      <c r="M3357" s="117"/>
      <c r="N3357" s="117"/>
      <c r="O3357" s="110"/>
      <c r="P3357" s="110"/>
      <c r="Q3357" s="148"/>
      <c r="R3357" s="170"/>
      <c r="S3357" s="110"/>
      <c r="T3357" s="110"/>
      <c r="U3357" s="110"/>
      <c r="V3357" s="120"/>
      <c r="W3357" s="118"/>
      <c r="X3357" s="118"/>
      <c r="Y3357" s="117"/>
      <c r="Z3357" s="110"/>
      <c r="AA3357" s="110"/>
      <c r="AB3357" s="121"/>
      <c r="AC3357" s="115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9"/>
      <c r="B3358" s="110"/>
      <c r="C3358" s="110"/>
      <c r="D3358" s="111"/>
      <c r="E3358" s="111"/>
      <c r="F3358" s="160"/>
      <c r="G3358" s="114"/>
      <c r="H3358" s="115"/>
      <c r="I3358" s="115"/>
      <c r="J3358" s="116"/>
      <c r="K3358" s="116"/>
      <c r="L3358" s="8"/>
      <c r="M3358" s="117"/>
      <c r="N3358" s="117"/>
      <c r="O3358" s="110"/>
      <c r="P3358" s="110"/>
      <c r="Q3358" s="148"/>
      <c r="R3358" s="170"/>
      <c r="S3358" s="110"/>
      <c r="T3358" s="110"/>
      <c r="U3358" s="110"/>
      <c r="V3358" s="120"/>
      <c r="W3358" s="118"/>
      <c r="X3358" s="118"/>
      <c r="Y3358" s="117"/>
      <c r="Z3358" s="110"/>
      <c r="AA3358" s="110"/>
      <c r="AB3358" s="121"/>
      <c r="AC3358" s="115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9"/>
      <c r="B3359" s="110"/>
      <c r="C3359" s="110"/>
      <c r="D3359" s="111"/>
      <c r="E3359" s="111"/>
      <c r="F3359" s="160"/>
      <c r="G3359" s="114"/>
      <c r="H3359" s="115"/>
      <c r="I3359" s="115"/>
      <c r="J3359" s="116"/>
      <c r="K3359" s="116"/>
      <c r="L3359" s="8"/>
      <c r="M3359" s="117"/>
      <c r="N3359" s="117"/>
      <c r="O3359" s="110"/>
      <c r="P3359" s="110"/>
      <c r="Q3359" s="148"/>
      <c r="R3359" s="170"/>
      <c r="S3359" s="110"/>
      <c r="T3359" s="110"/>
      <c r="U3359" s="110"/>
      <c r="V3359" s="120"/>
      <c r="W3359" s="118"/>
      <c r="X3359" s="118"/>
      <c r="Y3359" s="117"/>
      <c r="Z3359" s="110"/>
      <c r="AA3359" s="110"/>
      <c r="AB3359" s="121"/>
      <c r="AC3359" s="115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9"/>
      <c r="B3360" s="110"/>
      <c r="C3360" s="110"/>
      <c r="D3360" s="111"/>
      <c r="E3360" s="111"/>
      <c r="F3360" s="160"/>
      <c r="G3360" s="114"/>
      <c r="H3360" s="115"/>
      <c r="I3360" s="115"/>
      <c r="J3360" s="116"/>
      <c r="K3360" s="116"/>
      <c r="L3360" s="8"/>
      <c r="M3360" s="117"/>
      <c r="N3360" s="117"/>
      <c r="O3360" s="110"/>
      <c r="P3360" s="110"/>
      <c r="Q3360" s="148"/>
      <c r="R3360" s="170"/>
      <c r="S3360" s="110"/>
      <c r="T3360" s="110"/>
      <c r="U3360" s="110"/>
      <c r="V3360" s="120"/>
      <c r="W3360" s="118"/>
      <c r="X3360" s="118"/>
      <c r="Y3360" s="117"/>
      <c r="Z3360" s="110"/>
      <c r="AA3360" s="110"/>
      <c r="AB3360" s="121"/>
      <c r="AC3360" s="115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9"/>
      <c r="B3361" s="110"/>
      <c r="C3361" s="110"/>
      <c r="D3361" s="111"/>
      <c r="E3361" s="111"/>
      <c r="F3361" s="160"/>
      <c r="G3361" s="114"/>
      <c r="H3361" s="115"/>
      <c r="I3361" s="115"/>
      <c r="J3361" s="116"/>
      <c r="K3361" s="116"/>
      <c r="L3361" s="8"/>
      <c r="M3361" s="117"/>
      <c r="N3361" s="117"/>
      <c r="O3361" s="110"/>
      <c r="P3361" s="110"/>
      <c r="Q3361" s="148"/>
      <c r="R3361" s="170"/>
      <c r="S3361" s="110"/>
      <c r="T3361" s="110"/>
      <c r="U3361" s="110"/>
      <c r="V3361" s="120"/>
      <c r="W3361" s="118"/>
      <c r="X3361" s="118"/>
      <c r="Y3361" s="117"/>
      <c r="Z3361" s="110"/>
      <c r="AA3361" s="110"/>
      <c r="AB3361" s="121"/>
      <c r="AC3361" s="115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9"/>
      <c r="B3362" s="110"/>
      <c r="C3362" s="110"/>
      <c r="D3362" s="111"/>
      <c r="E3362" s="111"/>
      <c r="F3362" s="160"/>
      <c r="G3362" s="114"/>
      <c r="H3362" s="115"/>
      <c r="I3362" s="115"/>
      <c r="J3362" s="116"/>
      <c r="K3362" s="116"/>
      <c r="L3362" s="8"/>
      <c r="M3362" s="117"/>
      <c r="N3362" s="117"/>
      <c r="O3362" s="110"/>
      <c r="P3362" s="110"/>
      <c r="Q3362" s="148"/>
      <c r="R3362" s="170"/>
      <c r="S3362" s="110"/>
      <c r="T3362" s="110"/>
      <c r="U3362" s="110"/>
      <c r="V3362" s="120"/>
      <c r="W3362" s="118"/>
      <c r="X3362" s="118"/>
      <c r="Y3362" s="117"/>
      <c r="Z3362" s="110"/>
      <c r="AA3362" s="110"/>
      <c r="AB3362" s="121"/>
      <c r="AC3362" s="115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9"/>
      <c r="B3363" s="110"/>
      <c r="C3363" s="110"/>
      <c r="D3363" s="111"/>
      <c r="E3363" s="111"/>
      <c r="F3363" s="160"/>
      <c r="G3363" s="114"/>
      <c r="H3363" s="115"/>
      <c r="I3363" s="115"/>
      <c r="J3363" s="116"/>
      <c r="K3363" s="116"/>
      <c r="L3363" s="8"/>
      <c r="M3363" s="117"/>
      <c r="N3363" s="117"/>
      <c r="O3363" s="110"/>
      <c r="P3363" s="110"/>
      <c r="Q3363" s="148"/>
      <c r="R3363" s="170"/>
      <c r="S3363" s="110"/>
      <c r="T3363" s="110"/>
      <c r="U3363" s="110"/>
      <c r="V3363" s="120"/>
      <c r="W3363" s="118"/>
      <c r="X3363" s="118"/>
      <c r="Y3363" s="117"/>
      <c r="Z3363" s="110"/>
      <c r="AA3363" s="110"/>
      <c r="AB3363" s="121"/>
      <c r="AC3363" s="115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9"/>
      <c r="B3364" s="110"/>
      <c r="C3364" s="110"/>
      <c r="D3364" s="111"/>
      <c r="E3364" s="111"/>
      <c r="F3364" s="160"/>
      <c r="G3364" s="114"/>
      <c r="H3364" s="115"/>
      <c r="I3364" s="115"/>
      <c r="J3364" s="116"/>
      <c r="K3364" s="116"/>
      <c r="L3364" s="8"/>
      <c r="M3364" s="117"/>
      <c r="N3364" s="117"/>
      <c r="O3364" s="110"/>
      <c r="P3364" s="110"/>
      <c r="Q3364" s="148"/>
      <c r="R3364" s="170"/>
      <c r="S3364" s="110"/>
      <c r="T3364" s="110"/>
      <c r="U3364" s="110"/>
      <c r="V3364" s="120"/>
      <c r="W3364" s="118"/>
      <c r="X3364" s="118"/>
      <c r="Y3364" s="117"/>
      <c r="Z3364" s="110"/>
      <c r="AA3364" s="110"/>
      <c r="AB3364" s="121"/>
      <c r="AC3364" s="115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9"/>
      <c r="B3365" s="110"/>
      <c r="C3365" s="110"/>
      <c r="D3365" s="111"/>
      <c r="E3365" s="111"/>
      <c r="F3365" s="160"/>
      <c r="G3365" s="114"/>
      <c r="H3365" s="115"/>
      <c r="I3365" s="115"/>
      <c r="J3365" s="116"/>
      <c r="K3365" s="116"/>
      <c r="L3365" s="8"/>
      <c r="M3365" s="117"/>
      <c r="N3365" s="117"/>
      <c r="O3365" s="110"/>
      <c r="P3365" s="110"/>
      <c r="Q3365" s="148"/>
      <c r="R3365" s="170"/>
      <c r="S3365" s="110"/>
      <c r="T3365" s="110"/>
      <c r="U3365" s="110"/>
      <c r="V3365" s="120"/>
      <c r="W3365" s="118"/>
      <c r="X3365" s="118"/>
      <c r="Y3365" s="117"/>
      <c r="Z3365" s="110"/>
      <c r="AA3365" s="110"/>
      <c r="AB3365" s="121"/>
      <c r="AC3365" s="115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9"/>
      <c r="B3366" s="110"/>
      <c r="C3366" s="110"/>
      <c r="D3366" s="111"/>
      <c r="E3366" s="111"/>
      <c r="F3366" s="160"/>
      <c r="G3366" s="114"/>
      <c r="H3366" s="115"/>
      <c r="I3366" s="115"/>
      <c r="J3366" s="116"/>
      <c r="K3366" s="116"/>
      <c r="L3366" s="8"/>
      <c r="M3366" s="117"/>
      <c r="N3366" s="117"/>
      <c r="O3366" s="110"/>
      <c r="P3366" s="110"/>
      <c r="Q3366" s="148"/>
      <c r="R3366" s="170"/>
      <c r="S3366" s="110"/>
      <c r="T3366" s="110"/>
      <c r="U3366" s="110"/>
      <c r="V3366" s="120"/>
      <c r="W3366" s="118"/>
      <c r="X3366" s="118"/>
      <c r="Y3366" s="117"/>
      <c r="Z3366" s="110"/>
      <c r="AA3366" s="110"/>
      <c r="AB3366" s="121"/>
      <c r="AC3366" s="115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9"/>
      <c r="B3367" s="110"/>
      <c r="C3367" s="110"/>
      <c r="D3367" s="111"/>
      <c r="E3367" s="111"/>
      <c r="F3367" s="160"/>
      <c r="G3367" s="114"/>
      <c r="H3367" s="115"/>
      <c r="I3367" s="115"/>
      <c r="J3367" s="116"/>
      <c r="K3367" s="116"/>
      <c r="L3367" s="8"/>
      <c r="M3367" s="117"/>
      <c r="N3367" s="117"/>
      <c r="O3367" s="110"/>
      <c r="P3367" s="110"/>
      <c r="Q3367" s="148"/>
      <c r="R3367" s="170"/>
      <c r="S3367" s="110"/>
      <c r="T3367" s="110"/>
      <c r="U3367" s="110"/>
      <c r="V3367" s="120"/>
      <c r="W3367" s="118"/>
      <c r="X3367" s="118"/>
      <c r="Y3367" s="117"/>
      <c r="Z3367" s="110"/>
      <c r="AA3367" s="110"/>
      <c r="AB3367" s="121"/>
      <c r="AC3367" s="115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9"/>
      <c r="B3368" s="110"/>
      <c r="C3368" s="110"/>
      <c r="D3368" s="111"/>
      <c r="E3368" s="111"/>
      <c r="F3368" s="160"/>
      <c r="G3368" s="114"/>
      <c r="H3368" s="115"/>
      <c r="I3368" s="115"/>
      <c r="J3368" s="116"/>
      <c r="K3368" s="116"/>
      <c r="L3368" s="8"/>
      <c r="M3368" s="117"/>
      <c r="N3368" s="117"/>
      <c r="O3368" s="110"/>
      <c r="P3368" s="110"/>
      <c r="Q3368" s="148"/>
      <c r="R3368" s="170"/>
      <c r="S3368" s="110"/>
      <c r="T3368" s="110"/>
      <c r="U3368" s="110"/>
      <c r="V3368" s="120"/>
      <c r="W3368" s="118"/>
      <c r="X3368" s="118"/>
      <c r="Y3368" s="117"/>
      <c r="Z3368" s="110"/>
      <c r="AA3368" s="110"/>
      <c r="AB3368" s="121"/>
      <c r="AC3368" s="115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9"/>
      <c r="B3369" s="110"/>
      <c r="C3369" s="110"/>
      <c r="D3369" s="111"/>
      <c r="E3369" s="111"/>
      <c r="F3369" s="160"/>
      <c r="G3369" s="114"/>
      <c r="H3369" s="115"/>
      <c r="I3369" s="115"/>
      <c r="J3369" s="116"/>
      <c r="K3369" s="116"/>
      <c r="L3369" s="8"/>
      <c r="M3369" s="117"/>
      <c r="N3369" s="117"/>
      <c r="O3369" s="110"/>
      <c r="P3369" s="110"/>
      <c r="Q3369" s="148"/>
      <c r="R3369" s="170"/>
      <c r="S3369" s="110"/>
      <c r="T3369" s="110"/>
      <c r="U3369" s="110"/>
      <c r="V3369" s="120"/>
      <c r="W3369" s="118"/>
      <c r="X3369" s="118"/>
      <c r="Y3369" s="117"/>
      <c r="Z3369" s="110"/>
      <c r="AA3369" s="110"/>
      <c r="AB3369" s="121"/>
      <c r="AC3369" s="115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9"/>
      <c r="B3370" s="110"/>
      <c r="C3370" s="110"/>
      <c r="D3370" s="111"/>
      <c r="E3370" s="111"/>
      <c r="F3370" s="160"/>
      <c r="G3370" s="114"/>
      <c r="H3370" s="115"/>
      <c r="I3370" s="115"/>
      <c r="J3370" s="116"/>
      <c r="K3370" s="116"/>
      <c r="L3370" s="8"/>
      <c r="M3370" s="117"/>
      <c r="N3370" s="117"/>
      <c r="O3370" s="110"/>
      <c r="P3370" s="110"/>
      <c r="Q3370" s="148"/>
      <c r="R3370" s="170"/>
      <c r="S3370" s="110"/>
      <c r="T3370" s="110"/>
      <c r="U3370" s="110"/>
      <c r="V3370" s="120"/>
      <c r="W3370" s="118"/>
      <c r="X3370" s="118"/>
      <c r="Y3370" s="117"/>
      <c r="Z3370" s="110"/>
      <c r="AA3370" s="110"/>
      <c r="AB3370" s="121"/>
      <c r="AC3370" s="115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9"/>
      <c r="B3371" s="110"/>
      <c r="C3371" s="110"/>
      <c r="D3371" s="111"/>
      <c r="E3371" s="111"/>
      <c r="F3371" s="160"/>
      <c r="G3371" s="114"/>
      <c r="H3371" s="115"/>
      <c r="I3371" s="115"/>
      <c r="J3371" s="116"/>
      <c r="K3371" s="116"/>
      <c r="L3371" s="8"/>
      <c r="M3371" s="117"/>
      <c r="N3371" s="117"/>
      <c r="O3371" s="110"/>
      <c r="P3371" s="110"/>
      <c r="Q3371" s="148"/>
      <c r="R3371" s="170"/>
      <c r="S3371" s="110"/>
      <c r="T3371" s="110"/>
      <c r="U3371" s="110"/>
      <c r="V3371" s="120"/>
      <c r="W3371" s="118"/>
      <c r="X3371" s="118"/>
      <c r="Y3371" s="117"/>
      <c r="Z3371" s="110"/>
      <c r="AA3371" s="110"/>
      <c r="AB3371" s="121"/>
      <c r="AC3371" s="115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9"/>
      <c r="B3372" s="110"/>
      <c r="C3372" s="110"/>
      <c r="D3372" s="111"/>
      <c r="E3372" s="111"/>
      <c r="F3372" s="160"/>
      <c r="G3372" s="114"/>
      <c r="H3372" s="115"/>
      <c r="I3372" s="115"/>
      <c r="J3372" s="116"/>
      <c r="K3372" s="116"/>
      <c r="L3372" s="8"/>
      <c r="M3372" s="117"/>
      <c r="N3372" s="117"/>
      <c r="O3372" s="110"/>
      <c r="P3372" s="110"/>
      <c r="Q3372" s="148"/>
      <c r="R3372" s="170"/>
      <c r="S3372" s="110"/>
      <c r="T3372" s="110"/>
      <c r="U3372" s="110"/>
      <c r="V3372" s="120"/>
      <c r="W3372" s="118"/>
      <c r="X3372" s="118"/>
      <c r="Y3372" s="117"/>
      <c r="Z3372" s="110"/>
      <c r="AA3372" s="110"/>
      <c r="AB3372" s="121"/>
      <c r="AC3372" s="115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9"/>
      <c r="B3373" s="110"/>
      <c r="C3373" s="110"/>
      <c r="D3373" s="111"/>
      <c r="E3373" s="111"/>
      <c r="F3373" s="160"/>
      <c r="G3373" s="114"/>
      <c r="H3373" s="115"/>
      <c r="I3373" s="115"/>
      <c r="J3373" s="116"/>
      <c r="K3373" s="116"/>
      <c r="L3373" s="8"/>
      <c r="M3373" s="117"/>
      <c r="N3373" s="117"/>
      <c r="O3373" s="110"/>
      <c r="P3373" s="110"/>
      <c r="Q3373" s="148"/>
      <c r="R3373" s="170"/>
      <c r="S3373" s="110"/>
      <c r="T3373" s="110"/>
      <c r="U3373" s="110"/>
      <c r="V3373" s="120"/>
      <c r="W3373" s="118"/>
      <c r="X3373" s="118"/>
      <c r="Y3373" s="117"/>
      <c r="Z3373" s="110"/>
      <c r="AA3373" s="110"/>
      <c r="AB3373" s="121"/>
      <c r="AC3373" s="115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9"/>
      <c r="B3374" s="110"/>
      <c r="C3374" s="110"/>
      <c r="D3374" s="111"/>
      <c r="E3374" s="111"/>
      <c r="F3374" s="160"/>
      <c r="G3374" s="114"/>
      <c r="H3374" s="115"/>
      <c r="I3374" s="115"/>
      <c r="J3374" s="116"/>
      <c r="K3374" s="116"/>
      <c r="L3374" s="8"/>
      <c r="M3374" s="117"/>
      <c r="N3374" s="117"/>
      <c r="O3374" s="110"/>
      <c r="P3374" s="110"/>
      <c r="Q3374" s="148"/>
      <c r="R3374" s="170"/>
      <c r="S3374" s="110"/>
      <c r="T3374" s="110"/>
      <c r="U3374" s="110"/>
      <c r="V3374" s="120"/>
      <c r="W3374" s="118"/>
      <c r="X3374" s="118"/>
      <c r="Y3374" s="117"/>
      <c r="Z3374" s="110"/>
      <c r="AA3374" s="110"/>
      <c r="AB3374" s="121"/>
      <c r="AC3374" s="115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9"/>
      <c r="B3375" s="110"/>
      <c r="C3375" s="110"/>
      <c r="D3375" s="111"/>
      <c r="E3375" s="111"/>
      <c r="F3375" s="160"/>
      <c r="G3375" s="114"/>
      <c r="H3375" s="115"/>
      <c r="I3375" s="115"/>
      <c r="J3375" s="116"/>
      <c r="K3375" s="116"/>
      <c r="L3375" s="8"/>
      <c r="M3375" s="117"/>
      <c r="N3375" s="117"/>
      <c r="O3375" s="110"/>
      <c r="P3375" s="110"/>
      <c r="Q3375" s="148"/>
      <c r="R3375" s="170"/>
      <c r="S3375" s="110"/>
      <c r="T3375" s="110"/>
      <c r="U3375" s="110"/>
      <c r="V3375" s="120"/>
      <c r="W3375" s="118"/>
      <c r="X3375" s="118"/>
      <c r="Y3375" s="117"/>
      <c r="Z3375" s="110"/>
      <c r="AA3375" s="110"/>
      <c r="AB3375" s="121"/>
      <c r="AC3375" s="115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9"/>
      <c r="B3376" s="110"/>
      <c r="C3376" s="110"/>
      <c r="D3376" s="111"/>
      <c r="E3376" s="111"/>
      <c r="F3376" s="160"/>
      <c r="G3376" s="114"/>
      <c r="H3376" s="115"/>
      <c r="I3376" s="115"/>
      <c r="J3376" s="116"/>
      <c r="K3376" s="116"/>
      <c r="L3376" s="8"/>
      <c r="M3376" s="117"/>
      <c r="N3376" s="117"/>
      <c r="O3376" s="110"/>
      <c r="P3376" s="110"/>
      <c r="Q3376" s="148"/>
      <c r="R3376" s="170"/>
      <c r="S3376" s="110"/>
      <c r="T3376" s="110"/>
      <c r="U3376" s="110"/>
      <c r="V3376" s="120"/>
      <c r="W3376" s="118"/>
      <c r="X3376" s="118"/>
      <c r="Y3376" s="117"/>
      <c r="Z3376" s="110"/>
      <c r="AA3376" s="110"/>
      <c r="AB3376" s="121"/>
      <c r="AC3376" s="115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9"/>
      <c r="B3377" s="110"/>
      <c r="C3377" s="110"/>
      <c r="D3377" s="111"/>
      <c r="E3377" s="111"/>
      <c r="F3377" s="160"/>
      <c r="G3377" s="114"/>
      <c r="H3377" s="115"/>
      <c r="I3377" s="115"/>
      <c r="J3377" s="116"/>
      <c r="K3377" s="116"/>
      <c r="L3377" s="8"/>
      <c r="M3377" s="117"/>
      <c r="N3377" s="117"/>
      <c r="O3377" s="110"/>
      <c r="P3377" s="110"/>
      <c r="Q3377" s="148"/>
      <c r="R3377" s="170"/>
      <c r="S3377" s="110"/>
      <c r="T3377" s="110"/>
      <c r="U3377" s="110"/>
      <c r="V3377" s="120"/>
      <c r="W3377" s="118"/>
      <c r="X3377" s="118"/>
      <c r="Y3377" s="117"/>
      <c r="Z3377" s="110"/>
      <c r="AA3377" s="110"/>
      <c r="AB3377" s="121"/>
      <c r="AC3377" s="115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9"/>
      <c r="B3378" s="110"/>
      <c r="C3378" s="110"/>
      <c r="D3378" s="111"/>
      <c r="E3378" s="111"/>
      <c r="F3378" s="160"/>
      <c r="G3378" s="114"/>
      <c r="H3378" s="115"/>
      <c r="I3378" s="115"/>
      <c r="J3378" s="116"/>
      <c r="K3378" s="116"/>
      <c r="L3378" s="8"/>
      <c r="M3378" s="117"/>
      <c r="N3378" s="117"/>
      <c r="O3378" s="110"/>
      <c r="P3378" s="110"/>
      <c r="Q3378" s="148"/>
      <c r="R3378" s="170"/>
      <c r="S3378" s="110"/>
      <c r="T3378" s="110"/>
      <c r="U3378" s="110"/>
      <c r="V3378" s="120"/>
      <c r="W3378" s="118"/>
      <c r="X3378" s="118"/>
      <c r="Y3378" s="117"/>
      <c r="Z3378" s="110"/>
      <c r="AA3378" s="110"/>
      <c r="AB3378" s="121"/>
      <c r="AC3378" s="115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9"/>
      <c r="B3379" s="110"/>
      <c r="C3379" s="110"/>
      <c r="D3379" s="111"/>
      <c r="E3379" s="111"/>
      <c r="F3379" s="160"/>
      <c r="G3379" s="114"/>
      <c r="H3379" s="115"/>
      <c r="I3379" s="115"/>
      <c r="J3379" s="116"/>
      <c r="K3379" s="116"/>
      <c r="L3379" s="8"/>
      <c r="M3379" s="117"/>
      <c r="N3379" s="117"/>
      <c r="O3379" s="110"/>
      <c r="P3379" s="110"/>
      <c r="Q3379" s="148"/>
      <c r="R3379" s="170"/>
      <c r="S3379" s="110"/>
      <c r="T3379" s="110"/>
      <c r="U3379" s="110"/>
      <c r="V3379" s="120"/>
      <c r="W3379" s="118"/>
      <c r="X3379" s="118"/>
      <c r="Y3379" s="117"/>
      <c r="Z3379" s="110"/>
      <c r="AA3379" s="110"/>
      <c r="AB3379" s="121"/>
      <c r="AC3379" s="115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9"/>
      <c r="B3380" s="110"/>
      <c r="C3380" s="110"/>
      <c r="D3380" s="111"/>
      <c r="E3380" s="111"/>
      <c r="F3380" s="160"/>
      <c r="G3380" s="114"/>
      <c r="H3380" s="115"/>
      <c r="I3380" s="115"/>
      <c r="J3380" s="116"/>
      <c r="K3380" s="116"/>
      <c r="L3380" s="8"/>
      <c r="M3380" s="117"/>
      <c r="N3380" s="117"/>
      <c r="O3380" s="110"/>
      <c r="P3380" s="110"/>
      <c r="Q3380" s="148"/>
      <c r="R3380" s="170"/>
      <c r="S3380" s="110"/>
      <c r="T3380" s="110"/>
      <c r="U3380" s="110"/>
      <c r="V3380" s="120"/>
      <c r="W3380" s="118"/>
      <c r="X3380" s="118"/>
      <c r="Y3380" s="117"/>
      <c r="Z3380" s="110"/>
      <c r="AA3380" s="110"/>
      <c r="AB3380" s="121"/>
      <c r="AC3380" s="115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9"/>
      <c r="B3381" s="110"/>
      <c r="C3381" s="110"/>
      <c r="D3381" s="111"/>
      <c r="E3381" s="111"/>
      <c r="F3381" s="160"/>
      <c r="G3381" s="114"/>
      <c r="H3381" s="115"/>
      <c r="I3381" s="115"/>
      <c r="J3381" s="116"/>
      <c r="K3381" s="116"/>
      <c r="L3381" s="8"/>
      <c r="M3381" s="117"/>
      <c r="N3381" s="117"/>
      <c r="O3381" s="110"/>
      <c r="P3381" s="110"/>
      <c r="Q3381" s="148"/>
      <c r="R3381" s="170"/>
      <c r="S3381" s="110"/>
      <c r="T3381" s="110"/>
      <c r="U3381" s="110"/>
      <c r="V3381" s="120"/>
      <c r="W3381" s="118"/>
      <c r="X3381" s="118"/>
      <c r="Y3381" s="117"/>
      <c r="Z3381" s="110"/>
      <c r="AA3381" s="110"/>
      <c r="AB3381" s="121"/>
      <c r="AC3381" s="115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9"/>
      <c r="B3382" s="110"/>
      <c r="C3382" s="110"/>
      <c r="D3382" s="111"/>
      <c r="E3382" s="111"/>
      <c r="F3382" s="160"/>
      <c r="G3382" s="114"/>
      <c r="H3382" s="115"/>
      <c r="I3382" s="115"/>
      <c r="J3382" s="116"/>
      <c r="K3382" s="116"/>
      <c r="L3382" s="8"/>
      <c r="M3382" s="117"/>
      <c r="N3382" s="117"/>
      <c r="O3382" s="110"/>
      <c r="P3382" s="110"/>
      <c r="Q3382" s="148"/>
      <c r="R3382" s="170"/>
      <c r="S3382" s="110"/>
      <c r="T3382" s="110"/>
      <c r="U3382" s="110"/>
      <c r="V3382" s="120"/>
      <c r="W3382" s="118"/>
      <c r="X3382" s="118"/>
      <c r="Y3382" s="117"/>
      <c r="Z3382" s="110"/>
      <c r="AA3382" s="110"/>
      <c r="AB3382" s="121"/>
      <c r="AC3382" s="115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9"/>
      <c r="B3383" s="110"/>
      <c r="C3383" s="110"/>
      <c r="D3383" s="111"/>
      <c r="E3383" s="111"/>
      <c r="F3383" s="160"/>
      <c r="G3383" s="114"/>
      <c r="H3383" s="115"/>
      <c r="I3383" s="115"/>
      <c r="J3383" s="116"/>
      <c r="K3383" s="116"/>
      <c r="L3383" s="8"/>
      <c r="M3383" s="117"/>
      <c r="N3383" s="117"/>
      <c r="O3383" s="110"/>
      <c r="P3383" s="110"/>
      <c r="Q3383" s="148"/>
      <c r="R3383" s="170"/>
      <c r="S3383" s="110"/>
      <c r="T3383" s="110"/>
      <c r="U3383" s="110"/>
      <c r="V3383" s="120"/>
      <c r="W3383" s="118"/>
      <c r="X3383" s="118"/>
      <c r="Y3383" s="117"/>
      <c r="Z3383" s="110"/>
      <c r="AA3383" s="110"/>
      <c r="AB3383" s="121"/>
      <c r="AC3383" s="115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9"/>
      <c r="B3384" s="110"/>
      <c r="C3384" s="110"/>
      <c r="D3384" s="111"/>
      <c r="E3384" s="111"/>
      <c r="F3384" s="160"/>
      <c r="G3384" s="114"/>
      <c r="H3384" s="115"/>
      <c r="I3384" s="115"/>
      <c r="J3384" s="116"/>
      <c r="K3384" s="116"/>
      <c r="L3384" s="8"/>
      <c r="M3384" s="117"/>
      <c r="N3384" s="117"/>
      <c r="O3384" s="110"/>
      <c r="P3384" s="110"/>
      <c r="Q3384" s="148"/>
      <c r="R3384" s="170"/>
      <c r="S3384" s="110"/>
      <c r="T3384" s="110"/>
      <c r="U3384" s="110"/>
      <c r="V3384" s="120"/>
      <c r="W3384" s="118"/>
      <c r="X3384" s="118"/>
      <c r="Y3384" s="117"/>
      <c r="Z3384" s="110"/>
      <c r="AA3384" s="110"/>
      <c r="AB3384" s="121"/>
      <c r="AC3384" s="115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9"/>
      <c r="B3385" s="110"/>
      <c r="C3385" s="110"/>
      <c r="D3385" s="111"/>
      <c r="E3385" s="111"/>
      <c r="F3385" s="160"/>
      <c r="G3385" s="114"/>
      <c r="H3385" s="115"/>
      <c r="I3385" s="115"/>
      <c r="J3385" s="116"/>
      <c r="K3385" s="116"/>
      <c r="L3385" s="8"/>
      <c r="M3385" s="117"/>
      <c r="N3385" s="117"/>
      <c r="O3385" s="110"/>
      <c r="P3385" s="110"/>
      <c r="Q3385" s="148"/>
      <c r="R3385" s="170"/>
      <c r="S3385" s="110"/>
      <c r="T3385" s="110"/>
      <c r="U3385" s="110"/>
      <c r="V3385" s="120"/>
      <c r="W3385" s="118"/>
      <c r="X3385" s="118"/>
      <c r="Y3385" s="117"/>
      <c r="Z3385" s="110"/>
      <c r="AA3385" s="110"/>
      <c r="AB3385" s="121"/>
      <c r="AC3385" s="115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9"/>
      <c r="B3386" s="110"/>
      <c r="C3386" s="110"/>
      <c r="D3386" s="111"/>
      <c r="E3386" s="111"/>
      <c r="F3386" s="160"/>
      <c r="G3386" s="114"/>
      <c r="H3386" s="115"/>
      <c r="I3386" s="115"/>
      <c r="J3386" s="116"/>
      <c r="K3386" s="116"/>
      <c r="L3386" s="8"/>
      <c r="M3386" s="117"/>
      <c r="N3386" s="117"/>
      <c r="O3386" s="110"/>
      <c r="P3386" s="110"/>
      <c r="Q3386" s="148"/>
      <c r="R3386" s="170"/>
      <c r="S3386" s="110"/>
      <c r="T3386" s="110"/>
      <c r="U3386" s="110"/>
      <c r="V3386" s="120"/>
      <c r="W3386" s="118"/>
      <c r="X3386" s="118"/>
      <c r="Y3386" s="117"/>
      <c r="Z3386" s="110"/>
      <c r="AA3386" s="110"/>
      <c r="AB3386" s="121"/>
      <c r="AC3386" s="115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9"/>
      <c r="B3387" s="110"/>
      <c r="C3387" s="110"/>
      <c r="D3387" s="111"/>
      <c r="E3387" s="111"/>
      <c r="F3387" s="160"/>
      <c r="G3387" s="114"/>
      <c r="H3387" s="115"/>
      <c r="I3387" s="115"/>
      <c r="J3387" s="116"/>
      <c r="K3387" s="116"/>
      <c r="L3387" s="8"/>
      <c r="M3387" s="117"/>
      <c r="N3387" s="117"/>
      <c r="O3387" s="110"/>
      <c r="P3387" s="110"/>
      <c r="Q3387" s="148"/>
      <c r="R3387" s="170"/>
      <c r="S3387" s="110"/>
      <c r="T3387" s="110"/>
      <c r="U3387" s="110"/>
      <c r="V3387" s="120"/>
      <c r="W3387" s="118"/>
      <c r="X3387" s="118"/>
      <c r="Y3387" s="117"/>
      <c r="Z3387" s="110"/>
      <c r="AA3387" s="110"/>
      <c r="AB3387" s="121"/>
      <c r="AC3387" s="115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9"/>
      <c r="B3388" s="110"/>
      <c r="C3388" s="110"/>
      <c r="D3388" s="111"/>
      <c r="E3388" s="111"/>
      <c r="F3388" s="160"/>
      <c r="G3388" s="114"/>
      <c r="H3388" s="115"/>
      <c r="I3388" s="115"/>
      <c r="J3388" s="116"/>
      <c r="K3388" s="116"/>
      <c r="L3388" s="8"/>
      <c r="M3388" s="117"/>
      <c r="N3388" s="117"/>
      <c r="O3388" s="110"/>
      <c r="P3388" s="110"/>
      <c r="Q3388" s="148"/>
      <c r="R3388" s="170"/>
      <c r="S3388" s="110"/>
      <c r="T3388" s="110"/>
      <c r="U3388" s="110"/>
      <c r="V3388" s="120"/>
      <c r="W3388" s="118"/>
      <c r="X3388" s="118"/>
      <c r="Y3388" s="117"/>
      <c r="Z3388" s="110"/>
      <c r="AA3388" s="110"/>
      <c r="AB3388" s="121"/>
      <c r="AC3388" s="115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9"/>
      <c r="B3389" s="110"/>
      <c r="C3389" s="110"/>
      <c r="D3389" s="111"/>
      <c r="E3389" s="111"/>
      <c r="F3389" s="160"/>
      <c r="G3389" s="114"/>
      <c r="H3389" s="115"/>
      <c r="I3389" s="115"/>
      <c r="J3389" s="116"/>
      <c r="K3389" s="116"/>
      <c r="L3389" s="8"/>
      <c r="M3389" s="117"/>
      <c r="N3389" s="117"/>
      <c r="O3389" s="110"/>
      <c r="P3389" s="110"/>
      <c r="Q3389" s="148"/>
      <c r="R3389" s="170"/>
      <c r="S3389" s="110"/>
      <c r="T3389" s="110"/>
      <c r="U3389" s="110"/>
      <c r="V3389" s="120"/>
      <c r="W3389" s="118"/>
      <c r="X3389" s="118"/>
      <c r="Y3389" s="117"/>
      <c r="Z3389" s="110"/>
      <c r="AA3389" s="110"/>
      <c r="AB3389" s="121"/>
      <c r="AC3389" s="115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9"/>
      <c r="B3390" s="110"/>
      <c r="C3390" s="110"/>
      <c r="D3390" s="111"/>
      <c r="E3390" s="111"/>
      <c r="F3390" s="160"/>
      <c r="G3390" s="114"/>
      <c r="H3390" s="115"/>
      <c r="I3390" s="115"/>
      <c r="J3390" s="116"/>
      <c r="K3390" s="116"/>
      <c r="L3390" s="8"/>
      <c r="M3390" s="117"/>
      <c r="N3390" s="117"/>
      <c r="O3390" s="110"/>
      <c r="P3390" s="110"/>
      <c r="Q3390" s="148"/>
      <c r="R3390" s="170"/>
      <c r="S3390" s="110"/>
      <c r="T3390" s="110"/>
      <c r="U3390" s="110"/>
      <c r="V3390" s="120"/>
      <c r="W3390" s="118"/>
      <c r="X3390" s="118"/>
      <c r="Y3390" s="117"/>
      <c r="Z3390" s="110"/>
      <c r="AA3390" s="110"/>
      <c r="AB3390" s="121"/>
      <c r="AC3390" s="115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9"/>
      <c r="B3391" s="110"/>
      <c r="C3391" s="110"/>
      <c r="D3391" s="111"/>
      <c r="E3391" s="111"/>
      <c r="F3391" s="160"/>
      <c r="G3391" s="114"/>
      <c r="H3391" s="115"/>
      <c r="I3391" s="115"/>
      <c r="J3391" s="116"/>
      <c r="K3391" s="116"/>
      <c r="L3391" s="8"/>
      <c r="M3391" s="117"/>
      <c r="N3391" s="117"/>
      <c r="O3391" s="110"/>
      <c r="P3391" s="110"/>
      <c r="Q3391" s="148"/>
      <c r="R3391" s="170"/>
      <c r="S3391" s="110"/>
      <c r="T3391" s="110"/>
      <c r="U3391" s="110"/>
      <c r="V3391" s="120"/>
      <c r="W3391" s="118"/>
      <c r="X3391" s="118"/>
      <c r="Y3391" s="117"/>
      <c r="Z3391" s="110"/>
      <c r="AA3391" s="110"/>
      <c r="AB3391" s="121"/>
      <c r="AC3391" s="115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9"/>
      <c r="B3392" s="110"/>
      <c r="C3392" s="110"/>
      <c r="D3392" s="111"/>
      <c r="E3392" s="111"/>
      <c r="F3392" s="160"/>
      <c r="G3392" s="114"/>
      <c r="H3392" s="115"/>
      <c r="I3392" s="115"/>
      <c r="J3392" s="116"/>
      <c r="K3392" s="116"/>
      <c r="L3392" s="8"/>
      <c r="M3392" s="117"/>
      <c r="N3392" s="117"/>
      <c r="O3392" s="110"/>
      <c r="P3392" s="110"/>
      <c r="Q3392" s="148"/>
      <c r="R3392" s="170"/>
      <c r="S3392" s="110"/>
      <c r="T3392" s="110"/>
      <c r="U3392" s="110"/>
      <c r="V3392" s="120"/>
      <c r="W3392" s="118"/>
      <c r="X3392" s="118"/>
      <c r="Y3392" s="117"/>
      <c r="Z3392" s="110"/>
      <c r="AA3392" s="110"/>
      <c r="AB3392" s="121"/>
      <c r="AC3392" s="115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9"/>
      <c r="B3393" s="110"/>
      <c r="C3393" s="110"/>
      <c r="D3393" s="111"/>
      <c r="E3393" s="111"/>
      <c r="F3393" s="160"/>
      <c r="G3393" s="114"/>
      <c r="H3393" s="115"/>
      <c r="I3393" s="115"/>
      <c r="J3393" s="116"/>
      <c r="K3393" s="116"/>
      <c r="L3393" s="8"/>
      <c r="M3393" s="117"/>
      <c r="N3393" s="117"/>
      <c r="O3393" s="110"/>
      <c r="P3393" s="110"/>
      <c r="Q3393" s="148"/>
      <c r="R3393" s="170"/>
      <c r="S3393" s="110"/>
      <c r="T3393" s="110"/>
      <c r="U3393" s="110"/>
      <c r="V3393" s="120"/>
      <c r="W3393" s="118"/>
      <c r="X3393" s="118"/>
      <c r="Y3393" s="117"/>
      <c r="Z3393" s="110"/>
      <c r="AA3393" s="110"/>
      <c r="AB3393" s="121"/>
      <c r="AC3393" s="115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9"/>
      <c r="B3394" s="110"/>
      <c r="C3394" s="110"/>
      <c r="D3394" s="111"/>
      <c r="E3394" s="111"/>
      <c r="F3394" s="160"/>
      <c r="G3394" s="114"/>
      <c r="H3394" s="115"/>
      <c r="I3394" s="115"/>
      <c r="J3394" s="116"/>
      <c r="K3394" s="116"/>
      <c r="L3394" s="8"/>
      <c r="M3394" s="117"/>
      <c r="N3394" s="117"/>
      <c r="O3394" s="110"/>
      <c r="P3394" s="110"/>
      <c r="Q3394" s="148"/>
      <c r="R3394" s="170"/>
      <c r="S3394" s="110"/>
      <c r="T3394" s="110"/>
      <c r="U3394" s="110"/>
      <c r="V3394" s="120"/>
      <c r="W3394" s="118"/>
      <c r="X3394" s="118"/>
      <c r="Y3394" s="117"/>
      <c r="Z3394" s="110"/>
      <c r="AA3394" s="110"/>
      <c r="AB3394" s="121"/>
      <c r="AC3394" s="115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9"/>
      <c r="B3395" s="110"/>
      <c r="C3395" s="110"/>
      <c r="D3395" s="111"/>
      <c r="E3395" s="111"/>
      <c r="F3395" s="160"/>
      <c r="G3395" s="114"/>
      <c r="H3395" s="115"/>
      <c r="I3395" s="115"/>
      <c r="J3395" s="116"/>
      <c r="K3395" s="116"/>
      <c r="L3395" s="8"/>
      <c r="M3395" s="117"/>
      <c r="N3395" s="117"/>
      <c r="O3395" s="110"/>
      <c r="P3395" s="110"/>
      <c r="Q3395" s="148"/>
      <c r="R3395" s="170"/>
      <c r="S3395" s="110"/>
      <c r="T3395" s="110"/>
      <c r="U3395" s="110"/>
      <c r="V3395" s="120"/>
      <c r="W3395" s="118"/>
      <c r="X3395" s="118"/>
      <c r="Y3395" s="117"/>
      <c r="Z3395" s="110"/>
      <c r="AA3395" s="110"/>
      <c r="AB3395" s="121"/>
      <c r="AC3395" s="115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9"/>
      <c r="B3396" s="110"/>
      <c r="C3396" s="110"/>
      <c r="D3396" s="111"/>
      <c r="E3396" s="111"/>
      <c r="F3396" s="160"/>
      <c r="G3396" s="114"/>
      <c r="H3396" s="115"/>
      <c r="I3396" s="115"/>
      <c r="J3396" s="116"/>
      <c r="K3396" s="116"/>
      <c r="L3396" s="8"/>
      <c r="M3396" s="117"/>
      <c r="N3396" s="117"/>
      <c r="O3396" s="110"/>
      <c r="P3396" s="110"/>
      <c r="Q3396" s="148"/>
      <c r="R3396" s="170"/>
      <c r="S3396" s="110"/>
      <c r="T3396" s="110"/>
      <c r="U3396" s="110"/>
      <c r="V3396" s="120"/>
      <c r="W3396" s="118"/>
      <c r="X3396" s="118"/>
      <c r="Y3396" s="117"/>
      <c r="Z3396" s="110"/>
      <c r="AA3396" s="110"/>
      <c r="AB3396" s="121"/>
      <c r="AC3396" s="115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9"/>
      <c r="B3397" s="110"/>
      <c r="C3397" s="110"/>
      <c r="D3397" s="111"/>
      <c r="E3397" s="111"/>
      <c r="F3397" s="160"/>
      <c r="G3397" s="114"/>
      <c r="H3397" s="115"/>
      <c r="I3397" s="115"/>
      <c r="J3397" s="116"/>
      <c r="K3397" s="116"/>
      <c r="L3397" s="8"/>
      <c r="M3397" s="117"/>
      <c r="N3397" s="117"/>
      <c r="O3397" s="110"/>
      <c r="P3397" s="110"/>
      <c r="Q3397" s="148"/>
      <c r="R3397" s="170"/>
      <c r="S3397" s="110"/>
      <c r="T3397" s="110"/>
      <c r="U3397" s="110"/>
      <c r="V3397" s="120"/>
      <c r="W3397" s="118"/>
      <c r="X3397" s="118"/>
      <c r="Y3397" s="117"/>
      <c r="Z3397" s="110"/>
      <c r="AA3397" s="110"/>
      <c r="AB3397" s="121"/>
      <c r="AC3397" s="115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9"/>
      <c r="B3398" s="110"/>
      <c r="C3398" s="110"/>
      <c r="D3398" s="111"/>
      <c r="E3398" s="111"/>
      <c r="F3398" s="160"/>
      <c r="G3398" s="114"/>
      <c r="H3398" s="115"/>
      <c r="I3398" s="115"/>
      <c r="J3398" s="116"/>
      <c r="K3398" s="116"/>
      <c r="L3398" s="8"/>
      <c r="M3398" s="117"/>
      <c r="N3398" s="117"/>
      <c r="O3398" s="110"/>
      <c r="P3398" s="110"/>
      <c r="Q3398" s="148"/>
      <c r="R3398" s="170"/>
      <c r="S3398" s="110"/>
      <c r="T3398" s="110"/>
      <c r="U3398" s="110"/>
      <c r="V3398" s="120"/>
      <c r="W3398" s="118"/>
      <c r="X3398" s="118"/>
      <c r="Y3398" s="117"/>
      <c r="Z3398" s="110"/>
      <c r="AA3398" s="110"/>
      <c r="AB3398" s="121"/>
      <c r="AC3398" s="115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9"/>
      <c r="B3399" s="110"/>
      <c r="C3399" s="110"/>
      <c r="D3399" s="111"/>
      <c r="E3399" s="111"/>
      <c r="F3399" s="160"/>
      <c r="G3399" s="114"/>
      <c r="H3399" s="115"/>
      <c r="I3399" s="115"/>
      <c r="J3399" s="116"/>
      <c r="K3399" s="116"/>
      <c r="L3399" s="8"/>
      <c r="M3399" s="117"/>
      <c r="N3399" s="117"/>
      <c r="O3399" s="110"/>
      <c r="P3399" s="110"/>
      <c r="Q3399" s="148"/>
      <c r="R3399" s="170"/>
      <c r="S3399" s="110"/>
      <c r="T3399" s="110"/>
      <c r="U3399" s="110"/>
      <c r="V3399" s="120"/>
      <c r="W3399" s="118"/>
      <c r="X3399" s="118"/>
      <c r="Y3399" s="117"/>
      <c r="Z3399" s="110"/>
      <c r="AA3399" s="110"/>
      <c r="AB3399" s="121"/>
      <c r="AC3399" s="115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9"/>
      <c r="B3400" s="110"/>
      <c r="C3400" s="110"/>
      <c r="D3400" s="111"/>
      <c r="E3400" s="111"/>
      <c r="F3400" s="160"/>
      <c r="G3400" s="114"/>
      <c r="H3400" s="115"/>
      <c r="I3400" s="115"/>
      <c r="J3400" s="116"/>
      <c r="K3400" s="116"/>
      <c r="L3400" s="8"/>
      <c r="M3400" s="117"/>
      <c r="N3400" s="117"/>
      <c r="O3400" s="110"/>
      <c r="P3400" s="110"/>
      <c r="Q3400" s="148"/>
      <c r="R3400" s="170"/>
      <c r="S3400" s="110"/>
      <c r="T3400" s="110"/>
      <c r="U3400" s="110"/>
      <c r="V3400" s="120"/>
      <c r="W3400" s="118"/>
      <c r="X3400" s="118"/>
      <c r="Y3400" s="117"/>
      <c r="Z3400" s="110"/>
      <c r="AA3400" s="110"/>
      <c r="AB3400" s="121"/>
      <c r="AC3400" s="115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9"/>
      <c r="B3401" s="110"/>
      <c r="C3401" s="110"/>
      <c r="D3401" s="111"/>
      <c r="E3401" s="111"/>
      <c r="F3401" s="160"/>
      <c r="G3401" s="114"/>
      <c r="H3401" s="115"/>
      <c r="I3401" s="115"/>
      <c r="J3401" s="116"/>
      <c r="K3401" s="116"/>
      <c r="L3401" s="8"/>
      <c r="M3401" s="117"/>
      <c r="N3401" s="117"/>
      <c r="O3401" s="110"/>
      <c r="P3401" s="110"/>
      <c r="Q3401" s="148"/>
      <c r="R3401" s="170"/>
      <c r="S3401" s="110"/>
      <c r="T3401" s="110"/>
      <c r="U3401" s="110"/>
      <c r="V3401" s="120"/>
      <c r="W3401" s="118"/>
      <c r="X3401" s="118"/>
      <c r="Y3401" s="117"/>
      <c r="Z3401" s="110"/>
      <c r="AA3401" s="110"/>
      <c r="AB3401" s="121"/>
      <c r="AC3401" s="115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9"/>
      <c r="B3402" s="110"/>
      <c r="C3402" s="110"/>
      <c r="D3402" s="111"/>
      <c r="E3402" s="111"/>
      <c r="F3402" s="160"/>
      <c r="G3402" s="114"/>
      <c r="H3402" s="115"/>
      <c r="I3402" s="115"/>
      <c r="J3402" s="116"/>
      <c r="K3402" s="116"/>
      <c r="L3402" s="8"/>
      <c r="M3402" s="117"/>
      <c r="N3402" s="117"/>
      <c r="O3402" s="110"/>
      <c r="P3402" s="110"/>
      <c r="Q3402" s="148"/>
      <c r="R3402" s="170"/>
      <c r="S3402" s="110"/>
      <c r="T3402" s="110"/>
      <c r="U3402" s="110"/>
      <c r="V3402" s="120"/>
      <c r="W3402" s="118"/>
      <c r="X3402" s="118"/>
      <c r="Y3402" s="117"/>
      <c r="Z3402" s="110"/>
      <c r="AA3402" s="110"/>
      <c r="AB3402" s="121"/>
      <c r="AC3402" s="115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9"/>
      <c r="B3403" s="110"/>
      <c r="C3403" s="110"/>
      <c r="D3403" s="111"/>
      <c r="E3403" s="111"/>
      <c r="F3403" s="160"/>
      <c r="G3403" s="114"/>
      <c r="H3403" s="115"/>
      <c r="I3403" s="115"/>
      <c r="J3403" s="116"/>
      <c r="K3403" s="116"/>
      <c r="L3403" s="8"/>
      <c r="M3403" s="117"/>
      <c r="N3403" s="117"/>
      <c r="O3403" s="110"/>
      <c r="P3403" s="110"/>
      <c r="Q3403" s="148"/>
      <c r="R3403" s="170"/>
      <c r="S3403" s="110"/>
      <c r="T3403" s="110"/>
      <c r="U3403" s="110"/>
      <c r="V3403" s="120"/>
      <c r="W3403" s="118"/>
      <c r="X3403" s="118"/>
      <c r="Y3403" s="117"/>
      <c r="Z3403" s="110"/>
      <c r="AA3403" s="110"/>
      <c r="AB3403" s="121"/>
      <c r="AC3403" s="115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9"/>
      <c r="B3404" s="110"/>
      <c r="C3404" s="110"/>
      <c r="D3404" s="111"/>
      <c r="E3404" s="111"/>
      <c r="F3404" s="160"/>
      <c r="G3404" s="114"/>
      <c r="H3404" s="115"/>
      <c r="I3404" s="115"/>
      <c r="J3404" s="116"/>
      <c r="K3404" s="116"/>
      <c r="L3404" s="8"/>
      <c r="M3404" s="117"/>
      <c r="N3404" s="117"/>
      <c r="O3404" s="110"/>
      <c r="P3404" s="110"/>
      <c r="Q3404" s="148"/>
      <c r="R3404" s="170"/>
      <c r="S3404" s="110"/>
      <c r="T3404" s="110"/>
      <c r="U3404" s="110"/>
      <c r="V3404" s="120"/>
      <c r="W3404" s="118"/>
      <c r="X3404" s="118"/>
      <c r="Y3404" s="117"/>
      <c r="Z3404" s="110"/>
      <c r="AA3404" s="110"/>
      <c r="AB3404" s="121"/>
      <c r="AC3404" s="115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9"/>
      <c r="B3405" s="110"/>
      <c r="C3405" s="110"/>
      <c r="D3405" s="111"/>
      <c r="E3405" s="111"/>
      <c r="F3405" s="160"/>
      <c r="G3405" s="114"/>
      <c r="H3405" s="115"/>
      <c r="I3405" s="115"/>
      <c r="J3405" s="116"/>
      <c r="K3405" s="116"/>
      <c r="L3405" s="8"/>
      <c r="M3405" s="117"/>
      <c r="N3405" s="117"/>
      <c r="O3405" s="110"/>
      <c r="P3405" s="110"/>
      <c r="Q3405" s="148"/>
      <c r="R3405" s="170"/>
      <c r="S3405" s="110"/>
      <c r="T3405" s="110"/>
      <c r="U3405" s="110"/>
      <c r="V3405" s="120"/>
      <c r="W3405" s="118"/>
      <c r="X3405" s="118"/>
      <c r="Y3405" s="117"/>
      <c r="Z3405" s="110"/>
      <c r="AA3405" s="110"/>
      <c r="AB3405" s="121"/>
      <c r="AC3405" s="115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9"/>
      <c r="B3406" s="110"/>
      <c r="C3406" s="110"/>
      <c r="D3406" s="111"/>
      <c r="E3406" s="111"/>
      <c r="F3406" s="160"/>
      <c r="G3406" s="114"/>
      <c r="H3406" s="115"/>
      <c r="I3406" s="115"/>
      <c r="J3406" s="116"/>
      <c r="K3406" s="116"/>
      <c r="L3406" s="8"/>
      <c r="M3406" s="117"/>
      <c r="N3406" s="117"/>
      <c r="O3406" s="110"/>
      <c r="P3406" s="110"/>
      <c r="Q3406" s="148"/>
      <c r="R3406" s="170"/>
      <c r="S3406" s="110"/>
      <c r="T3406" s="110"/>
      <c r="U3406" s="110"/>
      <c r="V3406" s="120"/>
      <c r="W3406" s="118"/>
      <c r="X3406" s="118"/>
      <c r="Y3406" s="117"/>
      <c r="Z3406" s="110"/>
      <c r="AA3406" s="110"/>
      <c r="AB3406" s="121"/>
      <c r="AC3406" s="115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9"/>
      <c r="B3407" s="110"/>
      <c r="C3407" s="110"/>
      <c r="D3407" s="111"/>
      <c r="E3407" s="111"/>
      <c r="F3407" s="160"/>
      <c r="G3407" s="114"/>
      <c r="H3407" s="115"/>
      <c r="I3407" s="115"/>
      <c r="J3407" s="116"/>
      <c r="K3407" s="116"/>
      <c r="L3407" s="8"/>
      <c r="M3407" s="117"/>
      <c r="N3407" s="117"/>
      <c r="O3407" s="110"/>
      <c r="P3407" s="110"/>
      <c r="Q3407" s="148"/>
      <c r="R3407" s="170"/>
      <c r="S3407" s="110"/>
      <c r="T3407" s="110"/>
      <c r="U3407" s="110"/>
      <c r="V3407" s="120"/>
      <c r="W3407" s="118"/>
      <c r="X3407" s="118"/>
      <c r="Y3407" s="117"/>
      <c r="Z3407" s="110"/>
      <c r="AA3407" s="110"/>
      <c r="AB3407" s="121"/>
      <c r="AC3407" s="115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9"/>
      <c r="B3408" s="110"/>
      <c r="C3408" s="110"/>
      <c r="D3408" s="111"/>
      <c r="E3408" s="111"/>
      <c r="F3408" s="160"/>
      <c r="G3408" s="114"/>
      <c r="H3408" s="115"/>
      <c r="I3408" s="115"/>
      <c r="J3408" s="116"/>
      <c r="K3408" s="116"/>
      <c r="L3408" s="8"/>
      <c r="M3408" s="117"/>
      <c r="N3408" s="117"/>
      <c r="O3408" s="110"/>
      <c r="P3408" s="110"/>
      <c r="Q3408" s="148"/>
      <c r="R3408" s="170"/>
      <c r="S3408" s="110"/>
      <c r="T3408" s="110"/>
      <c r="U3408" s="110"/>
      <c r="V3408" s="120"/>
      <c r="W3408" s="118"/>
      <c r="X3408" s="118"/>
      <c r="Y3408" s="117"/>
      <c r="Z3408" s="110"/>
      <c r="AA3408" s="110"/>
      <c r="AB3408" s="121"/>
      <c r="AC3408" s="115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9"/>
      <c r="B3409" s="110"/>
      <c r="C3409" s="110"/>
      <c r="D3409" s="111"/>
      <c r="E3409" s="111"/>
      <c r="F3409" s="160"/>
      <c r="G3409" s="114"/>
      <c r="H3409" s="115"/>
      <c r="I3409" s="115"/>
      <c r="J3409" s="116"/>
      <c r="K3409" s="116"/>
      <c r="L3409" s="8"/>
      <c r="M3409" s="117"/>
      <c r="N3409" s="117"/>
      <c r="O3409" s="110"/>
      <c r="P3409" s="110"/>
      <c r="Q3409" s="148"/>
      <c r="R3409" s="170"/>
      <c r="S3409" s="110"/>
      <c r="T3409" s="110"/>
      <c r="U3409" s="110"/>
      <c r="V3409" s="120"/>
      <c r="W3409" s="118"/>
      <c r="X3409" s="118"/>
      <c r="Y3409" s="117"/>
      <c r="Z3409" s="110"/>
      <c r="AA3409" s="110"/>
      <c r="AB3409" s="121"/>
      <c r="AC3409" s="115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9"/>
      <c r="B3410" s="110"/>
      <c r="C3410" s="110"/>
      <c r="D3410" s="111"/>
      <c r="E3410" s="111"/>
      <c r="F3410" s="160"/>
      <c r="G3410" s="114"/>
      <c r="H3410" s="115"/>
      <c r="I3410" s="115"/>
      <c r="J3410" s="116"/>
      <c r="K3410" s="116"/>
      <c r="L3410" s="8"/>
      <c r="M3410" s="117"/>
      <c r="N3410" s="117"/>
      <c r="O3410" s="110"/>
      <c r="P3410" s="110"/>
      <c r="Q3410" s="148"/>
      <c r="R3410" s="170"/>
      <c r="S3410" s="110"/>
      <c r="T3410" s="110"/>
      <c r="U3410" s="110"/>
      <c r="V3410" s="120"/>
      <c r="W3410" s="118"/>
      <c r="X3410" s="118"/>
      <c r="Y3410" s="117"/>
      <c r="Z3410" s="110"/>
      <c r="AA3410" s="110"/>
      <c r="AB3410" s="121"/>
      <c r="AC3410" s="115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9"/>
      <c r="B3411" s="110"/>
      <c r="C3411" s="110"/>
      <c r="D3411" s="111"/>
      <c r="E3411" s="111"/>
      <c r="F3411" s="160"/>
      <c r="G3411" s="114"/>
      <c r="H3411" s="115"/>
      <c r="I3411" s="115"/>
      <c r="J3411" s="116"/>
      <c r="K3411" s="116"/>
      <c r="L3411" s="8"/>
      <c r="M3411" s="117"/>
      <c r="N3411" s="117"/>
      <c r="O3411" s="110"/>
      <c r="P3411" s="110"/>
      <c r="Q3411" s="148"/>
      <c r="R3411" s="170"/>
      <c r="S3411" s="110"/>
      <c r="T3411" s="110"/>
      <c r="U3411" s="110"/>
      <c r="V3411" s="120"/>
      <c r="W3411" s="118"/>
      <c r="X3411" s="118"/>
      <c r="Y3411" s="117"/>
      <c r="Z3411" s="110"/>
      <c r="AA3411" s="110"/>
      <c r="AB3411" s="121"/>
      <c r="AC3411" s="115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9"/>
      <c r="B3412" s="110"/>
      <c r="C3412" s="110"/>
      <c r="D3412" s="111"/>
      <c r="E3412" s="111"/>
      <c r="F3412" s="160"/>
      <c r="G3412" s="114"/>
      <c r="H3412" s="115"/>
      <c r="I3412" s="115"/>
      <c r="J3412" s="116"/>
      <c r="K3412" s="116"/>
      <c r="L3412" s="8"/>
      <c r="M3412" s="117"/>
      <c r="N3412" s="117"/>
      <c r="O3412" s="110"/>
      <c r="P3412" s="110"/>
      <c r="Q3412" s="148"/>
      <c r="R3412" s="170"/>
      <c r="S3412" s="110"/>
      <c r="T3412" s="110"/>
      <c r="U3412" s="110"/>
      <c r="V3412" s="120"/>
      <c r="W3412" s="118"/>
      <c r="X3412" s="118"/>
      <c r="Y3412" s="117"/>
      <c r="Z3412" s="110"/>
      <c r="AA3412" s="110"/>
      <c r="AB3412" s="121"/>
      <c r="AC3412" s="115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9"/>
      <c r="B3413" s="110"/>
      <c r="C3413" s="110"/>
      <c r="D3413" s="111"/>
      <c r="E3413" s="111"/>
      <c r="F3413" s="160"/>
      <c r="G3413" s="114"/>
      <c r="H3413" s="115"/>
      <c r="I3413" s="115"/>
      <c r="J3413" s="116"/>
      <c r="K3413" s="116"/>
      <c r="L3413" s="8"/>
      <c r="M3413" s="117"/>
      <c r="N3413" s="117"/>
      <c r="O3413" s="110"/>
      <c r="P3413" s="110"/>
      <c r="Q3413" s="148"/>
      <c r="R3413" s="170"/>
      <c r="S3413" s="110"/>
      <c r="T3413" s="110"/>
      <c r="U3413" s="110"/>
      <c r="V3413" s="120"/>
      <c r="W3413" s="118"/>
      <c r="X3413" s="118"/>
      <c r="Y3413" s="117"/>
      <c r="Z3413" s="110"/>
      <c r="AA3413" s="110"/>
      <c r="AB3413" s="121"/>
      <c r="AC3413" s="115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9"/>
      <c r="B3414" s="110"/>
      <c r="C3414" s="110"/>
      <c r="D3414" s="111"/>
      <c r="E3414" s="111"/>
      <c r="F3414" s="160"/>
      <c r="G3414" s="114"/>
      <c r="H3414" s="115"/>
      <c r="I3414" s="115"/>
      <c r="J3414" s="116"/>
      <c r="K3414" s="116"/>
      <c r="L3414" s="8"/>
      <c r="M3414" s="117"/>
      <c r="N3414" s="117"/>
      <c r="O3414" s="110"/>
      <c r="P3414" s="110"/>
      <c r="Q3414" s="148"/>
      <c r="R3414" s="170"/>
      <c r="S3414" s="110"/>
      <c r="T3414" s="110"/>
      <c r="U3414" s="110"/>
      <c r="V3414" s="120"/>
      <c r="W3414" s="118"/>
      <c r="X3414" s="118"/>
      <c r="Y3414" s="117"/>
      <c r="Z3414" s="110"/>
      <c r="AA3414" s="110"/>
      <c r="AB3414" s="121"/>
      <c r="AC3414" s="115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9"/>
      <c r="B3415" s="110"/>
      <c r="C3415" s="110"/>
      <c r="D3415" s="111"/>
      <c r="E3415" s="111"/>
      <c r="F3415" s="160"/>
      <c r="G3415" s="114"/>
      <c r="H3415" s="115"/>
      <c r="I3415" s="115"/>
      <c r="J3415" s="116"/>
      <c r="K3415" s="116"/>
      <c r="L3415" s="8"/>
      <c r="M3415" s="117"/>
      <c r="N3415" s="117"/>
      <c r="O3415" s="110"/>
      <c r="P3415" s="110"/>
      <c r="Q3415" s="148"/>
      <c r="R3415" s="170"/>
      <c r="S3415" s="110"/>
      <c r="T3415" s="110"/>
      <c r="U3415" s="110"/>
      <c r="V3415" s="120"/>
      <c r="W3415" s="118"/>
      <c r="X3415" s="118"/>
      <c r="Y3415" s="117"/>
      <c r="Z3415" s="110"/>
      <c r="AA3415" s="110"/>
      <c r="AB3415" s="121"/>
      <c r="AC3415" s="115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9"/>
      <c r="B3416" s="110"/>
      <c r="C3416" s="110"/>
      <c r="D3416" s="111"/>
      <c r="E3416" s="111"/>
      <c r="F3416" s="160"/>
      <c r="G3416" s="114"/>
      <c r="H3416" s="115"/>
      <c r="I3416" s="115"/>
      <c r="J3416" s="116"/>
      <c r="K3416" s="116"/>
      <c r="L3416" s="8"/>
      <c r="M3416" s="117"/>
      <c r="N3416" s="117"/>
      <c r="O3416" s="110"/>
      <c r="P3416" s="110"/>
      <c r="Q3416" s="148"/>
      <c r="R3416" s="170"/>
      <c r="S3416" s="110"/>
      <c r="T3416" s="110"/>
      <c r="U3416" s="110"/>
      <c r="V3416" s="120"/>
      <c r="W3416" s="118"/>
      <c r="X3416" s="118"/>
      <c r="Y3416" s="117"/>
      <c r="Z3416" s="110"/>
      <c r="AA3416" s="110"/>
      <c r="AB3416" s="121"/>
      <c r="AC3416" s="115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9"/>
      <c r="B3417" s="110"/>
      <c r="C3417" s="110"/>
      <c r="D3417" s="111"/>
      <c r="E3417" s="111"/>
      <c r="F3417" s="160"/>
      <c r="G3417" s="114"/>
      <c r="H3417" s="115"/>
      <c r="I3417" s="115"/>
      <c r="J3417" s="116"/>
      <c r="K3417" s="116"/>
      <c r="L3417" s="8"/>
      <c r="M3417" s="117"/>
      <c r="N3417" s="117"/>
      <c r="O3417" s="110"/>
      <c r="P3417" s="110"/>
      <c r="Q3417" s="148"/>
      <c r="R3417" s="170"/>
      <c r="S3417" s="110"/>
      <c r="T3417" s="110"/>
      <c r="U3417" s="110"/>
      <c r="V3417" s="120"/>
      <c r="W3417" s="118"/>
      <c r="X3417" s="118"/>
      <c r="Y3417" s="117"/>
      <c r="Z3417" s="110"/>
      <c r="AA3417" s="110"/>
      <c r="AB3417" s="121"/>
      <c r="AC3417" s="115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9"/>
      <c r="B3418" s="110"/>
      <c r="C3418" s="110"/>
      <c r="D3418" s="111"/>
      <c r="E3418" s="111"/>
      <c r="F3418" s="160"/>
      <c r="G3418" s="114"/>
      <c r="H3418" s="115"/>
      <c r="I3418" s="115"/>
      <c r="J3418" s="116"/>
      <c r="K3418" s="116"/>
      <c r="L3418" s="8"/>
      <c r="M3418" s="117"/>
      <c r="N3418" s="117"/>
      <c r="O3418" s="110"/>
      <c r="P3418" s="110"/>
      <c r="Q3418" s="148"/>
      <c r="R3418" s="170"/>
      <c r="S3418" s="110"/>
      <c r="T3418" s="110"/>
      <c r="U3418" s="110"/>
      <c r="V3418" s="120"/>
      <c r="W3418" s="118"/>
      <c r="X3418" s="118"/>
      <c r="Y3418" s="117"/>
      <c r="Z3418" s="110"/>
      <c r="AA3418" s="110"/>
      <c r="AB3418" s="121"/>
      <c r="AC3418" s="115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9"/>
      <c r="B3419" s="110"/>
      <c r="C3419" s="110"/>
      <c r="D3419" s="111"/>
      <c r="E3419" s="111"/>
      <c r="F3419" s="160"/>
      <c r="G3419" s="114"/>
      <c r="H3419" s="115"/>
      <c r="I3419" s="115"/>
      <c r="J3419" s="116"/>
      <c r="K3419" s="116"/>
      <c r="L3419" s="8"/>
      <c r="M3419" s="117"/>
      <c r="N3419" s="117"/>
      <c r="O3419" s="110"/>
      <c r="P3419" s="110"/>
      <c r="Q3419" s="148"/>
      <c r="R3419" s="170"/>
      <c r="S3419" s="110"/>
      <c r="T3419" s="110"/>
      <c r="U3419" s="110"/>
      <c r="V3419" s="120"/>
      <c r="W3419" s="118"/>
      <c r="X3419" s="118"/>
      <c r="Y3419" s="117"/>
      <c r="Z3419" s="110"/>
      <c r="AA3419" s="110"/>
      <c r="AB3419" s="121"/>
      <c r="AC3419" s="115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9"/>
      <c r="B3420" s="110"/>
      <c r="C3420" s="110"/>
      <c r="D3420" s="111"/>
      <c r="E3420" s="111"/>
      <c r="F3420" s="160"/>
      <c r="G3420" s="114"/>
      <c r="H3420" s="115"/>
      <c r="I3420" s="115"/>
      <c r="J3420" s="116"/>
      <c r="K3420" s="116"/>
      <c r="L3420" s="8"/>
      <c r="M3420" s="117"/>
      <c r="N3420" s="117"/>
      <c r="O3420" s="110"/>
      <c r="P3420" s="110"/>
      <c r="Q3420" s="148"/>
      <c r="R3420" s="170"/>
      <c r="S3420" s="110"/>
      <c r="T3420" s="110"/>
      <c r="U3420" s="110"/>
      <c r="V3420" s="120"/>
      <c r="W3420" s="118"/>
      <c r="X3420" s="118"/>
      <c r="Y3420" s="117"/>
      <c r="Z3420" s="110"/>
      <c r="AA3420" s="110"/>
      <c r="AB3420" s="121"/>
      <c r="AC3420" s="115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9"/>
      <c r="B3421" s="110"/>
      <c r="C3421" s="110"/>
      <c r="D3421" s="111"/>
      <c r="E3421" s="111"/>
      <c r="F3421" s="160"/>
      <c r="G3421" s="114"/>
      <c r="H3421" s="115"/>
      <c r="I3421" s="115"/>
      <c r="J3421" s="116"/>
      <c r="K3421" s="116"/>
      <c r="L3421" s="8"/>
      <c r="M3421" s="117"/>
      <c r="N3421" s="117"/>
      <c r="O3421" s="110"/>
      <c r="P3421" s="110"/>
      <c r="Q3421" s="148"/>
      <c r="R3421" s="170"/>
      <c r="S3421" s="110"/>
      <c r="T3421" s="110"/>
      <c r="U3421" s="110"/>
      <c r="V3421" s="120"/>
      <c r="W3421" s="118"/>
      <c r="X3421" s="118"/>
      <c r="Y3421" s="117"/>
      <c r="Z3421" s="110"/>
      <c r="AA3421" s="110"/>
      <c r="AB3421" s="121"/>
      <c r="AC3421" s="115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9"/>
      <c r="B3422" s="110"/>
      <c r="C3422" s="110"/>
      <c r="D3422" s="111"/>
      <c r="E3422" s="111"/>
      <c r="F3422" s="160"/>
      <c r="G3422" s="114"/>
      <c r="H3422" s="115"/>
      <c r="I3422" s="115"/>
      <c r="J3422" s="116"/>
      <c r="K3422" s="116"/>
      <c r="L3422" s="8"/>
      <c r="M3422" s="117"/>
      <c r="N3422" s="117"/>
      <c r="O3422" s="110"/>
      <c r="P3422" s="110"/>
      <c r="Q3422" s="148"/>
      <c r="R3422" s="170"/>
      <c r="S3422" s="110"/>
      <c r="T3422" s="110"/>
      <c r="U3422" s="110"/>
      <c r="V3422" s="120"/>
      <c r="W3422" s="118"/>
      <c r="X3422" s="118"/>
      <c r="Y3422" s="117"/>
      <c r="Z3422" s="110"/>
      <c r="AA3422" s="110"/>
      <c r="AB3422" s="121"/>
      <c r="AC3422" s="115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9"/>
      <c r="B3423" s="110"/>
      <c r="C3423" s="110"/>
      <c r="D3423" s="111"/>
      <c r="E3423" s="111"/>
      <c r="F3423" s="160"/>
      <c r="G3423" s="114"/>
      <c r="H3423" s="115"/>
      <c r="I3423" s="115"/>
      <c r="J3423" s="116"/>
      <c r="K3423" s="116"/>
      <c r="L3423" s="8"/>
      <c r="M3423" s="117"/>
      <c r="N3423" s="117"/>
      <c r="O3423" s="110"/>
      <c r="P3423" s="110"/>
      <c r="Q3423" s="148"/>
      <c r="R3423" s="170"/>
      <c r="S3423" s="110"/>
      <c r="T3423" s="110"/>
      <c r="U3423" s="110"/>
      <c r="V3423" s="120"/>
      <c r="W3423" s="118"/>
      <c r="X3423" s="118"/>
      <c r="Y3423" s="117"/>
      <c r="Z3423" s="110"/>
      <c r="AA3423" s="110"/>
      <c r="AB3423" s="121"/>
      <c r="AC3423" s="115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9"/>
      <c r="B3424" s="110"/>
      <c r="C3424" s="110"/>
      <c r="D3424" s="111"/>
      <c r="E3424" s="111"/>
      <c r="F3424" s="160"/>
      <c r="G3424" s="114"/>
      <c r="H3424" s="115"/>
      <c r="I3424" s="115"/>
      <c r="J3424" s="116"/>
      <c r="K3424" s="116"/>
      <c r="L3424" s="8"/>
      <c r="M3424" s="117"/>
      <c r="N3424" s="117"/>
      <c r="O3424" s="110"/>
      <c r="P3424" s="110"/>
      <c r="Q3424" s="148"/>
      <c r="R3424" s="170"/>
      <c r="S3424" s="110"/>
      <c r="T3424" s="110"/>
      <c r="U3424" s="110"/>
      <c r="V3424" s="120"/>
      <c r="W3424" s="118"/>
      <c r="X3424" s="118"/>
      <c r="Y3424" s="117"/>
      <c r="Z3424" s="110"/>
      <c r="AA3424" s="110"/>
      <c r="AB3424" s="121"/>
      <c r="AC3424" s="115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9"/>
      <c r="B3425" s="110"/>
      <c r="C3425" s="110"/>
      <c r="D3425" s="111"/>
      <c r="E3425" s="111"/>
      <c r="F3425" s="160"/>
      <c r="G3425" s="114"/>
      <c r="H3425" s="115"/>
      <c r="I3425" s="115"/>
      <c r="J3425" s="116"/>
      <c r="K3425" s="116"/>
      <c r="L3425" s="8"/>
      <c r="M3425" s="117"/>
      <c r="N3425" s="117"/>
      <c r="O3425" s="110"/>
      <c r="P3425" s="110"/>
      <c r="Q3425" s="148"/>
      <c r="R3425" s="170"/>
      <c r="S3425" s="110"/>
      <c r="T3425" s="110"/>
      <c r="U3425" s="110"/>
      <c r="V3425" s="120"/>
      <c r="W3425" s="118"/>
      <c r="X3425" s="118"/>
      <c r="Y3425" s="117"/>
      <c r="Z3425" s="110"/>
      <c r="AA3425" s="110"/>
      <c r="AB3425" s="121"/>
      <c r="AC3425" s="115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9"/>
      <c r="B3426" s="110"/>
      <c r="C3426" s="110"/>
      <c r="D3426" s="111"/>
      <c r="E3426" s="111"/>
      <c r="F3426" s="160"/>
      <c r="G3426" s="114"/>
      <c r="H3426" s="115"/>
      <c r="I3426" s="115"/>
      <c r="J3426" s="116"/>
      <c r="K3426" s="116"/>
      <c r="L3426" s="8"/>
      <c r="M3426" s="117"/>
      <c r="N3426" s="117"/>
      <c r="O3426" s="110"/>
      <c r="P3426" s="110"/>
      <c r="Q3426" s="148"/>
      <c r="R3426" s="170"/>
      <c r="S3426" s="110"/>
      <c r="T3426" s="110"/>
      <c r="U3426" s="110"/>
      <c r="V3426" s="120"/>
      <c r="W3426" s="118"/>
      <c r="X3426" s="118"/>
      <c r="Y3426" s="117"/>
      <c r="Z3426" s="110"/>
      <c r="AA3426" s="110"/>
      <c r="AB3426" s="121"/>
      <c r="AC3426" s="115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9"/>
      <c r="B3427" s="110"/>
      <c r="C3427" s="110"/>
      <c r="D3427" s="111"/>
      <c r="E3427" s="111"/>
      <c r="F3427" s="160"/>
      <c r="G3427" s="114"/>
      <c r="H3427" s="115"/>
      <c r="I3427" s="115"/>
      <c r="J3427" s="116"/>
      <c r="K3427" s="116"/>
      <c r="L3427" s="8"/>
      <c r="M3427" s="117"/>
      <c r="N3427" s="117"/>
      <c r="O3427" s="110"/>
      <c r="P3427" s="110"/>
      <c r="Q3427" s="148"/>
      <c r="R3427" s="170"/>
      <c r="S3427" s="110"/>
      <c r="T3427" s="110"/>
      <c r="U3427" s="110"/>
      <c r="V3427" s="120"/>
      <c r="W3427" s="118"/>
      <c r="X3427" s="118"/>
      <c r="Y3427" s="117"/>
      <c r="Z3427" s="110"/>
      <c r="AA3427" s="110"/>
      <c r="AB3427" s="121"/>
      <c r="AC3427" s="115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9"/>
      <c r="B3428" s="110"/>
      <c r="C3428" s="110"/>
      <c r="D3428" s="111"/>
      <c r="E3428" s="111"/>
      <c r="F3428" s="160"/>
      <c r="G3428" s="114"/>
      <c r="H3428" s="115"/>
      <c r="I3428" s="115"/>
      <c r="J3428" s="116"/>
      <c r="K3428" s="116"/>
      <c r="L3428" s="8"/>
      <c r="M3428" s="117"/>
      <c r="N3428" s="117"/>
      <c r="O3428" s="110"/>
      <c r="P3428" s="110"/>
      <c r="Q3428" s="148"/>
      <c r="R3428" s="170"/>
      <c r="S3428" s="110"/>
      <c r="T3428" s="110"/>
      <c r="U3428" s="110"/>
      <c r="V3428" s="120"/>
      <c r="W3428" s="118"/>
      <c r="X3428" s="118"/>
      <c r="Y3428" s="117"/>
      <c r="Z3428" s="110"/>
      <c r="AA3428" s="110"/>
      <c r="AB3428" s="121"/>
      <c r="AC3428" s="115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9"/>
      <c r="B3429" s="110"/>
      <c r="C3429" s="110"/>
      <c r="D3429" s="111"/>
      <c r="E3429" s="111"/>
      <c r="F3429" s="160"/>
      <c r="G3429" s="114"/>
      <c r="H3429" s="115"/>
      <c r="I3429" s="115"/>
      <c r="J3429" s="116"/>
      <c r="K3429" s="116"/>
      <c r="L3429" s="8"/>
      <c r="M3429" s="117"/>
      <c r="N3429" s="117"/>
      <c r="O3429" s="110"/>
      <c r="P3429" s="110"/>
      <c r="Q3429" s="148"/>
      <c r="R3429" s="170"/>
      <c r="S3429" s="110"/>
      <c r="T3429" s="110"/>
      <c r="U3429" s="110"/>
      <c r="V3429" s="120"/>
      <c r="W3429" s="118"/>
      <c r="X3429" s="118"/>
      <c r="Y3429" s="117"/>
      <c r="Z3429" s="110"/>
      <c r="AA3429" s="110"/>
      <c r="AB3429" s="121"/>
      <c r="AC3429" s="115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9"/>
      <c r="B3430" s="110"/>
      <c r="C3430" s="110"/>
      <c r="D3430" s="111"/>
      <c r="E3430" s="111"/>
      <c r="F3430" s="160"/>
      <c r="G3430" s="114"/>
      <c r="H3430" s="115"/>
      <c r="I3430" s="115"/>
      <c r="J3430" s="116"/>
      <c r="K3430" s="116"/>
      <c r="L3430" s="8"/>
      <c r="M3430" s="117"/>
      <c r="N3430" s="117"/>
      <c r="O3430" s="110"/>
      <c r="P3430" s="110"/>
      <c r="Q3430" s="148"/>
      <c r="R3430" s="170"/>
      <c r="S3430" s="110"/>
      <c r="T3430" s="110"/>
      <c r="U3430" s="110"/>
      <c r="V3430" s="120"/>
      <c r="W3430" s="118"/>
      <c r="X3430" s="118"/>
      <c r="Y3430" s="117"/>
      <c r="Z3430" s="110"/>
      <c r="AA3430" s="110"/>
      <c r="AB3430" s="121"/>
      <c r="AC3430" s="115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9"/>
      <c r="B3431" s="110"/>
      <c r="C3431" s="110"/>
      <c r="D3431" s="111"/>
      <c r="E3431" s="111"/>
      <c r="F3431" s="160"/>
      <c r="G3431" s="114"/>
      <c r="H3431" s="115"/>
      <c r="I3431" s="115"/>
      <c r="J3431" s="116"/>
      <c r="K3431" s="116"/>
      <c r="L3431" s="8"/>
      <c r="M3431" s="117"/>
      <c r="N3431" s="117"/>
      <c r="O3431" s="110"/>
      <c r="P3431" s="110"/>
      <c r="Q3431" s="148"/>
      <c r="R3431" s="170"/>
      <c r="S3431" s="110"/>
      <c r="T3431" s="110"/>
      <c r="U3431" s="110"/>
      <c r="V3431" s="120"/>
      <c r="W3431" s="118"/>
      <c r="X3431" s="118"/>
      <c r="Y3431" s="117"/>
      <c r="Z3431" s="110"/>
      <c r="AA3431" s="110"/>
      <c r="AB3431" s="121"/>
      <c r="AC3431" s="115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9"/>
      <c r="B3432" s="110"/>
      <c r="C3432" s="110"/>
      <c r="D3432" s="111"/>
      <c r="E3432" s="111"/>
      <c r="F3432" s="160"/>
      <c r="G3432" s="114"/>
      <c r="H3432" s="115"/>
      <c r="I3432" s="115"/>
      <c r="J3432" s="116"/>
      <c r="K3432" s="116"/>
      <c r="L3432" s="8"/>
      <c r="M3432" s="117"/>
      <c r="N3432" s="117"/>
      <c r="O3432" s="110"/>
      <c r="P3432" s="110"/>
      <c r="Q3432" s="148"/>
      <c r="R3432" s="170"/>
      <c r="S3432" s="110"/>
      <c r="T3432" s="110"/>
      <c r="U3432" s="110"/>
      <c r="V3432" s="120"/>
      <c r="W3432" s="118"/>
      <c r="X3432" s="118"/>
      <c r="Y3432" s="117"/>
      <c r="Z3432" s="110"/>
      <c r="AA3432" s="110"/>
      <c r="AB3432" s="121"/>
      <c r="AC3432" s="115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9"/>
      <c r="B3433" s="110"/>
      <c r="C3433" s="110"/>
      <c r="D3433" s="111"/>
      <c r="E3433" s="111"/>
      <c r="F3433" s="160"/>
      <c r="G3433" s="114"/>
      <c r="H3433" s="115"/>
      <c r="I3433" s="115"/>
      <c r="J3433" s="116"/>
      <c r="K3433" s="116"/>
      <c r="L3433" s="8"/>
      <c r="M3433" s="117"/>
      <c r="N3433" s="117"/>
      <c r="O3433" s="110"/>
      <c r="P3433" s="110"/>
      <c r="Q3433" s="148"/>
      <c r="R3433" s="170"/>
      <c r="S3433" s="110"/>
      <c r="T3433" s="110"/>
      <c r="U3433" s="110"/>
      <c r="V3433" s="120"/>
      <c r="W3433" s="118"/>
      <c r="X3433" s="118"/>
      <c r="Y3433" s="117"/>
      <c r="Z3433" s="110"/>
      <c r="AA3433" s="110"/>
      <c r="AB3433" s="121"/>
      <c r="AC3433" s="115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9"/>
      <c r="B3434" s="110"/>
      <c r="C3434" s="110"/>
      <c r="D3434" s="111"/>
      <c r="E3434" s="111"/>
      <c r="F3434" s="160"/>
      <c r="G3434" s="114"/>
      <c r="H3434" s="115"/>
      <c r="I3434" s="115"/>
      <c r="J3434" s="116"/>
      <c r="K3434" s="116"/>
      <c r="L3434" s="8"/>
      <c r="M3434" s="117"/>
      <c r="N3434" s="117"/>
      <c r="O3434" s="110"/>
      <c r="P3434" s="110"/>
      <c r="Q3434" s="148"/>
      <c r="R3434" s="170"/>
      <c r="S3434" s="110"/>
      <c r="T3434" s="110"/>
      <c r="U3434" s="110"/>
      <c r="V3434" s="120"/>
      <c r="W3434" s="118"/>
      <c r="X3434" s="118"/>
      <c r="Y3434" s="117"/>
      <c r="Z3434" s="110"/>
      <c r="AA3434" s="110"/>
      <c r="AB3434" s="121"/>
      <c r="AC3434" s="115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9"/>
      <c r="B3435" s="110"/>
      <c r="C3435" s="110"/>
      <c r="D3435" s="111"/>
      <c r="E3435" s="111"/>
      <c r="F3435" s="160"/>
      <c r="G3435" s="114"/>
      <c r="H3435" s="115"/>
      <c r="I3435" s="115"/>
      <c r="J3435" s="116"/>
      <c r="K3435" s="116"/>
      <c r="L3435" s="8"/>
      <c r="M3435" s="117"/>
      <c r="N3435" s="117"/>
      <c r="O3435" s="110"/>
      <c r="P3435" s="110"/>
      <c r="Q3435" s="148"/>
      <c r="R3435" s="170"/>
      <c r="S3435" s="110"/>
      <c r="T3435" s="110"/>
      <c r="U3435" s="110"/>
      <c r="V3435" s="120"/>
      <c r="W3435" s="118"/>
      <c r="X3435" s="118"/>
      <c r="Y3435" s="117"/>
      <c r="Z3435" s="110"/>
      <c r="AA3435" s="110"/>
      <c r="AB3435" s="121"/>
      <c r="AC3435" s="115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9"/>
      <c r="B3436" s="110"/>
      <c r="C3436" s="110"/>
      <c r="D3436" s="111"/>
      <c r="E3436" s="111"/>
      <c r="F3436" s="160"/>
      <c r="G3436" s="114"/>
      <c r="H3436" s="115"/>
      <c r="I3436" s="115"/>
      <c r="J3436" s="116"/>
      <c r="K3436" s="116"/>
      <c r="L3436" s="8"/>
      <c r="M3436" s="117"/>
      <c r="N3436" s="117"/>
      <c r="O3436" s="110"/>
      <c r="P3436" s="110"/>
      <c r="Q3436" s="148"/>
      <c r="R3436" s="170"/>
      <c r="S3436" s="110"/>
      <c r="T3436" s="110"/>
      <c r="U3436" s="110"/>
      <c r="V3436" s="120"/>
      <c r="W3436" s="118"/>
      <c r="X3436" s="118"/>
      <c r="Y3436" s="117"/>
      <c r="Z3436" s="110"/>
      <c r="AA3436" s="110"/>
      <c r="AB3436" s="121"/>
      <c r="AC3436" s="115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9"/>
      <c r="B3437" s="110"/>
      <c r="C3437" s="110"/>
      <c r="D3437" s="111"/>
      <c r="E3437" s="111"/>
      <c r="F3437" s="160"/>
      <c r="G3437" s="114"/>
      <c r="H3437" s="115"/>
      <c r="I3437" s="115"/>
      <c r="J3437" s="116"/>
      <c r="K3437" s="116"/>
      <c r="L3437" s="8"/>
      <c r="M3437" s="117"/>
      <c r="N3437" s="117"/>
      <c r="O3437" s="110"/>
      <c r="P3437" s="110"/>
      <c r="Q3437" s="148"/>
      <c r="R3437" s="170"/>
      <c r="S3437" s="110"/>
      <c r="T3437" s="110"/>
      <c r="U3437" s="110"/>
      <c r="V3437" s="120"/>
      <c r="W3437" s="118"/>
      <c r="X3437" s="118"/>
      <c r="Y3437" s="117"/>
      <c r="Z3437" s="110"/>
      <c r="AA3437" s="110"/>
      <c r="AB3437" s="121"/>
      <c r="AC3437" s="115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9"/>
      <c r="B3438" s="110"/>
      <c r="C3438" s="110"/>
      <c r="D3438" s="111"/>
      <c r="E3438" s="111"/>
      <c r="F3438" s="160"/>
      <c r="G3438" s="114"/>
      <c r="H3438" s="115"/>
      <c r="I3438" s="115"/>
      <c r="J3438" s="116"/>
      <c r="K3438" s="116"/>
      <c r="L3438" s="8"/>
      <c r="M3438" s="117"/>
      <c r="N3438" s="117"/>
      <c r="O3438" s="110"/>
      <c r="P3438" s="110"/>
      <c r="Q3438" s="148"/>
      <c r="R3438" s="170"/>
      <c r="S3438" s="110"/>
      <c r="T3438" s="110"/>
      <c r="U3438" s="110"/>
      <c r="V3438" s="120"/>
      <c r="W3438" s="118"/>
      <c r="X3438" s="118"/>
      <c r="Y3438" s="117"/>
      <c r="Z3438" s="110"/>
      <c r="AA3438" s="110"/>
      <c r="AB3438" s="121"/>
      <c r="AC3438" s="115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9"/>
      <c r="B3439" s="110"/>
      <c r="C3439" s="110"/>
      <c r="D3439" s="111"/>
      <c r="E3439" s="111"/>
      <c r="F3439" s="160"/>
      <c r="G3439" s="114"/>
      <c r="H3439" s="115"/>
      <c r="I3439" s="115"/>
      <c r="J3439" s="116"/>
      <c r="K3439" s="116"/>
      <c r="L3439" s="8"/>
      <c r="M3439" s="117"/>
      <c r="N3439" s="117"/>
      <c r="O3439" s="110"/>
      <c r="P3439" s="110"/>
      <c r="Q3439" s="148"/>
      <c r="R3439" s="170"/>
      <c r="S3439" s="110"/>
      <c r="T3439" s="110"/>
      <c r="U3439" s="110"/>
      <c r="V3439" s="120"/>
      <c r="W3439" s="118"/>
      <c r="X3439" s="118"/>
      <c r="Y3439" s="117"/>
      <c r="Z3439" s="110"/>
      <c r="AA3439" s="110"/>
      <c r="AB3439" s="121"/>
      <c r="AC3439" s="115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9"/>
      <c r="B3440" s="110"/>
      <c r="C3440" s="110"/>
      <c r="D3440" s="111"/>
      <c r="E3440" s="111"/>
      <c r="F3440" s="160"/>
      <c r="G3440" s="114"/>
      <c r="H3440" s="115"/>
      <c r="I3440" s="115"/>
      <c r="J3440" s="116"/>
      <c r="K3440" s="116"/>
      <c r="L3440" s="8"/>
      <c r="M3440" s="117"/>
      <c r="N3440" s="117"/>
      <c r="O3440" s="110"/>
      <c r="P3440" s="110"/>
      <c r="Q3440" s="148"/>
      <c r="R3440" s="170"/>
      <c r="S3440" s="110"/>
      <c r="T3440" s="110"/>
      <c r="U3440" s="110"/>
      <c r="V3440" s="120"/>
      <c r="W3440" s="118"/>
      <c r="X3440" s="118"/>
      <c r="Y3440" s="117"/>
      <c r="Z3440" s="110"/>
      <c r="AA3440" s="110"/>
      <c r="AB3440" s="121"/>
      <c r="AC3440" s="115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9"/>
      <c r="B3441" s="110"/>
      <c r="C3441" s="110"/>
      <c r="D3441" s="111"/>
      <c r="E3441" s="111"/>
      <c r="F3441" s="160"/>
      <c r="G3441" s="114"/>
      <c r="H3441" s="115"/>
      <c r="I3441" s="115"/>
      <c r="J3441" s="116"/>
      <c r="K3441" s="116"/>
      <c r="L3441" s="8"/>
      <c r="M3441" s="117"/>
      <c r="N3441" s="117"/>
      <c r="O3441" s="110"/>
      <c r="P3441" s="110"/>
      <c r="Q3441" s="148"/>
      <c r="R3441" s="170"/>
      <c r="S3441" s="110"/>
      <c r="T3441" s="110"/>
      <c r="U3441" s="110"/>
      <c r="V3441" s="120"/>
      <c r="W3441" s="118"/>
      <c r="X3441" s="118"/>
      <c r="Y3441" s="117"/>
      <c r="Z3441" s="110"/>
      <c r="AA3441" s="110"/>
      <c r="AB3441" s="121"/>
      <c r="AC3441" s="115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9"/>
      <c r="B3442" s="110"/>
      <c r="C3442" s="110"/>
      <c r="D3442" s="111"/>
      <c r="E3442" s="111"/>
      <c r="F3442" s="160"/>
      <c r="G3442" s="114"/>
      <c r="H3442" s="115"/>
      <c r="I3442" s="115"/>
      <c r="J3442" s="116"/>
      <c r="K3442" s="116"/>
      <c r="L3442" s="8"/>
      <c r="M3442" s="117"/>
      <c r="N3442" s="117"/>
      <c r="O3442" s="110"/>
      <c r="P3442" s="110"/>
      <c r="Q3442" s="148"/>
      <c r="R3442" s="170"/>
      <c r="S3442" s="110"/>
      <c r="T3442" s="110"/>
      <c r="U3442" s="110"/>
      <c r="V3442" s="120"/>
      <c r="W3442" s="118"/>
      <c r="X3442" s="118"/>
      <c r="Y3442" s="117"/>
      <c r="Z3442" s="110"/>
      <c r="AA3442" s="110"/>
      <c r="AB3442" s="121"/>
      <c r="AC3442" s="115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9"/>
      <c r="B3443" s="110"/>
      <c r="C3443" s="110"/>
      <c r="D3443" s="111"/>
      <c r="E3443" s="111"/>
      <c r="F3443" s="160"/>
      <c r="G3443" s="114"/>
      <c r="H3443" s="115"/>
      <c r="I3443" s="115"/>
      <c r="J3443" s="116"/>
      <c r="K3443" s="116"/>
      <c r="L3443" s="8"/>
      <c r="M3443" s="117"/>
      <c r="N3443" s="117"/>
      <c r="O3443" s="110"/>
      <c r="P3443" s="110"/>
      <c r="Q3443" s="148"/>
      <c r="R3443" s="170"/>
      <c r="S3443" s="110"/>
      <c r="T3443" s="110"/>
      <c r="U3443" s="110"/>
      <c r="V3443" s="120"/>
      <c r="W3443" s="118"/>
      <c r="X3443" s="118"/>
      <c r="Y3443" s="117"/>
      <c r="Z3443" s="110"/>
      <c r="AA3443" s="110"/>
      <c r="AB3443" s="121"/>
      <c r="AC3443" s="115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9"/>
      <c r="B3444" s="110"/>
      <c r="C3444" s="110"/>
      <c r="D3444" s="111"/>
      <c r="E3444" s="111"/>
      <c r="F3444" s="160"/>
      <c r="G3444" s="114"/>
      <c r="H3444" s="115"/>
      <c r="I3444" s="115"/>
      <c r="J3444" s="116"/>
      <c r="K3444" s="116"/>
      <c r="L3444" s="8"/>
      <c r="M3444" s="117"/>
      <c r="N3444" s="117"/>
      <c r="O3444" s="110"/>
      <c r="P3444" s="110"/>
      <c r="Q3444" s="148"/>
      <c r="R3444" s="170"/>
      <c r="S3444" s="110"/>
      <c r="T3444" s="110"/>
      <c r="U3444" s="110"/>
      <c r="V3444" s="120"/>
      <c r="W3444" s="118"/>
      <c r="X3444" s="118"/>
      <c r="Y3444" s="117"/>
      <c r="Z3444" s="110"/>
      <c r="AA3444" s="110"/>
      <c r="AB3444" s="121"/>
      <c r="AC3444" s="115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9"/>
      <c r="B3445" s="110"/>
      <c r="C3445" s="110"/>
      <c r="D3445" s="111"/>
      <c r="E3445" s="111"/>
      <c r="F3445" s="160"/>
      <c r="G3445" s="114"/>
      <c r="H3445" s="115"/>
      <c r="I3445" s="115"/>
      <c r="J3445" s="116"/>
      <c r="K3445" s="116"/>
      <c r="L3445" s="8"/>
      <c r="M3445" s="117"/>
      <c r="N3445" s="117"/>
      <c r="O3445" s="110"/>
      <c r="P3445" s="110"/>
      <c r="Q3445" s="148"/>
      <c r="R3445" s="170"/>
      <c r="S3445" s="110"/>
      <c r="T3445" s="110"/>
      <c r="U3445" s="110"/>
      <c r="V3445" s="120"/>
      <c r="W3445" s="118"/>
      <c r="X3445" s="118"/>
      <c r="Y3445" s="117"/>
      <c r="Z3445" s="110"/>
      <c r="AA3445" s="110"/>
      <c r="AB3445" s="121"/>
      <c r="AC3445" s="115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9"/>
      <c r="B3446" s="110"/>
      <c r="C3446" s="110"/>
      <c r="D3446" s="111"/>
      <c r="E3446" s="111"/>
      <c r="F3446" s="160"/>
      <c r="G3446" s="114"/>
      <c r="H3446" s="115"/>
      <c r="I3446" s="115"/>
      <c r="J3446" s="116"/>
      <c r="K3446" s="116"/>
      <c r="L3446" s="8"/>
      <c r="M3446" s="117"/>
      <c r="N3446" s="117"/>
      <c r="O3446" s="110"/>
      <c r="P3446" s="110"/>
      <c r="Q3446" s="148"/>
      <c r="R3446" s="170"/>
      <c r="S3446" s="110"/>
      <c r="T3446" s="110"/>
      <c r="U3446" s="110"/>
      <c r="V3446" s="120"/>
      <c r="W3446" s="118"/>
      <c r="X3446" s="118"/>
      <c r="Y3446" s="117"/>
      <c r="Z3446" s="110"/>
      <c r="AA3446" s="110"/>
      <c r="AB3446" s="121"/>
      <c r="AC3446" s="115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9"/>
      <c r="B3447" s="110"/>
      <c r="C3447" s="110"/>
      <c r="D3447" s="111"/>
      <c r="E3447" s="111"/>
      <c r="F3447" s="160"/>
      <c r="G3447" s="114"/>
      <c r="H3447" s="115"/>
      <c r="I3447" s="115"/>
      <c r="J3447" s="116"/>
      <c r="K3447" s="116"/>
      <c r="L3447" s="8"/>
      <c r="M3447" s="117"/>
      <c r="N3447" s="117"/>
      <c r="O3447" s="110"/>
      <c r="P3447" s="110"/>
      <c r="Q3447" s="148"/>
      <c r="R3447" s="170"/>
      <c r="S3447" s="110"/>
      <c r="T3447" s="110"/>
      <c r="U3447" s="110"/>
      <c r="V3447" s="120"/>
      <c r="W3447" s="118"/>
      <c r="X3447" s="118"/>
      <c r="Y3447" s="117"/>
      <c r="Z3447" s="110"/>
      <c r="AA3447" s="110"/>
      <c r="AB3447" s="121"/>
      <c r="AC3447" s="115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9"/>
      <c r="B3448" s="110"/>
      <c r="C3448" s="110"/>
      <c r="D3448" s="111"/>
      <c r="E3448" s="111"/>
      <c r="F3448" s="160"/>
      <c r="G3448" s="114"/>
      <c r="H3448" s="115"/>
      <c r="I3448" s="115"/>
      <c r="J3448" s="116"/>
      <c r="K3448" s="116"/>
      <c r="L3448" s="8"/>
      <c r="M3448" s="117"/>
      <c r="N3448" s="117"/>
      <c r="O3448" s="110"/>
      <c r="P3448" s="110"/>
      <c r="Q3448" s="148"/>
      <c r="R3448" s="170"/>
      <c r="S3448" s="110"/>
      <c r="T3448" s="110"/>
      <c r="U3448" s="110"/>
      <c r="V3448" s="120"/>
      <c r="W3448" s="118"/>
      <c r="X3448" s="118"/>
      <c r="Y3448" s="117"/>
      <c r="Z3448" s="110"/>
      <c r="AA3448" s="110"/>
      <c r="AB3448" s="121"/>
      <c r="AC3448" s="115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9"/>
      <c r="B3449" s="110"/>
      <c r="C3449" s="110"/>
      <c r="D3449" s="111"/>
      <c r="E3449" s="111"/>
      <c r="F3449" s="160"/>
      <c r="G3449" s="114"/>
      <c r="H3449" s="115"/>
      <c r="I3449" s="115"/>
      <c r="J3449" s="116"/>
      <c r="K3449" s="116"/>
      <c r="L3449" s="8"/>
      <c r="M3449" s="117"/>
      <c r="N3449" s="117"/>
      <c r="O3449" s="110"/>
      <c r="P3449" s="110"/>
      <c r="Q3449" s="148"/>
      <c r="R3449" s="170"/>
      <c r="S3449" s="110"/>
      <c r="T3449" s="110"/>
      <c r="U3449" s="110"/>
      <c r="V3449" s="120"/>
      <c r="W3449" s="118"/>
      <c r="X3449" s="118"/>
      <c r="Y3449" s="117"/>
      <c r="Z3449" s="110"/>
      <c r="AA3449" s="110"/>
      <c r="AB3449" s="121"/>
      <c r="AC3449" s="115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9"/>
      <c r="B3450" s="110"/>
      <c r="C3450" s="110"/>
      <c r="D3450" s="111"/>
      <c r="E3450" s="111"/>
      <c r="F3450" s="160"/>
      <c r="G3450" s="114"/>
      <c r="H3450" s="115"/>
      <c r="I3450" s="115"/>
      <c r="J3450" s="116"/>
      <c r="K3450" s="116"/>
      <c r="L3450" s="8"/>
      <c r="M3450" s="117"/>
      <c r="N3450" s="117"/>
      <c r="O3450" s="110"/>
      <c r="P3450" s="110"/>
      <c r="Q3450" s="148"/>
      <c r="R3450" s="170"/>
      <c r="S3450" s="110"/>
      <c r="T3450" s="110"/>
      <c r="U3450" s="110"/>
      <c r="V3450" s="120"/>
      <c r="W3450" s="118"/>
      <c r="X3450" s="118"/>
      <c r="Y3450" s="117"/>
      <c r="Z3450" s="110"/>
      <c r="AA3450" s="110"/>
      <c r="AB3450" s="121"/>
      <c r="AC3450" s="115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9"/>
      <c r="B3451" s="110"/>
      <c r="C3451" s="110"/>
      <c r="D3451" s="111"/>
      <c r="E3451" s="111"/>
      <c r="F3451" s="160"/>
      <c r="G3451" s="114"/>
      <c r="H3451" s="115"/>
      <c r="I3451" s="115"/>
      <c r="J3451" s="116"/>
      <c r="K3451" s="116"/>
      <c r="L3451" s="8"/>
      <c r="M3451" s="117"/>
      <c r="N3451" s="117"/>
      <c r="O3451" s="110"/>
      <c r="P3451" s="110"/>
      <c r="Q3451" s="148"/>
      <c r="R3451" s="170"/>
      <c r="S3451" s="110"/>
      <c r="T3451" s="110"/>
      <c r="U3451" s="110"/>
      <c r="V3451" s="120"/>
      <c r="W3451" s="118"/>
      <c r="X3451" s="118"/>
      <c r="Y3451" s="117"/>
      <c r="Z3451" s="110"/>
      <c r="AA3451" s="110"/>
      <c r="AB3451" s="121"/>
      <c r="AC3451" s="115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9"/>
      <c r="B3452" s="110"/>
      <c r="C3452" s="110"/>
      <c r="D3452" s="111"/>
      <c r="E3452" s="111"/>
      <c r="F3452" s="160"/>
      <c r="G3452" s="114"/>
      <c r="H3452" s="115"/>
      <c r="I3452" s="115"/>
      <c r="J3452" s="116"/>
      <c r="K3452" s="116"/>
      <c r="L3452" s="8"/>
      <c r="M3452" s="117"/>
      <c r="N3452" s="117"/>
      <c r="O3452" s="110"/>
      <c r="P3452" s="110"/>
      <c r="Q3452" s="148"/>
      <c r="R3452" s="170"/>
      <c r="S3452" s="110"/>
      <c r="T3452" s="110"/>
      <c r="U3452" s="110"/>
      <c r="V3452" s="120"/>
      <c r="W3452" s="118"/>
      <c r="X3452" s="118"/>
      <c r="Y3452" s="117"/>
      <c r="Z3452" s="110"/>
      <c r="AA3452" s="110"/>
      <c r="AB3452" s="121"/>
      <c r="AC3452" s="115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9"/>
      <c r="B3453" s="110"/>
      <c r="C3453" s="110"/>
      <c r="D3453" s="111"/>
      <c r="E3453" s="111"/>
      <c r="F3453" s="160"/>
      <c r="G3453" s="114"/>
      <c r="H3453" s="115"/>
      <c r="I3453" s="115"/>
      <c r="J3453" s="116"/>
      <c r="K3453" s="116"/>
      <c r="L3453" s="8"/>
      <c r="M3453" s="117"/>
      <c r="N3453" s="117"/>
      <c r="O3453" s="110"/>
      <c r="P3453" s="110"/>
      <c r="Q3453" s="148"/>
      <c r="R3453" s="170"/>
      <c r="S3453" s="110"/>
      <c r="T3453" s="110"/>
      <c r="U3453" s="110"/>
      <c r="V3453" s="120"/>
      <c r="W3453" s="118"/>
      <c r="X3453" s="118"/>
      <c r="Y3453" s="117"/>
      <c r="Z3453" s="110"/>
      <c r="AA3453" s="110"/>
      <c r="AB3453" s="121"/>
      <c r="AC3453" s="115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9"/>
      <c r="B3454" s="110"/>
      <c r="C3454" s="110"/>
      <c r="D3454" s="111"/>
      <c r="E3454" s="111"/>
      <c r="F3454" s="160"/>
      <c r="G3454" s="114"/>
      <c r="H3454" s="115"/>
      <c r="I3454" s="115"/>
      <c r="J3454" s="116"/>
      <c r="K3454" s="116"/>
      <c r="L3454" s="8"/>
      <c r="M3454" s="117"/>
      <c r="N3454" s="117"/>
      <c r="O3454" s="110"/>
      <c r="P3454" s="110"/>
      <c r="Q3454" s="148"/>
      <c r="R3454" s="170"/>
      <c r="S3454" s="110"/>
      <c r="T3454" s="110"/>
      <c r="U3454" s="110"/>
      <c r="V3454" s="120"/>
      <c r="W3454" s="118"/>
      <c r="X3454" s="118"/>
      <c r="Y3454" s="117"/>
      <c r="Z3454" s="110"/>
      <c r="AA3454" s="110"/>
      <c r="AB3454" s="121"/>
      <c r="AC3454" s="115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9"/>
      <c r="B3455" s="110"/>
      <c r="C3455" s="110"/>
      <c r="D3455" s="111"/>
      <c r="E3455" s="111"/>
      <c r="F3455" s="160"/>
      <c r="G3455" s="114"/>
      <c r="H3455" s="115"/>
      <c r="I3455" s="115"/>
      <c r="J3455" s="116"/>
      <c r="K3455" s="116"/>
      <c r="L3455" s="8"/>
      <c r="M3455" s="117"/>
      <c r="N3455" s="117"/>
      <c r="O3455" s="110"/>
      <c r="P3455" s="110"/>
      <c r="Q3455" s="148"/>
      <c r="R3455" s="170"/>
      <c r="S3455" s="110"/>
      <c r="T3455" s="110"/>
      <c r="U3455" s="110"/>
      <c r="V3455" s="120"/>
      <c r="W3455" s="118"/>
      <c r="X3455" s="118"/>
      <c r="Y3455" s="117"/>
      <c r="Z3455" s="110"/>
      <c r="AA3455" s="110"/>
      <c r="AB3455" s="121"/>
      <c r="AC3455" s="115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9"/>
      <c r="B3456" s="110"/>
      <c r="C3456" s="110"/>
      <c r="D3456" s="111"/>
      <c r="E3456" s="111"/>
      <c r="F3456" s="160"/>
      <c r="G3456" s="114"/>
      <c r="H3456" s="115"/>
      <c r="I3456" s="115"/>
      <c r="J3456" s="116"/>
      <c r="K3456" s="116"/>
      <c r="L3456" s="8"/>
      <c r="M3456" s="117"/>
      <c r="N3456" s="117"/>
      <c r="O3456" s="110"/>
      <c r="P3456" s="110"/>
      <c r="Q3456" s="148"/>
      <c r="R3456" s="170"/>
      <c r="S3456" s="110"/>
      <c r="T3456" s="110"/>
      <c r="U3456" s="110"/>
      <c r="V3456" s="120"/>
      <c r="W3456" s="118"/>
      <c r="X3456" s="118"/>
      <c r="Y3456" s="117"/>
      <c r="Z3456" s="110"/>
      <c r="AA3456" s="110"/>
      <c r="AB3456" s="121"/>
      <c r="AC3456" s="115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9"/>
      <c r="B3457" s="110"/>
      <c r="C3457" s="110"/>
      <c r="D3457" s="111"/>
      <c r="E3457" s="111"/>
      <c r="F3457" s="160"/>
      <c r="G3457" s="114"/>
      <c r="H3457" s="115"/>
      <c r="I3457" s="115"/>
      <c r="J3457" s="116"/>
      <c r="K3457" s="116"/>
      <c r="L3457" s="8"/>
      <c r="M3457" s="117"/>
      <c r="N3457" s="117"/>
      <c r="O3457" s="110"/>
      <c r="P3457" s="110"/>
      <c r="Q3457" s="148"/>
      <c r="R3457" s="170"/>
      <c r="S3457" s="110"/>
      <c r="T3457" s="110"/>
      <c r="U3457" s="110"/>
      <c r="V3457" s="120"/>
      <c r="W3457" s="118"/>
      <c r="X3457" s="118"/>
      <c r="Y3457" s="117"/>
      <c r="Z3457" s="110"/>
      <c r="AA3457" s="110"/>
      <c r="AB3457" s="121"/>
      <c r="AC3457" s="115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9"/>
      <c r="B3458" s="110"/>
      <c r="C3458" s="110"/>
      <c r="D3458" s="111"/>
      <c r="E3458" s="111"/>
      <c r="F3458" s="160"/>
      <c r="G3458" s="114"/>
      <c r="H3458" s="115"/>
      <c r="I3458" s="115"/>
      <c r="J3458" s="116"/>
      <c r="K3458" s="116"/>
      <c r="L3458" s="8"/>
      <c r="M3458" s="117"/>
      <c r="N3458" s="117"/>
      <c r="O3458" s="110"/>
      <c r="P3458" s="110"/>
      <c r="Q3458" s="148"/>
      <c r="R3458" s="170"/>
      <c r="S3458" s="110"/>
      <c r="T3458" s="110"/>
      <c r="U3458" s="110"/>
      <c r="V3458" s="120"/>
      <c r="W3458" s="118"/>
      <c r="X3458" s="118"/>
      <c r="Y3458" s="117"/>
      <c r="Z3458" s="110"/>
      <c r="AA3458" s="110"/>
      <c r="AB3458" s="121"/>
      <c r="AC3458" s="115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9"/>
      <c r="B3459" s="110"/>
      <c r="C3459" s="110"/>
      <c r="D3459" s="111"/>
      <c r="E3459" s="111"/>
      <c r="F3459" s="160"/>
      <c r="G3459" s="114"/>
      <c r="H3459" s="115"/>
      <c r="I3459" s="115"/>
      <c r="J3459" s="116"/>
      <c r="K3459" s="116"/>
      <c r="L3459" s="8"/>
      <c r="M3459" s="117"/>
      <c r="N3459" s="117"/>
      <c r="O3459" s="110"/>
      <c r="P3459" s="110"/>
      <c r="Q3459" s="148"/>
      <c r="R3459" s="170"/>
      <c r="S3459" s="110"/>
      <c r="T3459" s="110"/>
      <c r="U3459" s="110"/>
      <c r="V3459" s="120"/>
      <c r="W3459" s="118"/>
      <c r="X3459" s="118"/>
      <c r="Y3459" s="117"/>
      <c r="Z3459" s="110"/>
      <c r="AA3459" s="110"/>
      <c r="AB3459" s="121"/>
      <c r="AC3459" s="115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9"/>
      <c r="B3460" s="110"/>
      <c r="C3460" s="110"/>
      <c r="D3460" s="111"/>
      <c r="E3460" s="111"/>
      <c r="F3460" s="160"/>
      <c r="G3460" s="114"/>
      <c r="H3460" s="115"/>
      <c r="I3460" s="115"/>
      <c r="J3460" s="116"/>
      <c r="K3460" s="116"/>
      <c r="L3460" s="8"/>
      <c r="M3460" s="117"/>
      <c r="N3460" s="117"/>
      <c r="O3460" s="110"/>
      <c r="P3460" s="110"/>
      <c r="Q3460" s="148"/>
      <c r="R3460" s="170"/>
      <c r="S3460" s="110"/>
      <c r="T3460" s="110"/>
      <c r="U3460" s="110"/>
      <c r="V3460" s="120"/>
      <c r="W3460" s="118"/>
      <c r="X3460" s="118"/>
      <c r="Y3460" s="117"/>
      <c r="Z3460" s="110"/>
      <c r="AA3460" s="110"/>
      <c r="AB3460" s="121"/>
      <c r="AC3460" s="115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9"/>
      <c r="B3461" s="110"/>
      <c r="C3461" s="110"/>
      <c r="D3461" s="111"/>
      <c r="E3461" s="111"/>
      <c r="F3461" s="160"/>
      <c r="G3461" s="114"/>
      <c r="H3461" s="115"/>
      <c r="I3461" s="115"/>
      <c r="J3461" s="116"/>
      <c r="K3461" s="116"/>
      <c r="L3461" s="8"/>
      <c r="M3461" s="117"/>
      <c r="N3461" s="117"/>
      <c r="O3461" s="110"/>
      <c r="P3461" s="110"/>
      <c r="Q3461" s="148"/>
      <c r="R3461" s="170"/>
      <c r="S3461" s="110"/>
      <c r="T3461" s="110"/>
      <c r="U3461" s="110"/>
      <c r="V3461" s="120"/>
      <c r="W3461" s="118"/>
      <c r="X3461" s="118"/>
      <c r="Y3461" s="117"/>
      <c r="Z3461" s="110"/>
      <c r="AA3461" s="110"/>
      <c r="AB3461" s="121"/>
      <c r="AC3461" s="115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9"/>
      <c r="B3462" s="110"/>
      <c r="C3462" s="110"/>
      <c r="D3462" s="111"/>
      <c r="E3462" s="111"/>
      <c r="F3462" s="160"/>
      <c r="G3462" s="114"/>
      <c r="H3462" s="115"/>
      <c r="I3462" s="115"/>
      <c r="J3462" s="116"/>
      <c r="K3462" s="116"/>
      <c r="L3462" s="8"/>
      <c r="M3462" s="117"/>
      <c r="N3462" s="117"/>
      <c r="O3462" s="110"/>
      <c r="P3462" s="110"/>
      <c r="Q3462" s="148"/>
      <c r="R3462" s="170"/>
      <c r="S3462" s="110"/>
      <c r="T3462" s="110"/>
      <c r="U3462" s="110"/>
      <c r="V3462" s="120"/>
      <c r="W3462" s="118"/>
      <c r="X3462" s="118"/>
      <c r="Y3462" s="117"/>
      <c r="Z3462" s="110"/>
      <c r="AA3462" s="110"/>
      <c r="AB3462" s="121"/>
      <c r="AC3462" s="115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9"/>
      <c r="B3463" s="110"/>
      <c r="C3463" s="110"/>
      <c r="D3463" s="111"/>
      <c r="E3463" s="111"/>
      <c r="F3463" s="160"/>
      <c r="G3463" s="114"/>
      <c r="H3463" s="115"/>
      <c r="I3463" s="115"/>
      <c r="J3463" s="116"/>
      <c r="K3463" s="116"/>
      <c r="L3463" s="8"/>
      <c r="M3463" s="117"/>
      <c r="N3463" s="117"/>
      <c r="O3463" s="110"/>
      <c r="P3463" s="110"/>
      <c r="Q3463" s="148"/>
      <c r="R3463" s="170"/>
      <c r="S3463" s="110"/>
      <c r="T3463" s="110"/>
      <c r="U3463" s="110"/>
      <c r="V3463" s="120"/>
      <c r="W3463" s="118"/>
      <c r="X3463" s="118"/>
      <c r="Y3463" s="117"/>
      <c r="Z3463" s="110"/>
      <c r="AA3463" s="110"/>
      <c r="AB3463" s="121"/>
      <c r="AC3463" s="115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9"/>
      <c r="B3464" s="110"/>
      <c r="C3464" s="110"/>
      <c r="D3464" s="111"/>
      <c r="E3464" s="111"/>
      <c r="F3464" s="160"/>
      <c r="G3464" s="114"/>
      <c r="H3464" s="115"/>
      <c r="I3464" s="115"/>
      <c r="J3464" s="116"/>
      <c r="K3464" s="116"/>
      <c r="L3464" s="8"/>
      <c r="M3464" s="117"/>
      <c r="N3464" s="117"/>
      <c r="O3464" s="110"/>
      <c r="P3464" s="110"/>
      <c r="Q3464" s="148"/>
      <c r="R3464" s="170"/>
      <c r="S3464" s="110"/>
      <c r="T3464" s="110"/>
      <c r="U3464" s="110"/>
      <c r="V3464" s="120"/>
      <c r="W3464" s="118"/>
      <c r="X3464" s="118"/>
      <c r="Y3464" s="117"/>
      <c r="Z3464" s="110"/>
      <c r="AA3464" s="110"/>
      <c r="AB3464" s="121"/>
      <c r="AC3464" s="115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9"/>
      <c r="B3465" s="110"/>
      <c r="C3465" s="110"/>
      <c r="D3465" s="111"/>
      <c r="E3465" s="111"/>
      <c r="F3465" s="160"/>
      <c r="G3465" s="114"/>
      <c r="H3465" s="115"/>
      <c r="I3465" s="115"/>
      <c r="J3465" s="116"/>
      <c r="K3465" s="116"/>
      <c r="L3465" s="8"/>
      <c r="M3465" s="117"/>
      <c r="N3465" s="117"/>
      <c r="O3465" s="110"/>
      <c r="P3465" s="110"/>
      <c r="Q3465" s="148"/>
      <c r="R3465" s="170"/>
      <c r="S3465" s="110"/>
      <c r="T3465" s="110"/>
      <c r="U3465" s="110"/>
      <c r="V3465" s="120"/>
      <c r="W3465" s="118"/>
      <c r="X3465" s="118"/>
      <c r="Y3465" s="117"/>
      <c r="Z3465" s="110"/>
      <c r="AA3465" s="110"/>
      <c r="AB3465" s="121"/>
      <c r="AC3465" s="115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9"/>
      <c r="B3466" s="110"/>
      <c r="C3466" s="110"/>
      <c r="D3466" s="111"/>
      <c r="E3466" s="111"/>
      <c r="F3466" s="160"/>
      <c r="G3466" s="114"/>
      <c r="H3466" s="115"/>
      <c r="I3466" s="115"/>
      <c r="J3466" s="116"/>
      <c r="K3466" s="116"/>
      <c r="L3466" s="8"/>
      <c r="M3466" s="117"/>
      <c r="N3466" s="117"/>
      <c r="O3466" s="110"/>
      <c r="P3466" s="110"/>
      <c r="Q3466" s="148"/>
      <c r="R3466" s="170"/>
      <c r="S3466" s="110"/>
      <c r="T3466" s="110"/>
      <c r="U3466" s="110"/>
      <c r="V3466" s="120"/>
      <c r="W3466" s="118"/>
      <c r="X3466" s="118"/>
      <c r="Y3466" s="117"/>
      <c r="Z3466" s="110"/>
      <c r="AA3466" s="110"/>
      <c r="AB3466" s="121"/>
      <c r="AC3466" s="115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9"/>
      <c r="B3467" s="110"/>
      <c r="C3467" s="110"/>
      <c r="D3467" s="111"/>
      <c r="E3467" s="111"/>
      <c r="F3467" s="160"/>
      <c r="G3467" s="114"/>
      <c r="H3467" s="115"/>
      <c r="I3467" s="115"/>
      <c r="J3467" s="116"/>
      <c r="K3467" s="116"/>
      <c r="L3467" s="8"/>
      <c r="M3467" s="117"/>
      <c r="N3467" s="117"/>
      <c r="O3467" s="110"/>
      <c r="P3467" s="110"/>
      <c r="Q3467" s="148"/>
      <c r="R3467" s="170"/>
      <c r="S3467" s="110"/>
      <c r="T3467" s="110"/>
      <c r="U3467" s="110"/>
      <c r="V3467" s="120"/>
      <c r="W3467" s="118"/>
      <c r="X3467" s="118"/>
      <c r="Y3467" s="117"/>
      <c r="Z3467" s="110"/>
      <c r="AA3467" s="110"/>
      <c r="AB3467" s="121"/>
      <c r="AC3467" s="115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9"/>
      <c r="B3468" s="110"/>
      <c r="C3468" s="110"/>
      <c r="D3468" s="111"/>
      <c r="E3468" s="111"/>
      <c r="F3468" s="160"/>
      <c r="G3468" s="114"/>
      <c r="H3468" s="115"/>
      <c r="I3468" s="115"/>
      <c r="J3468" s="116"/>
      <c r="K3468" s="116"/>
      <c r="L3468" s="8"/>
      <c r="M3468" s="117"/>
      <c r="N3468" s="117"/>
      <c r="O3468" s="110"/>
      <c r="P3468" s="110"/>
      <c r="Q3468" s="148"/>
      <c r="R3468" s="170"/>
      <c r="S3468" s="110"/>
      <c r="T3468" s="110"/>
      <c r="U3468" s="110"/>
      <c r="V3468" s="120"/>
      <c r="W3468" s="118"/>
      <c r="X3468" s="118"/>
      <c r="Y3468" s="117"/>
      <c r="Z3468" s="110"/>
      <c r="AA3468" s="110"/>
      <c r="AB3468" s="121"/>
      <c r="AC3468" s="115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9"/>
      <c r="B3469" s="110"/>
      <c r="C3469" s="110"/>
      <c r="D3469" s="111"/>
      <c r="E3469" s="111"/>
      <c r="F3469" s="160"/>
      <c r="G3469" s="114"/>
      <c r="H3469" s="115"/>
      <c r="I3469" s="115"/>
      <c r="J3469" s="116"/>
      <c r="K3469" s="116"/>
      <c r="L3469" s="8"/>
      <c r="M3469" s="117"/>
      <c r="N3469" s="117"/>
      <c r="O3469" s="110"/>
      <c r="P3469" s="110"/>
      <c r="Q3469" s="148"/>
      <c r="R3469" s="170"/>
      <c r="S3469" s="110"/>
      <c r="T3469" s="110"/>
      <c r="U3469" s="110"/>
      <c r="V3469" s="120"/>
      <c r="W3469" s="118"/>
      <c r="X3469" s="118"/>
      <c r="Y3469" s="117"/>
      <c r="Z3469" s="110"/>
      <c r="AA3469" s="110"/>
      <c r="AB3469" s="121"/>
      <c r="AC3469" s="115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9"/>
      <c r="B3470" s="110"/>
      <c r="C3470" s="110"/>
      <c r="D3470" s="111"/>
      <c r="E3470" s="111"/>
      <c r="F3470" s="160"/>
      <c r="G3470" s="114"/>
      <c r="H3470" s="115"/>
      <c r="I3470" s="115"/>
      <c r="J3470" s="116"/>
      <c r="K3470" s="116"/>
      <c r="L3470" s="8"/>
      <c r="M3470" s="117"/>
      <c r="N3470" s="117"/>
      <c r="O3470" s="110"/>
      <c r="P3470" s="110"/>
      <c r="Q3470" s="148"/>
      <c r="R3470" s="170"/>
      <c r="S3470" s="110"/>
      <c r="T3470" s="110"/>
      <c r="U3470" s="110"/>
      <c r="V3470" s="120"/>
      <c r="W3470" s="118"/>
      <c r="X3470" s="118"/>
      <c r="Y3470" s="117"/>
      <c r="Z3470" s="110"/>
      <c r="AA3470" s="110"/>
      <c r="AB3470" s="121"/>
      <c r="AC3470" s="115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9"/>
      <c r="B3471" s="110"/>
      <c r="C3471" s="110"/>
      <c r="D3471" s="111"/>
      <c r="E3471" s="111"/>
      <c r="F3471" s="160"/>
      <c r="G3471" s="114"/>
      <c r="H3471" s="115"/>
      <c r="I3471" s="115"/>
      <c r="J3471" s="116"/>
      <c r="K3471" s="116"/>
      <c r="L3471" s="8"/>
      <c r="M3471" s="117"/>
      <c r="N3471" s="117"/>
      <c r="O3471" s="110"/>
      <c r="P3471" s="110"/>
      <c r="Q3471" s="148"/>
      <c r="R3471" s="170"/>
      <c r="S3471" s="110"/>
      <c r="T3471" s="110"/>
      <c r="U3471" s="110"/>
      <c r="V3471" s="120"/>
      <c r="W3471" s="118"/>
      <c r="X3471" s="118"/>
      <c r="Y3471" s="117"/>
      <c r="Z3471" s="110"/>
      <c r="AA3471" s="110"/>
      <c r="AB3471" s="121"/>
      <c r="AC3471" s="115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9"/>
      <c r="B3472" s="110"/>
      <c r="C3472" s="110"/>
      <c r="D3472" s="111"/>
      <c r="E3472" s="111"/>
      <c r="F3472" s="160"/>
      <c r="G3472" s="114"/>
      <c r="H3472" s="115"/>
      <c r="I3472" s="115"/>
      <c r="J3472" s="116"/>
      <c r="K3472" s="116"/>
      <c r="L3472" s="8"/>
      <c r="M3472" s="117"/>
      <c r="N3472" s="117"/>
      <c r="O3472" s="110"/>
      <c r="P3472" s="110"/>
      <c r="Q3472" s="148"/>
      <c r="R3472" s="170"/>
      <c r="S3472" s="110"/>
      <c r="T3472" s="110"/>
      <c r="U3472" s="110"/>
      <c r="V3472" s="120"/>
      <c r="W3472" s="118"/>
      <c r="X3472" s="118"/>
      <c r="Y3472" s="117"/>
      <c r="Z3472" s="110"/>
      <c r="AA3472" s="110"/>
      <c r="AB3472" s="121"/>
      <c r="AC3472" s="115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9"/>
      <c r="B3473" s="110"/>
      <c r="C3473" s="110"/>
      <c r="D3473" s="111"/>
      <c r="E3473" s="111"/>
      <c r="F3473" s="160"/>
      <c r="G3473" s="114"/>
      <c r="H3473" s="115"/>
      <c r="I3473" s="115"/>
      <c r="J3473" s="116"/>
      <c r="K3473" s="116"/>
      <c r="L3473" s="8"/>
      <c r="M3473" s="117"/>
      <c r="N3473" s="117"/>
      <c r="O3473" s="110"/>
      <c r="P3473" s="110"/>
      <c r="Q3473" s="148"/>
      <c r="R3473" s="170"/>
      <c r="S3473" s="110"/>
      <c r="T3473" s="110"/>
      <c r="U3473" s="110"/>
      <c r="V3473" s="120"/>
      <c r="W3473" s="118"/>
      <c r="X3473" s="118"/>
      <c r="Y3473" s="117"/>
      <c r="Z3473" s="110"/>
      <c r="AA3473" s="110"/>
      <c r="AB3473" s="121"/>
      <c r="AC3473" s="115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9"/>
      <c r="B3474" s="110"/>
      <c r="C3474" s="110"/>
      <c r="D3474" s="111"/>
      <c r="E3474" s="111"/>
      <c r="F3474" s="160"/>
      <c r="G3474" s="114"/>
      <c r="H3474" s="115"/>
      <c r="I3474" s="115"/>
      <c r="J3474" s="116"/>
      <c r="K3474" s="116"/>
      <c r="L3474" s="8"/>
      <c r="M3474" s="117"/>
      <c r="N3474" s="117"/>
      <c r="O3474" s="110"/>
      <c r="P3474" s="110"/>
      <c r="Q3474" s="148"/>
      <c r="R3474" s="170"/>
      <c r="S3474" s="110"/>
      <c r="T3474" s="110"/>
      <c r="U3474" s="110"/>
      <c r="V3474" s="120"/>
      <c r="W3474" s="118"/>
      <c r="X3474" s="118"/>
      <c r="Y3474" s="117"/>
      <c r="Z3474" s="110"/>
      <c r="AA3474" s="110"/>
      <c r="AB3474" s="121"/>
      <c r="AC3474" s="115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9"/>
      <c r="B3475" s="110"/>
      <c r="C3475" s="110"/>
      <c r="D3475" s="111"/>
      <c r="E3475" s="111"/>
      <c r="F3475" s="160"/>
      <c r="G3475" s="114"/>
      <c r="H3475" s="115"/>
      <c r="I3475" s="115"/>
      <c r="J3475" s="116"/>
      <c r="K3475" s="116"/>
      <c r="L3475" s="8"/>
      <c r="M3475" s="117"/>
      <c r="N3475" s="117"/>
      <c r="O3475" s="110"/>
      <c r="P3475" s="110"/>
      <c r="Q3475" s="148"/>
      <c r="R3475" s="170"/>
      <c r="S3475" s="110"/>
      <c r="T3475" s="110"/>
      <c r="U3475" s="110"/>
      <c r="V3475" s="120"/>
      <c r="W3475" s="118"/>
      <c r="X3475" s="118"/>
      <c r="Y3475" s="117"/>
      <c r="Z3475" s="110"/>
      <c r="AA3475" s="110"/>
      <c r="AB3475" s="121"/>
      <c r="AC3475" s="115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9"/>
      <c r="B3476" s="110"/>
      <c r="C3476" s="110"/>
      <c r="D3476" s="111"/>
      <c r="E3476" s="111"/>
      <c r="F3476" s="160"/>
      <c r="G3476" s="114"/>
      <c r="H3476" s="115"/>
      <c r="I3476" s="115"/>
      <c r="J3476" s="116"/>
      <c r="K3476" s="116"/>
      <c r="L3476" s="8"/>
      <c r="M3476" s="117"/>
      <c r="N3476" s="117"/>
      <c r="O3476" s="110"/>
      <c r="P3476" s="110"/>
      <c r="Q3476" s="148"/>
      <c r="R3476" s="170"/>
      <c r="S3476" s="110"/>
      <c r="T3476" s="110"/>
      <c r="U3476" s="110"/>
      <c r="V3476" s="120"/>
      <c r="W3476" s="118"/>
      <c r="X3476" s="118"/>
      <c r="Y3476" s="117"/>
      <c r="Z3476" s="110"/>
      <c r="AA3476" s="110"/>
      <c r="AB3476" s="121"/>
      <c r="AC3476" s="115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9"/>
      <c r="B3477" s="110"/>
      <c r="C3477" s="110"/>
      <c r="D3477" s="111"/>
      <c r="E3477" s="111"/>
      <c r="F3477" s="160"/>
      <c r="G3477" s="114"/>
      <c r="H3477" s="115"/>
      <c r="I3477" s="115"/>
      <c r="J3477" s="116"/>
      <c r="K3477" s="116"/>
      <c r="L3477" s="8"/>
      <c r="M3477" s="117"/>
      <c r="N3477" s="117"/>
      <c r="O3477" s="110"/>
      <c r="P3477" s="110"/>
      <c r="Q3477" s="148"/>
      <c r="R3477" s="170"/>
      <c r="S3477" s="110"/>
      <c r="T3477" s="110"/>
      <c r="U3477" s="110"/>
      <c r="V3477" s="120"/>
      <c r="W3477" s="118"/>
      <c r="X3477" s="118"/>
      <c r="Y3477" s="117"/>
      <c r="Z3477" s="110"/>
      <c r="AA3477" s="110"/>
      <c r="AB3477" s="121"/>
      <c r="AC3477" s="115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9"/>
      <c r="B3478" s="110"/>
      <c r="C3478" s="110"/>
      <c r="D3478" s="111"/>
      <c r="E3478" s="111"/>
      <c r="F3478" s="160"/>
      <c r="G3478" s="114"/>
      <c r="H3478" s="115"/>
      <c r="I3478" s="115"/>
      <c r="J3478" s="116"/>
      <c r="K3478" s="116"/>
      <c r="L3478" s="8"/>
      <c r="M3478" s="117"/>
      <c r="N3478" s="117"/>
      <c r="O3478" s="110"/>
      <c r="P3478" s="110"/>
      <c r="Q3478" s="148"/>
      <c r="R3478" s="170"/>
      <c r="S3478" s="110"/>
      <c r="T3478" s="110"/>
      <c r="U3478" s="110"/>
      <c r="V3478" s="120"/>
      <c r="W3478" s="118"/>
      <c r="X3478" s="118"/>
      <c r="Y3478" s="117"/>
      <c r="Z3478" s="110"/>
      <c r="AA3478" s="110"/>
      <c r="AB3478" s="121"/>
      <c r="AC3478" s="115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9"/>
      <c r="B3479" s="110"/>
      <c r="C3479" s="110"/>
      <c r="D3479" s="111"/>
      <c r="E3479" s="111"/>
      <c r="F3479" s="160"/>
      <c r="G3479" s="114"/>
      <c r="H3479" s="115"/>
      <c r="I3479" s="115"/>
      <c r="J3479" s="116"/>
      <c r="K3479" s="116"/>
      <c r="L3479" s="8"/>
      <c r="M3479" s="117"/>
      <c r="N3479" s="117"/>
      <c r="O3479" s="110"/>
      <c r="P3479" s="110"/>
      <c r="Q3479" s="148"/>
      <c r="R3479" s="170"/>
      <c r="S3479" s="110"/>
      <c r="T3479" s="110"/>
      <c r="U3479" s="110"/>
      <c r="V3479" s="120"/>
      <c r="W3479" s="118"/>
      <c r="X3479" s="118"/>
      <c r="Y3479" s="117"/>
      <c r="Z3479" s="110"/>
      <c r="AA3479" s="110"/>
      <c r="AB3479" s="121"/>
      <c r="AC3479" s="115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9"/>
      <c r="B3480" s="110"/>
      <c r="C3480" s="110"/>
      <c r="D3480" s="111"/>
      <c r="E3480" s="111"/>
      <c r="F3480" s="160"/>
      <c r="G3480" s="114"/>
      <c r="H3480" s="115"/>
      <c r="I3480" s="115"/>
      <c r="J3480" s="116"/>
      <c r="K3480" s="116"/>
      <c r="L3480" s="8"/>
      <c r="M3480" s="117"/>
      <c r="N3480" s="117"/>
      <c r="O3480" s="110"/>
      <c r="P3480" s="110"/>
      <c r="Q3480" s="148"/>
      <c r="R3480" s="170"/>
      <c r="S3480" s="110"/>
      <c r="T3480" s="110"/>
      <c r="U3480" s="110"/>
      <c r="V3480" s="120"/>
      <c r="W3480" s="118"/>
      <c r="X3480" s="118"/>
      <c r="Y3480" s="117"/>
      <c r="Z3480" s="110"/>
      <c r="AA3480" s="110"/>
      <c r="AB3480" s="121"/>
      <c r="AC3480" s="115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9"/>
      <c r="B3481" s="110"/>
      <c r="C3481" s="110"/>
      <c r="D3481" s="111"/>
      <c r="E3481" s="111"/>
      <c r="F3481" s="160"/>
      <c r="G3481" s="114"/>
      <c r="H3481" s="115"/>
      <c r="I3481" s="115"/>
      <c r="J3481" s="116"/>
      <c r="K3481" s="116"/>
      <c r="L3481" s="8"/>
      <c r="M3481" s="117"/>
      <c r="N3481" s="117"/>
      <c r="O3481" s="110"/>
      <c r="P3481" s="110"/>
      <c r="Q3481" s="148"/>
      <c r="R3481" s="170"/>
      <c r="S3481" s="110"/>
      <c r="T3481" s="110"/>
      <c r="U3481" s="110"/>
      <c r="V3481" s="120"/>
      <c r="W3481" s="118"/>
      <c r="X3481" s="118"/>
      <c r="Y3481" s="117"/>
      <c r="Z3481" s="110"/>
      <c r="AA3481" s="110"/>
      <c r="AB3481" s="121"/>
      <c r="AC3481" s="115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9"/>
      <c r="B3482" s="110"/>
      <c r="C3482" s="110"/>
      <c r="D3482" s="111"/>
      <c r="E3482" s="111"/>
      <c r="F3482" s="160"/>
      <c r="G3482" s="114"/>
      <c r="H3482" s="115"/>
      <c r="I3482" s="115"/>
      <c r="J3482" s="116"/>
      <c r="K3482" s="116"/>
      <c r="L3482" s="8"/>
      <c r="M3482" s="117"/>
      <c r="N3482" s="117"/>
      <c r="O3482" s="110"/>
      <c r="P3482" s="110"/>
      <c r="Q3482" s="148"/>
      <c r="R3482" s="170"/>
      <c r="S3482" s="110"/>
      <c r="T3482" s="110"/>
      <c r="U3482" s="110"/>
      <c r="V3482" s="120"/>
      <c r="W3482" s="118"/>
      <c r="X3482" s="118"/>
      <c r="Y3482" s="117"/>
      <c r="Z3482" s="110"/>
      <c r="AA3482" s="110"/>
      <c r="AB3482" s="121"/>
      <c r="AC3482" s="115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9"/>
      <c r="B3483" s="110"/>
      <c r="C3483" s="110"/>
      <c r="D3483" s="111"/>
      <c r="E3483" s="111"/>
      <c r="F3483" s="160"/>
      <c r="G3483" s="114"/>
      <c r="H3483" s="115"/>
      <c r="I3483" s="115"/>
      <c r="J3483" s="116"/>
      <c r="K3483" s="116"/>
      <c r="L3483" s="8"/>
      <c r="M3483" s="117"/>
      <c r="N3483" s="117"/>
      <c r="O3483" s="110"/>
      <c r="P3483" s="110"/>
      <c r="Q3483" s="148"/>
      <c r="R3483" s="170"/>
      <c r="S3483" s="110"/>
      <c r="T3483" s="110"/>
      <c r="U3483" s="110"/>
      <c r="V3483" s="120"/>
      <c r="W3483" s="118"/>
      <c r="X3483" s="118"/>
      <c r="Y3483" s="117"/>
      <c r="Z3483" s="110"/>
      <c r="AA3483" s="110"/>
      <c r="AB3483" s="121"/>
      <c r="AC3483" s="115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9"/>
      <c r="B3484" s="110"/>
      <c r="C3484" s="110"/>
      <c r="D3484" s="111"/>
      <c r="E3484" s="111"/>
      <c r="F3484" s="160"/>
      <c r="G3484" s="114"/>
      <c r="H3484" s="115"/>
      <c r="I3484" s="115"/>
      <c r="J3484" s="116"/>
      <c r="K3484" s="116"/>
      <c r="L3484" s="8"/>
      <c r="M3484" s="117"/>
      <c r="N3484" s="117"/>
      <c r="O3484" s="110"/>
      <c r="P3484" s="110"/>
      <c r="Q3484" s="148"/>
      <c r="R3484" s="170"/>
      <c r="S3484" s="110"/>
      <c r="T3484" s="110"/>
      <c r="U3484" s="110"/>
      <c r="V3484" s="120"/>
      <c r="W3484" s="118"/>
      <c r="X3484" s="118"/>
      <c r="Y3484" s="117"/>
      <c r="Z3484" s="110"/>
      <c r="AA3484" s="110"/>
      <c r="AB3484" s="121"/>
      <c r="AC3484" s="115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9"/>
      <c r="B3485" s="110"/>
      <c r="C3485" s="110"/>
      <c r="D3485" s="111"/>
      <c r="E3485" s="111"/>
      <c r="F3485" s="160"/>
      <c r="G3485" s="114"/>
      <c r="H3485" s="115"/>
      <c r="I3485" s="115"/>
      <c r="J3485" s="116"/>
      <c r="K3485" s="116"/>
      <c r="L3485" s="8"/>
      <c r="M3485" s="117"/>
      <c r="N3485" s="117"/>
      <c r="O3485" s="110"/>
      <c r="P3485" s="110"/>
      <c r="Q3485" s="148"/>
      <c r="R3485" s="170"/>
      <c r="S3485" s="110"/>
      <c r="T3485" s="110"/>
      <c r="U3485" s="110"/>
      <c r="V3485" s="120"/>
      <c r="W3485" s="118"/>
      <c r="X3485" s="118"/>
      <c r="Y3485" s="117"/>
      <c r="Z3485" s="110"/>
      <c r="AA3485" s="110"/>
      <c r="AB3485" s="121"/>
      <c r="AC3485" s="115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9"/>
      <c r="B3486" s="110"/>
      <c r="C3486" s="110"/>
      <c r="D3486" s="111"/>
      <c r="E3486" s="111"/>
      <c r="F3486" s="160"/>
      <c r="G3486" s="114"/>
      <c r="H3486" s="115"/>
      <c r="I3486" s="115"/>
      <c r="J3486" s="116"/>
      <c r="K3486" s="116"/>
      <c r="L3486" s="8"/>
      <c r="M3486" s="117"/>
      <c r="N3486" s="117"/>
      <c r="O3486" s="110"/>
      <c r="P3486" s="110"/>
      <c r="Q3486" s="148"/>
      <c r="R3486" s="170"/>
      <c r="S3486" s="110"/>
      <c r="T3486" s="110"/>
      <c r="U3486" s="110"/>
      <c r="V3486" s="120"/>
      <c r="W3486" s="118"/>
      <c r="X3486" s="118"/>
      <c r="Y3486" s="117"/>
      <c r="Z3486" s="110"/>
      <c r="AA3486" s="110"/>
      <c r="AB3486" s="121"/>
      <c r="AC3486" s="115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9"/>
      <c r="B3487" s="110"/>
      <c r="C3487" s="110"/>
      <c r="D3487" s="111"/>
      <c r="E3487" s="111"/>
      <c r="F3487" s="160"/>
      <c r="G3487" s="114"/>
      <c r="H3487" s="115"/>
      <c r="I3487" s="115"/>
      <c r="J3487" s="116"/>
      <c r="K3487" s="116"/>
      <c r="L3487" s="8"/>
      <c r="M3487" s="117"/>
      <c r="N3487" s="117"/>
      <c r="O3487" s="110"/>
      <c r="P3487" s="110"/>
      <c r="Q3487" s="148"/>
      <c r="R3487" s="170"/>
      <c r="S3487" s="110"/>
      <c r="T3487" s="110"/>
      <c r="U3487" s="110"/>
      <c r="V3487" s="120"/>
      <c r="W3487" s="118"/>
      <c r="X3487" s="118"/>
      <c r="Y3487" s="117"/>
      <c r="Z3487" s="110"/>
      <c r="AA3487" s="110"/>
      <c r="AB3487" s="121"/>
      <c r="AC3487" s="115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9"/>
      <c r="B3488" s="110"/>
      <c r="C3488" s="110"/>
      <c r="D3488" s="111"/>
      <c r="E3488" s="111"/>
      <c r="F3488" s="160"/>
      <c r="G3488" s="114"/>
      <c r="H3488" s="115"/>
      <c r="I3488" s="115"/>
      <c r="J3488" s="116"/>
      <c r="K3488" s="116"/>
      <c r="L3488" s="8"/>
      <c r="M3488" s="117"/>
      <c r="N3488" s="117"/>
      <c r="O3488" s="110"/>
      <c r="P3488" s="110"/>
      <c r="Q3488" s="148"/>
      <c r="R3488" s="170"/>
      <c r="S3488" s="110"/>
      <c r="T3488" s="110"/>
      <c r="U3488" s="110"/>
      <c r="V3488" s="120"/>
      <c r="W3488" s="118"/>
      <c r="X3488" s="118"/>
      <c r="Y3488" s="117"/>
      <c r="Z3488" s="110"/>
      <c r="AA3488" s="110"/>
      <c r="AB3488" s="121"/>
      <c r="AC3488" s="115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9"/>
      <c r="B3489" s="110"/>
      <c r="C3489" s="110"/>
      <c r="D3489" s="111"/>
      <c r="E3489" s="111"/>
      <c r="F3489" s="160"/>
      <c r="G3489" s="114"/>
      <c r="H3489" s="115"/>
      <c r="I3489" s="115"/>
      <c r="J3489" s="116"/>
      <c r="K3489" s="116"/>
      <c r="L3489" s="8"/>
      <c r="M3489" s="117"/>
      <c r="N3489" s="117"/>
      <c r="O3489" s="110"/>
      <c r="P3489" s="110"/>
      <c r="Q3489" s="148"/>
      <c r="R3489" s="170"/>
      <c r="S3489" s="110"/>
      <c r="T3489" s="110"/>
      <c r="U3489" s="110"/>
      <c r="V3489" s="120"/>
      <c r="W3489" s="118"/>
      <c r="X3489" s="118"/>
      <c r="Y3489" s="117"/>
      <c r="Z3489" s="110"/>
      <c r="AA3489" s="110"/>
      <c r="AB3489" s="121"/>
      <c r="AC3489" s="115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9"/>
      <c r="B3490" s="110"/>
      <c r="C3490" s="110"/>
      <c r="D3490" s="111"/>
      <c r="E3490" s="111"/>
      <c r="F3490" s="160"/>
      <c r="G3490" s="114"/>
      <c r="H3490" s="115"/>
      <c r="I3490" s="115"/>
      <c r="J3490" s="116"/>
      <c r="K3490" s="116"/>
      <c r="L3490" s="8"/>
      <c r="M3490" s="117"/>
      <c r="N3490" s="117"/>
      <c r="O3490" s="110"/>
      <c r="P3490" s="110"/>
      <c r="Q3490" s="148"/>
      <c r="R3490" s="170"/>
      <c r="S3490" s="110"/>
      <c r="T3490" s="110"/>
      <c r="U3490" s="110"/>
      <c r="V3490" s="120"/>
      <c r="W3490" s="118"/>
      <c r="X3490" s="118"/>
      <c r="Y3490" s="117"/>
      <c r="Z3490" s="110"/>
      <c r="AA3490" s="110"/>
      <c r="AB3490" s="121"/>
      <c r="AC3490" s="115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9"/>
      <c r="B3491" s="110"/>
      <c r="C3491" s="110"/>
      <c r="D3491" s="111"/>
      <c r="E3491" s="111"/>
      <c r="F3491" s="160"/>
      <c r="G3491" s="114"/>
      <c r="H3491" s="115"/>
      <c r="I3491" s="115"/>
      <c r="J3491" s="116"/>
      <c r="K3491" s="116"/>
      <c r="L3491" s="8"/>
      <c r="M3491" s="117"/>
      <c r="N3491" s="117"/>
      <c r="O3491" s="110"/>
      <c r="P3491" s="110"/>
      <c r="Q3491" s="148"/>
      <c r="R3491" s="170"/>
      <c r="S3491" s="110"/>
      <c r="T3491" s="110"/>
      <c r="U3491" s="110"/>
      <c r="V3491" s="120"/>
      <c r="W3491" s="118"/>
      <c r="X3491" s="118"/>
      <c r="Y3491" s="117"/>
      <c r="Z3491" s="110"/>
      <c r="AA3491" s="110"/>
      <c r="AB3491" s="121"/>
      <c r="AC3491" s="115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9"/>
      <c r="B3492" s="110"/>
      <c r="C3492" s="110"/>
      <c r="D3492" s="111"/>
      <c r="E3492" s="111"/>
      <c r="F3492" s="160"/>
      <c r="G3492" s="114"/>
      <c r="H3492" s="115"/>
      <c r="I3492" s="115"/>
      <c r="J3492" s="116"/>
      <c r="K3492" s="116"/>
      <c r="L3492" s="8"/>
      <c r="M3492" s="117"/>
      <c r="N3492" s="117"/>
      <c r="O3492" s="110"/>
      <c r="P3492" s="110"/>
      <c r="Q3492" s="148"/>
      <c r="R3492" s="170"/>
      <c r="S3492" s="110"/>
      <c r="T3492" s="110"/>
      <c r="U3492" s="110"/>
      <c r="V3492" s="120"/>
      <c r="W3492" s="118"/>
      <c r="X3492" s="118"/>
      <c r="Y3492" s="117"/>
      <c r="Z3492" s="110"/>
      <c r="AA3492" s="110"/>
      <c r="AB3492" s="121"/>
      <c r="AC3492" s="115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9"/>
      <c r="B3493" s="110"/>
      <c r="C3493" s="110"/>
      <c r="D3493" s="111"/>
      <c r="E3493" s="111"/>
      <c r="F3493" s="160"/>
      <c r="G3493" s="114"/>
      <c r="H3493" s="115"/>
      <c r="I3493" s="115"/>
      <c r="J3493" s="116"/>
      <c r="K3493" s="116"/>
      <c r="L3493" s="8"/>
      <c r="M3493" s="117"/>
      <c r="N3493" s="117"/>
      <c r="O3493" s="110"/>
      <c r="P3493" s="110"/>
      <c r="Q3493" s="148"/>
      <c r="R3493" s="170"/>
      <c r="S3493" s="110"/>
      <c r="T3493" s="110"/>
      <c r="U3493" s="110"/>
      <c r="V3493" s="120"/>
      <c r="W3493" s="118"/>
      <c r="X3493" s="118"/>
      <c r="Y3493" s="117"/>
      <c r="Z3493" s="110"/>
      <c r="AA3493" s="110"/>
      <c r="AB3493" s="121"/>
      <c r="AC3493" s="115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9"/>
      <c r="B3494" s="110"/>
      <c r="C3494" s="110"/>
      <c r="D3494" s="111"/>
      <c r="E3494" s="111"/>
      <c r="F3494" s="160"/>
      <c r="G3494" s="114"/>
      <c r="H3494" s="115"/>
      <c r="I3494" s="115"/>
      <c r="J3494" s="116"/>
      <c r="K3494" s="116"/>
      <c r="L3494" s="8"/>
      <c r="M3494" s="117"/>
      <c r="N3494" s="117"/>
      <c r="O3494" s="110"/>
      <c r="P3494" s="110"/>
      <c r="Q3494" s="148"/>
      <c r="R3494" s="170"/>
      <c r="S3494" s="110"/>
      <c r="T3494" s="110"/>
      <c r="U3494" s="110"/>
      <c r="V3494" s="120"/>
      <c r="W3494" s="118"/>
      <c r="X3494" s="118"/>
      <c r="Y3494" s="117"/>
      <c r="Z3494" s="110"/>
      <c r="AA3494" s="110"/>
      <c r="AB3494" s="121"/>
      <c r="AC3494" s="115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9"/>
      <c r="B3495" s="110"/>
      <c r="C3495" s="110"/>
      <c r="D3495" s="111"/>
      <c r="E3495" s="111"/>
      <c r="F3495" s="160"/>
      <c r="G3495" s="114"/>
      <c r="H3495" s="115"/>
      <c r="I3495" s="115"/>
      <c r="J3495" s="116"/>
      <c r="K3495" s="116"/>
      <c r="L3495" s="8"/>
      <c r="M3495" s="117"/>
      <c r="N3495" s="117"/>
      <c r="O3495" s="110"/>
      <c r="P3495" s="110"/>
      <c r="Q3495" s="148"/>
      <c r="R3495" s="170"/>
      <c r="S3495" s="110"/>
      <c r="T3495" s="110"/>
      <c r="U3495" s="110"/>
      <c r="V3495" s="120"/>
      <c r="W3495" s="118"/>
      <c r="X3495" s="118"/>
      <c r="Y3495" s="117"/>
      <c r="Z3495" s="110"/>
      <c r="AA3495" s="110"/>
      <c r="AB3495" s="121"/>
      <c r="AC3495" s="115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9"/>
      <c r="B3496" s="110"/>
      <c r="C3496" s="110"/>
      <c r="D3496" s="111"/>
      <c r="E3496" s="111"/>
      <c r="F3496" s="160"/>
      <c r="G3496" s="114"/>
      <c r="H3496" s="115"/>
      <c r="I3496" s="115"/>
      <c r="J3496" s="116"/>
      <c r="K3496" s="116"/>
      <c r="L3496" s="8"/>
      <c r="M3496" s="117"/>
      <c r="N3496" s="117"/>
      <c r="O3496" s="110"/>
      <c r="P3496" s="110"/>
      <c r="Q3496" s="148"/>
      <c r="R3496" s="170"/>
      <c r="S3496" s="110"/>
      <c r="T3496" s="110"/>
      <c r="U3496" s="110"/>
      <c r="V3496" s="120"/>
      <c r="W3496" s="118"/>
      <c r="X3496" s="118"/>
      <c r="Y3496" s="117"/>
      <c r="Z3496" s="110"/>
      <c r="AA3496" s="110"/>
      <c r="AB3496" s="121"/>
      <c r="AC3496" s="115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9"/>
      <c r="B3497" s="110"/>
      <c r="C3497" s="110"/>
      <c r="D3497" s="111"/>
      <c r="E3497" s="111"/>
      <c r="F3497" s="160"/>
      <c r="G3497" s="114"/>
      <c r="H3497" s="115"/>
      <c r="I3497" s="115"/>
      <c r="J3497" s="116"/>
      <c r="K3497" s="116"/>
      <c r="L3497" s="8"/>
      <c r="M3497" s="117"/>
      <c r="N3497" s="117"/>
      <c r="O3497" s="110"/>
      <c r="P3497" s="110"/>
      <c r="Q3497" s="148"/>
      <c r="R3497" s="170"/>
      <c r="S3497" s="110"/>
      <c r="T3497" s="110"/>
      <c r="U3497" s="110"/>
      <c r="V3497" s="120"/>
      <c r="W3497" s="118"/>
      <c r="X3497" s="118"/>
      <c r="Y3497" s="117"/>
      <c r="Z3497" s="110"/>
      <c r="AA3497" s="110"/>
      <c r="AB3497" s="121"/>
      <c r="AC3497" s="115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9"/>
      <c r="B3498" s="110"/>
      <c r="C3498" s="110"/>
      <c r="D3498" s="111"/>
      <c r="E3498" s="111"/>
      <c r="F3498" s="160"/>
      <c r="G3498" s="114"/>
      <c r="H3498" s="115"/>
      <c r="I3498" s="115"/>
      <c r="J3498" s="116"/>
      <c r="K3498" s="116"/>
      <c r="L3498" s="8"/>
      <c r="M3498" s="117"/>
      <c r="N3498" s="117"/>
      <c r="O3498" s="110"/>
      <c r="P3498" s="110"/>
      <c r="Q3498" s="148"/>
      <c r="R3498" s="170"/>
      <c r="S3498" s="110"/>
      <c r="T3498" s="110"/>
      <c r="U3498" s="110"/>
      <c r="V3498" s="120"/>
      <c r="W3498" s="118"/>
      <c r="X3498" s="118"/>
      <c r="Y3498" s="117"/>
      <c r="Z3498" s="110"/>
      <c r="AA3498" s="110"/>
      <c r="AB3498" s="121"/>
      <c r="AC3498" s="115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9"/>
      <c r="B3499" s="110"/>
      <c r="C3499" s="110"/>
      <c r="D3499" s="111"/>
      <c r="E3499" s="111"/>
      <c r="F3499" s="160"/>
      <c r="G3499" s="114"/>
      <c r="H3499" s="115"/>
      <c r="I3499" s="115"/>
      <c r="J3499" s="116"/>
      <c r="K3499" s="116"/>
      <c r="L3499" s="8"/>
      <c r="M3499" s="117"/>
      <c r="N3499" s="117"/>
      <c r="O3499" s="110"/>
      <c r="P3499" s="110"/>
      <c r="Q3499" s="148"/>
      <c r="R3499" s="170"/>
      <c r="S3499" s="110"/>
      <c r="T3499" s="110"/>
      <c r="U3499" s="110"/>
      <c r="V3499" s="120"/>
      <c r="W3499" s="118"/>
      <c r="X3499" s="118"/>
      <c r="Y3499" s="117"/>
      <c r="Z3499" s="110"/>
      <c r="AA3499" s="110"/>
      <c r="AB3499" s="121"/>
      <c r="AC3499" s="115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9"/>
      <c r="B3500" s="110"/>
      <c r="C3500" s="110"/>
      <c r="D3500" s="111"/>
      <c r="E3500" s="111"/>
      <c r="F3500" s="160"/>
      <c r="G3500" s="114"/>
      <c r="H3500" s="115"/>
      <c r="I3500" s="115"/>
      <c r="J3500" s="116"/>
      <c r="K3500" s="116"/>
      <c r="L3500" s="8"/>
      <c r="M3500" s="117"/>
      <c r="N3500" s="117"/>
      <c r="O3500" s="110"/>
      <c r="P3500" s="110"/>
      <c r="Q3500" s="148"/>
      <c r="R3500" s="170"/>
      <c r="S3500" s="110"/>
      <c r="T3500" s="110"/>
      <c r="U3500" s="110"/>
      <c r="V3500" s="120"/>
      <c r="W3500" s="118"/>
      <c r="X3500" s="118"/>
      <c r="Y3500" s="117"/>
      <c r="Z3500" s="110"/>
      <c r="AA3500" s="110"/>
      <c r="AB3500" s="121"/>
      <c r="AC3500" s="115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9"/>
      <c r="B3501" s="110"/>
      <c r="C3501" s="110"/>
      <c r="D3501" s="111"/>
      <c r="E3501" s="111"/>
      <c r="F3501" s="160"/>
      <c r="G3501" s="114"/>
      <c r="H3501" s="115"/>
      <c r="I3501" s="115"/>
      <c r="J3501" s="116"/>
      <c r="K3501" s="116"/>
      <c r="L3501" s="8"/>
      <c r="M3501" s="117"/>
      <c r="N3501" s="117"/>
      <c r="O3501" s="110"/>
      <c r="P3501" s="110"/>
      <c r="Q3501" s="148"/>
      <c r="R3501" s="170"/>
      <c r="S3501" s="110"/>
      <c r="T3501" s="110"/>
      <c r="U3501" s="110"/>
      <c r="V3501" s="120"/>
      <c r="W3501" s="118"/>
      <c r="X3501" s="118"/>
      <c r="Y3501" s="117"/>
      <c r="Z3501" s="110"/>
      <c r="AA3501" s="110"/>
      <c r="AB3501" s="121"/>
      <c r="AC3501" s="115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9"/>
      <c r="B3502" s="110"/>
      <c r="C3502" s="110"/>
      <c r="D3502" s="111"/>
      <c r="E3502" s="111"/>
      <c r="F3502" s="160"/>
      <c r="G3502" s="114"/>
      <c r="H3502" s="115"/>
      <c r="I3502" s="115"/>
      <c r="J3502" s="116"/>
      <c r="K3502" s="116"/>
      <c r="L3502" s="8"/>
      <c r="M3502" s="117"/>
      <c r="N3502" s="117"/>
      <c r="O3502" s="110"/>
      <c r="P3502" s="110"/>
      <c r="Q3502" s="148"/>
      <c r="R3502" s="170"/>
      <c r="S3502" s="110"/>
      <c r="T3502" s="110"/>
      <c r="U3502" s="110"/>
      <c r="V3502" s="120"/>
      <c r="W3502" s="118"/>
      <c r="X3502" s="118"/>
      <c r="Y3502" s="117"/>
      <c r="Z3502" s="110"/>
      <c r="AA3502" s="110"/>
      <c r="AB3502" s="121"/>
      <c r="AC3502" s="115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9"/>
      <c r="B3503" s="110"/>
      <c r="C3503" s="110"/>
      <c r="D3503" s="111"/>
      <c r="E3503" s="111"/>
      <c r="F3503" s="160"/>
      <c r="G3503" s="114"/>
      <c r="H3503" s="115"/>
      <c r="I3503" s="115"/>
      <c r="J3503" s="116"/>
      <c r="K3503" s="116"/>
      <c r="L3503" s="8"/>
      <c r="M3503" s="117"/>
      <c r="N3503" s="117"/>
      <c r="O3503" s="110"/>
      <c r="P3503" s="110"/>
      <c r="Q3503" s="148"/>
      <c r="R3503" s="170"/>
      <c r="S3503" s="110"/>
      <c r="T3503" s="110"/>
      <c r="U3503" s="110"/>
      <c r="V3503" s="120"/>
      <c r="W3503" s="118"/>
      <c r="X3503" s="118"/>
      <c r="Y3503" s="117"/>
      <c r="Z3503" s="110"/>
      <c r="AA3503" s="110"/>
      <c r="AB3503" s="121"/>
      <c r="AC3503" s="115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9"/>
      <c r="B3504" s="110"/>
      <c r="C3504" s="110"/>
      <c r="D3504" s="111"/>
      <c r="E3504" s="111"/>
      <c r="F3504" s="160"/>
      <c r="G3504" s="114"/>
      <c r="H3504" s="115"/>
      <c r="I3504" s="115"/>
      <c r="J3504" s="116"/>
      <c r="K3504" s="116"/>
      <c r="L3504" s="8"/>
      <c r="M3504" s="117"/>
      <c r="N3504" s="117"/>
      <c r="O3504" s="110"/>
      <c r="P3504" s="110"/>
      <c r="Q3504" s="148"/>
      <c r="R3504" s="170"/>
      <c r="S3504" s="110"/>
      <c r="T3504" s="110"/>
      <c r="U3504" s="110"/>
      <c r="V3504" s="120"/>
      <c r="W3504" s="118"/>
      <c r="X3504" s="118"/>
      <c r="Y3504" s="117"/>
      <c r="Z3504" s="110"/>
      <c r="AA3504" s="110"/>
      <c r="AB3504" s="121"/>
      <c r="AC3504" s="115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9"/>
      <c r="B3505" s="110"/>
      <c r="C3505" s="110"/>
      <c r="D3505" s="111"/>
      <c r="E3505" s="111"/>
      <c r="F3505" s="160"/>
      <c r="G3505" s="114"/>
      <c r="H3505" s="115"/>
      <c r="I3505" s="115"/>
      <c r="J3505" s="116"/>
      <c r="K3505" s="116"/>
      <c r="L3505" s="8"/>
      <c r="M3505" s="117"/>
      <c r="N3505" s="117"/>
      <c r="O3505" s="110"/>
      <c r="P3505" s="110"/>
      <c r="Q3505" s="148"/>
      <c r="R3505" s="170"/>
      <c r="S3505" s="110"/>
      <c r="T3505" s="110"/>
      <c r="U3505" s="110"/>
      <c r="V3505" s="120"/>
      <c r="W3505" s="118"/>
      <c r="X3505" s="118"/>
      <c r="Y3505" s="117"/>
      <c r="Z3505" s="110"/>
      <c r="AA3505" s="110"/>
      <c r="AB3505" s="121"/>
      <c r="AC3505" s="115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9"/>
      <c r="B3506" s="110"/>
      <c r="C3506" s="110"/>
      <c r="D3506" s="111"/>
      <c r="E3506" s="111"/>
      <c r="F3506" s="160"/>
      <c r="G3506" s="114"/>
      <c r="H3506" s="115"/>
      <c r="I3506" s="115"/>
      <c r="J3506" s="116"/>
      <c r="K3506" s="116"/>
      <c r="L3506" s="8"/>
      <c r="M3506" s="117"/>
      <c r="N3506" s="117"/>
      <c r="O3506" s="110"/>
      <c r="P3506" s="110"/>
      <c r="Q3506" s="148"/>
      <c r="R3506" s="170"/>
      <c r="S3506" s="110"/>
      <c r="T3506" s="110"/>
      <c r="U3506" s="110"/>
      <c r="V3506" s="120"/>
      <c r="W3506" s="118"/>
      <c r="X3506" s="118"/>
      <c r="Y3506" s="117"/>
      <c r="Z3506" s="110"/>
      <c r="AA3506" s="110"/>
      <c r="AB3506" s="121"/>
      <c r="AC3506" s="115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9"/>
      <c r="B3507" s="110"/>
      <c r="C3507" s="110"/>
      <c r="D3507" s="111"/>
      <c r="E3507" s="111"/>
      <c r="F3507" s="160"/>
      <c r="G3507" s="114"/>
      <c r="H3507" s="115"/>
      <c r="I3507" s="115"/>
      <c r="J3507" s="116"/>
      <c r="K3507" s="116"/>
      <c r="L3507" s="8"/>
      <c r="M3507" s="117"/>
      <c r="N3507" s="117"/>
      <c r="O3507" s="110"/>
      <c r="P3507" s="110"/>
      <c r="Q3507" s="148"/>
      <c r="R3507" s="170"/>
      <c r="S3507" s="110"/>
      <c r="T3507" s="110"/>
      <c r="U3507" s="110"/>
      <c r="V3507" s="120"/>
      <c r="W3507" s="118"/>
      <c r="X3507" s="118"/>
      <c r="Y3507" s="117"/>
      <c r="Z3507" s="110"/>
      <c r="AA3507" s="110"/>
      <c r="AB3507" s="121"/>
      <c r="AC3507" s="115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9"/>
      <c r="B3508" s="110"/>
      <c r="C3508" s="110"/>
      <c r="D3508" s="111"/>
      <c r="E3508" s="111"/>
      <c r="F3508" s="160"/>
      <c r="G3508" s="114"/>
      <c r="H3508" s="115"/>
      <c r="I3508" s="115"/>
      <c r="J3508" s="116"/>
      <c r="K3508" s="116"/>
      <c r="L3508" s="8"/>
      <c r="M3508" s="117"/>
      <c r="N3508" s="117"/>
      <c r="O3508" s="110"/>
      <c r="P3508" s="110"/>
      <c r="Q3508" s="148"/>
      <c r="R3508" s="170"/>
      <c r="S3508" s="110"/>
      <c r="T3508" s="110"/>
      <c r="U3508" s="110"/>
      <c r="V3508" s="120"/>
      <c r="W3508" s="118"/>
      <c r="X3508" s="118"/>
      <c r="Y3508" s="117"/>
      <c r="Z3508" s="110"/>
      <c r="AA3508" s="110"/>
      <c r="AB3508" s="121"/>
      <c r="AC3508" s="115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9"/>
      <c r="B3509" s="110"/>
      <c r="C3509" s="110"/>
      <c r="D3509" s="111"/>
      <c r="E3509" s="111"/>
      <c r="F3509" s="160"/>
      <c r="G3509" s="114"/>
      <c r="H3509" s="115"/>
      <c r="I3509" s="115"/>
      <c r="J3509" s="116"/>
      <c r="K3509" s="116"/>
      <c r="L3509" s="8"/>
      <c r="M3509" s="117"/>
      <c r="N3509" s="117"/>
      <c r="O3509" s="110"/>
      <c r="P3509" s="110"/>
      <c r="Q3509" s="148"/>
      <c r="R3509" s="170"/>
      <c r="S3509" s="110"/>
      <c r="T3509" s="110"/>
      <c r="U3509" s="110"/>
      <c r="V3509" s="120"/>
      <c r="W3509" s="118"/>
      <c r="X3509" s="118"/>
      <c r="Y3509" s="117"/>
      <c r="Z3509" s="110"/>
      <c r="AA3509" s="110"/>
      <c r="AB3509" s="121"/>
      <c r="AC3509" s="115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9"/>
      <c r="B3510" s="110"/>
      <c r="C3510" s="110"/>
      <c r="D3510" s="111"/>
      <c r="E3510" s="111"/>
      <c r="F3510" s="160"/>
      <c r="G3510" s="114"/>
      <c r="H3510" s="115"/>
      <c r="I3510" s="115"/>
      <c r="J3510" s="116"/>
      <c r="K3510" s="116"/>
      <c r="L3510" s="8"/>
      <c r="M3510" s="117"/>
      <c r="N3510" s="117"/>
      <c r="O3510" s="110"/>
      <c r="P3510" s="110"/>
      <c r="Q3510" s="148"/>
      <c r="R3510" s="170"/>
      <c r="S3510" s="110"/>
      <c r="T3510" s="110"/>
      <c r="U3510" s="110"/>
      <c r="V3510" s="120"/>
      <c r="W3510" s="118"/>
      <c r="X3510" s="118"/>
      <c r="Y3510" s="117"/>
      <c r="Z3510" s="110"/>
      <c r="AA3510" s="110"/>
      <c r="AB3510" s="121"/>
      <c r="AC3510" s="115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9"/>
      <c r="B3511" s="110"/>
      <c r="C3511" s="110"/>
      <c r="D3511" s="111"/>
      <c r="E3511" s="111"/>
      <c r="F3511" s="160"/>
      <c r="G3511" s="114"/>
      <c r="H3511" s="115"/>
      <c r="I3511" s="115"/>
      <c r="J3511" s="116"/>
      <c r="K3511" s="116"/>
      <c r="L3511" s="8"/>
      <c r="M3511" s="117"/>
      <c r="N3511" s="117"/>
      <c r="O3511" s="110"/>
      <c r="P3511" s="110"/>
      <c r="Q3511" s="148"/>
      <c r="R3511" s="170"/>
      <c r="S3511" s="110"/>
      <c r="T3511" s="110"/>
      <c r="U3511" s="110"/>
      <c r="V3511" s="120"/>
      <c r="W3511" s="118"/>
      <c r="X3511" s="118"/>
      <c r="Y3511" s="117"/>
      <c r="Z3511" s="110"/>
      <c r="AA3511" s="110"/>
      <c r="AB3511" s="121"/>
      <c r="AC3511" s="115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9"/>
      <c r="B3512" s="110"/>
      <c r="C3512" s="110"/>
      <c r="D3512" s="111"/>
      <c r="E3512" s="111"/>
      <c r="F3512" s="160"/>
      <c r="G3512" s="114"/>
      <c r="H3512" s="115"/>
      <c r="I3512" s="115"/>
      <c r="J3512" s="116"/>
      <c r="K3512" s="116"/>
      <c r="L3512" s="8"/>
      <c r="M3512" s="117"/>
      <c r="N3512" s="117"/>
      <c r="O3512" s="110"/>
      <c r="P3512" s="110"/>
      <c r="Q3512" s="148"/>
      <c r="R3512" s="170"/>
      <c r="S3512" s="110"/>
      <c r="T3512" s="110"/>
      <c r="U3512" s="110"/>
      <c r="V3512" s="120"/>
      <c r="W3512" s="118"/>
      <c r="X3512" s="118"/>
      <c r="Y3512" s="117"/>
      <c r="Z3512" s="110"/>
      <c r="AA3512" s="110"/>
      <c r="AB3512" s="121"/>
      <c r="AC3512" s="115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9"/>
      <c r="B3513" s="110"/>
      <c r="C3513" s="110"/>
      <c r="D3513" s="111"/>
      <c r="E3513" s="111"/>
      <c r="F3513" s="160"/>
      <c r="G3513" s="114"/>
      <c r="H3513" s="115"/>
      <c r="I3513" s="115"/>
      <c r="J3513" s="116"/>
      <c r="K3513" s="116"/>
      <c r="L3513" s="8"/>
      <c r="M3513" s="117"/>
      <c r="N3513" s="117"/>
      <c r="O3513" s="110"/>
      <c r="P3513" s="110"/>
      <c r="Q3513" s="148"/>
      <c r="R3513" s="170"/>
      <c r="S3513" s="110"/>
      <c r="T3513" s="110"/>
      <c r="U3513" s="110"/>
      <c r="V3513" s="120"/>
      <c r="W3513" s="118"/>
      <c r="X3513" s="118"/>
      <c r="Y3513" s="117"/>
      <c r="Z3513" s="110"/>
      <c r="AA3513" s="110"/>
      <c r="AB3513" s="121"/>
      <c r="AC3513" s="115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9"/>
      <c r="B3514" s="110"/>
      <c r="C3514" s="110"/>
      <c r="D3514" s="111"/>
      <c r="E3514" s="111"/>
      <c r="F3514" s="160"/>
      <c r="G3514" s="114"/>
      <c r="H3514" s="115"/>
      <c r="I3514" s="115"/>
      <c r="J3514" s="116"/>
      <c r="K3514" s="116"/>
      <c r="L3514" s="8"/>
      <c r="M3514" s="117"/>
      <c r="N3514" s="117"/>
      <c r="O3514" s="110"/>
      <c r="P3514" s="110"/>
      <c r="Q3514" s="148"/>
      <c r="R3514" s="170"/>
      <c r="S3514" s="110"/>
      <c r="T3514" s="110"/>
      <c r="U3514" s="110"/>
      <c r="V3514" s="120"/>
      <c r="W3514" s="118"/>
      <c r="X3514" s="118"/>
      <c r="Y3514" s="117"/>
      <c r="Z3514" s="110"/>
      <c r="AA3514" s="110"/>
      <c r="AB3514" s="121"/>
      <c r="AC3514" s="115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9"/>
      <c r="B3515" s="110"/>
      <c r="C3515" s="110"/>
      <c r="D3515" s="111"/>
      <c r="E3515" s="111"/>
      <c r="F3515" s="160"/>
      <c r="G3515" s="114"/>
      <c r="H3515" s="115"/>
      <c r="I3515" s="115"/>
      <c r="J3515" s="116"/>
      <c r="K3515" s="116"/>
      <c r="L3515" s="8"/>
      <c r="M3515" s="117"/>
      <c r="N3515" s="117"/>
      <c r="O3515" s="110"/>
      <c r="P3515" s="110"/>
      <c r="Q3515" s="148"/>
      <c r="R3515" s="170"/>
      <c r="S3515" s="110"/>
      <c r="T3515" s="110"/>
      <c r="U3515" s="110"/>
      <c r="V3515" s="120"/>
      <c r="W3515" s="118"/>
      <c r="X3515" s="118"/>
      <c r="Y3515" s="117"/>
      <c r="Z3515" s="110"/>
      <c r="AA3515" s="110"/>
      <c r="AB3515" s="121"/>
      <c r="AC3515" s="115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9"/>
      <c r="B3516" s="110"/>
      <c r="C3516" s="110"/>
      <c r="D3516" s="111"/>
      <c r="E3516" s="111"/>
      <c r="F3516" s="160"/>
      <c r="G3516" s="114"/>
      <c r="H3516" s="115"/>
      <c r="I3516" s="115"/>
      <c r="J3516" s="116"/>
      <c r="K3516" s="116"/>
      <c r="L3516" s="8"/>
      <c r="M3516" s="117"/>
      <c r="N3516" s="117"/>
      <c r="O3516" s="110"/>
      <c r="P3516" s="110"/>
      <c r="Q3516" s="148"/>
      <c r="R3516" s="170"/>
      <c r="S3516" s="110"/>
      <c r="T3516" s="110"/>
      <c r="U3516" s="110"/>
      <c r="V3516" s="120"/>
      <c r="W3516" s="118"/>
      <c r="X3516" s="118"/>
      <c r="Y3516" s="117"/>
      <c r="Z3516" s="110"/>
      <c r="AA3516" s="110"/>
      <c r="AB3516" s="121"/>
      <c r="AC3516" s="115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9"/>
      <c r="B3517" s="110"/>
      <c r="C3517" s="110"/>
      <c r="D3517" s="111"/>
      <c r="E3517" s="111"/>
      <c r="F3517" s="160"/>
      <c r="G3517" s="114"/>
      <c r="H3517" s="115"/>
      <c r="I3517" s="115"/>
      <c r="J3517" s="116"/>
      <c r="K3517" s="116"/>
      <c r="L3517" s="8"/>
      <c r="M3517" s="117"/>
      <c r="N3517" s="117"/>
      <c r="O3517" s="110"/>
      <c r="P3517" s="110"/>
      <c r="Q3517" s="148"/>
      <c r="R3517" s="170"/>
      <c r="S3517" s="110"/>
      <c r="T3517" s="110"/>
      <c r="U3517" s="110"/>
      <c r="V3517" s="120"/>
      <c r="W3517" s="118"/>
      <c r="X3517" s="118"/>
      <c r="Y3517" s="117"/>
      <c r="Z3517" s="110"/>
      <c r="AA3517" s="110"/>
      <c r="AB3517" s="121"/>
      <c r="AC3517" s="115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9"/>
      <c r="B3518" s="110"/>
      <c r="C3518" s="110"/>
      <c r="D3518" s="111"/>
      <c r="E3518" s="111"/>
      <c r="F3518" s="160"/>
      <c r="G3518" s="114"/>
      <c r="H3518" s="115"/>
      <c r="I3518" s="115"/>
      <c r="J3518" s="116"/>
      <c r="K3518" s="116"/>
      <c r="L3518" s="8"/>
      <c r="M3518" s="117"/>
      <c r="N3518" s="117"/>
      <c r="O3518" s="110"/>
      <c r="P3518" s="110"/>
      <c r="Q3518" s="148"/>
      <c r="R3518" s="170"/>
      <c r="S3518" s="110"/>
      <c r="T3518" s="110"/>
      <c r="U3518" s="110"/>
      <c r="V3518" s="120"/>
      <c r="W3518" s="118"/>
      <c r="X3518" s="118"/>
      <c r="Y3518" s="117"/>
      <c r="Z3518" s="110"/>
      <c r="AA3518" s="110"/>
      <c r="AB3518" s="121"/>
      <c r="AC3518" s="115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9"/>
      <c r="B3519" s="110"/>
      <c r="C3519" s="110"/>
      <c r="D3519" s="111"/>
      <c r="E3519" s="111"/>
      <c r="F3519" s="160"/>
      <c r="G3519" s="114"/>
      <c r="H3519" s="115"/>
      <c r="I3519" s="115"/>
      <c r="J3519" s="116"/>
      <c r="K3519" s="116"/>
      <c r="L3519" s="8"/>
      <c r="M3519" s="117"/>
      <c r="N3519" s="117"/>
      <c r="O3519" s="110"/>
      <c r="P3519" s="110"/>
      <c r="Q3519" s="148"/>
      <c r="R3519" s="170"/>
      <c r="S3519" s="110"/>
      <c r="T3519" s="110"/>
      <c r="U3519" s="110"/>
      <c r="V3519" s="120"/>
      <c r="W3519" s="118"/>
      <c r="X3519" s="118"/>
      <c r="Y3519" s="117"/>
      <c r="Z3519" s="110"/>
      <c r="AA3519" s="110"/>
      <c r="AB3519" s="121"/>
      <c r="AC3519" s="115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9"/>
      <c r="B3520" s="110"/>
      <c r="C3520" s="110"/>
      <c r="D3520" s="111"/>
      <c r="E3520" s="111"/>
      <c r="F3520" s="160"/>
      <c r="G3520" s="114"/>
      <c r="H3520" s="115"/>
      <c r="I3520" s="115"/>
      <c r="J3520" s="116"/>
      <c r="K3520" s="116"/>
      <c r="L3520" s="8"/>
      <c r="M3520" s="117"/>
      <c r="N3520" s="117"/>
      <c r="O3520" s="110"/>
      <c r="P3520" s="110"/>
      <c r="Q3520" s="148"/>
      <c r="R3520" s="170"/>
      <c r="S3520" s="110"/>
      <c r="T3520" s="110"/>
      <c r="U3520" s="110"/>
      <c r="V3520" s="120"/>
      <c r="W3520" s="118"/>
      <c r="X3520" s="118"/>
      <c r="Y3520" s="117"/>
      <c r="Z3520" s="110"/>
      <c r="AA3520" s="110"/>
      <c r="AB3520" s="121"/>
      <c r="AC3520" s="115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9"/>
      <c r="B3521" s="110"/>
      <c r="C3521" s="110"/>
      <c r="D3521" s="111"/>
      <c r="E3521" s="111"/>
      <c r="F3521" s="160"/>
      <c r="G3521" s="114"/>
      <c r="H3521" s="115"/>
      <c r="I3521" s="115"/>
      <c r="J3521" s="116"/>
      <c r="K3521" s="116"/>
      <c r="L3521" s="8"/>
      <c r="M3521" s="117"/>
      <c r="N3521" s="117"/>
      <c r="O3521" s="110"/>
      <c r="P3521" s="110"/>
      <c r="Q3521" s="148"/>
      <c r="R3521" s="170"/>
      <c r="S3521" s="110"/>
      <c r="T3521" s="110"/>
      <c r="U3521" s="110"/>
      <c r="V3521" s="120"/>
      <c r="W3521" s="118"/>
      <c r="X3521" s="118"/>
      <c r="Y3521" s="117"/>
      <c r="Z3521" s="110"/>
      <c r="AA3521" s="110"/>
      <c r="AB3521" s="121"/>
      <c r="AC3521" s="115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9"/>
      <c r="B3522" s="110"/>
      <c r="C3522" s="110"/>
      <c r="D3522" s="111"/>
      <c r="E3522" s="111"/>
      <c r="F3522" s="160"/>
      <c r="G3522" s="114"/>
      <c r="H3522" s="115"/>
      <c r="I3522" s="115"/>
      <c r="J3522" s="116"/>
      <c r="K3522" s="116"/>
      <c r="L3522" s="8"/>
      <c r="M3522" s="117"/>
      <c r="N3522" s="117"/>
      <c r="O3522" s="110"/>
      <c r="P3522" s="110"/>
      <c r="Q3522" s="148"/>
      <c r="R3522" s="170"/>
      <c r="S3522" s="110"/>
      <c r="T3522" s="110"/>
      <c r="U3522" s="110"/>
      <c r="V3522" s="120"/>
      <c r="W3522" s="118"/>
      <c r="X3522" s="118"/>
      <c r="Y3522" s="117"/>
      <c r="Z3522" s="110"/>
      <c r="AA3522" s="110"/>
      <c r="AB3522" s="121"/>
      <c r="AC3522" s="115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9"/>
      <c r="B3523" s="110"/>
      <c r="C3523" s="110"/>
      <c r="D3523" s="111"/>
      <c r="E3523" s="111"/>
      <c r="F3523" s="160"/>
      <c r="G3523" s="114"/>
      <c r="H3523" s="115"/>
      <c r="I3523" s="115"/>
      <c r="J3523" s="116"/>
      <c r="K3523" s="116"/>
      <c r="L3523" s="8"/>
      <c r="M3523" s="117"/>
      <c r="N3523" s="117"/>
      <c r="O3523" s="110"/>
      <c r="P3523" s="110"/>
      <c r="Q3523" s="148"/>
      <c r="R3523" s="170"/>
      <c r="S3523" s="110"/>
      <c r="T3523" s="110"/>
      <c r="U3523" s="110"/>
      <c r="V3523" s="120"/>
      <c r="W3523" s="118"/>
      <c r="X3523" s="118"/>
      <c r="Y3523" s="117"/>
      <c r="Z3523" s="110"/>
      <c r="AA3523" s="110"/>
      <c r="AB3523" s="121"/>
      <c r="AC3523" s="115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9"/>
      <c r="B3524" s="110"/>
      <c r="C3524" s="110"/>
      <c r="D3524" s="111"/>
      <c r="E3524" s="111"/>
      <c r="F3524" s="160"/>
      <c r="G3524" s="114"/>
      <c r="H3524" s="115"/>
      <c r="I3524" s="115"/>
      <c r="J3524" s="116"/>
      <c r="K3524" s="116"/>
      <c r="L3524" s="8"/>
      <c r="M3524" s="117"/>
      <c r="N3524" s="117"/>
      <c r="O3524" s="110"/>
      <c r="P3524" s="110"/>
      <c r="Q3524" s="148"/>
      <c r="R3524" s="170"/>
      <c r="S3524" s="110"/>
      <c r="T3524" s="110"/>
      <c r="U3524" s="110"/>
      <c r="V3524" s="120"/>
      <c r="W3524" s="118"/>
      <c r="X3524" s="118"/>
      <c r="Y3524" s="117"/>
      <c r="Z3524" s="110"/>
      <c r="AA3524" s="110"/>
      <c r="AB3524" s="121"/>
      <c r="AC3524" s="115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9"/>
      <c r="B3525" s="110"/>
      <c r="C3525" s="110"/>
      <c r="D3525" s="111"/>
      <c r="E3525" s="111"/>
      <c r="F3525" s="160"/>
      <c r="G3525" s="114"/>
      <c r="H3525" s="115"/>
      <c r="I3525" s="115"/>
      <c r="J3525" s="116"/>
      <c r="K3525" s="116"/>
      <c r="L3525" s="8"/>
      <c r="M3525" s="117"/>
      <c r="N3525" s="117"/>
      <c r="O3525" s="110"/>
      <c r="P3525" s="110"/>
      <c r="Q3525" s="148"/>
      <c r="R3525" s="170"/>
      <c r="S3525" s="110"/>
      <c r="T3525" s="110"/>
      <c r="U3525" s="110"/>
      <c r="V3525" s="120"/>
      <c r="W3525" s="118"/>
      <c r="X3525" s="118"/>
      <c r="Y3525" s="117"/>
      <c r="Z3525" s="110"/>
      <c r="AA3525" s="110"/>
      <c r="AB3525" s="121"/>
      <c r="AC3525" s="115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9"/>
      <c r="B3526" s="110"/>
      <c r="C3526" s="110"/>
      <c r="D3526" s="111"/>
      <c r="E3526" s="111"/>
      <c r="F3526" s="160"/>
      <c r="G3526" s="114"/>
      <c r="H3526" s="115"/>
      <c r="I3526" s="115"/>
      <c r="J3526" s="116"/>
      <c r="K3526" s="116"/>
      <c r="L3526" s="8"/>
      <c r="M3526" s="117"/>
      <c r="N3526" s="117"/>
      <c r="O3526" s="110"/>
      <c r="P3526" s="110"/>
      <c r="Q3526" s="148"/>
      <c r="R3526" s="170"/>
      <c r="S3526" s="110"/>
      <c r="T3526" s="110"/>
      <c r="U3526" s="110"/>
      <c r="V3526" s="120"/>
      <c r="W3526" s="118"/>
      <c r="X3526" s="118"/>
      <c r="Y3526" s="117"/>
      <c r="Z3526" s="110"/>
      <c r="AA3526" s="110"/>
      <c r="AB3526" s="121"/>
      <c r="AC3526" s="115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9"/>
      <c r="B3527" s="110"/>
      <c r="C3527" s="110"/>
      <c r="D3527" s="111"/>
      <c r="E3527" s="111"/>
      <c r="F3527" s="160"/>
      <c r="G3527" s="114"/>
      <c r="H3527" s="115"/>
      <c r="I3527" s="115"/>
      <c r="J3527" s="116"/>
      <c r="K3527" s="116"/>
      <c r="L3527" s="8"/>
      <c r="M3527" s="117"/>
      <c r="N3527" s="117"/>
      <c r="O3527" s="110"/>
      <c r="P3527" s="110"/>
      <c r="Q3527" s="148"/>
      <c r="R3527" s="170"/>
      <c r="S3527" s="110"/>
      <c r="T3527" s="110"/>
      <c r="U3527" s="110"/>
      <c r="V3527" s="120"/>
      <c r="W3527" s="118"/>
      <c r="X3527" s="118"/>
      <c r="Y3527" s="117"/>
      <c r="Z3527" s="110"/>
      <c r="AA3527" s="110"/>
      <c r="AB3527" s="121"/>
      <c r="AC3527" s="115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9"/>
      <c r="B3528" s="110"/>
      <c r="C3528" s="110"/>
      <c r="D3528" s="111"/>
      <c r="E3528" s="111"/>
      <c r="F3528" s="160"/>
      <c r="G3528" s="114"/>
      <c r="H3528" s="115"/>
      <c r="I3528" s="115"/>
      <c r="J3528" s="116"/>
      <c r="K3528" s="116"/>
      <c r="L3528" s="8"/>
      <c r="M3528" s="117"/>
      <c r="N3528" s="117"/>
      <c r="O3528" s="110"/>
      <c r="P3528" s="110"/>
      <c r="Q3528" s="148"/>
      <c r="R3528" s="170"/>
      <c r="S3528" s="110"/>
      <c r="T3528" s="110"/>
      <c r="U3528" s="110"/>
      <c r="V3528" s="120"/>
      <c r="W3528" s="118"/>
      <c r="X3528" s="118"/>
      <c r="Y3528" s="117"/>
      <c r="Z3528" s="110"/>
      <c r="AA3528" s="110"/>
      <c r="AB3528" s="121"/>
      <c r="AC3528" s="115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9"/>
      <c r="B3529" s="110"/>
      <c r="C3529" s="110"/>
      <c r="D3529" s="111"/>
      <c r="E3529" s="111"/>
      <c r="F3529" s="160"/>
      <c r="G3529" s="114"/>
      <c r="H3529" s="115"/>
      <c r="I3529" s="115"/>
      <c r="J3529" s="116"/>
      <c r="K3529" s="116"/>
      <c r="L3529" s="8"/>
      <c r="M3529" s="117"/>
      <c r="N3529" s="117"/>
      <c r="O3529" s="110"/>
      <c r="P3529" s="110"/>
      <c r="Q3529" s="148"/>
      <c r="R3529" s="170"/>
      <c r="S3529" s="110"/>
      <c r="T3529" s="110"/>
      <c r="U3529" s="110"/>
      <c r="V3529" s="120"/>
      <c r="W3529" s="118"/>
      <c r="X3529" s="118"/>
      <c r="Y3529" s="117"/>
      <c r="Z3529" s="110"/>
      <c r="AA3529" s="110"/>
      <c r="AB3529" s="121"/>
      <c r="AC3529" s="115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9"/>
      <c r="B3530" s="110"/>
      <c r="C3530" s="110"/>
      <c r="D3530" s="111"/>
      <c r="E3530" s="111"/>
      <c r="F3530" s="160"/>
      <c r="G3530" s="114"/>
      <c r="H3530" s="115"/>
      <c r="I3530" s="115"/>
      <c r="J3530" s="116"/>
      <c r="K3530" s="116"/>
      <c r="L3530" s="8"/>
      <c r="M3530" s="117"/>
      <c r="N3530" s="117"/>
      <c r="O3530" s="110"/>
      <c r="P3530" s="110"/>
      <c r="Q3530" s="148"/>
      <c r="R3530" s="170"/>
      <c r="S3530" s="110"/>
      <c r="T3530" s="110"/>
      <c r="U3530" s="110"/>
      <c r="V3530" s="120"/>
      <c r="W3530" s="118"/>
      <c r="X3530" s="118"/>
      <c r="Y3530" s="117"/>
      <c r="Z3530" s="110"/>
      <c r="AA3530" s="110"/>
      <c r="AB3530" s="121"/>
      <c r="AC3530" s="115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9"/>
      <c r="B3531" s="110"/>
      <c r="C3531" s="110"/>
      <c r="D3531" s="111"/>
      <c r="E3531" s="111"/>
      <c r="F3531" s="160"/>
      <c r="G3531" s="114"/>
      <c r="H3531" s="115"/>
      <c r="I3531" s="115"/>
      <c r="J3531" s="116"/>
      <c r="K3531" s="116"/>
      <c r="L3531" s="8"/>
      <c r="M3531" s="117"/>
      <c r="N3531" s="117"/>
      <c r="O3531" s="110"/>
      <c r="P3531" s="110"/>
      <c r="Q3531" s="148"/>
      <c r="R3531" s="170"/>
      <c r="S3531" s="110"/>
      <c r="T3531" s="110"/>
      <c r="U3531" s="110"/>
      <c r="V3531" s="120"/>
      <c r="W3531" s="118"/>
      <c r="X3531" s="118"/>
      <c r="Y3531" s="117"/>
      <c r="Z3531" s="110"/>
      <c r="AA3531" s="110"/>
      <c r="AB3531" s="121"/>
      <c r="AC3531" s="115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9"/>
      <c r="B3532" s="110"/>
      <c r="C3532" s="110"/>
      <c r="D3532" s="111"/>
      <c r="E3532" s="111"/>
      <c r="F3532" s="160"/>
      <c r="G3532" s="114"/>
      <c r="H3532" s="115"/>
      <c r="I3532" s="115"/>
      <c r="J3532" s="116"/>
      <c r="K3532" s="116"/>
      <c r="L3532" s="8"/>
      <c r="M3532" s="117"/>
      <c r="N3532" s="117"/>
      <c r="O3532" s="110"/>
      <c r="P3532" s="110"/>
      <c r="Q3532" s="148"/>
      <c r="R3532" s="170"/>
      <c r="S3532" s="110"/>
      <c r="T3532" s="110"/>
      <c r="U3532" s="110"/>
      <c r="V3532" s="120"/>
      <c r="W3532" s="118"/>
      <c r="X3532" s="118"/>
      <c r="Y3532" s="117"/>
      <c r="Z3532" s="110"/>
      <c r="AA3532" s="110"/>
      <c r="AB3532" s="121"/>
      <c r="AC3532" s="115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9"/>
      <c r="B3533" s="110"/>
      <c r="C3533" s="110"/>
      <c r="D3533" s="111"/>
      <c r="E3533" s="111"/>
      <c r="F3533" s="160"/>
      <c r="G3533" s="114"/>
      <c r="H3533" s="115"/>
      <c r="I3533" s="115"/>
      <c r="J3533" s="116"/>
      <c r="K3533" s="116"/>
      <c r="L3533" s="8"/>
      <c r="M3533" s="117"/>
      <c r="N3533" s="117"/>
      <c r="O3533" s="110"/>
      <c r="P3533" s="110"/>
      <c r="Q3533" s="148"/>
      <c r="R3533" s="170"/>
      <c r="S3533" s="110"/>
      <c r="T3533" s="110"/>
      <c r="U3533" s="110"/>
      <c r="V3533" s="120"/>
      <c r="W3533" s="118"/>
      <c r="X3533" s="118"/>
      <c r="Y3533" s="117"/>
      <c r="Z3533" s="110"/>
      <c r="AA3533" s="110"/>
      <c r="AB3533" s="121"/>
      <c r="AC3533" s="115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9"/>
      <c r="B3534" s="110"/>
      <c r="C3534" s="110"/>
      <c r="D3534" s="111"/>
      <c r="E3534" s="111"/>
      <c r="F3534" s="160"/>
      <c r="G3534" s="114"/>
      <c r="H3534" s="115"/>
      <c r="I3534" s="115"/>
      <c r="J3534" s="116"/>
      <c r="K3534" s="116"/>
      <c r="L3534" s="8"/>
      <c r="M3534" s="117"/>
      <c r="N3534" s="117"/>
      <c r="O3534" s="110"/>
      <c r="P3534" s="110"/>
      <c r="Q3534" s="148"/>
      <c r="R3534" s="170"/>
      <c r="S3534" s="110"/>
      <c r="T3534" s="110"/>
      <c r="U3534" s="110"/>
      <c r="V3534" s="120"/>
      <c r="W3534" s="118"/>
      <c r="X3534" s="118"/>
      <c r="Y3534" s="117"/>
      <c r="Z3534" s="110"/>
      <c r="AA3534" s="110"/>
      <c r="AB3534" s="121"/>
      <c r="AC3534" s="115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9"/>
      <c r="B3535" s="110"/>
      <c r="C3535" s="110"/>
      <c r="D3535" s="111"/>
      <c r="E3535" s="111"/>
      <c r="F3535" s="160"/>
      <c r="G3535" s="114"/>
      <c r="H3535" s="115"/>
      <c r="I3535" s="115"/>
      <c r="J3535" s="116"/>
      <c r="K3535" s="116"/>
      <c r="L3535" s="8"/>
      <c r="M3535" s="117"/>
      <c r="N3535" s="117"/>
      <c r="O3535" s="110"/>
      <c r="P3535" s="110"/>
      <c r="Q3535" s="148"/>
      <c r="R3535" s="170"/>
      <c r="S3535" s="110"/>
      <c r="T3535" s="110"/>
      <c r="U3535" s="110"/>
      <c r="V3535" s="120"/>
      <c r="W3535" s="118"/>
      <c r="X3535" s="118"/>
      <c r="Y3535" s="117"/>
      <c r="Z3535" s="110"/>
      <c r="AA3535" s="110"/>
      <c r="AB3535" s="121"/>
      <c r="AC3535" s="115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9"/>
      <c r="B3536" s="110"/>
      <c r="C3536" s="110"/>
      <c r="D3536" s="111"/>
      <c r="E3536" s="111"/>
      <c r="F3536" s="160"/>
      <c r="G3536" s="114"/>
      <c r="H3536" s="115"/>
      <c r="I3536" s="115"/>
      <c r="J3536" s="116"/>
      <c r="K3536" s="116"/>
      <c r="L3536" s="8"/>
      <c r="M3536" s="117"/>
      <c r="N3536" s="117"/>
      <c r="O3536" s="110"/>
      <c r="P3536" s="110"/>
      <c r="Q3536" s="148"/>
      <c r="R3536" s="170"/>
      <c r="S3536" s="110"/>
      <c r="T3536" s="110"/>
      <c r="U3536" s="110"/>
      <c r="V3536" s="120"/>
      <c r="W3536" s="118"/>
      <c r="X3536" s="118"/>
      <c r="Y3536" s="117"/>
      <c r="Z3536" s="110"/>
      <c r="AA3536" s="110"/>
      <c r="AB3536" s="121"/>
      <c r="AC3536" s="115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9"/>
      <c r="B3537" s="110"/>
      <c r="C3537" s="110"/>
      <c r="D3537" s="111"/>
      <c r="E3537" s="111"/>
      <c r="F3537" s="160"/>
      <c r="G3537" s="114"/>
      <c r="H3537" s="115"/>
      <c r="I3537" s="115"/>
      <c r="J3537" s="116"/>
      <c r="K3537" s="116"/>
      <c r="L3537" s="8"/>
      <c r="M3537" s="117"/>
      <c r="N3537" s="117"/>
      <c r="O3537" s="110"/>
      <c r="P3537" s="110"/>
      <c r="Q3537" s="148"/>
      <c r="R3537" s="170"/>
      <c r="S3537" s="110"/>
      <c r="T3537" s="110"/>
      <c r="U3537" s="110"/>
      <c r="V3537" s="120"/>
      <c r="W3537" s="118"/>
      <c r="X3537" s="118"/>
      <c r="Y3537" s="117"/>
      <c r="Z3537" s="110"/>
      <c r="AA3537" s="110"/>
      <c r="AB3537" s="121"/>
      <c r="AC3537" s="115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9"/>
      <c r="B3538" s="110"/>
      <c r="C3538" s="110"/>
      <c r="D3538" s="111"/>
      <c r="E3538" s="111"/>
      <c r="F3538" s="160"/>
      <c r="G3538" s="114"/>
      <c r="H3538" s="115"/>
      <c r="I3538" s="115"/>
      <c r="J3538" s="116"/>
      <c r="K3538" s="116"/>
      <c r="L3538" s="8"/>
      <c r="M3538" s="117"/>
      <c r="N3538" s="117"/>
      <c r="O3538" s="110"/>
      <c r="P3538" s="110"/>
      <c r="Q3538" s="148"/>
      <c r="R3538" s="170"/>
      <c r="S3538" s="110"/>
      <c r="T3538" s="110"/>
      <c r="U3538" s="110"/>
      <c r="V3538" s="120"/>
      <c r="W3538" s="118"/>
      <c r="X3538" s="118"/>
      <c r="Y3538" s="117"/>
      <c r="Z3538" s="110"/>
      <c r="AA3538" s="110"/>
      <c r="AB3538" s="121"/>
      <c r="AC3538" s="115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9"/>
      <c r="B3539" s="110"/>
      <c r="C3539" s="110"/>
      <c r="D3539" s="111"/>
      <c r="E3539" s="111"/>
      <c r="F3539" s="160"/>
      <c r="G3539" s="114"/>
      <c r="H3539" s="115"/>
      <c r="I3539" s="115"/>
      <c r="J3539" s="116"/>
      <c r="K3539" s="116"/>
      <c r="L3539" s="8"/>
      <c r="M3539" s="117"/>
      <c r="N3539" s="117"/>
      <c r="O3539" s="110"/>
      <c r="P3539" s="110"/>
      <c r="Q3539" s="148"/>
      <c r="R3539" s="170"/>
      <c r="S3539" s="110"/>
      <c r="T3539" s="110"/>
      <c r="U3539" s="110"/>
      <c r="V3539" s="120"/>
      <c r="W3539" s="118"/>
      <c r="X3539" s="118"/>
      <c r="Y3539" s="117"/>
      <c r="Z3539" s="110"/>
      <c r="AA3539" s="110"/>
      <c r="AB3539" s="121"/>
      <c r="AC3539" s="115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9"/>
      <c r="B3540" s="110"/>
      <c r="C3540" s="110"/>
      <c r="D3540" s="111"/>
      <c r="E3540" s="111"/>
      <c r="F3540" s="160"/>
      <c r="G3540" s="114"/>
      <c r="H3540" s="115"/>
      <c r="I3540" s="115"/>
      <c r="J3540" s="116"/>
      <c r="K3540" s="116"/>
      <c r="L3540" s="8"/>
      <c r="M3540" s="117"/>
      <c r="N3540" s="117"/>
      <c r="O3540" s="110"/>
      <c r="P3540" s="110"/>
      <c r="Q3540" s="148"/>
      <c r="R3540" s="170"/>
      <c r="S3540" s="110"/>
      <c r="T3540" s="110"/>
      <c r="U3540" s="110"/>
      <c r="V3540" s="120"/>
      <c r="W3540" s="118"/>
      <c r="X3540" s="118"/>
      <c r="Y3540" s="117"/>
      <c r="Z3540" s="110"/>
      <c r="AA3540" s="110"/>
      <c r="AB3540" s="121"/>
      <c r="AC3540" s="115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9"/>
      <c r="B3541" s="110"/>
      <c r="C3541" s="110"/>
      <c r="D3541" s="111"/>
      <c r="E3541" s="111"/>
      <c r="F3541" s="160"/>
      <c r="G3541" s="114"/>
      <c r="H3541" s="115"/>
      <c r="I3541" s="115"/>
      <c r="J3541" s="116"/>
      <c r="K3541" s="116"/>
      <c r="L3541" s="8"/>
      <c r="M3541" s="117"/>
      <c r="N3541" s="117"/>
      <c r="O3541" s="110"/>
      <c r="P3541" s="110"/>
      <c r="Q3541" s="148"/>
      <c r="R3541" s="170"/>
      <c r="S3541" s="110"/>
      <c r="T3541" s="110"/>
      <c r="U3541" s="110"/>
      <c r="V3541" s="120"/>
      <c r="W3541" s="118"/>
      <c r="X3541" s="118"/>
      <c r="Y3541" s="117"/>
      <c r="Z3541" s="110"/>
      <c r="AA3541" s="110"/>
      <c r="AB3541" s="121"/>
      <c r="AC3541" s="115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9"/>
      <c r="B3542" s="110"/>
      <c r="C3542" s="110"/>
      <c r="D3542" s="111"/>
      <c r="E3542" s="111"/>
      <c r="F3542" s="160"/>
      <c r="G3542" s="114"/>
      <c r="H3542" s="115"/>
      <c r="I3542" s="115"/>
      <c r="J3542" s="116"/>
      <c r="K3542" s="116"/>
      <c r="L3542" s="8"/>
      <c r="M3542" s="117"/>
      <c r="N3542" s="117"/>
      <c r="O3542" s="110"/>
      <c r="P3542" s="110"/>
      <c r="Q3542" s="148"/>
      <c r="R3542" s="170"/>
      <c r="S3542" s="110"/>
      <c r="T3542" s="110"/>
      <c r="U3542" s="110"/>
      <c r="V3542" s="120"/>
      <c r="W3542" s="118"/>
      <c r="X3542" s="118"/>
      <c r="Y3542" s="117"/>
      <c r="Z3542" s="110"/>
      <c r="AA3542" s="110"/>
      <c r="AB3542" s="121"/>
      <c r="AC3542" s="115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9"/>
      <c r="B3543" s="110"/>
      <c r="C3543" s="110"/>
      <c r="D3543" s="111"/>
      <c r="E3543" s="111"/>
      <c r="F3543" s="160"/>
      <c r="G3543" s="114"/>
      <c r="H3543" s="115"/>
      <c r="I3543" s="115"/>
      <c r="J3543" s="116"/>
      <c r="K3543" s="116"/>
      <c r="L3543" s="8"/>
      <c r="M3543" s="117"/>
      <c r="N3543" s="117"/>
      <c r="O3543" s="110"/>
      <c r="P3543" s="110"/>
      <c r="Q3543" s="148"/>
      <c r="R3543" s="170"/>
      <c r="S3543" s="110"/>
      <c r="T3543" s="110"/>
      <c r="U3543" s="110"/>
      <c r="V3543" s="120"/>
      <c r="W3543" s="118"/>
      <c r="X3543" s="118"/>
      <c r="Y3543" s="117"/>
      <c r="Z3543" s="110"/>
      <c r="AA3543" s="110"/>
      <c r="AB3543" s="121"/>
      <c r="AC3543" s="115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9"/>
      <c r="B3544" s="110"/>
      <c r="C3544" s="110"/>
      <c r="D3544" s="111"/>
      <c r="E3544" s="111"/>
      <c r="F3544" s="160"/>
      <c r="G3544" s="114"/>
      <c r="H3544" s="115"/>
      <c r="I3544" s="115"/>
      <c r="J3544" s="116"/>
      <c r="K3544" s="116"/>
      <c r="L3544" s="8"/>
      <c r="M3544" s="117"/>
      <c r="N3544" s="117"/>
      <c r="O3544" s="110"/>
      <c r="P3544" s="110"/>
      <c r="Q3544" s="148"/>
      <c r="R3544" s="170"/>
      <c r="S3544" s="110"/>
      <c r="T3544" s="110"/>
      <c r="U3544" s="110"/>
      <c r="V3544" s="120"/>
      <c r="W3544" s="118"/>
      <c r="X3544" s="118"/>
      <c r="Y3544" s="117"/>
      <c r="Z3544" s="110"/>
      <c r="AA3544" s="110"/>
      <c r="AB3544" s="121"/>
      <c r="AC3544" s="115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9"/>
      <c r="B3545" s="110"/>
      <c r="C3545" s="110"/>
      <c r="D3545" s="111"/>
      <c r="E3545" s="111"/>
      <c r="F3545" s="160"/>
      <c r="G3545" s="114"/>
      <c r="H3545" s="115"/>
      <c r="I3545" s="115"/>
      <c r="J3545" s="116"/>
      <c r="K3545" s="116"/>
      <c r="L3545" s="8"/>
      <c r="M3545" s="117"/>
      <c r="N3545" s="117"/>
      <c r="O3545" s="110"/>
      <c r="P3545" s="110"/>
      <c r="Q3545" s="148"/>
      <c r="R3545" s="170"/>
      <c r="S3545" s="110"/>
      <c r="T3545" s="110"/>
      <c r="U3545" s="110"/>
      <c r="V3545" s="120"/>
      <c r="W3545" s="118"/>
      <c r="X3545" s="118"/>
      <c r="Y3545" s="117"/>
      <c r="Z3545" s="110"/>
      <c r="AA3545" s="110"/>
      <c r="AB3545" s="121"/>
      <c r="AC3545" s="115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9"/>
      <c r="B3546" s="110"/>
      <c r="C3546" s="110"/>
      <c r="D3546" s="111"/>
      <c r="E3546" s="111"/>
      <c r="F3546" s="160"/>
      <c r="G3546" s="114"/>
      <c r="H3546" s="115"/>
      <c r="I3546" s="115"/>
      <c r="J3546" s="116"/>
      <c r="K3546" s="116"/>
      <c r="L3546" s="8"/>
      <c r="M3546" s="117"/>
      <c r="N3546" s="117"/>
      <c r="O3546" s="110"/>
      <c r="P3546" s="110"/>
      <c r="Q3546" s="148"/>
      <c r="R3546" s="170"/>
      <c r="S3546" s="110"/>
      <c r="T3546" s="110"/>
      <c r="U3546" s="110"/>
      <c r="V3546" s="120"/>
      <c r="W3546" s="118"/>
      <c r="X3546" s="118"/>
      <c r="Y3546" s="117"/>
      <c r="Z3546" s="110"/>
      <c r="AA3546" s="110"/>
      <c r="AB3546" s="121"/>
      <c r="AC3546" s="115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9"/>
      <c r="B3547" s="110"/>
      <c r="C3547" s="110"/>
      <c r="D3547" s="111"/>
      <c r="E3547" s="111"/>
      <c r="F3547" s="160"/>
      <c r="G3547" s="114"/>
      <c r="H3547" s="115"/>
      <c r="I3547" s="115"/>
      <c r="J3547" s="116"/>
      <c r="K3547" s="116"/>
      <c r="L3547" s="8"/>
      <c r="M3547" s="117"/>
      <c r="N3547" s="117"/>
      <c r="O3547" s="110"/>
      <c r="P3547" s="110"/>
      <c r="Q3547" s="148"/>
      <c r="R3547" s="170"/>
      <c r="S3547" s="110"/>
      <c r="T3547" s="110"/>
      <c r="U3547" s="110"/>
      <c r="V3547" s="120"/>
      <c r="W3547" s="118"/>
      <c r="X3547" s="118"/>
      <c r="Y3547" s="117"/>
      <c r="Z3547" s="110"/>
      <c r="AA3547" s="110"/>
      <c r="AB3547" s="121"/>
      <c r="AC3547" s="115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9"/>
      <c r="B3548" s="110"/>
      <c r="C3548" s="110"/>
      <c r="D3548" s="111"/>
      <c r="E3548" s="111"/>
      <c r="F3548" s="160"/>
      <c r="G3548" s="114"/>
      <c r="H3548" s="115"/>
      <c r="I3548" s="115"/>
      <c r="J3548" s="116"/>
      <c r="K3548" s="116"/>
      <c r="L3548" s="8"/>
      <c r="M3548" s="117"/>
      <c r="N3548" s="117"/>
      <c r="O3548" s="110"/>
      <c r="P3548" s="110"/>
      <c r="Q3548" s="148"/>
      <c r="R3548" s="170"/>
      <c r="S3548" s="110"/>
      <c r="T3548" s="110"/>
      <c r="U3548" s="110"/>
      <c r="V3548" s="120"/>
      <c r="W3548" s="118"/>
      <c r="X3548" s="118"/>
      <c r="Y3548" s="117"/>
      <c r="Z3548" s="110"/>
      <c r="AA3548" s="110"/>
      <c r="AB3548" s="121"/>
      <c r="AC3548" s="115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9"/>
      <c r="B3549" s="110"/>
      <c r="C3549" s="110"/>
      <c r="D3549" s="111"/>
      <c r="E3549" s="111"/>
      <c r="F3549" s="160"/>
      <c r="G3549" s="114"/>
      <c r="H3549" s="115"/>
      <c r="I3549" s="115"/>
      <c r="J3549" s="116"/>
      <c r="K3549" s="116"/>
      <c r="L3549" s="8"/>
      <c r="M3549" s="117"/>
      <c r="N3549" s="117"/>
      <c r="O3549" s="110"/>
      <c r="P3549" s="110"/>
      <c r="Q3549" s="148"/>
      <c r="R3549" s="170"/>
      <c r="S3549" s="110"/>
      <c r="T3549" s="110"/>
      <c r="U3549" s="110"/>
      <c r="V3549" s="120"/>
      <c r="W3549" s="118"/>
      <c r="X3549" s="118"/>
      <c r="Y3549" s="117"/>
      <c r="Z3549" s="110"/>
      <c r="AA3549" s="110"/>
      <c r="AB3549" s="121"/>
      <c r="AC3549" s="115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9"/>
      <c r="B3550" s="110"/>
      <c r="C3550" s="110"/>
      <c r="D3550" s="111"/>
      <c r="E3550" s="111"/>
      <c r="F3550" s="160"/>
      <c r="G3550" s="114"/>
      <c r="H3550" s="115"/>
      <c r="I3550" s="115"/>
      <c r="J3550" s="116"/>
      <c r="K3550" s="116"/>
      <c r="L3550" s="8"/>
      <c r="M3550" s="117"/>
      <c r="N3550" s="117"/>
      <c r="O3550" s="110"/>
      <c r="P3550" s="110"/>
      <c r="Q3550" s="148"/>
      <c r="R3550" s="170"/>
      <c r="S3550" s="110"/>
      <c r="T3550" s="110"/>
      <c r="U3550" s="110"/>
      <c r="V3550" s="120"/>
      <c r="W3550" s="118"/>
      <c r="X3550" s="118"/>
      <c r="Y3550" s="117"/>
      <c r="Z3550" s="110"/>
      <c r="AA3550" s="110"/>
      <c r="AB3550" s="121"/>
      <c r="AC3550" s="115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9"/>
      <c r="B3551" s="110"/>
      <c r="C3551" s="110"/>
      <c r="D3551" s="111"/>
      <c r="E3551" s="111"/>
      <c r="F3551" s="160"/>
      <c r="G3551" s="114"/>
      <c r="H3551" s="115"/>
      <c r="I3551" s="115"/>
      <c r="J3551" s="116"/>
      <c r="K3551" s="116"/>
      <c r="L3551" s="8"/>
      <c r="M3551" s="117"/>
      <c r="N3551" s="117"/>
      <c r="O3551" s="110"/>
      <c r="P3551" s="110"/>
      <c r="Q3551" s="148"/>
      <c r="R3551" s="170"/>
      <c r="S3551" s="110"/>
      <c r="T3551" s="110"/>
      <c r="U3551" s="110"/>
      <c r="V3551" s="120"/>
      <c r="W3551" s="118"/>
      <c r="X3551" s="118"/>
      <c r="Y3551" s="117"/>
      <c r="Z3551" s="110"/>
      <c r="AA3551" s="110"/>
      <c r="AB3551" s="121"/>
      <c r="AC3551" s="115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9"/>
      <c r="B3552" s="110"/>
      <c r="C3552" s="110"/>
      <c r="D3552" s="111"/>
      <c r="E3552" s="111"/>
      <c r="F3552" s="160"/>
      <c r="G3552" s="114"/>
      <c r="H3552" s="115"/>
      <c r="I3552" s="115"/>
      <c r="J3552" s="116"/>
      <c r="K3552" s="116"/>
      <c r="L3552" s="8"/>
      <c r="M3552" s="117"/>
      <c r="N3552" s="117"/>
      <c r="O3552" s="110"/>
      <c r="P3552" s="110"/>
      <c r="Q3552" s="148"/>
      <c r="R3552" s="170"/>
      <c r="S3552" s="110"/>
      <c r="T3552" s="110"/>
      <c r="U3552" s="110"/>
      <c r="V3552" s="120"/>
      <c r="W3552" s="118"/>
      <c r="X3552" s="118"/>
      <c r="Y3552" s="117"/>
      <c r="Z3552" s="110"/>
      <c r="AA3552" s="110"/>
      <c r="AB3552" s="121"/>
      <c r="AC3552" s="115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9"/>
      <c r="B3553" s="110"/>
      <c r="C3553" s="110"/>
      <c r="D3553" s="111"/>
      <c r="E3553" s="111"/>
      <c r="F3553" s="160"/>
      <c r="G3553" s="114"/>
      <c r="H3553" s="115"/>
      <c r="I3553" s="115"/>
      <c r="J3553" s="116"/>
      <c r="K3553" s="116"/>
      <c r="L3553" s="8"/>
      <c r="M3553" s="117"/>
      <c r="N3553" s="117"/>
      <c r="O3553" s="110"/>
      <c r="P3553" s="110"/>
      <c r="Q3553" s="148"/>
      <c r="R3553" s="170"/>
      <c r="S3553" s="110"/>
      <c r="T3553" s="110"/>
      <c r="U3553" s="110"/>
      <c r="V3553" s="120"/>
      <c r="W3553" s="118"/>
      <c r="X3553" s="118"/>
      <c r="Y3553" s="117"/>
      <c r="Z3553" s="110"/>
      <c r="AA3553" s="110"/>
      <c r="AB3553" s="121"/>
      <c r="AC3553" s="115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9"/>
      <c r="B3554" s="110"/>
      <c r="C3554" s="110"/>
      <c r="D3554" s="111"/>
      <c r="E3554" s="111"/>
      <c r="F3554" s="160"/>
      <c r="G3554" s="114"/>
      <c r="H3554" s="115"/>
      <c r="I3554" s="115"/>
      <c r="J3554" s="116"/>
      <c r="K3554" s="116"/>
      <c r="L3554" s="8"/>
      <c r="M3554" s="117"/>
      <c r="N3554" s="117"/>
      <c r="O3554" s="110"/>
      <c r="P3554" s="110"/>
      <c r="Q3554" s="148"/>
      <c r="R3554" s="170"/>
      <c r="S3554" s="110"/>
      <c r="T3554" s="110"/>
      <c r="U3554" s="110"/>
      <c r="V3554" s="120"/>
      <c r="W3554" s="118"/>
      <c r="X3554" s="118"/>
      <c r="Y3554" s="117"/>
      <c r="Z3554" s="110"/>
      <c r="AA3554" s="110"/>
      <c r="AB3554" s="121"/>
      <c r="AC3554" s="115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9"/>
      <c r="B3555" s="110"/>
      <c r="C3555" s="110"/>
      <c r="D3555" s="111"/>
      <c r="E3555" s="111"/>
      <c r="F3555" s="160"/>
      <c r="G3555" s="114"/>
      <c r="H3555" s="115"/>
      <c r="I3555" s="115"/>
      <c r="J3555" s="116"/>
      <c r="K3555" s="116"/>
      <c r="L3555" s="8"/>
      <c r="M3555" s="117"/>
      <c r="N3555" s="117"/>
      <c r="O3555" s="110"/>
      <c r="P3555" s="110"/>
      <c r="Q3555" s="148"/>
      <c r="R3555" s="170"/>
      <c r="S3555" s="110"/>
      <c r="T3555" s="110"/>
      <c r="U3555" s="110"/>
      <c r="V3555" s="120"/>
      <c r="W3555" s="118"/>
      <c r="X3555" s="118"/>
      <c r="Y3555" s="117"/>
      <c r="Z3555" s="110"/>
      <c r="AA3555" s="110"/>
      <c r="AB3555" s="121"/>
      <c r="AC3555" s="115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9"/>
      <c r="B3556" s="110"/>
      <c r="C3556" s="110"/>
      <c r="D3556" s="111"/>
      <c r="E3556" s="111"/>
      <c r="F3556" s="160"/>
      <c r="G3556" s="114"/>
      <c r="H3556" s="115"/>
      <c r="I3556" s="115"/>
      <c r="J3556" s="116"/>
      <c r="K3556" s="116"/>
      <c r="L3556" s="8"/>
      <c r="M3556" s="117"/>
      <c r="N3556" s="117"/>
      <c r="O3556" s="110"/>
      <c r="P3556" s="110"/>
      <c r="Q3556" s="148"/>
      <c r="R3556" s="170"/>
      <c r="S3556" s="110"/>
      <c r="T3556" s="110"/>
      <c r="U3556" s="110"/>
      <c r="V3556" s="120"/>
      <c r="W3556" s="118"/>
      <c r="X3556" s="118"/>
      <c r="Y3556" s="117"/>
      <c r="Z3556" s="110"/>
      <c r="AA3556" s="110"/>
      <c r="AB3556" s="121"/>
      <c r="AC3556" s="115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9"/>
      <c r="B3557" s="110"/>
      <c r="C3557" s="110"/>
      <c r="D3557" s="111"/>
      <c r="E3557" s="111"/>
      <c r="F3557" s="160"/>
      <c r="G3557" s="114"/>
      <c r="H3557" s="115"/>
      <c r="I3557" s="115"/>
      <c r="J3557" s="116"/>
      <c r="K3557" s="116"/>
      <c r="L3557" s="8"/>
      <c r="M3557" s="117"/>
      <c r="N3557" s="117"/>
      <c r="O3557" s="110"/>
      <c r="P3557" s="110"/>
      <c r="Q3557" s="148"/>
      <c r="R3557" s="170"/>
      <c r="S3557" s="110"/>
      <c r="T3557" s="110"/>
      <c r="U3557" s="110"/>
      <c r="V3557" s="120"/>
      <c r="W3557" s="118"/>
      <c r="X3557" s="118"/>
      <c r="Y3557" s="117"/>
      <c r="Z3557" s="110"/>
      <c r="AA3557" s="110"/>
      <c r="AB3557" s="121"/>
      <c r="AC3557" s="115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9"/>
      <c r="B3558" s="110"/>
      <c r="C3558" s="110"/>
      <c r="D3558" s="111"/>
      <c r="E3558" s="111"/>
      <c r="F3558" s="160"/>
      <c r="G3558" s="114"/>
      <c r="H3558" s="115"/>
      <c r="I3558" s="115"/>
      <c r="J3558" s="116"/>
      <c r="K3558" s="116"/>
      <c r="L3558" s="8"/>
      <c r="M3558" s="117"/>
      <c r="N3558" s="117"/>
      <c r="O3558" s="110"/>
      <c r="P3558" s="110"/>
      <c r="Q3558" s="148"/>
      <c r="R3558" s="170"/>
      <c r="S3558" s="110"/>
      <c r="T3558" s="110"/>
      <c r="U3558" s="110"/>
      <c r="V3558" s="120"/>
      <c r="W3558" s="118"/>
      <c r="X3558" s="118"/>
      <c r="Y3558" s="117"/>
      <c r="Z3558" s="110"/>
      <c r="AA3558" s="110"/>
      <c r="AB3558" s="121"/>
      <c r="AC3558" s="115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9"/>
      <c r="B3559" s="110"/>
      <c r="C3559" s="110"/>
      <c r="D3559" s="111"/>
      <c r="E3559" s="111"/>
      <c r="F3559" s="160"/>
      <c r="G3559" s="114"/>
      <c r="H3559" s="115"/>
      <c r="I3559" s="115"/>
      <c r="J3559" s="116"/>
      <c r="K3559" s="116"/>
      <c r="L3559" s="8"/>
      <c r="M3559" s="117"/>
      <c r="N3559" s="117"/>
      <c r="O3559" s="110"/>
      <c r="P3559" s="110"/>
      <c r="Q3559" s="148"/>
      <c r="R3559" s="170"/>
      <c r="S3559" s="110"/>
      <c r="T3559" s="110"/>
      <c r="U3559" s="110"/>
      <c r="V3559" s="120"/>
      <c r="W3559" s="118"/>
      <c r="X3559" s="118"/>
      <c r="Y3559" s="117"/>
      <c r="Z3559" s="110"/>
      <c r="AA3559" s="110"/>
      <c r="AB3559" s="121"/>
      <c r="AC3559" s="115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9"/>
      <c r="B3560" s="110"/>
      <c r="C3560" s="110"/>
      <c r="D3560" s="111"/>
      <c r="E3560" s="111"/>
      <c r="F3560" s="160"/>
      <c r="G3560" s="114"/>
      <c r="H3560" s="115"/>
      <c r="I3560" s="115"/>
      <c r="J3560" s="116"/>
      <c r="K3560" s="116"/>
      <c r="L3560" s="8"/>
      <c r="M3560" s="117"/>
      <c r="N3560" s="117"/>
      <c r="O3560" s="110"/>
      <c r="P3560" s="110"/>
      <c r="Q3560" s="148"/>
      <c r="R3560" s="170"/>
      <c r="S3560" s="110"/>
      <c r="T3560" s="110"/>
      <c r="U3560" s="110"/>
      <c r="V3560" s="120"/>
      <c r="W3560" s="118"/>
      <c r="X3560" s="118"/>
      <c r="Y3560" s="117"/>
      <c r="Z3560" s="110"/>
      <c r="AA3560" s="110"/>
      <c r="AB3560" s="121"/>
      <c r="AC3560" s="115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9"/>
      <c r="B3561" s="110"/>
      <c r="C3561" s="110"/>
      <c r="D3561" s="111"/>
      <c r="E3561" s="111"/>
      <c r="F3561" s="160"/>
      <c r="G3561" s="114"/>
      <c r="H3561" s="115"/>
      <c r="I3561" s="115"/>
      <c r="J3561" s="116"/>
      <c r="K3561" s="116"/>
      <c r="L3561" s="8"/>
      <c r="M3561" s="117"/>
      <c r="N3561" s="117"/>
      <c r="O3561" s="110"/>
      <c r="P3561" s="110"/>
      <c r="Q3561" s="148"/>
      <c r="R3561" s="170"/>
      <c r="S3561" s="110"/>
      <c r="T3561" s="110"/>
      <c r="U3561" s="110"/>
      <c r="V3561" s="120"/>
      <c r="W3561" s="118"/>
      <c r="X3561" s="118"/>
      <c r="Y3561" s="117"/>
      <c r="Z3561" s="110"/>
      <c r="AA3561" s="110"/>
      <c r="AB3561" s="121"/>
      <c r="AC3561" s="115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9"/>
      <c r="B3562" s="110"/>
      <c r="C3562" s="110"/>
      <c r="D3562" s="111"/>
      <c r="E3562" s="111"/>
      <c r="F3562" s="160"/>
      <c r="G3562" s="114"/>
      <c r="H3562" s="115"/>
      <c r="I3562" s="115"/>
      <c r="J3562" s="116"/>
      <c r="K3562" s="116"/>
      <c r="L3562" s="8"/>
      <c r="M3562" s="117"/>
      <c r="N3562" s="117"/>
      <c r="O3562" s="110"/>
      <c r="P3562" s="110"/>
      <c r="Q3562" s="148"/>
      <c r="R3562" s="170"/>
      <c r="S3562" s="110"/>
      <c r="T3562" s="110"/>
      <c r="U3562" s="110"/>
      <c r="V3562" s="120"/>
      <c r="W3562" s="118"/>
      <c r="X3562" s="118"/>
      <c r="Y3562" s="117"/>
      <c r="Z3562" s="110"/>
      <c r="AA3562" s="110"/>
      <c r="AB3562" s="121"/>
      <c r="AC3562" s="115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9"/>
      <c r="B3563" s="110"/>
      <c r="C3563" s="110"/>
      <c r="D3563" s="111"/>
      <c r="E3563" s="111"/>
      <c r="F3563" s="160"/>
      <c r="G3563" s="114"/>
      <c r="H3563" s="115"/>
      <c r="I3563" s="115"/>
      <c r="J3563" s="116"/>
      <c r="K3563" s="116"/>
      <c r="L3563" s="8"/>
      <c r="M3563" s="117"/>
      <c r="N3563" s="117"/>
      <c r="O3563" s="110"/>
      <c r="P3563" s="110"/>
      <c r="Q3563" s="148"/>
      <c r="R3563" s="170"/>
      <c r="S3563" s="110"/>
      <c r="T3563" s="110"/>
      <c r="U3563" s="110"/>
      <c r="V3563" s="120"/>
      <c r="W3563" s="118"/>
      <c r="X3563" s="118"/>
      <c r="Y3563" s="117"/>
      <c r="Z3563" s="110"/>
      <c r="AA3563" s="110"/>
      <c r="AB3563" s="121"/>
      <c r="AC3563" s="115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9"/>
      <c r="B3564" s="110"/>
      <c r="C3564" s="110"/>
      <c r="D3564" s="111"/>
      <c r="E3564" s="111"/>
      <c r="F3564" s="160"/>
      <c r="G3564" s="114"/>
      <c r="H3564" s="115"/>
      <c r="I3564" s="115"/>
      <c r="J3564" s="116"/>
      <c r="K3564" s="116"/>
      <c r="L3564" s="8"/>
      <c r="M3564" s="117"/>
      <c r="N3564" s="117"/>
      <c r="O3564" s="110"/>
      <c r="P3564" s="110"/>
      <c r="Q3564" s="148"/>
      <c r="R3564" s="170"/>
      <c r="S3564" s="110"/>
      <c r="T3564" s="110"/>
      <c r="U3564" s="110"/>
      <c r="V3564" s="120"/>
      <c r="W3564" s="118"/>
      <c r="X3564" s="118"/>
      <c r="Y3564" s="117"/>
      <c r="Z3564" s="110"/>
      <c r="AA3564" s="110"/>
      <c r="AB3564" s="121"/>
      <c r="AC3564" s="115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9"/>
      <c r="B3565" s="110"/>
      <c r="C3565" s="110"/>
      <c r="D3565" s="111"/>
      <c r="E3565" s="111"/>
      <c r="F3565" s="160"/>
      <c r="G3565" s="114"/>
      <c r="H3565" s="115"/>
      <c r="I3565" s="115"/>
      <c r="J3565" s="116"/>
      <c r="K3565" s="116"/>
      <c r="L3565" s="8"/>
      <c r="M3565" s="117"/>
      <c r="N3565" s="117"/>
      <c r="O3565" s="110"/>
      <c r="P3565" s="110"/>
      <c r="Q3565" s="148"/>
      <c r="R3565" s="170"/>
      <c r="S3565" s="110"/>
      <c r="T3565" s="110"/>
      <c r="U3565" s="110"/>
      <c r="V3565" s="120"/>
      <c r="W3565" s="118"/>
      <c r="X3565" s="118"/>
      <c r="Y3565" s="117"/>
      <c r="Z3565" s="110"/>
      <c r="AA3565" s="110"/>
      <c r="AB3565" s="121"/>
      <c r="AC3565" s="115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9"/>
      <c r="B3566" s="110"/>
      <c r="C3566" s="110"/>
      <c r="D3566" s="111"/>
      <c r="E3566" s="111"/>
      <c r="F3566" s="160"/>
      <c r="G3566" s="114"/>
      <c r="H3566" s="115"/>
      <c r="I3566" s="115"/>
      <c r="J3566" s="116"/>
      <c r="K3566" s="116"/>
      <c r="L3566" s="8"/>
      <c r="M3566" s="117"/>
      <c r="N3566" s="117"/>
      <c r="O3566" s="110"/>
      <c r="P3566" s="110"/>
      <c r="Q3566" s="148"/>
      <c r="R3566" s="170"/>
      <c r="S3566" s="110"/>
      <c r="T3566" s="110"/>
      <c r="U3566" s="110"/>
      <c r="V3566" s="120"/>
      <c r="W3566" s="118"/>
      <c r="X3566" s="118"/>
      <c r="Y3566" s="117"/>
      <c r="Z3566" s="110"/>
      <c r="AA3566" s="110"/>
      <c r="AB3566" s="121"/>
      <c r="AC3566" s="115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9"/>
      <c r="B3567" s="110"/>
      <c r="C3567" s="110"/>
      <c r="D3567" s="111"/>
      <c r="E3567" s="111"/>
      <c r="F3567" s="160"/>
      <c r="G3567" s="114"/>
      <c r="H3567" s="115"/>
      <c r="I3567" s="115"/>
      <c r="J3567" s="116"/>
      <c r="K3567" s="116"/>
      <c r="L3567" s="8"/>
      <c r="M3567" s="117"/>
      <c r="N3567" s="117"/>
      <c r="O3567" s="110"/>
      <c r="P3567" s="110"/>
      <c r="Q3567" s="148"/>
      <c r="R3567" s="170"/>
      <c r="S3567" s="110"/>
      <c r="T3567" s="110"/>
      <c r="U3567" s="110"/>
      <c r="V3567" s="120"/>
      <c r="W3567" s="118"/>
      <c r="X3567" s="118"/>
      <c r="Y3567" s="117"/>
      <c r="Z3567" s="110"/>
      <c r="AA3567" s="110"/>
      <c r="AB3567" s="121"/>
      <c r="AC3567" s="115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9"/>
      <c r="B3568" s="110"/>
      <c r="C3568" s="110"/>
      <c r="D3568" s="111"/>
      <c r="E3568" s="111"/>
      <c r="F3568" s="160"/>
      <c r="G3568" s="114"/>
      <c r="H3568" s="115"/>
      <c r="I3568" s="115"/>
      <c r="J3568" s="116"/>
      <c r="K3568" s="116"/>
      <c r="L3568" s="8"/>
      <c r="M3568" s="117"/>
      <c r="N3568" s="117"/>
      <c r="O3568" s="110"/>
      <c r="P3568" s="110"/>
      <c r="Q3568" s="148"/>
      <c r="R3568" s="170"/>
      <c r="S3568" s="110"/>
      <c r="T3568" s="110"/>
      <c r="U3568" s="110"/>
      <c r="V3568" s="120"/>
      <c r="W3568" s="118"/>
      <c r="X3568" s="118"/>
      <c r="Y3568" s="117"/>
      <c r="Z3568" s="110"/>
      <c r="AA3568" s="110"/>
      <c r="AB3568" s="121"/>
      <c r="AC3568" s="115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9"/>
      <c r="B3569" s="110"/>
      <c r="C3569" s="110"/>
      <c r="D3569" s="111"/>
      <c r="E3569" s="111"/>
      <c r="F3569" s="160"/>
      <c r="G3569" s="114"/>
      <c r="H3569" s="115"/>
      <c r="I3569" s="115"/>
      <c r="J3569" s="116"/>
      <c r="K3569" s="116"/>
      <c r="L3569" s="8"/>
      <c r="M3569" s="117"/>
      <c r="N3569" s="117"/>
      <c r="O3569" s="110"/>
      <c r="P3569" s="110"/>
      <c r="Q3569" s="148"/>
      <c r="R3569" s="170"/>
      <c r="S3569" s="110"/>
      <c r="T3569" s="110"/>
      <c r="U3569" s="110"/>
      <c r="V3569" s="120"/>
      <c r="W3569" s="118"/>
      <c r="X3569" s="118"/>
      <c r="Y3569" s="117"/>
      <c r="Z3569" s="110"/>
      <c r="AA3569" s="110"/>
      <c r="AB3569" s="121"/>
      <c r="AC3569" s="115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9"/>
      <c r="B3570" s="110"/>
      <c r="C3570" s="110"/>
      <c r="D3570" s="111"/>
      <c r="E3570" s="111"/>
      <c r="F3570" s="160"/>
      <c r="G3570" s="114"/>
      <c r="H3570" s="115"/>
      <c r="I3570" s="115"/>
      <c r="J3570" s="116"/>
      <c r="K3570" s="116"/>
      <c r="L3570" s="8"/>
      <c r="M3570" s="117"/>
      <c r="N3570" s="117"/>
      <c r="O3570" s="110"/>
      <c r="P3570" s="110"/>
      <c r="Q3570" s="148"/>
      <c r="R3570" s="170"/>
      <c r="S3570" s="110"/>
      <c r="T3570" s="110"/>
      <c r="U3570" s="110"/>
      <c r="V3570" s="120"/>
      <c r="W3570" s="118"/>
      <c r="X3570" s="118"/>
      <c r="Y3570" s="117"/>
      <c r="Z3570" s="110"/>
      <c r="AA3570" s="110"/>
      <c r="AB3570" s="121"/>
      <c r="AC3570" s="115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9"/>
      <c r="B3571" s="110"/>
      <c r="C3571" s="110"/>
      <c r="D3571" s="111"/>
      <c r="E3571" s="111"/>
      <c r="F3571" s="160"/>
      <c r="G3571" s="114"/>
      <c r="H3571" s="115"/>
      <c r="I3571" s="115"/>
      <c r="J3571" s="116"/>
      <c r="K3571" s="116"/>
      <c r="L3571" s="8"/>
      <c r="M3571" s="117"/>
      <c r="N3571" s="117"/>
      <c r="O3571" s="110"/>
      <c r="P3571" s="110"/>
      <c r="Q3571" s="148"/>
      <c r="R3571" s="170"/>
      <c r="S3571" s="110"/>
      <c r="T3571" s="110"/>
      <c r="U3571" s="110"/>
      <c r="V3571" s="120"/>
      <c r="W3571" s="118"/>
      <c r="X3571" s="118"/>
      <c r="Y3571" s="117"/>
      <c r="Z3571" s="110"/>
      <c r="AA3571" s="110"/>
      <c r="AB3571" s="121"/>
      <c r="AC3571" s="115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9"/>
      <c r="B3572" s="110"/>
      <c r="C3572" s="110"/>
      <c r="D3572" s="111"/>
      <c r="E3572" s="111"/>
      <c r="F3572" s="160"/>
      <c r="G3572" s="114"/>
      <c r="H3572" s="115"/>
      <c r="I3572" s="115"/>
      <c r="J3572" s="116"/>
      <c r="K3572" s="116"/>
      <c r="L3572" s="8"/>
      <c r="M3572" s="117"/>
      <c r="N3572" s="117"/>
      <c r="O3572" s="110"/>
      <c r="P3572" s="110"/>
      <c r="Q3572" s="148"/>
      <c r="R3572" s="170"/>
      <c r="S3572" s="110"/>
      <c r="T3572" s="110"/>
      <c r="U3572" s="110"/>
      <c r="V3572" s="120"/>
      <c r="W3572" s="118"/>
      <c r="X3572" s="118"/>
      <c r="Y3572" s="117"/>
      <c r="Z3572" s="110"/>
      <c r="AA3572" s="110"/>
      <c r="AB3572" s="121"/>
      <c r="AC3572" s="115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9"/>
      <c r="B3573" s="110"/>
      <c r="C3573" s="110"/>
      <c r="D3573" s="111"/>
      <c r="E3573" s="111"/>
      <c r="F3573" s="160"/>
      <c r="G3573" s="114"/>
      <c r="H3573" s="115"/>
      <c r="I3573" s="115"/>
      <c r="J3573" s="116"/>
      <c r="K3573" s="116"/>
      <c r="L3573" s="8"/>
      <c r="M3573" s="117"/>
      <c r="N3573" s="117"/>
      <c r="O3573" s="110"/>
      <c r="P3573" s="110"/>
      <c r="Q3573" s="148"/>
      <c r="R3573" s="170"/>
      <c r="S3573" s="110"/>
      <c r="T3573" s="110"/>
      <c r="U3573" s="110"/>
      <c r="V3573" s="120"/>
      <c r="W3573" s="118"/>
      <c r="X3573" s="118"/>
      <c r="Y3573" s="117"/>
      <c r="Z3573" s="110"/>
      <c r="AA3573" s="110"/>
      <c r="AB3573" s="121"/>
      <c r="AC3573" s="115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9"/>
      <c r="B3574" s="110"/>
      <c r="C3574" s="110"/>
      <c r="D3574" s="111"/>
      <c r="E3574" s="111"/>
      <c r="F3574" s="160"/>
      <c r="G3574" s="114"/>
      <c r="H3574" s="115"/>
      <c r="I3574" s="115"/>
      <c r="J3574" s="116"/>
      <c r="K3574" s="116"/>
      <c r="L3574" s="8"/>
      <c r="M3574" s="117"/>
      <c r="N3574" s="117"/>
      <c r="O3574" s="110"/>
      <c r="P3574" s="110"/>
      <c r="Q3574" s="148"/>
      <c r="R3574" s="170"/>
      <c r="S3574" s="110"/>
      <c r="T3574" s="110"/>
      <c r="U3574" s="110"/>
      <c r="V3574" s="120"/>
      <c r="W3574" s="118"/>
      <c r="X3574" s="118"/>
      <c r="Y3574" s="117"/>
      <c r="Z3574" s="110"/>
      <c r="AA3574" s="110"/>
      <c r="AB3574" s="121"/>
      <c r="AC3574" s="115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9"/>
      <c r="B3575" s="110"/>
      <c r="C3575" s="110"/>
      <c r="D3575" s="111"/>
      <c r="E3575" s="111"/>
      <c r="F3575" s="160"/>
      <c r="G3575" s="114"/>
      <c r="H3575" s="115"/>
      <c r="I3575" s="115"/>
      <c r="J3575" s="116"/>
      <c r="K3575" s="116"/>
      <c r="L3575" s="8"/>
      <c r="M3575" s="117"/>
      <c r="N3575" s="117"/>
      <c r="O3575" s="110"/>
      <c r="P3575" s="110"/>
      <c r="Q3575" s="148"/>
      <c r="R3575" s="170"/>
      <c r="S3575" s="110"/>
      <c r="T3575" s="110"/>
      <c r="U3575" s="110"/>
      <c r="V3575" s="120"/>
      <c r="W3575" s="118"/>
      <c r="X3575" s="118"/>
      <c r="Y3575" s="117"/>
      <c r="Z3575" s="110"/>
      <c r="AA3575" s="110"/>
      <c r="AB3575" s="121"/>
      <c r="AC3575" s="115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9"/>
      <c r="B3576" s="110"/>
      <c r="C3576" s="110"/>
      <c r="D3576" s="111"/>
      <c r="E3576" s="111"/>
      <c r="F3576" s="160"/>
      <c r="G3576" s="114"/>
      <c r="H3576" s="115"/>
      <c r="I3576" s="115"/>
      <c r="J3576" s="116"/>
      <c r="K3576" s="116"/>
      <c r="L3576" s="8"/>
      <c r="M3576" s="117"/>
      <c r="N3576" s="117"/>
      <c r="O3576" s="110"/>
      <c r="P3576" s="110"/>
      <c r="Q3576" s="148"/>
      <c r="R3576" s="170"/>
      <c r="S3576" s="110"/>
      <c r="T3576" s="110"/>
      <c r="U3576" s="110"/>
      <c r="V3576" s="120"/>
      <c r="W3576" s="118"/>
      <c r="X3576" s="118"/>
      <c r="Y3576" s="117"/>
      <c r="Z3576" s="110"/>
      <c r="AA3576" s="110"/>
      <c r="AB3576" s="121"/>
      <c r="AC3576" s="115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9"/>
      <c r="B3577" s="110"/>
      <c r="C3577" s="110"/>
      <c r="D3577" s="111"/>
      <c r="E3577" s="111"/>
      <c r="F3577" s="160"/>
      <c r="G3577" s="114"/>
      <c r="H3577" s="115"/>
      <c r="I3577" s="115"/>
      <c r="J3577" s="116"/>
      <c r="K3577" s="116"/>
      <c r="L3577" s="8"/>
      <c r="M3577" s="117"/>
      <c r="N3577" s="117"/>
      <c r="O3577" s="110"/>
      <c r="P3577" s="110"/>
      <c r="Q3577" s="148"/>
      <c r="R3577" s="170"/>
      <c r="S3577" s="110"/>
      <c r="T3577" s="110"/>
      <c r="U3577" s="110"/>
      <c r="V3577" s="120"/>
      <c r="W3577" s="118"/>
      <c r="X3577" s="118"/>
      <c r="Y3577" s="117"/>
      <c r="Z3577" s="110"/>
      <c r="AA3577" s="110"/>
      <c r="AB3577" s="121"/>
      <c r="AC3577" s="115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9"/>
      <c r="B3578" s="110"/>
      <c r="C3578" s="110"/>
      <c r="D3578" s="111"/>
      <c r="E3578" s="111"/>
      <c r="F3578" s="160"/>
      <c r="G3578" s="114"/>
      <c r="H3578" s="115"/>
      <c r="I3578" s="115"/>
      <c r="J3578" s="116"/>
      <c r="K3578" s="116"/>
      <c r="L3578" s="8"/>
      <c r="M3578" s="117"/>
      <c r="N3578" s="117"/>
      <c r="O3578" s="110"/>
      <c r="P3578" s="110"/>
      <c r="Q3578" s="148"/>
      <c r="R3578" s="170"/>
      <c r="S3578" s="110"/>
      <c r="T3578" s="110"/>
      <c r="U3578" s="110"/>
      <c r="V3578" s="120"/>
      <c r="W3578" s="118"/>
      <c r="X3578" s="118"/>
      <c r="Y3578" s="117"/>
      <c r="Z3578" s="110"/>
      <c r="AA3578" s="110"/>
      <c r="AB3578" s="121"/>
      <c r="AC3578" s="115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9"/>
      <c r="B3579" s="110"/>
      <c r="C3579" s="110"/>
      <c r="D3579" s="111"/>
      <c r="E3579" s="111"/>
      <c r="F3579" s="160"/>
      <c r="G3579" s="114"/>
      <c r="H3579" s="115"/>
      <c r="I3579" s="115"/>
      <c r="J3579" s="116"/>
      <c r="K3579" s="116"/>
      <c r="L3579" s="8"/>
      <c r="M3579" s="117"/>
      <c r="N3579" s="117"/>
      <c r="O3579" s="110"/>
      <c r="P3579" s="110"/>
      <c r="Q3579" s="148"/>
      <c r="R3579" s="170"/>
      <c r="S3579" s="110"/>
      <c r="T3579" s="110"/>
      <c r="U3579" s="110"/>
      <c r="V3579" s="120"/>
      <c r="W3579" s="118"/>
      <c r="X3579" s="118"/>
      <c r="Y3579" s="117"/>
      <c r="Z3579" s="110"/>
      <c r="AA3579" s="110"/>
      <c r="AB3579" s="121"/>
      <c r="AC3579" s="115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9"/>
      <c r="B3580" s="110"/>
      <c r="C3580" s="110"/>
      <c r="D3580" s="111"/>
      <c r="E3580" s="111"/>
      <c r="F3580" s="160"/>
      <c r="G3580" s="114"/>
      <c r="H3580" s="115"/>
      <c r="I3580" s="115"/>
      <c r="J3580" s="116"/>
      <c r="K3580" s="116"/>
      <c r="L3580" s="8"/>
      <c r="M3580" s="117"/>
      <c r="N3580" s="117"/>
      <c r="O3580" s="110"/>
      <c r="P3580" s="110"/>
      <c r="Q3580" s="148"/>
      <c r="R3580" s="170"/>
      <c r="S3580" s="110"/>
      <c r="T3580" s="110"/>
      <c r="U3580" s="110"/>
      <c r="V3580" s="120"/>
      <c r="W3580" s="118"/>
      <c r="X3580" s="118"/>
      <c r="Y3580" s="117"/>
      <c r="Z3580" s="110"/>
      <c r="AA3580" s="110"/>
      <c r="AB3580" s="121"/>
      <c r="AC3580" s="115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9"/>
      <c r="B3581" s="110"/>
      <c r="C3581" s="110"/>
      <c r="D3581" s="111"/>
      <c r="E3581" s="111"/>
      <c r="F3581" s="160"/>
      <c r="G3581" s="114"/>
      <c r="H3581" s="115"/>
      <c r="I3581" s="115"/>
      <c r="J3581" s="116"/>
      <c r="K3581" s="116"/>
      <c r="L3581" s="8"/>
      <c r="M3581" s="117"/>
      <c r="N3581" s="117"/>
      <c r="O3581" s="110"/>
      <c r="P3581" s="110"/>
      <c r="Q3581" s="148"/>
      <c r="R3581" s="170"/>
      <c r="S3581" s="110"/>
      <c r="T3581" s="110"/>
      <c r="U3581" s="110"/>
      <c r="V3581" s="120"/>
      <c r="W3581" s="118"/>
      <c r="X3581" s="118"/>
      <c r="Y3581" s="117"/>
      <c r="Z3581" s="110"/>
      <c r="AA3581" s="110"/>
      <c r="AB3581" s="121"/>
      <c r="AC3581" s="115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9"/>
      <c r="B3582" s="110"/>
      <c r="C3582" s="110"/>
      <c r="D3582" s="111"/>
      <c r="E3582" s="111"/>
      <c r="F3582" s="160"/>
      <c r="G3582" s="114"/>
      <c r="H3582" s="115"/>
      <c r="I3582" s="115"/>
      <c r="J3582" s="116"/>
      <c r="K3582" s="116"/>
      <c r="L3582" s="8"/>
      <c r="M3582" s="117"/>
      <c r="N3582" s="117"/>
      <c r="O3582" s="110"/>
      <c r="P3582" s="110"/>
      <c r="Q3582" s="148"/>
      <c r="R3582" s="170"/>
      <c r="S3582" s="110"/>
      <c r="T3582" s="110"/>
      <c r="U3582" s="110"/>
      <c r="V3582" s="120"/>
      <c r="W3582" s="118"/>
      <c r="X3582" s="118"/>
      <c r="Y3582" s="117"/>
      <c r="Z3582" s="110"/>
      <c r="AA3582" s="110"/>
      <c r="AB3582" s="121"/>
      <c r="AC3582" s="115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9"/>
      <c r="B3583" s="110"/>
      <c r="C3583" s="110"/>
      <c r="D3583" s="111"/>
      <c r="E3583" s="111"/>
      <c r="F3583" s="160"/>
      <c r="G3583" s="114"/>
      <c r="H3583" s="115"/>
      <c r="I3583" s="115"/>
      <c r="J3583" s="116"/>
      <c r="K3583" s="116"/>
      <c r="L3583" s="8"/>
      <c r="M3583" s="117"/>
      <c r="N3583" s="117"/>
      <c r="O3583" s="110"/>
      <c r="P3583" s="110"/>
      <c r="Q3583" s="148"/>
      <c r="R3583" s="170"/>
      <c r="S3583" s="110"/>
      <c r="T3583" s="110"/>
      <c r="U3583" s="110"/>
      <c r="V3583" s="120"/>
      <c r="W3583" s="118"/>
      <c r="X3583" s="118"/>
      <c r="Y3583" s="117"/>
      <c r="Z3583" s="110"/>
      <c r="AA3583" s="110"/>
      <c r="AB3583" s="121"/>
      <c r="AC3583" s="115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9"/>
      <c r="B3584" s="110"/>
      <c r="C3584" s="110"/>
      <c r="D3584" s="111"/>
      <c r="E3584" s="111"/>
      <c r="F3584" s="160"/>
      <c r="G3584" s="114"/>
      <c r="H3584" s="115"/>
      <c r="I3584" s="115"/>
      <c r="J3584" s="116"/>
      <c r="K3584" s="116"/>
      <c r="L3584" s="8"/>
      <c r="M3584" s="117"/>
      <c r="N3584" s="117"/>
      <c r="O3584" s="110"/>
      <c r="P3584" s="110"/>
      <c r="Q3584" s="148"/>
      <c r="R3584" s="170"/>
      <c r="S3584" s="110"/>
      <c r="T3584" s="110"/>
      <c r="U3584" s="110"/>
      <c r="V3584" s="120"/>
      <c r="W3584" s="118"/>
      <c r="X3584" s="118"/>
      <c r="Y3584" s="117"/>
      <c r="Z3584" s="110"/>
      <c r="AA3584" s="110"/>
      <c r="AB3584" s="121"/>
      <c r="AC3584" s="115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9"/>
      <c r="B3585" s="110"/>
      <c r="C3585" s="110"/>
      <c r="D3585" s="111"/>
      <c r="E3585" s="111"/>
      <c r="F3585" s="160"/>
      <c r="G3585" s="114"/>
      <c r="H3585" s="115"/>
      <c r="I3585" s="115"/>
      <c r="J3585" s="116"/>
      <c r="K3585" s="116"/>
      <c r="L3585" s="8"/>
      <c r="M3585" s="117"/>
      <c r="N3585" s="117"/>
      <c r="O3585" s="110"/>
      <c r="P3585" s="110"/>
      <c r="Q3585" s="148"/>
      <c r="R3585" s="170"/>
      <c r="S3585" s="110"/>
      <c r="T3585" s="110"/>
      <c r="U3585" s="110"/>
      <c r="V3585" s="120"/>
      <c r="W3585" s="118"/>
      <c r="X3585" s="118"/>
      <c r="Y3585" s="117"/>
      <c r="Z3585" s="110"/>
      <c r="AA3585" s="110"/>
      <c r="AB3585" s="121"/>
      <c r="AC3585" s="115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9"/>
      <c r="B3586" s="110"/>
      <c r="C3586" s="110"/>
      <c r="D3586" s="111"/>
      <c r="E3586" s="111"/>
      <c r="F3586" s="160"/>
      <c r="G3586" s="114"/>
      <c r="H3586" s="115"/>
      <c r="I3586" s="115"/>
      <c r="J3586" s="116"/>
      <c r="K3586" s="116"/>
      <c r="L3586" s="8"/>
      <c r="M3586" s="117"/>
      <c r="N3586" s="117"/>
      <c r="O3586" s="110"/>
      <c r="P3586" s="110"/>
      <c r="Q3586" s="148"/>
      <c r="R3586" s="170"/>
      <c r="S3586" s="110"/>
      <c r="T3586" s="110"/>
      <c r="U3586" s="110"/>
      <c r="V3586" s="120"/>
      <c r="W3586" s="118"/>
      <c r="X3586" s="118"/>
      <c r="Y3586" s="117"/>
      <c r="Z3586" s="110"/>
      <c r="AA3586" s="110"/>
      <c r="AB3586" s="121"/>
      <c r="AC3586" s="115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9"/>
      <c r="B3587" s="110"/>
      <c r="C3587" s="110"/>
      <c r="D3587" s="111"/>
      <c r="E3587" s="111"/>
      <c r="F3587" s="160"/>
      <c r="G3587" s="114"/>
      <c r="H3587" s="115"/>
      <c r="I3587" s="115"/>
      <c r="J3587" s="116"/>
      <c r="K3587" s="116"/>
      <c r="L3587" s="8"/>
      <c r="M3587" s="117"/>
      <c r="N3587" s="117"/>
      <c r="O3587" s="110"/>
      <c r="P3587" s="110"/>
      <c r="Q3587" s="148"/>
      <c r="R3587" s="170"/>
      <c r="S3587" s="110"/>
      <c r="T3587" s="110"/>
      <c r="U3587" s="110"/>
      <c r="V3587" s="120"/>
      <c r="W3587" s="118"/>
      <c r="X3587" s="118"/>
      <c r="Y3587" s="117"/>
      <c r="Z3587" s="110"/>
      <c r="AA3587" s="110"/>
      <c r="AB3587" s="121"/>
      <c r="AC3587" s="115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9"/>
      <c r="B3588" s="110"/>
      <c r="C3588" s="110"/>
      <c r="D3588" s="111"/>
      <c r="E3588" s="111"/>
      <c r="F3588" s="160"/>
      <c r="G3588" s="114"/>
      <c r="H3588" s="115"/>
      <c r="I3588" s="115"/>
      <c r="J3588" s="116"/>
      <c r="K3588" s="116"/>
      <c r="L3588" s="8"/>
      <c r="M3588" s="117"/>
      <c r="N3588" s="117"/>
      <c r="O3588" s="110"/>
      <c r="P3588" s="110"/>
      <c r="Q3588" s="148"/>
      <c r="R3588" s="170"/>
      <c r="S3588" s="110"/>
      <c r="T3588" s="110"/>
      <c r="U3588" s="110"/>
      <c r="V3588" s="120"/>
      <c r="W3588" s="118"/>
      <c r="X3588" s="118"/>
      <c r="Y3588" s="117"/>
      <c r="Z3588" s="110"/>
      <c r="AA3588" s="110"/>
      <c r="AB3588" s="121"/>
      <c r="AC3588" s="115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9"/>
      <c r="B3589" s="110"/>
      <c r="C3589" s="110"/>
      <c r="D3589" s="111"/>
      <c r="E3589" s="111"/>
      <c r="F3589" s="160"/>
      <c r="G3589" s="114"/>
      <c r="H3589" s="115"/>
      <c r="I3589" s="115"/>
      <c r="J3589" s="116"/>
      <c r="K3589" s="116"/>
      <c r="L3589" s="8"/>
      <c r="M3589" s="117"/>
      <c r="N3589" s="117"/>
      <c r="O3589" s="110"/>
      <c r="P3589" s="110"/>
      <c r="Q3589" s="148"/>
      <c r="R3589" s="170"/>
      <c r="S3589" s="110"/>
      <c r="T3589" s="110"/>
      <c r="U3589" s="110"/>
      <c r="V3589" s="120"/>
      <c r="W3589" s="118"/>
      <c r="X3589" s="118"/>
      <c r="Y3589" s="117"/>
      <c r="Z3589" s="110"/>
      <c r="AA3589" s="110"/>
      <c r="AB3589" s="121"/>
      <c r="AC3589" s="115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9"/>
      <c r="B3590" s="110"/>
      <c r="C3590" s="110"/>
      <c r="D3590" s="111"/>
      <c r="E3590" s="111"/>
      <c r="F3590" s="160"/>
      <c r="G3590" s="114"/>
      <c r="H3590" s="115"/>
      <c r="I3590" s="115"/>
      <c r="J3590" s="116"/>
      <c r="K3590" s="116"/>
      <c r="L3590" s="8"/>
      <c r="M3590" s="117"/>
      <c r="N3590" s="117"/>
      <c r="O3590" s="110"/>
      <c r="P3590" s="110"/>
      <c r="Q3590" s="148"/>
      <c r="R3590" s="170"/>
      <c r="S3590" s="110"/>
      <c r="T3590" s="110"/>
      <c r="U3590" s="110"/>
      <c r="V3590" s="120"/>
      <c r="W3590" s="118"/>
      <c r="X3590" s="118"/>
      <c r="Y3590" s="117"/>
      <c r="Z3590" s="110"/>
      <c r="AA3590" s="110"/>
      <c r="AB3590" s="121"/>
      <c r="AC3590" s="115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9"/>
      <c r="B3591" s="110"/>
      <c r="C3591" s="110"/>
      <c r="D3591" s="111"/>
      <c r="E3591" s="111"/>
      <c r="F3591" s="160"/>
      <c r="G3591" s="114"/>
      <c r="H3591" s="115"/>
      <c r="I3591" s="115"/>
      <c r="J3591" s="116"/>
      <c r="K3591" s="116"/>
      <c r="L3591" s="8"/>
      <c r="M3591" s="117"/>
      <c r="N3591" s="117"/>
      <c r="O3591" s="110"/>
      <c r="P3591" s="110"/>
      <c r="Q3591" s="148"/>
      <c r="R3591" s="170"/>
      <c r="S3591" s="110"/>
      <c r="T3591" s="110"/>
      <c r="U3591" s="110"/>
      <c r="V3591" s="120"/>
      <c r="W3591" s="118"/>
      <c r="X3591" s="118"/>
      <c r="Y3591" s="117"/>
      <c r="Z3591" s="110"/>
      <c r="AA3591" s="110"/>
      <c r="AB3591" s="121"/>
      <c r="AC3591" s="115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9"/>
      <c r="B3592" s="110"/>
      <c r="C3592" s="110"/>
      <c r="D3592" s="111"/>
      <c r="E3592" s="111"/>
      <c r="F3592" s="160"/>
      <c r="G3592" s="114"/>
      <c r="H3592" s="115"/>
      <c r="I3592" s="115"/>
      <c r="J3592" s="116"/>
      <c r="K3592" s="116"/>
      <c r="L3592" s="8"/>
      <c r="M3592" s="117"/>
      <c r="N3592" s="117"/>
      <c r="O3592" s="110"/>
      <c r="P3592" s="110"/>
      <c r="Q3592" s="148"/>
      <c r="R3592" s="170"/>
      <c r="S3592" s="110"/>
      <c r="T3592" s="110"/>
      <c r="U3592" s="110"/>
      <c r="V3592" s="120"/>
      <c r="W3592" s="118"/>
      <c r="X3592" s="118"/>
      <c r="Y3592" s="117"/>
      <c r="Z3592" s="110"/>
      <c r="AA3592" s="110"/>
      <c r="AB3592" s="121"/>
      <c r="AC3592" s="115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9"/>
      <c r="B3593" s="110"/>
      <c r="C3593" s="110"/>
      <c r="D3593" s="111"/>
      <c r="E3593" s="111"/>
      <c r="F3593" s="160"/>
      <c r="G3593" s="114"/>
      <c r="H3593" s="115"/>
      <c r="I3593" s="115"/>
      <c r="J3593" s="116"/>
      <c r="K3593" s="116"/>
      <c r="L3593" s="8"/>
      <c r="M3593" s="117"/>
      <c r="N3593" s="117"/>
      <c r="O3593" s="110"/>
      <c r="P3593" s="110"/>
      <c r="Q3593" s="148"/>
      <c r="R3593" s="170"/>
      <c r="S3593" s="110"/>
      <c r="T3593" s="110"/>
      <c r="U3593" s="110"/>
      <c r="V3593" s="120"/>
      <c r="W3593" s="118"/>
      <c r="X3593" s="118"/>
      <c r="Y3593" s="117"/>
      <c r="Z3593" s="110"/>
      <c r="AA3593" s="110"/>
      <c r="AB3593" s="121"/>
      <c r="AC3593" s="115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9"/>
      <c r="B3594" s="110"/>
      <c r="C3594" s="110"/>
      <c r="D3594" s="111"/>
      <c r="E3594" s="111"/>
      <c r="F3594" s="160"/>
      <c r="G3594" s="114"/>
      <c r="H3594" s="115"/>
      <c r="I3594" s="115"/>
      <c r="J3594" s="116"/>
      <c r="K3594" s="116"/>
      <c r="L3594" s="8"/>
      <c r="M3594" s="117"/>
      <c r="N3594" s="117"/>
      <c r="O3594" s="110"/>
      <c r="P3594" s="110"/>
      <c r="Q3594" s="148"/>
      <c r="R3594" s="170"/>
      <c r="S3594" s="110"/>
      <c r="T3594" s="110"/>
      <c r="U3594" s="110"/>
      <c r="V3594" s="120"/>
      <c r="W3594" s="118"/>
      <c r="X3594" s="118"/>
      <c r="Y3594" s="117"/>
      <c r="Z3594" s="110"/>
      <c r="AA3594" s="110"/>
      <c r="AB3594" s="121"/>
      <c r="AC3594" s="115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9"/>
      <c r="B3595" s="110"/>
      <c r="C3595" s="110"/>
      <c r="D3595" s="111"/>
      <c r="E3595" s="111"/>
      <c r="F3595" s="160"/>
      <c r="G3595" s="114"/>
      <c r="H3595" s="115"/>
      <c r="I3595" s="115"/>
      <c r="J3595" s="116"/>
      <c r="K3595" s="116"/>
      <c r="L3595" s="8"/>
      <c r="M3595" s="117"/>
      <c r="N3595" s="117"/>
      <c r="O3595" s="110"/>
      <c r="P3595" s="110"/>
      <c r="Q3595" s="148"/>
      <c r="R3595" s="170"/>
      <c r="S3595" s="110"/>
      <c r="T3595" s="110"/>
      <c r="U3595" s="110"/>
      <c r="V3595" s="120"/>
      <c r="W3595" s="118"/>
      <c r="X3595" s="118"/>
      <c r="Y3595" s="117"/>
      <c r="Z3595" s="110"/>
      <c r="AA3595" s="110"/>
      <c r="AB3595" s="121"/>
      <c r="AC3595" s="115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9"/>
      <c r="B3596" s="110"/>
      <c r="C3596" s="110"/>
      <c r="D3596" s="111"/>
      <c r="E3596" s="111"/>
      <c r="F3596" s="160"/>
      <c r="G3596" s="114"/>
      <c r="H3596" s="115"/>
      <c r="I3596" s="115"/>
      <c r="J3596" s="116"/>
      <c r="K3596" s="116"/>
      <c r="L3596" s="8"/>
      <c r="M3596" s="117"/>
      <c r="N3596" s="117"/>
      <c r="O3596" s="110"/>
      <c r="P3596" s="110"/>
      <c r="Q3596" s="148"/>
      <c r="R3596" s="170"/>
      <c r="S3596" s="110"/>
      <c r="T3596" s="110"/>
      <c r="U3596" s="110"/>
      <c r="V3596" s="120"/>
      <c r="W3596" s="118"/>
      <c r="X3596" s="118"/>
      <c r="Y3596" s="117"/>
      <c r="Z3596" s="110"/>
      <c r="AA3596" s="110"/>
      <c r="AB3596" s="121"/>
      <c r="AC3596" s="115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9"/>
      <c r="B3597" s="110"/>
      <c r="C3597" s="110"/>
      <c r="D3597" s="111"/>
      <c r="E3597" s="111"/>
      <c r="F3597" s="160"/>
      <c r="G3597" s="114"/>
      <c r="H3597" s="115"/>
      <c r="I3597" s="115"/>
      <c r="J3597" s="116"/>
      <c r="K3597" s="116"/>
      <c r="L3597" s="8"/>
      <c r="M3597" s="117"/>
      <c r="N3597" s="117"/>
      <c r="O3597" s="110"/>
      <c r="P3597" s="110"/>
      <c r="Q3597" s="148"/>
      <c r="R3597" s="170"/>
      <c r="S3597" s="110"/>
      <c r="T3597" s="110"/>
      <c r="U3597" s="110"/>
      <c r="V3597" s="120"/>
      <c r="W3597" s="118"/>
      <c r="X3597" s="118"/>
      <c r="Y3597" s="117"/>
      <c r="Z3597" s="110"/>
      <c r="AA3597" s="110"/>
      <c r="AB3597" s="121"/>
      <c r="AC3597" s="115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9"/>
      <c r="B3598" s="110"/>
      <c r="C3598" s="110"/>
      <c r="D3598" s="111"/>
      <c r="E3598" s="111"/>
      <c r="F3598" s="160"/>
      <c r="G3598" s="114"/>
      <c r="H3598" s="115"/>
      <c r="I3598" s="115"/>
      <c r="J3598" s="116"/>
      <c r="K3598" s="116"/>
      <c r="L3598" s="8"/>
      <c r="M3598" s="117"/>
      <c r="N3598" s="117"/>
      <c r="O3598" s="110"/>
      <c r="P3598" s="110"/>
      <c r="Q3598" s="148"/>
      <c r="R3598" s="170"/>
      <c r="S3598" s="110"/>
      <c r="T3598" s="110"/>
      <c r="U3598" s="110"/>
      <c r="V3598" s="120"/>
      <c r="W3598" s="118"/>
      <c r="X3598" s="118"/>
      <c r="Y3598" s="117"/>
      <c r="Z3598" s="110"/>
      <c r="AA3598" s="110"/>
      <c r="AB3598" s="121"/>
      <c r="AC3598" s="115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9"/>
      <c r="B3599" s="110"/>
      <c r="C3599" s="110"/>
      <c r="D3599" s="111"/>
      <c r="E3599" s="111"/>
      <c r="F3599" s="160"/>
      <c r="G3599" s="114"/>
      <c r="H3599" s="115"/>
      <c r="I3599" s="115"/>
      <c r="J3599" s="116"/>
      <c r="K3599" s="116"/>
      <c r="L3599" s="8"/>
      <c r="M3599" s="117"/>
      <c r="N3599" s="117"/>
      <c r="O3599" s="110"/>
      <c r="P3599" s="110"/>
      <c r="Q3599" s="148"/>
      <c r="R3599" s="170"/>
      <c r="S3599" s="110"/>
      <c r="T3599" s="110"/>
      <c r="U3599" s="110"/>
      <c r="V3599" s="120"/>
      <c r="W3599" s="118"/>
      <c r="X3599" s="118"/>
      <c r="Y3599" s="117"/>
      <c r="Z3599" s="110"/>
      <c r="AA3599" s="110"/>
      <c r="AB3599" s="121"/>
      <c r="AC3599" s="115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9"/>
      <c r="B3600" s="110"/>
      <c r="C3600" s="110"/>
      <c r="D3600" s="111"/>
      <c r="E3600" s="111"/>
      <c r="F3600" s="160"/>
      <c r="G3600" s="114"/>
      <c r="H3600" s="115"/>
      <c r="I3600" s="115"/>
      <c r="J3600" s="116"/>
      <c r="K3600" s="116"/>
      <c r="L3600" s="8"/>
      <c r="M3600" s="117"/>
      <c r="N3600" s="117"/>
      <c r="O3600" s="110"/>
      <c r="P3600" s="110"/>
      <c r="Q3600" s="148"/>
      <c r="R3600" s="170"/>
      <c r="S3600" s="110"/>
      <c r="T3600" s="110"/>
      <c r="U3600" s="110"/>
      <c r="V3600" s="120"/>
      <c r="W3600" s="118"/>
      <c r="X3600" s="118"/>
      <c r="Y3600" s="117"/>
      <c r="Z3600" s="110"/>
      <c r="AA3600" s="110"/>
      <c r="AB3600" s="121"/>
      <c r="AC3600" s="115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9"/>
      <c r="B3601" s="110"/>
      <c r="C3601" s="110"/>
      <c r="D3601" s="111"/>
      <c r="E3601" s="111"/>
      <c r="F3601" s="160"/>
      <c r="G3601" s="114"/>
      <c r="H3601" s="115"/>
      <c r="I3601" s="115"/>
      <c r="J3601" s="116"/>
      <c r="K3601" s="116"/>
      <c r="L3601" s="8"/>
      <c r="M3601" s="117"/>
      <c r="N3601" s="117"/>
      <c r="O3601" s="110"/>
      <c r="P3601" s="110"/>
      <c r="Q3601" s="148"/>
      <c r="R3601" s="170"/>
      <c r="S3601" s="110"/>
      <c r="T3601" s="110"/>
      <c r="U3601" s="110"/>
      <c r="V3601" s="120"/>
      <c r="W3601" s="118"/>
      <c r="X3601" s="118"/>
      <c r="Y3601" s="117"/>
      <c r="Z3601" s="110"/>
      <c r="AA3601" s="110"/>
      <c r="AB3601" s="121"/>
      <c r="AC3601" s="115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9"/>
      <c r="B3602" s="110"/>
      <c r="C3602" s="110"/>
      <c r="D3602" s="111"/>
      <c r="E3602" s="111"/>
      <c r="F3602" s="160"/>
      <c r="G3602" s="114"/>
      <c r="H3602" s="115"/>
      <c r="I3602" s="115"/>
      <c r="J3602" s="116"/>
      <c r="K3602" s="116"/>
      <c r="L3602" s="8"/>
      <c r="M3602" s="117"/>
      <c r="N3602" s="117"/>
      <c r="O3602" s="110"/>
      <c r="P3602" s="110"/>
      <c r="Q3602" s="148"/>
      <c r="R3602" s="170"/>
      <c r="S3602" s="110"/>
      <c r="T3602" s="110"/>
      <c r="U3602" s="110"/>
      <c r="V3602" s="120"/>
      <c r="W3602" s="118"/>
      <c r="X3602" s="118"/>
      <c r="Y3602" s="117"/>
      <c r="Z3602" s="110"/>
      <c r="AA3602" s="110"/>
      <c r="AB3602" s="121"/>
      <c r="AC3602" s="115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9"/>
      <c r="B3603" s="110"/>
      <c r="C3603" s="110"/>
      <c r="D3603" s="111"/>
      <c r="E3603" s="111"/>
      <c r="F3603" s="160"/>
      <c r="G3603" s="114"/>
      <c r="H3603" s="115"/>
      <c r="I3603" s="115"/>
      <c r="J3603" s="116"/>
      <c r="K3603" s="116"/>
      <c r="L3603" s="8"/>
      <c r="M3603" s="117"/>
      <c r="N3603" s="117"/>
      <c r="O3603" s="110"/>
      <c r="P3603" s="110"/>
      <c r="Q3603" s="148"/>
      <c r="R3603" s="170"/>
      <c r="S3603" s="110"/>
      <c r="T3603" s="110"/>
      <c r="U3603" s="110"/>
      <c r="V3603" s="120"/>
      <c r="W3603" s="118"/>
      <c r="X3603" s="118"/>
      <c r="Y3603" s="117"/>
      <c r="Z3603" s="110"/>
      <c r="AA3603" s="110"/>
      <c r="AB3603" s="121"/>
      <c r="AC3603" s="115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9"/>
      <c r="B3604" s="110"/>
      <c r="C3604" s="110"/>
      <c r="D3604" s="111"/>
      <c r="E3604" s="111"/>
      <c r="F3604" s="160"/>
      <c r="G3604" s="114"/>
      <c r="H3604" s="115"/>
      <c r="I3604" s="115"/>
      <c r="J3604" s="116"/>
      <c r="K3604" s="116"/>
      <c r="L3604" s="8"/>
      <c r="M3604" s="117"/>
      <c r="N3604" s="117"/>
      <c r="O3604" s="110"/>
      <c r="P3604" s="110"/>
      <c r="Q3604" s="148"/>
      <c r="R3604" s="170"/>
      <c r="S3604" s="110"/>
      <c r="T3604" s="110"/>
      <c r="U3604" s="110"/>
      <c r="V3604" s="120"/>
      <c r="W3604" s="118"/>
      <c r="X3604" s="118"/>
      <c r="Y3604" s="117"/>
      <c r="Z3604" s="110"/>
      <c r="AA3604" s="110"/>
      <c r="AB3604" s="121"/>
      <c r="AC3604" s="115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9"/>
      <c r="B3605" s="110"/>
      <c r="C3605" s="110"/>
      <c r="D3605" s="111"/>
      <c r="E3605" s="111"/>
      <c r="F3605" s="160"/>
      <c r="G3605" s="114"/>
      <c r="H3605" s="115"/>
      <c r="I3605" s="115"/>
      <c r="J3605" s="116"/>
      <c r="K3605" s="116"/>
      <c r="L3605" s="8"/>
      <c r="M3605" s="117"/>
      <c r="N3605" s="117"/>
      <c r="O3605" s="110"/>
      <c r="P3605" s="110"/>
      <c r="Q3605" s="148"/>
      <c r="R3605" s="170"/>
      <c r="S3605" s="110"/>
      <c r="T3605" s="110"/>
      <c r="U3605" s="110"/>
      <c r="V3605" s="120"/>
      <c r="W3605" s="118"/>
      <c r="X3605" s="118"/>
      <c r="Y3605" s="117"/>
      <c r="Z3605" s="110"/>
      <c r="AA3605" s="110"/>
      <c r="AB3605" s="121"/>
      <c r="AC3605" s="115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9"/>
      <c r="B3606" s="110"/>
      <c r="C3606" s="110"/>
      <c r="D3606" s="111"/>
      <c r="E3606" s="111"/>
      <c r="F3606" s="160"/>
      <c r="G3606" s="114"/>
      <c r="H3606" s="115"/>
      <c r="I3606" s="115"/>
      <c r="J3606" s="116"/>
      <c r="K3606" s="116"/>
      <c r="L3606" s="8"/>
      <c r="M3606" s="117"/>
      <c r="N3606" s="117"/>
      <c r="O3606" s="110"/>
      <c r="P3606" s="110"/>
      <c r="Q3606" s="148"/>
      <c r="R3606" s="170"/>
      <c r="S3606" s="110"/>
      <c r="T3606" s="110"/>
      <c r="U3606" s="110"/>
      <c r="V3606" s="120"/>
      <c r="W3606" s="118"/>
      <c r="X3606" s="118"/>
      <c r="Y3606" s="117"/>
      <c r="Z3606" s="110"/>
      <c r="AA3606" s="110"/>
      <c r="AB3606" s="121"/>
      <c r="AC3606" s="115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9"/>
      <c r="B3607" s="110"/>
      <c r="C3607" s="110"/>
      <c r="D3607" s="111"/>
      <c r="E3607" s="111"/>
      <c r="F3607" s="160"/>
      <c r="G3607" s="114"/>
      <c r="H3607" s="115"/>
      <c r="I3607" s="115"/>
      <c r="J3607" s="116"/>
      <c r="K3607" s="116"/>
      <c r="L3607" s="8"/>
      <c r="M3607" s="117"/>
      <c r="N3607" s="117"/>
      <c r="O3607" s="110"/>
      <c r="P3607" s="110"/>
      <c r="Q3607" s="148"/>
      <c r="R3607" s="170"/>
      <c r="S3607" s="110"/>
      <c r="T3607" s="110"/>
      <c r="U3607" s="110"/>
      <c r="V3607" s="120"/>
      <c r="W3607" s="118"/>
      <c r="X3607" s="118"/>
      <c r="Y3607" s="117"/>
      <c r="Z3607" s="110"/>
      <c r="AA3607" s="110"/>
      <c r="AB3607" s="121"/>
      <c r="AC3607" s="115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9"/>
      <c r="B3608" s="110"/>
      <c r="C3608" s="110"/>
      <c r="D3608" s="111"/>
      <c r="E3608" s="111"/>
      <c r="F3608" s="160"/>
      <c r="G3608" s="114"/>
      <c r="H3608" s="115"/>
      <c r="I3608" s="115"/>
      <c r="J3608" s="116"/>
      <c r="K3608" s="116"/>
      <c r="L3608" s="8"/>
      <c r="M3608" s="117"/>
      <c r="N3608" s="117"/>
      <c r="O3608" s="110"/>
      <c r="P3608" s="110"/>
      <c r="Q3608" s="148"/>
      <c r="R3608" s="170"/>
      <c r="S3608" s="110"/>
      <c r="T3608" s="110"/>
      <c r="U3608" s="110"/>
      <c r="V3608" s="120"/>
      <c r="W3608" s="118"/>
      <c r="X3608" s="118"/>
      <c r="Y3608" s="117"/>
      <c r="Z3608" s="110"/>
      <c r="AA3608" s="110"/>
      <c r="AB3608" s="121"/>
      <c r="AC3608" s="115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9"/>
      <c r="B3609" s="110"/>
      <c r="C3609" s="110"/>
      <c r="D3609" s="111"/>
      <c r="E3609" s="111"/>
      <c r="F3609" s="160"/>
      <c r="G3609" s="114"/>
      <c r="H3609" s="115"/>
      <c r="I3609" s="115"/>
      <c r="J3609" s="116"/>
      <c r="K3609" s="116"/>
      <c r="L3609" s="8"/>
      <c r="M3609" s="117"/>
      <c r="N3609" s="117"/>
      <c r="O3609" s="110"/>
      <c r="P3609" s="110"/>
      <c r="Q3609" s="148"/>
      <c r="R3609" s="170"/>
      <c r="S3609" s="110"/>
      <c r="T3609" s="110"/>
      <c r="U3609" s="110"/>
      <c r="V3609" s="120"/>
      <c r="W3609" s="118"/>
      <c r="X3609" s="118"/>
      <c r="Y3609" s="117"/>
      <c r="Z3609" s="110"/>
      <c r="AA3609" s="110"/>
      <c r="AB3609" s="121"/>
      <c r="AC3609" s="115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9"/>
      <c r="B3610" s="110"/>
      <c r="C3610" s="110"/>
      <c r="D3610" s="111"/>
      <c r="E3610" s="111"/>
      <c r="F3610" s="160"/>
      <c r="G3610" s="114"/>
      <c r="H3610" s="115"/>
      <c r="I3610" s="115"/>
      <c r="J3610" s="116"/>
      <c r="K3610" s="116"/>
      <c r="L3610" s="8"/>
      <c r="M3610" s="117"/>
      <c r="N3610" s="117"/>
      <c r="O3610" s="110"/>
      <c r="P3610" s="110"/>
      <c r="Q3610" s="148"/>
      <c r="R3610" s="170"/>
      <c r="S3610" s="110"/>
      <c r="T3610" s="110"/>
      <c r="U3610" s="110"/>
      <c r="V3610" s="120"/>
      <c r="W3610" s="118"/>
      <c r="X3610" s="118"/>
      <c r="Y3610" s="117"/>
      <c r="Z3610" s="110"/>
      <c r="AA3610" s="110"/>
      <c r="AB3610" s="121"/>
      <c r="AC3610" s="115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9"/>
      <c r="B3611" s="110"/>
      <c r="C3611" s="110"/>
      <c r="D3611" s="111"/>
      <c r="E3611" s="111"/>
      <c r="F3611" s="160"/>
      <c r="G3611" s="114"/>
      <c r="H3611" s="115"/>
      <c r="I3611" s="115"/>
      <c r="J3611" s="116"/>
      <c r="K3611" s="116"/>
      <c r="L3611" s="8"/>
      <c r="M3611" s="117"/>
      <c r="N3611" s="117"/>
      <c r="O3611" s="110"/>
      <c r="P3611" s="110"/>
      <c r="Q3611" s="148"/>
      <c r="R3611" s="170"/>
      <c r="S3611" s="110"/>
      <c r="T3611" s="110"/>
      <c r="U3611" s="110"/>
      <c r="V3611" s="120"/>
      <c r="W3611" s="118"/>
      <c r="X3611" s="118"/>
      <c r="Y3611" s="117"/>
      <c r="Z3611" s="110"/>
      <c r="AA3611" s="110"/>
      <c r="AB3611" s="121"/>
      <c r="AC3611" s="115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9"/>
      <c r="B3612" s="110"/>
      <c r="C3612" s="110"/>
      <c r="D3612" s="111"/>
      <c r="E3612" s="111"/>
      <c r="F3612" s="160"/>
      <c r="G3612" s="114"/>
      <c r="H3612" s="115"/>
      <c r="I3612" s="115"/>
      <c r="J3612" s="116"/>
      <c r="K3612" s="116"/>
      <c r="L3612" s="8"/>
      <c r="M3612" s="117"/>
      <c r="N3612" s="117"/>
      <c r="O3612" s="110"/>
      <c r="P3612" s="110"/>
      <c r="Q3612" s="148"/>
      <c r="R3612" s="170"/>
      <c r="S3612" s="110"/>
      <c r="T3612" s="110"/>
      <c r="U3612" s="110"/>
      <c r="V3612" s="120"/>
      <c r="W3612" s="118"/>
      <c r="X3612" s="118"/>
      <c r="Y3612" s="117"/>
      <c r="Z3612" s="110"/>
      <c r="AA3612" s="110"/>
      <c r="AB3612" s="121"/>
      <c r="AC3612" s="115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9"/>
      <c r="B3613" s="110"/>
      <c r="C3613" s="110"/>
      <c r="D3613" s="111"/>
      <c r="E3613" s="111"/>
      <c r="F3613" s="160"/>
      <c r="G3613" s="114"/>
      <c r="H3613" s="115"/>
      <c r="I3613" s="115"/>
      <c r="J3613" s="116"/>
      <c r="K3613" s="116"/>
      <c r="L3613" s="8"/>
      <c r="M3613" s="117"/>
      <c r="N3613" s="117"/>
      <c r="O3613" s="110"/>
      <c r="P3613" s="110"/>
      <c r="Q3613" s="148"/>
      <c r="R3613" s="170"/>
      <c r="S3613" s="110"/>
      <c r="T3613" s="110"/>
      <c r="U3613" s="110"/>
      <c r="V3613" s="120"/>
      <c r="W3613" s="118"/>
      <c r="X3613" s="118"/>
      <c r="Y3613" s="117"/>
      <c r="Z3613" s="110"/>
      <c r="AA3613" s="110"/>
      <c r="AB3613" s="121"/>
      <c r="AC3613" s="115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9"/>
      <c r="B3614" s="110"/>
      <c r="C3614" s="110"/>
      <c r="D3614" s="111"/>
      <c r="E3614" s="111"/>
      <c r="F3614" s="160"/>
      <c r="G3614" s="114"/>
      <c r="H3614" s="115"/>
      <c r="I3614" s="115"/>
      <c r="J3614" s="116"/>
      <c r="K3614" s="116"/>
      <c r="L3614" s="8"/>
      <c r="M3614" s="117"/>
      <c r="N3614" s="117"/>
      <c r="O3614" s="110"/>
      <c r="P3614" s="110"/>
      <c r="Q3614" s="148"/>
      <c r="R3614" s="170"/>
      <c r="S3614" s="110"/>
      <c r="T3614" s="110"/>
      <c r="U3614" s="110"/>
      <c r="V3614" s="120"/>
      <c r="W3614" s="118"/>
      <c r="X3614" s="118"/>
      <c r="Y3614" s="117"/>
      <c r="Z3614" s="110"/>
      <c r="AA3614" s="110"/>
      <c r="AB3614" s="121"/>
      <c r="AC3614" s="115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9"/>
      <c r="B3615" s="110"/>
      <c r="C3615" s="110"/>
      <c r="D3615" s="111"/>
      <c r="E3615" s="111"/>
      <c r="F3615" s="160"/>
      <c r="G3615" s="114"/>
      <c r="H3615" s="115"/>
      <c r="I3615" s="115"/>
      <c r="J3615" s="116"/>
      <c r="K3615" s="116"/>
      <c r="L3615" s="8"/>
      <c r="M3615" s="117"/>
      <c r="N3615" s="117"/>
      <c r="O3615" s="110"/>
      <c r="P3615" s="110"/>
      <c r="Q3615" s="148"/>
      <c r="R3615" s="170"/>
      <c r="S3615" s="110"/>
      <c r="T3615" s="110"/>
      <c r="U3615" s="110"/>
      <c r="V3615" s="120"/>
      <c r="W3615" s="118"/>
      <c r="X3615" s="118"/>
      <c r="Y3615" s="117"/>
      <c r="Z3615" s="110"/>
      <c r="AA3615" s="110"/>
      <c r="AB3615" s="121"/>
      <c r="AC3615" s="115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9"/>
      <c r="B3616" s="110"/>
      <c r="C3616" s="110"/>
      <c r="D3616" s="111"/>
      <c r="E3616" s="111"/>
      <c r="F3616" s="160"/>
      <c r="G3616" s="114"/>
      <c r="H3616" s="115"/>
      <c r="I3616" s="115"/>
      <c r="J3616" s="116"/>
      <c r="K3616" s="116"/>
      <c r="L3616" s="8"/>
      <c r="M3616" s="117"/>
      <c r="N3616" s="117"/>
      <c r="O3616" s="110"/>
      <c r="P3616" s="110"/>
      <c r="Q3616" s="148"/>
      <c r="R3616" s="170"/>
      <c r="S3616" s="110"/>
      <c r="T3616" s="110"/>
      <c r="U3616" s="110"/>
      <c r="V3616" s="120"/>
      <c r="W3616" s="118"/>
      <c r="X3616" s="118"/>
      <c r="Y3616" s="117"/>
      <c r="Z3616" s="110"/>
      <c r="AA3616" s="110"/>
      <c r="AB3616" s="121"/>
      <c r="AC3616" s="115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9"/>
      <c r="B3617" s="110"/>
      <c r="C3617" s="110"/>
      <c r="D3617" s="111"/>
      <c r="E3617" s="111"/>
      <c r="F3617" s="160"/>
      <c r="G3617" s="114"/>
      <c r="H3617" s="115"/>
      <c r="I3617" s="115"/>
      <c r="J3617" s="116"/>
      <c r="K3617" s="116"/>
      <c r="L3617" s="8"/>
      <c r="M3617" s="117"/>
      <c r="N3617" s="117"/>
      <c r="O3617" s="110"/>
      <c r="P3617" s="110"/>
      <c r="Q3617" s="148"/>
      <c r="R3617" s="170"/>
      <c r="S3617" s="110"/>
      <c r="T3617" s="110"/>
      <c r="U3617" s="110"/>
      <c r="V3617" s="120"/>
      <c r="W3617" s="118"/>
      <c r="X3617" s="118"/>
      <c r="Y3617" s="117"/>
      <c r="Z3617" s="110"/>
      <c r="AA3617" s="110"/>
      <c r="AB3617" s="121"/>
      <c r="AC3617" s="115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9"/>
      <c r="B3618" s="110"/>
      <c r="C3618" s="110"/>
      <c r="D3618" s="111"/>
      <c r="E3618" s="111"/>
      <c r="F3618" s="160"/>
      <c r="G3618" s="114"/>
      <c r="H3618" s="115"/>
      <c r="I3618" s="115"/>
      <c r="J3618" s="116"/>
      <c r="K3618" s="116"/>
      <c r="L3618" s="8"/>
      <c r="M3618" s="117"/>
      <c r="N3618" s="117"/>
      <c r="O3618" s="110"/>
      <c r="P3618" s="110"/>
      <c r="Q3618" s="148"/>
      <c r="R3618" s="170"/>
      <c r="S3618" s="110"/>
      <c r="T3618" s="110"/>
      <c r="U3618" s="110"/>
      <c r="V3618" s="120"/>
      <c r="W3618" s="118"/>
      <c r="X3618" s="118"/>
      <c r="Y3618" s="117"/>
      <c r="Z3618" s="110"/>
      <c r="AA3618" s="110"/>
      <c r="AB3618" s="121"/>
      <c r="AC3618" s="115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9"/>
      <c r="B3619" s="110"/>
      <c r="C3619" s="110"/>
      <c r="D3619" s="111"/>
      <c r="E3619" s="111"/>
      <c r="F3619" s="160"/>
      <c r="G3619" s="114"/>
      <c r="H3619" s="115"/>
      <c r="I3619" s="115"/>
      <c r="J3619" s="116"/>
      <c r="K3619" s="116"/>
      <c r="L3619" s="8"/>
      <c r="M3619" s="117"/>
      <c r="N3619" s="117"/>
      <c r="O3619" s="110"/>
      <c r="P3619" s="110"/>
      <c r="Q3619" s="148"/>
      <c r="R3619" s="170"/>
      <c r="S3619" s="110"/>
      <c r="T3619" s="110"/>
      <c r="U3619" s="110"/>
      <c r="V3619" s="120"/>
      <c r="W3619" s="118"/>
      <c r="X3619" s="118"/>
      <c r="Y3619" s="117"/>
      <c r="Z3619" s="110"/>
      <c r="AA3619" s="110"/>
      <c r="AB3619" s="121"/>
      <c r="AC3619" s="115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9"/>
      <c r="B3620" s="110"/>
      <c r="C3620" s="110"/>
      <c r="D3620" s="111"/>
      <c r="E3620" s="111"/>
      <c r="F3620" s="160"/>
      <c r="G3620" s="114"/>
      <c r="H3620" s="115"/>
      <c r="I3620" s="115"/>
      <c r="J3620" s="116"/>
      <c r="K3620" s="116"/>
      <c r="L3620" s="8"/>
      <c r="M3620" s="117"/>
      <c r="N3620" s="117"/>
      <c r="O3620" s="110"/>
      <c r="P3620" s="110"/>
      <c r="Q3620" s="148"/>
      <c r="R3620" s="170"/>
      <c r="S3620" s="110"/>
      <c r="T3620" s="110"/>
      <c r="U3620" s="110"/>
      <c r="V3620" s="120"/>
      <c r="W3620" s="118"/>
      <c r="X3620" s="118"/>
      <c r="Y3620" s="117"/>
      <c r="Z3620" s="110"/>
      <c r="AA3620" s="110"/>
      <c r="AB3620" s="121"/>
      <c r="AC3620" s="115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9"/>
      <c r="B3621" s="110"/>
      <c r="C3621" s="110"/>
      <c r="D3621" s="111"/>
      <c r="E3621" s="111"/>
      <c r="F3621" s="160"/>
      <c r="G3621" s="114"/>
      <c r="H3621" s="115"/>
      <c r="I3621" s="115"/>
      <c r="J3621" s="116"/>
      <c r="K3621" s="116"/>
      <c r="L3621" s="8"/>
      <c r="M3621" s="117"/>
      <c r="N3621" s="117"/>
      <c r="O3621" s="110"/>
      <c r="P3621" s="110"/>
      <c r="Q3621" s="148"/>
      <c r="R3621" s="170"/>
      <c r="S3621" s="110"/>
      <c r="T3621" s="110"/>
      <c r="U3621" s="110"/>
      <c r="V3621" s="120"/>
      <c r="W3621" s="118"/>
      <c r="X3621" s="118"/>
      <c r="Y3621" s="117"/>
      <c r="Z3621" s="110"/>
      <c r="AA3621" s="110"/>
      <c r="AB3621" s="121"/>
      <c r="AC3621" s="115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9"/>
      <c r="B3622" s="110"/>
      <c r="C3622" s="110"/>
      <c r="D3622" s="111"/>
      <c r="E3622" s="111"/>
      <c r="F3622" s="160"/>
      <c r="G3622" s="114"/>
      <c r="H3622" s="115"/>
      <c r="I3622" s="115"/>
      <c r="J3622" s="116"/>
      <c r="K3622" s="116"/>
      <c r="L3622" s="8"/>
      <c r="M3622" s="117"/>
      <c r="N3622" s="117"/>
      <c r="O3622" s="110"/>
      <c r="P3622" s="110"/>
      <c r="Q3622" s="148"/>
      <c r="R3622" s="170"/>
      <c r="S3622" s="110"/>
      <c r="T3622" s="110"/>
      <c r="U3622" s="110"/>
      <c r="V3622" s="120"/>
      <c r="W3622" s="118"/>
      <c r="X3622" s="118"/>
      <c r="Y3622" s="117"/>
      <c r="Z3622" s="110"/>
      <c r="AA3622" s="110"/>
      <c r="AB3622" s="121"/>
      <c r="AC3622" s="115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9"/>
      <c r="B3623" s="110"/>
      <c r="C3623" s="110"/>
      <c r="D3623" s="111"/>
      <c r="E3623" s="111"/>
      <c r="F3623" s="160"/>
      <c r="G3623" s="114"/>
      <c r="H3623" s="115"/>
      <c r="I3623" s="115"/>
      <c r="J3623" s="116"/>
      <c r="K3623" s="116"/>
      <c r="L3623" s="8"/>
      <c r="M3623" s="117"/>
      <c r="N3623" s="117"/>
      <c r="O3623" s="110"/>
      <c r="P3623" s="110"/>
      <c r="Q3623" s="148"/>
      <c r="R3623" s="170"/>
      <c r="S3623" s="110"/>
      <c r="T3623" s="110"/>
      <c r="U3623" s="110"/>
      <c r="V3623" s="120"/>
      <c r="W3623" s="118"/>
      <c r="X3623" s="118"/>
      <c r="Y3623" s="117"/>
      <c r="Z3623" s="110"/>
      <c r="AA3623" s="110"/>
      <c r="AB3623" s="121"/>
      <c r="AC3623" s="115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9"/>
      <c r="B3624" s="110"/>
      <c r="C3624" s="110"/>
      <c r="D3624" s="111"/>
      <c r="E3624" s="111"/>
      <c r="F3624" s="160"/>
      <c r="G3624" s="114"/>
      <c r="H3624" s="115"/>
      <c r="I3624" s="115"/>
      <c r="J3624" s="116"/>
      <c r="K3624" s="116"/>
      <c r="L3624" s="8"/>
      <c r="M3624" s="117"/>
      <c r="N3624" s="117"/>
      <c r="O3624" s="110"/>
      <c r="P3624" s="110"/>
      <c r="Q3624" s="148"/>
      <c r="R3624" s="170"/>
      <c r="S3624" s="110"/>
      <c r="T3624" s="110"/>
      <c r="U3624" s="110"/>
      <c r="V3624" s="120"/>
      <c r="W3624" s="118"/>
      <c r="X3624" s="118"/>
      <c r="Y3624" s="117"/>
      <c r="Z3624" s="110"/>
      <c r="AA3624" s="110"/>
      <c r="AB3624" s="121"/>
      <c r="AC3624" s="115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9"/>
      <c r="B3625" s="110"/>
      <c r="C3625" s="110"/>
      <c r="D3625" s="111"/>
      <c r="E3625" s="111"/>
      <c r="F3625" s="160"/>
      <c r="G3625" s="114"/>
      <c r="H3625" s="115"/>
      <c r="I3625" s="115"/>
      <c r="J3625" s="116"/>
      <c r="K3625" s="116"/>
      <c r="L3625" s="8"/>
      <c r="M3625" s="117"/>
      <c r="N3625" s="117"/>
      <c r="O3625" s="110"/>
      <c r="P3625" s="110"/>
      <c r="Q3625" s="148"/>
      <c r="R3625" s="170"/>
      <c r="S3625" s="110"/>
      <c r="T3625" s="110"/>
      <c r="U3625" s="110"/>
      <c r="V3625" s="120"/>
      <c r="W3625" s="118"/>
      <c r="X3625" s="118"/>
      <c r="Y3625" s="117"/>
      <c r="Z3625" s="110"/>
      <c r="AA3625" s="110"/>
      <c r="AB3625" s="121"/>
      <c r="AC3625" s="115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9"/>
      <c r="B3626" s="110"/>
      <c r="C3626" s="110"/>
      <c r="D3626" s="111"/>
      <c r="E3626" s="111"/>
      <c r="F3626" s="160"/>
      <c r="G3626" s="114"/>
      <c r="H3626" s="115"/>
      <c r="I3626" s="115"/>
      <c r="J3626" s="116"/>
      <c r="K3626" s="116"/>
      <c r="L3626" s="8"/>
      <c r="M3626" s="117"/>
      <c r="N3626" s="117"/>
      <c r="O3626" s="110"/>
      <c r="P3626" s="110"/>
      <c r="Q3626" s="148"/>
      <c r="R3626" s="170"/>
      <c r="S3626" s="110"/>
      <c r="T3626" s="110"/>
      <c r="U3626" s="110"/>
      <c r="V3626" s="120"/>
      <c r="W3626" s="118"/>
      <c r="X3626" s="118"/>
      <c r="Y3626" s="117"/>
      <c r="Z3626" s="110"/>
      <c r="AA3626" s="110"/>
      <c r="AB3626" s="121"/>
      <c r="AC3626" s="115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9"/>
      <c r="B3627" s="110"/>
      <c r="C3627" s="110"/>
      <c r="D3627" s="111"/>
      <c r="E3627" s="111"/>
      <c r="F3627" s="160"/>
      <c r="G3627" s="114"/>
      <c r="H3627" s="115"/>
      <c r="I3627" s="115"/>
      <c r="J3627" s="116"/>
      <c r="K3627" s="116"/>
      <c r="L3627" s="8"/>
      <c r="M3627" s="117"/>
      <c r="N3627" s="117"/>
      <c r="O3627" s="110"/>
      <c r="P3627" s="110"/>
      <c r="Q3627" s="148"/>
      <c r="R3627" s="170"/>
      <c r="S3627" s="110"/>
      <c r="T3627" s="110"/>
      <c r="U3627" s="110"/>
      <c r="V3627" s="120"/>
      <c r="W3627" s="118"/>
      <c r="X3627" s="118"/>
      <c r="Y3627" s="117"/>
      <c r="Z3627" s="110"/>
      <c r="AA3627" s="110"/>
      <c r="AB3627" s="121"/>
      <c r="AC3627" s="115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9"/>
      <c r="B3628" s="110"/>
      <c r="C3628" s="110"/>
      <c r="D3628" s="111"/>
      <c r="E3628" s="111"/>
      <c r="F3628" s="160"/>
      <c r="G3628" s="114"/>
      <c r="H3628" s="115"/>
      <c r="I3628" s="115"/>
      <c r="J3628" s="116"/>
      <c r="K3628" s="116"/>
      <c r="L3628" s="8"/>
      <c r="M3628" s="117"/>
      <c r="N3628" s="117"/>
      <c r="O3628" s="110"/>
      <c r="P3628" s="110"/>
      <c r="Q3628" s="148"/>
      <c r="R3628" s="170"/>
      <c r="S3628" s="110"/>
      <c r="T3628" s="110"/>
      <c r="U3628" s="110"/>
      <c r="V3628" s="120"/>
      <c r="W3628" s="118"/>
      <c r="X3628" s="118"/>
      <c r="Y3628" s="117"/>
      <c r="Z3628" s="110"/>
      <c r="AA3628" s="110"/>
      <c r="AB3628" s="121"/>
      <c r="AC3628" s="115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9"/>
      <c r="B3629" s="110"/>
      <c r="C3629" s="110"/>
      <c r="D3629" s="111"/>
      <c r="E3629" s="111"/>
      <c r="F3629" s="160"/>
      <c r="G3629" s="114"/>
      <c r="H3629" s="115"/>
      <c r="I3629" s="115"/>
      <c r="J3629" s="116"/>
      <c r="K3629" s="116"/>
      <c r="L3629" s="8"/>
      <c r="M3629" s="117"/>
      <c r="N3629" s="117"/>
      <c r="O3629" s="110"/>
      <c r="P3629" s="110"/>
      <c r="Q3629" s="148"/>
      <c r="R3629" s="170"/>
      <c r="S3629" s="110"/>
      <c r="T3629" s="110"/>
      <c r="U3629" s="110"/>
      <c r="V3629" s="120"/>
      <c r="W3629" s="118"/>
      <c r="X3629" s="118"/>
      <c r="Y3629" s="117"/>
      <c r="Z3629" s="110"/>
      <c r="AA3629" s="110"/>
      <c r="AB3629" s="121"/>
      <c r="AC3629" s="115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9"/>
      <c r="B3630" s="110"/>
      <c r="C3630" s="110"/>
      <c r="D3630" s="111"/>
      <c r="E3630" s="111"/>
      <c r="F3630" s="160"/>
      <c r="G3630" s="114"/>
      <c r="H3630" s="115"/>
      <c r="I3630" s="115"/>
      <c r="J3630" s="116"/>
      <c r="K3630" s="116"/>
      <c r="L3630" s="8"/>
      <c r="M3630" s="117"/>
      <c r="N3630" s="117"/>
      <c r="O3630" s="110"/>
      <c r="P3630" s="110"/>
      <c r="Q3630" s="148"/>
      <c r="R3630" s="170"/>
      <c r="S3630" s="110"/>
      <c r="T3630" s="110"/>
      <c r="U3630" s="110"/>
      <c r="V3630" s="120"/>
      <c r="W3630" s="118"/>
      <c r="X3630" s="118"/>
      <c r="Y3630" s="117"/>
      <c r="Z3630" s="110"/>
      <c r="AA3630" s="110"/>
      <c r="AB3630" s="121"/>
      <c r="AC3630" s="115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9"/>
      <c r="B3631" s="110"/>
      <c r="C3631" s="110"/>
      <c r="D3631" s="111"/>
      <c r="E3631" s="111"/>
      <c r="F3631" s="160"/>
      <c r="G3631" s="114"/>
      <c r="H3631" s="115"/>
      <c r="I3631" s="115"/>
      <c r="J3631" s="116"/>
      <c r="K3631" s="116"/>
      <c r="L3631" s="8"/>
      <c r="M3631" s="117"/>
      <c r="N3631" s="117"/>
      <c r="O3631" s="110"/>
      <c r="P3631" s="110"/>
      <c r="Q3631" s="148"/>
      <c r="R3631" s="170"/>
      <c r="S3631" s="110"/>
      <c r="T3631" s="110"/>
      <c r="U3631" s="110"/>
      <c r="V3631" s="120"/>
      <c r="W3631" s="118"/>
      <c r="X3631" s="118"/>
      <c r="Y3631" s="117"/>
      <c r="Z3631" s="110"/>
      <c r="AA3631" s="110"/>
      <c r="AB3631" s="121"/>
      <c r="AC3631" s="115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9"/>
      <c r="B3632" s="110"/>
      <c r="C3632" s="110"/>
      <c r="D3632" s="111"/>
      <c r="E3632" s="111"/>
      <c r="F3632" s="160"/>
      <c r="G3632" s="114"/>
      <c r="H3632" s="115"/>
      <c r="I3632" s="115"/>
      <c r="J3632" s="116"/>
      <c r="K3632" s="116"/>
      <c r="L3632" s="8"/>
      <c r="M3632" s="117"/>
      <c r="N3632" s="117"/>
      <c r="O3632" s="110"/>
      <c r="P3632" s="110"/>
      <c r="Q3632" s="148"/>
      <c r="R3632" s="170"/>
      <c r="S3632" s="110"/>
      <c r="T3632" s="110"/>
      <c r="U3632" s="110"/>
      <c r="V3632" s="120"/>
      <c r="W3632" s="118"/>
      <c r="X3632" s="118"/>
      <c r="Y3632" s="117"/>
      <c r="Z3632" s="110"/>
      <c r="AA3632" s="110"/>
      <c r="AB3632" s="121"/>
      <c r="AC3632" s="115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9"/>
      <c r="B3633" s="110"/>
      <c r="C3633" s="110"/>
      <c r="D3633" s="111"/>
      <c r="E3633" s="111"/>
      <c r="F3633" s="160"/>
      <c r="G3633" s="114"/>
      <c r="H3633" s="115"/>
      <c r="I3633" s="115"/>
      <c r="J3633" s="116"/>
      <c r="K3633" s="116"/>
      <c r="L3633" s="8"/>
      <c r="M3633" s="117"/>
      <c r="N3633" s="117"/>
      <c r="O3633" s="110"/>
      <c r="P3633" s="110"/>
      <c r="Q3633" s="148"/>
      <c r="R3633" s="170"/>
      <c r="S3633" s="110"/>
      <c r="T3633" s="110"/>
      <c r="U3633" s="110"/>
      <c r="V3633" s="120"/>
      <c r="W3633" s="118"/>
      <c r="X3633" s="118"/>
      <c r="Y3633" s="117"/>
      <c r="Z3633" s="110"/>
      <c r="AA3633" s="110"/>
      <c r="AB3633" s="121"/>
      <c r="AC3633" s="115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9"/>
      <c r="B3634" s="110"/>
      <c r="C3634" s="110"/>
      <c r="D3634" s="111"/>
      <c r="E3634" s="111"/>
      <c r="F3634" s="160"/>
      <c r="G3634" s="114"/>
      <c r="H3634" s="115"/>
      <c r="I3634" s="115"/>
      <c r="J3634" s="116"/>
      <c r="K3634" s="116"/>
      <c r="L3634" s="8"/>
      <c r="M3634" s="117"/>
      <c r="N3634" s="117"/>
      <c r="O3634" s="110"/>
      <c r="P3634" s="110"/>
      <c r="Q3634" s="148"/>
      <c r="R3634" s="170"/>
      <c r="S3634" s="110"/>
      <c r="T3634" s="110"/>
      <c r="U3634" s="110"/>
      <c r="V3634" s="120"/>
      <c r="W3634" s="118"/>
      <c r="X3634" s="118"/>
      <c r="Y3634" s="117"/>
      <c r="Z3634" s="110"/>
      <c r="AA3634" s="110"/>
      <c r="AB3634" s="121"/>
      <c r="AC3634" s="115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9"/>
      <c r="B3635" s="110"/>
      <c r="C3635" s="110"/>
      <c r="D3635" s="111"/>
      <c r="E3635" s="111"/>
      <c r="F3635" s="160"/>
      <c r="G3635" s="114"/>
      <c r="H3635" s="115"/>
      <c r="I3635" s="115"/>
      <c r="J3635" s="116"/>
      <c r="K3635" s="116"/>
      <c r="L3635" s="8"/>
      <c r="M3635" s="117"/>
      <c r="N3635" s="117"/>
      <c r="O3635" s="110"/>
      <c r="P3635" s="110"/>
      <c r="Q3635" s="148"/>
      <c r="R3635" s="170"/>
      <c r="S3635" s="110"/>
      <c r="T3635" s="110"/>
      <c r="U3635" s="110"/>
      <c r="V3635" s="120"/>
      <c r="W3635" s="118"/>
      <c r="X3635" s="118"/>
      <c r="Y3635" s="117"/>
      <c r="Z3635" s="110"/>
      <c r="AA3635" s="110"/>
      <c r="AB3635" s="121"/>
      <c r="AC3635" s="115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9"/>
      <c r="B3636" s="110"/>
      <c r="C3636" s="110"/>
      <c r="D3636" s="111"/>
      <c r="E3636" s="111"/>
      <c r="F3636" s="160"/>
      <c r="G3636" s="114"/>
      <c r="H3636" s="115"/>
      <c r="I3636" s="115"/>
      <c r="J3636" s="116"/>
      <c r="K3636" s="116"/>
      <c r="L3636" s="8"/>
      <c r="M3636" s="117"/>
      <c r="N3636" s="117"/>
      <c r="O3636" s="110"/>
      <c r="P3636" s="110"/>
      <c r="Q3636" s="148"/>
      <c r="R3636" s="170"/>
      <c r="S3636" s="110"/>
      <c r="T3636" s="110"/>
      <c r="U3636" s="110"/>
      <c r="V3636" s="120"/>
      <c r="W3636" s="118"/>
      <c r="X3636" s="118"/>
      <c r="Y3636" s="117"/>
      <c r="Z3636" s="110"/>
      <c r="AA3636" s="110"/>
      <c r="AB3636" s="121"/>
      <c r="AC3636" s="115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9"/>
      <c r="B3637" s="110"/>
      <c r="C3637" s="110"/>
      <c r="D3637" s="111"/>
      <c r="E3637" s="111"/>
      <c r="F3637" s="160"/>
      <c r="G3637" s="114"/>
      <c r="H3637" s="115"/>
      <c r="I3637" s="115"/>
      <c r="J3637" s="116"/>
      <c r="K3637" s="116"/>
      <c r="L3637" s="8"/>
      <c r="M3637" s="117"/>
      <c r="N3637" s="117"/>
      <c r="O3637" s="110"/>
      <c r="P3637" s="110"/>
      <c r="Q3637" s="148"/>
      <c r="R3637" s="170"/>
      <c r="S3637" s="110"/>
      <c r="T3637" s="110"/>
      <c r="U3637" s="110"/>
      <c r="V3637" s="120"/>
      <c r="W3637" s="118"/>
      <c r="X3637" s="118"/>
      <c r="Y3637" s="117"/>
      <c r="Z3637" s="110"/>
      <c r="AA3637" s="110"/>
      <c r="AB3637" s="121"/>
      <c r="AC3637" s="115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9"/>
      <c r="B3638" s="110"/>
      <c r="C3638" s="110"/>
      <c r="D3638" s="111"/>
      <c r="E3638" s="111"/>
      <c r="F3638" s="160"/>
      <c r="G3638" s="114"/>
      <c r="H3638" s="115"/>
      <c r="I3638" s="115"/>
      <c r="J3638" s="116"/>
      <c r="K3638" s="116"/>
      <c r="L3638" s="8"/>
      <c r="M3638" s="117"/>
      <c r="N3638" s="117"/>
      <c r="O3638" s="110"/>
      <c r="P3638" s="110"/>
      <c r="Q3638" s="148"/>
      <c r="R3638" s="170"/>
      <c r="S3638" s="110"/>
      <c r="T3638" s="110"/>
      <c r="U3638" s="110"/>
      <c r="V3638" s="120"/>
      <c r="W3638" s="118"/>
      <c r="X3638" s="118"/>
      <c r="Y3638" s="117"/>
      <c r="Z3638" s="110"/>
      <c r="AA3638" s="110"/>
      <c r="AB3638" s="121"/>
      <c r="AC3638" s="115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9"/>
      <c r="B3639" s="110"/>
      <c r="C3639" s="110"/>
      <c r="D3639" s="111"/>
      <c r="E3639" s="111"/>
      <c r="F3639" s="160"/>
      <c r="G3639" s="114"/>
      <c r="H3639" s="115"/>
      <c r="I3639" s="115"/>
      <c r="J3639" s="116"/>
      <c r="K3639" s="116"/>
      <c r="L3639" s="8"/>
      <c r="M3639" s="117"/>
      <c r="N3639" s="117"/>
      <c r="O3639" s="110"/>
      <c r="P3639" s="110"/>
      <c r="Q3639" s="148"/>
      <c r="R3639" s="170"/>
      <c r="S3639" s="110"/>
      <c r="T3639" s="110"/>
      <c r="U3639" s="110"/>
      <c r="V3639" s="120"/>
      <c r="W3639" s="118"/>
      <c r="X3639" s="118"/>
      <c r="Y3639" s="117"/>
      <c r="Z3639" s="110"/>
      <c r="AA3639" s="110"/>
      <c r="AB3639" s="121"/>
      <c r="AC3639" s="115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9"/>
      <c r="B3640" s="110"/>
      <c r="C3640" s="110"/>
      <c r="D3640" s="111"/>
      <c r="E3640" s="111"/>
      <c r="F3640" s="160"/>
      <c r="G3640" s="114"/>
      <c r="H3640" s="115"/>
      <c r="I3640" s="115"/>
      <c r="J3640" s="116"/>
      <c r="K3640" s="116"/>
      <c r="L3640" s="8"/>
      <c r="M3640" s="117"/>
      <c r="N3640" s="117"/>
      <c r="O3640" s="110"/>
      <c r="P3640" s="110"/>
      <c r="Q3640" s="148"/>
      <c r="R3640" s="170"/>
      <c r="S3640" s="110"/>
      <c r="T3640" s="110"/>
      <c r="U3640" s="110"/>
      <c r="V3640" s="120"/>
      <c r="W3640" s="118"/>
      <c r="X3640" s="118"/>
      <c r="Y3640" s="117"/>
      <c r="Z3640" s="110"/>
      <c r="AA3640" s="110"/>
      <c r="AB3640" s="121"/>
      <c r="AC3640" s="115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9"/>
      <c r="B3641" s="110"/>
      <c r="C3641" s="110"/>
      <c r="D3641" s="111"/>
      <c r="E3641" s="111"/>
      <c r="F3641" s="160"/>
      <c r="G3641" s="114"/>
      <c r="H3641" s="115"/>
      <c r="I3641" s="115"/>
      <c r="J3641" s="116"/>
      <c r="K3641" s="116"/>
      <c r="L3641" s="8"/>
      <c r="M3641" s="117"/>
      <c r="N3641" s="117"/>
      <c r="O3641" s="110"/>
      <c r="P3641" s="110"/>
      <c r="Q3641" s="148"/>
      <c r="R3641" s="170"/>
      <c r="S3641" s="110"/>
      <c r="T3641" s="110"/>
      <c r="U3641" s="110"/>
      <c r="V3641" s="120"/>
      <c r="W3641" s="118"/>
      <c r="X3641" s="118"/>
      <c r="Y3641" s="117"/>
      <c r="Z3641" s="110"/>
      <c r="AA3641" s="110"/>
      <c r="AB3641" s="121"/>
      <c r="AC3641" s="115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9"/>
      <c r="B3642" s="110"/>
      <c r="C3642" s="110"/>
      <c r="D3642" s="111"/>
      <c r="E3642" s="111"/>
      <c r="F3642" s="160"/>
      <c r="G3642" s="114"/>
      <c r="H3642" s="115"/>
      <c r="I3642" s="115"/>
      <c r="J3642" s="116"/>
      <c r="K3642" s="116"/>
      <c r="L3642" s="8"/>
      <c r="M3642" s="117"/>
      <c r="N3642" s="117"/>
      <c r="O3642" s="110"/>
      <c r="P3642" s="110"/>
      <c r="Q3642" s="148"/>
      <c r="R3642" s="170"/>
      <c r="S3642" s="110"/>
      <c r="T3642" s="110"/>
      <c r="U3642" s="110"/>
      <c r="V3642" s="120"/>
      <c r="W3642" s="118"/>
      <c r="X3642" s="118"/>
      <c r="Y3642" s="117"/>
      <c r="Z3642" s="110"/>
      <c r="AA3642" s="110"/>
      <c r="AB3642" s="121"/>
      <c r="AC3642" s="115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9"/>
      <c r="B3643" s="110"/>
      <c r="C3643" s="110"/>
      <c r="D3643" s="111"/>
      <c r="E3643" s="111"/>
      <c r="F3643" s="160"/>
      <c r="G3643" s="114"/>
      <c r="H3643" s="115"/>
      <c r="I3643" s="115"/>
      <c r="J3643" s="116"/>
      <c r="K3643" s="116"/>
      <c r="L3643" s="8"/>
      <c r="M3643" s="117"/>
      <c r="N3643" s="117"/>
      <c r="O3643" s="110"/>
      <c r="P3643" s="110"/>
      <c r="Q3643" s="148"/>
      <c r="R3643" s="170"/>
      <c r="S3643" s="110"/>
      <c r="T3643" s="110"/>
      <c r="U3643" s="110"/>
      <c r="V3643" s="120"/>
      <c r="W3643" s="118"/>
      <c r="X3643" s="118"/>
      <c r="Y3643" s="117"/>
      <c r="Z3643" s="110"/>
      <c r="AA3643" s="110"/>
      <c r="AB3643" s="121"/>
      <c r="AC3643" s="115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9"/>
      <c r="B3644" s="110"/>
      <c r="C3644" s="110"/>
      <c r="D3644" s="111"/>
      <c r="E3644" s="111"/>
      <c r="F3644" s="160"/>
      <c r="G3644" s="114"/>
      <c r="H3644" s="115"/>
      <c r="I3644" s="115"/>
      <c r="J3644" s="116"/>
      <c r="K3644" s="116"/>
      <c r="L3644" s="8"/>
      <c r="M3644" s="117"/>
      <c r="N3644" s="117"/>
      <c r="O3644" s="110"/>
      <c r="P3644" s="110"/>
      <c r="Q3644" s="148"/>
      <c r="R3644" s="170"/>
      <c r="S3644" s="110"/>
      <c r="T3644" s="110"/>
      <c r="U3644" s="110"/>
      <c r="V3644" s="120"/>
      <c r="W3644" s="118"/>
      <c r="X3644" s="118"/>
      <c r="Y3644" s="117"/>
      <c r="Z3644" s="110"/>
      <c r="AA3644" s="110"/>
      <c r="AB3644" s="121"/>
      <c r="AC3644" s="115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9"/>
      <c r="B3645" s="110"/>
      <c r="C3645" s="110"/>
      <c r="D3645" s="111"/>
      <c r="E3645" s="111"/>
      <c r="F3645" s="160"/>
      <c r="G3645" s="114"/>
      <c r="H3645" s="115"/>
      <c r="I3645" s="115"/>
      <c r="J3645" s="116"/>
      <c r="K3645" s="116"/>
      <c r="L3645" s="8"/>
      <c r="M3645" s="117"/>
      <c r="N3645" s="117"/>
      <c r="O3645" s="110"/>
      <c r="P3645" s="110"/>
      <c r="Q3645" s="148"/>
      <c r="R3645" s="170"/>
      <c r="S3645" s="110"/>
      <c r="T3645" s="110"/>
      <c r="U3645" s="110"/>
      <c r="V3645" s="120"/>
      <c r="W3645" s="118"/>
      <c r="X3645" s="118"/>
      <c r="Y3645" s="117"/>
      <c r="Z3645" s="110"/>
      <c r="AA3645" s="110"/>
      <c r="AB3645" s="121"/>
      <c r="AC3645" s="115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9"/>
      <c r="B3646" s="110"/>
      <c r="C3646" s="110"/>
      <c r="D3646" s="111"/>
      <c r="E3646" s="111"/>
      <c r="F3646" s="160"/>
      <c r="G3646" s="114"/>
      <c r="H3646" s="115"/>
      <c r="I3646" s="115"/>
      <c r="J3646" s="116"/>
      <c r="K3646" s="116"/>
      <c r="L3646" s="8"/>
      <c r="M3646" s="117"/>
      <c r="N3646" s="117"/>
      <c r="O3646" s="110"/>
      <c r="P3646" s="110"/>
      <c r="Q3646" s="148"/>
      <c r="R3646" s="170"/>
      <c r="S3646" s="110"/>
      <c r="T3646" s="110"/>
      <c r="U3646" s="110"/>
      <c r="V3646" s="120"/>
      <c r="W3646" s="118"/>
      <c r="X3646" s="118"/>
      <c r="Y3646" s="117"/>
      <c r="Z3646" s="110"/>
      <c r="AA3646" s="110"/>
      <c r="AB3646" s="121"/>
      <c r="AC3646" s="115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9"/>
      <c r="B3647" s="110"/>
      <c r="C3647" s="110"/>
      <c r="D3647" s="111"/>
      <c r="E3647" s="111"/>
      <c r="F3647" s="160"/>
      <c r="G3647" s="114"/>
      <c r="H3647" s="115"/>
      <c r="I3647" s="115"/>
      <c r="J3647" s="116"/>
      <c r="K3647" s="116"/>
      <c r="L3647" s="8"/>
      <c r="M3647" s="117"/>
      <c r="N3647" s="117"/>
      <c r="O3647" s="110"/>
      <c r="P3647" s="110"/>
      <c r="Q3647" s="148"/>
      <c r="R3647" s="170"/>
      <c r="S3647" s="110"/>
      <c r="T3647" s="110"/>
      <c r="U3647" s="110"/>
      <c r="V3647" s="120"/>
      <c r="W3647" s="118"/>
      <c r="X3647" s="118"/>
      <c r="Y3647" s="117"/>
      <c r="Z3647" s="110"/>
      <c r="AA3647" s="110"/>
      <c r="AB3647" s="121"/>
      <c r="AC3647" s="115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9"/>
      <c r="B3648" s="110"/>
      <c r="C3648" s="110"/>
      <c r="D3648" s="111"/>
      <c r="E3648" s="111"/>
      <c r="F3648" s="160"/>
      <c r="G3648" s="114"/>
      <c r="H3648" s="115"/>
      <c r="I3648" s="115"/>
      <c r="J3648" s="116"/>
      <c r="K3648" s="116"/>
      <c r="L3648" s="8"/>
      <c r="M3648" s="117"/>
      <c r="N3648" s="117"/>
      <c r="O3648" s="110"/>
      <c r="P3648" s="110"/>
      <c r="Q3648" s="148"/>
      <c r="R3648" s="170"/>
      <c r="S3648" s="110"/>
      <c r="T3648" s="110"/>
      <c r="U3648" s="110"/>
      <c r="V3648" s="120"/>
      <c r="W3648" s="118"/>
      <c r="X3648" s="118"/>
      <c r="Y3648" s="117"/>
      <c r="Z3648" s="110"/>
      <c r="AA3648" s="110"/>
      <c r="AB3648" s="121"/>
      <c r="AC3648" s="115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9"/>
      <c r="B3649" s="110"/>
      <c r="C3649" s="110"/>
      <c r="D3649" s="111"/>
      <c r="E3649" s="111"/>
      <c r="F3649" s="160"/>
      <c r="G3649" s="114"/>
      <c r="H3649" s="115"/>
      <c r="I3649" s="115"/>
      <c r="J3649" s="116"/>
      <c r="K3649" s="116"/>
      <c r="L3649" s="8"/>
      <c r="M3649" s="117"/>
      <c r="N3649" s="117"/>
      <c r="O3649" s="110"/>
      <c r="P3649" s="110"/>
      <c r="Q3649" s="148"/>
      <c r="R3649" s="170"/>
      <c r="S3649" s="110"/>
      <c r="T3649" s="110"/>
      <c r="U3649" s="110"/>
      <c r="V3649" s="120"/>
      <c r="W3649" s="118"/>
      <c r="X3649" s="118"/>
      <c r="Y3649" s="117"/>
      <c r="Z3649" s="110"/>
      <c r="AA3649" s="110"/>
      <c r="AB3649" s="121"/>
      <c r="AC3649" s="115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9"/>
      <c r="B3650" s="110"/>
      <c r="C3650" s="110"/>
      <c r="D3650" s="111"/>
      <c r="E3650" s="111"/>
      <c r="F3650" s="160"/>
      <c r="G3650" s="114"/>
      <c r="H3650" s="115"/>
      <c r="I3650" s="115"/>
      <c r="J3650" s="116"/>
      <c r="K3650" s="116"/>
      <c r="L3650" s="8"/>
      <c r="M3650" s="117"/>
      <c r="N3650" s="117"/>
      <c r="O3650" s="110"/>
      <c r="P3650" s="110"/>
      <c r="Q3650" s="148"/>
      <c r="R3650" s="170"/>
      <c r="S3650" s="110"/>
      <c r="T3650" s="110"/>
      <c r="U3650" s="110"/>
      <c r="V3650" s="120"/>
      <c r="W3650" s="118"/>
      <c r="X3650" s="118"/>
      <c r="Y3650" s="117"/>
      <c r="Z3650" s="110"/>
      <c r="AA3650" s="110"/>
      <c r="AB3650" s="121"/>
      <c r="AC3650" s="115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9"/>
      <c r="B3651" s="110"/>
      <c r="C3651" s="110"/>
      <c r="D3651" s="111"/>
      <c r="E3651" s="111"/>
      <c r="F3651" s="160"/>
      <c r="G3651" s="114"/>
      <c r="H3651" s="115"/>
      <c r="I3651" s="115"/>
      <c r="J3651" s="116"/>
      <c r="K3651" s="116"/>
      <c r="L3651" s="8"/>
      <c r="M3651" s="117"/>
      <c r="N3651" s="117"/>
      <c r="O3651" s="110"/>
      <c r="P3651" s="110"/>
      <c r="Q3651" s="148"/>
      <c r="R3651" s="170"/>
      <c r="S3651" s="110"/>
      <c r="T3651" s="110"/>
      <c r="U3651" s="110"/>
      <c r="V3651" s="120"/>
      <c r="W3651" s="118"/>
      <c r="X3651" s="118"/>
      <c r="Y3651" s="117"/>
      <c r="Z3651" s="110"/>
      <c r="AA3651" s="110"/>
      <c r="AB3651" s="121"/>
      <c r="AC3651" s="115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9"/>
      <c r="B3652" s="110"/>
      <c r="C3652" s="110"/>
      <c r="D3652" s="111"/>
      <c r="E3652" s="111"/>
      <c r="F3652" s="160"/>
      <c r="G3652" s="114"/>
      <c r="H3652" s="115"/>
      <c r="I3652" s="115"/>
      <c r="J3652" s="116"/>
      <c r="K3652" s="116"/>
      <c r="L3652" s="8"/>
      <c r="M3652" s="117"/>
      <c r="N3652" s="117"/>
      <c r="O3652" s="110"/>
      <c r="P3652" s="110"/>
      <c r="Q3652" s="148"/>
      <c r="R3652" s="170"/>
      <c r="S3652" s="110"/>
      <c r="T3652" s="110"/>
      <c r="U3652" s="110"/>
      <c r="V3652" s="120"/>
      <c r="W3652" s="118"/>
      <c r="X3652" s="118"/>
      <c r="Y3652" s="117"/>
      <c r="Z3652" s="110"/>
      <c r="AA3652" s="110"/>
      <c r="AB3652" s="121"/>
      <c r="AC3652" s="115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9"/>
      <c r="B3653" s="110"/>
      <c r="C3653" s="110"/>
      <c r="D3653" s="111"/>
      <c r="E3653" s="111"/>
      <c r="F3653" s="160"/>
      <c r="G3653" s="114"/>
      <c r="H3653" s="115"/>
      <c r="I3653" s="115"/>
      <c r="J3653" s="116"/>
      <c r="K3653" s="116"/>
      <c r="L3653" s="8"/>
      <c r="M3653" s="117"/>
      <c r="N3653" s="117"/>
      <c r="O3653" s="110"/>
      <c r="P3653" s="110"/>
      <c r="Q3653" s="148"/>
      <c r="R3653" s="170"/>
      <c r="S3653" s="110"/>
      <c r="T3653" s="110"/>
      <c r="U3653" s="110"/>
      <c r="V3653" s="120"/>
      <c r="W3653" s="118"/>
      <c r="X3653" s="118"/>
      <c r="Y3653" s="117"/>
      <c r="Z3653" s="110"/>
      <c r="AA3653" s="110"/>
      <c r="AB3653" s="121"/>
      <c r="AC3653" s="115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9"/>
      <c r="B3654" s="110"/>
      <c r="C3654" s="110"/>
      <c r="D3654" s="111"/>
      <c r="E3654" s="111"/>
      <c r="F3654" s="160"/>
      <c r="G3654" s="114"/>
      <c r="H3654" s="115"/>
      <c r="I3654" s="115"/>
      <c r="J3654" s="116"/>
      <c r="K3654" s="116"/>
      <c r="L3654" s="8"/>
      <c r="M3654" s="117"/>
      <c r="N3654" s="117"/>
      <c r="O3654" s="110"/>
      <c r="P3654" s="110"/>
      <c r="Q3654" s="148"/>
      <c r="R3654" s="170"/>
      <c r="S3654" s="110"/>
      <c r="T3654" s="110"/>
      <c r="U3654" s="110"/>
      <c r="V3654" s="120"/>
      <c r="W3654" s="118"/>
      <c r="X3654" s="118"/>
      <c r="Y3654" s="117"/>
      <c r="Z3654" s="110"/>
      <c r="AA3654" s="110"/>
      <c r="AB3654" s="121"/>
      <c r="AC3654" s="115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9"/>
      <c r="B3655" s="110"/>
      <c r="C3655" s="110"/>
      <c r="D3655" s="111"/>
      <c r="E3655" s="111"/>
      <c r="F3655" s="160"/>
      <c r="G3655" s="114"/>
      <c r="H3655" s="115"/>
      <c r="I3655" s="115"/>
      <c r="J3655" s="116"/>
      <c r="K3655" s="116"/>
      <c r="L3655" s="8"/>
      <c r="M3655" s="117"/>
      <c r="N3655" s="117"/>
      <c r="O3655" s="110"/>
      <c r="P3655" s="110"/>
      <c r="Q3655" s="148"/>
      <c r="R3655" s="170"/>
      <c r="S3655" s="110"/>
      <c r="T3655" s="110"/>
      <c r="U3655" s="110"/>
      <c r="V3655" s="120"/>
      <c r="W3655" s="118"/>
      <c r="X3655" s="118"/>
      <c r="Y3655" s="117"/>
      <c r="Z3655" s="110"/>
      <c r="AA3655" s="110"/>
      <c r="AB3655" s="121"/>
      <c r="AC3655" s="115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9"/>
      <c r="B3656" s="110"/>
      <c r="C3656" s="110"/>
      <c r="D3656" s="111"/>
      <c r="E3656" s="111"/>
      <c r="F3656" s="160"/>
      <c r="G3656" s="114"/>
      <c r="H3656" s="115"/>
      <c r="I3656" s="115"/>
      <c r="J3656" s="116"/>
      <c r="K3656" s="116"/>
      <c r="L3656" s="8"/>
      <c r="M3656" s="117"/>
      <c r="N3656" s="117"/>
      <c r="O3656" s="110"/>
      <c r="P3656" s="110"/>
      <c r="Q3656" s="148"/>
      <c r="R3656" s="170"/>
      <c r="S3656" s="110"/>
      <c r="T3656" s="110"/>
      <c r="U3656" s="110"/>
      <c r="V3656" s="120"/>
      <c r="W3656" s="118"/>
      <c r="X3656" s="118"/>
      <c r="Y3656" s="117"/>
      <c r="Z3656" s="110"/>
      <c r="AA3656" s="110"/>
      <c r="AB3656" s="121"/>
      <c r="AC3656" s="115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9"/>
      <c r="B3657" s="110"/>
      <c r="C3657" s="110"/>
      <c r="D3657" s="111"/>
      <c r="E3657" s="111"/>
      <c r="F3657" s="160"/>
      <c r="G3657" s="114"/>
      <c r="H3657" s="115"/>
      <c r="I3657" s="115"/>
      <c r="J3657" s="116"/>
      <c r="K3657" s="116"/>
      <c r="L3657" s="8"/>
      <c r="M3657" s="117"/>
      <c r="N3657" s="117"/>
      <c r="O3657" s="110"/>
      <c r="P3657" s="110"/>
      <c r="Q3657" s="148"/>
      <c r="R3657" s="170"/>
      <c r="S3657" s="110"/>
      <c r="T3657" s="110"/>
      <c r="U3657" s="110"/>
      <c r="V3657" s="120"/>
      <c r="W3657" s="118"/>
      <c r="X3657" s="118"/>
      <c r="Y3657" s="117"/>
      <c r="Z3657" s="110"/>
      <c r="AA3657" s="110"/>
      <c r="AB3657" s="121"/>
      <c r="AC3657" s="115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9"/>
      <c r="B3658" s="110"/>
      <c r="C3658" s="110"/>
      <c r="D3658" s="111"/>
      <c r="E3658" s="111"/>
      <c r="F3658" s="160"/>
      <c r="G3658" s="114"/>
      <c r="H3658" s="115"/>
      <c r="I3658" s="115"/>
      <c r="J3658" s="116"/>
      <c r="K3658" s="116"/>
      <c r="L3658" s="8"/>
      <c r="M3658" s="117"/>
      <c r="N3658" s="117"/>
      <c r="O3658" s="110"/>
      <c r="P3658" s="110"/>
      <c r="Q3658" s="148"/>
      <c r="R3658" s="170"/>
      <c r="S3658" s="110"/>
      <c r="T3658" s="110"/>
      <c r="U3658" s="110"/>
      <c r="V3658" s="120"/>
      <c r="W3658" s="118"/>
      <c r="X3658" s="118"/>
      <c r="Y3658" s="117"/>
      <c r="Z3658" s="110"/>
      <c r="AA3658" s="110"/>
      <c r="AB3658" s="121"/>
      <c r="AC3658" s="115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9"/>
      <c r="B3659" s="110"/>
      <c r="C3659" s="110"/>
      <c r="D3659" s="111"/>
      <c r="E3659" s="111"/>
      <c r="F3659" s="160"/>
      <c r="G3659" s="114"/>
      <c r="H3659" s="115"/>
      <c r="I3659" s="115"/>
      <c r="J3659" s="116"/>
      <c r="K3659" s="116"/>
      <c r="L3659" s="8"/>
      <c r="M3659" s="117"/>
      <c r="N3659" s="117"/>
      <c r="O3659" s="110"/>
      <c r="P3659" s="110"/>
      <c r="Q3659" s="148"/>
      <c r="R3659" s="170"/>
      <c r="S3659" s="110"/>
      <c r="T3659" s="110"/>
      <c r="U3659" s="110"/>
      <c r="V3659" s="120"/>
      <c r="W3659" s="118"/>
      <c r="X3659" s="118"/>
      <c r="Y3659" s="117"/>
      <c r="Z3659" s="110"/>
      <c r="AA3659" s="110"/>
      <c r="AB3659" s="121"/>
      <c r="AC3659" s="115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9"/>
      <c r="B3660" s="110"/>
      <c r="C3660" s="110"/>
      <c r="D3660" s="111"/>
      <c r="E3660" s="111"/>
      <c r="F3660" s="160"/>
      <c r="G3660" s="114"/>
      <c r="H3660" s="115"/>
      <c r="I3660" s="115"/>
      <c r="J3660" s="116"/>
      <c r="K3660" s="116"/>
      <c r="L3660" s="8"/>
      <c r="M3660" s="117"/>
      <c r="N3660" s="117"/>
      <c r="O3660" s="110"/>
      <c r="P3660" s="110"/>
      <c r="Q3660" s="148"/>
      <c r="R3660" s="170"/>
      <c r="S3660" s="110"/>
      <c r="T3660" s="110"/>
      <c r="U3660" s="110"/>
      <c r="V3660" s="120"/>
      <c r="W3660" s="118"/>
      <c r="X3660" s="118"/>
      <c r="Y3660" s="117"/>
      <c r="Z3660" s="110"/>
      <c r="AA3660" s="110"/>
      <c r="AB3660" s="121"/>
      <c r="AC3660" s="115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9"/>
      <c r="B3661" s="110"/>
      <c r="C3661" s="110"/>
      <c r="D3661" s="111"/>
      <c r="E3661" s="111"/>
      <c r="F3661" s="160"/>
      <c r="G3661" s="114"/>
      <c r="H3661" s="115"/>
      <c r="I3661" s="115"/>
      <c r="J3661" s="116"/>
      <c r="K3661" s="116"/>
      <c r="L3661" s="8"/>
      <c r="M3661" s="117"/>
      <c r="N3661" s="117"/>
      <c r="O3661" s="110"/>
      <c r="P3661" s="110"/>
      <c r="Q3661" s="148"/>
      <c r="R3661" s="170"/>
      <c r="S3661" s="110"/>
      <c r="T3661" s="110"/>
      <c r="U3661" s="110"/>
      <c r="V3661" s="120"/>
      <c r="W3661" s="118"/>
      <c r="X3661" s="118"/>
      <c r="Y3661" s="117"/>
      <c r="Z3661" s="110"/>
      <c r="AA3661" s="110"/>
      <c r="AB3661" s="121"/>
      <c r="AC3661" s="115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9"/>
      <c r="B3662" s="110"/>
      <c r="C3662" s="110"/>
      <c r="D3662" s="111"/>
      <c r="E3662" s="111"/>
      <c r="F3662" s="160"/>
      <c r="G3662" s="114"/>
      <c r="H3662" s="115"/>
      <c r="I3662" s="115"/>
      <c r="J3662" s="116"/>
      <c r="K3662" s="116"/>
      <c r="L3662" s="8"/>
      <c r="M3662" s="117"/>
      <c r="N3662" s="117"/>
      <c r="O3662" s="110"/>
      <c r="P3662" s="110"/>
      <c r="Q3662" s="148"/>
      <c r="R3662" s="170"/>
      <c r="S3662" s="110"/>
      <c r="T3662" s="110"/>
      <c r="U3662" s="110"/>
      <c r="V3662" s="120"/>
      <c r="W3662" s="118"/>
      <c r="X3662" s="118"/>
      <c r="Y3662" s="117"/>
      <c r="Z3662" s="110"/>
      <c r="AA3662" s="110"/>
      <c r="AB3662" s="121"/>
      <c r="AC3662" s="115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9"/>
      <c r="B3663" s="110"/>
      <c r="C3663" s="110"/>
      <c r="D3663" s="111"/>
      <c r="E3663" s="111"/>
      <c r="F3663" s="160"/>
      <c r="G3663" s="114"/>
      <c r="H3663" s="115"/>
      <c r="I3663" s="115"/>
      <c r="J3663" s="116"/>
      <c r="K3663" s="116"/>
      <c r="L3663" s="8"/>
      <c r="M3663" s="117"/>
      <c r="N3663" s="117"/>
      <c r="O3663" s="110"/>
      <c r="P3663" s="110"/>
      <c r="Q3663" s="148"/>
      <c r="R3663" s="170"/>
      <c r="S3663" s="110"/>
      <c r="T3663" s="110"/>
      <c r="U3663" s="110"/>
      <c r="V3663" s="120"/>
      <c r="W3663" s="118"/>
      <c r="X3663" s="118"/>
      <c r="Y3663" s="117"/>
      <c r="Z3663" s="110"/>
      <c r="AA3663" s="110"/>
      <c r="AB3663" s="121"/>
      <c r="AC3663" s="115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9"/>
      <c r="B3664" s="110"/>
      <c r="C3664" s="110"/>
      <c r="D3664" s="111"/>
      <c r="E3664" s="111"/>
      <c r="F3664" s="160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149"/>
      <c r="S3664" s="110"/>
      <c r="T3664" s="110"/>
      <c r="U3664" s="110"/>
      <c r="V3664" s="120"/>
      <c r="W3664" s="118"/>
      <c r="X3664" s="118"/>
      <c r="Y3664" s="117"/>
      <c r="Z3664" s="110"/>
      <c r="AA3664" s="110"/>
      <c r="AB3664" s="121"/>
      <c r="AC3664" s="115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9"/>
      <c r="B3665" s="110"/>
      <c r="C3665" s="110"/>
      <c r="D3665" s="111"/>
      <c r="E3665" s="111"/>
      <c r="F3665" s="160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9"/>
      <c r="B3666" s="110"/>
      <c r="C3666" s="110"/>
      <c r="D3666" s="111"/>
      <c r="E3666" s="111"/>
      <c r="F3666" s="160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9"/>
      <c r="B3667" s="110"/>
      <c r="C3667" s="110"/>
      <c r="D3667" s="111"/>
      <c r="E3667" s="111"/>
      <c r="F3667" s="160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9"/>
      <c r="B3668" s="110"/>
      <c r="C3668" s="110"/>
      <c r="D3668" s="111"/>
      <c r="E3668" s="111"/>
      <c r="F3668" s="160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9"/>
      <c r="B3669" s="110"/>
      <c r="C3669" s="110"/>
      <c r="D3669" s="111"/>
      <c r="E3669" s="111"/>
      <c r="F3669" s="160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9"/>
      <c r="B3670" s="110"/>
      <c r="C3670" s="110"/>
      <c r="D3670" s="111"/>
      <c r="E3670" s="111"/>
      <c r="F3670" s="160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9"/>
      <c r="B3671" s="110"/>
      <c r="C3671" s="110"/>
      <c r="D3671" s="111"/>
      <c r="E3671" s="111"/>
      <c r="F3671" s="160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9"/>
      <c r="B3672" s="110"/>
      <c r="C3672" s="110"/>
      <c r="D3672" s="111"/>
      <c r="E3672" s="111"/>
      <c r="F3672" s="160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9"/>
      <c r="B3673" s="110"/>
      <c r="C3673" s="110"/>
      <c r="D3673" s="111"/>
      <c r="E3673" s="111"/>
      <c r="F3673" s="160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9"/>
      <c r="B3674" s="110"/>
      <c r="C3674" s="110"/>
      <c r="D3674" s="111"/>
      <c r="E3674" s="111"/>
      <c r="F3674" s="160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9"/>
      <c r="B3675" s="110"/>
      <c r="C3675" s="110"/>
      <c r="D3675" s="111"/>
      <c r="E3675" s="111"/>
      <c r="F3675" s="160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9"/>
      <c r="B3676" s="110"/>
      <c r="C3676" s="110"/>
      <c r="D3676" s="111"/>
      <c r="E3676" s="111"/>
      <c r="F3676" s="160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9"/>
      <c r="B3677" s="110"/>
      <c r="C3677" s="110"/>
      <c r="D3677" s="111"/>
      <c r="E3677" s="111"/>
      <c r="F3677" s="160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9"/>
      <c r="B3678" s="110"/>
      <c r="C3678" s="110"/>
      <c r="D3678" s="111"/>
      <c r="E3678" s="111"/>
      <c r="F3678" s="160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9"/>
      <c r="B3679" s="110"/>
      <c r="C3679" s="110"/>
      <c r="D3679" s="111"/>
      <c r="E3679" s="111"/>
      <c r="F3679" s="160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9"/>
      <c r="B3680" s="110"/>
      <c r="C3680" s="110"/>
      <c r="D3680" s="111"/>
      <c r="E3680" s="111"/>
      <c r="F3680" s="160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9"/>
      <c r="B3681" s="110"/>
      <c r="C3681" s="110"/>
      <c r="D3681" s="111"/>
      <c r="E3681" s="111"/>
      <c r="F3681" s="160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9"/>
      <c r="B3682" s="110"/>
      <c r="C3682" s="110"/>
      <c r="D3682" s="111"/>
      <c r="E3682" s="111"/>
      <c r="F3682" s="160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9"/>
      <c r="B3683" s="110"/>
      <c r="C3683" s="110"/>
      <c r="D3683" s="111"/>
      <c r="E3683" s="111"/>
      <c r="F3683" s="160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9"/>
      <c r="B3684" s="110"/>
      <c r="C3684" s="110"/>
      <c r="D3684" s="111"/>
      <c r="E3684" s="111"/>
      <c r="F3684" s="160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9"/>
      <c r="B3685" s="110"/>
      <c r="C3685" s="110"/>
      <c r="D3685" s="111"/>
      <c r="E3685" s="111"/>
      <c r="F3685" s="160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9"/>
      <c r="B3686" s="110"/>
      <c r="C3686" s="110"/>
      <c r="D3686" s="111"/>
      <c r="E3686" s="111"/>
      <c r="F3686" s="160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9"/>
      <c r="B3687" s="110"/>
      <c r="C3687" s="110"/>
      <c r="D3687" s="111"/>
      <c r="E3687" s="111"/>
      <c r="F3687" s="160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9"/>
      <c r="B3688" s="110"/>
      <c r="C3688" s="110"/>
      <c r="D3688" s="111"/>
      <c r="E3688" s="111"/>
      <c r="F3688" s="160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9"/>
      <c r="B3689" s="110"/>
      <c r="C3689" s="110"/>
      <c r="D3689" s="111"/>
      <c r="E3689" s="111"/>
      <c r="F3689" s="160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9"/>
      <c r="B3690" s="110"/>
      <c r="C3690" s="110"/>
      <c r="D3690" s="111"/>
      <c r="E3690" s="111"/>
      <c r="F3690" s="160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9"/>
      <c r="B3691" s="110"/>
      <c r="C3691" s="110"/>
      <c r="D3691" s="111"/>
      <c r="E3691" s="111"/>
      <c r="F3691" s="160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9"/>
      <c r="B3692" s="110"/>
      <c r="C3692" s="110"/>
      <c r="D3692" s="111"/>
      <c r="E3692" s="111"/>
      <c r="F3692" s="160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9"/>
      <c r="B3693" s="110"/>
      <c r="C3693" s="110"/>
      <c r="D3693" s="111"/>
      <c r="E3693" s="111"/>
      <c r="F3693" s="160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9"/>
      <c r="B3694" s="110"/>
      <c r="C3694" s="110"/>
      <c r="D3694" s="111"/>
      <c r="E3694" s="111"/>
      <c r="F3694" s="160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9"/>
      <c r="B3695" s="110"/>
      <c r="C3695" s="110"/>
      <c r="D3695" s="111"/>
      <c r="E3695" s="111"/>
      <c r="F3695" s="160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9"/>
      <c r="B3696" s="110"/>
      <c r="C3696" s="110"/>
      <c r="D3696" s="111"/>
      <c r="E3696" s="111"/>
      <c r="F3696" s="160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9"/>
      <c r="B3697" s="110"/>
      <c r="C3697" s="110"/>
      <c r="D3697" s="111"/>
      <c r="E3697" s="111"/>
      <c r="F3697" s="160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9"/>
      <c r="B3698" s="110"/>
      <c r="C3698" s="110"/>
      <c r="D3698" s="111"/>
      <c r="E3698" s="111"/>
      <c r="F3698" s="160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9"/>
      <c r="B3699" s="110"/>
      <c r="C3699" s="110"/>
      <c r="D3699" s="111"/>
      <c r="E3699" s="111"/>
      <c r="F3699" s="160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9"/>
      <c r="B3700" s="110"/>
      <c r="C3700" s="110"/>
      <c r="D3700" s="111"/>
      <c r="E3700" s="111"/>
      <c r="F3700" s="160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9"/>
      <c r="B3701" s="110"/>
      <c r="C3701" s="110"/>
      <c r="D3701" s="111"/>
      <c r="E3701" s="111"/>
      <c r="F3701" s="160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9"/>
      <c r="B3702" s="110"/>
      <c r="C3702" s="110"/>
      <c r="D3702" s="111"/>
      <c r="E3702" s="111"/>
      <c r="F3702" s="160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9"/>
      <c r="B3703" s="110"/>
      <c r="C3703" s="110"/>
      <c r="D3703" s="111"/>
      <c r="E3703" s="111"/>
      <c r="F3703" s="160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9"/>
      <c r="B3704" s="110"/>
      <c r="C3704" s="110"/>
      <c r="D3704" s="111"/>
      <c r="E3704" s="111"/>
      <c r="F3704" s="160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9"/>
      <c r="B3705" s="110"/>
      <c r="C3705" s="110"/>
      <c r="D3705" s="111"/>
      <c r="E3705" s="111"/>
      <c r="F3705" s="160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9"/>
      <c r="B3706" s="110"/>
      <c r="C3706" s="110"/>
      <c r="D3706" s="111"/>
      <c r="E3706" s="111"/>
      <c r="F3706" s="160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9"/>
      <c r="B3707" s="110"/>
      <c r="C3707" s="110"/>
      <c r="D3707" s="111"/>
      <c r="E3707" s="111"/>
      <c r="F3707" s="160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9"/>
      <c r="B3708" s="110"/>
      <c r="C3708" s="110"/>
      <c r="D3708" s="111"/>
      <c r="E3708" s="111"/>
      <c r="F3708" s="160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9"/>
      <c r="B3709" s="110"/>
      <c r="C3709" s="110"/>
      <c r="D3709" s="111"/>
      <c r="E3709" s="111"/>
      <c r="F3709" s="160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9"/>
      <c r="B3710" s="110"/>
      <c r="C3710" s="110"/>
      <c r="D3710" s="111"/>
      <c r="E3710" s="111"/>
      <c r="F3710" s="160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9"/>
      <c r="B3711" s="110"/>
      <c r="C3711" s="110"/>
      <c r="D3711" s="111"/>
      <c r="E3711" s="111"/>
      <c r="F3711" s="160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9"/>
      <c r="B3712" s="110"/>
      <c r="C3712" s="110"/>
      <c r="D3712" s="111"/>
      <c r="E3712" s="111"/>
      <c r="F3712" s="160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9"/>
      <c r="B3713" s="110"/>
      <c r="C3713" s="110"/>
      <c r="D3713" s="111"/>
      <c r="E3713" s="111"/>
      <c r="F3713" s="160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9"/>
      <c r="B3714" s="110"/>
      <c r="C3714" s="110"/>
      <c r="D3714" s="111"/>
      <c r="E3714" s="111"/>
      <c r="F3714" s="160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9"/>
      <c r="B3715" s="110"/>
      <c r="C3715" s="110"/>
      <c r="D3715" s="111"/>
      <c r="E3715" s="111"/>
      <c r="F3715" s="160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9"/>
      <c r="B3716" s="110"/>
      <c r="C3716" s="110"/>
      <c r="D3716" s="111"/>
      <c r="E3716" s="111"/>
      <c r="F3716" s="160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9"/>
      <c r="B3717" s="110"/>
      <c r="C3717" s="110"/>
      <c r="D3717" s="111"/>
      <c r="E3717" s="111"/>
      <c r="F3717" s="160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9"/>
      <c r="B3718" s="110"/>
      <c r="C3718" s="110"/>
      <c r="D3718" s="111"/>
      <c r="E3718" s="111"/>
      <c r="F3718" s="160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9"/>
      <c r="B3719" s="110"/>
      <c r="C3719" s="110"/>
      <c r="D3719" s="111"/>
      <c r="E3719" s="111"/>
      <c r="F3719" s="160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9"/>
      <c r="B3720" s="110"/>
      <c r="C3720" s="110"/>
      <c r="D3720" s="111"/>
      <c r="E3720" s="111"/>
      <c r="F3720" s="160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9"/>
      <c r="B3721" s="110"/>
      <c r="C3721" s="110"/>
      <c r="D3721" s="111"/>
      <c r="E3721" s="111"/>
      <c r="F3721" s="160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9"/>
      <c r="B3722" s="110"/>
      <c r="C3722" s="110"/>
      <c r="D3722" s="111"/>
      <c r="E3722" s="111"/>
      <c r="F3722" s="160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9"/>
      <c r="B3723" s="110"/>
      <c r="C3723" s="110"/>
      <c r="D3723" s="111"/>
      <c r="E3723" s="111"/>
      <c r="F3723" s="160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9"/>
      <c r="B3724" s="110"/>
      <c r="C3724" s="110"/>
      <c r="D3724" s="111"/>
      <c r="E3724" s="111"/>
      <c r="F3724" s="160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9"/>
      <c r="B3725" s="110"/>
      <c r="C3725" s="110"/>
      <c r="D3725" s="111"/>
      <c r="E3725" s="111"/>
      <c r="F3725" s="160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9"/>
      <c r="B3726" s="110"/>
      <c r="C3726" s="110"/>
      <c r="D3726" s="111"/>
      <c r="E3726" s="111"/>
      <c r="F3726" s="160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9"/>
      <c r="B3727" s="110"/>
      <c r="C3727" s="110"/>
      <c r="D3727" s="111"/>
      <c r="E3727" s="111"/>
      <c r="F3727" s="160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9"/>
      <c r="B3728" s="110"/>
      <c r="C3728" s="110"/>
      <c r="D3728" s="111"/>
      <c r="E3728" s="111"/>
      <c r="F3728" s="160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9"/>
      <c r="B3729" s="110"/>
      <c r="C3729" s="110"/>
      <c r="D3729" s="111"/>
      <c r="E3729" s="111"/>
      <c r="F3729" s="160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9"/>
      <c r="B3730" s="110"/>
      <c r="C3730" s="110"/>
      <c r="D3730" s="111"/>
      <c r="E3730" s="111"/>
      <c r="F3730" s="160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9"/>
      <c r="B3731" s="110"/>
      <c r="C3731" s="110"/>
      <c r="D3731" s="111"/>
      <c r="E3731" s="111"/>
      <c r="F3731" s="160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9"/>
      <c r="B3732" s="110"/>
      <c r="C3732" s="110"/>
      <c r="D3732" s="111"/>
      <c r="E3732" s="111"/>
      <c r="F3732" s="160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9"/>
      <c r="B3733" s="110"/>
      <c r="C3733" s="110"/>
      <c r="D3733" s="111"/>
      <c r="E3733" s="111"/>
      <c r="F3733" s="160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9"/>
      <c r="B3734" s="110"/>
      <c r="C3734" s="110"/>
      <c r="D3734" s="111"/>
      <c r="E3734" s="111"/>
      <c r="F3734" s="160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9"/>
      <c r="B3735" s="110"/>
      <c r="C3735" s="110"/>
      <c r="D3735" s="111"/>
      <c r="E3735" s="111"/>
      <c r="F3735" s="160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9"/>
      <c r="B3736" s="110"/>
      <c r="C3736" s="110"/>
      <c r="D3736" s="111"/>
      <c r="E3736" s="111"/>
      <c r="F3736" s="160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9"/>
      <c r="B3737" s="110"/>
      <c r="C3737" s="110"/>
      <c r="D3737" s="111"/>
      <c r="E3737" s="111"/>
      <c r="F3737" s="160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9"/>
      <c r="B3738" s="110"/>
      <c r="C3738" s="110"/>
      <c r="D3738" s="111"/>
      <c r="E3738" s="111"/>
      <c r="F3738" s="160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9"/>
      <c r="B3739" s="110"/>
      <c r="C3739" s="110"/>
      <c r="D3739" s="111"/>
      <c r="E3739" s="111"/>
      <c r="F3739" s="160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9"/>
      <c r="B3740" s="110"/>
      <c r="C3740" s="110"/>
      <c r="D3740" s="111"/>
      <c r="E3740" s="111"/>
      <c r="F3740" s="160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9"/>
      <c r="B3741" s="110"/>
      <c r="C3741" s="110"/>
      <c r="D3741" s="111"/>
      <c r="E3741" s="111"/>
      <c r="F3741" s="160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9"/>
      <c r="B3742" s="110"/>
      <c r="C3742" s="110"/>
      <c r="D3742" s="111"/>
      <c r="E3742" s="111"/>
      <c r="F3742" s="160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9"/>
      <c r="B3743" s="110"/>
      <c r="C3743" s="110"/>
      <c r="D3743" s="111"/>
      <c r="E3743" s="111"/>
      <c r="F3743" s="160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9"/>
      <c r="B3744" s="110"/>
      <c r="C3744" s="110"/>
      <c r="D3744" s="111"/>
      <c r="E3744" s="111"/>
      <c r="F3744" s="160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9"/>
      <c r="B3745" s="110"/>
      <c r="C3745" s="110"/>
      <c r="D3745" s="111"/>
      <c r="E3745" s="111"/>
      <c r="F3745" s="160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9"/>
      <c r="B3746" s="110"/>
      <c r="C3746" s="110"/>
      <c r="D3746" s="111"/>
      <c r="E3746" s="111"/>
      <c r="F3746" s="160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9"/>
      <c r="B3747" s="110"/>
      <c r="C3747" s="110"/>
      <c r="D3747" s="111"/>
      <c r="E3747" s="111"/>
      <c r="F3747" s="160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9"/>
      <c r="B3748" s="110"/>
      <c r="C3748" s="110"/>
      <c r="D3748" s="111"/>
      <c r="E3748" s="111"/>
      <c r="F3748" s="160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9"/>
      <c r="B3749" s="110"/>
      <c r="C3749" s="110"/>
      <c r="D3749" s="111"/>
      <c r="E3749" s="111"/>
      <c r="F3749" s="160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9"/>
      <c r="B3750" s="110"/>
      <c r="C3750" s="110"/>
      <c r="D3750" s="111"/>
      <c r="E3750" s="111"/>
      <c r="F3750" s="160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9"/>
      <c r="B3751" s="110"/>
      <c r="C3751" s="110"/>
      <c r="D3751" s="111"/>
      <c r="E3751" s="111"/>
      <c r="F3751" s="160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9"/>
      <c r="B3752" s="110"/>
      <c r="C3752" s="110"/>
      <c r="D3752" s="111"/>
      <c r="E3752" s="111"/>
      <c r="F3752" s="160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9"/>
      <c r="B3753" s="110"/>
      <c r="C3753" s="110"/>
      <c r="D3753" s="111"/>
      <c r="E3753" s="111"/>
      <c r="F3753" s="160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9"/>
      <c r="B3754" s="110"/>
      <c r="C3754" s="110"/>
      <c r="D3754" s="111"/>
      <c r="E3754" s="111"/>
      <c r="F3754" s="160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9"/>
      <c r="B3755" s="110"/>
      <c r="C3755" s="110"/>
      <c r="D3755" s="111"/>
      <c r="E3755" s="111"/>
      <c r="F3755" s="160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9"/>
      <c r="B3756" s="110"/>
      <c r="C3756" s="110"/>
      <c r="D3756" s="111"/>
      <c r="E3756" s="111"/>
      <c r="F3756" s="160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9"/>
      <c r="B3757" s="110"/>
      <c r="C3757" s="110"/>
      <c r="D3757" s="111"/>
      <c r="E3757" s="111"/>
      <c r="F3757" s="160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9"/>
      <c r="B3758" s="110"/>
      <c r="C3758" s="110"/>
      <c r="D3758" s="111"/>
      <c r="E3758" s="111"/>
      <c r="F3758" s="160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9"/>
      <c r="B3759" s="110"/>
      <c r="C3759" s="110"/>
      <c r="D3759" s="111"/>
      <c r="E3759" s="111"/>
      <c r="F3759" s="160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9"/>
      <c r="B3760" s="110"/>
      <c r="C3760" s="110"/>
      <c r="D3760" s="111"/>
      <c r="E3760" s="111"/>
      <c r="F3760" s="160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9"/>
      <c r="B3761" s="110"/>
      <c r="C3761" s="110"/>
      <c r="D3761" s="111"/>
      <c r="E3761" s="111"/>
      <c r="F3761" s="160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9"/>
      <c r="B3762" s="110"/>
      <c r="C3762" s="110"/>
      <c r="D3762" s="111"/>
      <c r="E3762" s="111"/>
      <c r="F3762" s="160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9"/>
      <c r="B3763" s="110"/>
      <c r="C3763" s="110"/>
      <c r="D3763" s="111"/>
      <c r="E3763" s="111"/>
      <c r="F3763" s="160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9"/>
      <c r="B3764" s="110"/>
      <c r="C3764" s="110"/>
      <c r="D3764" s="111"/>
      <c r="E3764" s="111"/>
      <c r="F3764" s="160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9"/>
      <c r="B3765" s="110"/>
      <c r="C3765" s="110"/>
      <c r="D3765" s="111"/>
      <c r="E3765" s="111"/>
      <c r="F3765" s="160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9"/>
      <c r="B3766" s="110"/>
      <c r="C3766" s="110"/>
      <c r="D3766" s="111"/>
      <c r="E3766" s="111"/>
      <c r="F3766" s="160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9"/>
      <c r="B3767" s="110"/>
      <c r="C3767" s="110"/>
      <c r="D3767" s="111"/>
      <c r="E3767" s="111"/>
      <c r="F3767" s="160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9"/>
      <c r="B3768" s="110"/>
      <c r="C3768" s="110"/>
      <c r="D3768" s="111"/>
      <c r="E3768" s="111"/>
      <c r="F3768" s="160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9"/>
      <c r="B3769" s="110"/>
      <c r="C3769" s="110"/>
      <c r="D3769" s="111"/>
      <c r="E3769" s="111"/>
      <c r="F3769" s="160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9"/>
      <c r="B3770" s="110"/>
      <c r="C3770" s="110"/>
      <c r="D3770" s="111"/>
      <c r="E3770" s="111"/>
      <c r="F3770" s="160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9"/>
      <c r="B3771" s="110"/>
      <c r="C3771" s="110"/>
      <c r="D3771" s="111"/>
      <c r="E3771" s="111"/>
      <c r="F3771" s="160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9"/>
      <c r="B3772" s="110"/>
      <c r="C3772" s="110"/>
      <c r="D3772" s="111"/>
      <c r="E3772" s="111"/>
      <c r="F3772" s="160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9"/>
      <c r="B3773" s="110"/>
      <c r="C3773" s="110"/>
      <c r="D3773" s="111"/>
      <c r="E3773" s="111"/>
      <c r="F3773" s="160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9"/>
      <c r="B3774" s="110"/>
      <c r="C3774" s="110"/>
      <c r="D3774" s="111"/>
      <c r="E3774" s="111"/>
      <c r="F3774" s="160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9"/>
      <c r="B3775" s="110"/>
      <c r="C3775" s="110"/>
      <c r="D3775" s="111"/>
      <c r="E3775" s="111"/>
      <c r="F3775" s="160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9"/>
      <c r="B3776" s="110"/>
      <c r="C3776" s="110"/>
      <c r="D3776" s="111"/>
      <c r="E3776" s="111"/>
      <c r="F3776" s="160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9"/>
      <c r="B3777" s="110"/>
      <c r="C3777" s="110"/>
      <c r="D3777" s="111"/>
      <c r="E3777" s="111"/>
      <c r="F3777" s="160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9"/>
      <c r="B3778" s="110"/>
      <c r="C3778" s="110"/>
      <c r="D3778" s="111"/>
      <c r="E3778" s="111"/>
      <c r="F3778" s="160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9"/>
      <c r="B3779" s="110"/>
      <c r="C3779" s="110"/>
      <c r="D3779" s="111"/>
      <c r="E3779" s="111"/>
      <c r="F3779" s="160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9"/>
      <c r="B3780" s="110"/>
      <c r="C3780" s="110"/>
      <c r="D3780" s="111"/>
      <c r="E3780" s="111"/>
      <c r="F3780" s="160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9"/>
      <c r="B3781" s="110"/>
      <c r="C3781" s="110"/>
      <c r="D3781" s="111"/>
      <c r="E3781" s="111"/>
      <c r="F3781" s="160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9"/>
      <c r="B3782" s="110"/>
      <c r="C3782" s="110"/>
      <c r="D3782" s="111"/>
      <c r="E3782" s="111"/>
      <c r="F3782" s="160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9"/>
      <c r="B3783" s="110"/>
      <c r="C3783" s="110"/>
      <c r="D3783" s="111"/>
      <c r="E3783" s="111"/>
      <c r="F3783" s="160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9"/>
      <c r="B3784" s="110"/>
      <c r="C3784" s="110"/>
      <c r="D3784" s="111"/>
      <c r="E3784" s="111"/>
      <c r="F3784" s="160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9"/>
      <c r="B3785" s="110"/>
      <c r="C3785" s="110"/>
      <c r="D3785" s="111"/>
      <c r="E3785" s="111"/>
      <c r="F3785" s="160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9"/>
      <c r="B3786" s="110"/>
      <c r="C3786" s="110"/>
      <c r="D3786" s="111"/>
      <c r="E3786" s="111"/>
      <c r="F3786" s="160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9"/>
      <c r="B3787" s="110"/>
      <c r="C3787" s="110"/>
      <c r="D3787" s="111"/>
      <c r="E3787" s="111"/>
      <c r="F3787" s="160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9"/>
      <c r="B3788" s="110"/>
      <c r="C3788" s="110"/>
      <c r="D3788" s="111"/>
      <c r="E3788" s="111"/>
      <c r="F3788" s="160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9"/>
      <c r="B3789" s="110"/>
      <c r="C3789" s="110"/>
      <c r="D3789" s="111"/>
      <c r="E3789" s="111"/>
      <c r="F3789" s="160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9"/>
      <c r="B3790" s="110"/>
      <c r="C3790" s="110"/>
      <c r="D3790" s="111"/>
      <c r="E3790" s="111"/>
      <c r="F3790" s="160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9"/>
      <c r="B3791" s="110"/>
      <c r="C3791" s="110"/>
      <c r="D3791" s="111"/>
      <c r="E3791" s="111"/>
      <c r="F3791" s="160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9"/>
      <c r="B3792" s="110"/>
      <c r="C3792" s="110"/>
      <c r="D3792" s="111"/>
      <c r="E3792" s="111"/>
      <c r="F3792" s="160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9"/>
      <c r="B3793" s="110"/>
      <c r="C3793" s="110"/>
      <c r="D3793" s="111"/>
      <c r="E3793" s="111"/>
      <c r="F3793" s="160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9"/>
      <c r="B3794" s="110"/>
      <c r="C3794" s="110"/>
      <c r="D3794" s="111"/>
      <c r="E3794" s="111"/>
      <c r="F3794" s="160"/>
      <c r="G3794" s="114"/>
      <c r="H3794" s="115"/>
      <c r="I3794" s="115"/>
      <c r="J3794" s="116"/>
      <c r="K3794" s="116"/>
      <c r="L3794" s="8"/>
      <c r="M3794" s="117"/>
      <c r="N3794" s="117"/>
      <c r="O3794" s="110"/>
      <c r="P3794" s="110"/>
      <c r="Q3794" s="148"/>
      <c r="R3794" s="149"/>
      <c r="S3794" s="110"/>
      <c r="T3794" s="110"/>
      <c r="U3794" s="110"/>
      <c r="V3794" s="120"/>
      <c r="W3794" s="118"/>
      <c r="X3794" s="118"/>
      <c r="Y3794" s="117"/>
      <c r="Z3794" s="110"/>
      <c r="AA3794" s="110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9"/>
      <c r="B3795" s="110"/>
      <c r="C3795" s="110"/>
      <c r="D3795" s="111"/>
      <c r="E3795" s="111"/>
      <c r="F3795" s="160"/>
      <c r="G3795" s="114"/>
      <c r="H3795" s="115"/>
      <c r="I3795" s="115"/>
      <c r="J3795" s="116"/>
      <c r="K3795" s="116"/>
      <c r="L3795" s="8"/>
      <c r="M3795" s="117"/>
      <c r="N3795" s="117"/>
      <c r="O3795" s="110"/>
      <c r="P3795" s="110"/>
      <c r="Q3795" s="148"/>
      <c r="R3795" s="149"/>
      <c r="S3795" s="110"/>
      <c r="T3795" s="110"/>
      <c r="U3795" s="110"/>
      <c r="V3795" s="120"/>
      <c r="W3795" s="118"/>
      <c r="X3795" s="118"/>
      <c r="Y3795" s="117"/>
      <c r="Z3795" s="110"/>
      <c r="AA3795" s="110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9"/>
      <c r="B3796" s="110"/>
      <c r="C3796" s="110"/>
      <c r="D3796" s="111"/>
      <c r="E3796" s="111"/>
      <c r="F3796" s="160"/>
      <c r="G3796" s="114"/>
      <c r="H3796" s="115"/>
      <c r="I3796" s="115"/>
      <c r="J3796" s="116"/>
      <c r="K3796" s="116"/>
      <c r="L3796" s="8"/>
      <c r="M3796" s="117"/>
      <c r="N3796" s="117"/>
      <c r="O3796" s="110"/>
      <c r="P3796" s="110"/>
      <c r="Q3796" s="148"/>
      <c r="R3796" s="149"/>
      <c r="S3796" s="110"/>
      <c r="T3796" s="110"/>
      <c r="U3796" s="110"/>
      <c r="V3796" s="120"/>
      <c r="W3796" s="118"/>
      <c r="X3796" s="118"/>
      <c r="Y3796" s="117"/>
      <c r="Z3796" s="110"/>
      <c r="AA3796" s="110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9"/>
      <c r="B3797" s="110"/>
      <c r="C3797" s="110"/>
      <c r="D3797" s="111"/>
      <c r="E3797" s="111"/>
      <c r="F3797" s="160"/>
      <c r="G3797" s="114"/>
      <c r="H3797" s="115"/>
      <c r="I3797" s="115"/>
      <c r="J3797" s="116"/>
      <c r="K3797" s="116"/>
      <c r="L3797" s="8"/>
      <c r="M3797" s="117"/>
      <c r="N3797" s="117"/>
      <c r="O3797" s="110"/>
      <c r="P3797" s="110"/>
      <c r="Q3797" s="148"/>
      <c r="R3797" s="149"/>
      <c r="S3797" s="110"/>
      <c r="T3797" s="110"/>
      <c r="U3797" s="110"/>
      <c r="V3797" s="120"/>
      <c r="W3797" s="118"/>
      <c r="X3797" s="118"/>
      <c r="Y3797" s="117"/>
      <c r="Z3797" s="110"/>
      <c r="AA3797" s="110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9"/>
      <c r="B3798" s="110"/>
      <c r="C3798" s="110"/>
      <c r="D3798" s="111"/>
      <c r="E3798" s="111"/>
      <c r="F3798" s="160"/>
      <c r="G3798" s="114"/>
      <c r="H3798" s="115"/>
      <c r="I3798" s="115"/>
      <c r="J3798" s="116"/>
      <c r="K3798" s="116"/>
      <c r="L3798" s="8"/>
      <c r="M3798" s="117"/>
      <c r="N3798" s="117"/>
      <c r="O3798" s="110"/>
      <c r="P3798" s="110"/>
      <c r="Q3798" s="148"/>
      <c r="R3798" s="149"/>
      <c r="S3798" s="110"/>
      <c r="T3798" s="110"/>
      <c r="U3798" s="110"/>
      <c r="V3798" s="120"/>
      <c r="W3798" s="118"/>
      <c r="X3798" s="118"/>
      <c r="Y3798" s="117"/>
      <c r="Z3798" s="110"/>
      <c r="AA3798" s="110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9"/>
      <c r="B3799" s="110"/>
      <c r="C3799" s="110"/>
      <c r="D3799" s="111"/>
      <c r="E3799" s="111"/>
      <c r="F3799" s="160"/>
      <c r="G3799" s="114"/>
      <c r="H3799" s="115"/>
      <c r="I3799" s="115"/>
      <c r="J3799" s="116"/>
      <c r="K3799" s="116"/>
      <c r="L3799" s="8"/>
      <c r="M3799" s="117"/>
      <c r="N3799" s="117"/>
      <c r="O3799" s="110"/>
      <c r="P3799" s="110"/>
      <c r="Q3799" s="148"/>
      <c r="R3799" s="149"/>
      <c r="S3799" s="110"/>
      <c r="T3799" s="110"/>
      <c r="U3799" s="110"/>
      <c r="V3799" s="120"/>
      <c r="W3799" s="118"/>
      <c r="X3799" s="118"/>
      <c r="Y3799" s="117"/>
      <c r="Z3799" s="110"/>
      <c r="AA3799" s="110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9"/>
      <c r="B3800" s="110"/>
      <c r="C3800" s="110"/>
      <c r="D3800" s="111"/>
      <c r="E3800" s="111"/>
      <c r="F3800" s="160"/>
      <c r="G3800" s="114"/>
      <c r="H3800" s="115"/>
      <c r="I3800" s="115"/>
      <c r="J3800" s="116"/>
      <c r="K3800" s="116"/>
      <c r="L3800" s="8"/>
      <c r="M3800" s="117"/>
      <c r="N3800" s="117"/>
      <c r="O3800" s="110"/>
      <c r="P3800" s="110"/>
      <c r="Q3800" s="148"/>
      <c r="R3800" s="149"/>
      <c r="S3800" s="110"/>
      <c r="T3800" s="110"/>
      <c r="U3800" s="110"/>
      <c r="V3800" s="120"/>
      <c r="W3800" s="118"/>
      <c r="X3800" s="118"/>
      <c r="Y3800" s="117"/>
      <c r="Z3800" s="110"/>
      <c r="AA3800" s="110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9"/>
      <c r="B3801" s="110"/>
      <c r="C3801" s="110"/>
      <c r="D3801" s="111"/>
      <c r="E3801" s="111"/>
      <c r="F3801" s="160"/>
      <c r="G3801" s="114"/>
      <c r="H3801" s="115"/>
      <c r="I3801" s="115"/>
      <c r="J3801" s="116"/>
      <c r="K3801" s="116"/>
      <c r="L3801" s="8"/>
      <c r="M3801" s="117"/>
      <c r="N3801" s="117"/>
      <c r="O3801" s="110"/>
      <c r="P3801" s="110"/>
      <c r="Q3801" s="148"/>
      <c r="R3801" s="149"/>
      <c r="S3801" s="110"/>
      <c r="T3801" s="110"/>
      <c r="U3801" s="110"/>
      <c r="V3801" s="120"/>
      <c r="W3801" s="118"/>
      <c r="X3801" s="118"/>
      <c r="Y3801" s="117"/>
      <c r="Z3801" s="110"/>
      <c r="AA3801" s="110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9"/>
      <c r="B3802" s="110"/>
      <c r="C3802" s="110"/>
      <c r="D3802" s="111"/>
      <c r="E3802" s="111"/>
      <c r="F3802" s="160"/>
      <c r="G3802" s="114"/>
      <c r="H3802" s="115"/>
      <c r="I3802" s="115"/>
      <c r="J3802" s="116"/>
      <c r="K3802" s="116"/>
      <c r="L3802" s="8"/>
      <c r="M3802" s="117"/>
      <c r="N3802" s="117"/>
      <c r="O3802" s="110"/>
      <c r="P3802" s="110"/>
      <c r="Q3802" s="148"/>
      <c r="R3802" s="149"/>
      <c r="S3802" s="110"/>
      <c r="T3802" s="110"/>
      <c r="U3802" s="110"/>
      <c r="V3802" s="120"/>
      <c r="W3802" s="118"/>
      <c r="X3802" s="118"/>
      <c r="Y3802" s="117"/>
      <c r="Z3802" s="110"/>
      <c r="AA3802" s="110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9"/>
      <c r="B3803" s="110"/>
      <c r="C3803" s="110"/>
      <c r="D3803" s="111"/>
      <c r="E3803" s="111"/>
      <c r="F3803" s="160"/>
      <c r="G3803" s="114"/>
      <c r="H3803" s="115"/>
      <c r="I3803" s="115"/>
      <c r="J3803" s="116"/>
      <c r="K3803" s="116"/>
      <c r="L3803" s="8"/>
      <c r="M3803" s="117"/>
      <c r="N3803" s="117"/>
      <c r="O3803" s="110"/>
      <c r="P3803" s="110"/>
      <c r="Q3803" s="148"/>
      <c r="R3803" s="149"/>
      <c r="S3803" s="110"/>
      <c r="T3803" s="110"/>
      <c r="U3803" s="110"/>
      <c r="V3803" s="120"/>
      <c r="W3803" s="118"/>
      <c r="X3803" s="118"/>
      <c r="Y3803" s="117"/>
      <c r="Z3803" s="110"/>
      <c r="AA3803" s="110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9"/>
      <c r="B3804" s="110"/>
      <c r="C3804" s="110"/>
      <c r="D3804" s="111"/>
      <c r="E3804" s="111"/>
      <c r="F3804" s="160"/>
      <c r="G3804" s="114"/>
      <c r="H3804" s="115"/>
      <c r="I3804" s="115"/>
      <c r="J3804" s="116"/>
      <c r="K3804" s="116"/>
      <c r="L3804" s="8"/>
      <c r="M3804" s="117"/>
      <c r="N3804" s="117"/>
      <c r="O3804" s="110"/>
      <c r="P3804" s="110"/>
      <c r="Q3804" s="148"/>
      <c r="R3804" s="149"/>
      <c r="S3804" s="110"/>
      <c r="T3804" s="110"/>
      <c r="U3804" s="110"/>
      <c r="V3804" s="120"/>
      <c r="W3804" s="118"/>
      <c r="X3804" s="118"/>
      <c r="Y3804" s="117"/>
      <c r="Z3804" s="110"/>
      <c r="AA3804" s="110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9"/>
      <c r="B3805" s="110"/>
      <c r="C3805" s="110"/>
      <c r="D3805" s="111"/>
      <c r="E3805" s="111"/>
      <c r="F3805" s="160"/>
      <c r="G3805" s="114"/>
      <c r="H3805" s="115"/>
      <c r="I3805" s="115"/>
      <c r="J3805" s="116"/>
      <c r="K3805" s="116"/>
      <c r="L3805" s="8"/>
      <c r="M3805" s="117"/>
      <c r="N3805" s="117"/>
      <c r="O3805" s="110"/>
      <c r="P3805" s="110"/>
      <c r="Q3805" s="148"/>
      <c r="R3805" s="149"/>
      <c r="S3805" s="110"/>
      <c r="T3805" s="110"/>
      <c r="U3805" s="110"/>
      <c r="V3805" s="120"/>
      <c r="W3805" s="118"/>
      <c r="X3805" s="118"/>
      <c r="Y3805" s="117"/>
      <c r="Z3805" s="110"/>
      <c r="AA3805" s="110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9"/>
      <c r="B3806" s="110"/>
      <c r="C3806" s="110"/>
      <c r="D3806" s="111"/>
      <c r="E3806" s="111"/>
      <c r="F3806" s="160"/>
      <c r="G3806" s="114"/>
      <c r="H3806" s="115"/>
      <c r="I3806" s="115"/>
      <c r="J3806" s="116"/>
      <c r="K3806" s="116"/>
      <c r="L3806" s="8"/>
      <c r="M3806" s="117"/>
      <c r="N3806" s="117"/>
      <c r="O3806" s="110"/>
      <c r="P3806" s="110"/>
      <c r="Q3806" s="148"/>
      <c r="R3806" s="149"/>
      <c r="S3806" s="110"/>
      <c r="T3806" s="110"/>
      <c r="U3806" s="110"/>
      <c r="V3806" s="120"/>
      <c r="W3806" s="118"/>
      <c r="X3806" s="118"/>
      <c r="Y3806" s="117"/>
      <c r="Z3806" s="110"/>
      <c r="AA3806" s="110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9"/>
      <c r="B3807" s="110"/>
      <c r="C3807" s="110"/>
      <c r="D3807" s="111"/>
      <c r="E3807" s="111"/>
      <c r="F3807" s="160"/>
      <c r="G3807" s="114"/>
      <c r="H3807" s="115"/>
      <c r="I3807" s="115"/>
      <c r="J3807" s="116"/>
      <c r="K3807" s="116"/>
      <c r="L3807" s="8"/>
      <c r="M3807" s="117"/>
      <c r="N3807" s="117"/>
      <c r="O3807" s="110"/>
      <c r="P3807" s="110"/>
      <c r="Q3807" s="148"/>
      <c r="R3807" s="149"/>
      <c r="S3807" s="110"/>
      <c r="T3807" s="110"/>
      <c r="U3807" s="110"/>
      <c r="V3807" s="120"/>
      <c r="W3807" s="118"/>
      <c r="X3807" s="118"/>
      <c r="Y3807" s="117"/>
      <c r="Z3807" s="110"/>
      <c r="AA3807" s="110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9"/>
      <c r="B3808" s="110"/>
      <c r="C3808" s="110"/>
      <c r="D3808" s="111"/>
      <c r="E3808" s="111"/>
      <c r="F3808" s="160"/>
      <c r="G3808" s="114"/>
      <c r="H3808" s="115"/>
      <c r="I3808" s="115"/>
      <c r="J3808" s="116"/>
      <c r="K3808" s="116"/>
      <c r="L3808" s="8"/>
      <c r="M3808" s="117"/>
      <c r="N3808" s="117"/>
      <c r="O3808" s="110"/>
      <c r="P3808" s="110"/>
      <c r="Q3808" s="148"/>
      <c r="R3808" s="149"/>
      <c r="S3808" s="110"/>
      <c r="T3808" s="110"/>
      <c r="U3808" s="110"/>
      <c r="V3808" s="120"/>
      <c r="W3808" s="118"/>
      <c r="X3808" s="118"/>
      <c r="Y3808" s="117"/>
      <c r="Z3808" s="110"/>
      <c r="AA3808" s="110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9"/>
      <c r="B3809" s="110"/>
      <c r="C3809" s="110"/>
      <c r="D3809" s="111"/>
      <c r="E3809" s="111"/>
      <c r="F3809" s="160"/>
      <c r="G3809" s="114"/>
      <c r="H3809" s="115"/>
      <c r="I3809" s="115"/>
      <c r="J3809" s="116"/>
      <c r="K3809" s="116"/>
      <c r="L3809" s="8"/>
      <c r="M3809" s="117"/>
      <c r="N3809" s="117"/>
      <c r="O3809" s="110"/>
      <c r="P3809" s="110"/>
      <c r="Q3809" s="148"/>
      <c r="R3809" s="149"/>
      <c r="S3809" s="110"/>
      <c r="T3809" s="110"/>
      <c r="U3809" s="110"/>
      <c r="V3809" s="120"/>
      <c r="W3809" s="118"/>
      <c r="X3809" s="118"/>
      <c r="Y3809" s="117"/>
      <c r="Z3809" s="110"/>
      <c r="AA3809" s="110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9"/>
      <c r="B3810" s="110"/>
      <c r="C3810" s="110"/>
      <c r="D3810" s="111"/>
      <c r="E3810" s="111"/>
      <c r="F3810" s="160"/>
      <c r="G3810" s="114"/>
      <c r="H3810" s="115"/>
      <c r="I3810" s="115"/>
      <c r="J3810" s="116"/>
      <c r="K3810" s="116"/>
      <c r="L3810" s="8"/>
      <c r="M3810" s="117"/>
      <c r="N3810" s="117"/>
      <c r="O3810" s="110"/>
      <c r="P3810" s="110"/>
      <c r="Q3810" s="148"/>
      <c r="R3810" s="149"/>
      <c r="S3810" s="110"/>
      <c r="T3810" s="110"/>
      <c r="U3810" s="110"/>
      <c r="V3810" s="120"/>
      <c r="W3810" s="118"/>
      <c r="X3810" s="118"/>
      <c r="Y3810" s="117"/>
      <c r="Z3810" s="110"/>
      <c r="AA3810" s="110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9"/>
      <c r="B3811" s="110"/>
      <c r="C3811" s="110"/>
      <c r="D3811" s="111"/>
      <c r="E3811" s="111"/>
      <c r="F3811" s="160"/>
      <c r="G3811" s="114"/>
      <c r="H3811" s="115"/>
      <c r="I3811" s="115"/>
      <c r="J3811" s="116"/>
      <c r="K3811" s="116"/>
      <c r="L3811" s="8"/>
      <c r="M3811" s="117"/>
      <c r="N3811" s="117"/>
      <c r="O3811" s="110"/>
      <c r="P3811" s="110"/>
      <c r="Q3811" s="148"/>
      <c r="R3811" s="149"/>
      <c r="S3811" s="110"/>
      <c r="T3811" s="110"/>
      <c r="U3811" s="110"/>
      <c r="V3811" s="120"/>
      <c r="W3811" s="118"/>
      <c r="X3811" s="118"/>
      <c r="Y3811" s="117"/>
      <c r="Z3811" s="110"/>
      <c r="AA3811" s="110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9"/>
      <c r="B3812" s="110"/>
      <c r="C3812" s="110"/>
      <c r="D3812" s="111"/>
      <c r="E3812" s="111"/>
      <c r="F3812" s="160"/>
      <c r="G3812" s="114"/>
      <c r="H3812" s="115"/>
      <c r="I3812" s="115"/>
      <c r="J3812" s="116"/>
      <c r="K3812" s="116"/>
      <c r="L3812" s="8"/>
      <c r="M3812" s="117"/>
      <c r="N3812" s="117"/>
      <c r="O3812" s="110"/>
      <c r="P3812" s="110"/>
      <c r="Q3812" s="148"/>
      <c r="R3812" s="149"/>
      <c r="S3812" s="110"/>
      <c r="T3812" s="110"/>
      <c r="U3812" s="110"/>
      <c r="V3812" s="120"/>
      <c r="W3812" s="118"/>
      <c r="X3812" s="118"/>
      <c r="Y3812" s="117"/>
      <c r="Z3812" s="110"/>
      <c r="AA3812" s="110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9"/>
      <c r="B3813" s="110"/>
      <c r="C3813" s="110"/>
      <c r="D3813" s="111"/>
      <c r="E3813" s="111"/>
      <c r="F3813" s="160"/>
      <c r="G3813" s="114"/>
      <c r="H3813" s="115"/>
      <c r="I3813" s="115"/>
      <c r="J3813" s="116"/>
      <c r="K3813" s="116"/>
      <c r="L3813" s="8"/>
      <c r="M3813" s="117"/>
      <c r="N3813" s="117"/>
      <c r="O3813" s="110"/>
      <c r="P3813" s="110"/>
      <c r="Q3813" s="148"/>
      <c r="R3813" s="149"/>
      <c r="S3813" s="110"/>
      <c r="T3813" s="110"/>
      <c r="U3813" s="110"/>
      <c r="V3813" s="120"/>
      <c r="W3813" s="118"/>
      <c r="X3813" s="118"/>
      <c r="Y3813" s="117"/>
      <c r="Z3813" s="110"/>
      <c r="AA3813" s="110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9"/>
      <c r="B3814" s="110"/>
      <c r="C3814" s="110"/>
      <c r="D3814" s="111"/>
      <c r="E3814" s="111"/>
      <c r="F3814" s="160"/>
      <c r="G3814" s="114"/>
      <c r="H3814" s="115"/>
      <c r="I3814" s="115"/>
      <c r="J3814" s="116"/>
      <c r="K3814" s="116"/>
      <c r="L3814" s="8"/>
      <c r="M3814" s="117"/>
      <c r="N3814" s="117"/>
      <c r="O3814" s="110"/>
      <c r="P3814" s="110"/>
      <c r="Q3814" s="148"/>
      <c r="R3814" s="149"/>
      <c r="S3814" s="110"/>
      <c r="T3814" s="110"/>
      <c r="U3814" s="110"/>
      <c r="V3814" s="120"/>
      <c r="W3814" s="118"/>
      <c r="X3814" s="118"/>
      <c r="Y3814" s="117"/>
      <c r="Z3814" s="110"/>
      <c r="AA3814" s="110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9"/>
      <c r="B3815" s="110"/>
      <c r="C3815" s="110"/>
      <c r="D3815" s="111"/>
      <c r="E3815" s="111"/>
      <c r="F3815" s="160"/>
      <c r="G3815" s="114"/>
      <c r="H3815" s="115"/>
      <c r="I3815" s="115"/>
      <c r="J3815" s="116"/>
      <c r="K3815" s="116"/>
      <c r="L3815" s="8"/>
      <c r="M3815" s="117"/>
      <c r="N3815" s="117"/>
      <c r="O3815" s="110"/>
      <c r="P3815" s="110"/>
      <c r="Q3815" s="148"/>
      <c r="R3815" s="149"/>
      <c r="S3815" s="110"/>
      <c r="T3815" s="110"/>
      <c r="U3815" s="110"/>
      <c r="V3815" s="120"/>
      <c r="W3815" s="118"/>
      <c r="X3815" s="118"/>
      <c r="Y3815" s="117"/>
      <c r="Z3815" s="110"/>
      <c r="AA3815" s="110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9"/>
      <c r="B3816" s="110"/>
      <c r="C3816" s="110"/>
      <c r="D3816" s="111"/>
      <c r="E3816" s="111"/>
      <c r="F3816" s="160"/>
      <c r="G3816" s="114"/>
      <c r="H3816" s="115"/>
      <c r="I3816" s="115"/>
      <c r="J3816" s="116"/>
      <c r="K3816" s="116"/>
      <c r="L3816" s="8"/>
      <c r="M3816" s="117"/>
      <c r="N3816" s="117"/>
      <c r="O3816" s="110"/>
      <c r="P3816" s="110"/>
      <c r="Q3816" s="148"/>
      <c r="R3816" s="149"/>
      <c r="S3816" s="110"/>
      <c r="T3816" s="110"/>
      <c r="U3816" s="110"/>
      <c r="V3816" s="120"/>
      <c r="W3816" s="118"/>
      <c r="X3816" s="118"/>
      <c r="Y3816" s="117"/>
      <c r="Z3816" s="110"/>
      <c r="AA3816" s="110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9"/>
      <c r="B3817" s="110"/>
      <c r="C3817" s="110"/>
      <c r="D3817" s="111"/>
      <c r="E3817" s="111"/>
      <c r="F3817" s="160"/>
      <c r="G3817" s="114"/>
      <c r="H3817" s="115"/>
      <c r="I3817" s="115"/>
      <c r="J3817" s="116"/>
      <c r="K3817" s="116"/>
      <c r="L3817" s="8"/>
      <c r="M3817" s="117"/>
      <c r="N3817" s="117"/>
      <c r="O3817" s="110"/>
      <c r="P3817" s="110"/>
      <c r="Q3817" s="148"/>
      <c r="R3817" s="149"/>
      <c r="S3817" s="110"/>
      <c r="T3817" s="110"/>
      <c r="U3817" s="110"/>
      <c r="V3817" s="120"/>
      <c r="W3817" s="118"/>
      <c r="X3817" s="118"/>
      <c r="Y3817" s="117"/>
      <c r="Z3817" s="110"/>
      <c r="AA3817" s="110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9"/>
      <c r="B3818" s="110"/>
      <c r="C3818" s="110"/>
      <c r="D3818" s="111"/>
      <c r="E3818" s="111"/>
      <c r="F3818" s="160"/>
      <c r="G3818" s="114"/>
      <c r="H3818" s="115"/>
      <c r="I3818" s="115"/>
      <c r="J3818" s="116"/>
      <c r="K3818" s="116"/>
      <c r="L3818" s="8"/>
      <c r="M3818" s="117"/>
      <c r="N3818" s="117"/>
      <c r="O3818" s="110"/>
      <c r="P3818" s="110"/>
      <c r="Q3818" s="148"/>
      <c r="R3818" s="149"/>
      <c r="S3818" s="110"/>
      <c r="T3818" s="110"/>
      <c r="U3818" s="110"/>
      <c r="V3818" s="120"/>
      <c r="W3818" s="118"/>
      <c r="X3818" s="118"/>
      <c r="Y3818" s="117"/>
      <c r="Z3818" s="110"/>
      <c r="AA3818" s="110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9"/>
      <c r="B3819" s="110"/>
      <c r="C3819" s="110"/>
      <c r="D3819" s="111"/>
      <c r="E3819" s="111"/>
      <c r="F3819" s="160"/>
      <c r="G3819" s="114"/>
      <c r="H3819" s="115"/>
      <c r="I3819" s="115"/>
      <c r="J3819" s="116"/>
      <c r="K3819" s="116"/>
      <c r="L3819" s="8"/>
      <c r="M3819" s="117"/>
      <c r="N3819" s="117"/>
      <c r="O3819" s="110"/>
      <c r="P3819" s="110"/>
      <c r="Q3819" s="148"/>
      <c r="R3819" s="149"/>
      <c r="S3819" s="110"/>
      <c r="T3819" s="110"/>
      <c r="U3819" s="110"/>
      <c r="V3819" s="120"/>
      <c r="W3819" s="118"/>
      <c r="X3819" s="118"/>
      <c r="Y3819" s="117"/>
      <c r="Z3819" s="110"/>
      <c r="AA3819" s="110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9"/>
      <c r="B3820" s="110"/>
      <c r="C3820" s="110"/>
      <c r="D3820" s="111"/>
      <c r="E3820" s="111"/>
      <c r="F3820" s="160"/>
      <c r="G3820" s="114"/>
      <c r="H3820" s="115"/>
      <c r="I3820" s="115"/>
      <c r="J3820" s="116"/>
      <c r="K3820" s="116"/>
      <c r="L3820" s="8"/>
      <c r="M3820" s="117"/>
      <c r="N3820" s="117"/>
      <c r="O3820" s="110"/>
      <c r="P3820" s="110"/>
      <c r="Q3820" s="148"/>
      <c r="R3820" s="149"/>
      <c r="S3820" s="110"/>
      <c r="T3820" s="110"/>
      <c r="U3820" s="110"/>
      <c r="V3820" s="120"/>
      <c r="W3820" s="118"/>
      <c r="X3820" s="118"/>
      <c r="Y3820" s="117"/>
      <c r="Z3820" s="110"/>
      <c r="AA3820" s="110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9"/>
      <c r="B3821" s="110"/>
      <c r="C3821" s="110"/>
      <c r="D3821" s="111"/>
      <c r="E3821" s="111"/>
      <c r="F3821" s="160"/>
      <c r="G3821" s="114"/>
      <c r="H3821" s="115"/>
      <c r="I3821" s="115"/>
      <c r="J3821" s="116"/>
      <c r="K3821" s="116"/>
      <c r="L3821" s="8"/>
      <c r="M3821" s="117"/>
      <c r="N3821" s="117"/>
      <c r="O3821" s="110"/>
      <c r="P3821" s="110"/>
      <c r="Q3821" s="148"/>
      <c r="R3821" s="149"/>
      <c r="S3821" s="110"/>
      <c r="T3821" s="110"/>
      <c r="U3821" s="110"/>
      <c r="V3821" s="120"/>
      <c r="W3821" s="118"/>
      <c r="X3821" s="118"/>
      <c r="Y3821" s="117"/>
      <c r="Z3821" s="110"/>
      <c r="AA3821" s="110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9"/>
      <c r="B3822" s="110"/>
      <c r="C3822" s="110"/>
      <c r="D3822" s="111"/>
      <c r="E3822" s="111"/>
      <c r="F3822" s="160"/>
      <c r="G3822" s="114"/>
      <c r="H3822" s="115"/>
      <c r="I3822" s="115"/>
      <c r="J3822" s="116"/>
      <c r="K3822" s="116"/>
      <c r="L3822" s="8"/>
      <c r="M3822" s="117"/>
      <c r="N3822" s="117"/>
      <c r="O3822" s="110"/>
      <c r="P3822" s="110"/>
      <c r="Q3822" s="148"/>
      <c r="R3822" s="149"/>
      <c r="S3822" s="110"/>
      <c r="T3822" s="110"/>
      <c r="U3822" s="110"/>
      <c r="V3822" s="120"/>
      <c r="W3822" s="118"/>
      <c r="X3822" s="118"/>
      <c r="Y3822" s="117"/>
      <c r="Z3822" s="110"/>
      <c r="AA3822" s="110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9"/>
      <c r="B3823" s="110"/>
      <c r="C3823" s="110"/>
      <c r="D3823" s="111"/>
      <c r="E3823" s="111"/>
      <c r="F3823" s="160"/>
      <c r="G3823" s="114"/>
      <c r="H3823" s="115"/>
      <c r="I3823" s="115"/>
      <c r="J3823" s="116"/>
      <c r="K3823" s="116"/>
      <c r="L3823" s="8"/>
      <c r="M3823" s="117"/>
      <c r="N3823" s="117"/>
      <c r="O3823" s="110"/>
      <c r="P3823" s="110"/>
      <c r="Q3823" s="148"/>
      <c r="R3823" s="149"/>
      <c r="S3823" s="110"/>
      <c r="T3823" s="110"/>
      <c r="U3823" s="110"/>
      <c r="V3823" s="120"/>
      <c r="W3823" s="118"/>
      <c r="X3823" s="118"/>
      <c r="Y3823" s="117"/>
      <c r="Z3823" s="110"/>
      <c r="AA3823" s="110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9"/>
      <c r="B3824" s="110"/>
      <c r="C3824" s="110"/>
      <c r="D3824" s="111"/>
      <c r="E3824" s="111"/>
      <c r="F3824" s="160"/>
      <c r="G3824" s="114"/>
      <c r="H3824" s="115"/>
      <c r="I3824" s="115"/>
      <c r="J3824" s="116"/>
      <c r="K3824" s="116"/>
      <c r="L3824" s="8"/>
      <c r="M3824" s="117"/>
      <c r="N3824" s="117"/>
      <c r="O3824" s="110"/>
      <c r="P3824" s="110"/>
      <c r="Q3824" s="148"/>
      <c r="R3824" s="149"/>
      <c r="S3824" s="110"/>
      <c r="T3824" s="110"/>
      <c r="U3824" s="110"/>
      <c r="V3824" s="120"/>
      <c r="W3824" s="118"/>
      <c r="X3824" s="118"/>
      <c r="Y3824" s="117"/>
      <c r="Z3824" s="110"/>
      <c r="AA3824" s="110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9"/>
      <c r="B3825" s="110"/>
      <c r="C3825" s="110"/>
      <c r="D3825" s="111"/>
      <c r="E3825" s="111"/>
      <c r="F3825" s="160"/>
      <c r="G3825" s="114"/>
      <c r="H3825" s="115"/>
      <c r="I3825" s="115"/>
      <c r="J3825" s="116"/>
      <c r="K3825" s="116"/>
      <c r="L3825" s="8"/>
      <c r="M3825" s="117"/>
      <c r="N3825" s="117"/>
      <c r="O3825" s="110"/>
      <c r="P3825" s="110"/>
      <c r="Q3825" s="148"/>
      <c r="R3825" s="149"/>
      <c r="S3825" s="110"/>
      <c r="T3825" s="110"/>
      <c r="U3825" s="110"/>
      <c r="V3825" s="120"/>
      <c r="W3825" s="118"/>
      <c r="X3825" s="118"/>
      <c r="Y3825" s="117"/>
      <c r="Z3825" s="110"/>
      <c r="AA3825" s="110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9"/>
      <c r="B3826" s="110"/>
      <c r="C3826" s="110"/>
      <c r="D3826" s="111"/>
      <c r="E3826" s="111"/>
      <c r="F3826" s="160"/>
      <c r="G3826" s="114"/>
      <c r="H3826" s="115"/>
      <c r="I3826" s="115"/>
      <c r="J3826" s="116"/>
      <c r="K3826" s="116"/>
      <c r="L3826" s="8"/>
      <c r="M3826" s="117"/>
      <c r="N3826" s="117"/>
      <c r="O3826" s="110"/>
      <c r="P3826" s="110"/>
      <c r="Q3826" s="148"/>
      <c r="R3826" s="149"/>
      <c r="S3826" s="110"/>
      <c r="T3826" s="110"/>
      <c r="U3826" s="110"/>
      <c r="V3826" s="120"/>
      <c r="W3826" s="118"/>
      <c r="X3826" s="118"/>
      <c r="Y3826" s="117"/>
      <c r="Z3826" s="110"/>
      <c r="AA3826" s="110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9"/>
      <c r="B3827" s="110"/>
      <c r="C3827" s="110"/>
      <c r="D3827" s="111"/>
      <c r="E3827" s="111"/>
      <c r="F3827" s="160"/>
      <c r="G3827" s="114"/>
      <c r="H3827" s="115"/>
      <c r="I3827" s="115"/>
      <c r="J3827" s="116"/>
      <c r="K3827" s="116"/>
      <c r="L3827" s="8"/>
      <c r="M3827" s="117"/>
      <c r="N3827" s="117"/>
      <c r="O3827" s="110"/>
      <c r="P3827" s="110"/>
      <c r="Q3827" s="148"/>
      <c r="R3827" s="149"/>
      <c r="S3827" s="110"/>
      <c r="T3827" s="110"/>
      <c r="U3827" s="110"/>
      <c r="V3827" s="120"/>
      <c r="W3827" s="118"/>
      <c r="X3827" s="118"/>
      <c r="Y3827" s="117"/>
      <c r="Z3827" s="110"/>
      <c r="AA3827" s="110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9"/>
      <c r="B3828" s="110"/>
      <c r="C3828" s="110"/>
      <c r="D3828" s="111"/>
      <c r="E3828" s="111"/>
      <c r="F3828" s="160"/>
      <c r="G3828" s="114"/>
      <c r="H3828" s="115"/>
      <c r="I3828" s="115"/>
      <c r="J3828" s="116"/>
      <c r="K3828" s="116"/>
      <c r="L3828" s="8"/>
      <c r="M3828" s="117"/>
      <c r="N3828" s="117"/>
      <c r="O3828" s="110"/>
      <c r="P3828" s="110"/>
      <c r="Q3828" s="148"/>
      <c r="R3828" s="149"/>
      <c r="S3828" s="110"/>
      <c r="T3828" s="110"/>
      <c r="U3828" s="110"/>
      <c r="V3828" s="120"/>
      <c r="W3828" s="118"/>
      <c r="X3828" s="118"/>
      <c r="Y3828" s="117"/>
      <c r="Z3828" s="110"/>
      <c r="AA3828" s="110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9"/>
      <c r="B3829" s="110"/>
      <c r="C3829" s="110"/>
      <c r="D3829" s="111"/>
      <c r="E3829" s="111"/>
      <c r="F3829" s="160"/>
      <c r="G3829" s="114"/>
      <c r="H3829" s="115"/>
      <c r="I3829" s="115"/>
      <c r="J3829" s="116"/>
      <c r="K3829" s="116"/>
      <c r="L3829" s="8"/>
      <c r="M3829" s="117"/>
      <c r="N3829" s="117"/>
      <c r="O3829" s="110"/>
      <c r="P3829" s="110"/>
      <c r="Q3829" s="148"/>
      <c r="R3829" s="149"/>
      <c r="S3829" s="110"/>
      <c r="T3829" s="110"/>
      <c r="U3829" s="110"/>
      <c r="V3829" s="120"/>
      <c r="W3829" s="118"/>
      <c r="X3829" s="118"/>
      <c r="Y3829" s="117"/>
      <c r="Z3829" s="110"/>
      <c r="AA3829" s="110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9"/>
      <c r="B3830" s="110"/>
      <c r="C3830" s="110"/>
      <c r="D3830" s="111"/>
      <c r="E3830" s="111"/>
      <c r="F3830" s="160"/>
      <c r="G3830" s="114"/>
      <c r="H3830" s="115"/>
      <c r="I3830" s="115"/>
      <c r="J3830" s="116"/>
      <c r="K3830" s="116"/>
      <c r="L3830" s="8"/>
      <c r="M3830" s="117"/>
      <c r="N3830" s="117"/>
      <c r="O3830" s="110"/>
      <c r="P3830" s="110"/>
      <c r="Q3830" s="148"/>
      <c r="R3830" s="149"/>
      <c r="S3830" s="110"/>
      <c r="T3830" s="110"/>
      <c r="U3830" s="110"/>
      <c r="V3830" s="120"/>
      <c r="W3830" s="118"/>
      <c r="X3830" s="118"/>
      <c r="Y3830" s="117"/>
      <c r="Z3830" s="110"/>
      <c r="AA3830" s="110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9"/>
      <c r="B3831" s="110"/>
      <c r="C3831" s="110"/>
      <c r="D3831" s="111"/>
      <c r="E3831" s="111"/>
      <c r="F3831" s="160"/>
      <c r="G3831" s="114"/>
      <c r="H3831" s="115"/>
      <c r="I3831" s="115"/>
      <c r="J3831" s="116"/>
      <c r="K3831" s="116"/>
      <c r="L3831" s="8"/>
      <c r="M3831" s="117"/>
      <c r="N3831" s="117"/>
      <c r="O3831" s="110"/>
      <c r="P3831" s="110"/>
      <c r="Q3831" s="148"/>
      <c r="R3831" s="149"/>
      <c r="S3831" s="110"/>
      <c r="T3831" s="110"/>
      <c r="U3831" s="110"/>
      <c r="V3831" s="120"/>
      <c r="W3831" s="118"/>
      <c r="X3831" s="118"/>
      <c r="Y3831" s="117"/>
      <c r="Z3831" s="110"/>
      <c r="AA3831" s="110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9"/>
      <c r="B3832" s="110"/>
      <c r="C3832" s="110"/>
      <c r="D3832" s="111"/>
      <c r="E3832" s="111"/>
      <c r="F3832" s="160"/>
      <c r="G3832" s="114"/>
      <c r="H3832" s="115"/>
      <c r="I3832" s="115"/>
      <c r="J3832" s="116"/>
      <c r="K3832" s="116"/>
      <c r="L3832" s="8"/>
      <c r="M3832" s="117"/>
      <c r="N3832" s="117"/>
      <c r="O3832" s="110"/>
      <c r="P3832" s="110"/>
      <c r="Q3832" s="148"/>
      <c r="R3832" s="149"/>
      <c r="S3832" s="110"/>
      <c r="T3832" s="110"/>
      <c r="U3832" s="110"/>
      <c r="V3832" s="120"/>
      <c r="W3832" s="118"/>
      <c r="X3832" s="118"/>
      <c r="Y3832" s="117"/>
      <c r="Z3832" s="110"/>
      <c r="AA3832" s="110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9"/>
      <c r="B3833" s="110"/>
      <c r="C3833" s="110"/>
      <c r="D3833" s="111"/>
      <c r="E3833" s="111"/>
      <c r="F3833" s="160"/>
      <c r="G3833" s="114"/>
      <c r="H3833" s="115"/>
      <c r="I3833" s="115"/>
      <c r="J3833" s="116"/>
      <c r="K3833" s="116"/>
      <c r="L3833" s="8"/>
      <c r="M3833" s="117"/>
      <c r="N3833" s="117"/>
      <c r="O3833" s="110"/>
      <c r="P3833" s="110"/>
      <c r="Q3833" s="148"/>
      <c r="R3833" s="149"/>
      <c r="S3833" s="110"/>
      <c r="T3833" s="110"/>
      <c r="U3833" s="110"/>
      <c r="V3833" s="120"/>
      <c r="W3833" s="118"/>
      <c r="X3833" s="118"/>
      <c r="Y3833" s="117"/>
      <c r="Z3833" s="110"/>
      <c r="AA3833" s="110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9"/>
      <c r="B3834" s="110"/>
      <c r="C3834" s="110"/>
      <c r="D3834" s="111"/>
      <c r="E3834" s="111"/>
      <c r="F3834" s="160"/>
      <c r="G3834" s="114"/>
      <c r="H3834" s="115"/>
      <c r="I3834" s="115"/>
      <c r="J3834" s="116"/>
      <c r="K3834" s="116"/>
      <c r="L3834" s="8"/>
      <c r="M3834" s="117"/>
      <c r="N3834" s="117"/>
      <c r="O3834" s="110"/>
      <c r="P3834" s="110"/>
      <c r="Q3834" s="148"/>
      <c r="R3834" s="149"/>
      <c r="S3834" s="110"/>
      <c r="T3834" s="110"/>
      <c r="U3834" s="110"/>
      <c r="V3834" s="120"/>
      <c r="W3834" s="118"/>
      <c r="X3834" s="118"/>
      <c r="Y3834" s="117"/>
      <c r="Z3834" s="110"/>
      <c r="AA3834" s="110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9"/>
      <c r="B3835" s="110"/>
      <c r="C3835" s="110"/>
      <c r="D3835" s="111"/>
      <c r="E3835" s="111"/>
      <c r="F3835" s="160"/>
      <c r="G3835" s="114"/>
      <c r="H3835" s="115"/>
      <c r="I3835" s="115"/>
      <c r="J3835" s="116"/>
      <c r="K3835" s="116"/>
      <c r="L3835" s="8"/>
      <c r="M3835" s="117"/>
      <c r="N3835" s="117"/>
      <c r="O3835" s="110"/>
      <c r="P3835" s="110"/>
      <c r="Q3835" s="148"/>
      <c r="R3835" s="149"/>
      <c r="S3835" s="110"/>
      <c r="T3835" s="110"/>
      <c r="U3835" s="110"/>
      <c r="V3835" s="120"/>
      <c r="W3835" s="118"/>
      <c r="X3835" s="118"/>
      <c r="Y3835" s="117"/>
      <c r="Z3835" s="110"/>
      <c r="AA3835" s="110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9"/>
      <c r="B3836" s="110"/>
      <c r="C3836" s="110"/>
      <c r="D3836" s="111"/>
      <c r="E3836" s="111"/>
      <c r="F3836" s="160"/>
      <c r="G3836" s="114"/>
      <c r="H3836" s="115"/>
      <c r="I3836" s="115"/>
      <c r="J3836" s="116"/>
      <c r="K3836" s="116"/>
      <c r="L3836" s="8"/>
      <c r="M3836" s="117"/>
      <c r="N3836" s="117"/>
      <c r="O3836" s="110"/>
      <c r="P3836" s="110"/>
      <c r="Q3836" s="148"/>
      <c r="R3836" s="149"/>
      <c r="S3836" s="110"/>
      <c r="T3836" s="110"/>
      <c r="U3836" s="110"/>
      <c r="V3836" s="120"/>
      <c r="W3836" s="118"/>
      <c r="X3836" s="118"/>
      <c r="Y3836" s="117"/>
      <c r="Z3836" s="110"/>
      <c r="AA3836" s="110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9"/>
      <c r="B3837" s="110"/>
      <c r="C3837" s="110"/>
      <c r="D3837" s="111"/>
      <c r="E3837" s="111"/>
      <c r="F3837" s="160"/>
      <c r="G3837" s="114"/>
      <c r="H3837" s="115"/>
      <c r="I3837" s="115"/>
      <c r="J3837" s="116"/>
      <c r="K3837" s="116"/>
      <c r="L3837" s="8"/>
      <c r="M3837" s="117"/>
      <c r="N3837" s="117"/>
      <c r="O3837" s="110"/>
      <c r="P3837" s="110"/>
      <c r="Q3837" s="148"/>
      <c r="R3837" s="149"/>
      <c r="S3837" s="110"/>
      <c r="T3837" s="110"/>
      <c r="U3837" s="110"/>
      <c r="V3837" s="120"/>
      <c r="W3837" s="118"/>
      <c r="X3837" s="118"/>
      <c r="Y3837" s="117"/>
      <c r="Z3837" s="110"/>
      <c r="AA3837" s="110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9"/>
      <c r="B3838" s="110"/>
      <c r="C3838" s="110"/>
      <c r="D3838" s="111"/>
      <c r="E3838" s="111"/>
      <c r="F3838" s="160"/>
      <c r="G3838" s="114"/>
      <c r="H3838" s="115"/>
      <c r="I3838" s="115"/>
      <c r="J3838" s="116"/>
      <c r="K3838" s="116"/>
      <c r="L3838" s="8"/>
      <c r="M3838" s="117"/>
      <c r="N3838" s="117"/>
      <c r="O3838" s="110"/>
      <c r="P3838" s="110"/>
      <c r="Q3838" s="148"/>
      <c r="R3838" s="149"/>
      <c r="S3838" s="110"/>
      <c r="T3838" s="110"/>
      <c r="U3838" s="110"/>
      <c r="V3838" s="120"/>
      <c r="W3838" s="118"/>
      <c r="X3838" s="118"/>
      <c r="Y3838" s="117"/>
      <c r="Z3838" s="110"/>
      <c r="AA3838" s="110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9"/>
      <c r="B3839" s="110"/>
      <c r="C3839" s="110"/>
      <c r="D3839" s="111"/>
      <c r="E3839" s="111"/>
      <c r="F3839" s="160"/>
      <c r="G3839" s="114"/>
      <c r="H3839" s="115"/>
      <c r="I3839" s="115"/>
      <c r="J3839" s="116"/>
      <c r="K3839" s="116"/>
      <c r="L3839" s="8"/>
      <c r="M3839" s="117"/>
      <c r="N3839" s="117"/>
      <c r="O3839" s="110"/>
      <c r="P3839" s="110"/>
      <c r="Q3839" s="148"/>
      <c r="R3839" s="149"/>
      <c r="S3839" s="110"/>
      <c r="T3839" s="110"/>
      <c r="U3839" s="110"/>
      <c r="V3839" s="120"/>
      <c r="W3839" s="118"/>
      <c r="X3839" s="118"/>
      <c r="Y3839" s="117"/>
      <c r="Z3839" s="110"/>
      <c r="AA3839" s="110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9"/>
      <c r="B3840" s="110"/>
      <c r="C3840" s="110"/>
      <c r="D3840" s="111"/>
      <c r="E3840" s="111"/>
      <c r="F3840" s="160"/>
      <c r="G3840" s="114"/>
      <c r="H3840" s="115"/>
      <c r="I3840" s="115"/>
      <c r="J3840" s="116"/>
      <c r="K3840" s="116"/>
      <c r="L3840" s="8"/>
      <c r="M3840" s="117"/>
      <c r="N3840" s="117"/>
      <c r="O3840" s="110"/>
      <c r="P3840" s="110"/>
      <c r="Q3840" s="148"/>
      <c r="R3840" s="149"/>
      <c r="S3840" s="110"/>
      <c r="T3840" s="110"/>
      <c r="U3840" s="110"/>
      <c r="V3840" s="120"/>
      <c r="W3840" s="118"/>
      <c r="X3840" s="118"/>
      <c r="Y3840" s="117"/>
      <c r="Z3840" s="110"/>
      <c r="AA3840" s="110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9"/>
      <c r="B3841" s="110"/>
      <c r="C3841" s="110"/>
      <c r="D3841" s="111"/>
      <c r="E3841" s="111"/>
      <c r="F3841" s="160"/>
      <c r="G3841" s="114"/>
      <c r="H3841" s="115"/>
      <c r="I3841" s="115"/>
      <c r="J3841" s="116"/>
      <c r="K3841" s="116"/>
      <c r="L3841" s="8"/>
      <c r="M3841" s="117"/>
      <c r="N3841" s="117"/>
      <c r="O3841" s="110"/>
      <c r="P3841" s="110"/>
      <c r="Q3841" s="148"/>
      <c r="R3841" s="149"/>
      <c r="S3841" s="110"/>
      <c r="T3841" s="110"/>
      <c r="U3841" s="110"/>
      <c r="V3841" s="120"/>
      <c r="W3841" s="118"/>
      <c r="X3841" s="118"/>
      <c r="Y3841" s="117"/>
      <c r="Z3841" s="110"/>
      <c r="AA3841" s="110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9"/>
      <c r="B3842" s="110"/>
      <c r="C3842" s="110"/>
      <c r="D3842" s="111"/>
      <c r="E3842" s="111"/>
      <c r="F3842" s="160"/>
      <c r="G3842" s="114"/>
      <c r="H3842" s="115"/>
      <c r="I3842" s="115"/>
      <c r="J3842" s="116"/>
      <c r="K3842" s="116"/>
      <c r="L3842" s="8"/>
      <c r="M3842" s="117"/>
      <c r="N3842" s="117"/>
      <c r="O3842" s="110"/>
      <c r="P3842" s="110"/>
      <c r="Q3842" s="148"/>
      <c r="R3842" s="149"/>
      <c r="S3842" s="110"/>
      <c r="T3842" s="110"/>
      <c r="U3842" s="110"/>
      <c r="V3842" s="120"/>
      <c r="W3842" s="118"/>
      <c r="X3842" s="118"/>
      <c r="Y3842" s="117"/>
      <c r="Z3842" s="110"/>
      <c r="AA3842" s="110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9"/>
      <c r="B3843" s="110"/>
      <c r="C3843" s="110"/>
      <c r="D3843" s="111"/>
      <c r="E3843" s="111"/>
      <c r="F3843" s="160"/>
      <c r="G3843" s="114"/>
      <c r="H3843" s="115"/>
      <c r="I3843" s="115"/>
      <c r="J3843" s="116"/>
      <c r="K3843" s="116"/>
      <c r="L3843" s="8"/>
      <c r="M3843" s="117"/>
      <c r="N3843" s="117"/>
      <c r="O3843" s="110"/>
      <c r="P3843" s="110"/>
      <c r="Q3843" s="148"/>
      <c r="R3843" s="149"/>
      <c r="S3843" s="110"/>
      <c r="T3843" s="110"/>
      <c r="U3843" s="110"/>
      <c r="V3843" s="120"/>
      <c r="W3843" s="118"/>
      <c r="X3843" s="118"/>
      <c r="Y3843" s="117"/>
      <c r="Z3843" s="110"/>
      <c r="AA3843" s="110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9"/>
      <c r="B3844" s="110"/>
      <c r="C3844" s="110"/>
      <c r="D3844" s="111"/>
      <c r="E3844" s="111"/>
      <c r="F3844" s="160"/>
      <c r="G3844" s="114"/>
      <c r="H3844" s="115"/>
      <c r="I3844" s="115"/>
      <c r="J3844" s="116"/>
      <c r="K3844" s="116"/>
      <c r="L3844" s="8"/>
      <c r="M3844" s="117"/>
      <c r="N3844" s="117"/>
      <c r="O3844" s="110"/>
      <c r="P3844" s="110"/>
      <c r="Q3844" s="148"/>
      <c r="R3844" s="149"/>
      <c r="S3844" s="110"/>
      <c r="T3844" s="110"/>
      <c r="U3844" s="110"/>
      <c r="V3844" s="120"/>
      <c r="W3844" s="118"/>
      <c r="X3844" s="118"/>
      <c r="Y3844" s="117"/>
      <c r="Z3844" s="110"/>
      <c r="AA3844" s="110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9"/>
      <c r="B3845" s="110"/>
      <c r="C3845" s="110"/>
      <c r="D3845" s="111"/>
      <c r="E3845" s="111"/>
      <c r="F3845" s="160"/>
      <c r="G3845" s="114"/>
      <c r="H3845" s="115"/>
      <c r="I3845" s="115"/>
      <c r="J3845" s="116"/>
      <c r="K3845" s="116"/>
      <c r="L3845" s="8"/>
      <c r="M3845" s="117"/>
      <c r="N3845" s="117"/>
      <c r="O3845" s="110"/>
      <c r="P3845" s="110"/>
      <c r="Q3845" s="148"/>
      <c r="R3845" s="149"/>
      <c r="S3845" s="110"/>
      <c r="T3845" s="110"/>
      <c r="U3845" s="110"/>
      <c r="V3845" s="120"/>
      <c r="W3845" s="118"/>
      <c r="X3845" s="118"/>
      <c r="Y3845" s="117"/>
      <c r="Z3845" s="110"/>
      <c r="AA3845" s="110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9"/>
      <c r="B3846" s="110"/>
      <c r="C3846" s="110"/>
      <c r="D3846" s="111"/>
      <c r="E3846" s="111"/>
      <c r="F3846" s="160"/>
      <c r="G3846" s="114"/>
      <c r="H3846" s="115"/>
      <c r="I3846" s="115"/>
      <c r="J3846" s="116"/>
      <c r="K3846" s="116"/>
      <c r="L3846" s="8"/>
      <c r="M3846" s="117"/>
      <c r="N3846" s="117"/>
      <c r="O3846" s="110"/>
      <c r="P3846" s="110"/>
      <c r="Q3846" s="148"/>
      <c r="R3846" s="149"/>
      <c r="S3846" s="110"/>
      <c r="T3846" s="110"/>
      <c r="U3846" s="110"/>
      <c r="V3846" s="120"/>
      <c r="W3846" s="118"/>
      <c r="X3846" s="118"/>
      <c r="Y3846" s="117"/>
      <c r="Z3846" s="110"/>
      <c r="AA3846" s="110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9"/>
      <c r="B3847" s="110"/>
      <c r="C3847" s="110"/>
      <c r="D3847" s="111"/>
      <c r="E3847" s="111"/>
      <c r="F3847" s="160"/>
      <c r="G3847" s="114"/>
      <c r="H3847" s="115"/>
      <c r="I3847" s="115"/>
      <c r="J3847" s="116"/>
      <c r="K3847" s="116"/>
      <c r="L3847" s="8"/>
      <c r="M3847" s="117"/>
      <c r="N3847" s="117"/>
      <c r="O3847" s="110"/>
      <c r="P3847" s="110"/>
      <c r="Q3847" s="148"/>
      <c r="R3847" s="149"/>
      <c r="S3847" s="110"/>
      <c r="T3847" s="110"/>
      <c r="U3847" s="110"/>
      <c r="V3847" s="120"/>
      <c r="W3847" s="118"/>
      <c r="X3847" s="118"/>
      <c r="Y3847" s="117"/>
      <c r="Z3847" s="110"/>
      <c r="AA3847" s="110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9"/>
      <c r="B3848" s="110"/>
      <c r="C3848" s="110"/>
      <c r="D3848" s="111"/>
      <c r="E3848" s="111"/>
      <c r="F3848" s="160"/>
      <c r="G3848" s="114"/>
      <c r="H3848" s="115"/>
      <c r="I3848" s="115"/>
      <c r="J3848" s="116"/>
      <c r="K3848" s="116"/>
      <c r="L3848" s="8"/>
      <c r="M3848" s="117"/>
      <c r="N3848" s="117"/>
      <c r="O3848" s="110"/>
      <c r="P3848" s="110"/>
      <c r="Q3848" s="148"/>
      <c r="R3848" s="149"/>
      <c r="S3848" s="110"/>
      <c r="T3848" s="110"/>
      <c r="U3848" s="110"/>
      <c r="V3848" s="120"/>
      <c r="W3848" s="118"/>
      <c r="X3848" s="118"/>
      <c r="Y3848" s="117"/>
      <c r="Z3848" s="110"/>
      <c r="AA3848" s="110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9"/>
      <c r="B3849" s="110"/>
      <c r="C3849" s="110"/>
      <c r="D3849" s="111"/>
      <c r="E3849" s="111"/>
      <c r="F3849" s="160"/>
      <c r="G3849" s="114"/>
      <c r="H3849" s="115"/>
      <c r="I3849" s="115"/>
      <c r="J3849" s="116"/>
      <c r="K3849" s="116"/>
      <c r="L3849" s="8"/>
      <c r="M3849" s="117"/>
      <c r="N3849" s="117"/>
      <c r="O3849" s="110"/>
      <c r="P3849" s="110"/>
      <c r="Q3849" s="148"/>
      <c r="R3849" s="149"/>
      <c r="S3849" s="110"/>
      <c r="T3849" s="110"/>
      <c r="U3849" s="110"/>
      <c r="V3849" s="120"/>
      <c r="W3849" s="118"/>
      <c r="X3849" s="118"/>
      <c r="Y3849" s="117"/>
      <c r="Z3849" s="110"/>
      <c r="AA3849" s="110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9"/>
      <c r="B3850" s="110"/>
      <c r="C3850" s="110"/>
      <c r="D3850" s="111"/>
      <c r="E3850" s="111"/>
      <c r="F3850" s="160"/>
      <c r="G3850" s="114"/>
      <c r="H3850" s="115"/>
      <c r="I3850" s="115"/>
      <c r="J3850" s="116"/>
      <c r="K3850" s="116"/>
      <c r="L3850" s="8"/>
      <c r="M3850" s="117"/>
      <c r="N3850" s="117"/>
      <c r="O3850" s="110"/>
      <c r="P3850" s="110"/>
      <c r="Q3850" s="148"/>
      <c r="R3850" s="149"/>
      <c r="S3850" s="110"/>
      <c r="T3850" s="110"/>
      <c r="U3850" s="110"/>
      <c r="V3850" s="120"/>
      <c r="W3850" s="118"/>
      <c r="X3850" s="118"/>
      <c r="Y3850" s="117"/>
      <c r="Z3850" s="110"/>
      <c r="AA3850" s="110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9"/>
      <c r="B3851" s="110"/>
      <c r="C3851" s="110"/>
      <c r="D3851" s="111"/>
      <c r="E3851" s="111"/>
      <c r="F3851" s="160"/>
      <c r="G3851" s="114"/>
      <c r="H3851" s="115"/>
      <c r="I3851" s="115"/>
      <c r="J3851" s="116"/>
      <c r="K3851" s="116"/>
      <c r="L3851" s="8"/>
      <c r="M3851" s="117"/>
      <c r="N3851" s="117"/>
      <c r="O3851" s="110"/>
      <c r="P3851" s="110"/>
      <c r="Q3851" s="148"/>
      <c r="R3851" s="149"/>
      <c r="S3851" s="110"/>
      <c r="T3851" s="110"/>
      <c r="U3851" s="110"/>
      <c r="V3851" s="120"/>
      <c r="W3851" s="118"/>
      <c r="X3851" s="118"/>
      <c r="Y3851" s="117"/>
      <c r="Z3851" s="110"/>
      <c r="AA3851" s="110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9"/>
      <c r="B3852" s="110"/>
      <c r="C3852" s="110"/>
      <c r="D3852" s="111"/>
      <c r="E3852" s="111"/>
      <c r="F3852" s="160"/>
      <c r="G3852" s="114"/>
      <c r="H3852" s="115"/>
      <c r="I3852" s="115"/>
      <c r="J3852" s="116"/>
      <c r="K3852" s="116"/>
      <c r="L3852" s="8"/>
      <c r="M3852" s="117"/>
      <c r="N3852" s="117"/>
      <c r="O3852" s="110"/>
      <c r="P3852" s="110"/>
      <c r="Q3852" s="148"/>
      <c r="R3852" s="149"/>
      <c r="S3852" s="110"/>
      <c r="T3852" s="110"/>
      <c r="U3852" s="110"/>
      <c r="V3852" s="120"/>
      <c r="W3852" s="118"/>
      <c r="X3852" s="118"/>
      <c r="Y3852" s="117"/>
      <c r="Z3852" s="110"/>
      <c r="AA3852" s="110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9"/>
      <c r="B3853" s="110"/>
      <c r="C3853" s="110"/>
      <c r="D3853" s="111"/>
      <c r="E3853" s="111"/>
      <c r="F3853" s="160"/>
      <c r="G3853" s="114"/>
      <c r="H3853" s="115"/>
      <c r="I3853" s="115"/>
      <c r="J3853" s="116"/>
      <c r="K3853" s="116"/>
      <c r="L3853" s="8"/>
      <c r="M3853" s="117"/>
      <c r="N3853" s="117"/>
      <c r="O3853" s="110"/>
      <c r="P3853" s="110"/>
      <c r="Q3853" s="148"/>
      <c r="R3853" s="149"/>
      <c r="S3853" s="110"/>
      <c r="T3853" s="110"/>
      <c r="U3853" s="110"/>
      <c r="V3853" s="120"/>
      <c r="W3853" s="118"/>
      <c r="X3853" s="118"/>
      <c r="Y3853" s="117"/>
      <c r="Z3853" s="110"/>
      <c r="AA3853" s="110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9"/>
      <c r="B3854" s="110"/>
      <c r="C3854" s="110"/>
      <c r="D3854" s="111"/>
      <c r="E3854" s="111"/>
      <c r="F3854" s="160"/>
      <c r="G3854" s="114"/>
      <c r="H3854" s="115"/>
      <c r="I3854" s="115"/>
      <c r="J3854" s="116"/>
      <c r="K3854" s="116"/>
      <c r="L3854" s="8"/>
      <c r="M3854" s="117"/>
      <c r="N3854" s="117"/>
      <c r="O3854" s="110"/>
      <c r="P3854" s="110"/>
      <c r="Q3854" s="148"/>
      <c r="R3854" s="149"/>
      <c r="S3854" s="110"/>
      <c r="T3854" s="110"/>
      <c r="U3854" s="110"/>
      <c r="V3854" s="120"/>
      <c r="W3854" s="118"/>
      <c r="X3854" s="118"/>
      <c r="Y3854" s="117"/>
      <c r="Z3854" s="110"/>
      <c r="AA3854" s="110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9"/>
      <c r="B3855" s="110"/>
      <c r="C3855" s="110"/>
      <c r="D3855" s="111"/>
      <c r="E3855" s="111"/>
      <c r="F3855" s="160"/>
      <c r="G3855" s="114"/>
      <c r="H3855" s="115"/>
      <c r="I3855" s="115"/>
      <c r="J3855" s="116"/>
      <c r="K3855" s="116"/>
      <c r="L3855" s="8"/>
      <c r="M3855" s="117"/>
      <c r="N3855" s="117"/>
      <c r="O3855" s="110"/>
      <c r="P3855" s="110"/>
      <c r="Q3855" s="148"/>
      <c r="R3855" s="149"/>
      <c r="S3855" s="110"/>
      <c r="T3855" s="110"/>
      <c r="U3855" s="110"/>
      <c r="V3855" s="120"/>
      <c r="W3855" s="118"/>
      <c r="X3855" s="118"/>
      <c r="Y3855" s="117"/>
      <c r="Z3855" s="110"/>
      <c r="AA3855" s="110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9"/>
      <c r="B3856" s="110"/>
      <c r="C3856" s="110"/>
      <c r="D3856" s="111"/>
      <c r="E3856" s="111"/>
      <c r="F3856" s="160"/>
      <c r="G3856" s="114"/>
      <c r="H3856" s="115"/>
      <c r="I3856" s="115"/>
      <c r="J3856" s="116"/>
      <c r="K3856" s="116"/>
      <c r="L3856" s="8"/>
      <c r="M3856" s="117"/>
      <c r="N3856" s="117"/>
      <c r="O3856" s="110"/>
      <c r="P3856" s="110"/>
      <c r="Q3856" s="148"/>
      <c r="R3856" s="149"/>
      <c r="S3856" s="110"/>
      <c r="T3856" s="110"/>
      <c r="U3856" s="110"/>
      <c r="V3856" s="120"/>
      <c r="W3856" s="118"/>
      <c r="X3856" s="118"/>
      <c r="Y3856" s="117"/>
      <c r="Z3856" s="110"/>
      <c r="AA3856" s="110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9"/>
      <c r="B3857" s="110"/>
      <c r="C3857" s="110"/>
      <c r="D3857" s="111"/>
      <c r="E3857" s="111"/>
      <c r="F3857" s="160"/>
      <c r="G3857" s="114"/>
      <c r="H3857" s="115"/>
      <c r="I3857" s="115"/>
      <c r="J3857" s="116"/>
      <c r="K3857" s="116"/>
      <c r="L3857" s="8"/>
      <c r="M3857" s="117"/>
      <c r="N3857" s="117"/>
      <c r="O3857" s="110"/>
      <c r="P3857" s="110"/>
      <c r="Q3857" s="148"/>
      <c r="R3857" s="149"/>
      <c r="S3857" s="110"/>
      <c r="T3857" s="110"/>
      <c r="U3857" s="110"/>
      <c r="V3857" s="120"/>
      <c r="W3857" s="118"/>
      <c r="X3857" s="118"/>
      <c r="Y3857" s="117"/>
      <c r="Z3857" s="110"/>
      <c r="AA3857" s="110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9"/>
      <c r="B3858" s="110"/>
      <c r="C3858" s="110"/>
      <c r="D3858" s="111"/>
      <c r="E3858" s="111"/>
      <c r="F3858" s="160"/>
      <c r="G3858" s="114"/>
      <c r="H3858" s="115"/>
      <c r="I3858" s="115"/>
      <c r="J3858" s="116"/>
      <c r="K3858" s="116"/>
      <c r="L3858" s="8"/>
      <c r="M3858" s="117"/>
      <c r="N3858" s="117"/>
      <c r="O3858" s="110"/>
      <c r="P3858" s="110"/>
      <c r="Q3858" s="148"/>
      <c r="R3858" s="149"/>
      <c r="S3858" s="110"/>
      <c r="T3858" s="110"/>
      <c r="U3858" s="110"/>
      <c r="V3858" s="120"/>
      <c r="W3858" s="118"/>
      <c r="X3858" s="118"/>
      <c r="Y3858" s="117"/>
      <c r="Z3858" s="110"/>
      <c r="AA3858" s="110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9"/>
      <c r="B3859" s="110"/>
      <c r="C3859" s="110"/>
      <c r="D3859" s="111"/>
      <c r="E3859" s="111"/>
      <c r="F3859" s="160"/>
      <c r="G3859" s="114"/>
      <c r="H3859" s="115"/>
      <c r="I3859" s="115"/>
      <c r="J3859" s="116"/>
      <c r="K3859" s="116"/>
      <c r="L3859" s="8"/>
      <c r="M3859" s="117"/>
      <c r="N3859" s="117"/>
      <c r="O3859" s="110"/>
      <c r="P3859" s="110"/>
      <c r="Q3859" s="148"/>
      <c r="R3859" s="149"/>
      <c r="S3859" s="110"/>
      <c r="T3859" s="110"/>
      <c r="U3859" s="110"/>
      <c r="V3859" s="120"/>
      <c r="W3859" s="118"/>
      <c r="X3859" s="118"/>
      <c r="Y3859" s="117"/>
      <c r="Z3859" s="110"/>
      <c r="AA3859" s="110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9"/>
      <c r="B3860" s="110"/>
      <c r="C3860" s="110"/>
      <c r="D3860" s="111"/>
      <c r="E3860" s="111"/>
      <c r="F3860" s="160"/>
      <c r="G3860" s="114"/>
      <c r="H3860" s="115"/>
      <c r="I3860" s="115"/>
      <c r="J3860" s="116"/>
      <c r="K3860" s="116"/>
      <c r="L3860" s="8"/>
      <c r="M3860" s="117"/>
      <c r="N3860" s="117"/>
      <c r="O3860" s="110"/>
      <c r="P3860" s="110"/>
      <c r="Q3860" s="148"/>
      <c r="R3860" s="149"/>
      <c r="S3860" s="110"/>
      <c r="T3860" s="110"/>
      <c r="U3860" s="110"/>
      <c r="V3860" s="120"/>
      <c r="W3860" s="118"/>
      <c r="X3860" s="118"/>
      <c r="Y3860" s="117"/>
      <c r="Z3860" s="110"/>
      <c r="AA3860" s="110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9"/>
      <c r="B3861" s="110"/>
      <c r="C3861" s="110"/>
      <c r="D3861" s="111"/>
      <c r="E3861" s="111"/>
      <c r="F3861" s="160"/>
      <c r="G3861" s="114"/>
      <c r="H3861" s="115"/>
      <c r="I3861" s="115"/>
      <c r="J3861" s="116"/>
      <c r="K3861" s="116"/>
      <c r="L3861" s="8"/>
      <c r="M3861" s="117"/>
      <c r="N3861" s="117"/>
      <c r="O3861" s="110"/>
      <c r="P3861" s="110"/>
      <c r="Q3861" s="148"/>
      <c r="R3861" s="149"/>
      <c r="S3861" s="110"/>
      <c r="T3861" s="110"/>
      <c r="U3861" s="110"/>
      <c r="V3861" s="120"/>
      <c r="W3861" s="118"/>
      <c r="X3861" s="118"/>
      <c r="Y3861" s="117"/>
      <c r="Z3861" s="110"/>
      <c r="AA3861" s="110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9"/>
      <c r="B3862" s="110"/>
      <c r="C3862" s="110"/>
      <c r="D3862" s="111"/>
      <c r="E3862" s="111"/>
      <c r="F3862" s="160"/>
      <c r="G3862" s="114"/>
      <c r="H3862" s="115"/>
      <c r="I3862" s="115"/>
      <c r="J3862" s="116"/>
      <c r="K3862" s="116"/>
      <c r="L3862" s="8"/>
      <c r="M3862" s="117"/>
      <c r="N3862" s="117"/>
      <c r="O3862" s="110"/>
      <c r="P3862" s="110"/>
      <c r="Q3862" s="148"/>
      <c r="R3862" s="149"/>
      <c r="S3862" s="110"/>
      <c r="T3862" s="110"/>
      <c r="U3862" s="110"/>
      <c r="V3862" s="120"/>
      <c r="W3862" s="118"/>
      <c r="X3862" s="118"/>
      <c r="Y3862" s="117"/>
      <c r="Z3862" s="110"/>
      <c r="AA3862" s="110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9"/>
      <c r="B3863" s="110"/>
      <c r="C3863" s="110"/>
      <c r="D3863" s="111"/>
      <c r="E3863" s="111"/>
      <c r="F3863" s="160"/>
      <c r="G3863" s="114"/>
      <c r="H3863" s="115"/>
      <c r="I3863" s="115"/>
      <c r="J3863" s="116"/>
      <c r="K3863" s="116"/>
      <c r="L3863" s="8"/>
      <c r="M3863" s="117"/>
      <c r="N3863" s="117"/>
      <c r="O3863" s="110"/>
      <c r="P3863" s="110"/>
      <c r="Q3863" s="148"/>
      <c r="R3863" s="149"/>
      <c r="S3863" s="110"/>
      <c r="T3863" s="110"/>
      <c r="U3863" s="110"/>
      <c r="V3863" s="120"/>
      <c r="W3863" s="118"/>
      <c r="X3863" s="118"/>
      <c r="Y3863" s="117"/>
      <c r="Z3863" s="110"/>
      <c r="AA3863" s="110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9"/>
      <c r="B3864" s="110"/>
      <c r="C3864" s="110"/>
      <c r="D3864" s="111"/>
      <c r="E3864" s="111"/>
      <c r="F3864" s="160"/>
      <c r="G3864" s="114"/>
      <c r="H3864" s="115"/>
      <c r="I3864" s="115"/>
      <c r="J3864" s="116"/>
      <c r="K3864" s="116"/>
      <c r="L3864" s="8"/>
      <c r="M3864" s="117"/>
      <c r="N3864" s="117"/>
      <c r="O3864" s="110"/>
      <c r="P3864" s="110"/>
      <c r="Q3864" s="148"/>
      <c r="R3864" s="149"/>
      <c r="S3864" s="110"/>
      <c r="T3864" s="110"/>
      <c r="U3864" s="110"/>
      <c r="V3864" s="120"/>
      <c r="W3864" s="118"/>
      <c r="X3864" s="118"/>
      <c r="Y3864" s="117"/>
      <c r="Z3864" s="110"/>
      <c r="AA3864" s="110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9"/>
      <c r="B3865" s="110"/>
      <c r="C3865" s="110"/>
      <c r="D3865" s="111"/>
      <c r="E3865" s="111"/>
      <c r="F3865" s="160"/>
      <c r="G3865" s="114"/>
      <c r="H3865" s="115"/>
      <c r="I3865" s="115"/>
      <c r="J3865" s="116"/>
      <c r="K3865" s="116"/>
      <c r="L3865" s="8"/>
      <c r="M3865" s="117"/>
      <c r="N3865" s="117"/>
      <c r="O3865" s="110"/>
      <c r="P3865" s="110"/>
      <c r="Q3865" s="148"/>
      <c r="R3865" s="149"/>
      <c r="S3865" s="110"/>
      <c r="T3865" s="110"/>
      <c r="U3865" s="110"/>
      <c r="V3865" s="120"/>
      <c r="W3865" s="118"/>
      <c r="X3865" s="118"/>
      <c r="Y3865" s="117"/>
      <c r="Z3865" s="110"/>
      <c r="AA3865" s="110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9"/>
      <c r="B3866" s="110"/>
      <c r="C3866" s="110"/>
      <c r="D3866" s="111"/>
      <c r="E3866" s="111"/>
      <c r="F3866" s="160"/>
      <c r="G3866" s="114"/>
      <c r="H3866" s="115"/>
      <c r="I3866" s="115"/>
      <c r="J3866" s="116"/>
      <c r="K3866" s="116"/>
      <c r="L3866" s="8"/>
      <c r="M3866" s="117"/>
      <c r="N3866" s="117"/>
      <c r="O3866" s="110"/>
      <c r="P3866" s="110"/>
      <c r="Q3866" s="148"/>
      <c r="R3866" s="149"/>
      <c r="S3866" s="110"/>
      <c r="T3866" s="110"/>
      <c r="U3866" s="110"/>
      <c r="V3866" s="120"/>
      <c r="W3866" s="118"/>
      <c r="X3866" s="118"/>
      <c r="Y3866" s="117"/>
      <c r="Z3866" s="110"/>
      <c r="AA3866" s="110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9"/>
      <c r="B3867" s="110"/>
      <c r="C3867" s="110"/>
      <c r="D3867" s="111"/>
      <c r="E3867" s="111"/>
      <c r="F3867" s="160"/>
      <c r="G3867" s="114"/>
      <c r="H3867" s="115"/>
      <c r="I3867" s="115"/>
      <c r="J3867" s="116"/>
      <c r="K3867" s="116"/>
      <c r="L3867" s="8"/>
      <c r="M3867" s="117"/>
      <c r="N3867" s="117"/>
      <c r="O3867" s="110"/>
      <c r="P3867" s="110"/>
      <c r="Q3867" s="148"/>
      <c r="R3867" s="149"/>
      <c r="S3867" s="110"/>
      <c r="T3867" s="110"/>
      <c r="U3867" s="110"/>
      <c r="V3867" s="120"/>
      <c r="W3867" s="118"/>
      <c r="X3867" s="118"/>
      <c r="Y3867" s="117"/>
      <c r="Z3867" s="110"/>
      <c r="AA3867" s="110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9"/>
      <c r="B3868" s="110"/>
      <c r="C3868" s="110"/>
      <c r="D3868" s="111"/>
      <c r="E3868" s="111"/>
      <c r="F3868" s="160"/>
      <c r="G3868" s="114"/>
      <c r="H3868" s="115"/>
      <c r="I3868" s="115"/>
      <c r="J3868" s="116"/>
      <c r="K3868" s="116"/>
      <c r="L3868" s="8"/>
      <c r="M3868" s="117"/>
      <c r="N3868" s="117"/>
      <c r="O3868" s="110"/>
      <c r="P3868" s="110"/>
      <c r="Q3868" s="148"/>
      <c r="R3868" s="149"/>
      <c r="S3868" s="110"/>
      <c r="T3868" s="110"/>
      <c r="U3868" s="110"/>
      <c r="V3868" s="120"/>
      <c r="W3868" s="118"/>
      <c r="X3868" s="118"/>
      <c r="Y3868" s="117"/>
      <c r="Z3868" s="110"/>
      <c r="AA3868" s="110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9"/>
      <c r="B3869" s="110"/>
      <c r="C3869" s="110"/>
      <c r="D3869" s="111"/>
      <c r="E3869" s="111"/>
      <c r="F3869" s="160"/>
      <c r="G3869" s="114"/>
      <c r="H3869" s="115"/>
      <c r="I3869" s="115"/>
      <c r="J3869" s="116"/>
      <c r="K3869" s="116"/>
      <c r="L3869" s="8"/>
      <c r="M3869" s="117"/>
      <c r="N3869" s="117"/>
      <c r="O3869" s="110"/>
      <c r="P3869" s="110"/>
      <c r="Q3869" s="148"/>
      <c r="R3869" s="149"/>
      <c r="S3869" s="110"/>
      <c r="T3869" s="110"/>
      <c r="U3869" s="110"/>
      <c r="V3869" s="120"/>
      <c r="W3869" s="118"/>
      <c r="X3869" s="118"/>
      <c r="Y3869" s="117"/>
      <c r="Z3869" s="110"/>
      <c r="AA3869" s="110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9"/>
      <c r="B3870" s="110"/>
      <c r="C3870" s="110"/>
      <c r="D3870" s="111"/>
      <c r="E3870" s="111"/>
      <c r="F3870" s="160"/>
      <c r="G3870" s="114"/>
      <c r="H3870" s="115"/>
      <c r="I3870" s="115"/>
      <c r="J3870" s="116"/>
      <c r="K3870" s="116"/>
      <c r="L3870" s="8"/>
      <c r="M3870" s="117"/>
      <c r="N3870" s="117"/>
      <c r="O3870" s="110"/>
      <c r="P3870" s="110"/>
      <c r="Q3870" s="148"/>
      <c r="R3870" s="149"/>
      <c r="S3870" s="110"/>
      <c r="T3870" s="110"/>
      <c r="U3870" s="110"/>
      <c r="V3870" s="120"/>
      <c r="W3870" s="118"/>
      <c r="X3870" s="118"/>
      <c r="Y3870" s="117"/>
      <c r="Z3870" s="110"/>
      <c r="AA3870" s="110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9"/>
      <c r="B3871" s="110"/>
      <c r="C3871" s="110"/>
      <c r="D3871" s="111"/>
      <c r="E3871" s="111"/>
      <c r="F3871" s="160"/>
      <c r="G3871" s="114"/>
      <c r="H3871" s="115"/>
      <c r="I3871" s="115"/>
      <c r="J3871" s="116"/>
      <c r="K3871" s="116"/>
      <c r="L3871" s="8"/>
      <c r="M3871" s="117"/>
      <c r="N3871" s="117"/>
      <c r="O3871" s="110"/>
      <c r="P3871" s="110"/>
      <c r="Q3871" s="148"/>
      <c r="R3871" s="149"/>
      <c r="S3871" s="110"/>
      <c r="T3871" s="110"/>
      <c r="U3871" s="110"/>
      <c r="V3871" s="120"/>
      <c r="W3871" s="118"/>
      <c r="X3871" s="118"/>
      <c r="Y3871" s="117"/>
      <c r="Z3871" s="110"/>
      <c r="AA3871" s="110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9"/>
      <c r="B3872" s="110"/>
      <c r="C3872" s="110"/>
      <c r="D3872" s="111"/>
      <c r="E3872" s="111"/>
      <c r="F3872" s="160"/>
      <c r="G3872" s="114"/>
      <c r="H3872" s="115"/>
      <c r="I3872" s="115"/>
      <c r="J3872" s="116"/>
      <c r="K3872" s="116"/>
      <c r="L3872" s="8"/>
      <c r="M3872" s="117"/>
      <c r="N3872" s="117"/>
      <c r="O3872" s="110"/>
      <c r="P3872" s="110"/>
      <c r="Q3872" s="148"/>
      <c r="R3872" s="149"/>
      <c r="S3872" s="110"/>
      <c r="T3872" s="110"/>
      <c r="U3872" s="110"/>
      <c r="V3872" s="120"/>
      <c r="W3872" s="118"/>
      <c r="X3872" s="118"/>
      <c r="Y3872" s="117"/>
      <c r="Z3872" s="110"/>
      <c r="AA3872" s="110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9"/>
      <c r="B3873" s="110"/>
      <c r="C3873" s="110"/>
      <c r="D3873" s="111"/>
      <c r="E3873" s="111"/>
      <c r="F3873" s="160"/>
      <c r="G3873" s="114"/>
      <c r="H3873" s="115"/>
      <c r="I3873" s="115"/>
      <c r="J3873" s="116"/>
      <c r="K3873" s="116"/>
      <c r="L3873" s="8"/>
      <c r="M3873" s="117"/>
      <c r="N3873" s="117"/>
      <c r="O3873" s="110"/>
      <c r="P3873" s="110"/>
      <c r="Q3873" s="148"/>
      <c r="R3873" s="149"/>
      <c r="S3873" s="110"/>
      <c r="T3873" s="110"/>
      <c r="U3873" s="110"/>
      <c r="V3873" s="120"/>
      <c r="W3873" s="118"/>
      <c r="X3873" s="118"/>
      <c r="Y3873" s="117"/>
      <c r="Z3873" s="110"/>
      <c r="AA3873" s="110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9"/>
      <c r="B3874" s="110"/>
      <c r="C3874" s="110"/>
      <c r="D3874" s="111"/>
      <c r="E3874" s="111"/>
      <c r="F3874" s="160"/>
      <c r="G3874" s="114"/>
      <c r="H3874" s="115"/>
      <c r="I3874" s="115"/>
      <c r="J3874" s="116"/>
      <c r="K3874" s="116"/>
      <c r="L3874" s="8"/>
      <c r="M3874" s="117"/>
      <c r="N3874" s="117"/>
      <c r="O3874" s="110"/>
      <c r="P3874" s="110"/>
      <c r="Q3874" s="148"/>
      <c r="R3874" s="149"/>
      <c r="S3874" s="110"/>
      <c r="T3874" s="110"/>
      <c r="U3874" s="110"/>
      <c r="V3874" s="120"/>
      <c r="W3874" s="118"/>
      <c r="X3874" s="118"/>
      <c r="Y3874" s="117"/>
      <c r="Z3874" s="110"/>
      <c r="AA3874" s="110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9"/>
      <c r="B3875" s="110"/>
      <c r="C3875" s="110"/>
      <c r="D3875" s="111"/>
      <c r="E3875" s="111"/>
      <c r="F3875" s="160"/>
      <c r="G3875" s="114"/>
      <c r="H3875" s="115"/>
      <c r="I3875" s="115"/>
      <c r="J3875" s="116"/>
      <c r="K3875" s="116"/>
      <c r="L3875" s="8"/>
      <c r="M3875" s="117"/>
      <c r="N3875" s="117"/>
      <c r="O3875" s="110"/>
      <c r="P3875" s="110"/>
      <c r="Q3875" s="148"/>
      <c r="R3875" s="149"/>
      <c r="S3875" s="110"/>
      <c r="T3875" s="110"/>
      <c r="U3875" s="110"/>
      <c r="V3875" s="120"/>
      <c r="W3875" s="118"/>
      <c r="X3875" s="118"/>
      <c r="Y3875" s="117"/>
      <c r="Z3875" s="110"/>
      <c r="AA3875" s="110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9"/>
      <c r="B3876" s="110"/>
      <c r="C3876" s="110"/>
      <c r="D3876" s="111"/>
      <c r="E3876" s="111"/>
      <c r="F3876" s="160"/>
      <c r="G3876" s="114"/>
      <c r="H3876" s="115"/>
      <c r="I3876" s="115"/>
      <c r="J3876" s="116"/>
      <c r="K3876" s="116"/>
      <c r="L3876" s="8"/>
      <c r="M3876" s="117"/>
      <c r="N3876" s="117"/>
      <c r="O3876" s="110"/>
      <c r="P3876" s="110"/>
      <c r="Q3876" s="148"/>
      <c r="R3876" s="149"/>
      <c r="S3876" s="110"/>
      <c r="T3876" s="110"/>
      <c r="U3876" s="110"/>
      <c r="V3876" s="120"/>
      <c r="W3876" s="118"/>
      <c r="X3876" s="118"/>
      <c r="Y3876" s="117"/>
      <c r="Z3876" s="110"/>
      <c r="AA3876" s="110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9"/>
      <c r="B3877" s="110"/>
      <c r="C3877" s="110"/>
      <c r="D3877" s="111"/>
      <c r="E3877" s="111"/>
      <c r="F3877" s="160"/>
      <c r="G3877" s="114"/>
      <c r="H3877" s="115"/>
      <c r="I3877" s="115"/>
      <c r="J3877" s="116"/>
      <c r="K3877" s="116"/>
      <c r="L3877" s="8"/>
      <c r="M3877" s="117"/>
      <c r="N3877" s="117"/>
      <c r="O3877" s="110"/>
      <c r="P3877" s="110"/>
      <c r="Q3877" s="148"/>
      <c r="R3877" s="149"/>
      <c r="S3877" s="110"/>
      <c r="T3877" s="110"/>
      <c r="U3877" s="110"/>
      <c r="V3877" s="120"/>
      <c r="W3877" s="118"/>
      <c r="X3877" s="118"/>
      <c r="Y3877" s="117"/>
      <c r="Z3877" s="110"/>
      <c r="AA3877" s="110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9"/>
      <c r="B3878" s="110"/>
      <c r="C3878" s="110"/>
      <c r="D3878" s="111"/>
      <c r="E3878" s="111"/>
      <c r="F3878" s="160"/>
      <c r="G3878" s="114"/>
      <c r="H3878" s="115"/>
      <c r="I3878" s="115"/>
      <c r="J3878" s="116"/>
      <c r="K3878" s="116"/>
      <c r="L3878" s="8"/>
      <c r="M3878" s="117"/>
      <c r="N3878" s="117"/>
      <c r="O3878" s="110"/>
      <c r="P3878" s="110"/>
      <c r="Q3878" s="148"/>
      <c r="R3878" s="149"/>
      <c r="S3878" s="110"/>
      <c r="T3878" s="110"/>
      <c r="U3878" s="110"/>
      <c r="V3878" s="120"/>
      <c r="W3878" s="118"/>
      <c r="X3878" s="118"/>
      <c r="Y3878" s="117"/>
      <c r="Z3878" s="110"/>
      <c r="AA3878" s="110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9"/>
      <c r="B3879" s="110"/>
      <c r="C3879" s="110"/>
      <c r="D3879" s="111"/>
      <c r="E3879" s="111"/>
      <c r="F3879" s="160"/>
      <c r="G3879" s="114"/>
      <c r="H3879" s="115"/>
      <c r="I3879" s="115"/>
      <c r="J3879" s="116"/>
      <c r="K3879" s="116"/>
      <c r="L3879" s="8"/>
      <c r="M3879" s="117"/>
      <c r="N3879" s="117"/>
      <c r="O3879" s="110"/>
      <c r="P3879" s="110"/>
      <c r="Q3879" s="148"/>
      <c r="R3879" s="149"/>
      <c r="S3879" s="110"/>
      <c r="T3879" s="110"/>
      <c r="U3879" s="110"/>
      <c r="V3879" s="120"/>
      <c r="W3879" s="118"/>
      <c r="X3879" s="118"/>
      <c r="Y3879" s="117"/>
      <c r="Z3879" s="110"/>
      <c r="AA3879" s="110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9"/>
      <c r="B3880" s="110"/>
      <c r="C3880" s="110"/>
      <c r="D3880" s="111"/>
      <c r="E3880" s="111"/>
      <c r="F3880" s="160"/>
      <c r="G3880" s="114"/>
      <c r="H3880" s="115"/>
      <c r="I3880" s="115"/>
      <c r="J3880" s="116"/>
      <c r="K3880" s="116"/>
      <c r="L3880" s="8"/>
      <c r="M3880" s="117"/>
      <c r="N3880" s="117"/>
      <c r="O3880" s="110"/>
      <c r="P3880" s="110"/>
      <c r="Q3880" s="148"/>
      <c r="R3880" s="149"/>
      <c r="S3880" s="110"/>
      <c r="T3880" s="110"/>
      <c r="U3880" s="110"/>
      <c r="V3880" s="120"/>
      <c r="W3880" s="118"/>
      <c r="X3880" s="118"/>
      <c r="Y3880" s="117"/>
      <c r="Z3880" s="110"/>
      <c r="AA3880" s="110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9"/>
      <c r="B3881" s="110"/>
      <c r="C3881" s="110"/>
      <c r="D3881" s="111"/>
      <c r="E3881" s="111"/>
      <c r="F3881" s="160"/>
      <c r="G3881" s="114"/>
      <c r="H3881" s="115"/>
      <c r="I3881" s="115"/>
      <c r="J3881" s="116"/>
      <c r="K3881" s="116"/>
      <c r="L3881" s="8"/>
      <c r="M3881" s="117"/>
      <c r="N3881" s="117"/>
      <c r="O3881" s="110"/>
      <c r="P3881" s="110"/>
      <c r="Q3881" s="148"/>
      <c r="R3881" s="149"/>
      <c r="S3881" s="110"/>
      <c r="T3881" s="110"/>
      <c r="U3881" s="110"/>
      <c r="V3881" s="120"/>
      <c r="W3881" s="118"/>
      <c r="X3881" s="118"/>
      <c r="Y3881" s="117"/>
      <c r="Z3881" s="110"/>
      <c r="AA3881" s="110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9"/>
      <c r="B3882" s="110"/>
      <c r="C3882" s="110"/>
      <c r="D3882" s="111"/>
      <c r="E3882" s="111"/>
      <c r="F3882" s="160"/>
      <c r="G3882" s="114"/>
      <c r="H3882" s="115"/>
      <c r="I3882" s="115"/>
      <c r="J3882" s="116"/>
      <c r="K3882" s="116"/>
      <c r="L3882" s="8"/>
      <c r="M3882" s="117"/>
      <c r="N3882" s="117"/>
      <c r="O3882" s="110"/>
      <c r="P3882" s="110"/>
      <c r="Q3882" s="148"/>
      <c r="R3882" s="149"/>
      <c r="S3882" s="110"/>
      <c r="T3882" s="110"/>
      <c r="U3882" s="110"/>
      <c r="V3882" s="120"/>
      <c r="W3882" s="118"/>
      <c r="X3882" s="118"/>
      <c r="Y3882" s="117"/>
      <c r="Z3882" s="110"/>
      <c r="AA3882" s="110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9"/>
      <c r="B3883" s="110"/>
      <c r="C3883" s="110"/>
      <c r="D3883" s="111"/>
      <c r="E3883" s="111"/>
      <c r="F3883" s="160"/>
      <c r="G3883" s="114"/>
      <c r="H3883" s="115"/>
      <c r="I3883" s="115"/>
      <c r="J3883" s="116"/>
      <c r="K3883" s="116"/>
      <c r="L3883" s="8"/>
      <c r="M3883" s="117"/>
      <c r="N3883" s="117"/>
      <c r="O3883" s="110"/>
      <c r="P3883" s="110"/>
      <c r="Q3883" s="148"/>
      <c r="R3883" s="149"/>
      <c r="S3883" s="110"/>
      <c r="T3883" s="110"/>
      <c r="U3883" s="110"/>
      <c r="V3883" s="120"/>
      <c r="W3883" s="118"/>
      <c r="X3883" s="118"/>
      <c r="Y3883" s="117"/>
      <c r="Z3883" s="110"/>
      <c r="AA3883" s="110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9"/>
      <c r="B3884" s="110"/>
      <c r="C3884" s="110"/>
      <c r="D3884" s="111"/>
      <c r="E3884" s="111"/>
      <c r="F3884" s="160"/>
      <c r="G3884" s="114"/>
      <c r="H3884" s="115"/>
      <c r="I3884" s="115"/>
      <c r="J3884" s="116"/>
      <c r="K3884" s="116"/>
      <c r="L3884" s="8"/>
      <c r="M3884" s="117"/>
      <c r="N3884" s="117"/>
      <c r="O3884" s="110"/>
      <c r="P3884" s="110"/>
      <c r="Q3884" s="148"/>
      <c r="R3884" s="149"/>
      <c r="S3884" s="110"/>
      <c r="T3884" s="110"/>
      <c r="U3884" s="110"/>
      <c r="V3884" s="120"/>
      <c r="W3884" s="118"/>
      <c r="X3884" s="118"/>
      <c r="Y3884" s="117"/>
      <c r="Z3884" s="110"/>
      <c r="AA3884" s="110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9"/>
      <c r="B3885" s="110"/>
      <c r="C3885" s="110"/>
      <c r="D3885" s="111"/>
      <c r="E3885" s="111"/>
      <c r="F3885" s="160"/>
      <c r="G3885" s="114"/>
      <c r="H3885" s="115"/>
      <c r="I3885" s="115"/>
      <c r="J3885" s="116"/>
      <c r="K3885" s="116"/>
      <c r="L3885" s="8"/>
      <c r="M3885" s="117"/>
      <c r="N3885" s="117"/>
      <c r="O3885" s="110"/>
      <c r="P3885" s="110"/>
      <c r="Q3885" s="148"/>
      <c r="R3885" s="149"/>
      <c r="S3885" s="110"/>
      <c r="T3885" s="110"/>
      <c r="U3885" s="110"/>
      <c r="V3885" s="120"/>
      <c r="W3885" s="118"/>
      <c r="X3885" s="118"/>
      <c r="Y3885" s="117"/>
      <c r="Z3885" s="110"/>
      <c r="AA3885" s="110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9"/>
      <c r="B3886" s="110"/>
      <c r="C3886" s="110"/>
      <c r="D3886" s="111"/>
      <c r="E3886" s="111"/>
      <c r="F3886" s="160"/>
      <c r="G3886" s="114"/>
      <c r="H3886" s="115"/>
      <c r="I3886" s="115"/>
      <c r="J3886" s="116"/>
      <c r="K3886" s="116"/>
      <c r="L3886" s="8"/>
      <c r="M3886" s="117"/>
      <c r="N3886" s="117"/>
      <c r="O3886" s="110"/>
      <c r="P3886" s="110"/>
      <c r="Q3886" s="148"/>
      <c r="R3886" s="149"/>
      <c r="S3886" s="110"/>
      <c r="T3886" s="110"/>
      <c r="U3886" s="110"/>
      <c r="V3886" s="120"/>
      <c r="W3886" s="118"/>
      <c r="X3886" s="118"/>
      <c r="Y3886" s="117"/>
      <c r="Z3886" s="110"/>
      <c r="AA3886" s="110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9"/>
      <c r="B3887" s="110"/>
      <c r="C3887" s="110"/>
      <c r="D3887" s="111"/>
      <c r="E3887" s="111"/>
      <c r="F3887" s="160"/>
      <c r="G3887" s="114"/>
      <c r="H3887" s="115"/>
      <c r="I3887" s="115"/>
      <c r="J3887" s="116"/>
      <c r="K3887" s="116"/>
      <c r="L3887" s="8"/>
      <c r="M3887" s="117"/>
      <c r="N3887" s="117"/>
      <c r="O3887" s="110"/>
      <c r="P3887" s="110"/>
      <c r="Q3887" s="148"/>
      <c r="R3887" s="149"/>
      <c r="S3887" s="110"/>
      <c r="T3887" s="110"/>
      <c r="U3887" s="110"/>
      <c r="V3887" s="120"/>
      <c r="W3887" s="118"/>
      <c r="X3887" s="118"/>
      <c r="Y3887" s="117"/>
      <c r="Z3887" s="110"/>
      <c r="AA3887" s="110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9"/>
      <c r="B3888" s="110"/>
      <c r="C3888" s="110"/>
      <c r="D3888" s="111"/>
      <c r="E3888" s="111"/>
      <c r="F3888" s="160"/>
      <c r="G3888" s="114"/>
      <c r="H3888" s="115"/>
      <c r="I3888" s="115"/>
      <c r="J3888" s="116"/>
      <c r="K3888" s="116"/>
      <c r="L3888" s="8"/>
      <c r="M3888" s="117"/>
      <c r="N3888" s="117"/>
      <c r="O3888" s="110"/>
      <c r="P3888" s="110"/>
      <c r="Q3888" s="148"/>
      <c r="R3888" s="149"/>
      <c r="S3888" s="110"/>
      <c r="T3888" s="110"/>
      <c r="U3888" s="110"/>
      <c r="V3888" s="120"/>
      <c r="W3888" s="118"/>
      <c r="X3888" s="118"/>
      <c r="Y3888" s="117"/>
      <c r="Z3888" s="110"/>
      <c r="AA3888" s="110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9"/>
      <c r="B3889" s="110"/>
      <c r="C3889" s="110"/>
      <c r="D3889" s="111"/>
      <c r="E3889" s="111"/>
      <c r="F3889" s="160"/>
      <c r="G3889" s="114"/>
      <c r="H3889" s="115"/>
      <c r="I3889" s="115"/>
      <c r="J3889" s="116"/>
      <c r="K3889" s="116"/>
      <c r="L3889" s="8"/>
      <c r="M3889" s="117"/>
      <c r="N3889" s="117"/>
      <c r="O3889" s="110"/>
      <c r="P3889" s="110"/>
      <c r="Q3889" s="148"/>
      <c r="R3889" s="149"/>
      <c r="S3889" s="110"/>
      <c r="T3889" s="110"/>
      <c r="U3889" s="110"/>
      <c r="V3889" s="120"/>
      <c r="W3889" s="118"/>
      <c r="X3889" s="118"/>
      <c r="Y3889" s="117"/>
      <c r="Z3889" s="110"/>
      <c r="AA3889" s="110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9"/>
      <c r="B3890" s="110"/>
      <c r="C3890" s="110"/>
      <c r="D3890" s="111"/>
      <c r="E3890" s="111"/>
      <c r="F3890" s="160"/>
      <c r="G3890" s="114"/>
      <c r="H3890" s="115"/>
      <c r="I3890" s="115"/>
      <c r="J3890" s="116"/>
      <c r="K3890" s="116"/>
      <c r="L3890" s="8"/>
      <c r="M3890" s="117"/>
      <c r="N3890" s="117"/>
      <c r="O3890" s="110"/>
      <c r="P3890" s="110"/>
      <c r="Q3890" s="148"/>
      <c r="R3890" s="149"/>
      <c r="S3890" s="110"/>
      <c r="T3890" s="110"/>
      <c r="U3890" s="110"/>
      <c r="V3890" s="120"/>
      <c r="W3890" s="118"/>
      <c r="X3890" s="118"/>
      <c r="Y3890" s="117"/>
      <c r="Z3890" s="110"/>
      <c r="AA3890" s="110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9"/>
      <c r="B3891" s="110"/>
      <c r="C3891" s="110"/>
      <c r="D3891" s="111"/>
      <c r="E3891" s="111"/>
      <c r="F3891" s="160"/>
      <c r="G3891" s="114"/>
      <c r="H3891" s="115"/>
      <c r="I3891" s="115"/>
      <c r="J3891" s="116"/>
      <c r="K3891" s="116"/>
      <c r="L3891" s="8"/>
      <c r="M3891" s="117"/>
      <c r="N3891" s="117"/>
      <c r="O3891" s="110"/>
      <c r="P3891" s="110"/>
      <c r="Q3891" s="148"/>
      <c r="R3891" s="149"/>
      <c r="S3891" s="110"/>
      <c r="T3891" s="110"/>
      <c r="U3891" s="110"/>
      <c r="V3891" s="120"/>
      <c r="W3891" s="118"/>
      <c r="X3891" s="118"/>
      <c r="Y3891" s="117"/>
      <c r="Z3891" s="110"/>
      <c r="AA3891" s="110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9"/>
      <c r="B3892" s="110"/>
      <c r="C3892" s="110"/>
      <c r="D3892" s="111"/>
      <c r="E3892" s="111"/>
      <c r="F3892" s="160"/>
      <c r="G3892" s="114"/>
      <c r="H3892" s="115"/>
      <c r="I3892" s="115"/>
      <c r="J3892" s="116"/>
      <c r="K3892" s="116"/>
      <c r="L3892" s="8"/>
      <c r="M3892" s="117"/>
      <c r="N3892" s="117"/>
      <c r="O3892" s="110"/>
      <c r="P3892" s="110"/>
      <c r="Q3892" s="148"/>
      <c r="R3892" s="149"/>
      <c r="S3892" s="110"/>
      <c r="T3892" s="110"/>
      <c r="U3892" s="110"/>
      <c r="V3892" s="120"/>
      <c r="W3892" s="118"/>
      <c r="X3892" s="118"/>
      <c r="Y3892" s="117"/>
      <c r="Z3892" s="110"/>
      <c r="AA3892" s="110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9"/>
      <c r="B3893" s="110"/>
      <c r="C3893" s="110"/>
      <c r="D3893" s="111"/>
      <c r="E3893" s="111"/>
      <c r="F3893" s="160"/>
      <c r="G3893" s="114"/>
      <c r="H3893" s="115"/>
      <c r="I3893" s="115"/>
      <c r="J3893" s="116"/>
      <c r="K3893" s="116"/>
      <c r="L3893" s="8"/>
      <c r="M3893" s="117"/>
      <c r="N3893" s="117"/>
      <c r="O3893" s="110"/>
      <c r="P3893" s="110"/>
      <c r="Q3893" s="148"/>
      <c r="R3893" s="149"/>
      <c r="S3893" s="110"/>
      <c r="T3893" s="110"/>
      <c r="U3893" s="110"/>
      <c r="V3893" s="120"/>
      <c r="W3893" s="118"/>
      <c r="X3893" s="118"/>
      <c r="Y3893" s="117"/>
      <c r="Z3893" s="110"/>
      <c r="AA3893" s="110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9"/>
      <c r="B3894" s="110"/>
      <c r="C3894" s="110"/>
      <c r="D3894" s="111"/>
      <c r="E3894" s="111"/>
      <c r="F3894" s="160"/>
      <c r="G3894" s="114"/>
      <c r="H3894" s="115"/>
      <c r="I3894" s="115"/>
      <c r="J3894" s="116"/>
      <c r="K3894" s="116"/>
      <c r="L3894" s="8"/>
      <c r="M3894" s="117"/>
      <c r="N3894" s="117"/>
      <c r="O3894" s="110"/>
      <c r="P3894" s="110"/>
      <c r="Q3894" s="148"/>
      <c r="R3894" s="149"/>
      <c r="S3894" s="110"/>
      <c r="T3894" s="110"/>
      <c r="U3894" s="110"/>
      <c r="V3894" s="120"/>
      <c r="W3894" s="118"/>
      <c r="X3894" s="118"/>
      <c r="Y3894" s="117"/>
      <c r="Z3894" s="110"/>
      <c r="AA3894" s="110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9"/>
      <c r="B3895" s="110"/>
      <c r="C3895" s="110"/>
      <c r="D3895" s="111"/>
      <c r="E3895" s="111"/>
      <c r="F3895" s="160"/>
      <c r="G3895" s="114"/>
      <c r="H3895" s="115"/>
      <c r="I3895" s="115"/>
      <c r="J3895" s="116"/>
      <c r="K3895" s="116"/>
      <c r="L3895" s="8"/>
      <c r="M3895" s="117"/>
      <c r="N3895" s="117"/>
      <c r="O3895" s="110"/>
      <c r="P3895" s="110"/>
      <c r="Q3895" s="148"/>
      <c r="R3895" s="149"/>
      <c r="S3895" s="110"/>
      <c r="T3895" s="110"/>
      <c r="U3895" s="110"/>
      <c r="V3895" s="120"/>
      <c r="W3895" s="118"/>
      <c r="X3895" s="118"/>
      <c r="Y3895" s="117"/>
      <c r="Z3895" s="110"/>
      <c r="AA3895" s="110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9"/>
      <c r="B3896" s="110"/>
      <c r="C3896" s="110"/>
      <c r="D3896" s="111"/>
      <c r="E3896" s="111"/>
      <c r="F3896" s="160"/>
      <c r="G3896" s="114"/>
      <c r="H3896" s="115"/>
      <c r="I3896" s="115"/>
      <c r="J3896" s="116"/>
      <c r="K3896" s="116"/>
      <c r="L3896" s="8"/>
      <c r="M3896" s="117"/>
      <c r="N3896" s="117"/>
      <c r="O3896" s="110"/>
      <c r="P3896" s="110"/>
      <c r="Q3896" s="148"/>
      <c r="R3896" s="149"/>
      <c r="S3896" s="110"/>
      <c r="T3896" s="110"/>
      <c r="U3896" s="110"/>
      <c r="V3896" s="120"/>
      <c r="W3896" s="118"/>
      <c r="X3896" s="118"/>
      <c r="Y3896" s="117"/>
      <c r="Z3896" s="110"/>
      <c r="AA3896" s="110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9"/>
      <c r="B3897" s="110"/>
      <c r="C3897" s="110"/>
      <c r="D3897" s="111"/>
      <c r="E3897" s="111"/>
      <c r="F3897" s="160"/>
      <c r="G3897" s="114"/>
      <c r="H3897" s="115"/>
      <c r="I3897" s="115"/>
      <c r="J3897" s="116"/>
      <c r="K3897" s="116"/>
      <c r="L3897" s="8"/>
      <c r="M3897" s="117"/>
      <c r="N3897" s="117"/>
      <c r="O3897" s="110"/>
      <c r="P3897" s="110"/>
      <c r="Q3897" s="148"/>
      <c r="R3897" s="149"/>
      <c r="S3897" s="110"/>
      <c r="T3897" s="110"/>
      <c r="U3897" s="110"/>
      <c r="V3897" s="120"/>
      <c r="W3897" s="118"/>
      <c r="X3897" s="118"/>
      <c r="Y3897" s="117"/>
      <c r="Z3897" s="110"/>
      <c r="AA3897" s="110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9"/>
      <c r="B3898" s="110"/>
      <c r="C3898" s="110"/>
      <c r="D3898" s="111"/>
      <c r="E3898" s="111"/>
      <c r="F3898" s="160"/>
      <c r="G3898" s="114"/>
      <c r="H3898" s="115"/>
      <c r="I3898" s="115"/>
      <c r="J3898" s="116"/>
      <c r="K3898" s="116"/>
      <c r="L3898" s="8"/>
      <c r="M3898" s="117"/>
      <c r="N3898" s="117"/>
      <c r="O3898" s="110"/>
      <c r="P3898" s="110"/>
      <c r="Q3898" s="148"/>
      <c r="R3898" s="149"/>
      <c r="S3898" s="110"/>
      <c r="T3898" s="110"/>
      <c r="U3898" s="110"/>
      <c r="V3898" s="120"/>
      <c r="W3898" s="118"/>
      <c r="X3898" s="118"/>
      <c r="Y3898" s="117"/>
      <c r="Z3898" s="110"/>
      <c r="AA3898" s="110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9"/>
      <c r="B3899" s="110"/>
      <c r="C3899" s="110"/>
      <c r="D3899" s="111"/>
      <c r="E3899" s="111"/>
      <c r="F3899" s="160"/>
      <c r="G3899" s="114"/>
      <c r="H3899" s="115"/>
      <c r="I3899" s="115"/>
      <c r="J3899" s="116"/>
      <c r="K3899" s="116"/>
      <c r="L3899" s="8"/>
      <c r="M3899" s="117"/>
      <c r="N3899" s="117"/>
      <c r="O3899" s="110"/>
      <c r="P3899" s="110"/>
      <c r="Q3899" s="148"/>
      <c r="R3899" s="149"/>
      <c r="S3899" s="110"/>
      <c r="T3899" s="110"/>
      <c r="U3899" s="110"/>
      <c r="V3899" s="120"/>
      <c r="W3899" s="118"/>
      <c r="X3899" s="118"/>
      <c r="Y3899" s="117"/>
      <c r="Z3899" s="110"/>
      <c r="AA3899" s="110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9"/>
      <c r="B3900" s="110"/>
      <c r="C3900" s="110"/>
      <c r="D3900" s="111"/>
      <c r="E3900" s="111"/>
      <c r="F3900" s="160"/>
      <c r="G3900" s="114"/>
      <c r="H3900" s="115"/>
      <c r="I3900" s="115"/>
      <c r="J3900" s="116"/>
      <c r="K3900" s="116"/>
      <c r="L3900" s="8"/>
      <c r="M3900" s="117"/>
      <c r="N3900" s="117"/>
      <c r="O3900" s="110"/>
      <c r="P3900" s="110"/>
      <c r="Q3900" s="148"/>
      <c r="R3900" s="149"/>
      <c r="S3900" s="110"/>
      <c r="T3900" s="110"/>
      <c r="U3900" s="110"/>
      <c r="V3900" s="120"/>
      <c r="W3900" s="118"/>
      <c r="X3900" s="118"/>
      <c r="Y3900" s="117"/>
      <c r="Z3900" s="110"/>
      <c r="AA3900" s="110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9"/>
      <c r="B3901" s="110"/>
      <c r="C3901" s="110"/>
      <c r="D3901" s="111"/>
      <c r="E3901" s="111"/>
      <c r="F3901" s="160"/>
      <c r="G3901" s="114"/>
      <c r="H3901" s="115"/>
      <c r="I3901" s="115"/>
      <c r="J3901" s="116"/>
      <c r="K3901" s="116"/>
      <c r="L3901" s="8"/>
      <c r="M3901" s="117"/>
      <c r="N3901" s="117"/>
      <c r="O3901" s="110"/>
      <c r="P3901" s="110"/>
      <c r="Q3901" s="148"/>
      <c r="R3901" s="149"/>
      <c r="S3901" s="110"/>
      <c r="T3901" s="110"/>
      <c r="U3901" s="110"/>
      <c r="V3901" s="120"/>
      <c r="W3901" s="118"/>
      <c r="X3901" s="118"/>
      <c r="Y3901" s="117"/>
      <c r="Z3901" s="110"/>
      <c r="AA3901" s="110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9"/>
      <c r="B3902" s="110"/>
      <c r="C3902" s="110"/>
      <c r="D3902" s="111"/>
      <c r="E3902" s="111"/>
      <c r="F3902" s="160"/>
      <c r="G3902" s="114"/>
      <c r="H3902" s="115"/>
      <c r="I3902" s="115"/>
      <c r="J3902" s="116"/>
      <c r="K3902" s="116"/>
      <c r="L3902" s="8"/>
      <c r="M3902" s="117"/>
      <c r="N3902" s="117"/>
      <c r="O3902" s="110"/>
      <c r="P3902" s="110"/>
      <c r="Q3902" s="148"/>
      <c r="R3902" s="149"/>
      <c r="S3902" s="110"/>
      <c r="T3902" s="110"/>
      <c r="U3902" s="110"/>
      <c r="V3902" s="120"/>
      <c r="W3902" s="118"/>
      <c r="X3902" s="118"/>
      <c r="Y3902" s="117"/>
      <c r="Z3902" s="110"/>
      <c r="AA3902" s="110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9"/>
      <c r="B3903" s="110"/>
      <c r="C3903" s="110"/>
      <c r="D3903" s="111"/>
      <c r="E3903" s="111"/>
      <c r="F3903" s="160"/>
      <c r="G3903" s="114"/>
      <c r="H3903" s="115"/>
      <c r="I3903" s="115"/>
      <c r="J3903" s="116"/>
      <c r="K3903" s="116"/>
      <c r="L3903" s="8"/>
      <c r="M3903" s="117"/>
      <c r="N3903" s="117"/>
      <c r="O3903" s="110"/>
      <c r="P3903" s="110"/>
      <c r="Q3903" s="148"/>
      <c r="R3903" s="149"/>
      <c r="S3903" s="110"/>
      <c r="T3903" s="110"/>
      <c r="U3903" s="110"/>
      <c r="V3903" s="120"/>
      <c r="W3903" s="118"/>
      <c r="X3903" s="118"/>
      <c r="Y3903" s="117"/>
      <c r="Z3903" s="110"/>
      <c r="AA3903" s="110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9"/>
      <c r="B3904" s="110"/>
      <c r="C3904" s="110"/>
      <c r="D3904" s="111"/>
      <c r="E3904" s="111"/>
      <c r="F3904" s="160"/>
      <c r="G3904" s="114"/>
      <c r="H3904" s="115"/>
      <c r="I3904" s="115"/>
      <c r="J3904" s="116"/>
      <c r="K3904" s="116"/>
      <c r="L3904" s="8"/>
      <c r="M3904" s="117"/>
      <c r="N3904" s="117"/>
      <c r="O3904" s="110"/>
      <c r="P3904" s="110"/>
      <c r="Q3904" s="148"/>
      <c r="R3904" s="149"/>
      <c r="S3904" s="110"/>
      <c r="T3904" s="110"/>
      <c r="U3904" s="110"/>
      <c r="V3904" s="120"/>
      <c r="W3904" s="118"/>
      <c r="X3904" s="118"/>
      <c r="Y3904" s="117"/>
      <c r="Z3904" s="110"/>
      <c r="AA3904" s="110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9"/>
      <c r="B3905" s="110"/>
      <c r="C3905" s="110"/>
      <c r="D3905" s="111"/>
      <c r="E3905" s="111"/>
      <c r="F3905" s="160"/>
      <c r="G3905" s="114"/>
      <c r="H3905" s="115"/>
      <c r="I3905" s="115"/>
      <c r="J3905" s="116"/>
      <c r="K3905" s="116"/>
      <c r="L3905" s="8"/>
      <c r="M3905" s="117"/>
      <c r="N3905" s="117"/>
      <c r="O3905" s="110"/>
      <c r="P3905" s="110"/>
      <c r="Q3905" s="148"/>
      <c r="R3905" s="149"/>
      <c r="S3905" s="110"/>
      <c r="T3905" s="110"/>
      <c r="U3905" s="110"/>
      <c r="V3905" s="120"/>
      <c r="W3905" s="118"/>
      <c r="X3905" s="118"/>
      <c r="Y3905" s="117"/>
      <c r="Z3905" s="110"/>
      <c r="AA3905" s="110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9"/>
      <c r="B3906" s="110"/>
      <c r="C3906" s="110"/>
      <c r="D3906" s="111"/>
      <c r="E3906" s="111"/>
      <c r="F3906" s="160"/>
      <c r="G3906" s="114"/>
      <c r="H3906" s="115"/>
      <c r="I3906" s="115"/>
      <c r="J3906" s="116"/>
      <c r="K3906" s="116"/>
      <c r="L3906" s="8"/>
      <c r="M3906" s="117"/>
      <c r="N3906" s="117"/>
      <c r="O3906" s="110"/>
      <c r="P3906" s="110"/>
      <c r="Q3906" s="148"/>
      <c r="R3906" s="149"/>
      <c r="S3906" s="110"/>
      <c r="T3906" s="110"/>
      <c r="U3906" s="110"/>
      <c r="V3906" s="120"/>
      <c r="W3906" s="118"/>
      <c r="X3906" s="118"/>
      <c r="Y3906" s="117"/>
      <c r="Z3906" s="110"/>
      <c r="AA3906" s="110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9"/>
      <c r="B3907" s="110"/>
      <c r="C3907" s="110"/>
      <c r="D3907" s="111"/>
      <c r="E3907" s="111"/>
      <c r="F3907" s="160"/>
      <c r="G3907" s="114"/>
      <c r="H3907" s="115"/>
      <c r="I3907" s="115"/>
      <c r="J3907" s="116"/>
      <c r="K3907" s="116"/>
      <c r="L3907" s="8"/>
      <c r="M3907" s="117"/>
      <c r="N3907" s="117"/>
      <c r="O3907" s="110"/>
      <c r="P3907" s="110"/>
      <c r="Q3907" s="148"/>
      <c r="R3907" s="149"/>
      <c r="S3907" s="110"/>
      <c r="T3907" s="110"/>
      <c r="U3907" s="110"/>
      <c r="V3907" s="120"/>
      <c r="W3907" s="118"/>
      <c r="X3907" s="118"/>
      <c r="Y3907" s="117"/>
      <c r="Z3907" s="110"/>
      <c r="AA3907" s="110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9"/>
      <c r="B3908" s="110"/>
      <c r="C3908" s="110"/>
      <c r="D3908" s="111"/>
      <c r="E3908" s="111"/>
      <c r="F3908" s="160"/>
      <c r="G3908" s="114"/>
      <c r="H3908" s="115"/>
      <c r="I3908" s="115"/>
      <c r="J3908" s="116"/>
      <c r="K3908" s="116"/>
      <c r="L3908" s="8"/>
      <c r="M3908" s="117"/>
      <c r="N3908" s="117"/>
      <c r="O3908" s="110"/>
      <c r="P3908" s="110"/>
      <c r="Q3908" s="148"/>
      <c r="R3908" s="149"/>
      <c r="S3908" s="110"/>
      <c r="T3908" s="110"/>
      <c r="U3908" s="110"/>
      <c r="V3908" s="120"/>
      <c r="W3908" s="118"/>
      <c r="X3908" s="118"/>
      <c r="Y3908" s="117"/>
      <c r="Z3908" s="110"/>
      <c r="AA3908" s="110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9"/>
      <c r="B3909" s="110"/>
      <c r="C3909" s="110"/>
      <c r="D3909" s="111"/>
      <c r="E3909" s="111"/>
      <c r="F3909" s="160"/>
      <c r="G3909" s="114"/>
      <c r="H3909" s="115"/>
      <c r="I3909" s="115"/>
      <c r="J3909" s="116"/>
      <c r="K3909" s="116"/>
      <c r="L3909" s="8"/>
      <c r="M3909" s="117"/>
      <c r="N3909" s="117"/>
      <c r="O3909" s="110"/>
      <c r="P3909" s="110"/>
      <c r="Q3909" s="148"/>
      <c r="R3909" s="149"/>
      <c r="S3909" s="110"/>
      <c r="T3909" s="110"/>
      <c r="U3909" s="110"/>
      <c r="V3909" s="120"/>
      <c r="W3909" s="118"/>
      <c r="X3909" s="118"/>
      <c r="Y3909" s="117"/>
      <c r="Z3909" s="110"/>
      <c r="AA3909" s="110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9"/>
      <c r="B3910" s="110"/>
      <c r="C3910" s="110"/>
      <c r="D3910" s="111"/>
      <c r="E3910" s="111"/>
      <c r="F3910" s="160"/>
      <c r="G3910" s="114"/>
      <c r="H3910" s="115"/>
      <c r="I3910" s="115"/>
      <c r="J3910" s="116"/>
      <c r="K3910" s="116"/>
      <c r="L3910" s="8"/>
      <c r="M3910" s="117"/>
      <c r="N3910" s="117"/>
      <c r="O3910" s="110"/>
      <c r="P3910" s="110"/>
      <c r="Q3910" s="148"/>
      <c r="R3910" s="149"/>
      <c r="S3910" s="110"/>
      <c r="T3910" s="110"/>
      <c r="U3910" s="110"/>
      <c r="V3910" s="120"/>
      <c r="W3910" s="118"/>
      <c r="X3910" s="118"/>
      <c r="Y3910" s="117"/>
      <c r="Z3910" s="110"/>
      <c r="AA3910" s="110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9"/>
      <c r="B3911" s="110"/>
      <c r="C3911" s="110"/>
      <c r="D3911" s="111"/>
      <c r="E3911" s="111"/>
      <c r="F3911" s="160"/>
      <c r="G3911" s="114"/>
      <c r="H3911" s="115"/>
      <c r="I3911" s="115"/>
      <c r="J3911" s="116"/>
      <c r="K3911" s="116"/>
      <c r="L3911" s="8"/>
      <c r="M3911" s="117"/>
      <c r="N3911" s="117"/>
      <c r="O3911" s="110"/>
      <c r="P3911" s="110"/>
      <c r="Q3911" s="148"/>
      <c r="R3911" s="149"/>
      <c r="S3911" s="110"/>
      <c r="T3911" s="110"/>
      <c r="U3911" s="110"/>
      <c r="V3911" s="120"/>
      <c r="W3911" s="118"/>
      <c r="X3911" s="118"/>
      <c r="Y3911" s="117"/>
      <c r="Z3911" s="110"/>
      <c r="AA3911" s="110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9"/>
      <c r="B3912" s="110"/>
      <c r="C3912" s="110"/>
      <c r="D3912" s="111"/>
      <c r="E3912" s="111"/>
      <c r="F3912" s="160"/>
      <c r="G3912" s="114"/>
      <c r="H3912" s="115"/>
      <c r="I3912" s="115"/>
      <c r="J3912" s="116"/>
      <c r="K3912" s="116"/>
      <c r="L3912" s="8"/>
      <c r="M3912" s="117"/>
      <c r="N3912" s="117"/>
      <c r="O3912" s="110"/>
      <c r="P3912" s="110"/>
      <c r="Q3912" s="148"/>
      <c r="R3912" s="149"/>
      <c r="S3912" s="110"/>
      <c r="T3912" s="110"/>
      <c r="U3912" s="110"/>
      <c r="V3912" s="120"/>
      <c r="W3912" s="118"/>
      <c r="X3912" s="118"/>
      <c r="Y3912" s="117"/>
      <c r="Z3912" s="110"/>
      <c r="AA3912" s="110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9"/>
      <c r="B3913" s="110"/>
      <c r="C3913" s="110"/>
      <c r="D3913" s="111"/>
      <c r="E3913" s="111"/>
      <c r="F3913" s="160"/>
      <c r="G3913" s="114"/>
      <c r="H3913" s="115"/>
      <c r="I3913" s="115"/>
      <c r="J3913" s="116"/>
      <c r="K3913" s="116"/>
      <c r="L3913" s="8"/>
      <c r="M3913" s="117"/>
      <c r="N3913" s="117"/>
      <c r="O3913" s="110"/>
      <c r="P3913" s="110"/>
      <c r="Q3913" s="148"/>
      <c r="R3913" s="149"/>
      <c r="S3913" s="110"/>
      <c r="T3913" s="110"/>
      <c r="U3913" s="110"/>
      <c r="V3913" s="120"/>
      <c r="W3913" s="118"/>
      <c r="X3913" s="118"/>
      <c r="Y3913" s="117"/>
      <c r="Z3913" s="110"/>
      <c r="AA3913" s="110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9"/>
      <c r="B3914" s="110"/>
      <c r="C3914" s="110"/>
      <c r="D3914" s="111"/>
      <c r="E3914" s="111"/>
      <c r="F3914" s="160"/>
      <c r="G3914" s="114"/>
      <c r="H3914" s="115"/>
      <c r="I3914" s="115"/>
      <c r="J3914" s="116"/>
      <c r="K3914" s="116"/>
      <c r="L3914" s="8"/>
      <c r="M3914" s="117"/>
      <c r="N3914" s="117"/>
      <c r="O3914" s="110"/>
      <c r="P3914" s="110"/>
      <c r="Q3914" s="148"/>
      <c r="R3914" s="149"/>
      <c r="S3914" s="110"/>
      <c r="T3914" s="110"/>
      <c r="U3914" s="110"/>
      <c r="V3914" s="120"/>
      <c r="W3914" s="118"/>
      <c r="X3914" s="118"/>
      <c r="Y3914" s="117"/>
      <c r="Z3914" s="110"/>
      <c r="AA3914" s="110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9"/>
      <c r="B3915" s="110"/>
      <c r="C3915" s="110"/>
      <c r="D3915" s="111"/>
      <c r="E3915" s="111"/>
      <c r="F3915" s="160"/>
      <c r="G3915" s="114"/>
      <c r="H3915" s="115"/>
      <c r="I3915" s="115"/>
      <c r="J3915" s="116"/>
      <c r="K3915" s="116"/>
      <c r="L3915" s="8"/>
      <c r="M3915" s="117"/>
      <c r="N3915" s="117"/>
      <c r="O3915" s="110"/>
      <c r="P3915" s="110"/>
      <c r="Q3915" s="148"/>
      <c r="R3915" s="149"/>
      <c r="S3915" s="110"/>
      <c r="T3915" s="110"/>
      <c r="U3915" s="110"/>
      <c r="V3915" s="120"/>
      <c r="W3915" s="118"/>
      <c r="X3915" s="118"/>
      <c r="Y3915" s="117"/>
      <c r="Z3915" s="110"/>
      <c r="AA3915" s="110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9"/>
      <c r="B3916" s="110"/>
      <c r="C3916" s="110"/>
      <c r="D3916" s="111"/>
      <c r="E3916" s="111"/>
      <c r="F3916" s="160"/>
      <c r="G3916" s="114"/>
      <c r="H3916" s="115"/>
      <c r="I3916" s="115"/>
      <c r="J3916" s="116"/>
      <c r="K3916" s="116"/>
      <c r="L3916" s="8"/>
      <c r="M3916" s="117"/>
      <c r="N3916" s="117"/>
      <c r="O3916" s="110"/>
      <c r="P3916" s="110"/>
      <c r="Q3916" s="148"/>
      <c r="R3916" s="149"/>
      <c r="S3916" s="110"/>
      <c r="T3916" s="110"/>
      <c r="U3916" s="110"/>
      <c r="V3916" s="120"/>
      <c r="W3916" s="118"/>
      <c r="X3916" s="118"/>
      <c r="Y3916" s="117"/>
      <c r="Z3916" s="110"/>
      <c r="AA3916" s="110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9"/>
      <c r="B3917" s="110"/>
      <c r="C3917" s="110"/>
      <c r="D3917" s="111"/>
      <c r="E3917" s="111"/>
      <c r="F3917" s="160"/>
      <c r="G3917" s="114"/>
      <c r="H3917" s="115"/>
      <c r="I3917" s="115"/>
      <c r="J3917" s="116"/>
      <c r="K3917" s="116"/>
      <c r="L3917" s="8"/>
      <c r="M3917" s="117"/>
      <c r="N3917" s="117"/>
      <c r="O3917" s="110"/>
      <c r="P3917" s="110"/>
      <c r="Q3917" s="148"/>
      <c r="R3917" s="149"/>
      <c r="S3917" s="110"/>
      <c r="T3917" s="110"/>
      <c r="U3917" s="110"/>
      <c r="V3917" s="120"/>
      <c r="W3917" s="118"/>
      <c r="X3917" s="118"/>
      <c r="Y3917" s="117"/>
      <c r="Z3917" s="110"/>
      <c r="AA3917" s="110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9"/>
      <c r="B3918" s="110"/>
      <c r="C3918" s="110"/>
      <c r="D3918" s="111"/>
      <c r="E3918" s="111"/>
      <c r="F3918" s="160"/>
      <c r="G3918" s="114"/>
      <c r="H3918" s="115"/>
      <c r="I3918" s="115"/>
      <c r="J3918" s="116"/>
      <c r="K3918" s="116"/>
      <c r="L3918" s="8"/>
      <c r="M3918" s="117"/>
      <c r="N3918" s="117"/>
      <c r="O3918" s="110"/>
      <c r="P3918" s="110"/>
      <c r="Q3918" s="148"/>
      <c r="R3918" s="149"/>
      <c r="S3918" s="110"/>
      <c r="T3918" s="110"/>
      <c r="U3918" s="110"/>
      <c r="V3918" s="120"/>
      <c r="W3918" s="118"/>
      <c r="X3918" s="118"/>
      <c r="Y3918" s="117"/>
      <c r="Z3918" s="110"/>
      <c r="AA3918" s="110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9"/>
      <c r="B3919" s="110"/>
      <c r="C3919" s="110"/>
      <c r="D3919" s="111"/>
      <c r="E3919" s="111"/>
      <c r="F3919" s="160"/>
      <c r="G3919" s="114"/>
      <c r="H3919" s="115"/>
      <c r="I3919" s="115"/>
      <c r="J3919" s="116"/>
      <c r="K3919" s="116"/>
      <c r="L3919" s="8"/>
      <c r="M3919" s="117"/>
      <c r="N3919" s="117"/>
      <c r="O3919" s="110"/>
      <c r="P3919" s="110"/>
      <c r="Q3919" s="148"/>
      <c r="R3919" s="149"/>
      <c r="S3919" s="110"/>
      <c r="T3919" s="110"/>
      <c r="U3919" s="110"/>
      <c r="V3919" s="120"/>
      <c r="W3919" s="118"/>
      <c r="X3919" s="118"/>
      <c r="Y3919" s="117"/>
      <c r="Z3919" s="110"/>
      <c r="AA3919" s="110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9"/>
      <c r="B3920" s="110"/>
      <c r="C3920" s="110"/>
      <c r="D3920" s="111"/>
      <c r="E3920" s="111"/>
      <c r="F3920" s="160"/>
      <c r="G3920" s="114"/>
      <c r="H3920" s="115"/>
      <c r="I3920" s="115"/>
      <c r="J3920" s="116"/>
      <c r="K3920" s="116"/>
      <c r="L3920" s="8"/>
      <c r="M3920" s="117"/>
      <c r="N3920" s="117"/>
      <c r="O3920" s="110"/>
      <c r="P3920" s="110"/>
      <c r="Q3920" s="148"/>
      <c r="R3920" s="149"/>
      <c r="S3920" s="110"/>
      <c r="T3920" s="110"/>
      <c r="U3920" s="110"/>
      <c r="V3920" s="120"/>
      <c r="W3920" s="118"/>
      <c r="X3920" s="118"/>
      <c r="Y3920" s="117"/>
      <c r="Z3920" s="110"/>
      <c r="AA3920" s="110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9"/>
      <c r="B3921" s="110"/>
      <c r="C3921" s="110"/>
      <c r="D3921" s="111"/>
      <c r="E3921" s="111"/>
      <c r="F3921" s="160"/>
      <c r="G3921" s="114"/>
      <c r="H3921" s="115"/>
      <c r="I3921" s="115"/>
      <c r="J3921" s="116"/>
      <c r="K3921" s="116"/>
      <c r="L3921" s="8"/>
      <c r="M3921" s="117"/>
      <c r="N3921" s="117"/>
      <c r="O3921" s="110"/>
      <c r="P3921" s="110"/>
      <c r="Q3921" s="148"/>
      <c r="R3921" s="149"/>
      <c r="S3921" s="110"/>
      <c r="T3921" s="110"/>
      <c r="U3921" s="110"/>
      <c r="V3921" s="120"/>
      <c r="W3921" s="118"/>
      <c r="X3921" s="118"/>
      <c r="Y3921" s="117"/>
      <c r="Z3921" s="110"/>
      <c r="AA3921" s="110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9"/>
      <c r="B3922" s="110"/>
      <c r="C3922" s="110"/>
      <c r="D3922" s="111"/>
      <c r="E3922" s="111"/>
      <c r="F3922" s="160"/>
      <c r="G3922" s="114"/>
      <c r="H3922" s="115"/>
      <c r="I3922" s="115"/>
      <c r="J3922" s="116"/>
      <c r="K3922" s="116"/>
      <c r="L3922" s="8"/>
      <c r="M3922" s="117"/>
      <c r="N3922" s="117"/>
      <c r="O3922" s="110"/>
      <c r="P3922" s="110"/>
      <c r="Q3922" s="148"/>
      <c r="R3922" s="149"/>
      <c r="S3922" s="110"/>
      <c r="T3922" s="110"/>
      <c r="U3922" s="110"/>
      <c r="V3922" s="120"/>
      <c r="W3922" s="118"/>
      <c r="X3922" s="118"/>
      <c r="Y3922" s="117"/>
      <c r="Z3922" s="110"/>
      <c r="AA3922" s="110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9"/>
      <c r="B3923" s="110"/>
      <c r="C3923" s="110"/>
      <c r="D3923" s="111"/>
      <c r="E3923" s="111"/>
      <c r="F3923" s="160"/>
      <c r="G3923" s="114"/>
      <c r="H3923" s="115"/>
      <c r="I3923" s="115"/>
      <c r="J3923" s="116"/>
      <c r="K3923" s="116"/>
      <c r="L3923" s="8"/>
      <c r="M3923" s="117"/>
      <c r="N3923" s="117"/>
      <c r="O3923" s="110"/>
      <c r="P3923" s="110"/>
      <c r="Q3923" s="148"/>
      <c r="R3923" s="149"/>
      <c r="S3923" s="110"/>
      <c r="T3923" s="110"/>
      <c r="U3923" s="110"/>
      <c r="V3923" s="120"/>
      <c r="W3923" s="118"/>
      <c r="X3923" s="118"/>
      <c r="Y3923" s="117"/>
      <c r="Z3923" s="110"/>
      <c r="AA3923" s="110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10"/>
      <c r="U4474" s="110"/>
      <c r="V4474" s="120"/>
      <c r="W4474" s="118"/>
      <c r="X4474" s="118"/>
      <c r="Y4474" s="117"/>
      <c r="Z4474" s="110"/>
      <c r="AA4474" s="112"/>
      <c r="AB4474" s="121"/>
      <c r="AC4474" s="115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10"/>
      <c r="U4475" s="110"/>
      <c r="V4475" s="120"/>
      <c r="W4475" s="118"/>
      <c r="X4475" s="118"/>
      <c r="Y4475" s="117"/>
      <c r="Z4475" s="110"/>
      <c r="AA4475" s="112"/>
      <c r="AB4475" s="121"/>
      <c r="AC4475" s="115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10"/>
      <c r="U4476" s="110"/>
      <c r="V4476" s="120"/>
      <c r="W4476" s="118"/>
      <c r="X4476" s="118"/>
      <c r="Y4476" s="117"/>
      <c r="Z4476" s="110"/>
      <c r="AA4476" s="112"/>
      <c r="AB4476" s="121"/>
      <c r="AC4476" s="115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10"/>
      <c r="U4477" s="110"/>
      <c r="V4477" s="120"/>
      <c r="W4477" s="118"/>
      <c r="X4477" s="118"/>
      <c r="Y4477" s="117"/>
      <c r="Z4477" s="110"/>
      <c r="AA4477" s="112"/>
      <c r="AB4477" s="121"/>
      <c r="AC4477" s="115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10"/>
      <c r="U4478" s="110"/>
      <c r="V4478" s="120"/>
      <c r="W4478" s="118"/>
      <c r="X4478" s="118"/>
      <c r="Y4478" s="117"/>
      <c r="Z4478" s="110"/>
      <c r="AA4478" s="112"/>
      <c r="AB4478" s="121"/>
      <c r="AC4478" s="115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10"/>
      <c r="U4479" s="110"/>
      <c r="V4479" s="120"/>
      <c r="W4479" s="118"/>
      <c r="X4479" s="118"/>
      <c r="Y4479" s="117"/>
      <c r="Z4479" s="110"/>
      <c r="AA4479" s="112"/>
      <c r="AB4479" s="121"/>
      <c r="AC4479" s="115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10"/>
      <c r="U4480" s="110"/>
      <c r="V4480" s="120"/>
      <c r="W4480" s="118"/>
      <c r="X4480" s="118"/>
      <c r="Y4480" s="117"/>
      <c r="Z4480" s="110"/>
      <c r="AA4480" s="112"/>
      <c r="AB4480" s="121"/>
      <c r="AC4480" s="115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10"/>
      <c r="U4481" s="110"/>
      <c r="V4481" s="120"/>
      <c r="W4481" s="118"/>
      <c r="X4481" s="118"/>
      <c r="Y4481" s="117"/>
      <c r="Z4481" s="110"/>
      <c r="AA4481" s="112"/>
      <c r="AB4481" s="121"/>
      <c r="AC4481" s="115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10"/>
      <c r="U4482" s="110"/>
      <c r="V4482" s="120"/>
      <c r="W4482" s="118"/>
      <c r="X4482" s="118"/>
      <c r="Y4482" s="117"/>
      <c r="Z4482" s="110"/>
      <c r="AA4482" s="112"/>
      <c r="AB4482" s="121"/>
      <c r="AC4482" s="115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10"/>
      <c r="U4483" s="110"/>
      <c r="V4483" s="120"/>
      <c r="W4483" s="118"/>
      <c r="X4483" s="118"/>
      <c r="Y4483" s="117"/>
      <c r="Z4483" s="110"/>
      <c r="AA4483" s="112"/>
      <c r="AB4483" s="121"/>
      <c r="AC4483" s="115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10"/>
      <c r="U4484" s="110"/>
      <c r="V4484" s="120"/>
      <c r="W4484" s="118"/>
      <c r="X4484" s="118"/>
      <c r="Y4484" s="117"/>
      <c r="Z4484" s="110"/>
      <c r="AA4484" s="112"/>
      <c r="AB4484" s="121"/>
      <c r="AC4484" s="115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10"/>
      <c r="U4485" s="110"/>
      <c r="V4485" s="120"/>
      <c r="W4485" s="118"/>
      <c r="X4485" s="118"/>
      <c r="Y4485" s="117"/>
      <c r="Z4485" s="110"/>
      <c r="AA4485" s="112"/>
      <c r="AB4485" s="121"/>
      <c r="AC4485" s="115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10"/>
      <c r="U4486" s="110"/>
      <c r="V4486" s="120"/>
      <c r="W4486" s="118"/>
      <c r="X4486" s="118"/>
      <c r="Y4486" s="117"/>
      <c r="Z4486" s="110"/>
      <c r="AA4486" s="112"/>
      <c r="AB4486" s="121"/>
      <c r="AC4486" s="115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10"/>
      <c r="U4487" s="110"/>
      <c r="V4487" s="120"/>
      <c r="W4487" s="118"/>
      <c r="X4487" s="118"/>
      <c r="Y4487" s="117"/>
      <c r="Z4487" s="110"/>
      <c r="AA4487" s="112"/>
      <c r="AB4487" s="121"/>
      <c r="AC4487" s="115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10"/>
      <c r="U4488" s="110"/>
      <c r="V4488" s="120"/>
      <c r="W4488" s="118"/>
      <c r="X4488" s="118"/>
      <c r="Y4488" s="117"/>
      <c r="Z4488" s="110"/>
      <c r="AA4488" s="112"/>
      <c r="AB4488" s="121"/>
      <c r="AC4488" s="115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10"/>
      <c r="U4489" s="110"/>
      <c r="V4489" s="120"/>
      <c r="W4489" s="118"/>
      <c r="X4489" s="118"/>
      <c r="Y4489" s="117"/>
      <c r="Z4489" s="110"/>
      <c r="AA4489" s="112"/>
      <c r="AB4489" s="121"/>
      <c r="AC4489" s="115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10"/>
      <c r="U4490" s="110"/>
      <c r="V4490" s="120"/>
      <c r="W4490" s="118"/>
      <c r="X4490" s="118"/>
      <c r="Y4490" s="117"/>
      <c r="Z4490" s="110"/>
      <c r="AA4490" s="112"/>
      <c r="AB4490" s="121"/>
      <c r="AC4490" s="115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10"/>
      <c r="U4491" s="110"/>
      <c r="V4491" s="120"/>
      <c r="W4491" s="118"/>
      <c r="X4491" s="118"/>
      <c r="Y4491" s="117"/>
      <c r="Z4491" s="110"/>
      <c r="AA4491" s="112"/>
      <c r="AB4491" s="121"/>
      <c r="AC4491" s="115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10"/>
      <c r="U4492" s="110"/>
      <c r="V4492" s="120"/>
      <c r="W4492" s="118"/>
      <c r="X4492" s="118"/>
      <c r="Y4492" s="117"/>
      <c r="Z4492" s="110"/>
      <c r="AA4492" s="112"/>
      <c r="AB4492" s="121"/>
      <c r="AC4492" s="115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10"/>
      <c r="U4493" s="110"/>
      <c r="V4493" s="120"/>
      <c r="W4493" s="118"/>
      <c r="X4493" s="118"/>
      <c r="Y4493" s="117"/>
      <c r="Z4493" s="110"/>
      <c r="AA4493" s="112"/>
      <c r="AB4493" s="121"/>
      <c r="AC4493" s="115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10"/>
      <c r="U4494" s="110"/>
      <c r="V4494" s="120"/>
      <c r="W4494" s="118"/>
      <c r="X4494" s="118"/>
      <c r="Y4494" s="117"/>
      <c r="Z4494" s="110"/>
      <c r="AA4494" s="112"/>
      <c r="AB4494" s="121"/>
      <c r="AC4494" s="115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10"/>
      <c r="U4495" s="110"/>
      <c r="V4495" s="120"/>
      <c r="W4495" s="118"/>
      <c r="X4495" s="118"/>
      <c r="Y4495" s="117"/>
      <c r="Z4495" s="110"/>
      <c r="AA4495" s="112"/>
      <c r="AB4495" s="121"/>
      <c r="AC4495" s="115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10"/>
      <c r="U4496" s="110"/>
      <c r="V4496" s="120"/>
      <c r="W4496" s="118"/>
      <c r="X4496" s="118"/>
      <c r="Y4496" s="117"/>
      <c r="Z4496" s="110"/>
      <c r="AA4496" s="112"/>
      <c r="AB4496" s="121"/>
      <c r="AC4496" s="115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10"/>
      <c r="U4497" s="110"/>
      <c r="V4497" s="120"/>
      <c r="W4497" s="118"/>
      <c r="X4497" s="118"/>
      <c r="Y4497" s="117"/>
      <c r="Z4497" s="110"/>
      <c r="AA4497" s="112"/>
      <c r="AB4497" s="121"/>
      <c r="AC4497" s="115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10"/>
      <c r="U4498" s="110"/>
      <c r="V4498" s="120"/>
      <c r="W4498" s="118"/>
      <c r="X4498" s="118"/>
      <c r="Y4498" s="117"/>
      <c r="Z4498" s="110"/>
      <c r="AA4498" s="112"/>
      <c r="AB4498" s="121"/>
      <c r="AC4498" s="115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10"/>
      <c r="U4499" s="110"/>
      <c r="V4499" s="120"/>
      <c r="W4499" s="118"/>
      <c r="X4499" s="118"/>
      <c r="Y4499" s="117"/>
      <c r="Z4499" s="110"/>
      <c r="AA4499" s="112"/>
      <c r="AB4499" s="121"/>
      <c r="AC4499" s="115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10"/>
      <c r="U4500" s="110"/>
      <c r="V4500" s="120"/>
      <c r="W4500" s="118"/>
      <c r="X4500" s="118"/>
      <c r="Y4500" s="117"/>
      <c r="Z4500" s="110"/>
      <c r="AA4500" s="112"/>
      <c r="AB4500" s="121"/>
      <c r="AC4500" s="115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10"/>
      <c r="U4501" s="110"/>
      <c r="V4501" s="120"/>
      <c r="W4501" s="118"/>
      <c r="X4501" s="118"/>
      <c r="Y4501" s="117"/>
      <c r="Z4501" s="110"/>
      <c r="AA4501" s="112"/>
      <c r="AB4501" s="121"/>
      <c r="AC4501" s="115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10"/>
      <c r="U4502" s="110"/>
      <c r="V4502" s="120"/>
      <c r="W4502" s="118"/>
      <c r="X4502" s="118"/>
      <c r="Y4502" s="117"/>
      <c r="Z4502" s="110"/>
      <c r="AA4502" s="112"/>
      <c r="AB4502" s="121"/>
      <c r="AC4502" s="115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10"/>
      <c r="U4503" s="110"/>
      <c r="V4503" s="120"/>
      <c r="W4503" s="118"/>
      <c r="X4503" s="118"/>
      <c r="Y4503" s="117"/>
      <c r="Z4503" s="110"/>
      <c r="AA4503" s="112"/>
      <c r="AB4503" s="121"/>
      <c r="AC4503" s="115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10"/>
      <c r="U4504" s="110"/>
      <c r="V4504" s="120"/>
      <c r="W4504" s="118"/>
      <c r="X4504" s="118"/>
      <c r="Y4504" s="117"/>
      <c r="Z4504" s="110"/>
      <c r="AA4504" s="112"/>
      <c r="AB4504" s="121"/>
      <c r="AC4504" s="115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10"/>
      <c r="U4505" s="110"/>
      <c r="V4505" s="120"/>
      <c r="W4505" s="118"/>
      <c r="X4505" s="118"/>
      <c r="Y4505" s="117"/>
      <c r="Z4505" s="110"/>
      <c r="AA4505" s="112"/>
      <c r="AB4505" s="121"/>
      <c r="AC4505" s="115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10"/>
      <c r="U4506" s="110"/>
      <c r="V4506" s="120"/>
      <c r="W4506" s="118"/>
      <c r="X4506" s="118"/>
      <c r="Y4506" s="117"/>
      <c r="Z4506" s="110"/>
      <c r="AA4506" s="112"/>
      <c r="AB4506" s="121"/>
      <c r="AC4506" s="115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10"/>
      <c r="U4507" s="110"/>
      <c r="V4507" s="120"/>
      <c r="W4507" s="118"/>
      <c r="X4507" s="118"/>
      <c r="Y4507" s="117"/>
      <c r="Z4507" s="110"/>
      <c r="AA4507" s="112"/>
      <c r="AB4507" s="121"/>
      <c r="AC4507" s="115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10"/>
      <c r="U4508" s="110"/>
      <c r="V4508" s="120"/>
      <c r="W4508" s="118"/>
      <c r="X4508" s="118"/>
      <c r="Y4508" s="117"/>
      <c r="Z4508" s="110"/>
      <c r="AA4508" s="112"/>
      <c r="AB4508" s="121"/>
      <c r="AC4508" s="115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10"/>
      <c r="U4509" s="110"/>
      <c r="V4509" s="120"/>
      <c r="W4509" s="118"/>
      <c r="X4509" s="118"/>
      <c r="Y4509" s="117"/>
      <c r="Z4509" s="110"/>
      <c r="AA4509" s="112"/>
      <c r="AB4509" s="121"/>
      <c r="AC4509" s="115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10"/>
      <c r="U4510" s="110"/>
      <c r="V4510" s="120"/>
      <c r="W4510" s="118"/>
      <c r="X4510" s="118"/>
      <c r="Y4510" s="117"/>
      <c r="Z4510" s="110"/>
      <c r="AA4510" s="112"/>
      <c r="AB4510" s="121"/>
      <c r="AC4510" s="115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10"/>
      <c r="U4511" s="110"/>
      <c r="V4511" s="120"/>
      <c r="W4511" s="118"/>
      <c r="X4511" s="118"/>
      <c r="Y4511" s="117"/>
      <c r="Z4511" s="110"/>
      <c r="AA4511" s="112"/>
      <c r="AB4511" s="121"/>
      <c r="AC4511" s="115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10"/>
      <c r="U4512" s="110"/>
      <c r="V4512" s="120"/>
      <c r="W4512" s="118"/>
      <c r="X4512" s="118"/>
      <c r="Y4512" s="117"/>
      <c r="Z4512" s="110"/>
      <c r="AA4512" s="112"/>
      <c r="AB4512" s="121"/>
      <c r="AC4512" s="115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10"/>
      <c r="U4513" s="110"/>
      <c r="V4513" s="120"/>
      <c r="W4513" s="118"/>
      <c r="X4513" s="118"/>
      <c r="Y4513" s="117"/>
      <c r="Z4513" s="110"/>
      <c r="AA4513" s="112"/>
      <c r="AB4513" s="121"/>
      <c r="AC4513" s="115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10"/>
      <c r="U4514" s="110"/>
      <c r="V4514" s="120"/>
      <c r="W4514" s="118"/>
      <c r="X4514" s="118"/>
      <c r="Y4514" s="117"/>
      <c r="Z4514" s="110"/>
      <c r="AA4514" s="112"/>
      <c r="AB4514" s="121"/>
      <c r="AC4514" s="115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10"/>
      <c r="U4515" s="110"/>
      <c r="V4515" s="120"/>
      <c r="W4515" s="118"/>
      <c r="X4515" s="118"/>
      <c r="Y4515" s="117"/>
      <c r="Z4515" s="110"/>
      <c r="AA4515" s="112"/>
      <c r="AB4515" s="121"/>
      <c r="AC4515" s="115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10"/>
      <c r="U4516" s="110"/>
      <c r="V4516" s="120"/>
      <c r="W4516" s="118"/>
      <c r="X4516" s="118"/>
      <c r="Y4516" s="117"/>
      <c r="Z4516" s="110"/>
      <c r="AA4516" s="112"/>
      <c r="AB4516" s="121"/>
      <c r="AC4516" s="115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10"/>
      <c r="U4517" s="110"/>
      <c r="V4517" s="120"/>
      <c r="W4517" s="118"/>
      <c r="X4517" s="118"/>
      <c r="Y4517" s="117"/>
      <c r="Z4517" s="110"/>
      <c r="AA4517" s="112"/>
      <c r="AB4517" s="121"/>
      <c r="AC4517" s="115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10"/>
      <c r="U4518" s="110"/>
      <c r="V4518" s="120"/>
      <c r="W4518" s="118"/>
      <c r="X4518" s="118"/>
      <c r="Y4518" s="117"/>
      <c r="Z4518" s="110"/>
      <c r="AA4518" s="112"/>
      <c r="AB4518" s="121"/>
      <c r="AC4518" s="115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10"/>
      <c r="U4519" s="110"/>
      <c r="V4519" s="120"/>
      <c r="W4519" s="118"/>
      <c r="X4519" s="118"/>
      <c r="Y4519" s="117"/>
      <c r="Z4519" s="110"/>
      <c r="AA4519" s="112"/>
      <c r="AB4519" s="121"/>
      <c r="AC4519" s="115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10"/>
      <c r="U4520" s="110"/>
      <c r="V4520" s="120"/>
      <c r="W4520" s="118"/>
      <c r="X4520" s="118"/>
      <c r="Y4520" s="117"/>
      <c r="Z4520" s="110"/>
      <c r="AA4520" s="112"/>
      <c r="AB4520" s="121"/>
      <c r="AC4520" s="115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10"/>
      <c r="U4521" s="110"/>
      <c r="V4521" s="120"/>
      <c r="W4521" s="118"/>
      <c r="X4521" s="118"/>
      <c r="Y4521" s="117"/>
      <c r="Z4521" s="110"/>
      <c r="AA4521" s="112"/>
      <c r="AB4521" s="121"/>
      <c r="AC4521" s="115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10"/>
      <c r="U4522" s="110"/>
      <c r="V4522" s="120"/>
      <c r="W4522" s="118"/>
      <c r="X4522" s="118"/>
      <c r="Y4522" s="117"/>
      <c r="Z4522" s="110"/>
      <c r="AA4522" s="112"/>
      <c r="AB4522" s="121"/>
      <c r="AC4522" s="115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10"/>
      <c r="U4523" s="110"/>
      <c r="V4523" s="120"/>
      <c r="W4523" s="118"/>
      <c r="X4523" s="118"/>
      <c r="Y4523" s="117"/>
      <c r="Z4523" s="110"/>
      <c r="AA4523" s="112"/>
      <c r="AB4523" s="121"/>
      <c r="AC4523" s="115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10"/>
      <c r="U4524" s="110"/>
      <c r="V4524" s="120"/>
      <c r="W4524" s="118"/>
      <c r="X4524" s="118"/>
      <c r="Y4524" s="117"/>
      <c r="Z4524" s="110"/>
      <c r="AA4524" s="112"/>
      <c r="AB4524" s="121"/>
      <c r="AC4524" s="115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10"/>
      <c r="U4525" s="110"/>
      <c r="V4525" s="120"/>
      <c r="W4525" s="118"/>
      <c r="X4525" s="118"/>
      <c r="Y4525" s="117"/>
      <c r="Z4525" s="110"/>
      <c r="AA4525" s="112"/>
      <c r="AB4525" s="121"/>
      <c r="AC4525" s="115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10"/>
      <c r="U4526" s="110"/>
      <c r="V4526" s="120"/>
      <c r="W4526" s="118"/>
      <c r="X4526" s="118"/>
      <c r="Y4526" s="117"/>
      <c r="Z4526" s="110"/>
      <c r="AA4526" s="112"/>
      <c r="AB4526" s="121"/>
      <c r="AC4526" s="115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10"/>
      <c r="U4527" s="110"/>
      <c r="V4527" s="120"/>
      <c r="W4527" s="118"/>
      <c r="X4527" s="118"/>
      <c r="Y4527" s="117"/>
      <c r="Z4527" s="110"/>
      <c r="AA4527" s="112"/>
      <c r="AB4527" s="121"/>
      <c r="AC4527" s="115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10"/>
      <c r="U4528" s="110"/>
      <c r="V4528" s="120"/>
      <c r="W4528" s="118"/>
      <c r="X4528" s="118"/>
      <c r="Y4528" s="117"/>
      <c r="Z4528" s="110"/>
      <c r="AA4528" s="112"/>
      <c r="AB4528" s="121"/>
      <c r="AC4528" s="115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10"/>
      <c r="U4529" s="110"/>
      <c r="V4529" s="120"/>
      <c r="W4529" s="118"/>
      <c r="X4529" s="118"/>
      <c r="Y4529" s="117"/>
      <c r="Z4529" s="110"/>
      <c r="AA4529" s="112"/>
      <c r="AB4529" s="121"/>
      <c r="AC4529" s="115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10"/>
      <c r="U4530" s="110"/>
      <c r="V4530" s="120"/>
      <c r="W4530" s="118"/>
      <c r="X4530" s="118"/>
      <c r="Y4530" s="117"/>
      <c r="Z4530" s="110"/>
      <c r="AA4530" s="112"/>
      <c r="AB4530" s="121"/>
      <c r="AC4530" s="115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10"/>
      <c r="U4531" s="110"/>
      <c r="V4531" s="120"/>
      <c r="W4531" s="118"/>
      <c r="X4531" s="118"/>
      <c r="Y4531" s="117"/>
      <c r="Z4531" s="110"/>
      <c r="AA4531" s="112"/>
      <c r="AB4531" s="121"/>
      <c r="AC4531" s="115"/>
    </row>
    <row r="4532" spans="1:127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10"/>
      <c r="U4532" s="110"/>
      <c r="V4532" s="120"/>
      <c r="W4532" s="118"/>
      <c r="X4532" s="118"/>
      <c r="Y4532" s="117"/>
      <c r="Z4532" s="110"/>
      <c r="AA4532" s="112"/>
      <c r="AB4532" s="121"/>
      <c r="AC4532" s="115"/>
    </row>
    <row r="4533" spans="1:127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10"/>
      <c r="U4533" s="110"/>
      <c r="V4533" s="120"/>
      <c r="W4533" s="118"/>
      <c r="X4533" s="118"/>
      <c r="Y4533" s="117"/>
      <c r="Z4533" s="110"/>
      <c r="AA4533" s="112"/>
      <c r="AB4533" s="121"/>
      <c r="AC4533" s="115"/>
    </row>
    <row r="4534" spans="1:127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10"/>
      <c r="U4534" s="110"/>
      <c r="V4534" s="120"/>
      <c r="W4534" s="118"/>
      <c r="X4534" s="118"/>
      <c r="Y4534" s="117"/>
      <c r="Z4534" s="110"/>
      <c r="AA4534" s="112"/>
      <c r="AB4534" s="121"/>
      <c r="AC4534" s="115"/>
    </row>
    <row r="4535" spans="1:127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10"/>
      <c r="U4535" s="110"/>
      <c r="V4535" s="120"/>
      <c r="W4535" s="118"/>
      <c r="X4535" s="118"/>
      <c r="Y4535" s="117"/>
      <c r="Z4535" s="110"/>
      <c r="AA4535" s="112"/>
      <c r="AB4535" s="121"/>
      <c r="AC4535" s="115"/>
    </row>
    <row r="4536" spans="1:127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10"/>
      <c r="U4536" s="110"/>
      <c r="V4536" s="120"/>
      <c r="W4536" s="118"/>
      <c r="X4536" s="118"/>
      <c r="Y4536" s="117"/>
      <c r="Z4536" s="110"/>
      <c r="AA4536" s="112"/>
      <c r="AB4536" s="121"/>
      <c r="AC4536" s="115"/>
    </row>
    <row r="4537" spans="1:127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10"/>
      <c r="U4537" s="110"/>
      <c r="V4537" s="120"/>
      <c r="W4537" s="118"/>
      <c r="X4537" s="118"/>
      <c r="Y4537" s="117"/>
      <c r="Z4537" s="110"/>
      <c r="AA4537" s="112"/>
      <c r="AB4537" s="121"/>
      <c r="AC4537" s="115"/>
    </row>
    <row r="4538" spans="1:127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10"/>
      <c r="U4538" s="110"/>
      <c r="V4538" s="120"/>
      <c r="W4538" s="118"/>
      <c r="X4538" s="118"/>
      <c r="Y4538" s="117"/>
      <c r="Z4538" s="110"/>
      <c r="AA4538" s="112"/>
      <c r="AB4538" s="121"/>
      <c r="AC4538" s="115"/>
    </row>
    <row r="4539" spans="1:127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10"/>
      <c r="U4539" s="110"/>
      <c r="V4539" s="120"/>
      <c r="W4539" s="118"/>
      <c r="X4539" s="118"/>
      <c r="Y4539" s="117"/>
      <c r="Z4539" s="110"/>
      <c r="AA4539" s="112"/>
      <c r="AB4539" s="121"/>
      <c r="AC4539" s="115"/>
    </row>
    <row r="4540" spans="1:127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10"/>
      <c r="U4540" s="110"/>
      <c r="V4540" s="120"/>
      <c r="W4540" s="118"/>
      <c r="X4540" s="118"/>
      <c r="Y4540" s="117"/>
      <c r="Z4540" s="110"/>
      <c r="AA4540" s="112"/>
      <c r="AB4540" s="121"/>
      <c r="AC4540" s="115"/>
    </row>
    <row r="4541" spans="1:127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10"/>
      <c r="U4541" s="110"/>
      <c r="V4541" s="120"/>
      <c r="W4541" s="118"/>
      <c r="X4541" s="118"/>
      <c r="Y4541" s="117"/>
      <c r="Z4541" s="110"/>
      <c r="AA4541" s="112"/>
      <c r="AB4541" s="121"/>
      <c r="AC4541" s="115"/>
    </row>
    <row r="4542" spans="1:127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10"/>
      <c r="U4542" s="110"/>
      <c r="V4542" s="120"/>
      <c r="W4542" s="118"/>
      <c r="X4542" s="118"/>
      <c r="Y4542" s="117"/>
      <c r="Z4542" s="110"/>
      <c r="AA4542" s="112"/>
      <c r="AB4542" s="121"/>
      <c r="AC4542" s="115"/>
    </row>
    <row r="4543" spans="1:127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10"/>
      <c r="U4543" s="110"/>
      <c r="V4543" s="120"/>
      <c r="W4543" s="118"/>
      <c r="X4543" s="118"/>
      <c r="Y4543" s="117"/>
      <c r="Z4543" s="110"/>
      <c r="AA4543" s="112"/>
      <c r="AB4543" s="121"/>
      <c r="AC4543" s="115"/>
    </row>
    <row r="4544" spans="1:127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10"/>
      <c r="U4544" s="110"/>
      <c r="V4544" s="120"/>
      <c r="W4544" s="118"/>
      <c r="X4544" s="118"/>
      <c r="Y4544" s="117"/>
      <c r="Z4544" s="110"/>
      <c r="AA4544" s="112"/>
      <c r="AB4544" s="121"/>
      <c r="AC4544" s="115"/>
    </row>
    <row r="4545" spans="1:29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10"/>
      <c r="U4545" s="110"/>
      <c r="V4545" s="120"/>
      <c r="W4545" s="118"/>
      <c r="X4545" s="118"/>
      <c r="Y4545" s="117"/>
      <c r="Z4545" s="110"/>
      <c r="AA4545" s="112"/>
      <c r="AB4545" s="121"/>
      <c r="AC4545" s="115"/>
    </row>
    <row r="4546" spans="1:29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10"/>
      <c r="U4546" s="110"/>
      <c r="V4546" s="120"/>
      <c r="W4546" s="118"/>
      <c r="X4546" s="118"/>
      <c r="Y4546" s="117"/>
      <c r="Z4546" s="110"/>
      <c r="AA4546" s="112"/>
      <c r="AB4546" s="121"/>
      <c r="AC4546" s="115"/>
    </row>
    <row r="4547" spans="1:29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10"/>
      <c r="U4547" s="110"/>
      <c r="V4547" s="120"/>
      <c r="W4547" s="118"/>
      <c r="X4547" s="118"/>
      <c r="Y4547" s="117"/>
      <c r="Z4547" s="110"/>
      <c r="AA4547" s="112"/>
      <c r="AB4547" s="121"/>
      <c r="AC4547" s="115"/>
    </row>
    <row r="4548" spans="1:29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10"/>
      <c r="U4548" s="110"/>
      <c r="V4548" s="120"/>
      <c r="W4548" s="118"/>
      <c r="X4548" s="118"/>
      <c r="Y4548" s="117"/>
      <c r="Z4548" s="110"/>
      <c r="AA4548" s="112"/>
      <c r="AB4548" s="121"/>
      <c r="AC4548" s="115"/>
    </row>
    <row r="4549" spans="1:29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10"/>
      <c r="U4549" s="110"/>
      <c r="V4549" s="120"/>
      <c r="W4549" s="118"/>
      <c r="X4549" s="118"/>
      <c r="Y4549" s="117"/>
      <c r="Z4549" s="110"/>
      <c r="AA4549" s="112"/>
      <c r="AB4549" s="121"/>
      <c r="AC4549" s="115"/>
    </row>
    <row r="4550" spans="1:29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10"/>
      <c r="U4550" s="110"/>
      <c r="V4550" s="120"/>
      <c r="W4550" s="118"/>
      <c r="X4550" s="118"/>
      <c r="Y4550" s="117"/>
      <c r="Z4550" s="110"/>
      <c r="AA4550" s="112"/>
      <c r="AB4550" s="121"/>
      <c r="AC4550" s="115"/>
    </row>
    <row r="4551" spans="1:29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10"/>
      <c r="U4551" s="110"/>
      <c r="V4551" s="120"/>
      <c r="W4551" s="118"/>
      <c r="X4551" s="118"/>
      <c r="Y4551" s="117"/>
      <c r="Z4551" s="110"/>
      <c r="AA4551" s="112"/>
      <c r="AB4551" s="121"/>
      <c r="AC4551" s="115"/>
    </row>
    <row r="4552" spans="1:29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10"/>
      <c r="U4552" s="110"/>
      <c r="V4552" s="120"/>
      <c r="W4552" s="118"/>
      <c r="X4552" s="118"/>
      <c r="Y4552" s="117"/>
      <c r="Z4552" s="110"/>
      <c r="AA4552" s="112"/>
      <c r="AB4552" s="121"/>
      <c r="AC4552" s="115"/>
    </row>
    <row r="4553" spans="1:29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10"/>
      <c r="U4553" s="110"/>
      <c r="V4553" s="120"/>
      <c r="W4553" s="118"/>
      <c r="X4553" s="118"/>
      <c r="Y4553" s="117"/>
      <c r="Z4553" s="110"/>
      <c r="AA4553" s="112"/>
      <c r="AB4553" s="121"/>
      <c r="AC4553" s="115"/>
    </row>
    <row r="4554" spans="1:29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10"/>
      <c r="U4554" s="110"/>
      <c r="V4554" s="120"/>
      <c r="W4554" s="118"/>
      <c r="X4554" s="118"/>
      <c r="Y4554" s="117"/>
      <c r="Z4554" s="110"/>
      <c r="AA4554" s="112"/>
      <c r="AB4554" s="121"/>
      <c r="AC4554" s="115"/>
    </row>
    <row r="4555" spans="1:29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10"/>
      <c r="U4555" s="110"/>
      <c r="V4555" s="120"/>
      <c r="W4555" s="118"/>
      <c r="X4555" s="118"/>
      <c r="Y4555" s="117"/>
      <c r="Z4555" s="110"/>
      <c r="AA4555" s="112"/>
      <c r="AB4555" s="121"/>
      <c r="AC4555" s="115"/>
    </row>
    <row r="4556" spans="1:29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10"/>
      <c r="U4556" s="110"/>
      <c r="V4556" s="120"/>
      <c r="W4556" s="118"/>
      <c r="X4556" s="118"/>
      <c r="Y4556" s="117"/>
      <c r="Z4556" s="110"/>
      <c r="AA4556" s="112"/>
      <c r="AB4556" s="121"/>
      <c r="AC4556" s="115"/>
    </row>
    <row r="4557" spans="1:29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10"/>
      <c r="U4557" s="110"/>
      <c r="V4557" s="120"/>
      <c r="W4557" s="118"/>
      <c r="X4557" s="118"/>
      <c r="Y4557" s="117"/>
      <c r="Z4557" s="110"/>
      <c r="AA4557" s="112"/>
      <c r="AB4557" s="121"/>
      <c r="AC4557" s="115"/>
    </row>
    <row r="4558" spans="1:29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10"/>
      <c r="U4558" s="110"/>
      <c r="V4558" s="120"/>
      <c r="W4558" s="118"/>
      <c r="X4558" s="118"/>
      <c r="Y4558" s="117"/>
      <c r="Z4558" s="110"/>
      <c r="AA4558" s="112"/>
      <c r="AB4558" s="121"/>
      <c r="AC4558" s="115"/>
    </row>
    <row r="4559" spans="1:29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10"/>
      <c r="U4559" s="110"/>
      <c r="V4559" s="120"/>
      <c r="W4559" s="118"/>
      <c r="X4559" s="118"/>
      <c r="Y4559" s="117"/>
      <c r="Z4559" s="110"/>
      <c r="AA4559" s="112"/>
      <c r="AB4559" s="121"/>
      <c r="AC4559" s="115"/>
    </row>
    <row r="4560" spans="1:29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10"/>
      <c r="U4560" s="110"/>
      <c r="V4560" s="120"/>
      <c r="W4560" s="118"/>
      <c r="X4560" s="118"/>
      <c r="Y4560" s="117"/>
      <c r="Z4560" s="110"/>
      <c r="AA4560" s="112"/>
      <c r="AB4560" s="121"/>
      <c r="AC4560" s="115"/>
    </row>
    <row r="4561" spans="1:29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10"/>
      <c r="U4561" s="110"/>
      <c r="V4561" s="120"/>
      <c r="W4561" s="118"/>
      <c r="X4561" s="118"/>
      <c r="Y4561" s="117"/>
      <c r="Z4561" s="110"/>
      <c r="AA4561" s="112"/>
      <c r="AB4561" s="121"/>
      <c r="AC4561" s="115"/>
    </row>
    <row r="4562" spans="1:29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10"/>
      <c r="U4562" s="110"/>
      <c r="V4562" s="120"/>
      <c r="W4562" s="118"/>
      <c r="X4562" s="118"/>
      <c r="Y4562" s="117"/>
      <c r="Z4562" s="110"/>
      <c r="AA4562" s="112"/>
      <c r="AB4562" s="121"/>
      <c r="AC4562" s="115"/>
    </row>
    <row r="4563" spans="1:29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10"/>
      <c r="U4563" s="110"/>
      <c r="V4563" s="120"/>
      <c r="W4563" s="118"/>
      <c r="X4563" s="118"/>
      <c r="Y4563" s="117"/>
      <c r="Z4563" s="110"/>
      <c r="AA4563" s="112"/>
      <c r="AB4563" s="121"/>
      <c r="AC4563" s="115"/>
    </row>
    <row r="4564" spans="1:29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10"/>
      <c r="U4564" s="110"/>
      <c r="V4564" s="120"/>
      <c r="W4564" s="118"/>
      <c r="X4564" s="118"/>
      <c r="Y4564" s="117"/>
      <c r="Z4564" s="110"/>
      <c r="AA4564" s="112"/>
      <c r="AB4564" s="121"/>
      <c r="AC4564" s="115"/>
    </row>
    <row r="4565" spans="1:29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10"/>
      <c r="U4565" s="110"/>
      <c r="V4565" s="120"/>
      <c r="W4565" s="118"/>
      <c r="X4565" s="118"/>
      <c r="Y4565" s="117"/>
      <c r="Z4565" s="110"/>
      <c r="AA4565" s="112"/>
      <c r="AB4565" s="121"/>
      <c r="AC4565" s="115"/>
    </row>
    <row r="4566" spans="1:29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10"/>
      <c r="U4566" s="110"/>
      <c r="V4566" s="120"/>
      <c r="W4566" s="118"/>
      <c r="X4566" s="118"/>
      <c r="Y4566" s="117"/>
      <c r="Z4566" s="110"/>
      <c r="AA4566" s="112"/>
      <c r="AB4566" s="121"/>
      <c r="AC4566" s="115"/>
    </row>
    <row r="4567" spans="1:29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10"/>
      <c r="U4567" s="110"/>
      <c r="V4567" s="120"/>
      <c r="W4567" s="118"/>
      <c r="X4567" s="118"/>
      <c r="Y4567" s="117"/>
      <c r="Z4567" s="110"/>
      <c r="AA4567" s="112"/>
      <c r="AB4567" s="121"/>
      <c r="AC4567" s="115"/>
    </row>
    <row r="4568" spans="1:29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10"/>
      <c r="U4568" s="110"/>
      <c r="V4568" s="120"/>
      <c r="W4568" s="118"/>
      <c r="X4568" s="118"/>
      <c r="Y4568" s="117"/>
      <c r="Z4568" s="110"/>
      <c r="AA4568" s="112"/>
      <c r="AB4568" s="121"/>
      <c r="AC4568" s="115"/>
    </row>
    <row r="4569" spans="1:29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10"/>
      <c r="U4569" s="110"/>
      <c r="V4569" s="120"/>
      <c r="W4569" s="118"/>
      <c r="X4569" s="118"/>
      <c r="Y4569" s="117"/>
      <c r="Z4569" s="110"/>
      <c r="AA4569" s="112"/>
      <c r="AB4569" s="121"/>
      <c r="AC4569" s="115"/>
    </row>
    <row r="4570" spans="1:29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10"/>
      <c r="U4570" s="110"/>
      <c r="V4570" s="120"/>
      <c r="W4570" s="118"/>
      <c r="X4570" s="118"/>
      <c r="Y4570" s="117"/>
      <c r="Z4570" s="110"/>
      <c r="AA4570" s="112"/>
      <c r="AB4570" s="121"/>
      <c r="AC4570" s="115"/>
    </row>
    <row r="4571" spans="1:29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10"/>
      <c r="U4571" s="110"/>
      <c r="V4571" s="120"/>
      <c r="W4571" s="118"/>
      <c r="X4571" s="118"/>
      <c r="Y4571" s="117"/>
      <c r="Z4571" s="110"/>
      <c r="AA4571" s="112"/>
      <c r="AB4571" s="121"/>
      <c r="AC4571" s="115"/>
    </row>
    <row r="4572" spans="1:29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10"/>
      <c r="U4572" s="110"/>
      <c r="V4572" s="120"/>
      <c r="W4572" s="118"/>
      <c r="X4572" s="118"/>
      <c r="Y4572" s="117"/>
      <c r="Z4572" s="110"/>
      <c r="AA4572" s="112"/>
      <c r="AB4572" s="121"/>
      <c r="AC4572" s="115"/>
    </row>
    <row r="4573" spans="1:29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10"/>
      <c r="U4573" s="110"/>
      <c r="V4573" s="120"/>
      <c r="W4573" s="118"/>
      <c r="X4573" s="118"/>
      <c r="Y4573" s="117"/>
      <c r="Z4573" s="110"/>
      <c r="AA4573" s="112"/>
      <c r="AB4573" s="121"/>
      <c r="AC4573" s="115"/>
    </row>
    <row r="4574" spans="1:29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10"/>
      <c r="U4574" s="110"/>
      <c r="V4574" s="120"/>
      <c r="W4574" s="118"/>
      <c r="X4574" s="118"/>
      <c r="Y4574" s="117"/>
      <c r="Z4574" s="110"/>
      <c r="AA4574" s="112"/>
      <c r="AB4574" s="121"/>
      <c r="AC4574" s="115"/>
    </row>
    <row r="4575" spans="1:29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10"/>
      <c r="U4575" s="110"/>
      <c r="V4575" s="120"/>
      <c r="W4575" s="118"/>
      <c r="X4575" s="118"/>
      <c r="Y4575" s="117"/>
      <c r="Z4575" s="110"/>
      <c r="AA4575" s="112"/>
      <c r="AB4575" s="121"/>
      <c r="AC4575" s="115"/>
    </row>
    <row r="4576" spans="1:29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10"/>
      <c r="U4576" s="110"/>
      <c r="V4576" s="120"/>
      <c r="W4576" s="118"/>
      <c r="X4576" s="118"/>
      <c r="Y4576" s="117"/>
      <c r="Z4576" s="110"/>
      <c r="AA4576" s="112"/>
      <c r="AB4576" s="121"/>
      <c r="AC4576" s="115"/>
    </row>
    <row r="4577" spans="1:29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10"/>
      <c r="U4577" s="110"/>
      <c r="V4577" s="120"/>
      <c r="W4577" s="118"/>
      <c r="X4577" s="118"/>
      <c r="Y4577" s="117"/>
      <c r="Z4577" s="110"/>
      <c r="AA4577" s="112"/>
      <c r="AB4577" s="121"/>
      <c r="AC4577" s="115"/>
    </row>
    <row r="4578" spans="1:29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10"/>
      <c r="U4578" s="110"/>
      <c r="V4578" s="120"/>
      <c r="W4578" s="118"/>
      <c r="X4578" s="118"/>
      <c r="Y4578" s="117"/>
      <c r="Z4578" s="110"/>
      <c r="AA4578" s="112"/>
      <c r="AB4578" s="121"/>
      <c r="AC4578" s="115"/>
    </row>
    <row r="4579" spans="1:29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10"/>
      <c r="U4579" s="110"/>
      <c r="V4579" s="120"/>
      <c r="W4579" s="118"/>
      <c r="X4579" s="118"/>
      <c r="Y4579" s="117"/>
      <c r="Z4579" s="110"/>
      <c r="AA4579" s="112"/>
      <c r="AB4579" s="121"/>
      <c r="AC4579" s="115"/>
    </row>
    <row r="4580" spans="1:29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10"/>
      <c r="U4580" s="110"/>
      <c r="V4580" s="120"/>
      <c r="W4580" s="118"/>
      <c r="X4580" s="118"/>
      <c r="Y4580" s="117"/>
      <c r="Z4580" s="110"/>
      <c r="AA4580" s="112"/>
      <c r="AB4580" s="121"/>
      <c r="AC4580" s="115"/>
    </row>
    <row r="4581" spans="1:29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10"/>
      <c r="U4581" s="110"/>
      <c r="V4581" s="120"/>
      <c r="W4581" s="118"/>
      <c r="X4581" s="118"/>
      <c r="Y4581" s="117"/>
      <c r="Z4581" s="110"/>
      <c r="AA4581" s="112"/>
      <c r="AB4581" s="121"/>
      <c r="AC4581" s="115"/>
    </row>
    <row r="4582" spans="1:29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10"/>
      <c r="U4582" s="110"/>
      <c r="V4582" s="120"/>
      <c r="W4582" s="118"/>
      <c r="X4582" s="118"/>
      <c r="Y4582" s="117"/>
      <c r="Z4582" s="110"/>
      <c r="AA4582" s="112"/>
      <c r="AB4582" s="121"/>
      <c r="AC4582" s="115"/>
    </row>
    <row r="4583" spans="1:29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10"/>
      <c r="U4583" s="110"/>
      <c r="V4583" s="120"/>
      <c r="W4583" s="118"/>
      <c r="X4583" s="118"/>
      <c r="Y4583" s="117"/>
      <c r="Z4583" s="110"/>
      <c r="AA4583" s="112"/>
      <c r="AB4583" s="121"/>
      <c r="AC4583" s="115"/>
    </row>
    <row r="4584" spans="1:29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10"/>
      <c r="U4584" s="110"/>
      <c r="V4584" s="120"/>
      <c r="W4584" s="118"/>
      <c r="X4584" s="118"/>
      <c r="Y4584" s="117"/>
      <c r="Z4584" s="110"/>
      <c r="AA4584" s="112"/>
      <c r="AB4584" s="121"/>
      <c r="AC4584" s="115"/>
    </row>
    <row r="4585" spans="1:29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10"/>
      <c r="U4585" s="110"/>
      <c r="V4585" s="120"/>
      <c r="W4585" s="118"/>
      <c r="X4585" s="118"/>
      <c r="Y4585" s="117"/>
      <c r="Z4585" s="110"/>
      <c r="AA4585" s="112"/>
      <c r="AB4585" s="121"/>
      <c r="AC4585" s="115"/>
    </row>
    <row r="4586" spans="1:29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10"/>
      <c r="U4586" s="110"/>
      <c r="V4586" s="120"/>
      <c r="W4586" s="118"/>
      <c r="X4586" s="118"/>
      <c r="Y4586" s="117"/>
      <c r="Z4586" s="110"/>
      <c r="AA4586" s="112"/>
      <c r="AB4586" s="121"/>
      <c r="AC4586" s="115"/>
    </row>
    <row r="4587" spans="1:29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10"/>
      <c r="U4587" s="110"/>
      <c r="V4587" s="120"/>
      <c r="W4587" s="118"/>
      <c r="X4587" s="118"/>
      <c r="Y4587" s="117"/>
      <c r="Z4587" s="110"/>
      <c r="AA4587" s="112"/>
      <c r="AB4587" s="121"/>
      <c r="AC4587" s="115"/>
    </row>
    <row r="4588" spans="1:29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10"/>
      <c r="U4588" s="110"/>
      <c r="V4588" s="120"/>
      <c r="W4588" s="118"/>
      <c r="X4588" s="118"/>
      <c r="Y4588" s="117"/>
      <c r="Z4588" s="110"/>
      <c r="AA4588" s="112"/>
      <c r="AB4588" s="121"/>
      <c r="AC4588" s="115"/>
    </row>
    <row r="4589" spans="1:29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10"/>
      <c r="U4589" s="110"/>
      <c r="V4589" s="120"/>
      <c r="W4589" s="118"/>
      <c r="X4589" s="118"/>
      <c r="Y4589" s="117"/>
      <c r="Z4589" s="110"/>
      <c r="AA4589" s="112"/>
      <c r="AB4589" s="121"/>
      <c r="AC4589" s="115"/>
    </row>
    <row r="4590" spans="1:29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10"/>
      <c r="U4590" s="110"/>
      <c r="V4590" s="120"/>
      <c r="W4590" s="118"/>
      <c r="X4590" s="118"/>
      <c r="Y4590" s="117"/>
      <c r="Z4590" s="110"/>
      <c r="AA4590" s="112"/>
      <c r="AB4590" s="121"/>
      <c r="AC4590" s="115"/>
    </row>
    <row r="4591" spans="1:29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10"/>
      <c r="U4591" s="110"/>
      <c r="V4591" s="120"/>
      <c r="W4591" s="118"/>
      <c r="X4591" s="118"/>
      <c r="Y4591" s="117"/>
      <c r="Z4591" s="110"/>
      <c r="AA4591" s="112"/>
      <c r="AB4591" s="121"/>
      <c r="AC4591" s="115"/>
    </row>
    <row r="4592" spans="1:29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10"/>
      <c r="U4592" s="110"/>
      <c r="V4592" s="120"/>
      <c r="W4592" s="118"/>
      <c r="X4592" s="118"/>
      <c r="Y4592" s="117"/>
      <c r="Z4592" s="110"/>
      <c r="AA4592" s="112"/>
      <c r="AB4592" s="121"/>
      <c r="AC4592" s="115"/>
    </row>
    <row r="4593" spans="1:29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10"/>
      <c r="U4593" s="110"/>
      <c r="V4593" s="120"/>
      <c r="W4593" s="118"/>
      <c r="X4593" s="118"/>
      <c r="Y4593" s="117"/>
      <c r="Z4593" s="110"/>
      <c r="AA4593" s="112"/>
      <c r="AB4593" s="121"/>
      <c r="AC4593" s="115"/>
    </row>
    <row r="4594" spans="1:29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10"/>
      <c r="U4594" s="110"/>
      <c r="V4594" s="120"/>
      <c r="W4594" s="118"/>
      <c r="X4594" s="118"/>
      <c r="Y4594" s="117"/>
      <c r="Z4594" s="110"/>
      <c r="AA4594" s="112"/>
      <c r="AB4594" s="121"/>
      <c r="AC4594" s="115"/>
    </row>
    <row r="4595" spans="1:29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10"/>
      <c r="U4595" s="110"/>
      <c r="V4595" s="120"/>
      <c r="W4595" s="118"/>
      <c r="X4595" s="118"/>
      <c r="Y4595" s="117"/>
      <c r="Z4595" s="110"/>
      <c r="AA4595" s="112"/>
      <c r="AB4595" s="121"/>
      <c r="AC4595" s="115"/>
    </row>
    <row r="4596" spans="1:29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10"/>
      <c r="U4596" s="110"/>
      <c r="V4596" s="120"/>
      <c r="W4596" s="118"/>
      <c r="X4596" s="118"/>
      <c r="Y4596" s="117"/>
      <c r="Z4596" s="110"/>
      <c r="AA4596" s="112"/>
      <c r="AB4596" s="121"/>
      <c r="AC4596" s="115"/>
    </row>
    <row r="4597" spans="1:29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10"/>
      <c r="U4597" s="110"/>
      <c r="V4597" s="120"/>
      <c r="W4597" s="118"/>
      <c r="X4597" s="118"/>
      <c r="Y4597" s="117"/>
      <c r="Z4597" s="110"/>
      <c r="AA4597" s="112"/>
      <c r="AB4597" s="121"/>
      <c r="AC4597" s="115"/>
    </row>
    <row r="4598" spans="1:29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10"/>
      <c r="U4598" s="110"/>
      <c r="V4598" s="120"/>
      <c r="W4598" s="118"/>
      <c r="X4598" s="118"/>
      <c r="Y4598" s="117"/>
      <c r="Z4598" s="110"/>
      <c r="AA4598" s="112"/>
      <c r="AB4598" s="121"/>
      <c r="AC4598" s="115"/>
    </row>
    <row r="4599" spans="1:29" ht="12.75" x14ac:dyDescent="0.2">
      <c r="A4599" s="109"/>
      <c r="B4599" s="110"/>
      <c r="C4599" s="110"/>
      <c r="D4599" s="111"/>
      <c r="E4599" s="112"/>
      <c r="F4599" s="113"/>
      <c r="G4599" s="114"/>
      <c r="H4599" s="115"/>
      <c r="I4599" s="115"/>
      <c r="J4599" s="116"/>
      <c r="K4599" s="116"/>
      <c r="L4599" s="110"/>
      <c r="M4599" s="117"/>
      <c r="N4599" s="117"/>
      <c r="O4599" s="110"/>
      <c r="P4599" s="110"/>
      <c r="Q4599" s="118"/>
      <c r="R4599" s="119"/>
      <c r="S4599" s="110"/>
      <c r="T4599" s="110"/>
      <c r="U4599" s="110"/>
      <c r="V4599" s="120"/>
      <c r="W4599" s="118"/>
      <c r="X4599" s="118"/>
      <c r="Y4599" s="117"/>
      <c r="Z4599" s="110"/>
      <c r="AA4599" s="112"/>
      <c r="AB4599" s="121"/>
      <c r="AC4599" s="115"/>
    </row>
    <row r="4600" spans="1:29" ht="12.75" x14ac:dyDescent="0.2">
      <c r="A4600" s="109"/>
      <c r="B4600" s="110"/>
      <c r="C4600" s="110"/>
      <c r="D4600" s="111"/>
      <c r="E4600" s="112"/>
      <c r="F4600" s="113"/>
      <c r="G4600" s="114"/>
      <c r="H4600" s="115"/>
      <c r="I4600" s="115"/>
      <c r="J4600" s="116"/>
      <c r="K4600" s="116"/>
      <c r="L4600" s="110"/>
      <c r="M4600" s="117"/>
      <c r="N4600" s="117"/>
      <c r="O4600" s="110"/>
      <c r="P4600" s="110"/>
      <c r="Q4600" s="118"/>
      <c r="R4600" s="119"/>
      <c r="S4600" s="110"/>
      <c r="T4600" s="110"/>
      <c r="U4600" s="110"/>
      <c r="V4600" s="120"/>
      <c r="W4600" s="118"/>
      <c r="X4600" s="118"/>
      <c r="Y4600" s="117"/>
      <c r="Z4600" s="110"/>
      <c r="AA4600" s="112"/>
      <c r="AB4600" s="121"/>
      <c r="AC4600" s="115"/>
    </row>
    <row r="4601" spans="1:29" ht="12.75" x14ac:dyDescent="0.2">
      <c r="A4601" s="109"/>
      <c r="B4601" s="110"/>
      <c r="C4601" s="110"/>
      <c r="D4601" s="111"/>
      <c r="E4601" s="112"/>
      <c r="F4601" s="113"/>
      <c r="G4601" s="114"/>
      <c r="H4601" s="115"/>
      <c r="I4601" s="115"/>
      <c r="J4601" s="116"/>
      <c r="K4601" s="116"/>
      <c r="L4601" s="110"/>
      <c r="M4601" s="117"/>
      <c r="N4601" s="117"/>
      <c r="O4601" s="110"/>
      <c r="P4601" s="110"/>
      <c r="Q4601" s="118"/>
      <c r="R4601" s="119"/>
      <c r="S4601" s="110"/>
      <c r="T4601" s="110"/>
      <c r="U4601" s="110"/>
      <c r="V4601" s="120"/>
      <c r="W4601" s="118"/>
      <c r="X4601" s="118"/>
      <c r="Y4601" s="117"/>
      <c r="Z4601" s="110"/>
      <c r="AA4601" s="112"/>
      <c r="AB4601" s="121"/>
      <c r="AC4601" s="115"/>
    </row>
    <row r="4602" spans="1:29" ht="12.75" x14ac:dyDescent="0.2">
      <c r="A4602" s="109"/>
      <c r="B4602" s="110"/>
      <c r="C4602" s="110"/>
      <c r="D4602" s="111"/>
      <c r="E4602" s="112"/>
      <c r="F4602" s="113"/>
      <c r="G4602" s="114"/>
      <c r="H4602" s="115"/>
      <c r="I4602" s="115"/>
      <c r="J4602" s="116"/>
      <c r="K4602" s="116"/>
      <c r="L4602" s="110"/>
      <c r="M4602" s="117"/>
      <c r="N4602" s="117"/>
      <c r="O4602" s="110"/>
      <c r="P4602" s="110"/>
      <c r="Q4602" s="118"/>
      <c r="R4602" s="119"/>
      <c r="S4602" s="110"/>
      <c r="T4602" s="110"/>
      <c r="U4602" s="110"/>
      <c r="V4602" s="120"/>
      <c r="W4602" s="118"/>
      <c r="X4602" s="118"/>
      <c r="Y4602" s="117"/>
      <c r="Z4602" s="110"/>
      <c r="AA4602" s="112"/>
      <c r="AB4602" s="121"/>
      <c r="AC4602" s="115"/>
    </row>
    <row r="4603" spans="1:29" ht="12.75" x14ac:dyDescent="0.2">
      <c r="A4603" s="109"/>
      <c r="B4603" s="110"/>
      <c r="C4603" s="110"/>
      <c r="D4603" s="111"/>
      <c r="E4603" s="112"/>
      <c r="F4603" s="113"/>
      <c r="G4603" s="114"/>
      <c r="H4603" s="115"/>
      <c r="I4603" s="115"/>
      <c r="J4603" s="116"/>
      <c r="K4603" s="116"/>
      <c r="L4603" s="110"/>
      <c r="M4603" s="117"/>
      <c r="N4603" s="117"/>
      <c r="O4603" s="110"/>
      <c r="P4603" s="110"/>
      <c r="Q4603" s="118"/>
      <c r="R4603" s="119"/>
      <c r="S4603" s="110"/>
      <c r="T4603" s="110"/>
      <c r="U4603" s="110"/>
      <c r="V4603" s="120"/>
      <c r="W4603" s="118"/>
      <c r="X4603" s="118"/>
      <c r="Y4603" s="117"/>
      <c r="Z4603" s="110"/>
      <c r="AA4603" s="112"/>
      <c r="AB4603" s="121"/>
      <c r="AC4603" s="115"/>
    </row>
    <row r="4604" spans="1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1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1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1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1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  <row r="5538" spans="2:29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2"/>
      <c r="U5538" s="92"/>
      <c r="V5538" s="98"/>
      <c r="W5538" s="96"/>
      <c r="X5538" s="96"/>
      <c r="Y5538" s="95"/>
      <c r="Z5538" s="92"/>
      <c r="AA5538" s="91"/>
      <c r="AB5538" s="99"/>
      <c r="AC5538" s="90"/>
    </row>
    <row r="5539" spans="2:29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2"/>
      <c r="U5539" s="92"/>
      <c r="V5539" s="98"/>
      <c r="W5539" s="96"/>
      <c r="X5539" s="96"/>
      <c r="Y5539" s="95"/>
      <c r="Z5539" s="92"/>
      <c r="AA5539" s="91"/>
      <c r="AB5539" s="99"/>
      <c r="AC5539" s="90"/>
    </row>
    <row r="5540" spans="2:29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2"/>
      <c r="U5540" s="92"/>
      <c r="V5540" s="98"/>
      <c r="W5540" s="96"/>
      <c r="X5540" s="96"/>
      <c r="Y5540" s="95"/>
      <c r="Z5540" s="92"/>
      <c r="AA5540" s="91"/>
      <c r="AB5540" s="99"/>
      <c r="AC5540" s="90"/>
    </row>
    <row r="5541" spans="2:29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2"/>
      <c r="U5541" s="92"/>
      <c r="V5541" s="98"/>
      <c r="W5541" s="96"/>
      <c r="X5541" s="96"/>
      <c r="Y5541" s="95"/>
      <c r="Z5541" s="92"/>
      <c r="AA5541" s="91"/>
      <c r="AB5541" s="99"/>
      <c r="AC5541" s="90"/>
    </row>
    <row r="5542" spans="2:29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2"/>
      <c r="U5542" s="92"/>
      <c r="V5542" s="98"/>
      <c r="W5542" s="96"/>
      <c r="X5542" s="96"/>
      <c r="Y5542" s="95"/>
      <c r="Z5542" s="92"/>
      <c r="AA5542" s="91"/>
      <c r="AB5542" s="99"/>
      <c r="AC5542" s="90"/>
    </row>
    <row r="5543" spans="2:29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2"/>
      <c r="U5543" s="92"/>
      <c r="V5543" s="98"/>
      <c r="W5543" s="96"/>
      <c r="X5543" s="96"/>
      <c r="Y5543" s="95"/>
      <c r="Z5543" s="92"/>
      <c r="AA5543" s="91"/>
      <c r="AB5543" s="99"/>
      <c r="AC5543" s="90"/>
    </row>
    <row r="5544" spans="2:29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2"/>
      <c r="U5544" s="92"/>
      <c r="V5544" s="98"/>
      <c r="W5544" s="96"/>
      <c r="X5544" s="96"/>
      <c r="Y5544" s="95"/>
      <c r="Z5544" s="92"/>
      <c r="AA5544" s="91"/>
      <c r="AB5544" s="99"/>
      <c r="AC5544" s="90"/>
    </row>
    <row r="5545" spans="2:29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2"/>
      <c r="U5545" s="92"/>
      <c r="V5545" s="98"/>
      <c r="W5545" s="96"/>
      <c r="X5545" s="96"/>
      <c r="Y5545" s="95"/>
      <c r="Z5545" s="92"/>
      <c r="AA5545" s="91"/>
      <c r="AB5545" s="99"/>
      <c r="AC5545" s="90"/>
    </row>
    <row r="5546" spans="2:29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2"/>
      <c r="U5546" s="92"/>
      <c r="V5546" s="98"/>
      <c r="W5546" s="96"/>
      <c r="X5546" s="96"/>
      <c r="Y5546" s="95"/>
      <c r="Z5546" s="92"/>
      <c r="AA5546" s="91"/>
      <c r="AB5546" s="99"/>
      <c r="AC5546" s="90"/>
    </row>
    <row r="5547" spans="2:29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2"/>
      <c r="U5547" s="92"/>
      <c r="V5547" s="98"/>
      <c r="W5547" s="96"/>
      <c r="X5547" s="96"/>
      <c r="Y5547" s="95"/>
      <c r="Z5547" s="92"/>
      <c r="AA5547" s="91"/>
      <c r="AB5547" s="99"/>
      <c r="AC5547" s="90"/>
    </row>
    <row r="5548" spans="2:29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2"/>
      <c r="U5548" s="92"/>
      <c r="V5548" s="98"/>
      <c r="W5548" s="96"/>
      <c r="X5548" s="96"/>
      <c r="Y5548" s="95"/>
      <c r="Z5548" s="92"/>
      <c r="AA5548" s="91"/>
      <c r="AB5548" s="99"/>
      <c r="AC5548" s="90"/>
    </row>
    <row r="5549" spans="2:29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2"/>
      <c r="U5549" s="92"/>
      <c r="V5549" s="98"/>
      <c r="W5549" s="96"/>
      <c r="X5549" s="96"/>
      <c r="Y5549" s="95"/>
      <c r="Z5549" s="92"/>
      <c r="AA5549" s="91"/>
      <c r="AB5549" s="99"/>
      <c r="AC5549" s="90"/>
    </row>
    <row r="5550" spans="2:29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2"/>
      <c r="U5550" s="92"/>
      <c r="V5550" s="98"/>
      <c r="W5550" s="96"/>
      <c r="X5550" s="96"/>
      <c r="Y5550" s="95"/>
      <c r="Z5550" s="92"/>
      <c r="AA5550" s="91"/>
      <c r="AB5550" s="99"/>
      <c r="AC5550" s="90"/>
    </row>
    <row r="5551" spans="2:29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2"/>
      <c r="U5551" s="92"/>
      <c r="V5551" s="98"/>
      <c r="W5551" s="96"/>
      <c r="X5551" s="96"/>
      <c r="Y5551" s="95"/>
      <c r="Z5551" s="92"/>
      <c r="AA5551" s="91"/>
      <c r="AB5551" s="99"/>
      <c r="AC5551" s="90"/>
    </row>
    <row r="5552" spans="2:29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2"/>
      <c r="U5552" s="92"/>
      <c r="V5552" s="98"/>
      <c r="W5552" s="96"/>
      <c r="X5552" s="96"/>
      <c r="Y5552" s="95"/>
      <c r="Z5552" s="92"/>
      <c r="AA5552" s="91"/>
      <c r="AB5552" s="99"/>
      <c r="AC5552" s="90"/>
    </row>
    <row r="5553" spans="2:29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2"/>
      <c r="U5553" s="92"/>
      <c r="V5553" s="98"/>
      <c r="W5553" s="96"/>
      <c r="X5553" s="96"/>
      <c r="Y5553" s="95"/>
      <c r="Z5553" s="92"/>
      <c r="AA5553" s="91"/>
      <c r="AB5553" s="99"/>
      <c r="AC5553" s="90"/>
    </row>
    <row r="5554" spans="2:29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2"/>
      <c r="U5554" s="92"/>
      <c r="V5554" s="98"/>
      <c r="W5554" s="96"/>
      <c r="X5554" s="96"/>
      <c r="Y5554" s="95"/>
      <c r="Z5554" s="92"/>
      <c r="AA5554" s="91"/>
      <c r="AB5554" s="99"/>
      <c r="AC5554" s="90"/>
    </row>
    <row r="5555" spans="2:29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2"/>
      <c r="U5555" s="92"/>
      <c r="V5555" s="98"/>
      <c r="W5555" s="96"/>
      <c r="X5555" s="96"/>
      <c r="Y5555" s="95"/>
      <c r="Z5555" s="92"/>
      <c r="AA5555" s="91"/>
      <c r="AB5555" s="99"/>
      <c r="AC5555" s="90"/>
    </row>
    <row r="5556" spans="2:29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2"/>
      <c r="U5556" s="92"/>
      <c r="V5556" s="98"/>
      <c r="W5556" s="96"/>
      <c r="X5556" s="96"/>
      <c r="Y5556" s="95"/>
      <c r="Z5556" s="92"/>
      <c r="AA5556" s="91"/>
      <c r="AB5556" s="99"/>
      <c r="AC5556" s="90"/>
    </row>
    <row r="5557" spans="2:29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2"/>
      <c r="U5557" s="92"/>
      <c r="V5557" s="98"/>
      <c r="W5557" s="96"/>
      <c r="X5557" s="96"/>
      <c r="Y5557" s="95"/>
      <c r="Z5557" s="92"/>
      <c r="AA5557" s="91"/>
      <c r="AB5557" s="99"/>
      <c r="AC5557" s="90"/>
    </row>
    <row r="5558" spans="2:29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2"/>
      <c r="U5558" s="92"/>
      <c r="V5558" s="98"/>
      <c r="W5558" s="96"/>
      <c r="X5558" s="96"/>
      <c r="Y5558" s="95"/>
      <c r="Z5558" s="92"/>
      <c r="AA5558" s="91"/>
      <c r="AB5558" s="99"/>
      <c r="AC5558" s="90"/>
    </row>
    <row r="5559" spans="2:29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2"/>
      <c r="U5559" s="92"/>
      <c r="V5559" s="98"/>
      <c r="W5559" s="96"/>
      <c r="X5559" s="96"/>
      <c r="Y5559" s="95"/>
      <c r="Z5559" s="92"/>
      <c r="AA5559" s="91"/>
      <c r="AB5559" s="99"/>
      <c r="AC5559" s="90"/>
    </row>
    <row r="5560" spans="2:29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2"/>
      <c r="U5560" s="92"/>
      <c r="V5560" s="98"/>
      <c r="W5560" s="96"/>
      <c r="X5560" s="96"/>
      <c r="Y5560" s="95"/>
      <c r="Z5560" s="92"/>
      <c r="AA5560" s="91"/>
      <c r="AB5560" s="99"/>
      <c r="AC5560" s="90"/>
    </row>
    <row r="5561" spans="2:29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2"/>
      <c r="U5561" s="92"/>
      <c r="V5561" s="98"/>
      <c r="W5561" s="96"/>
      <c r="X5561" s="96"/>
      <c r="Y5561" s="95"/>
      <c r="Z5561" s="92"/>
      <c r="AA5561" s="91"/>
      <c r="AB5561" s="99"/>
      <c r="AC5561" s="90"/>
    </row>
    <row r="5562" spans="2:29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2"/>
      <c r="U5562" s="92"/>
      <c r="V5562" s="98"/>
      <c r="W5562" s="96"/>
      <c r="X5562" s="96"/>
      <c r="Y5562" s="95"/>
      <c r="Z5562" s="92"/>
      <c r="AA5562" s="91"/>
      <c r="AB5562" s="99"/>
      <c r="AC5562" s="90"/>
    </row>
    <row r="5563" spans="2:29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2"/>
      <c r="U5563" s="92"/>
      <c r="V5563" s="98"/>
      <c r="W5563" s="96"/>
      <c r="X5563" s="96"/>
      <c r="Y5563" s="95"/>
      <c r="Z5563" s="92"/>
      <c r="AA5563" s="91"/>
      <c r="AB5563" s="99"/>
      <c r="AC5563" s="90"/>
    </row>
    <row r="5564" spans="2:29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2"/>
      <c r="U5564" s="92"/>
      <c r="V5564" s="98"/>
      <c r="W5564" s="96"/>
      <c r="X5564" s="96"/>
      <c r="Y5564" s="95"/>
      <c r="Z5564" s="92"/>
      <c r="AA5564" s="91"/>
      <c r="AB5564" s="99"/>
      <c r="AC5564" s="90"/>
    </row>
    <row r="5565" spans="2:29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2"/>
      <c r="U5565" s="92"/>
      <c r="V5565" s="98"/>
      <c r="W5565" s="96"/>
      <c r="X5565" s="96"/>
      <c r="Y5565" s="95"/>
      <c r="Z5565" s="92"/>
      <c r="AA5565" s="91"/>
      <c r="AB5565" s="99"/>
      <c r="AC5565" s="90"/>
    </row>
    <row r="5566" spans="2:29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2"/>
      <c r="U5566" s="92"/>
      <c r="V5566" s="98"/>
      <c r="W5566" s="96"/>
      <c r="X5566" s="96"/>
      <c r="Y5566" s="95"/>
      <c r="Z5566" s="92"/>
      <c r="AA5566" s="91"/>
      <c r="AB5566" s="99"/>
      <c r="AC5566" s="90"/>
    </row>
    <row r="5567" spans="2:29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2"/>
      <c r="U5567" s="92"/>
      <c r="V5567" s="98"/>
      <c r="W5567" s="96"/>
      <c r="X5567" s="96"/>
      <c r="Y5567" s="95"/>
      <c r="Z5567" s="92"/>
      <c r="AA5567" s="91"/>
      <c r="AB5567" s="99"/>
      <c r="AC5567" s="90"/>
    </row>
    <row r="5568" spans="2:29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2"/>
      <c r="U5568" s="92"/>
      <c r="V5568" s="98"/>
      <c r="W5568" s="96"/>
      <c r="X5568" s="96"/>
      <c r="Y5568" s="95"/>
      <c r="Z5568" s="92"/>
      <c r="AA5568" s="91"/>
      <c r="AB5568" s="99"/>
      <c r="AC5568" s="90"/>
    </row>
    <row r="5569" spans="2:29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2"/>
      <c r="U5569" s="92"/>
      <c r="V5569" s="98"/>
      <c r="W5569" s="96"/>
      <c r="X5569" s="96"/>
      <c r="Y5569" s="95"/>
      <c r="Z5569" s="92"/>
      <c r="AA5569" s="91"/>
      <c r="AB5569" s="99"/>
      <c r="AC5569" s="90"/>
    </row>
    <row r="5570" spans="2:29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2"/>
      <c r="U5570" s="92"/>
      <c r="V5570" s="98"/>
      <c r="W5570" s="96"/>
      <c r="X5570" s="96"/>
      <c r="Y5570" s="95"/>
      <c r="Z5570" s="92"/>
      <c r="AA5570" s="91"/>
      <c r="AB5570" s="99"/>
      <c r="AC5570" s="90"/>
    </row>
    <row r="5571" spans="2:29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2"/>
      <c r="U5571" s="92"/>
      <c r="V5571" s="98"/>
      <c r="W5571" s="96"/>
      <c r="X5571" s="96"/>
      <c r="Y5571" s="95"/>
      <c r="Z5571" s="92"/>
      <c r="AA5571" s="91"/>
      <c r="AB5571" s="99"/>
      <c r="AC5571" s="90"/>
    </row>
    <row r="5572" spans="2:29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2"/>
      <c r="U5572" s="92"/>
      <c r="V5572" s="98"/>
      <c r="W5572" s="96"/>
      <c r="X5572" s="96"/>
      <c r="Y5572" s="95"/>
      <c r="Z5572" s="92"/>
      <c r="AA5572" s="91"/>
      <c r="AB5572" s="99"/>
      <c r="AC5572" s="90"/>
    </row>
    <row r="5573" spans="2:29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2"/>
      <c r="U5573" s="92"/>
      <c r="V5573" s="98"/>
      <c r="W5573" s="96"/>
      <c r="X5573" s="96"/>
      <c r="Y5573" s="95"/>
      <c r="Z5573" s="92"/>
      <c r="AA5573" s="91"/>
      <c r="AB5573" s="99"/>
      <c r="AC5573" s="90"/>
    </row>
    <row r="5574" spans="2:29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2"/>
      <c r="U5574" s="92"/>
      <c r="V5574" s="98"/>
      <c r="W5574" s="96"/>
      <c r="X5574" s="96"/>
      <c r="Y5574" s="95"/>
      <c r="Z5574" s="92"/>
      <c r="AA5574" s="91"/>
      <c r="AB5574" s="99"/>
      <c r="AC5574" s="90"/>
    </row>
    <row r="5575" spans="2:29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2"/>
      <c r="U5575" s="92"/>
      <c r="V5575" s="98"/>
      <c r="W5575" s="96"/>
      <c r="X5575" s="96"/>
      <c r="Y5575" s="95"/>
      <c r="Z5575" s="92"/>
      <c r="AA5575" s="91"/>
      <c r="AB5575" s="99"/>
      <c r="AC5575" s="90"/>
    </row>
    <row r="5576" spans="2:29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2"/>
      <c r="U5576" s="92"/>
      <c r="V5576" s="98"/>
      <c r="W5576" s="96"/>
      <c r="X5576" s="96"/>
      <c r="Y5576" s="95"/>
      <c r="Z5576" s="92"/>
      <c r="AA5576" s="91"/>
      <c r="AB5576" s="99"/>
      <c r="AC5576" s="90"/>
    </row>
    <row r="5577" spans="2:29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2"/>
      <c r="U5577" s="92"/>
      <c r="V5577" s="98"/>
      <c r="W5577" s="96"/>
      <c r="X5577" s="96"/>
      <c r="Y5577" s="95"/>
      <c r="Z5577" s="92"/>
      <c r="AA5577" s="91"/>
      <c r="AB5577" s="99"/>
      <c r="AC5577" s="90"/>
    </row>
    <row r="5578" spans="2:29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2"/>
      <c r="U5578" s="92"/>
      <c r="V5578" s="98"/>
      <c r="W5578" s="96"/>
      <c r="X5578" s="96"/>
      <c r="Y5578" s="95"/>
      <c r="Z5578" s="92"/>
      <c r="AA5578" s="91"/>
      <c r="AB5578" s="99"/>
      <c r="AC5578" s="90"/>
    </row>
    <row r="5579" spans="2:29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2"/>
      <c r="U5579" s="92"/>
      <c r="V5579" s="98"/>
      <c r="W5579" s="96"/>
      <c r="X5579" s="96"/>
      <c r="Y5579" s="95"/>
      <c r="Z5579" s="92"/>
      <c r="AA5579" s="91"/>
      <c r="AB5579" s="99"/>
      <c r="AC5579" s="90"/>
    </row>
    <row r="5580" spans="2:29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2"/>
      <c r="U5580" s="92"/>
      <c r="V5580" s="98"/>
      <c r="W5580" s="96"/>
      <c r="X5580" s="96"/>
      <c r="Y5580" s="95"/>
      <c r="Z5580" s="92"/>
      <c r="AA5580" s="91"/>
      <c r="AB5580" s="99"/>
      <c r="AC5580" s="90"/>
    </row>
    <row r="5581" spans="2:29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2"/>
      <c r="U5581" s="92"/>
      <c r="V5581" s="98"/>
      <c r="W5581" s="96"/>
      <c r="X5581" s="96"/>
      <c r="Y5581" s="95"/>
      <c r="Z5581" s="92"/>
      <c r="AA5581" s="91"/>
      <c r="AB5581" s="99"/>
      <c r="AC5581" s="90"/>
    </row>
    <row r="5582" spans="2:29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2"/>
      <c r="U5582" s="92"/>
      <c r="V5582" s="98"/>
      <c r="W5582" s="96"/>
      <c r="X5582" s="96"/>
      <c r="Y5582" s="95"/>
      <c r="Z5582" s="92"/>
      <c r="AA5582" s="91"/>
      <c r="AB5582" s="99"/>
      <c r="AC5582" s="90"/>
    </row>
    <row r="5583" spans="2:29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2"/>
      <c r="U5583" s="92"/>
      <c r="V5583" s="98"/>
      <c r="W5583" s="96"/>
      <c r="X5583" s="96"/>
      <c r="Y5583" s="95"/>
      <c r="Z5583" s="92"/>
      <c r="AA5583" s="91"/>
      <c r="AB5583" s="99"/>
      <c r="AC5583" s="90"/>
    </row>
    <row r="5584" spans="2:29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2"/>
      <c r="U5584" s="92"/>
      <c r="V5584" s="98"/>
      <c r="W5584" s="96"/>
      <c r="X5584" s="96"/>
      <c r="Y5584" s="95"/>
      <c r="Z5584" s="92"/>
      <c r="AA5584" s="91"/>
      <c r="AB5584" s="99"/>
      <c r="AC5584" s="90"/>
    </row>
    <row r="5585" spans="2:29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2"/>
      <c r="U5585" s="92"/>
      <c r="V5585" s="98"/>
      <c r="W5585" s="96"/>
      <c r="X5585" s="96"/>
      <c r="Y5585" s="95"/>
      <c r="Z5585" s="92"/>
      <c r="AA5585" s="91"/>
      <c r="AB5585" s="99"/>
      <c r="AC5585" s="90"/>
    </row>
    <row r="5586" spans="2:29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2"/>
      <c r="U5586" s="92"/>
      <c r="V5586" s="98"/>
      <c r="W5586" s="96"/>
      <c r="X5586" s="96"/>
      <c r="Y5586" s="95"/>
      <c r="Z5586" s="92"/>
      <c r="AA5586" s="91"/>
      <c r="AB5586" s="99"/>
      <c r="AC5586" s="90"/>
    </row>
    <row r="5587" spans="2:29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2"/>
      <c r="U5587" s="92"/>
      <c r="V5587" s="98"/>
      <c r="W5587" s="96"/>
      <c r="X5587" s="96"/>
      <c r="Y5587" s="95"/>
      <c r="Z5587" s="92"/>
      <c r="AA5587" s="91"/>
      <c r="AB5587" s="99"/>
      <c r="AC5587" s="90"/>
    </row>
    <row r="5588" spans="2:29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2"/>
      <c r="U5588" s="92"/>
      <c r="V5588" s="98"/>
      <c r="W5588" s="96"/>
      <c r="X5588" s="96"/>
      <c r="Y5588" s="95"/>
      <c r="Z5588" s="92"/>
      <c r="AA5588" s="91"/>
      <c r="AB5588" s="99"/>
      <c r="AC5588" s="90"/>
    </row>
    <row r="5589" spans="2:29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2"/>
      <c r="U5589" s="92"/>
      <c r="V5589" s="98"/>
      <c r="W5589" s="96"/>
      <c r="X5589" s="96"/>
      <c r="Y5589" s="95"/>
      <c r="Z5589" s="92"/>
      <c r="AA5589" s="91"/>
      <c r="AB5589" s="99"/>
      <c r="AC5589" s="90"/>
    </row>
    <row r="5590" spans="2:29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2"/>
      <c r="U5590" s="92"/>
      <c r="V5590" s="98"/>
      <c r="W5590" s="96"/>
      <c r="X5590" s="96"/>
      <c r="Y5590" s="95"/>
      <c r="Z5590" s="92"/>
      <c r="AA5590" s="91"/>
      <c r="AB5590" s="99"/>
      <c r="AC5590" s="90"/>
    </row>
    <row r="5591" spans="2:29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2"/>
      <c r="U5591" s="92"/>
      <c r="V5591" s="98"/>
      <c r="W5591" s="96"/>
      <c r="X5591" s="96"/>
      <c r="Y5591" s="95"/>
      <c r="Z5591" s="92"/>
      <c r="AA5591" s="91"/>
      <c r="AB5591" s="99"/>
      <c r="AC5591" s="90"/>
    </row>
    <row r="5592" spans="2:29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2"/>
      <c r="U5592" s="92"/>
      <c r="V5592" s="98"/>
      <c r="W5592" s="96"/>
      <c r="X5592" s="96"/>
      <c r="Y5592" s="95"/>
      <c r="Z5592" s="92"/>
      <c r="AA5592" s="91"/>
      <c r="AB5592" s="99"/>
      <c r="AC5592" s="90"/>
    </row>
    <row r="5593" spans="2:29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2"/>
      <c r="U5593" s="92"/>
      <c r="V5593" s="98"/>
      <c r="W5593" s="96"/>
      <c r="X5593" s="96"/>
      <c r="Y5593" s="95"/>
      <c r="Z5593" s="92"/>
      <c r="AA5593" s="91"/>
      <c r="AB5593" s="99"/>
      <c r="AC5593" s="90"/>
    </row>
    <row r="5594" spans="2:29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2"/>
      <c r="U5594" s="92"/>
      <c r="V5594" s="98"/>
      <c r="W5594" s="96"/>
      <c r="X5594" s="96"/>
      <c r="Y5594" s="95"/>
      <c r="Z5594" s="92"/>
      <c r="AA5594" s="91"/>
      <c r="AB5594" s="99"/>
      <c r="AC5594" s="90"/>
    </row>
    <row r="5595" spans="2:29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2"/>
      <c r="U5595" s="92"/>
      <c r="V5595" s="98"/>
      <c r="W5595" s="96"/>
      <c r="X5595" s="96"/>
      <c r="Y5595" s="95"/>
      <c r="Z5595" s="92"/>
      <c r="AA5595" s="91"/>
      <c r="AB5595" s="99"/>
      <c r="AC5595" s="90"/>
    </row>
    <row r="5596" spans="2:29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2"/>
      <c r="U5596" s="92"/>
      <c r="V5596" s="98"/>
      <c r="W5596" s="96"/>
      <c r="X5596" s="96"/>
      <c r="Y5596" s="95"/>
      <c r="Z5596" s="92"/>
      <c r="AA5596" s="91"/>
      <c r="AB5596" s="99"/>
      <c r="AC5596" s="90"/>
    </row>
    <row r="5597" spans="2:29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2"/>
      <c r="U5597" s="92"/>
      <c r="V5597" s="98"/>
      <c r="W5597" s="96"/>
      <c r="X5597" s="96"/>
      <c r="Y5597" s="95"/>
      <c r="Z5597" s="92"/>
      <c r="AA5597" s="91"/>
      <c r="AB5597" s="99"/>
      <c r="AC5597" s="90"/>
    </row>
    <row r="5598" spans="2:29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2"/>
      <c r="U5598" s="92"/>
      <c r="V5598" s="98"/>
      <c r="W5598" s="96"/>
      <c r="X5598" s="96"/>
      <c r="Y5598" s="95"/>
      <c r="Z5598" s="92"/>
      <c r="AA5598" s="91"/>
      <c r="AB5598" s="99"/>
      <c r="AC5598" s="90"/>
    </row>
    <row r="5599" spans="2:29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2"/>
      <c r="U5599" s="92"/>
      <c r="V5599" s="98"/>
      <c r="W5599" s="96"/>
      <c r="X5599" s="96"/>
      <c r="Y5599" s="95"/>
      <c r="Z5599" s="92"/>
      <c r="AA5599" s="91"/>
      <c r="AB5599" s="99"/>
      <c r="AC5599" s="90"/>
    </row>
    <row r="5600" spans="2:29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2"/>
      <c r="U5600" s="92"/>
      <c r="V5600" s="98"/>
      <c r="W5600" s="96"/>
      <c r="X5600" s="96"/>
      <c r="Y5600" s="95"/>
      <c r="Z5600" s="92"/>
      <c r="AA5600" s="91"/>
      <c r="AB5600" s="99"/>
      <c r="AC5600" s="90"/>
    </row>
    <row r="5601" spans="2:29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2"/>
      <c r="U5601" s="92"/>
      <c r="V5601" s="98"/>
      <c r="W5601" s="96"/>
      <c r="X5601" s="96"/>
      <c r="Y5601" s="95"/>
      <c r="Z5601" s="92"/>
      <c r="AA5601" s="91"/>
      <c r="AB5601" s="99"/>
      <c r="AC5601" s="90"/>
    </row>
    <row r="5602" spans="2:29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2"/>
      <c r="U5602" s="92"/>
      <c r="V5602" s="98"/>
      <c r="W5602" s="96"/>
      <c r="X5602" s="96"/>
      <c r="Y5602" s="95"/>
      <c r="Z5602" s="92"/>
      <c r="AA5602" s="91"/>
      <c r="AB5602" s="99"/>
      <c r="AC5602" s="90"/>
    </row>
    <row r="5603" spans="2:29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2"/>
      <c r="U5603" s="92"/>
      <c r="V5603" s="98"/>
      <c r="W5603" s="96"/>
      <c r="X5603" s="96"/>
      <c r="Y5603" s="95"/>
      <c r="Z5603" s="92"/>
      <c r="AA5603" s="91"/>
      <c r="AB5603" s="99"/>
      <c r="AC5603" s="90"/>
    </row>
    <row r="5604" spans="2:29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2"/>
      <c r="U5604" s="92"/>
      <c r="V5604" s="98"/>
      <c r="W5604" s="96"/>
      <c r="X5604" s="96"/>
      <c r="Y5604" s="95"/>
      <c r="Z5604" s="92"/>
      <c r="AA5604" s="91"/>
      <c r="AB5604" s="99"/>
      <c r="AC5604" s="90"/>
    </row>
    <row r="5605" spans="2:29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2"/>
      <c r="U5605" s="92"/>
      <c r="V5605" s="98"/>
      <c r="W5605" s="96"/>
      <c r="X5605" s="96"/>
      <c r="Y5605" s="95"/>
      <c r="Z5605" s="92"/>
      <c r="AA5605" s="91"/>
      <c r="AB5605" s="99"/>
      <c r="AC5605" s="90"/>
    </row>
    <row r="5606" spans="2:29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2"/>
      <c r="U5606" s="92"/>
      <c r="V5606" s="98"/>
      <c r="W5606" s="96"/>
      <c r="X5606" s="96"/>
      <c r="Y5606" s="95"/>
      <c r="Z5606" s="92"/>
      <c r="AA5606" s="91"/>
      <c r="AB5606" s="99"/>
      <c r="AC5606" s="90"/>
    </row>
    <row r="5607" spans="2:29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2"/>
      <c r="U5607" s="92"/>
      <c r="V5607" s="98"/>
      <c r="W5607" s="96"/>
      <c r="X5607" s="96"/>
      <c r="Y5607" s="95"/>
      <c r="Z5607" s="92"/>
      <c r="AA5607" s="91"/>
      <c r="AB5607" s="99"/>
      <c r="AC5607" s="90"/>
    </row>
    <row r="5608" spans="2:29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2"/>
      <c r="U5608" s="92"/>
      <c r="V5608" s="98"/>
      <c r="W5608" s="96"/>
      <c r="X5608" s="96"/>
      <c r="Y5608" s="95"/>
      <c r="Z5608" s="92"/>
      <c r="AA5608" s="91"/>
      <c r="AB5608" s="99"/>
      <c r="AC5608" s="90"/>
    </row>
    <row r="5609" spans="2:29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2"/>
      <c r="U5609" s="92"/>
      <c r="V5609" s="98"/>
      <c r="W5609" s="96"/>
      <c r="X5609" s="96"/>
      <c r="Y5609" s="95"/>
      <c r="Z5609" s="92"/>
      <c r="AA5609" s="91"/>
      <c r="AB5609" s="99"/>
      <c r="AC5609" s="90"/>
    </row>
    <row r="5610" spans="2:29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2"/>
      <c r="U5610" s="92"/>
      <c r="V5610" s="98"/>
      <c r="W5610" s="96"/>
      <c r="X5610" s="96"/>
      <c r="Y5610" s="95"/>
      <c r="Z5610" s="92"/>
      <c r="AA5610" s="91"/>
      <c r="AB5610" s="99"/>
      <c r="AC5610" s="90"/>
    </row>
    <row r="5611" spans="2:29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2"/>
      <c r="U5611" s="92"/>
      <c r="V5611" s="98"/>
      <c r="W5611" s="96"/>
      <c r="X5611" s="96"/>
      <c r="Y5611" s="95"/>
      <c r="Z5611" s="92"/>
      <c r="AA5611" s="91"/>
      <c r="AB5611" s="99"/>
      <c r="AC5611" s="90"/>
    </row>
    <row r="5612" spans="2:29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2"/>
      <c r="U5612" s="92"/>
      <c r="V5612" s="98"/>
      <c r="W5612" s="96"/>
      <c r="X5612" s="96"/>
      <c r="Y5612" s="95"/>
      <c r="Z5612" s="92"/>
      <c r="AA5612" s="91"/>
      <c r="AB5612" s="99"/>
      <c r="AC5612" s="90"/>
    </row>
    <row r="5613" spans="2:29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2"/>
      <c r="U5613" s="92"/>
      <c r="V5613" s="98"/>
      <c r="W5613" s="96"/>
      <c r="X5613" s="96"/>
      <c r="Y5613" s="95"/>
      <c r="Z5613" s="92"/>
      <c r="AA5613" s="91"/>
      <c r="AB5613" s="99"/>
      <c r="AC5613" s="90"/>
    </row>
    <row r="5614" spans="2:29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2"/>
      <c r="U5614" s="92"/>
      <c r="V5614" s="98"/>
      <c r="W5614" s="96"/>
      <c r="X5614" s="96"/>
      <c r="Y5614" s="95"/>
      <c r="Z5614" s="92"/>
      <c r="AA5614" s="91"/>
      <c r="AB5614" s="99"/>
      <c r="AC5614" s="90"/>
    </row>
    <row r="5615" spans="2:29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2"/>
      <c r="U5615" s="92"/>
      <c r="V5615" s="98"/>
      <c r="W5615" s="96"/>
      <c r="X5615" s="96"/>
      <c r="Y5615" s="95"/>
      <c r="Z5615" s="92"/>
      <c r="AA5615" s="91"/>
      <c r="AB5615" s="99"/>
      <c r="AC5615" s="90"/>
    </row>
    <row r="5616" spans="2:29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2"/>
      <c r="U5616" s="92"/>
      <c r="V5616" s="98"/>
      <c r="W5616" s="96"/>
      <c r="X5616" s="96"/>
      <c r="Y5616" s="95"/>
      <c r="Z5616" s="92"/>
      <c r="AA5616" s="91"/>
      <c r="AB5616" s="99"/>
      <c r="AC5616" s="90"/>
    </row>
    <row r="5617" spans="2:29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2"/>
      <c r="U5617" s="92"/>
      <c r="V5617" s="98"/>
      <c r="W5617" s="96"/>
      <c r="X5617" s="96"/>
      <c r="Y5617" s="95"/>
      <c r="Z5617" s="92"/>
      <c r="AA5617" s="91"/>
      <c r="AB5617" s="99"/>
      <c r="AC5617" s="90"/>
    </row>
    <row r="5618" spans="2:29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2"/>
      <c r="U5618" s="92"/>
      <c r="V5618" s="98"/>
      <c r="W5618" s="96"/>
      <c r="X5618" s="96"/>
      <c r="Y5618" s="95"/>
      <c r="Z5618" s="92"/>
      <c r="AA5618" s="91"/>
      <c r="AB5618" s="99"/>
      <c r="AC5618" s="90"/>
    </row>
    <row r="5619" spans="2:29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2"/>
      <c r="U5619" s="92"/>
      <c r="V5619" s="98"/>
      <c r="W5619" s="96"/>
      <c r="X5619" s="96"/>
      <c r="Y5619" s="95"/>
      <c r="Z5619" s="92"/>
      <c r="AA5619" s="91"/>
      <c r="AB5619" s="99"/>
      <c r="AC5619" s="90"/>
    </row>
    <row r="5620" spans="2:29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2"/>
      <c r="U5620" s="92"/>
      <c r="V5620" s="98"/>
      <c r="W5620" s="96"/>
      <c r="X5620" s="96"/>
      <c r="Y5620" s="95"/>
      <c r="Z5620" s="92"/>
      <c r="AA5620" s="91"/>
      <c r="AB5620" s="99"/>
      <c r="AC5620" s="90"/>
    </row>
    <row r="5621" spans="2:29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2"/>
      <c r="U5621" s="92"/>
      <c r="V5621" s="98"/>
      <c r="W5621" s="96"/>
      <c r="X5621" s="96"/>
      <c r="Y5621" s="95"/>
      <c r="Z5621" s="92"/>
      <c r="AA5621" s="91"/>
      <c r="AB5621" s="99"/>
      <c r="AC5621" s="90"/>
    </row>
    <row r="5622" spans="2:29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2"/>
      <c r="U5622" s="92"/>
      <c r="V5622" s="98"/>
      <c r="W5622" s="96"/>
      <c r="X5622" s="96"/>
      <c r="Y5622" s="95"/>
      <c r="Z5622" s="92"/>
      <c r="AA5622" s="91"/>
      <c r="AB5622" s="99"/>
      <c r="AC5622" s="90"/>
    </row>
    <row r="5623" spans="2:29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2"/>
      <c r="U5623" s="92"/>
      <c r="V5623" s="98"/>
      <c r="W5623" s="96"/>
      <c r="X5623" s="96"/>
      <c r="Y5623" s="95"/>
      <c r="Z5623" s="92"/>
      <c r="AA5623" s="91"/>
      <c r="AB5623" s="99"/>
      <c r="AC5623" s="90"/>
    </row>
    <row r="5624" spans="2:29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2"/>
      <c r="U5624" s="92"/>
      <c r="V5624" s="98"/>
      <c r="W5624" s="96"/>
      <c r="X5624" s="96"/>
      <c r="Y5624" s="95"/>
      <c r="Z5624" s="92"/>
      <c r="AA5624" s="91"/>
      <c r="AB5624" s="99"/>
      <c r="AC5624" s="90"/>
    </row>
    <row r="5625" spans="2:29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2"/>
      <c r="U5625" s="92"/>
      <c r="V5625" s="98"/>
      <c r="W5625" s="96"/>
      <c r="X5625" s="96"/>
      <c r="Y5625" s="95"/>
      <c r="Z5625" s="92"/>
      <c r="AA5625" s="91"/>
      <c r="AB5625" s="99"/>
      <c r="AC5625" s="90"/>
    </row>
    <row r="5626" spans="2:29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2"/>
      <c r="U5626" s="92"/>
      <c r="V5626" s="98"/>
      <c r="W5626" s="96"/>
      <c r="X5626" s="96"/>
      <c r="Y5626" s="95"/>
      <c r="Z5626" s="92"/>
      <c r="AA5626" s="91"/>
      <c r="AB5626" s="99"/>
      <c r="AC5626" s="90"/>
    </row>
    <row r="5627" spans="2:29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2"/>
      <c r="U5627" s="92"/>
      <c r="V5627" s="98"/>
      <c r="W5627" s="96"/>
      <c r="X5627" s="96"/>
      <c r="Y5627" s="95"/>
      <c r="Z5627" s="92"/>
      <c r="AA5627" s="91"/>
      <c r="AB5627" s="99"/>
      <c r="AC5627" s="90"/>
    </row>
    <row r="5628" spans="2:29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2"/>
      <c r="U5628" s="92"/>
      <c r="V5628" s="98"/>
      <c r="W5628" s="96"/>
      <c r="X5628" s="96"/>
      <c r="Y5628" s="95"/>
      <c r="Z5628" s="92"/>
      <c r="AA5628" s="91"/>
      <c r="AB5628" s="99"/>
      <c r="AC5628" s="90"/>
    </row>
    <row r="5629" spans="2:29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2"/>
      <c r="U5629" s="92"/>
      <c r="V5629" s="98"/>
      <c r="W5629" s="96"/>
      <c r="X5629" s="96"/>
      <c r="Y5629" s="95"/>
      <c r="Z5629" s="92"/>
      <c r="AA5629" s="91"/>
      <c r="AB5629" s="99"/>
      <c r="AC5629" s="90"/>
    </row>
    <row r="5630" spans="2:29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2"/>
      <c r="U5630" s="92"/>
      <c r="V5630" s="98"/>
      <c r="W5630" s="96"/>
      <c r="X5630" s="96"/>
      <c r="Y5630" s="95"/>
      <c r="Z5630" s="92"/>
      <c r="AA5630" s="91"/>
      <c r="AB5630" s="99"/>
      <c r="AC5630" s="90"/>
    </row>
    <row r="5631" spans="2:29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2"/>
      <c r="U5631" s="92"/>
      <c r="V5631" s="98"/>
      <c r="W5631" s="96"/>
      <c r="X5631" s="96"/>
      <c r="Y5631" s="95"/>
      <c r="Z5631" s="92"/>
      <c r="AA5631" s="91"/>
      <c r="AB5631" s="99"/>
      <c r="AC5631" s="90"/>
    </row>
    <row r="5632" spans="2:29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2"/>
      <c r="U5632" s="92"/>
      <c r="V5632" s="98"/>
      <c r="W5632" s="96"/>
      <c r="X5632" s="96"/>
      <c r="Y5632" s="95"/>
      <c r="Z5632" s="92"/>
      <c r="AA5632" s="91"/>
      <c r="AB5632" s="99"/>
      <c r="AC5632" s="90"/>
    </row>
    <row r="5633" spans="2:29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2"/>
      <c r="U5633" s="92"/>
      <c r="V5633" s="98"/>
      <c r="W5633" s="96"/>
      <c r="X5633" s="96"/>
      <c r="Y5633" s="95"/>
      <c r="Z5633" s="92"/>
      <c r="AA5633" s="91"/>
      <c r="AB5633" s="99"/>
      <c r="AC5633" s="90"/>
    </row>
    <row r="5634" spans="2:29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2"/>
      <c r="U5634" s="92"/>
      <c r="V5634" s="98"/>
      <c r="W5634" s="96"/>
      <c r="X5634" s="96"/>
      <c r="Y5634" s="95"/>
      <c r="Z5634" s="92"/>
      <c r="AA5634" s="91"/>
      <c r="AB5634" s="99"/>
      <c r="AC5634" s="90"/>
    </row>
    <row r="5635" spans="2:29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2"/>
      <c r="U5635" s="92"/>
      <c r="V5635" s="98"/>
      <c r="W5635" s="96"/>
      <c r="X5635" s="96"/>
      <c r="Y5635" s="95"/>
      <c r="Z5635" s="92"/>
      <c r="AA5635" s="91"/>
      <c r="AB5635" s="99"/>
      <c r="AC5635" s="90"/>
    </row>
    <row r="5636" spans="2:29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2"/>
      <c r="U5636" s="92"/>
      <c r="V5636" s="98"/>
      <c r="W5636" s="96"/>
      <c r="X5636" s="96"/>
      <c r="Y5636" s="95"/>
      <c r="Z5636" s="92"/>
      <c r="AA5636" s="91"/>
      <c r="AB5636" s="99"/>
      <c r="AC5636" s="90"/>
    </row>
    <row r="5637" spans="2:29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2"/>
      <c r="U5637" s="92"/>
      <c r="V5637" s="98"/>
      <c r="W5637" s="96"/>
      <c r="X5637" s="96"/>
      <c r="Y5637" s="95"/>
      <c r="Z5637" s="92"/>
      <c r="AA5637" s="91"/>
      <c r="AB5637" s="99"/>
      <c r="AC5637" s="90"/>
    </row>
    <row r="5638" spans="2:29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2"/>
      <c r="U5638" s="92"/>
      <c r="V5638" s="98"/>
      <c r="W5638" s="96"/>
      <c r="X5638" s="96"/>
      <c r="Y5638" s="95"/>
      <c r="Z5638" s="92"/>
      <c r="AA5638" s="91"/>
      <c r="AB5638" s="99"/>
      <c r="AC5638" s="90"/>
    </row>
    <row r="5639" spans="2:29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2"/>
      <c r="U5639" s="92"/>
      <c r="V5639" s="98"/>
      <c r="W5639" s="96"/>
      <c r="X5639" s="96"/>
      <c r="Y5639" s="95"/>
      <c r="Z5639" s="92"/>
      <c r="AA5639" s="91"/>
      <c r="AB5639" s="99"/>
      <c r="AC5639" s="90"/>
    </row>
    <row r="5640" spans="2:29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2"/>
      <c r="U5640" s="92"/>
      <c r="V5640" s="98"/>
      <c r="W5640" s="96"/>
      <c r="X5640" s="96"/>
      <c r="Y5640" s="95"/>
      <c r="Z5640" s="92"/>
      <c r="AA5640" s="91"/>
      <c r="AB5640" s="99"/>
      <c r="AC5640" s="90"/>
    </row>
    <row r="5641" spans="2:29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2"/>
      <c r="U5641" s="92"/>
      <c r="V5641" s="98"/>
      <c r="W5641" s="96"/>
      <c r="X5641" s="96"/>
      <c r="Y5641" s="95"/>
      <c r="Z5641" s="92"/>
      <c r="AA5641" s="91"/>
      <c r="AB5641" s="99"/>
      <c r="AC5641" s="90"/>
    </row>
    <row r="5642" spans="2:29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2"/>
      <c r="U5642" s="92"/>
      <c r="V5642" s="98"/>
      <c r="W5642" s="96"/>
      <c r="X5642" s="96"/>
      <c r="Y5642" s="95"/>
      <c r="Z5642" s="92"/>
      <c r="AA5642" s="91"/>
      <c r="AB5642" s="99"/>
      <c r="AC5642" s="90"/>
    </row>
    <row r="5643" spans="2:29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2"/>
      <c r="U5643" s="92"/>
      <c r="V5643" s="98"/>
      <c r="W5643" s="96"/>
      <c r="X5643" s="96"/>
      <c r="Y5643" s="95"/>
      <c r="Z5643" s="92"/>
      <c r="AA5643" s="91"/>
      <c r="AB5643" s="99"/>
      <c r="AC5643" s="90"/>
    </row>
    <row r="5644" spans="2:29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2"/>
      <c r="U5644" s="92"/>
      <c r="V5644" s="98"/>
      <c r="W5644" s="96"/>
      <c r="X5644" s="96"/>
      <c r="Y5644" s="95"/>
      <c r="Z5644" s="92"/>
      <c r="AA5644" s="91"/>
      <c r="AB5644" s="99"/>
      <c r="AC5644" s="90"/>
    </row>
    <row r="5645" spans="2:29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2"/>
      <c r="U5645" s="92"/>
      <c r="V5645" s="98"/>
      <c r="W5645" s="96"/>
      <c r="X5645" s="96"/>
      <c r="Y5645" s="95"/>
      <c r="Z5645" s="92"/>
      <c r="AA5645" s="91"/>
      <c r="AB5645" s="99"/>
      <c r="AC5645" s="90"/>
    </row>
    <row r="5646" spans="2:29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2"/>
      <c r="U5646" s="92"/>
      <c r="V5646" s="98"/>
      <c r="W5646" s="96"/>
      <c r="X5646" s="96"/>
      <c r="Y5646" s="95"/>
      <c r="Z5646" s="92"/>
      <c r="AA5646" s="91"/>
      <c r="AB5646" s="99"/>
      <c r="AC5646" s="90"/>
    </row>
    <row r="5647" spans="2:29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2"/>
      <c r="U5647" s="92"/>
      <c r="V5647" s="98"/>
      <c r="W5647" s="96"/>
      <c r="X5647" s="96"/>
      <c r="Y5647" s="95"/>
      <c r="Z5647" s="92"/>
      <c r="AA5647" s="91"/>
      <c r="AB5647" s="99"/>
      <c r="AC5647" s="90"/>
    </row>
    <row r="5648" spans="2:29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2"/>
      <c r="U5648" s="92"/>
      <c r="V5648" s="98"/>
      <c r="W5648" s="96"/>
      <c r="X5648" s="96"/>
      <c r="Y5648" s="95"/>
      <c r="Z5648" s="92"/>
      <c r="AA5648" s="91"/>
      <c r="AB5648" s="99"/>
      <c r="AC5648" s="90"/>
    </row>
    <row r="5649" spans="2:29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2"/>
      <c r="U5649" s="92"/>
      <c r="V5649" s="98"/>
      <c r="W5649" s="96"/>
      <c r="X5649" s="96"/>
      <c r="Y5649" s="95"/>
      <c r="Z5649" s="92"/>
      <c r="AA5649" s="91"/>
      <c r="AB5649" s="99"/>
      <c r="AC5649" s="90"/>
    </row>
    <row r="5650" spans="2:29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2"/>
      <c r="U5650" s="92"/>
      <c r="V5650" s="98"/>
      <c r="W5650" s="96"/>
      <c r="X5650" s="96"/>
      <c r="Y5650" s="95"/>
      <c r="Z5650" s="92"/>
      <c r="AA5650" s="91"/>
      <c r="AB5650" s="99"/>
      <c r="AC5650" s="90"/>
    </row>
    <row r="5651" spans="2:29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2"/>
      <c r="U5651" s="92"/>
      <c r="V5651" s="98"/>
      <c r="W5651" s="96"/>
      <c r="X5651" s="96"/>
      <c r="Y5651" s="95"/>
      <c r="Z5651" s="92"/>
      <c r="AA5651" s="91"/>
      <c r="AB5651" s="99"/>
      <c r="AC5651" s="90"/>
    </row>
    <row r="5652" spans="2:29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2"/>
      <c r="U5652" s="92"/>
      <c r="V5652" s="98"/>
      <c r="W5652" s="96"/>
      <c r="X5652" s="96"/>
      <c r="Y5652" s="95"/>
      <c r="Z5652" s="92"/>
      <c r="AA5652" s="91"/>
      <c r="AB5652" s="99"/>
      <c r="AC5652" s="90"/>
    </row>
    <row r="5653" spans="2:29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2"/>
      <c r="U5653" s="92"/>
      <c r="V5653" s="98"/>
      <c r="W5653" s="96"/>
      <c r="X5653" s="96"/>
      <c r="Y5653" s="95"/>
      <c r="Z5653" s="92"/>
      <c r="AA5653" s="91"/>
      <c r="AB5653" s="99"/>
      <c r="AC5653" s="90"/>
    </row>
    <row r="5654" spans="2:29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2"/>
      <c r="U5654" s="92"/>
      <c r="V5654" s="98"/>
      <c r="W5654" s="96"/>
      <c r="X5654" s="96"/>
      <c r="Y5654" s="95"/>
      <c r="Z5654" s="92"/>
      <c r="AA5654" s="91"/>
      <c r="AB5654" s="99"/>
      <c r="AC5654" s="90"/>
    </row>
    <row r="5655" spans="2:29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2"/>
      <c r="U5655" s="92"/>
      <c r="V5655" s="98"/>
      <c r="W5655" s="96"/>
      <c r="X5655" s="96"/>
      <c r="Y5655" s="95"/>
      <c r="Z5655" s="92"/>
      <c r="AA5655" s="91"/>
      <c r="AB5655" s="99"/>
      <c r="AC5655" s="90"/>
    </row>
    <row r="5656" spans="2:29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2"/>
      <c r="U5656" s="92"/>
      <c r="V5656" s="98"/>
      <c r="W5656" s="96"/>
      <c r="X5656" s="96"/>
      <c r="Y5656" s="95"/>
      <c r="Z5656" s="92"/>
      <c r="AA5656" s="91"/>
      <c r="AB5656" s="99"/>
      <c r="AC5656" s="90"/>
    </row>
    <row r="5657" spans="2:29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2"/>
      <c r="U5657" s="92"/>
      <c r="V5657" s="98"/>
      <c r="W5657" s="96"/>
      <c r="X5657" s="96"/>
      <c r="Y5657" s="95"/>
      <c r="Z5657" s="92"/>
      <c r="AA5657" s="91"/>
      <c r="AB5657" s="99"/>
      <c r="AC5657" s="90"/>
    </row>
    <row r="5658" spans="2:29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2"/>
      <c r="U5658" s="92"/>
      <c r="V5658" s="98"/>
      <c r="W5658" s="96"/>
      <c r="X5658" s="96"/>
      <c r="Y5658" s="95"/>
      <c r="Z5658" s="92"/>
      <c r="AA5658" s="91"/>
      <c r="AB5658" s="99"/>
      <c r="AC5658" s="90"/>
    </row>
    <row r="5659" spans="2:29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2"/>
      <c r="U5659" s="92"/>
      <c r="V5659" s="98"/>
      <c r="W5659" s="96"/>
      <c r="X5659" s="96"/>
      <c r="Y5659" s="95"/>
      <c r="Z5659" s="92"/>
      <c r="AA5659" s="91"/>
      <c r="AB5659" s="99"/>
      <c r="AC5659" s="90"/>
    </row>
    <row r="5660" spans="2:29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2"/>
      <c r="U5660" s="92"/>
      <c r="V5660" s="98"/>
      <c r="W5660" s="96"/>
      <c r="X5660" s="96"/>
      <c r="Y5660" s="95"/>
      <c r="Z5660" s="92"/>
      <c r="AA5660" s="91"/>
      <c r="AB5660" s="99"/>
      <c r="AC5660" s="90"/>
    </row>
    <row r="5661" spans="2:29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2"/>
      <c r="U5661" s="92"/>
      <c r="V5661" s="98"/>
      <c r="W5661" s="96"/>
      <c r="X5661" s="96"/>
      <c r="Y5661" s="95"/>
      <c r="Z5661" s="92"/>
      <c r="AA5661" s="91"/>
      <c r="AB5661" s="99"/>
      <c r="AC5661" s="90"/>
    </row>
    <row r="5662" spans="2:29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2"/>
      <c r="U5662" s="92"/>
      <c r="V5662" s="98"/>
      <c r="W5662" s="96"/>
      <c r="X5662" s="96"/>
      <c r="Y5662" s="95"/>
      <c r="Z5662" s="92"/>
      <c r="AA5662" s="91"/>
      <c r="AB5662" s="99"/>
      <c r="AC5662" s="90"/>
    </row>
    <row r="5663" spans="2:29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2"/>
      <c r="U5663" s="92"/>
      <c r="V5663" s="98"/>
      <c r="W5663" s="96"/>
      <c r="X5663" s="96"/>
      <c r="Y5663" s="95"/>
      <c r="Z5663" s="92"/>
      <c r="AA5663" s="91"/>
      <c r="AB5663" s="99"/>
      <c r="AC5663" s="90"/>
    </row>
    <row r="5664" spans="2:29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2"/>
      <c r="U5664" s="92"/>
      <c r="V5664" s="98"/>
      <c r="W5664" s="96"/>
      <c r="X5664" s="96"/>
      <c r="Y5664" s="95"/>
      <c r="Z5664" s="92"/>
      <c r="AA5664" s="91"/>
      <c r="AB5664" s="99"/>
      <c r="AC5664" s="90"/>
    </row>
    <row r="5665" spans="2:29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2"/>
      <c r="U5665" s="92"/>
      <c r="V5665" s="98"/>
      <c r="W5665" s="96"/>
      <c r="X5665" s="96"/>
      <c r="Y5665" s="95"/>
      <c r="Z5665" s="92"/>
      <c r="AA5665" s="91"/>
      <c r="AB5665" s="99"/>
      <c r="AC5665" s="90"/>
    </row>
    <row r="5666" spans="2:29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2"/>
      <c r="U5666" s="92"/>
      <c r="V5666" s="98"/>
      <c r="W5666" s="96"/>
      <c r="X5666" s="96"/>
      <c r="Y5666" s="95"/>
      <c r="Z5666" s="92"/>
      <c r="AA5666" s="91"/>
      <c r="AB5666" s="99"/>
      <c r="AC5666" s="90"/>
    </row>
    <row r="5667" spans="2:29" x14ac:dyDescent="0.15">
      <c r="B5667" s="92"/>
      <c r="C5667" s="92"/>
      <c r="D5667" s="93"/>
      <c r="E5667" s="91"/>
      <c r="F5667" s="90"/>
      <c r="G5667" s="94"/>
      <c r="H5667" s="90"/>
      <c r="I5667" s="90"/>
      <c r="L5667" s="92"/>
      <c r="M5667" s="95"/>
      <c r="N5667" s="95"/>
      <c r="O5667" s="92"/>
      <c r="P5667" s="92"/>
      <c r="Q5667" s="96"/>
      <c r="R5667" s="97"/>
      <c r="S5667" s="92"/>
      <c r="T5667" s="92"/>
      <c r="U5667" s="92"/>
      <c r="V5667" s="98"/>
      <c r="W5667" s="96"/>
      <c r="X5667" s="96"/>
      <c r="Y5667" s="95"/>
      <c r="Z5667" s="92"/>
      <c r="AA5667" s="91"/>
      <c r="AB5667" s="99"/>
      <c r="AC5667" s="90"/>
    </row>
  </sheetData>
  <conditionalFormatting sqref="A3299:D3328 F3299:AC3328 A11:S16 V11:AC530 D44:E44 A44:B3298 D45:D3298 G562:S3298 G531:J561 L531:S561 V562:AC3298 V531:Y561 AA531:AC561 A17:E43 G17:S530 F17:F3298">
    <cfRule type="expression" dxfId="20" priority="53">
      <formula>$Q11&gt;0</formula>
    </cfRule>
  </conditionalFormatting>
  <conditionalFormatting sqref="A4604:AC5667">
    <cfRule type="expression" dxfId="19" priority="45">
      <formula>$Q4604&gt;0</formula>
    </cfRule>
  </conditionalFormatting>
  <conditionalFormatting sqref="AC3924:AC4603">
    <cfRule type="expression" dxfId="18" priority="38">
      <formula>$Q3924&gt;0</formula>
    </cfRule>
  </conditionalFormatting>
  <conditionalFormatting sqref="AB3924:AB4603">
    <cfRule type="expression" dxfId="17" priority="37">
      <formula>$Q3924&gt;0</formula>
    </cfRule>
  </conditionalFormatting>
  <conditionalFormatting sqref="A3664:AC3923 A3329:D3663 F3329:AC3663">
    <cfRule type="expression" dxfId="16" priority="20">
      <formula>$Q3329&gt;0</formula>
    </cfRule>
  </conditionalFormatting>
  <conditionalFormatting sqref="E45:E3663">
    <cfRule type="expression" dxfId="15" priority="19">
      <formula>$Q45&gt;0</formula>
    </cfRule>
  </conditionalFormatting>
  <conditionalFormatting sqref="T11">
    <cfRule type="expression" dxfId="14" priority="18">
      <formula>$Q11&gt;0</formula>
    </cfRule>
  </conditionalFormatting>
  <conditionalFormatting sqref="T11">
    <cfRule type="expression" dxfId="13" priority="17">
      <formula>$Q11&gt;0</formula>
    </cfRule>
  </conditionalFormatting>
  <conditionalFormatting sqref="T12:T15">
    <cfRule type="expression" dxfId="12" priority="16">
      <formula>$Q12&gt;0</formula>
    </cfRule>
  </conditionalFormatting>
  <conditionalFormatting sqref="T12:T15">
    <cfRule type="expression" dxfId="11" priority="15">
      <formula>$Q12&gt;0</formula>
    </cfRule>
  </conditionalFormatting>
  <conditionalFormatting sqref="U11:U15">
    <cfRule type="expression" dxfId="10" priority="14">
      <formula>$Q11&gt;0</formula>
    </cfRule>
  </conditionalFormatting>
  <conditionalFormatting sqref="U11:U15">
    <cfRule type="expression" dxfId="9" priority="13">
      <formula>$Q11&gt;0</formula>
    </cfRule>
  </conditionalFormatting>
  <conditionalFormatting sqref="T16:T3298">
    <cfRule type="expression" dxfId="8" priority="12">
      <formula>$Q16&gt;0</formula>
    </cfRule>
  </conditionalFormatting>
  <conditionalFormatting sqref="T16:T3298">
    <cfRule type="expression" dxfId="7" priority="11">
      <formula>$Q16&gt;0</formula>
    </cfRule>
  </conditionalFormatting>
  <conditionalFormatting sqref="U16:U3298">
    <cfRule type="expression" dxfId="6" priority="10">
      <formula>$Q16&gt;0</formula>
    </cfRule>
  </conditionalFormatting>
  <conditionalFormatting sqref="U16:U3298">
    <cfRule type="expression" dxfId="5" priority="9">
      <formula>$Q16&gt;0</formula>
    </cfRule>
  </conditionalFormatting>
  <conditionalFormatting sqref="C44">
    <cfRule type="expression" dxfId="4" priority="5">
      <formula>$Q44&gt;0</formula>
    </cfRule>
  </conditionalFormatting>
  <conditionalFormatting sqref="C45:C530 C532:C3298">
    <cfRule type="expression" dxfId="3" priority="4">
      <formula>$Q45&gt;0</formula>
    </cfRule>
  </conditionalFormatting>
  <conditionalFormatting sqref="C531">
    <cfRule type="expression" dxfId="2" priority="3">
      <formula>$Q531&gt;0</formula>
    </cfRule>
  </conditionalFormatting>
  <conditionalFormatting sqref="K531:K561">
    <cfRule type="expression" dxfId="1" priority="2">
      <formula>$Q531&gt;0</formula>
    </cfRule>
  </conditionalFormatting>
  <conditionalFormatting sqref="Z531:Z561">
    <cfRule type="expression" dxfId="0" priority="1">
      <formula>$Q531&gt;0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2025-05-09T14:47:18Z</dcterms:modified>
</cp:coreProperties>
</file>